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2E653E76-3298-47A7-83D0-9BECB920AD8C}" xr6:coauthVersionLast="47" xr6:coauthVersionMax="47" xr10:uidLastSave="{00000000-0000-0000-0000-000000000000}"/>
  <bookViews>
    <workbookView xWindow="-108" yWindow="-108" windowWidth="23256" windowHeight="12576" firstSheet="4" activeTab="7" xr2:uid="{FAA6A122-507D-4CCA-A169-31103C981C95}"/>
  </bookViews>
  <sheets>
    <sheet name="pivot table" sheetId="5" r:id="rId1"/>
    <sheet name="sensor_data" sheetId="2" r:id="rId2"/>
    <sheet name="maintenance_logs" sheetId="3" r:id="rId3"/>
    <sheet name="Sheet1" sheetId="1" r:id="rId4"/>
    <sheet name="Maintenance - Dashboard" sheetId="8" r:id="rId5"/>
    <sheet name="for Scatter Plot" sheetId="7" r:id="rId6"/>
    <sheet name="Sheet2" sheetId="10" r:id="rId7"/>
    <sheet name="Overview Dashboard" sheetId="9" r:id="rId8"/>
  </sheets>
  <definedNames>
    <definedName name="_xlcn.WorksheetConnection_HomeTech.xlsxsensor_data1" hidden="1">sensor_data[]</definedName>
    <definedName name="ExternalData_1" localSheetId="1" hidden="1">sensor_data!$A$1:$X$4001</definedName>
    <definedName name="ExternalData_2" localSheetId="2" hidden="1">maintenance_logs!$A$1:$E$346</definedName>
    <definedName name="Slicer_Energy_Category">#N/A</definedName>
    <definedName name="Slicer_Months__Log_Date">#N/A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ensor_data" name="sensor_data" connection="WorksheetConnection_HomeTech.xlsx!sensor_data"/>
        </x15:modelTables>
        <x15:extLst>
          <ext xmlns:x16="http://schemas.microsoft.com/office/spreadsheetml/2014/11/main" uri="{9835A34E-60A6-4A7C-AAB8-D5F71C897F49}">
            <x16:modelTimeGroupings>
              <x16:modelTimeGrouping tableName="sensor_data" columnName="Timestamp" columnId="Timestamp">
                <x16:calculatedTimeColumn columnName="Timestamp (Month Index)" columnId="Timestamp (Month Index)" contentType="monthsindex" isSelected="1"/>
                <x16:calculatedTimeColumn columnName="Timestamp (Month)" columnId="Timestamp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1" i="5" l="1"/>
  <c r="C191" i="5" s="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2" i="7"/>
  <c r="A1" i="7" a="1"/>
  <c r="A1" i="7" s="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B3" i="1"/>
  <c r="C6" i="1"/>
  <c r="B6" i="1"/>
  <c r="A6" i="1"/>
  <c r="B2" i="1"/>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O2" i="2"/>
  <c r="Q17" i="5"/>
  <c r="Q12" i="5"/>
  <c r="Q8" i="5"/>
  <c r="Q3" i="5"/>
  <c r="Q2" i="2" l="1"/>
  <c r="R2" i="2"/>
  <c r="R3" i="2"/>
  <c r="R4" i="2"/>
  <c r="R5" i="2"/>
  <c r="R7" i="2"/>
  <c r="R8" i="2"/>
  <c r="R9" i="2"/>
  <c r="R13" i="2"/>
  <c r="R14" i="2"/>
  <c r="R15" i="2"/>
  <c r="R16" i="2"/>
  <c r="R17"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8" i="2"/>
  <c r="R51" i="2"/>
  <c r="R52" i="2"/>
  <c r="R53" i="2"/>
  <c r="R54" i="2"/>
  <c r="R55" i="2"/>
  <c r="R56" i="2"/>
  <c r="R57" i="2"/>
  <c r="R58" i="2"/>
  <c r="R59" i="2"/>
  <c r="R60" i="2"/>
  <c r="R61"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9" i="2"/>
  <c r="R100" i="2"/>
  <c r="R101" i="2"/>
  <c r="R102" i="2"/>
  <c r="R103" i="2"/>
  <c r="R104" i="2"/>
  <c r="R105" i="2"/>
  <c r="R106" i="2"/>
  <c r="R107" i="2"/>
  <c r="R108" i="2"/>
  <c r="R109" i="2"/>
  <c r="R110" i="2"/>
  <c r="R111" i="2"/>
  <c r="R112" i="2"/>
  <c r="R113" i="2"/>
  <c r="R115" i="2"/>
  <c r="R116" i="2"/>
  <c r="R117" i="2"/>
  <c r="R118" i="2"/>
  <c r="R119" i="2"/>
  <c r="R120" i="2"/>
  <c r="R121" i="2"/>
  <c r="R122" i="2"/>
  <c r="R123" i="2"/>
  <c r="R124" i="2"/>
  <c r="R125" i="2"/>
  <c r="R127" i="2"/>
  <c r="R128" i="2"/>
  <c r="R129" i="2"/>
  <c r="R130" i="2"/>
  <c r="R131" i="2"/>
  <c r="R132" i="2"/>
  <c r="R133" i="2"/>
  <c r="R134" i="2"/>
  <c r="R136" i="2"/>
  <c r="R137" i="2"/>
  <c r="R138" i="2"/>
  <c r="R139" i="2"/>
  <c r="R140" i="2"/>
  <c r="R141" i="2"/>
  <c r="R143" i="2"/>
  <c r="R144" i="2"/>
  <c r="R145" i="2"/>
  <c r="R146" i="2"/>
  <c r="R147" i="2"/>
  <c r="R148" i="2"/>
  <c r="R149" i="2"/>
  <c r="R150" i="2"/>
  <c r="R153" i="2"/>
  <c r="R155" i="2"/>
  <c r="R156" i="2"/>
  <c r="R157" i="2"/>
  <c r="R158" i="2"/>
  <c r="R159" i="2"/>
  <c r="R160" i="2"/>
  <c r="R161" i="2"/>
  <c r="R162" i="2"/>
  <c r="R163" i="2"/>
  <c r="R164" i="2"/>
  <c r="R165" i="2"/>
  <c r="R166" i="2"/>
  <c r="R167" i="2"/>
  <c r="R168" i="2"/>
  <c r="R171" i="2"/>
  <c r="R172" i="2"/>
  <c r="R173" i="2"/>
  <c r="R174" i="2"/>
  <c r="R175" i="2"/>
  <c r="R176" i="2"/>
  <c r="R177" i="2"/>
  <c r="R178" i="2"/>
  <c r="R180" i="2"/>
  <c r="R181" i="2"/>
  <c r="R182" i="2"/>
  <c r="R183" i="2"/>
  <c r="R185" i="2"/>
  <c r="R186" i="2"/>
  <c r="R187" i="2"/>
  <c r="R188" i="2"/>
  <c r="R189" i="2"/>
  <c r="R190" i="2"/>
  <c r="R191" i="2"/>
  <c r="R192" i="2"/>
  <c r="R194" i="2"/>
  <c r="R195" i="2"/>
  <c r="R196" i="2"/>
  <c r="R197" i="2"/>
  <c r="R198" i="2"/>
  <c r="R199" i="2"/>
  <c r="R200" i="2"/>
  <c r="R201" i="2"/>
  <c r="R202" i="2"/>
  <c r="R203" i="2"/>
  <c r="R204" i="2"/>
  <c r="R205" i="2"/>
  <c r="R206" i="2"/>
  <c r="R207" i="2"/>
  <c r="R209" i="2"/>
  <c r="R210" i="2"/>
  <c r="R212" i="2"/>
  <c r="R213" i="2"/>
  <c r="R214" i="2"/>
  <c r="R215" i="2"/>
  <c r="R216" i="2"/>
  <c r="R217" i="2"/>
  <c r="R218" i="2"/>
  <c r="R219" i="2"/>
  <c r="R220" i="2"/>
  <c r="R221" i="2"/>
  <c r="R222" i="2"/>
  <c r="R223" i="2"/>
  <c r="R224" i="2"/>
  <c r="R225" i="2"/>
  <c r="R226"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7" i="2"/>
  <c r="R259" i="2"/>
  <c r="R260" i="2"/>
  <c r="R261" i="2"/>
  <c r="R262" i="2"/>
  <c r="R263" i="2"/>
  <c r="R264" i="2"/>
  <c r="R265" i="2"/>
  <c r="R266" i="2"/>
  <c r="R267" i="2"/>
  <c r="R268" i="2"/>
  <c r="R269" i="2"/>
  <c r="R270" i="2"/>
  <c r="R271" i="2"/>
  <c r="R272" i="2"/>
  <c r="R273" i="2"/>
  <c r="R276" i="2"/>
  <c r="R277" i="2"/>
  <c r="R278" i="2"/>
  <c r="R279" i="2"/>
  <c r="R280" i="2"/>
  <c r="R281" i="2"/>
  <c r="R282" i="2"/>
  <c r="R283" i="2"/>
  <c r="R284" i="2"/>
  <c r="R285" i="2"/>
  <c r="R287" i="2"/>
  <c r="R289" i="2"/>
  <c r="R292" i="2"/>
  <c r="R293" i="2"/>
  <c r="R295" i="2"/>
  <c r="R296" i="2"/>
  <c r="R297" i="2"/>
  <c r="R298" i="2"/>
  <c r="R299" i="2"/>
  <c r="R300" i="2"/>
  <c r="R301" i="2"/>
  <c r="R302" i="2"/>
  <c r="R303" i="2"/>
  <c r="R304" i="2"/>
  <c r="R305" i="2"/>
  <c r="R306" i="2"/>
  <c r="R307" i="2"/>
  <c r="R308" i="2"/>
  <c r="R309" i="2"/>
  <c r="R310" i="2"/>
  <c r="R311" i="2"/>
  <c r="R312" i="2"/>
  <c r="R314" i="2"/>
  <c r="R315" i="2"/>
  <c r="R316" i="2"/>
  <c r="R317"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9" i="2"/>
  <c r="R351" i="2"/>
  <c r="R352" i="2"/>
  <c r="R353" i="2"/>
  <c r="R354" i="2"/>
  <c r="R355" i="2"/>
  <c r="R356" i="2"/>
  <c r="R357" i="2"/>
  <c r="R358" i="2"/>
  <c r="R359" i="2"/>
  <c r="R360" i="2"/>
  <c r="R361" i="2"/>
  <c r="R362" i="2"/>
  <c r="R363" i="2"/>
  <c r="R364" i="2"/>
  <c r="R365" i="2"/>
  <c r="R366" i="2"/>
  <c r="R367" i="2"/>
  <c r="R368" i="2"/>
  <c r="R369" i="2"/>
  <c r="R370" i="2"/>
  <c r="R371" i="2"/>
  <c r="R372" i="2"/>
  <c r="R374" i="2"/>
  <c r="R375" i="2"/>
  <c r="R376" i="2"/>
  <c r="R377" i="2"/>
  <c r="R378" i="2"/>
  <c r="R379" i="2"/>
  <c r="R380" i="2"/>
  <c r="R381" i="2"/>
  <c r="R382" i="2"/>
  <c r="R383" i="2"/>
  <c r="R384" i="2"/>
  <c r="R386" i="2"/>
  <c r="R387" i="2"/>
  <c r="R388" i="2"/>
  <c r="R390" i="2"/>
  <c r="R391" i="2"/>
  <c r="R393" i="2"/>
  <c r="R394" i="2"/>
  <c r="R398" i="2"/>
  <c r="R399" i="2"/>
  <c r="R401" i="2"/>
  <c r="R402" i="2"/>
  <c r="R403" i="2"/>
  <c r="R404" i="2"/>
  <c r="R406" i="2"/>
  <c r="R407" i="2"/>
  <c r="R409"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9" i="2"/>
  <c r="R440"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3" i="2"/>
  <c r="R484" i="2"/>
  <c r="R485" i="2"/>
  <c r="R486" i="2"/>
  <c r="R487" i="2"/>
  <c r="R489" i="2"/>
  <c r="R490" i="2"/>
  <c r="R491" i="2"/>
  <c r="R492" i="2"/>
  <c r="R493" i="2"/>
  <c r="R494" i="2"/>
  <c r="R495" i="2"/>
  <c r="R496" i="2"/>
  <c r="R497" i="2"/>
  <c r="R498" i="2"/>
  <c r="R500" i="2"/>
  <c r="R501" i="2"/>
  <c r="R502" i="2"/>
  <c r="R503" i="2"/>
  <c r="R504" i="2"/>
  <c r="R505" i="2"/>
  <c r="R506" i="2"/>
  <c r="R507" i="2"/>
  <c r="R508" i="2"/>
  <c r="R509" i="2"/>
  <c r="R510" i="2"/>
  <c r="R511" i="2"/>
  <c r="R513" i="2"/>
  <c r="R514" i="2"/>
  <c r="R515" i="2"/>
  <c r="R516" i="2"/>
  <c r="R519" i="2"/>
  <c r="R520" i="2"/>
  <c r="R521" i="2"/>
  <c r="R522" i="2"/>
  <c r="R523" i="2"/>
  <c r="R524" i="2"/>
  <c r="R525" i="2"/>
  <c r="R526" i="2"/>
  <c r="R528" i="2"/>
  <c r="R529" i="2"/>
  <c r="R530" i="2"/>
  <c r="R532" i="2"/>
  <c r="R533" i="2"/>
  <c r="R534" i="2"/>
  <c r="R535" i="2"/>
  <c r="R537" i="2"/>
  <c r="R538" i="2"/>
  <c r="R539" i="2"/>
  <c r="R540" i="2"/>
  <c r="R541" i="2"/>
  <c r="R542" i="2"/>
  <c r="R543" i="2"/>
  <c r="R544" i="2"/>
  <c r="R546" i="2"/>
  <c r="R547" i="2"/>
  <c r="R548" i="2"/>
  <c r="R549" i="2"/>
  <c r="R550" i="2"/>
  <c r="R551" i="2"/>
  <c r="R552" i="2"/>
  <c r="R553" i="2"/>
  <c r="R554" i="2"/>
  <c r="R555" i="2"/>
  <c r="R556" i="2"/>
  <c r="R557" i="2"/>
  <c r="R558" i="2"/>
  <c r="R559" i="2"/>
  <c r="R560" i="2"/>
  <c r="R561" i="2"/>
  <c r="R562" i="2"/>
  <c r="R563" i="2"/>
  <c r="R564" i="2"/>
  <c r="R565" i="2"/>
  <c r="R566" i="2"/>
  <c r="R567" i="2"/>
  <c r="R569" i="2"/>
  <c r="R570" i="2"/>
  <c r="R571" i="2"/>
  <c r="R572" i="2"/>
  <c r="R573" i="2"/>
  <c r="R574" i="2"/>
  <c r="R575" i="2"/>
  <c r="R576" i="2"/>
  <c r="R577" i="2"/>
  <c r="R578" i="2"/>
  <c r="R580" i="2"/>
  <c r="R581" i="2"/>
  <c r="R582" i="2"/>
  <c r="R583" i="2"/>
  <c r="R584" i="2"/>
  <c r="R585" i="2"/>
  <c r="R586" i="2"/>
  <c r="R588" i="2"/>
  <c r="R589" i="2"/>
  <c r="R590" i="2"/>
  <c r="R591" i="2"/>
  <c r="R592" i="2"/>
  <c r="R593" i="2"/>
  <c r="R594" i="2"/>
  <c r="R595" i="2"/>
  <c r="R596" i="2"/>
  <c r="R597" i="2"/>
  <c r="R598" i="2"/>
  <c r="R599" i="2"/>
  <c r="R600" i="2"/>
  <c r="R601" i="2"/>
  <c r="R602" i="2"/>
  <c r="R604" i="2"/>
  <c r="R605" i="2"/>
  <c r="R606" i="2"/>
  <c r="R607" i="2"/>
  <c r="R608" i="2"/>
  <c r="R610" i="2"/>
  <c r="R612" i="2"/>
  <c r="R613" i="2"/>
  <c r="R614"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2" i="2"/>
  <c r="R643" i="2"/>
  <c r="R644" i="2"/>
  <c r="R645" i="2"/>
  <c r="R646" i="2"/>
  <c r="R648" i="2"/>
  <c r="R649" i="2"/>
  <c r="R650" i="2"/>
  <c r="R651" i="2"/>
  <c r="R652" i="2"/>
  <c r="R653" i="2"/>
  <c r="R654" i="2"/>
  <c r="R655" i="2"/>
  <c r="R656" i="2"/>
  <c r="R657" i="2"/>
  <c r="R658" i="2"/>
  <c r="R659" i="2"/>
  <c r="R661" i="2"/>
  <c r="R662" i="2"/>
  <c r="R663" i="2"/>
  <c r="R664" i="2"/>
  <c r="R665" i="2"/>
  <c r="R667" i="2"/>
  <c r="R668" i="2"/>
  <c r="R669" i="2"/>
  <c r="R670" i="2"/>
  <c r="R671" i="2"/>
  <c r="R672" i="2"/>
  <c r="R674" i="2"/>
  <c r="R675" i="2"/>
  <c r="R676" i="2"/>
  <c r="R677" i="2"/>
  <c r="R678" i="2"/>
  <c r="R679" i="2"/>
  <c r="R680" i="2"/>
  <c r="R681" i="2"/>
  <c r="R682" i="2"/>
  <c r="R683" i="2"/>
  <c r="R684" i="2"/>
  <c r="R686" i="2"/>
  <c r="R687" i="2"/>
  <c r="R688" i="2"/>
  <c r="R689" i="2"/>
  <c r="R690" i="2"/>
  <c r="R691" i="2"/>
  <c r="R692" i="2"/>
  <c r="R693" i="2"/>
  <c r="R694" i="2"/>
  <c r="R695" i="2"/>
  <c r="R696" i="2"/>
  <c r="R697" i="2"/>
  <c r="R698" i="2"/>
  <c r="R699" i="2"/>
  <c r="R700" i="2"/>
  <c r="R701" i="2"/>
  <c r="R702" i="2"/>
  <c r="R703" i="2"/>
  <c r="R704"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1" i="2"/>
  <c r="R742" i="2"/>
  <c r="R743" i="2"/>
  <c r="R744" i="2"/>
  <c r="R745" i="2"/>
  <c r="R747"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90" i="2"/>
  <c r="R792" i="2"/>
  <c r="R793" i="2"/>
  <c r="R794" i="2"/>
  <c r="R795" i="2"/>
  <c r="R796" i="2"/>
  <c r="R797" i="2"/>
  <c r="R798" i="2"/>
  <c r="R800" i="2"/>
  <c r="R801" i="2"/>
  <c r="R802" i="2"/>
  <c r="R803" i="2"/>
  <c r="R805" i="2"/>
  <c r="R806" i="2"/>
  <c r="R807" i="2"/>
  <c r="R808" i="2"/>
  <c r="R810" i="2"/>
  <c r="R811" i="2"/>
  <c r="R812" i="2"/>
  <c r="R813" i="2"/>
  <c r="R814" i="2"/>
  <c r="R815" i="2"/>
  <c r="R816" i="2"/>
  <c r="R817" i="2"/>
  <c r="R818" i="2"/>
  <c r="R819" i="2"/>
  <c r="R820" i="2"/>
  <c r="R821" i="2"/>
  <c r="R823" i="2"/>
  <c r="R824" i="2"/>
  <c r="R825" i="2"/>
  <c r="R826" i="2"/>
  <c r="R827" i="2"/>
  <c r="R828" i="2"/>
  <c r="R829" i="2"/>
  <c r="R830" i="2"/>
  <c r="R831" i="2"/>
  <c r="R833" i="2"/>
  <c r="R834" i="2"/>
  <c r="R835" i="2"/>
  <c r="R836" i="2"/>
  <c r="R837" i="2"/>
  <c r="R839" i="2"/>
  <c r="R840" i="2"/>
  <c r="R841" i="2"/>
  <c r="R842" i="2"/>
  <c r="R843" i="2"/>
  <c r="R844" i="2"/>
  <c r="R845" i="2"/>
  <c r="R846" i="2"/>
  <c r="R847" i="2"/>
  <c r="R848" i="2"/>
  <c r="R849" i="2"/>
  <c r="R851" i="2"/>
  <c r="R853" i="2"/>
  <c r="R854" i="2"/>
  <c r="R855" i="2"/>
  <c r="R856" i="2"/>
  <c r="R857" i="2"/>
  <c r="R858" i="2"/>
  <c r="R859" i="2"/>
  <c r="R860" i="2"/>
  <c r="R861" i="2"/>
  <c r="R862" i="2"/>
  <c r="R863" i="2"/>
  <c r="R864" i="2"/>
  <c r="R865" i="2"/>
  <c r="R866" i="2"/>
  <c r="R867" i="2"/>
  <c r="R868" i="2"/>
  <c r="R870" i="2"/>
  <c r="R871" i="2"/>
  <c r="R872" i="2"/>
  <c r="R873" i="2"/>
  <c r="R874" i="2"/>
  <c r="R875" i="2"/>
  <c r="R876" i="2"/>
  <c r="R877" i="2"/>
  <c r="R878" i="2"/>
  <c r="R879" i="2"/>
  <c r="R880" i="2"/>
  <c r="R882" i="2"/>
  <c r="R883" i="2"/>
  <c r="R884" i="2"/>
  <c r="R885" i="2"/>
  <c r="R886" i="2"/>
  <c r="R887" i="2"/>
  <c r="R888" i="2"/>
  <c r="R889" i="2"/>
  <c r="R890" i="2"/>
  <c r="R893" i="2"/>
  <c r="R895" i="2"/>
  <c r="R896" i="2"/>
  <c r="R897" i="2"/>
  <c r="R898" i="2"/>
  <c r="R900" i="2"/>
  <c r="R901" i="2"/>
  <c r="R902" i="2"/>
  <c r="R903" i="2"/>
  <c r="R904" i="2"/>
  <c r="R905" i="2"/>
  <c r="R906" i="2"/>
  <c r="R907" i="2"/>
  <c r="R909" i="2"/>
  <c r="R910" i="2"/>
  <c r="R911" i="2"/>
  <c r="R912" i="2"/>
  <c r="R913" i="2"/>
  <c r="R914" i="2"/>
  <c r="R915" i="2"/>
  <c r="R916" i="2"/>
  <c r="R917" i="2"/>
  <c r="R918" i="2"/>
  <c r="R919" i="2"/>
  <c r="R920" i="2"/>
  <c r="R921" i="2"/>
  <c r="R922" i="2"/>
  <c r="R924" i="2"/>
  <c r="R925" i="2"/>
  <c r="R927" i="2"/>
  <c r="R928" i="2"/>
  <c r="R929" i="2"/>
  <c r="R930" i="2"/>
  <c r="R931" i="2"/>
  <c r="R932" i="2"/>
  <c r="R933" i="2"/>
  <c r="R934" i="2"/>
  <c r="R935" i="2"/>
  <c r="R936" i="2"/>
  <c r="R938" i="2"/>
  <c r="R939" i="2"/>
  <c r="R940" i="2"/>
  <c r="R941" i="2"/>
  <c r="R942" i="2"/>
  <c r="R943" i="2"/>
  <c r="R944" i="2"/>
  <c r="R945" i="2"/>
  <c r="R946" i="2"/>
  <c r="R947" i="2"/>
  <c r="R948" i="2"/>
  <c r="R949" i="2"/>
  <c r="R950" i="2"/>
  <c r="R951" i="2"/>
  <c r="R954" i="2"/>
  <c r="R955" i="2"/>
  <c r="R956" i="2"/>
  <c r="R957" i="2"/>
  <c r="R959" i="2"/>
  <c r="R960" i="2"/>
  <c r="R961" i="2"/>
  <c r="R962" i="2"/>
  <c r="R963" i="2"/>
  <c r="R964" i="2"/>
  <c r="R965" i="2"/>
  <c r="R966" i="2"/>
  <c r="R967" i="2"/>
  <c r="R968" i="2"/>
  <c r="R969" i="2"/>
  <c r="R970" i="2"/>
  <c r="R971" i="2"/>
  <c r="R972" i="2"/>
  <c r="R973" i="2"/>
  <c r="R974" i="2"/>
  <c r="R975" i="2"/>
  <c r="R976" i="2"/>
  <c r="R977" i="2"/>
  <c r="R979" i="2"/>
  <c r="R980" i="2"/>
  <c r="R981" i="2"/>
  <c r="R982" i="2"/>
  <c r="R983" i="2"/>
  <c r="R984" i="2"/>
  <c r="R985" i="2"/>
  <c r="R986" i="2"/>
  <c r="R987" i="2"/>
  <c r="R988" i="2"/>
  <c r="R989" i="2"/>
  <c r="R990" i="2"/>
  <c r="R991" i="2"/>
  <c r="R992" i="2"/>
  <c r="R994" i="2"/>
  <c r="R995" i="2"/>
  <c r="R996" i="2"/>
  <c r="R997" i="2"/>
  <c r="R998" i="2"/>
  <c r="R999" i="2"/>
  <c r="R1000" i="2"/>
  <c r="R1002" i="2"/>
  <c r="R1003" i="2"/>
  <c r="R1004" i="2"/>
  <c r="R1005" i="2"/>
  <c r="R1006" i="2"/>
  <c r="R1007" i="2"/>
  <c r="R1008" i="2"/>
  <c r="R1009" i="2"/>
  <c r="R1010" i="2"/>
  <c r="R1012" i="2"/>
  <c r="R1013" i="2"/>
  <c r="R1014" i="2"/>
  <c r="R1016" i="2"/>
  <c r="R1017" i="2"/>
  <c r="R1018" i="2"/>
  <c r="R1019" i="2"/>
  <c r="R1020" i="2"/>
  <c r="R1021" i="2"/>
  <c r="R1022" i="2"/>
  <c r="R1023" i="2"/>
  <c r="R1024" i="2"/>
  <c r="R1026" i="2"/>
  <c r="R1027" i="2"/>
  <c r="R1028" i="2"/>
  <c r="R1029" i="2"/>
  <c r="R1030" i="2"/>
  <c r="R1031" i="2"/>
  <c r="R1032" i="2"/>
  <c r="R1033" i="2"/>
  <c r="R1034" i="2"/>
  <c r="R1036" i="2"/>
  <c r="R1037" i="2"/>
  <c r="R1038" i="2"/>
  <c r="R1039" i="2"/>
  <c r="R1040" i="2"/>
  <c r="R1041" i="2"/>
  <c r="R1042" i="2"/>
  <c r="R1043" i="2"/>
  <c r="R1044" i="2"/>
  <c r="R1045" i="2"/>
  <c r="R1046" i="2"/>
  <c r="R1047" i="2"/>
  <c r="R1048" i="2"/>
  <c r="R1049" i="2"/>
  <c r="R1050" i="2"/>
  <c r="R1054" i="2"/>
  <c r="R1056" i="2"/>
  <c r="R1057" i="2"/>
  <c r="R1058" i="2"/>
  <c r="R1059" i="2"/>
  <c r="R1061" i="2"/>
  <c r="R1063" i="2"/>
  <c r="R1064" i="2"/>
  <c r="R1065" i="2"/>
  <c r="R1066" i="2"/>
  <c r="R1067" i="2"/>
  <c r="R1068" i="2"/>
  <c r="R1069" i="2"/>
  <c r="R1070" i="2"/>
  <c r="R1071" i="2"/>
  <c r="R1072" i="2"/>
  <c r="R1074" i="2"/>
  <c r="R1075" i="2"/>
  <c r="R1076" i="2"/>
  <c r="R1078" i="2"/>
  <c r="R1079" i="2"/>
  <c r="R1080"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10" i="2"/>
  <c r="R1111" i="2"/>
  <c r="R1112" i="2"/>
  <c r="R1113" i="2"/>
  <c r="R1114" i="2"/>
  <c r="R1115" i="2"/>
  <c r="R1116" i="2"/>
  <c r="R1117" i="2"/>
  <c r="R1118" i="2"/>
  <c r="R1119" i="2"/>
  <c r="R1121" i="2"/>
  <c r="R1122" i="2"/>
  <c r="R1123" i="2"/>
  <c r="R1125" i="2"/>
  <c r="R1126" i="2"/>
  <c r="R1127" i="2"/>
  <c r="R1128" i="2"/>
  <c r="R1129" i="2"/>
  <c r="R1130" i="2"/>
  <c r="R1131" i="2"/>
  <c r="R1132" i="2"/>
  <c r="R1133"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9" i="2"/>
  <c r="R1161" i="2"/>
  <c r="R1163" i="2"/>
  <c r="R1164" i="2"/>
  <c r="R1165" i="2"/>
  <c r="R1167" i="2"/>
  <c r="R1168" i="2"/>
  <c r="R1169" i="2"/>
  <c r="R1170" i="2"/>
  <c r="R1171" i="2"/>
  <c r="R1172" i="2"/>
  <c r="R1173" i="2"/>
  <c r="R1174" i="2"/>
  <c r="R1175" i="2"/>
  <c r="R1176" i="2"/>
  <c r="R1177" i="2"/>
  <c r="R1178" i="2"/>
  <c r="R1179" i="2"/>
  <c r="R1180" i="2"/>
  <c r="R1181" i="2"/>
  <c r="R1182" i="2"/>
  <c r="R1183" i="2"/>
  <c r="R1184" i="2"/>
  <c r="R1185" i="2"/>
  <c r="R1186" i="2"/>
  <c r="R1187" i="2"/>
  <c r="R1189" i="2"/>
  <c r="R1191" i="2"/>
  <c r="R1192" i="2"/>
  <c r="R1193" i="2"/>
  <c r="R1194" i="2"/>
  <c r="R1195" i="2"/>
  <c r="R1196" i="2"/>
  <c r="R1197" i="2"/>
  <c r="R1198" i="2"/>
  <c r="R1199" i="2"/>
  <c r="R1200" i="2"/>
  <c r="R1201" i="2"/>
  <c r="R1202" i="2"/>
  <c r="R1203" i="2"/>
  <c r="R1205" i="2"/>
  <c r="R1206" i="2"/>
  <c r="R1207" i="2"/>
  <c r="R1208" i="2"/>
  <c r="R1209" i="2"/>
  <c r="R1210" i="2"/>
  <c r="R1211" i="2"/>
  <c r="R1212" i="2"/>
  <c r="R1213" i="2"/>
  <c r="R1214" i="2"/>
  <c r="R1215" i="2"/>
  <c r="R1216" i="2"/>
  <c r="R1217" i="2"/>
  <c r="R1218" i="2"/>
  <c r="R1219" i="2"/>
  <c r="R1220" i="2"/>
  <c r="R1223" i="2"/>
  <c r="R1224" i="2"/>
  <c r="R1225" i="2"/>
  <c r="R1226" i="2"/>
  <c r="R1227" i="2"/>
  <c r="R1229" i="2"/>
  <c r="R1230" i="2"/>
  <c r="R1231" i="2"/>
  <c r="R1232" i="2"/>
  <c r="R1233" i="2"/>
  <c r="R1234" i="2"/>
  <c r="R1235" i="2"/>
  <c r="R1237" i="2"/>
  <c r="R1238" i="2"/>
  <c r="R1239" i="2"/>
  <c r="R1240" i="2"/>
  <c r="R1241" i="2"/>
  <c r="R1243" i="2"/>
  <c r="R1244" i="2"/>
  <c r="R1245" i="2"/>
  <c r="R1246" i="2"/>
  <c r="R1247" i="2"/>
  <c r="R1248" i="2"/>
  <c r="R1249" i="2"/>
  <c r="R1250" i="2"/>
  <c r="R1251" i="2"/>
  <c r="R1252" i="2"/>
  <c r="R1254" i="2"/>
  <c r="R1255" i="2"/>
  <c r="R1256" i="2"/>
  <c r="R1257" i="2"/>
  <c r="R1258" i="2"/>
  <c r="R1259" i="2"/>
  <c r="R1260" i="2"/>
  <c r="R1263" i="2"/>
  <c r="R1264" i="2"/>
  <c r="R1265" i="2"/>
  <c r="R1266" i="2"/>
  <c r="R1267" i="2"/>
  <c r="R1269" i="2"/>
  <c r="R1270" i="2"/>
  <c r="R1271" i="2"/>
  <c r="R1272" i="2"/>
  <c r="R1273" i="2"/>
  <c r="R1274" i="2"/>
  <c r="R1275" i="2"/>
  <c r="R1276" i="2"/>
  <c r="R1277" i="2"/>
  <c r="R1278" i="2"/>
  <c r="R1279" i="2"/>
  <c r="R1280" i="2"/>
  <c r="R1281" i="2"/>
  <c r="R1282" i="2"/>
  <c r="R1283" i="2"/>
  <c r="R1285" i="2"/>
  <c r="R1286" i="2"/>
  <c r="R1287" i="2"/>
  <c r="R1288" i="2"/>
  <c r="R1289" i="2"/>
  <c r="R1290" i="2"/>
  <c r="R1291" i="2"/>
  <c r="R1292" i="2"/>
  <c r="R1293" i="2"/>
  <c r="R1294" i="2"/>
  <c r="R1295" i="2"/>
  <c r="R1296" i="2"/>
  <c r="R1297" i="2"/>
  <c r="R1298" i="2"/>
  <c r="R1299" i="2"/>
  <c r="R1302" i="2"/>
  <c r="R1303" i="2"/>
  <c r="R1304" i="2"/>
  <c r="R1305" i="2"/>
  <c r="R1306" i="2"/>
  <c r="R1307" i="2"/>
  <c r="R1308" i="2"/>
  <c r="R1310" i="2"/>
  <c r="R1311" i="2"/>
  <c r="R1312" i="2"/>
  <c r="R1313" i="2"/>
  <c r="R1314" i="2"/>
  <c r="R1315" i="2"/>
  <c r="R1316" i="2"/>
  <c r="R1317" i="2"/>
  <c r="R1318" i="2"/>
  <c r="R1319" i="2"/>
  <c r="R1320" i="2"/>
  <c r="R1321" i="2"/>
  <c r="R1322"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8" i="2"/>
  <c r="R1359" i="2"/>
  <c r="R1360" i="2"/>
  <c r="R1361" i="2"/>
  <c r="R1362" i="2"/>
  <c r="R1363" i="2"/>
  <c r="R1365" i="2"/>
  <c r="R1366" i="2"/>
  <c r="R1367" i="2"/>
  <c r="R1368" i="2"/>
  <c r="R1369" i="2"/>
  <c r="R1370" i="2"/>
  <c r="R1371"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3" i="2"/>
  <c r="R1404" i="2"/>
  <c r="R1406" i="2"/>
  <c r="R1407" i="2"/>
  <c r="R1408" i="2"/>
  <c r="R1409" i="2"/>
  <c r="R1410" i="2"/>
  <c r="R1411" i="2"/>
  <c r="R1412" i="2"/>
  <c r="R1413" i="2"/>
  <c r="R1414" i="2"/>
  <c r="R1415" i="2"/>
  <c r="R1416" i="2"/>
  <c r="R1417" i="2"/>
  <c r="R1418" i="2"/>
  <c r="R1419" i="2"/>
  <c r="R1420" i="2"/>
  <c r="R1421" i="2"/>
  <c r="R1423" i="2"/>
  <c r="R1424" i="2"/>
  <c r="R1426" i="2"/>
  <c r="R1427" i="2"/>
  <c r="R1428" i="2"/>
  <c r="R1429" i="2"/>
  <c r="R1431" i="2"/>
  <c r="R1432" i="2"/>
  <c r="R1433" i="2"/>
  <c r="R1434" i="2"/>
  <c r="R1435" i="2"/>
  <c r="R1436" i="2"/>
  <c r="R1437" i="2"/>
  <c r="R1438" i="2"/>
  <c r="R1439" i="2"/>
  <c r="R1440" i="2"/>
  <c r="R1441" i="2"/>
  <c r="R1442" i="2"/>
  <c r="R1443" i="2"/>
  <c r="R1444" i="2"/>
  <c r="R1445" i="2"/>
  <c r="R1447" i="2"/>
  <c r="R1449" i="2"/>
  <c r="R1450" i="2"/>
  <c r="R1451" i="2"/>
  <c r="R1452" i="2"/>
  <c r="R1453" i="2"/>
  <c r="R1455" i="2"/>
  <c r="R1456" i="2"/>
  <c r="R1458" i="2"/>
  <c r="R1459" i="2"/>
  <c r="R1460" i="2"/>
  <c r="R1461" i="2"/>
  <c r="R1462" i="2"/>
  <c r="R1463" i="2"/>
  <c r="R1464" i="2"/>
  <c r="R1465" i="2"/>
  <c r="R1466" i="2"/>
  <c r="R1467" i="2"/>
  <c r="R1468" i="2"/>
  <c r="R1469" i="2"/>
  <c r="R1471" i="2"/>
  <c r="R1472" i="2"/>
  <c r="R1473" i="2"/>
  <c r="R1474" i="2"/>
  <c r="R1475" i="2"/>
  <c r="R1476" i="2"/>
  <c r="R1477" i="2"/>
  <c r="R1478" i="2"/>
  <c r="R1479" i="2"/>
  <c r="R1480" i="2"/>
  <c r="R1481" i="2"/>
  <c r="R1482" i="2"/>
  <c r="R1483" i="2"/>
  <c r="R1484" i="2"/>
  <c r="R1485" i="2"/>
  <c r="R1487" i="2"/>
  <c r="R1488" i="2"/>
  <c r="R1489" i="2"/>
  <c r="R1490" i="2"/>
  <c r="R1493" i="2"/>
  <c r="R1494" i="2"/>
  <c r="R1495" i="2"/>
  <c r="R1496" i="2"/>
  <c r="R1497" i="2"/>
  <c r="R1498" i="2"/>
  <c r="R1499" i="2"/>
  <c r="R1500" i="2"/>
  <c r="R1501" i="2"/>
  <c r="R1502" i="2"/>
  <c r="R1503" i="2"/>
  <c r="R1505" i="2"/>
  <c r="R1506" i="2"/>
  <c r="R1507" i="2"/>
  <c r="R1508" i="2"/>
  <c r="R1509" i="2"/>
  <c r="R1510" i="2"/>
  <c r="R1511" i="2"/>
  <c r="R1512" i="2"/>
  <c r="R1513" i="2"/>
  <c r="R1514" i="2"/>
  <c r="R1515" i="2"/>
  <c r="R1517" i="2"/>
  <c r="R1518" i="2"/>
  <c r="R1519" i="2"/>
  <c r="R1520" i="2"/>
  <c r="R1521" i="2"/>
  <c r="R1522" i="2"/>
  <c r="R1523" i="2"/>
  <c r="R1524" i="2"/>
  <c r="R1525" i="2"/>
  <c r="R1527" i="2"/>
  <c r="R1528" i="2"/>
  <c r="R1529" i="2"/>
  <c r="R1530" i="2"/>
  <c r="R1531" i="2"/>
  <c r="R1532" i="2"/>
  <c r="R1533" i="2"/>
  <c r="R1534" i="2"/>
  <c r="R1535" i="2"/>
  <c r="R1536" i="2"/>
  <c r="R1537" i="2"/>
  <c r="R1538" i="2"/>
  <c r="R1539" i="2"/>
  <c r="R1540" i="2"/>
  <c r="R1541" i="2"/>
  <c r="R1543" i="2"/>
  <c r="R1544" i="2"/>
  <c r="R1545" i="2"/>
  <c r="R1546" i="2"/>
  <c r="R1547" i="2"/>
  <c r="R1549" i="2"/>
  <c r="R1550" i="2"/>
  <c r="R1551" i="2"/>
  <c r="R1553" i="2"/>
  <c r="R1554" i="2"/>
  <c r="R1555" i="2"/>
  <c r="R1556" i="2"/>
  <c r="R1557" i="2"/>
  <c r="R1558" i="2"/>
  <c r="R1559" i="2"/>
  <c r="R1560" i="2"/>
  <c r="R1561" i="2"/>
  <c r="R1562" i="2"/>
  <c r="R1563" i="2"/>
  <c r="R1564" i="2"/>
  <c r="R1565" i="2"/>
  <c r="R1566" i="2"/>
  <c r="R1567" i="2"/>
  <c r="R1568" i="2"/>
  <c r="R1569" i="2"/>
  <c r="R1571" i="2"/>
  <c r="R1572" i="2"/>
  <c r="R1573" i="2"/>
  <c r="R1574" i="2"/>
  <c r="R1575" i="2"/>
  <c r="R1578" i="2"/>
  <c r="R1579" i="2"/>
  <c r="R1580" i="2"/>
  <c r="R1581" i="2"/>
  <c r="R1583" i="2"/>
  <c r="R1584" i="2"/>
  <c r="R1586" i="2"/>
  <c r="R1587" i="2"/>
  <c r="R1589" i="2"/>
  <c r="R1590" i="2"/>
  <c r="R1591" i="2"/>
  <c r="R1592" i="2"/>
  <c r="R1593" i="2"/>
  <c r="R1594" i="2"/>
  <c r="R1595" i="2"/>
  <c r="R1596" i="2"/>
  <c r="R1597" i="2"/>
  <c r="R1598" i="2"/>
  <c r="R1599" i="2"/>
  <c r="R1600" i="2"/>
  <c r="R1602" i="2"/>
  <c r="R1603" i="2"/>
  <c r="R1604" i="2"/>
  <c r="R1605" i="2"/>
  <c r="R1606" i="2"/>
  <c r="R1608" i="2"/>
  <c r="R1609" i="2"/>
  <c r="R1610" i="2"/>
  <c r="R1611" i="2"/>
  <c r="R1612" i="2"/>
  <c r="R1613" i="2"/>
  <c r="R1615" i="2"/>
  <c r="R1616" i="2"/>
  <c r="R1617" i="2"/>
  <c r="R1618" i="2"/>
  <c r="R1620" i="2"/>
  <c r="R1621" i="2"/>
  <c r="R1622" i="2"/>
  <c r="R1623" i="2"/>
  <c r="R1624" i="2"/>
  <c r="R1626" i="2"/>
  <c r="R1627" i="2"/>
  <c r="R1628" i="2"/>
  <c r="R1629" i="2"/>
  <c r="R1630" i="2"/>
  <c r="R1631" i="2"/>
  <c r="R1632" i="2"/>
  <c r="R1633"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9" i="2"/>
  <c r="R1661" i="2"/>
  <c r="R1663" i="2"/>
  <c r="R1664" i="2"/>
  <c r="R1665" i="2"/>
  <c r="R1666" i="2"/>
  <c r="R1667" i="2"/>
  <c r="R1669" i="2"/>
  <c r="R1670" i="2"/>
  <c r="R1671" i="2"/>
  <c r="R1672" i="2"/>
  <c r="R1673" i="2"/>
  <c r="R1674" i="2"/>
  <c r="R1675" i="2"/>
  <c r="R1676" i="2"/>
  <c r="R1677" i="2"/>
  <c r="R1678" i="2"/>
  <c r="R1679" i="2"/>
  <c r="R1680" i="2"/>
  <c r="R1682" i="2"/>
  <c r="R1683" i="2"/>
  <c r="R1684" i="2"/>
  <c r="R1685" i="2"/>
  <c r="R1686" i="2"/>
  <c r="R1687" i="2"/>
  <c r="R1688" i="2"/>
  <c r="R1689" i="2"/>
  <c r="R1690" i="2"/>
  <c r="R1691" i="2"/>
  <c r="R1692" i="2"/>
  <c r="R1693" i="2"/>
  <c r="R1695" i="2"/>
  <c r="R1696" i="2"/>
  <c r="R1697" i="2"/>
  <c r="R1698" i="2"/>
  <c r="R1699" i="2"/>
  <c r="R1700" i="2"/>
  <c r="R1702" i="2"/>
  <c r="R1703" i="2"/>
  <c r="R1704" i="2"/>
  <c r="R1705" i="2"/>
  <c r="R1706" i="2"/>
  <c r="R1707" i="2"/>
  <c r="R1708" i="2"/>
  <c r="R1709" i="2"/>
  <c r="R1712" i="2"/>
  <c r="R1713" i="2"/>
  <c r="R1714" i="2"/>
  <c r="R1715" i="2"/>
  <c r="R1716" i="2"/>
  <c r="R1717" i="2"/>
  <c r="R1718" i="2"/>
  <c r="R1719" i="2"/>
  <c r="R1720" i="2"/>
  <c r="R1721" i="2"/>
  <c r="R1722" i="2"/>
  <c r="R1723" i="2"/>
  <c r="R1724" i="2"/>
  <c r="R1725" i="2"/>
  <c r="R1727" i="2"/>
  <c r="R1728" i="2"/>
  <c r="R1729" i="2"/>
  <c r="R1730" i="2"/>
  <c r="R1731" i="2"/>
  <c r="R1732" i="2"/>
  <c r="R1733" i="2"/>
  <c r="R1734" i="2"/>
  <c r="R1735" i="2"/>
  <c r="R1736" i="2"/>
  <c r="R1737" i="2"/>
  <c r="R1738" i="2"/>
  <c r="R1739" i="2"/>
  <c r="R1740" i="2"/>
  <c r="R1741" i="2"/>
  <c r="R1742" i="2"/>
  <c r="R1743" i="2"/>
  <c r="R1744" i="2"/>
  <c r="R1745" i="2"/>
  <c r="R1746" i="2"/>
  <c r="R1748" i="2"/>
  <c r="R1749" i="2"/>
  <c r="R1751" i="2"/>
  <c r="R1752" i="2"/>
  <c r="R1753" i="2"/>
  <c r="R1754" i="2"/>
  <c r="R1755" i="2"/>
  <c r="R1756" i="2"/>
  <c r="R1757" i="2"/>
  <c r="R1758" i="2"/>
  <c r="R1759" i="2"/>
  <c r="R1760"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90" i="2"/>
  <c r="R1791" i="2"/>
  <c r="R1792" i="2"/>
  <c r="R1793" i="2"/>
  <c r="R1794" i="2"/>
  <c r="R1795" i="2"/>
  <c r="R1796" i="2"/>
  <c r="R1797" i="2"/>
  <c r="R1799" i="2"/>
  <c r="R1800" i="2"/>
  <c r="R1801" i="2"/>
  <c r="R1802" i="2"/>
  <c r="R1803" i="2"/>
  <c r="R1804"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40" i="2"/>
  <c r="R1841" i="2"/>
  <c r="R1842" i="2"/>
  <c r="R1843" i="2"/>
  <c r="R1844" i="2"/>
  <c r="R1845" i="2"/>
  <c r="R1846" i="2"/>
  <c r="R1847" i="2"/>
  <c r="R1848" i="2"/>
  <c r="R1849" i="2"/>
  <c r="R1850" i="2"/>
  <c r="R1851" i="2"/>
  <c r="R1853" i="2"/>
  <c r="R1855" i="2"/>
  <c r="R1856" i="2"/>
  <c r="R1857" i="2"/>
  <c r="R1858" i="2"/>
  <c r="R1859" i="2"/>
  <c r="R1860" i="2"/>
  <c r="R1861" i="2"/>
  <c r="R1863" i="2"/>
  <c r="R1864" i="2"/>
  <c r="R1865" i="2"/>
  <c r="R1866" i="2"/>
  <c r="R1867" i="2"/>
  <c r="R1868" i="2"/>
  <c r="R1869" i="2"/>
  <c r="R1870" i="2"/>
  <c r="R1871" i="2"/>
  <c r="R1872" i="2"/>
  <c r="R1874" i="2"/>
  <c r="R1875" i="2"/>
  <c r="R1876" i="2"/>
  <c r="R1877" i="2"/>
  <c r="R1878" i="2"/>
  <c r="R1879" i="2"/>
  <c r="R1880" i="2"/>
  <c r="R1881" i="2"/>
  <c r="R1882" i="2"/>
  <c r="R1883" i="2"/>
  <c r="R1884" i="2"/>
  <c r="R1885" i="2"/>
  <c r="R1886" i="2"/>
  <c r="R1887" i="2"/>
  <c r="R1888" i="2"/>
  <c r="R1890" i="2"/>
  <c r="R1893" i="2"/>
  <c r="R1894" i="2"/>
  <c r="R1895" i="2"/>
  <c r="R1896" i="2"/>
  <c r="R1897" i="2"/>
  <c r="R1898" i="2"/>
  <c r="R1899" i="2"/>
  <c r="R1900" i="2"/>
  <c r="R1901" i="2"/>
  <c r="R1902" i="2"/>
  <c r="R1904" i="2"/>
  <c r="R1905" i="2"/>
  <c r="R1906" i="2"/>
  <c r="R1907" i="2"/>
  <c r="R1908" i="2"/>
  <c r="R1909" i="2"/>
  <c r="R1910" i="2"/>
  <c r="R1912" i="2"/>
  <c r="R1913" i="2"/>
  <c r="R1914" i="2"/>
  <c r="R1915" i="2"/>
  <c r="R1916" i="2"/>
  <c r="R1917" i="2"/>
  <c r="R1918" i="2"/>
  <c r="R1919" i="2"/>
  <c r="R1920" i="2"/>
  <c r="R1921" i="2"/>
  <c r="R1922" i="2"/>
  <c r="R1923" i="2"/>
  <c r="R1924" i="2"/>
  <c r="R1925" i="2"/>
  <c r="R1926" i="2"/>
  <c r="R1927" i="2"/>
  <c r="R1928" i="2"/>
  <c r="R1930" i="2"/>
  <c r="R1931" i="2"/>
  <c r="R1932" i="2"/>
  <c r="R1933" i="2"/>
  <c r="R1934" i="2"/>
  <c r="R1935" i="2"/>
  <c r="R1937" i="2"/>
  <c r="R1938" i="2"/>
  <c r="R1939" i="2"/>
  <c r="R1940" i="2"/>
  <c r="R1941" i="2"/>
  <c r="R1943" i="2"/>
  <c r="R1944" i="2"/>
  <c r="R1945" i="2"/>
  <c r="R1946" i="2"/>
  <c r="R1947" i="2"/>
  <c r="R1948" i="2"/>
  <c r="R1949" i="2"/>
  <c r="R1950" i="2"/>
  <c r="R1952" i="2"/>
  <c r="R1953" i="2"/>
  <c r="R1954" i="2"/>
  <c r="R1955" i="2"/>
  <c r="R1956" i="2"/>
  <c r="R1957" i="2"/>
  <c r="R1958" i="2"/>
  <c r="R1959" i="2"/>
  <c r="R1960" i="2"/>
  <c r="R1961" i="2"/>
  <c r="R1962" i="2"/>
  <c r="R1963" i="2"/>
  <c r="R1965" i="2"/>
  <c r="R1967" i="2"/>
  <c r="R1969" i="2"/>
  <c r="R1970" i="2"/>
  <c r="R1971" i="2"/>
  <c r="R1972" i="2"/>
  <c r="R1973" i="2"/>
  <c r="R1974" i="2"/>
  <c r="R1975" i="2"/>
  <c r="R1977" i="2"/>
  <c r="R1978" i="2"/>
  <c r="R1979" i="2"/>
  <c r="R1980" i="2"/>
  <c r="R1981" i="2"/>
  <c r="R1982" i="2"/>
  <c r="R1983" i="2"/>
  <c r="R1984" i="2"/>
  <c r="R1985" i="2"/>
  <c r="R1986" i="2"/>
  <c r="R1987" i="2"/>
  <c r="R1988" i="2"/>
  <c r="R1989" i="2"/>
  <c r="R1990" i="2"/>
  <c r="R1991" i="2"/>
  <c r="R1992" i="2"/>
  <c r="R1993" i="2"/>
  <c r="R1994" i="2"/>
  <c r="R1996" i="2"/>
  <c r="R1997" i="2"/>
  <c r="R1998" i="2"/>
  <c r="R1999" i="2"/>
  <c r="R2000" i="2"/>
  <c r="R2001" i="2"/>
  <c r="R2002" i="2"/>
  <c r="R2003" i="2"/>
  <c r="R2004" i="2"/>
  <c r="R2005" i="2"/>
  <c r="R2006" i="2"/>
  <c r="R2007" i="2"/>
  <c r="R2009" i="2"/>
  <c r="R2010" i="2"/>
  <c r="R2012" i="2"/>
  <c r="R2013" i="2"/>
  <c r="R2014" i="2"/>
  <c r="R2015" i="2"/>
  <c r="R2016" i="2"/>
  <c r="R2017" i="2"/>
  <c r="R2018" i="2"/>
  <c r="R2019" i="2"/>
  <c r="R2020" i="2"/>
  <c r="R2022" i="2"/>
  <c r="R2023" i="2"/>
  <c r="R2025" i="2"/>
  <c r="R2026" i="2"/>
  <c r="R2027" i="2"/>
  <c r="R2028" i="2"/>
  <c r="R2029" i="2"/>
  <c r="R2030" i="2"/>
  <c r="R2031" i="2"/>
  <c r="R2032" i="2"/>
  <c r="R2033" i="2"/>
  <c r="R2034" i="2"/>
  <c r="R2035" i="2"/>
  <c r="R2036" i="2"/>
  <c r="R2037" i="2"/>
  <c r="R2038" i="2"/>
  <c r="R2039" i="2"/>
  <c r="R2040" i="2"/>
  <c r="R2042" i="2"/>
  <c r="R2043" i="2"/>
  <c r="R2044" i="2"/>
  <c r="R2045"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101" i="2"/>
  <c r="R2102" i="2"/>
  <c r="R2103" i="2"/>
  <c r="R2104" i="2"/>
  <c r="R2105" i="2"/>
  <c r="R2106" i="2"/>
  <c r="R2107" i="2"/>
  <c r="R2108" i="2"/>
  <c r="R2109" i="2"/>
  <c r="R2110" i="2"/>
  <c r="R2111" i="2"/>
  <c r="R2112" i="2"/>
  <c r="R2113" i="2"/>
  <c r="R2114" i="2"/>
  <c r="R2115" i="2"/>
  <c r="R2116" i="2"/>
  <c r="R2118" i="2"/>
  <c r="R2119" i="2"/>
  <c r="R2120" i="2"/>
  <c r="R2121" i="2"/>
  <c r="R2122" i="2"/>
  <c r="R2123" i="2"/>
  <c r="R2124" i="2"/>
  <c r="R2125" i="2"/>
  <c r="R2126" i="2"/>
  <c r="R2128" i="2"/>
  <c r="R2129" i="2"/>
  <c r="R2130" i="2"/>
  <c r="R2131" i="2"/>
  <c r="R2132" i="2"/>
  <c r="R2133" i="2"/>
  <c r="R2135" i="2"/>
  <c r="R2136" i="2"/>
  <c r="R2137" i="2"/>
  <c r="R2138" i="2"/>
  <c r="R2139" i="2"/>
  <c r="R2140" i="2"/>
  <c r="R2142" i="2"/>
  <c r="R2143" i="2"/>
  <c r="R2144" i="2"/>
  <c r="R2145" i="2"/>
  <c r="R2146" i="2"/>
  <c r="R2148" i="2"/>
  <c r="R2149" i="2"/>
  <c r="R2151" i="2"/>
  <c r="R2152" i="2"/>
  <c r="R2153" i="2"/>
  <c r="R2154" i="2"/>
  <c r="R2155" i="2"/>
  <c r="R2156" i="2"/>
  <c r="R2157" i="2"/>
  <c r="R2160" i="2"/>
  <c r="R2161" i="2"/>
  <c r="R2162" i="2"/>
  <c r="R2163" i="2"/>
  <c r="R2164" i="2"/>
  <c r="R2165" i="2"/>
  <c r="R2166" i="2"/>
  <c r="R2167" i="2"/>
  <c r="R2168" i="2"/>
  <c r="R2169" i="2"/>
  <c r="R2170" i="2"/>
  <c r="R2171" i="2"/>
  <c r="R2172" i="2"/>
  <c r="R2173" i="2"/>
  <c r="R2174" i="2"/>
  <c r="R2175" i="2"/>
  <c r="R2176" i="2"/>
  <c r="R2177" i="2"/>
  <c r="R2178" i="2"/>
  <c r="R2179" i="2"/>
  <c r="R2181" i="2"/>
  <c r="R2182" i="2"/>
  <c r="R2183" i="2"/>
  <c r="R2184" i="2"/>
  <c r="R2185" i="2"/>
  <c r="R2186" i="2"/>
  <c r="R2187" i="2"/>
  <c r="R2188" i="2"/>
  <c r="R2189" i="2"/>
  <c r="R2190" i="2"/>
  <c r="R2191" i="2"/>
  <c r="R2192" i="2"/>
  <c r="R2193" i="2"/>
  <c r="R2194" i="2"/>
  <c r="R2195" i="2"/>
  <c r="R2196" i="2"/>
  <c r="R2197" i="2"/>
  <c r="R2198" i="2"/>
  <c r="R2199" i="2"/>
  <c r="R2200" i="2"/>
  <c r="R2201" i="2"/>
  <c r="R2203" i="2"/>
  <c r="R2204" i="2"/>
  <c r="R2205" i="2"/>
  <c r="R2206" i="2"/>
  <c r="R2207" i="2"/>
  <c r="R2208" i="2"/>
  <c r="R2209" i="2"/>
  <c r="R2211" i="2"/>
  <c r="R2213" i="2"/>
  <c r="R2214" i="2"/>
  <c r="R2215" i="2"/>
  <c r="R2216" i="2"/>
  <c r="R2217" i="2"/>
  <c r="R2218" i="2"/>
  <c r="R2219" i="2"/>
  <c r="R2220" i="2"/>
  <c r="R2221" i="2"/>
  <c r="R2222" i="2"/>
  <c r="R2223" i="2"/>
  <c r="R2224" i="2"/>
  <c r="R2226" i="2"/>
  <c r="R2227" i="2"/>
  <c r="R2229" i="2"/>
  <c r="R2230" i="2"/>
  <c r="R2231" i="2"/>
  <c r="R2232" i="2"/>
  <c r="R2233" i="2"/>
  <c r="R2234" i="2"/>
  <c r="R2236" i="2"/>
  <c r="R2238" i="2"/>
  <c r="R2240" i="2"/>
  <c r="R2241" i="2"/>
  <c r="R2242" i="2"/>
  <c r="R2243" i="2"/>
  <c r="R2244" i="2"/>
  <c r="R2245" i="2"/>
  <c r="R2246" i="2"/>
  <c r="R2247" i="2"/>
  <c r="R2248"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1" i="2"/>
  <c r="R2282" i="2"/>
  <c r="R2283" i="2"/>
  <c r="R2284" i="2"/>
  <c r="R2285" i="2"/>
  <c r="R2286" i="2"/>
  <c r="R2287" i="2"/>
  <c r="R2288" i="2"/>
  <c r="R2289" i="2"/>
  <c r="R2290" i="2"/>
  <c r="R2291" i="2"/>
  <c r="R2292" i="2"/>
  <c r="R2293" i="2"/>
  <c r="R2294" i="2"/>
  <c r="R2295" i="2"/>
  <c r="R2296"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6" i="2"/>
  <c r="R2367" i="2"/>
  <c r="R2368" i="2"/>
  <c r="R2369" i="2"/>
  <c r="R2370" i="2"/>
  <c r="R2371" i="2"/>
  <c r="R2372" i="2"/>
  <c r="R2373" i="2"/>
  <c r="R2374" i="2"/>
  <c r="R2375" i="2"/>
  <c r="R2376" i="2"/>
  <c r="R2377" i="2"/>
  <c r="R2378" i="2"/>
  <c r="R2379" i="2"/>
  <c r="R2380" i="2"/>
  <c r="R2381" i="2"/>
  <c r="R2382" i="2"/>
  <c r="R2383" i="2"/>
  <c r="R2384" i="2"/>
  <c r="R2385" i="2"/>
  <c r="R2386" i="2"/>
  <c r="R2387" i="2"/>
  <c r="R2389" i="2"/>
  <c r="R2390" i="2"/>
  <c r="R2391" i="2"/>
  <c r="R2392" i="2"/>
  <c r="R2393" i="2"/>
  <c r="R2394" i="2"/>
  <c r="R2395" i="2"/>
  <c r="R2397" i="2"/>
  <c r="R2398" i="2"/>
  <c r="R2399" i="2"/>
  <c r="R2400" i="2"/>
  <c r="R2401" i="2"/>
  <c r="R2402" i="2"/>
  <c r="R2403" i="2"/>
  <c r="R2405" i="2"/>
  <c r="R2407" i="2"/>
  <c r="R2408" i="2"/>
  <c r="R2409" i="2"/>
  <c r="R2410" i="2"/>
  <c r="R2411" i="2"/>
  <c r="R2412" i="2"/>
  <c r="R2413" i="2"/>
  <c r="R2414" i="2"/>
  <c r="R2415" i="2"/>
  <c r="R2416" i="2"/>
  <c r="R2417" i="2"/>
  <c r="R2418" i="2"/>
  <c r="R2419" i="2"/>
  <c r="R2420" i="2"/>
  <c r="R2421" i="2"/>
  <c r="R2422" i="2"/>
  <c r="R2423" i="2"/>
  <c r="R2424" i="2"/>
  <c r="R2425" i="2"/>
  <c r="R2426" i="2"/>
  <c r="R2427" i="2"/>
  <c r="R2428" i="2"/>
  <c r="R2430" i="2"/>
  <c r="R2431" i="2"/>
  <c r="R2432" i="2"/>
  <c r="R2433" i="2"/>
  <c r="R2434" i="2"/>
  <c r="R2435" i="2"/>
  <c r="R2436" i="2"/>
  <c r="R2438" i="2"/>
  <c r="R2439" i="2"/>
  <c r="R2440" i="2"/>
  <c r="R2441" i="2"/>
  <c r="R2442" i="2"/>
  <c r="R2443" i="2"/>
  <c r="R2445" i="2"/>
  <c r="R2446" i="2"/>
  <c r="R2447" i="2"/>
  <c r="R2448" i="2"/>
  <c r="R2449" i="2"/>
  <c r="R2450" i="2"/>
  <c r="R2451" i="2"/>
  <c r="R2452" i="2"/>
  <c r="R2453" i="2"/>
  <c r="R2454" i="2"/>
  <c r="R2455" i="2"/>
  <c r="R2456" i="2"/>
  <c r="R2457" i="2"/>
  <c r="R2458" i="2"/>
  <c r="R2459" i="2"/>
  <c r="R2460" i="2"/>
  <c r="R2461" i="2"/>
  <c r="R2462" i="2"/>
  <c r="R2463" i="2"/>
  <c r="R2464" i="2"/>
  <c r="R2465" i="2"/>
  <c r="R2468" i="2"/>
  <c r="R2469" i="2"/>
  <c r="R2470" i="2"/>
  <c r="R2471" i="2"/>
  <c r="R2472" i="2"/>
  <c r="R2473" i="2"/>
  <c r="R2474" i="2"/>
  <c r="R2475" i="2"/>
  <c r="R2476" i="2"/>
  <c r="R2477" i="2"/>
  <c r="R2478" i="2"/>
  <c r="R2479" i="2"/>
  <c r="R2481" i="2"/>
  <c r="R2482" i="2"/>
  <c r="R2483" i="2"/>
  <c r="R2484" i="2"/>
  <c r="R2485" i="2"/>
  <c r="R2486" i="2"/>
  <c r="R2487"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5" i="2"/>
  <c r="R2536" i="2"/>
  <c r="R2537" i="2"/>
  <c r="R2538" i="2"/>
  <c r="R2539" i="2"/>
  <c r="R2540" i="2"/>
  <c r="R2541" i="2"/>
  <c r="R2542" i="2"/>
  <c r="R2543" i="2"/>
  <c r="R2544" i="2"/>
  <c r="R2545" i="2"/>
  <c r="R2546" i="2"/>
  <c r="R2547" i="2"/>
  <c r="R2549" i="2"/>
  <c r="R2550" i="2"/>
  <c r="R2552" i="2"/>
  <c r="R2553" i="2"/>
  <c r="R2554" i="2"/>
  <c r="R2555" i="2"/>
  <c r="R2556" i="2"/>
  <c r="R2558" i="2"/>
  <c r="R2559" i="2"/>
  <c r="R2560" i="2"/>
  <c r="R2561" i="2"/>
  <c r="R2562" i="2"/>
  <c r="R2563" i="2"/>
  <c r="R2564" i="2"/>
  <c r="R2565" i="2"/>
  <c r="R2566" i="2"/>
  <c r="R2567" i="2"/>
  <c r="R2568" i="2"/>
  <c r="R2569" i="2"/>
  <c r="R2570" i="2"/>
  <c r="R2571" i="2"/>
  <c r="R2573" i="2"/>
  <c r="R2574" i="2"/>
  <c r="R2575" i="2"/>
  <c r="R2576" i="2"/>
  <c r="R2578" i="2"/>
  <c r="R2579" i="2"/>
  <c r="R2580" i="2"/>
  <c r="R2581" i="2"/>
  <c r="R2582" i="2"/>
  <c r="R2583" i="2"/>
  <c r="R2584" i="2"/>
  <c r="R2585" i="2"/>
  <c r="R2586" i="2"/>
  <c r="R2588" i="2"/>
  <c r="R2589" i="2"/>
  <c r="R2590" i="2"/>
  <c r="R2591" i="2"/>
  <c r="R2592" i="2"/>
  <c r="R2593" i="2"/>
  <c r="R2594" i="2"/>
  <c r="R2595" i="2"/>
  <c r="R2596" i="2"/>
  <c r="R2597" i="2"/>
  <c r="R2598" i="2"/>
  <c r="R2599" i="2"/>
  <c r="R2600" i="2"/>
  <c r="R2601" i="2"/>
  <c r="R2602" i="2"/>
  <c r="R2603" i="2"/>
  <c r="R2605" i="2"/>
  <c r="R2606" i="2"/>
  <c r="R2607" i="2"/>
  <c r="R2608" i="2"/>
  <c r="R2609" i="2"/>
  <c r="R2610" i="2"/>
  <c r="R2611" i="2"/>
  <c r="R2612" i="2"/>
  <c r="R2613" i="2"/>
  <c r="R2614" i="2"/>
  <c r="R2615" i="2"/>
  <c r="R2616" i="2"/>
  <c r="R2617" i="2"/>
  <c r="R2618" i="2"/>
  <c r="R2619" i="2"/>
  <c r="R2620" i="2"/>
  <c r="R2621" i="2"/>
  <c r="R2622" i="2"/>
  <c r="R2623" i="2"/>
  <c r="R2624" i="2"/>
  <c r="R2626" i="2"/>
  <c r="R2627" i="2"/>
  <c r="R2629" i="2"/>
  <c r="R2630" i="2"/>
  <c r="R2632" i="2"/>
  <c r="R2633" i="2"/>
  <c r="R2634" i="2"/>
  <c r="R2635" i="2"/>
  <c r="R2636" i="2"/>
  <c r="R2637" i="2"/>
  <c r="R2638" i="2"/>
  <c r="R2639" i="2"/>
  <c r="R2640" i="2"/>
  <c r="R2641" i="2"/>
  <c r="R2642" i="2"/>
  <c r="R2643" i="2"/>
  <c r="R2646" i="2"/>
  <c r="R2647" i="2"/>
  <c r="R2648" i="2"/>
  <c r="R2649"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5" i="2"/>
  <c r="R2686" i="2"/>
  <c r="R2687" i="2"/>
  <c r="R2688" i="2"/>
  <c r="R2689" i="2"/>
  <c r="R2691" i="2"/>
  <c r="R2692" i="2"/>
  <c r="R2693" i="2"/>
  <c r="R2694" i="2"/>
  <c r="R2695" i="2"/>
  <c r="R2697" i="2"/>
  <c r="R2698" i="2"/>
  <c r="R2699" i="2"/>
  <c r="R2700" i="2"/>
  <c r="R2701" i="2"/>
  <c r="R2702" i="2"/>
  <c r="R2703" i="2"/>
  <c r="R2704" i="2"/>
  <c r="R2705" i="2"/>
  <c r="R2706" i="2"/>
  <c r="R2707" i="2"/>
  <c r="R2708" i="2"/>
  <c r="R2709" i="2"/>
  <c r="R2710" i="2"/>
  <c r="R2711" i="2"/>
  <c r="R2712" i="2"/>
  <c r="R2713" i="2"/>
  <c r="R2714" i="2"/>
  <c r="R2715" i="2"/>
  <c r="R2716" i="2"/>
  <c r="R2718" i="2"/>
  <c r="R2719" i="2"/>
  <c r="R2720" i="2"/>
  <c r="R2721" i="2"/>
  <c r="R2722" i="2"/>
  <c r="R2723" i="2"/>
  <c r="R2724" i="2"/>
  <c r="R2725" i="2"/>
  <c r="R2726" i="2"/>
  <c r="R2727" i="2"/>
  <c r="R2728" i="2"/>
  <c r="R2729" i="2"/>
  <c r="R2730" i="2"/>
  <c r="R2731" i="2"/>
  <c r="R2732" i="2"/>
  <c r="R2733" i="2"/>
  <c r="R2734" i="2"/>
  <c r="R2735" i="2"/>
  <c r="R2737" i="2"/>
  <c r="R2738" i="2"/>
  <c r="R2739" i="2"/>
  <c r="R2740" i="2"/>
  <c r="R2741" i="2"/>
  <c r="R2742" i="2"/>
  <c r="R2743" i="2"/>
  <c r="R2744" i="2"/>
  <c r="R2745" i="2"/>
  <c r="R2746" i="2"/>
  <c r="R2747" i="2"/>
  <c r="R2748" i="2"/>
  <c r="R2749" i="2"/>
  <c r="R2750" i="2"/>
  <c r="R2752" i="2"/>
  <c r="R2753" i="2"/>
  <c r="R2754" i="2"/>
  <c r="R2755" i="2"/>
  <c r="R2756" i="2"/>
  <c r="R2757" i="2"/>
  <c r="R2758" i="2"/>
  <c r="R2759" i="2"/>
  <c r="R2760" i="2"/>
  <c r="R2761" i="2"/>
  <c r="R2762" i="2"/>
  <c r="R2763" i="2"/>
  <c r="R2764" i="2"/>
  <c r="R2765" i="2"/>
  <c r="R2766" i="2"/>
  <c r="R2768" i="2"/>
  <c r="R2769" i="2"/>
  <c r="R2770" i="2"/>
  <c r="R2771" i="2"/>
  <c r="R2772" i="2"/>
  <c r="R2773" i="2"/>
  <c r="R2774" i="2"/>
  <c r="R2775" i="2"/>
  <c r="R2776" i="2"/>
  <c r="R2777" i="2"/>
  <c r="R2779"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20" i="2"/>
  <c r="R2821" i="2"/>
  <c r="R2822" i="2"/>
  <c r="R2824" i="2"/>
  <c r="R2825" i="2"/>
  <c r="R2826" i="2"/>
  <c r="R2827" i="2"/>
  <c r="R2828" i="2"/>
  <c r="R2829" i="2"/>
  <c r="R2831" i="2"/>
  <c r="R2833" i="2"/>
  <c r="R2834" i="2"/>
  <c r="R2838" i="2"/>
  <c r="R2839" i="2"/>
  <c r="R2840" i="2"/>
  <c r="R2841" i="2"/>
  <c r="R2842" i="2"/>
  <c r="R2843" i="2"/>
  <c r="R2845" i="2"/>
  <c r="R2846" i="2"/>
  <c r="R2847" i="2"/>
  <c r="R2848" i="2"/>
  <c r="R2849" i="2"/>
  <c r="R2850" i="2"/>
  <c r="R2851" i="2"/>
  <c r="R2852" i="2"/>
  <c r="R2853" i="2"/>
  <c r="R2854" i="2"/>
  <c r="R2856" i="2"/>
  <c r="R2857" i="2"/>
  <c r="R2858" i="2"/>
  <c r="R2859" i="2"/>
  <c r="R2860" i="2"/>
  <c r="R2861" i="2"/>
  <c r="R2862" i="2"/>
  <c r="R2863" i="2"/>
  <c r="R2865" i="2"/>
  <c r="R2866" i="2"/>
  <c r="R2867" i="2"/>
  <c r="R2868" i="2"/>
  <c r="R2869" i="2"/>
  <c r="R2870" i="2"/>
  <c r="R2871" i="2"/>
  <c r="R2872" i="2"/>
  <c r="R2873" i="2"/>
  <c r="R2874" i="2"/>
  <c r="R2875" i="2"/>
  <c r="R2876" i="2"/>
  <c r="R2878" i="2"/>
  <c r="R2879" i="2"/>
  <c r="R2880" i="2"/>
  <c r="R2882" i="2"/>
  <c r="R2883" i="2"/>
  <c r="R2884" i="2"/>
  <c r="R2885" i="2"/>
  <c r="R2886" i="2"/>
  <c r="R2887" i="2"/>
  <c r="R2888" i="2"/>
  <c r="R2889" i="2"/>
  <c r="R2890" i="2"/>
  <c r="R2891" i="2"/>
  <c r="R2892" i="2"/>
  <c r="R2893" i="2"/>
  <c r="R2894" i="2"/>
  <c r="R2895" i="2"/>
  <c r="R2897" i="2"/>
  <c r="R2898" i="2"/>
  <c r="R2899" i="2"/>
  <c r="R2900" i="2"/>
  <c r="R2901" i="2"/>
  <c r="R2903" i="2"/>
  <c r="R2904" i="2"/>
  <c r="R2905" i="2"/>
  <c r="R2906" i="2"/>
  <c r="R2907" i="2"/>
  <c r="R2909" i="2"/>
  <c r="R2910" i="2"/>
  <c r="R2911" i="2"/>
  <c r="R2912" i="2"/>
  <c r="R2913" i="2"/>
  <c r="R2914" i="2"/>
  <c r="R2915" i="2"/>
  <c r="R2916" i="2"/>
  <c r="R2917" i="2"/>
  <c r="R2918" i="2"/>
  <c r="R2919" i="2"/>
  <c r="R2920" i="2"/>
  <c r="R2921" i="2"/>
  <c r="R2922" i="2"/>
  <c r="R2923" i="2"/>
  <c r="R2924" i="2"/>
  <c r="R2925" i="2"/>
  <c r="R2926" i="2"/>
  <c r="R2927" i="2"/>
  <c r="R2929" i="2"/>
  <c r="R2930" i="2"/>
  <c r="R2931" i="2"/>
  <c r="R2932" i="2"/>
  <c r="R2933" i="2"/>
  <c r="R2934" i="2"/>
  <c r="R2936" i="2"/>
  <c r="R2938" i="2"/>
  <c r="R2940" i="2"/>
  <c r="R2941" i="2"/>
  <c r="R2942" i="2"/>
  <c r="R2943" i="2"/>
  <c r="R2944" i="2"/>
  <c r="R2945" i="2"/>
  <c r="R2946" i="2"/>
  <c r="R2948" i="2"/>
  <c r="R2949" i="2"/>
  <c r="R2951" i="2"/>
  <c r="R2952" i="2"/>
  <c r="R2953" i="2"/>
  <c r="R2954" i="2"/>
  <c r="R2955" i="2"/>
  <c r="R2956" i="2"/>
  <c r="R2958" i="2"/>
  <c r="R2959"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5" i="2"/>
  <c r="R2987" i="2"/>
  <c r="R2988" i="2"/>
  <c r="R2989" i="2"/>
  <c r="R2990" i="2"/>
  <c r="R2991" i="2"/>
  <c r="R2992" i="2"/>
  <c r="R2993" i="2"/>
  <c r="R2994" i="2"/>
  <c r="R2995" i="2"/>
  <c r="R2996" i="2"/>
  <c r="R2997" i="2"/>
  <c r="R2998" i="2"/>
  <c r="R2999" i="2"/>
  <c r="R3000" i="2"/>
  <c r="R3002" i="2"/>
  <c r="R3003" i="2"/>
  <c r="R3004" i="2"/>
  <c r="R3005" i="2"/>
  <c r="R3007" i="2"/>
  <c r="R3008" i="2"/>
  <c r="R3009" i="2"/>
  <c r="R3010" i="2"/>
  <c r="R3011" i="2"/>
  <c r="R3012" i="2"/>
  <c r="R3013" i="2"/>
  <c r="R3015" i="2"/>
  <c r="R3016" i="2"/>
  <c r="R3017" i="2"/>
  <c r="R3018" i="2"/>
  <c r="R3020" i="2"/>
  <c r="R3021" i="2"/>
  <c r="R3022" i="2"/>
  <c r="R3023" i="2"/>
  <c r="R3024" i="2"/>
  <c r="R3025" i="2"/>
  <c r="R3026" i="2"/>
  <c r="R3027" i="2"/>
  <c r="R3028" i="2"/>
  <c r="R3032" i="2"/>
  <c r="R3033" i="2"/>
  <c r="R3034" i="2"/>
  <c r="R3036" i="2"/>
  <c r="R3037" i="2"/>
  <c r="R3038" i="2"/>
  <c r="R3039" i="2"/>
  <c r="R3042" i="2"/>
  <c r="R3043" i="2"/>
  <c r="R3044" i="2"/>
  <c r="R3045" i="2"/>
  <c r="R3046" i="2"/>
  <c r="R3047" i="2"/>
  <c r="R3048" i="2"/>
  <c r="R3049" i="2"/>
  <c r="R3050" i="2"/>
  <c r="R3051" i="2"/>
  <c r="R3052" i="2"/>
  <c r="R3054" i="2"/>
  <c r="R3055" i="2"/>
  <c r="R3056" i="2"/>
  <c r="R3057" i="2"/>
  <c r="R3058" i="2"/>
  <c r="R3059" i="2"/>
  <c r="R3060" i="2"/>
  <c r="R3061"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5" i="2"/>
  <c r="R3096" i="2"/>
  <c r="R3097" i="2"/>
  <c r="R3098" i="2"/>
  <c r="R3099" i="2"/>
  <c r="R3100" i="2"/>
  <c r="R3101" i="2"/>
  <c r="R3102" i="2"/>
  <c r="R3104" i="2"/>
  <c r="R3105" i="2"/>
  <c r="R3106" i="2"/>
  <c r="R3107" i="2"/>
  <c r="R3108" i="2"/>
  <c r="R3109" i="2"/>
  <c r="R3112" i="2"/>
  <c r="R3113" i="2"/>
  <c r="R3114" i="2"/>
  <c r="R3115" i="2"/>
  <c r="R3116" i="2"/>
  <c r="R3117" i="2"/>
  <c r="R3118" i="2"/>
  <c r="R3119" i="2"/>
  <c r="R3120" i="2"/>
  <c r="R3121" i="2"/>
  <c r="R3122" i="2"/>
  <c r="R3123" i="2"/>
  <c r="R3124" i="2"/>
  <c r="R3125" i="2"/>
  <c r="R3126" i="2"/>
  <c r="R3127" i="2"/>
  <c r="R3128" i="2"/>
  <c r="R3129" i="2"/>
  <c r="R3131" i="2"/>
  <c r="R3132" i="2"/>
  <c r="R3133" i="2"/>
  <c r="R3134" i="2"/>
  <c r="R3135" i="2"/>
  <c r="R3136" i="2"/>
  <c r="R3137" i="2"/>
  <c r="R3138" i="2"/>
  <c r="R3139" i="2"/>
  <c r="R3140" i="2"/>
  <c r="R3141" i="2"/>
  <c r="R3142" i="2"/>
  <c r="R3143" i="2"/>
  <c r="R3144" i="2"/>
  <c r="R3145" i="2"/>
  <c r="R3147" i="2"/>
  <c r="R3148" i="2"/>
  <c r="R3149" i="2"/>
  <c r="R3150" i="2"/>
  <c r="R3151" i="2"/>
  <c r="R3153" i="2"/>
  <c r="R3155" i="2"/>
  <c r="R3156" i="2"/>
  <c r="R3157" i="2"/>
  <c r="R3158" i="2"/>
  <c r="R3159" i="2"/>
  <c r="R3160" i="2"/>
  <c r="R3161" i="2"/>
  <c r="R3162" i="2"/>
  <c r="R3163" i="2"/>
  <c r="R3164" i="2"/>
  <c r="R3165" i="2"/>
  <c r="R3166" i="2"/>
  <c r="R3167" i="2"/>
  <c r="R3169" i="2"/>
  <c r="R3170" i="2"/>
  <c r="R3172" i="2"/>
  <c r="R3173" i="2"/>
  <c r="R3174" i="2"/>
  <c r="R3175" i="2"/>
  <c r="R3177" i="2"/>
  <c r="R3178" i="2"/>
  <c r="R3179" i="2"/>
  <c r="R3181" i="2"/>
  <c r="R3182" i="2"/>
  <c r="R3183" i="2"/>
  <c r="R3184" i="2"/>
  <c r="R3185" i="2"/>
  <c r="R3186" i="2"/>
  <c r="R3187" i="2"/>
  <c r="R3188" i="2"/>
  <c r="R3189" i="2"/>
  <c r="R3190" i="2"/>
  <c r="R3192" i="2"/>
  <c r="R3193" i="2"/>
  <c r="R3194" i="2"/>
  <c r="R3195" i="2"/>
  <c r="R3196" i="2"/>
  <c r="R3197" i="2"/>
  <c r="R3198" i="2"/>
  <c r="R3199" i="2"/>
  <c r="R3200" i="2"/>
  <c r="R3201" i="2"/>
  <c r="R3202" i="2"/>
  <c r="R3203" i="2"/>
  <c r="R3205" i="2"/>
  <c r="R3206" i="2"/>
  <c r="R3208" i="2"/>
  <c r="R3209" i="2"/>
  <c r="R3210" i="2"/>
  <c r="R3211" i="2"/>
  <c r="R3212" i="2"/>
  <c r="R3213" i="2"/>
  <c r="R3214" i="2"/>
  <c r="R3215" i="2"/>
  <c r="R3216" i="2"/>
  <c r="R3218" i="2"/>
  <c r="R3219" i="2"/>
  <c r="R3220" i="2"/>
  <c r="R3221" i="2"/>
  <c r="R3222" i="2"/>
  <c r="R3223" i="2"/>
  <c r="R3224" i="2"/>
  <c r="R3225" i="2"/>
  <c r="R3226" i="2"/>
  <c r="R3227" i="2"/>
  <c r="R3228" i="2"/>
  <c r="R3229" i="2"/>
  <c r="R3231" i="2"/>
  <c r="R3233" i="2"/>
  <c r="R3234" i="2"/>
  <c r="R3235" i="2"/>
  <c r="R3236" i="2"/>
  <c r="R3237" i="2"/>
  <c r="R3238" i="2"/>
  <c r="R3239" i="2"/>
  <c r="R3240" i="2"/>
  <c r="R3241" i="2"/>
  <c r="R3242" i="2"/>
  <c r="R3243" i="2"/>
  <c r="R3244" i="2"/>
  <c r="R3245" i="2"/>
  <c r="R3246" i="2"/>
  <c r="R3247" i="2"/>
  <c r="R3248" i="2"/>
  <c r="R3249" i="2"/>
  <c r="R3250" i="2"/>
  <c r="R3252" i="2"/>
  <c r="R3253" i="2"/>
  <c r="R3254" i="2"/>
  <c r="R3255" i="2"/>
  <c r="R3256" i="2"/>
  <c r="R3257" i="2"/>
  <c r="R3258" i="2"/>
  <c r="R3259" i="2"/>
  <c r="R3260" i="2"/>
  <c r="R3262" i="2"/>
  <c r="R3263" i="2"/>
  <c r="R3264" i="2"/>
  <c r="R3265" i="2"/>
  <c r="R3266" i="2"/>
  <c r="R3267" i="2"/>
  <c r="R3268" i="2"/>
  <c r="R3269" i="2"/>
  <c r="R3271" i="2"/>
  <c r="R3272" i="2"/>
  <c r="R3273" i="2"/>
  <c r="R3274" i="2"/>
  <c r="R3275" i="2"/>
  <c r="R3276" i="2"/>
  <c r="R3277" i="2"/>
  <c r="R3278" i="2"/>
  <c r="R3279" i="2"/>
  <c r="R3280" i="2"/>
  <c r="R3281" i="2"/>
  <c r="R3282" i="2"/>
  <c r="R3283" i="2"/>
  <c r="R3284" i="2"/>
  <c r="R3285" i="2"/>
  <c r="R3286" i="2"/>
  <c r="R3287" i="2"/>
  <c r="R3288" i="2"/>
  <c r="R3289" i="2"/>
  <c r="R3291" i="2"/>
  <c r="R3292" i="2"/>
  <c r="R3293" i="2"/>
  <c r="R3294" i="2"/>
  <c r="R3295" i="2"/>
  <c r="R3296" i="2"/>
  <c r="R3297" i="2"/>
  <c r="R3298" i="2"/>
  <c r="R3299" i="2"/>
  <c r="R3300" i="2"/>
  <c r="R3301" i="2"/>
  <c r="R3302" i="2"/>
  <c r="R3304" i="2"/>
  <c r="R3305" i="2"/>
  <c r="R3306" i="2"/>
  <c r="R3307" i="2"/>
  <c r="R3308" i="2"/>
  <c r="R3310" i="2"/>
  <c r="R3311" i="2"/>
  <c r="R3312" i="2"/>
  <c r="R3313" i="2"/>
  <c r="R3314" i="2"/>
  <c r="R3315" i="2"/>
  <c r="R3316" i="2"/>
  <c r="R3317" i="2"/>
  <c r="R3318" i="2"/>
  <c r="R3319" i="2"/>
  <c r="R3321" i="2"/>
  <c r="R3322" i="2"/>
  <c r="R3323" i="2"/>
  <c r="R3324" i="2"/>
  <c r="R3325" i="2"/>
  <c r="R3326" i="2"/>
  <c r="R3327" i="2"/>
  <c r="R3328" i="2"/>
  <c r="R3329" i="2"/>
  <c r="R3330" i="2"/>
  <c r="R3331" i="2"/>
  <c r="R3332" i="2"/>
  <c r="R3333" i="2"/>
  <c r="R3334" i="2"/>
  <c r="R3335" i="2"/>
  <c r="R3336" i="2"/>
  <c r="R3338" i="2"/>
  <c r="R3340" i="2"/>
  <c r="R3341" i="2"/>
  <c r="R3342" i="2"/>
  <c r="R3343" i="2"/>
  <c r="R3344" i="2"/>
  <c r="R3345" i="2"/>
  <c r="R3346" i="2"/>
  <c r="R3347" i="2"/>
  <c r="R3348" i="2"/>
  <c r="R3349" i="2"/>
  <c r="R3350" i="2"/>
  <c r="R3351" i="2"/>
  <c r="R3352" i="2"/>
  <c r="R3354" i="2"/>
  <c r="R3355" i="2"/>
  <c r="R3356" i="2"/>
  <c r="R3358" i="2"/>
  <c r="R3359" i="2"/>
  <c r="R3360" i="2"/>
  <c r="R3361" i="2"/>
  <c r="R3362" i="2"/>
  <c r="R3363" i="2"/>
  <c r="R3365" i="2"/>
  <c r="R3366" i="2"/>
  <c r="R3367" i="2"/>
  <c r="R3368" i="2"/>
  <c r="R3369" i="2"/>
  <c r="R3370" i="2"/>
  <c r="R3371" i="2"/>
  <c r="R3372" i="2"/>
  <c r="R3373" i="2"/>
  <c r="R3374" i="2"/>
  <c r="R3376" i="2"/>
  <c r="R3377" i="2"/>
  <c r="R3378" i="2"/>
  <c r="R3379" i="2"/>
  <c r="R3380" i="2"/>
  <c r="R3381" i="2"/>
  <c r="R3382" i="2"/>
  <c r="R3384" i="2"/>
  <c r="R3385" i="2"/>
  <c r="R3386" i="2"/>
  <c r="R3387" i="2"/>
  <c r="R3388" i="2"/>
  <c r="R3389" i="2"/>
  <c r="R3390" i="2"/>
  <c r="R3391" i="2"/>
  <c r="R3392" i="2"/>
  <c r="R3393" i="2"/>
  <c r="R3394" i="2"/>
  <c r="R3395" i="2"/>
  <c r="R3397" i="2"/>
  <c r="R3398" i="2"/>
  <c r="R3399" i="2"/>
  <c r="R3400" i="2"/>
  <c r="R3401" i="2"/>
  <c r="R3402" i="2"/>
  <c r="R3403" i="2"/>
  <c r="R3404" i="2"/>
  <c r="R3405" i="2"/>
  <c r="R3406" i="2"/>
  <c r="R3407" i="2"/>
  <c r="R3408" i="2"/>
  <c r="R3409" i="2"/>
  <c r="R3410" i="2"/>
  <c r="R3411" i="2"/>
  <c r="R3412" i="2"/>
  <c r="R3413" i="2"/>
  <c r="R3414" i="2"/>
  <c r="R3415" i="2"/>
  <c r="R3417" i="2"/>
  <c r="R3418" i="2"/>
  <c r="R3419" i="2"/>
  <c r="R3420" i="2"/>
  <c r="R3421" i="2"/>
  <c r="R3422" i="2"/>
  <c r="R3423" i="2"/>
  <c r="R3424"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2" i="2"/>
  <c r="R3463" i="2"/>
  <c r="R3464" i="2"/>
  <c r="R3465" i="2"/>
  <c r="R3467" i="2"/>
  <c r="R3468" i="2"/>
  <c r="R3469" i="2"/>
  <c r="R3470" i="2"/>
  <c r="R3471" i="2"/>
  <c r="R3472" i="2"/>
  <c r="R3473" i="2"/>
  <c r="R3475" i="2"/>
  <c r="R3476" i="2"/>
  <c r="R3477" i="2"/>
  <c r="R3478" i="2"/>
  <c r="R3479" i="2"/>
  <c r="R3480" i="2"/>
  <c r="R3481" i="2"/>
  <c r="R3482" i="2"/>
  <c r="R3483" i="2"/>
  <c r="R3485" i="2"/>
  <c r="R3486" i="2"/>
  <c r="R3488" i="2"/>
  <c r="R3489" i="2"/>
  <c r="R3490" i="2"/>
  <c r="R3491" i="2"/>
  <c r="R3492" i="2"/>
  <c r="R3494" i="2"/>
  <c r="R3495" i="2"/>
  <c r="R3496" i="2"/>
  <c r="R3497" i="2"/>
  <c r="R3498" i="2"/>
  <c r="R3499" i="2"/>
  <c r="R3500" i="2"/>
  <c r="R3501" i="2"/>
  <c r="R3503" i="2"/>
  <c r="R3504" i="2"/>
  <c r="R3505" i="2"/>
  <c r="R3506" i="2"/>
  <c r="R3507"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8" i="2"/>
  <c r="R3540" i="2"/>
  <c r="R3541" i="2"/>
  <c r="R3542" i="2"/>
  <c r="R3543" i="2"/>
  <c r="R3544" i="2"/>
  <c r="R3545" i="2"/>
  <c r="R3546" i="2"/>
  <c r="R3547" i="2"/>
  <c r="R3548" i="2"/>
  <c r="R3549" i="2"/>
  <c r="R3550" i="2"/>
  <c r="R3551" i="2"/>
  <c r="R3552" i="2"/>
  <c r="R3553" i="2"/>
  <c r="R3555" i="2"/>
  <c r="R3556" i="2"/>
  <c r="R3557" i="2"/>
  <c r="R3558" i="2"/>
  <c r="R3559" i="2"/>
  <c r="R3560" i="2"/>
  <c r="R3561" i="2"/>
  <c r="R3562" i="2"/>
  <c r="R3563" i="2"/>
  <c r="R3564" i="2"/>
  <c r="R3565" i="2"/>
  <c r="R3566" i="2"/>
  <c r="R3567" i="2"/>
  <c r="R3568" i="2"/>
  <c r="R3569" i="2"/>
  <c r="R3570" i="2"/>
  <c r="R3571" i="2"/>
  <c r="R3572" i="2"/>
  <c r="R3573" i="2"/>
  <c r="R3574" i="2"/>
  <c r="R3575" i="2"/>
  <c r="R3576" i="2"/>
  <c r="R3578" i="2"/>
  <c r="R3579" i="2"/>
  <c r="R3580" i="2"/>
  <c r="R3581" i="2"/>
  <c r="R3582" i="2"/>
  <c r="R3583" i="2"/>
  <c r="R3584" i="2"/>
  <c r="R3585" i="2"/>
  <c r="R3586" i="2"/>
  <c r="R3588" i="2"/>
  <c r="R3589" i="2"/>
  <c r="R3590" i="2"/>
  <c r="R3591" i="2"/>
  <c r="R3593" i="2"/>
  <c r="R3594" i="2"/>
  <c r="R3595" i="2"/>
  <c r="R3596" i="2"/>
  <c r="R3597" i="2"/>
  <c r="R3598" i="2"/>
  <c r="R3599" i="2"/>
  <c r="R3601" i="2"/>
  <c r="R3602" i="2"/>
  <c r="R3604" i="2"/>
  <c r="R3605" i="2"/>
  <c r="R3606" i="2"/>
  <c r="R3607" i="2"/>
  <c r="R3608" i="2"/>
  <c r="R3609" i="2"/>
  <c r="R3610" i="2"/>
  <c r="R3611" i="2"/>
  <c r="R3612" i="2"/>
  <c r="R3613" i="2"/>
  <c r="R3614" i="2"/>
  <c r="R3615" i="2"/>
  <c r="R3616" i="2"/>
  <c r="R3617" i="2"/>
  <c r="R3619" i="2"/>
  <c r="R3620" i="2"/>
  <c r="R3621" i="2"/>
  <c r="R3622" i="2"/>
  <c r="R3623" i="2"/>
  <c r="R3624" i="2"/>
  <c r="R3625" i="2"/>
  <c r="R3626" i="2"/>
  <c r="R3627" i="2"/>
  <c r="R3629" i="2"/>
  <c r="R3630" i="2"/>
  <c r="R3631" i="2"/>
  <c r="R3632" i="2"/>
  <c r="R3633" i="2"/>
  <c r="R3634" i="2"/>
  <c r="R3635" i="2"/>
  <c r="R3636" i="2"/>
  <c r="R3639" i="2"/>
  <c r="R3640" i="2"/>
  <c r="R3641" i="2"/>
  <c r="R3642" i="2"/>
  <c r="R3643" i="2"/>
  <c r="R3644" i="2"/>
  <c r="R3645" i="2"/>
  <c r="R3646" i="2"/>
  <c r="R3647" i="2"/>
  <c r="R3648" i="2"/>
  <c r="R3649" i="2"/>
  <c r="R3650" i="2"/>
  <c r="R3651" i="2"/>
  <c r="R3652" i="2"/>
  <c r="R3653" i="2"/>
  <c r="R3654" i="2"/>
  <c r="R3655" i="2"/>
  <c r="R3656" i="2"/>
  <c r="R3657" i="2"/>
  <c r="R3658" i="2"/>
  <c r="R3660" i="2"/>
  <c r="R3661" i="2"/>
  <c r="R3662" i="2"/>
  <c r="R3663" i="2"/>
  <c r="R3664" i="2"/>
  <c r="R3665" i="2"/>
  <c r="R3666" i="2"/>
  <c r="R3667" i="2"/>
  <c r="R3669" i="2"/>
  <c r="R3670" i="2"/>
  <c r="R3671" i="2"/>
  <c r="R3672" i="2"/>
  <c r="R3673" i="2"/>
  <c r="R3674" i="2"/>
  <c r="R3675" i="2"/>
  <c r="R3676" i="2"/>
  <c r="R3677" i="2"/>
  <c r="R3678" i="2"/>
  <c r="R3679" i="2"/>
  <c r="R3680" i="2"/>
  <c r="R3681" i="2"/>
  <c r="R3682" i="2"/>
  <c r="R3683" i="2"/>
  <c r="R3684" i="2"/>
  <c r="R3686" i="2"/>
  <c r="R3687" i="2"/>
  <c r="R3688" i="2"/>
  <c r="R3689" i="2"/>
  <c r="R3690" i="2"/>
  <c r="R3691" i="2"/>
  <c r="R3692" i="2"/>
  <c r="R3693" i="2"/>
  <c r="R3694" i="2"/>
  <c r="R3695" i="2"/>
  <c r="R3696" i="2"/>
  <c r="R3697" i="2"/>
  <c r="R3698" i="2"/>
  <c r="R3700" i="2"/>
  <c r="R3701" i="2"/>
  <c r="R3702" i="2"/>
  <c r="R3703" i="2"/>
  <c r="R3704" i="2"/>
  <c r="R3705" i="2"/>
  <c r="R3707" i="2"/>
  <c r="R3708" i="2"/>
  <c r="R3709" i="2"/>
  <c r="R3710" i="2"/>
  <c r="R3711" i="2"/>
  <c r="R3712" i="2"/>
  <c r="R3713" i="2"/>
  <c r="R3714" i="2"/>
  <c r="R3715" i="2"/>
  <c r="R3716" i="2"/>
  <c r="R3717" i="2"/>
  <c r="R3718" i="2"/>
  <c r="R3719" i="2"/>
  <c r="R3720" i="2"/>
  <c r="R3721"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7" i="2"/>
  <c r="R3748" i="2"/>
  <c r="R3750" i="2"/>
  <c r="R3751" i="2"/>
  <c r="R3753" i="2"/>
  <c r="R3754" i="2"/>
  <c r="R3755" i="2"/>
  <c r="R3756" i="2"/>
  <c r="R3757"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1" i="2"/>
  <c r="R3792" i="2"/>
  <c r="R3793" i="2"/>
  <c r="R3794" i="2"/>
  <c r="R3796" i="2"/>
  <c r="R3798" i="2"/>
  <c r="R3799" i="2"/>
  <c r="R3800" i="2"/>
  <c r="R3801" i="2"/>
  <c r="R3802" i="2"/>
  <c r="R3803" i="2"/>
  <c r="R3804" i="2"/>
  <c r="R3805" i="2"/>
  <c r="R3806" i="2"/>
  <c r="R3807" i="2"/>
  <c r="R3808" i="2"/>
  <c r="R3809" i="2"/>
  <c r="R3810" i="2"/>
  <c r="R3811" i="2"/>
  <c r="R3812" i="2"/>
  <c r="R3813" i="2"/>
  <c r="R3814" i="2"/>
  <c r="R3815" i="2"/>
  <c r="R3817" i="2"/>
  <c r="R3818" i="2"/>
  <c r="R3819" i="2"/>
  <c r="R3820" i="2"/>
  <c r="R3821" i="2"/>
  <c r="R3822" i="2"/>
  <c r="R3824" i="2"/>
  <c r="R3825" i="2"/>
  <c r="R3826" i="2"/>
  <c r="R3827" i="2"/>
  <c r="R3828" i="2"/>
  <c r="R3829" i="2"/>
  <c r="R3830" i="2"/>
  <c r="R3831" i="2"/>
  <c r="R3832" i="2"/>
  <c r="R3833" i="2"/>
  <c r="R3834" i="2"/>
  <c r="R3835" i="2"/>
  <c r="R3836" i="2"/>
  <c r="R3838" i="2"/>
  <c r="R3839" i="2"/>
  <c r="R3840" i="2"/>
  <c r="R3842" i="2"/>
  <c r="R3843" i="2"/>
  <c r="R3845" i="2"/>
  <c r="R3846" i="2"/>
  <c r="R3847" i="2"/>
  <c r="R3848" i="2"/>
  <c r="R3849" i="2"/>
  <c r="R3850" i="2"/>
  <c r="R3852" i="2"/>
  <c r="R3853" i="2"/>
  <c r="R3854" i="2"/>
  <c r="R3855" i="2"/>
  <c r="R3856" i="2"/>
  <c r="R3857" i="2"/>
  <c r="R3858" i="2"/>
  <c r="R3859" i="2"/>
  <c r="R3860" i="2"/>
  <c r="R3861" i="2"/>
  <c r="R3862" i="2"/>
  <c r="R3863" i="2"/>
  <c r="R3864" i="2"/>
  <c r="R3865" i="2"/>
  <c r="R3867" i="2"/>
  <c r="R3869" i="2"/>
  <c r="R3870" i="2"/>
  <c r="R3871" i="2"/>
  <c r="R3872" i="2"/>
  <c r="R3873" i="2"/>
  <c r="R3874" i="2"/>
  <c r="R3875" i="2"/>
  <c r="R3876" i="2"/>
  <c r="R3877" i="2"/>
  <c r="R3878" i="2"/>
  <c r="R3879" i="2"/>
  <c r="R3880" i="2"/>
  <c r="R3881" i="2"/>
  <c r="R3882" i="2"/>
  <c r="R3883" i="2"/>
  <c r="R3884" i="2"/>
  <c r="R3885" i="2"/>
  <c r="R3886" i="2"/>
  <c r="R3887" i="2"/>
  <c r="R3888" i="2"/>
  <c r="R3889" i="2"/>
  <c r="R3890" i="2"/>
  <c r="R3892" i="2"/>
  <c r="R3893" i="2"/>
  <c r="R3894" i="2"/>
  <c r="R3895" i="2"/>
  <c r="R3896" i="2"/>
  <c r="R3897" i="2"/>
  <c r="R3898" i="2"/>
  <c r="R3899" i="2"/>
  <c r="R3900" i="2"/>
  <c r="R3901" i="2"/>
  <c r="R3902" i="2"/>
  <c r="R3903" i="2"/>
  <c r="R3906" i="2"/>
  <c r="R3907" i="2"/>
  <c r="R3908" i="2"/>
  <c r="R3910" i="2"/>
  <c r="R3911" i="2"/>
  <c r="R3912" i="2"/>
  <c r="R3913" i="2"/>
  <c r="R3914" i="2"/>
  <c r="R3915" i="2"/>
  <c r="R3916" i="2"/>
  <c r="R3918" i="2"/>
  <c r="R3919" i="2"/>
  <c r="R3920" i="2"/>
  <c r="R3921" i="2"/>
  <c r="R3922" i="2"/>
  <c r="R3923" i="2"/>
  <c r="R3924" i="2"/>
  <c r="R3925" i="2"/>
  <c r="R3927" i="2"/>
  <c r="R3928" i="2"/>
  <c r="R3930" i="2"/>
  <c r="R3931" i="2"/>
  <c r="R3932" i="2"/>
  <c r="R3933" i="2"/>
  <c r="R3934" i="2"/>
  <c r="R3935" i="2"/>
  <c r="R3936" i="2"/>
  <c r="R3937" i="2"/>
  <c r="R3938" i="2"/>
  <c r="R3939" i="2"/>
  <c r="R3940" i="2"/>
  <c r="R3941" i="2"/>
  <c r="R3942" i="2"/>
  <c r="R3943" i="2"/>
  <c r="R3944" i="2"/>
  <c r="R3945" i="2"/>
  <c r="R3947" i="2"/>
  <c r="R3948" i="2"/>
  <c r="R3949" i="2"/>
  <c r="R3950" i="2"/>
  <c r="R3951" i="2"/>
  <c r="R3952" i="2"/>
  <c r="R3953" i="2"/>
  <c r="R3954" i="2"/>
  <c r="R3955" i="2"/>
  <c r="R3956" i="2"/>
  <c r="R3958" i="2"/>
  <c r="R3959" i="2"/>
  <c r="R3960" i="2"/>
  <c r="R3962" i="2"/>
  <c r="R3963" i="2"/>
  <c r="R3964" i="2"/>
  <c r="R3965" i="2"/>
  <c r="R3966" i="2"/>
  <c r="R3967" i="2"/>
  <c r="R3968" i="2"/>
  <c r="R3969" i="2"/>
  <c r="R3970" i="2"/>
  <c r="R3971" i="2"/>
  <c r="R3972" i="2"/>
  <c r="R3973" i="2"/>
  <c r="R3974" i="2"/>
  <c r="R3975" i="2"/>
  <c r="R3976" i="2"/>
  <c r="R3977" i="2"/>
  <c r="R3978" i="2"/>
  <c r="R3979" i="2"/>
  <c r="R3980" i="2"/>
  <c r="R3982" i="2"/>
  <c r="R3983" i="2"/>
  <c r="R3984" i="2"/>
  <c r="R3985" i="2"/>
  <c r="R3986" i="2"/>
  <c r="R3987" i="2"/>
  <c r="R3988" i="2"/>
  <c r="R3989" i="2"/>
  <c r="R3990" i="2"/>
  <c r="R3991" i="2"/>
  <c r="R3992" i="2"/>
  <c r="R3993" i="2"/>
  <c r="R3994" i="2"/>
  <c r="R3995" i="2"/>
  <c r="R3996" i="2"/>
  <c r="R3997" i="2"/>
  <c r="R3998" i="2"/>
  <c r="R3999" i="2"/>
  <c r="R4001" i="2"/>
  <c r="Q3" i="2"/>
  <c r="Q4" i="2"/>
  <c r="Q5" i="2"/>
  <c r="Q6" i="2"/>
  <c r="R6" i="2" s="1"/>
  <c r="Q7" i="2"/>
  <c r="Q8" i="2"/>
  <c r="Q9" i="2"/>
  <c r="Q10" i="2"/>
  <c r="R10" i="2" s="1"/>
  <c r="Q11" i="2"/>
  <c r="R11" i="2" s="1"/>
  <c r="Q12" i="2"/>
  <c r="R12" i="2" s="1"/>
  <c r="Q13" i="2"/>
  <c r="Q14" i="2"/>
  <c r="Q15" i="2"/>
  <c r="Q16" i="2"/>
  <c r="Q17" i="2"/>
  <c r="Q18" i="2"/>
  <c r="R18" i="2" s="1"/>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R47" i="2" s="1"/>
  <c r="Q48" i="2"/>
  <c r="Q49" i="2"/>
  <c r="R49" i="2" s="1"/>
  <c r="Q50" i="2"/>
  <c r="R50" i="2" s="1"/>
  <c r="Q51" i="2"/>
  <c r="Q52" i="2"/>
  <c r="Q53" i="2"/>
  <c r="Q54" i="2"/>
  <c r="Q55" i="2"/>
  <c r="Q56" i="2"/>
  <c r="Q57" i="2"/>
  <c r="Q58" i="2"/>
  <c r="Q59" i="2"/>
  <c r="Q60" i="2"/>
  <c r="Q61" i="2"/>
  <c r="Q62" i="2"/>
  <c r="R62" i="2" s="1"/>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R98" i="2" s="1"/>
  <c r="Q99" i="2"/>
  <c r="Q100" i="2"/>
  <c r="Q101" i="2"/>
  <c r="Q102" i="2"/>
  <c r="Q103" i="2"/>
  <c r="Q104" i="2"/>
  <c r="Q105" i="2"/>
  <c r="Q106" i="2"/>
  <c r="Q107" i="2"/>
  <c r="Q108" i="2"/>
  <c r="Q109" i="2"/>
  <c r="Q110" i="2"/>
  <c r="Q111" i="2"/>
  <c r="Q112" i="2"/>
  <c r="Q113" i="2"/>
  <c r="Q114" i="2"/>
  <c r="R114" i="2" s="1"/>
  <c r="Q115" i="2"/>
  <c r="Q116" i="2"/>
  <c r="Q117" i="2"/>
  <c r="Q118" i="2"/>
  <c r="Q119" i="2"/>
  <c r="Q120" i="2"/>
  <c r="Q121" i="2"/>
  <c r="Q122" i="2"/>
  <c r="Q123" i="2"/>
  <c r="Q124" i="2"/>
  <c r="Q125" i="2"/>
  <c r="Q126" i="2"/>
  <c r="R126" i="2" s="1"/>
  <c r="Q127" i="2"/>
  <c r="Q128" i="2"/>
  <c r="Q129" i="2"/>
  <c r="Q130" i="2"/>
  <c r="Q131" i="2"/>
  <c r="Q132" i="2"/>
  <c r="Q133" i="2"/>
  <c r="Q134" i="2"/>
  <c r="Q135" i="2"/>
  <c r="R135" i="2" s="1"/>
  <c r="Q136" i="2"/>
  <c r="Q137" i="2"/>
  <c r="Q138" i="2"/>
  <c r="Q139" i="2"/>
  <c r="Q140" i="2"/>
  <c r="Q141" i="2"/>
  <c r="Q142" i="2"/>
  <c r="R142" i="2" s="1"/>
  <c r="Q143" i="2"/>
  <c r="Q144" i="2"/>
  <c r="Q145" i="2"/>
  <c r="Q146" i="2"/>
  <c r="Q147" i="2"/>
  <c r="Q148" i="2"/>
  <c r="Q149" i="2"/>
  <c r="Q150" i="2"/>
  <c r="Q151" i="2"/>
  <c r="R151" i="2" s="1"/>
  <c r="Q152" i="2"/>
  <c r="R152" i="2" s="1"/>
  <c r="Q153" i="2"/>
  <c r="Q154" i="2"/>
  <c r="R154" i="2" s="1"/>
  <c r="Q155" i="2"/>
  <c r="Q156" i="2"/>
  <c r="Q157" i="2"/>
  <c r="Q158" i="2"/>
  <c r="Q159" i="2"/>
  <c r="Q160" i="2"/>
  <c r="Q161" i="2"/>
  <c r="Q162" i="2"/>
  <c r="Q163" i="2"/>
  <c r="Q164" i="2"/>
  <c r="Q165" i="2"/>
  <c r="Q166" i="2"/>
  <c r="Q167" i="2"/>
  <c r="Q168" i="2"/>
  <c r="Q169" i="2"/>
  <c r="R169" i="2" s="1"/>
  <c r="Q170" i="2"/>
  <c r="R170" i="2" s="1"/>
  <c r="Q171" i="2"/>
  <c r="Q172" i="2"/>
  <c r="Q173" i="2"/>
  <c r="Q174" i="2"/>
  <c r="Q175" i="2"/>
  <c r="Q176" i="2"/>
  <c r="Q177" i="2"/>
  <c r="Q178" i="2"/>
  <c r="Q179" i="2"/>
  <c r="R179" i="2" s="1"/>
  <c r="Q180" i="2"/>
  <c r="Q181" i="2"/>
  <c r="Q182" i="2"/>
  <c r="Q183" i="2"/>
  <c r="Q184" i="2"/>
  <c r="R184" i="2" s="1"/>
  <c r="Q185" i="2"/>
  <c r="Q186" i="2"/>
  <c r="Q187" i="2"/>
  <c r="Q188" i="2"/>
  <c r="Q189" i="2"/>
  <c r="Q190" i="2"/>
  <c r="Q191" i="2"/>
  <c r="Q192" i="2"/>
  <c r="Q193" i="2"/>
  <c r="R193" i="2" s="1"/>
  <c r="Q194" i="2"/>
  <c r="Q195" i="2"/>
  <c r="Q196" i="2"/>
  <c r="Q197" i="2"/>
  <c r="Q198" i="2"/>
  <c r="Q199" i="2"/>
  <c r="Q200" i="2"/>
  <c r="Q201" i="2"/>
  <c r="Q202" i="2"/>
  <c r="Q203" i="2"/>
  <c r="Q204" i="2"/>
  <c r="Q205" i="2"/>
  <c r="Q206" i="2"/>
  <c r="Q207" i="2"/>
  <c r="Q208" i="2"/>
  <c r="R208" i="2" s="1"/>
  <c r="Q209" i="2"/>
  <c r="Q210" i="2"/>
  <c r="Q211" i="2"/>
  <c r="R211" i="2" s="1"/>
  <c r="Q212" i="2"/>
  <c r="Q213" i="2"/>
  <c r="Q214" i="2"/>
  <c r="Q215" i="2"/>
  <c r="Q216" i="2"/>
  <c r="Q217" i="2"/>
  <c r="Q218" i="2"/>
  <c r="Q219" i="2"/>
  <c r="Q220" i="2"/>
  <c r="Q221" i="2"/>
  <c r="Q222" i="2"/>
  <c r="Q223" i="2"/>
  <c r="Q224" i="2"/>
  <c r="Q225" i="2"/>
  <c r="Q226" i="2"/>
  <c r="Q227" i="2"/>
  <c r="R227" i="2" s="1"/>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R256" i="2" s="1"/>
  <c r="Q257" i="2"/>
  <c r="Q258" i="2"/>
  <c r="R258" i="2" s="1"/>
  <c r="Q259" i="2"/>
  <c r="Q260" i="2"/>
  <c r="Q261" i="2"/>
  <c r="Q262" i="2"/>
  <c r="Q263" i="2"/>
  <c r="Q264" i="2"/>
  <c r="Q265" i="2"/>
  <c r="Q266" i="2"/>
  <c r="Q267" i="2"/>
  <c r="Q268" i="2"/>
  <c r="Q269" i="2"/>
  <c r="Q270" i="2"/>
  <c r="Q271" i="2"/>
  <c r="Q272" i="2"/>
  <c r="Q273" i="2"/>
  <c r="Q274" i="2"/>
  <c r="R274" i="2" s="1"/>
  <c r="Q275" i="2"/>
  <c r="R275" i="2" s="1"/>
  <c r="Q276" i="2"/>
  <c r="Q277" i="2"/>
  <c r="Q278" i="2"/>
  <c r="Q279" i="2"/>
  <c r="Q280" i="2"/>
  <c r="Q281" i="2"/>
  <c r="Q282" i="2"/>
  <c r="Q283" i="2"/>
  <c r="Q284" i="2"/>
  <c r="Q285" i="2"/>
  <c r="Q286" i="2"/>
  <c r="R286" i="2" s="1"/>
  <c r="Q287" i="2"/>
  <c r="Q288" i="2"/>
  <c r="R288" i="2" s="1"/>
  <c r="Q289" i="2"/>
  <c r="Q290" i="2"/>
  <c r="R290" i="2" s="1"/>
  <c r="Q291" i="2"/>
  <c r="R291" i="2" s="1"/>
  <c r="Q292" i="2"/>
  <c r="Q293" i="2"/>
  <c r="Q294" i="2"/>
  <c r="R294" i="2" s="1"/>
  <c r="Q295" i="2"/>
  <c r="Q296" i="2"/>
  <c r="Q297" i="2"/>
  <c r="Q298" i="2"/>
  <c r="Q299" i="2"/>
  <c r="Q300" i="2"/>
  <c r="Q301" i="2"/>
  <c r="Q302" i="2"/>
  <c r="Q303" i="2"/>
  <c r="Q304" i="2"/>
  <c r="Q305" i="2"/>
  <c r="Q306" i="2"/>
  <c r="Q307" i="2"/>
  <c r="Q308" i="2"/>
  <c r="Q309" i="2"/>
  <c r="Q310" i="2"/>
  <c r="Q311" i="2"/>
  <c r="Q312" i="2"/>
  <c r="Q313" i="2"/>
  <c r="R313" i="2" s="1"/>
  <c r="Q314" i="2"/>
  <c r="Q315" i="2"/>
  <c r="Q316" i="2"/>
  <c r="Q317" i="2"/>
  <c r="Q318" i="2"/>
  <c r="R318" i="2" s="1"/>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R347" i="2" s="1"/>
  <c r="Q348" i="2"/>
  <c r="R348" i="2" s="1"/>
  <c r="Q349" i="2"/>
  <c r="Q350" i="2"/>
  <c r="R350" i="2" s="1"/>
  <c r="Q351" i="2"/>
  <c r="Q352" i="2"/>
  <c r="Q353" i="2"/>
  <c r="Q354" i="2"/>
  <c r="Q355" i="2"/>
  <c r="Q356" i="2"/>
  <c r="Q357" i="2"/>
  <c r="Q358" i="2"/>
  <c r="Q359" i="2"/>
  <c r="Q360" i="2"/>
  <c r="Q361" i="2"/>
  <c r="Q362" i="2"/>
  <c r="Q363" i="2"/>
  <c r="Q364" i="2"/>
  <c r="Q365" i="2"/>
  <c r="Q366" i="2"/>
  <c r="Q367" i="2"/>
  <c r="Q368" i="2"/>
  <c r="Q369" i="2"/>
  <c r="Q370" i="2"/>
  <c r="Q371" i="2"/>
  <c r="Q372" i="2"/>
  <c r="Q373" i="2"/>
  <c r="R373" i="2" s="1"/>
  <c r="Q374" i="2"/>
  <c r="Q375" i="2"/>
  <c r="Q376" i="2"/>
  <c r="Q377" i="2"/>
  <c r="Q378" i="2"/>
  <c r="Q379" i="2"/>
  <c r="Q380" i="2"/>
  <c r="Q381" i="2"/>
  <c r="Q382" i="2"/>
  <c r="Q383" i="2"/>
  <c r="Q384" i="2"/>
  <c r="Q385" i="2"/>
  <c r="R385" i="2" s="1"/>
  <c r="Q386" i="2"/>
  <c r="Q387" i="2"/>
  <c r="Q388" i="2"/>
  <c r="Q389" i="2"/>
  <c r="R389" i="2" s="1"/>
  <c r="Q390" i="2"/>
  <c r="Q391" i="2"/>
  <c r="Q392" i="2"/>
  <c r="R392" i="2" s="1"/>
  <c r="Q393" i="2"/>
  <c r="Q394" i="2"/>
  <c r="Q395" i="2"/>
  <c r="R395" i="2" s="1"/>
  <c r="Q396" i="2"/>
  <c r="R396" i="2" s="1"/>
  <c r="Q397" i="2"/>
  <c r="R397" i="2" s="1"/>
  <c r="Q398" i="2"/>
  <c r="Q399" i="2"/>
  <c r="Q400" i="2"/>
  <c r="R400" i="2" s="1"/>
  <c r="Q401" i="2"/>
  <c r="Q402" i="2"/>
  <c r="Q403" i="2"/>
  <c r="Q404" i="2"/>
  <c r="Q405" i="2"/>
  <c r="R405" i="2" s="1"/>
  <c r="Q406" i="2"/>
  <c r="Q407" i="2"/>
  <c r="Q408" i="2"/>
  <c r="R408" i="2" s="1"/>
  <c r="Q409" i="2"/>
  <c r="Q410" i="2"/>
  <c r="R410" i="2" s="1"/>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R438" i="2" s="1"/>
  <c r="Q439" i="2"/>
  <c r="Q440" i="2"/>
  <c r="Q441" i="2"/>
  <c r="R441" i="2" s="1"/>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R482" i="2" s="1"/>
  <c r="Q483" i="2"/>
  <c r="Q484" i="2"/>
  <c r="Q485" i="2"/>
  <c r="Q486" i="2"/>
  <c r="Q487" i="2"/>
  <c r="Q488" i="2"/>
  <c r="R488" i="2" s="1"/>
  <c r="Q489" i="2"/>
  <c r="Q490" i="2"/>
  <c r="Q491" i="2"/>
  <c r="Q492" i="2"/>
  <c r="Q493" i="2"/>
  <c r="Q494" i="2"/>
  <c r="Q495" i="2"/>
  <c r="Q496" i="2"/>
  <c r="Q497" i="2"/>
  <c r="Q498" i="2"/>
  <c r="Q499" i="2"/>
  <c r="R499" i="2" s="1"/>
  <c r="Q500" i="2"/>
  <c r="Q501" i="2"/>
  <c r="Q502" i="2"/>
  <c r="Q503" i="2"/>
  <c r="Q504" i="2"/>
  <c r="Q505" i="2"/>
  <c r="Q506" i="2"/>
  <c r="Q507" i="2"/>
  <c r="Q508" i="2"/>
  <c r="Q509" i="2"/>
  <c r="Q510" i="2"/>
  <c r="Q511" i="2"/>
  <c r="Q512" i="2"/>
  <c r="R512" i="2" s="1"/>
  <c r="Q513" i="2"/>
  <c r="Q514" i="2"/>
  <c r="Q515" i="2"/>
  <c r="Q516" i="2"/>
  <c r="Q517" i="2"/>
  <c r="R517" i="2" s="1"/>
  <c r="Q518" i="2"/>
  <c r="R518" i="2" s="1"/>
  <c r="Q519" i="2"/>
  <c r="Q520" i="2"/>
  <c r="Q521" i="2"/>
  <c r="Q522" i="2"/>
  <c r="Q523" i="2"/>
  <c r="Q524" i="2"/>
  <c r="Q525" i="2"/>
  <c r="Q526" i="2"/>
  <c r="Q527" i="2"/>
  <c r="R527" i="2" s="1"/>
  <c r="Q528" i="2"/>
  <c r="Q529" i="2"/>
  <c r="Q530" i="2"/>
  <c r="Q531" i="2"/>
  <c r="R531" i="2" s="1"/>
  <c r="Q532" i="2"/>
  <c r="Q533" i="2"/>
  <c r="Q534" i="2"/>
  <c r="Q535" i="2"/>
  <c r="Q536" i="2"/>
  <c r="R536" i="2" s="1"/>
  <c r="Q537" i="2"/>
  <c r="Q538" i="2"/>
  <c r="Q539" i="2"/>
  <c r="Q540" i="2"/>
  <c r="Q541" i="2"/>
  <c r="Q542" i="2"/>
  <c r="Q543" i="2"/>
  <c r="Q544" i="2"/>
  <c r="Q545" i="2"/>
  <c r="R545" i="2" s="1"/>
  <c r="Q546" i="2"/>
  <c r="Q547" i="2"/>
  <c r="Q548" i="2"/>
  <c r="Q549" i="2"/>
  <c r="Q550" i="2"/>
  <c r="Q551" i="2"/>
  <c r="Q552" i="2"/>
  <c r="Q553" i="2"/>
  <c r="Q554" i="2"/>
  <c r="Q555" i="2"/>
  <c r="Q556" i="2"/>
  <c r="Q557" i="2"/>
  <c r="Q558" i="2"/>
  <c r="Q559" i="2"/>
  <c r="Q560" i="2"/>
  <c r="Q561" i="2"/>
  <c r="Q562" i="2"/>
  <c r="Q563" i="2"/>
  <c r="Q564" i="2"/>
  <c r="Q565" i="2"/>
  <c r="Q566" i="2"/>
  <c r="Q567" i="2"/>
  <c r="Q568" i="2"/>
  <c r="R568" i="2" s="1"/>
  <c r="Q569" i="2"/>
  <c r="Q570" i="2"/>
  <c r="Q571" i="2"/>
  <c r="Q572" i="2"/>
  <c r="Q573" i="2"/>
  <c r="Q574" i="2"/>
  <c r="Q575" i="2"/>
  <c r="Q576" i="2"/>
  <c r="Q577" i="2"/>
  <c r="Q578" i="2"/>
  <c r="Q579" i="2"/>
  <c r="R579" i="2" s="1"/>
  <c r="Q580" i="2"/>
  <c r="Q581" i="2"/>
  <c r="Q582" i="2"/>
  <c r="Q583" i="2"/>
  <c r="Q584" i="2"/>
  <c r="Q585" i="2"/>
  <c r="Q586" i="2"/>
  <c r="Q587" i="2"/>
  <c r="R587" i="2" s="1"/>
  <c r="Q588" i="2"/>
  <c r="Q589" i="2"/>
  <c r="Q590" i="2"/>
  <c r="Q591" i="2"/>
  <c r="Q592" i="2"/>
  <c r="Q593" i="2"/>
  <c r="Q594" i="2"/>
  <c r="Q595" i="2"/>
  <c r="Q596" i="2"/>
  <c r="Q597" i="2"/>
  <c r="Q598" i="2"/>
  <c r="Q599" i="2"/>
  <c r="Q600" i="2"/>
  <c r="Q601" i="2"/>
  <c r="Q602" i="2"/>
  <c r="Q603" i="2"/>
  <c r="R603" i="2" s="1"/>
  <c r="Q604" i="2"/>
  <c r="Q605" i="2"/>
  <c r="Q606" i="2"/>
  <c r="Q607" i="2"/>
  <c r="Q608" i="2"/>
  <c r="Q609" i="2"/>
  <c r="R609" i="2" s="1"/>
  <c r="Q610" i="2"/>
  <c r="Q611" i="2"/>
  <c r="R611" i="2" s="1"/>
  <c r="Q612" i="2"/>
  <c r="Q613" i="2"/>
  <c r="Q614" i="2"/>
  <c r="Q615" i="2"/>
  <c r="R615" i="2" s="1"/>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R641" i="2" s="1"/>
  <c r="Q642" i="2"/>
  <c r="Q643" i="2"/>
  <c r="Q644" i="2"/>
  <c r="Q645" i="2"/>
  <c r="Q646" i="2"/>
  <c r="Q647" i="2"/>
  <c r="R647" i="2" s="1"/>
  <c r="Q648" i="2"/>
  <c r="Q649" i="2"/>
  <c r="Q650" i="2"/>
  <c r="Q651" i="2"/>
  <c r="Q652" i="2"/>
  <c r="Q653" i="2"/>
  <c r="Q654" i="2"/>
  <c r="Q655" i="2"/>
  <c r="Q656" i="2"/>
  <c r="Q657" i="2"/>
  <c r="Q658" i="2"/>
  <c r="Q659" i="2"/>
  <c r="Q660" i="2"/>
  <c r="R660" i="2" s="1"/>
  <c r="Q661" i="2"/>
  <c r="Q662" i="2"/>
  <c r="Q663" i="2"/>
  <c r="Q664" i="2"/>
  <c r="Q665" i="2"/>
  <c r="Q666" i="2"/>
  <c r="R666" i="2" s="1"/>
  <c r="Q667" i="2"/>
  <c r="Q668" i="2"/>
  <c r="Q669" i="2"/>
  <c r="Q670" i="2"/>
  <c r="Q671" i="2"/>
  <c r="Q672" i="2"/>
  <c r="Q673" i="2"/>
  <c r="R673" i="2" s="1"/>
  <c r="Q674" i="2"/>
  <c r="Q675" i="2"/>
  <c r="Q676" i="2"/>
  <c r="Q677" i="2"/>
  <c r="Q678" i="2"/>
  <c r="Q679" i="2"/>
  <c r="Q680" i="2"/>
  <c r="Q681" i="2"/>
  <c r="Q682" i="2"/>
  <c r="Q683" i="2"/>
  <c r="Q684" i="2"/>
  <c r="Q685" i="2"/>
  <c r="R685" i="2" s="1"/>
  <c r="Q686" i="2"/>
  <c r="Q687" i="2"/>
  <c r="Q688" i="2"/>
  <c r="Q689" i="2"/>
  <c r="Q690" i="2"/>
  <c r="Q691" i="2"/>
  <c r="Q692" i="2"/>
  <c r="Q693" i="2"/>
  <c r="Q694" i="2"/>
  <c r="Q695" i="2"/>
  <c r="Q696" i="2"/>
  <c r="Q697" i="2"/>
  <c r="Q698" i="2"/>
  <c r="Q699" i="2"/>
  <c r="Q700" i="2"/>
  <c r="Q701" i="2"/>
  <c r="Q702" i="2"/>
  <c r="Q703" i="2"/>
  <c r="Q704" i="2"/>
  <c r="Q705" i="2"/>
  <c r="R705" i="2" s="1"/>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R740" i="2" s="1"/>
  <c r="Q741" i="2"/>
  <c r="Q742" i="2"/>
  <c r="Q743" i="2"/>
  <c r="Q744" i="2"/>
  <c r="Q745" i="2"/>
  <c r="Q746" i="2"/>
  <c r="R746" i="2" s="1"/>
  <c r="Q747" i="2"/>
  <c r="Q748" i="2"/>
  <c r="R748" i="2" s="1"/>
  <c r="Q749" i="2"/>
  <c r="R749" i="2" s="1"/>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R789" i="2" s="1"/>
  <c r="Q790" i="2"/>
  <c r="Q791" i="2"/>
  <c r="R791" i="2" s="1"/>
  <c r="Q792" i="2"/>
  <c r="Q793" i="2"/>
  <c r="Q794" i="2"/>
  <c r="Q795" i="2"/>
  <c r="Q796" i="2"/>
  <c r="Q797" i="2"/>
  <c r="Q798" i="2"/>
  <c r="Q799" i="2"/>
  <c r="R799" i="2" s="1"/>
  <c r="Q800" i="2"/>
  <c r="Q801" i="2"/>
  <c r="Q802" i="2"/>
  <c r="Q803" i="2"/>
  <c r="Q804" i="2"/>
  <c r="R804" i="2" s="1"/>
  <c r="Q805" i="2"/>
  <c r="Q806" i="2"/>
  <c r="Q807" i="2"/>
  <c r="Q808" i="2"/>
  <c r="Q809" i="2"/>
  <c r="R809" i="2" s="1"/>
  <c r="Q810" i="2"/>
  <c r="Q811" i="2"/>
  <c r="Q812" i="2"/>
  <c r="Q813" i="2"/>
  <c r="Q814" i="2"/>
  <c r="Q815" i="2"/>
  <c r="Q816" i="2"/>
  <c r="Q817" i="2"/>
  <c r="Q818" i="2"/>
  <c r="Q819" i="2"/>
  <c r="Q820" i="2"/>
  <c r="Q821" i="2"/>
  <c r="Q822" i="2"/>
  <c r="R822" i="2" s="1"/>
  <c r="Q823" i="2"/>
  <c r="Q824" i="2"/>
  <c r="Q825" i="2"/>
  <c r="Q826" i="2"/>
  <c r="Q827" i="2"/>
  <c r="Q828" i="2"/>
  <c r="Q829" i="2"/>
  <c r="Q830" i="2"/>
  <c r="Q831" i="2"/>
  <c r="Q832" i="2"/>
  <c r="R832" i="2" s="1"/>
  <c r="Q833" i="2"/>
  <c r="Q834" i="2"/>
  <c r="Q835" i="2"/>
  <c r="Q836" i="2"/>
  <c r="Q837" i="2"/>
  <c r="Q838" i="2"/>
  <c r="R838" i="2" s="1"/>
  <c r="Q839" i="2"/>
  <c r="Q840" i="2"/>
  <c r="Q841" i="2"/>
  <c r="Q842" i="2"/>
  <c r="Q843" i="2"/>
  <c r="Q844" i="2"/>
  <c r="Q845" i="2"/>
  <c r="Q846" i="2"/>
  <c r="Q847" i="2"/>
  <c r="Q848" i="2"/>
  <c r="Q849" i="2"/>
  <c r="Q850" i="2"/>
  <c r="R850" i="2" s="1"/>
  <c r="Q851" i="2"/>
  <c r="Q852" i="2"/>
  <c r="R852" i="2" s="1"/>
  <c r="Q853" i="2"/>
  <c r="Q854" i="2"/>
  <c r="Q855" i="2"/>
  <c r="Q856" i="2"/>
  <c r="Q857" i="2"/>
  <c r="Q858" i="2"/>
  <c r="Q859" i="2"/>
  <c r="Q860" i="2"/>
  <c r="Q861" i="2"/>
  <c r="Q862" i="2"/>
  <c r="Q863" i="2"/>
  <c r="Q864" i="2"/>
  <c r="Q865" i="2"/>
  <c r="Q866" i="2"/>
  <c r="Q867" i="2"/>
  <c r="Q868" i="2"/>
  <c r="Q869" i="2"/>
  <c r="R869" i="2" s="1"/>
  <c r="Q870" i="2"/>
  <c r="Q871" i="2"/>
  <c r="Q872" i="2"/>
  <c r="Q873" i="2"/>
  <c r="Q874" i="2"/>
  <c r="Q875" i="2"/>
  <c r="Q876" i="2"/>
  <c r="Q877" i="2"/>
  <c r="Q878" i="2"/>
  <c r="Q879" i="2"/>
  <c r="Q880" i="2"/>
  <c r="Q881" i="2"/>
  <c r="R881" i="2" s="1"/>
  <c r="Q882" i="2"/>
  <c r="Q883" i="2"/>
  <c r="Q884" i="2"/>
  <c r="Q885" i="2"/>
  <c r="Q886" i="2"/>
  <c r="Q887" i="2"/>
  <c r="Q888" i="2"/>
  <c r="Q889" i="2"/>
  <c r="Q890" i="2"/>
  <c r="Q891" i="2"/>
  <c r="R891" i="2" s="1"/>
  <c r="Q892" i="2"/>
  <c r="R892" i="2" s="1"/>
  <c r="Q893" i="2"/>
  <c r="Q894" i="2"/>
  <c r="R894" i="2" s="1"/>
  <c r="Q895" i="2"/>
  <c r="Q896" i="2"/>
  <c r="Q897" i="2"/>
  <c r="Q898" i="2"/>
  <c r="Q899" i="2"/>
  <c r="R899" i="2" s="1"/>
  <c r="Q900" i="2"/>
  <c r="Q901" i="2"/>
  <c r="Q902" i="2"/>
  <c r="Q903" i="2"/>
  <c r="Q904" i="2"/>
  <c r="Q905" i="2"/>
  <c r="Q906" i="2"/>
  <c r="Q907" i="2"/>
  <c r="Q908" i="2"/>
  <c r="R908" i="2" s="1"/>
  <c r="Q909" i="2"/>
  <c r="Q910" i="2"/>
  <c r="Q911" i="2"/>
  <c r="Q912" i="2"/>
  <c r="Q913" i="2"/>
  <c r="Q914" i="2"/>
  <c r="Q915" i="2"/>
  <c r="Q916" i="2"/>
  <c r="Q917" i="2"/>
  <c r="Q918" i="2"/>
  <c r="Q919" i="2"/>
  <c r="Q920" i="2"/>
  <c r="Q921" i="2"/>
  <c r="Q922" i="2"/>
  <c r="Q923" i="2"/>
  <c r="R923" i="2" s="1"/>
  <c r="Q924" i="2"/>
  <c r="Q925" i="2"/>
  <c r="Q926" i="2"/>
  <c r="R926" i="2" s="1"/>
  <c r="Q927" i="2"/>
  <c r="Q928" i="2"/>
  <c r="Q929" i="2"/>
  <c r="Q930" i="2"/>
  <c r="Q931" i="2"/>
  <c r="Q932" i="2"/>
  <c r="Q933" i="2"/>
  <c r="Q934" i="2"/>
  <c r="Q935" i="2"/>
  <c r="Q936" i="2"/>
  <c r="Q937" i="2"/>
  <c r="R937" i="2" s="1"/>
  <c r="Q938" i="2"/>
  <c r="Q939" i="2"/>
  <c r="Q940" i="2"/>
  <c r="Q941" i="2"/>
  <c r="Q942" i="2"/>
  <c r="Q943" i="2"/>
  <c r="Q944" i="2"/>
  <c r="Q945" i="2"/>
  <c r="Q946" i="2"/>
  <c r="Q947" i="2"/>
  <c r="Q948" i="2"/>
  <c r="Q949" i="2"/>
  <c r="Q950" i="2"/>
  <c r="Q951" i="2"/>
  <c r="Q952" i="2"/>
  <c r="R952" i="2" s="1"/>
  <c r="Q953" i="2"/>
  <c r="R953" i="2" s="1"/>
  <c r="Q954" i="2"/>
  <c r="Q955" i="2"/>
  <c r="Q956" i="2"/>
  <c r="Q957" i="2"/>
  <c r="Q958" i="2"/>
  <c r="R958" i="2" s="1"/>
  <c r="Q959" i="2"/>
  <c r="Q960" i="2"/>
  <c r="Q961" i="2"/>
  <c r="Q962" i="2"/>
  <c r="Q963" i="2"/>
  <c r="Q964" i="2"/>
  <c r="Q965" i="2"/>
  <c r="Q966" i="2"/>
  <c r="Q967" i="2"/>
  <c r="Q968" i="2"/>
  <c r="Q969" i="2"/>
  <c r="Q970" i="2"/>
  <c r="Q971" i="2"/>
  <c r="Q972" i="2"/>
  <c r="Q973" i="2"/>
  <c r="Q974" i="2"/>
  <c r="Q975" i="2"/>
  <c r="Q976" i="2"/>
  <c r="Q977" i="2"/>
  <c r="Q978" i="2"/>
  <c r="R978" i="2" s="1"/>
  <c r="Q979" i="2"/>
  <c r="Q980" i="2"/>
  <c r="Q981" i="2"/>
  <c r="Q982" i="2"/>
  <c r="Q983" i="2"/>
  <c r="Q984" i="2"/>
  <c r="Q985" i="2"/>
  <c r="Q986" i="2"/>
  <c r="Q987" i="2"/>
  <c r="Q988" i="2"/>
  <c r="Q989" i="2"/>
  <c r="Q990" i="2"/>
  <c r="Q991" i="2"/>
  <c r="Q992" i="2"/>
  <c r="Q993" i="2"/>
  <c r="R993" i="2" s="1"/>
  <c r="Q994" i="2"/>
  <c r="Q995" i="2"/>
  <c r="Q996" i="2"/>
  <c r="Q997" i="2"/>
  <c r="Q998" i="2"/>
  <c r="Q999" i="2"/>
  <c r="Q1000" i="2"/>
  <c r="Q1001" i="2"/>
  <c r="R1001" i="2" s="1"/>
  <c r="Q1002" i="2"/>
  <c r="Q1003" i="2"/>
  <c r="Q1004" i="2"/>
  <c r="Q1005" i="2"/>
  <c r="Q1006" i="2"/>
  <c r="Q1007" i="2"/>
  <c r="Q1008" i="2"/>
  <c r="Q1009" i="2"/>
  <c r="Q1010" i="2"/>
  <c r="Q1011" i="2"/>
  <c r="R1011" i="2" s="1"/>
  <c r="Q1012" i="2"/>
  <c r="Q1013" i="2"/>
  <c r="Q1014" i="2"/>
  <c r="Q1015" i="2"/>
  <c r="R1015" i="2" s="1"/>
  <c r="Q1016" i="2"/>
  <c r="Q1017" i="2"/>
  <c r="Q1018" i="2"/>
  <c r="Q1019" i="2"/>
  <c r="Q1020" i="2"/>
  <c r="Q1021" i="2"/>
  <c r="Q1022" i="2"/>
  <c r="Q1023" i="2"/>
  <c r="Q1024" i="2"/>
  <c r="Q1025" i="2"/>
  <c r="R1025" i="2" s="1"/>
  <c r="Q1026" i="2"/>
  <c r="Q1027" i="2"/>
  <c r="Q1028" i="2"/>
  <c r="Q1029" i="2"/>
  <c r="Q1030" i="2"/>
  <c r="Q1031" i="2"/>
  <c r="Q1032" i="2"/>
  <c r="Q1033" i="2"/>
  <c r="Q1034" i="2"/>
  <c r="Q1035" i="2"/>
  <c r="R1035" i="2" s="1"/>
  <c r="Q1036" i="2"/>
  <c r="Q1037" i="2"/>
  <c r="Q1038" i="2"/>
  <c r="Q1039" i="2"/>
  <c r="Q1040" i="2"/>
  <c r="Q1041" i="2"/>
  <c r="Q1042" i="2"/>
  <c r="Q1043" i="2"/>
  <c r="Q1044" i="2"/>
  <c r="Q1045" i="2"/>
  <c r="Q1046" i="2"/>
  <c r="Q1047" i="2"/>
  <c r="Q1048" i="2"/>
  <c r="Q1049" i="2"/>
  <c r="Q1050" i="2"/>
  <c r="Q1051" i="2"/>
  <c r="R1051" i="2" s="1"/>
  <c r="Q1052" i="2"/>
  <c r="R1052" i="2" s="1"/>
  <c r="Q1053" i="2"/>
  <c r="R1053" i="2" s="1"/>
  <c r="Q1054" i="2"/>
  <c r="Q1055" i="2"/>
  <c r="R1055" i="2" s="1"/>
  <c r="Q1056" i="2"/>
  <c r="Q1057" i="2"/>
  <c r="Q1058" i="2"/>
  <c r="Q1059" i="2"/>
  <c r="Q1060" i="2"/>
  <c r="R1060" i="2" s="1"/>
  <c r="Q1061" i="2"/>
  <c r="Q1062" i="2"/>
  <c r="R1062" i="2" s="1"/>
  <c r="Q1063" i="2"/>
  <c r="Q1064" i="2"/>
  <c r="Q1065" i="2"/>
  <c r="Q1066" i="2"/>
  <c r="Q1067" i="2"/>
  <c r="Q1068" i="2"/>
  <c r="Q1069" i="2"/>
  <c r="Q1070" i="2"/>
  <c r="Q1071" i="2"/>
  <c r="Q1072" i="2"/>
  <c r="Q1073" i="2"/>
  <c r="R1073" i="2" s="1"/>
  <c r="Q1074" i="2"/>
  <c r="Q1075" i="2"/>
  <c r="Q1076" i="2"/>
  <c r="Q1077" i="2"/>
  <c r="R1077" i="2" s="1"/>
  <c r="Q1078" i="2"/>
  <c r="Q1079" i="2"/>
  <c r="Q1080" i="2"/>
  <c r="Q1081" i="2"/>
  <c r="R1081" i="2" s="1"/>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R1109" i="2" s="1"/>
  <c r="Q1110" i="2"/>
  <c r="Q1111" i="2"/>
  <c r="Q1112" i="2"/>
  <c r="Q1113" i="2"/>
  <c r="Q1114" i="2"/>
  <c r="Q1115" i="2"/>
  <c r="Q1116" i="2"/>
  <c r="Q1117" i="2"/>
  <c r="Q1118" i="2"/>
  <c r="Q1119" i="2"/>
  <c r="Q1120" i="2"/>
  <c r="R1120" i="2" s="1"/>
  <c r="Q1121" i="2"/>
  <c r="Q1122" i="2"/>
  <c r="Q1123" i="2"/>
  <c r="Q1124" i="2"/>
  <c r="R1124" i="2" s="1"/>
  <c r="Q1125" i="2"/>
  <c r="Q1126" i="2"/>
  <c r="Q1127" i="2"/>
  <c r="Q1128" i="2"/>
  <c r="Q1129" i="2"/>
  <c r="Q1130" i="2"/>
  <c r="Q1131" i="2"/>
  <c r="Q1132" i="2"/>
  <c r="Q1133" i="2"/>
  <c r="Q1134" i="2"/>
  <c r="R1134" i="2" s="1"/>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R1158" i="2" s="1"/>
  <c r="Q1159" i="2"/>
  <c r="Q1160" i="2"/>
  <c r="R1160" i="2" s="1"/>
  <c r="Q1161" i="2"/>
  <c r="Q1162" i="2"/>
  <c r="R1162" i="2" s="1"/>
  <c r="Q1163" i="2"/>
  <c r="Q1164" i="2"/>
  <c r="Q1165" i="2"/>
  <c r="Q1166" i="2"/>
  <c r="R1166" i="2" s="1"/>
  <c r="Q1167" i="2"/>
  <c r="Q1168" i="2"/>
  <c r="Q1169" i="2"/>
  <c r="Q1170" i="2"/>
  <c r="Q1171" i="2"/>
  <c r="Q1172" i="2"/>
  <c r="Q1173" i="2"/>
  <c r="Q1174" i="2"/>
  <c r="Q1175" i="2"/>
  <c r="Q1176" i="2"/>
  <c r="Q1177" i="2"/>
  <c r="Q1178" i="2"/>
  <c r="Q1179" i="2"/>
  <c r="Q1180" i="2"/>
  <c r="Q1181" i="2"/>
  <c r="Q1182" i="2"/>
  <c r="Q1183" i="2"/>
  <c r="Q1184" i="2"/>
  <c r="Q1185" i="2"/>
  <c r="Q1186" i="2"/>
  <c r="Q1187" i="2"/>
  <c r="Q1188" i="2"/>
  <c r="R1188" i="2" s="1"/>
  <c r="Q1189" i="2"/>
  <c r="Q1190" i="2"/>
  <c r="R1190" i="2" s="1"/>
  <c r="Q1191" i="2"/>
  <c r="Q1192" i="2"/>
  <c r="Q1193" i="2"/>
  <c r="Q1194" i="2"/>
  <c r="Q1195" i="2"/>
  <c r="Q1196" i="2"/>
  <c r="Q1197" i="2"/>
  <c r="Q1198" i="2"/>
  <c r="Q1199" i="2"/>
  <c r="Q1200" i="2"/>
  <c r="Q1201" i="2"/>
  <c r="Q1202" i="2"/>
  <c r="Q1203" i="2"/>
  <c r="Q1204" i="2"/>
  <c r="R1204" i="2" s="1"/>
  <c r="Q1205" i="2"/>
  <c r="Q1206" i="2"/>
  <c r="Q1207" i="2"/>
  <c r="Q1208" i="2"/>
  <c r="Q1209" i="2"/>
  <c r="Q1210" i="2"/>
  <c r="Q1211" i="2"/>
  <c r="Q1212" i="2"/>
  <c r="Q1213" i="2"/>
  <c r="Q1214" i="2"/>
  <c r="Q1215" i="2"/>
  <c r="Q1216" i="2"/>
  <c r="Q1217" i="2"/>
  <c r="Q1218" i="2"/>
  <c r="Q1219" i="2"/>
  <c r="Q1220" i="2"/>
  <c r="Q1221" i="2"/>
  <c r="R1221" i="2" s="1"/>
  <c r="Q1222" i="2"/>
  <c r="R1222" i="2" s="1"/>
  <c r="Q1223" i="2"/>
  <c r="Q1224" i="2"/>
  <c r="Q1225" i="2"/>
  <c r="Q1226" i="2"/>
  <c r="Q1227" i="2"/>
  <c r="Q1228" i="2"/>
  <c r="R1228" i="2" s="1"/>
  <c r="Q1229" i="2"/>
  <c r="Q1230" i="2"/>
  <c r="Q1231" i="2"/>
  <c r="Q1232" i="2"/>
  <c r="Q1233" i="2"/>
  <c r="Q1234" i="2"/>
  <c r="Q1235" i="2"/>
  <c r="Q1236" i="2"/>
  <c r="R1236" i="2" s="1"/>
  <c r="Q1237" i="2"/>
  <c r="Q1238" i="2"/>
  <c r="Q1239" i="2"/>
  <c r="Q1240" i="2"/>
  <c r="Q1241" i="2"/>
  <c r="Q1242" i="2"/>
  <c r="R1242" i="2" s="1"/>
  <c r="Q1243" i="2"/>
  <c r="Q1244" i="2"/>
  <c r="Q1245" i="2"/>
  <c r="Q1246" i="2"/>
  <c r="Q1247" i="2"/>
  <c r="Q1248" i="2"/>
  <c r="Q1249" i="2"/>
  <c r="Q1250" i="2"/>
  <c r="Q1251" i="2"/>
  <c r="Q1252" i="2"/>
  <c r="Q1253" i="2"/>
  <c r="R1253" i="2" s="1"/>
  <c r="Q1254" i="2"/>
  <c r="Q1255" i="2"/>
  <c r="Q1256" i="2"/>
  <c r="Q1257" i="2"/>
  <c r="Q1258" i="2"/>
  <c r="Q1259" i="2"/>
  <c r="Q1260" i="2"/>
  <c r="Q1261" i="2"/>
  <c r="R1261" i="2" s="1"/>
  <c r="Q1262" i="2"/>
  <c r="R1262" i="2" s="1"/>
  <c r="Q1263" i="2"/>
  <c r="Q1264" i="2"/>
  <c r="Q1265" i="2"/>
  <c r="Q1266" i="2"/>
  <c r="Q1267" i="2"/>
  <c r="Q1268" i="2"/>
  <c r="R1268" i="2" s="1"/>
  <c r="Q1269" i="2"/>
  <c r="Q1270" i="2"/>
  <c r="Q1271" i="2"/>
  <c r="Q1272" i="2"/>
  <c r="Q1273" i="2"/>
  <c r="Q1274" i="2"/>
  <c r="Q1275" i="2"/>
  <c r="Q1276" i="2"/>
  <c r="Q1277" i="2"/>
  <c r="Q1278" i="2"/>
  <c r="Q1279" i="2"/>
  <c r="Q1280" i="2"/>
  <c r="Q1281" i="2"/>
  <c r="Q1282" i="2"/>
  <c r="Q1283" i="2"/>
  <c r="Q1284" i="2"/>
  <c r="R1284" i="2" s="1"/>
  <c r="Q1285" i="2"/>
  <c r="Q1286" i="2"/>
  <c r="Q1287" i="2"/>
  <c r="Q1288" i="2"/>
  <c r="Q1289" i="2"/>
  <c r="Q1290" i="2"/>
  <c r="Q1291" i="2"/>
  <c r="Q1292" i="2"/>
  <c r="Q1293" i="2"/>
  <c r="Q1294" i="2"/>
  <c r="Q1295" i="2"/>
  <c r="Q1296" i="2"/>
  <c r="Q1297" i="2"/>
  <c r="Q1298" i="2"/>
  <c r="Q1299" i="2"/>
  <c r="Q1300" i="2"/>
  <c r="R1300" i="2" s="1"/>
  <c r="Q1301" i="2"/>
  <c r="R1301" i="2" s="1"/>
  <c r="Q1302" i="2"/>
  <c r="Q1303" i="2"/>
  <c r="Q1304" i="2"/>
  <c r="Q1305" i="2"/>
  <c r="Q1306" i="2"/>
  <c r="Q1307" i="2"/>
  <c r="Q1308" i="2"/>
  <c r="Q1309" i="2"/>
  <c r="R1309" i="2" s="1"/>
  <c r="Q1310" i="2"/>
  <c r="Q1311" i="2"/>
  <c r="Q1312" i="2"/>
  <c r="Q1313" i="2"/>
  <c r="Q1314" i="2"/>
  <c r="Q1315" i="2"/>
  <c r="Q1316" i="2"/>
  <c r="Q1317" i="2"/>
  <c r="Q1318" i="2"/>
  <c r="Q1319" i="2"/>
  <c r="Q1320" i="2"/>
  <c r="Q1321" i="2"/>
  <c r="Q1322" i="2"/>
  <c r="Q1323" i="2"/>
  <c r="R1323" i="2" s="1"/>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R1354" i="2" s="1"/>
  <c r="Q1355" i="2"/>
  <c r="R1355" i="2" s="1"/>
  <c r="Q1356" i="2"/>
  <c r="R1356" i="2" s="1"/>
  <c r="Q1357" i="2"/>
  <c r="R1357" i="2" s="1"/>
  <c r="Q1358" i="2"/>
  <c r="Q1359" i="2"/>
  <c r="Q1360" i="2"/>
  <c r="Q1361" i="2"/>
  <c r="Q1362" i="2"/>
  <c r="Q1363" i="2"/>
  <c r="Q1364" i="2"/>
  <c r="R1364" i="2" s="1"/>
  <c r="Q1365" i="2"/>
  <c r="Q1366" i="2"/>
  <c r="Q1367" i="2"/>
  <c r="Q1368" i="2"/>
  <c r="Q1369" i="2"/>
  <c r="Q1370" i="2"/>
  <c r="Q1371" i="2"/>
  <c r="Q1372" i="2"/>
  <c r="R1372" i="2" s="1"/>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R1402" i="2" s="1"/>
  <c r="Q1403" i="2"/>
  <c r="Q1404" i="2"/>
  <c r="Q1405" i="2"/>
  <c r="R1405" i="2" s="1"/>
  <c r="Q1406" i="2"/>
  <c r="Q1407" i="2"/>
  <c r="Q1408" i="2"/>
  <c r="Q1409" i="2"/>
  <c r="Q1410" i="2"/>
  <c r="Q1411" i="2"/>
  <c r="Q1412" i="2"/>
  <c r="Q1413" i="2"/>
  <c r="Q1414" i="2"/>
  <c r="Q1415" i="2"/>
  <c r="Q1416" i="2"/>
  <c r="Q1417" i="2"/>
  <c r="Q1418" i="2"/>
  <c r="Q1419" i="2"/>
  <c r="Q1420" i="2"/>
  <c r="Q1421" i="2"/>
  <c r="Q1422" i="2"/>
  <c r="R1422" i="2" s="1"/>
  <c r="Q1423" i="2"/>
  <c r="Q1424" i="2"/>
  <c r="Q1425" i="2"/>
  <c r="R1425" i="2" s="1"/>
  <c r="Q1426" i="2"/>
  <c r="Q1427" i="2"/>
  <c r="Q1428" i="2"/>
  <c r="Q1429" i="2"/>
  <c r="Q1430" i="2"/>
  <c r="R1430" i="2" s="1"/>
  <c r="Q1431" i="2"/>
  <c r="Q1432" i="2"/>
  <c r="Q1433" i="2"/>
  <c r="Q1434" i="2"/>
  <c r="Q1435" i="2"/>
  <c r="Q1436" i="2"/>
  <c r="Q1437" i="2"/>
  <c r="Q1438" i="2"/>
  <c r="Q1439" i="2"/>
  <c r="Q1440" i="2"/>
  <c r="Q1441" i="2"/>
  <c r="Q1442" i="2"/>
  <c r="Q1443" i="2"/>
  <c r="Q1444" i="2"/>
  <c r="Q1445" i="2"/>
  <c r="Q1446" i="2"/>
  <c r="R1446" i="2" s="1"/>
  <c r="Q1447" i="2"/>
  <c r="Q1448" i="2"/>
  <c r="R1448" i="2" s="1"/>
  <c r="Q1449" i="2"/>
  <c r="Q1450" i="2"/>
  <c r="Q1451" i="2"/>
  <c r="Q1452" i="2"/>
  <c r="Q1453" i="2"/>
  <c r="Q1454" i="2"/>
  <c r="R1454" i="2" s="1"/>
  <c r="Q1455" i="2"/>
  <c r="Q1456" i="2"/>
  <c r="Q1457" i="2"/>
  <c r="R1457" i="2" s="1"/>
  <c r="Q1458" i="2"/>
  <c r="Q1459" i="2"/>
  <c r="Q1460" i="2"/>
  <c r="Q1461" i="2"/>
  <c r="Q1462" i="2"/>
  <c r="Q1463" i="2"/>
  <c r="Q1464" i="2"/>
  <c r="Q1465" i="2"/>
  <c r="Q1466" i="2"/>
  <c r="Q1467" i="2"/>
  <c r="Q1468" i="2"/>
  <c r="Q1469" i="2"/>
  <c r="Q1470" i="2"/>
  <c r="R1470" i="2" s="1"/>
  <c r="Q1471" i="2"/>
  <c r="Q1472" i="2"/>
  <c r="Q1473" i="2"/>
  <c r="Q1474" i="2"/>
  <c r="Q1475" i="2"/>
  <c r="Q1476" i="2"/>
  <c r="Q1477" i="2"/>
  <c r="Q1478" i="2"/>
  <c r="Q1479" i="2"/>
  <c r="Q1480" i="2"/>
  <c r="Q1481" i="2"/>
  <c r="Q1482" i="2"/>
  <c r="Q1483" i="2"/>
  <c r="Q1484" i="2"/>
  <c r="Q1485" i="2"/>
  <c r="Q1486" i="2"/>
  <c r="R1486" i="2" s="1"/>
  <c r="Q1487" i="2"/>
  <c r="Q1488" i="2"/>
  <c r="Q1489" i="2"/>
  <c r="Q1490" i="2"/>
  <c r="Q1491" i="2"/>
  <c r="R1491" i="2" s="1"/>
  <c r="Q1492" i="2"/>
  <c r="R1492" i="2" s="1"/>
  <c r="Q1493" i="2"/>
  <c r="Q1494" i="2"/>
  <c r="Q1495" i="2"/>
  <c r="Q1496" i="2"/>
  <c r="Q1497" i="2"/>
  <c r="Q1498" i="2"/>
  <c r="Q1499" i="2"/>
  <c r="Q1500" i="2"/>
  <c r="Q1501" i="2"/>
  <c r="Q1502" i="2"/>
  <c r="Q1503" i="2"/>
  <c r="Q1504" i="2"/>
  <c r="R1504" i="2" s="1"/>
  <c r="Q1505" i="2"/>
  <c r="Q1506" i="2"/>
  <c r="Q1507" i="2"/>
  <c r="Q1508" i="2"/>
  <c r="Q1509" i="2"/>
  <c r="Q1510" i="2"/>
  <c r="Q1511" i="2"/>
  <c r="Q1512" i="2"/>
  <c r="Q1513" i="2"/>
  <c r="Q1514" i="2"/>
  <c r="Q1515" i="2"/>
  <c r="Q1516" i="2"/>
  <c r="R1516" i="2" s="1"/>
  <c r="Q1517" i="2"/>
  <c r="Q1518" i="2"/>
  <c r="Q1519" i="2"/>
  <c r="Q1520" i="2"/>
  <c r="Q1521" i="2"/>
  <c r="Q1522" i="2"/>
  <c r="Q1523" i="2"/>
  <c r="Q1524" i="2"/>
  <c r="Q1525" i="2"/>
  <c r="Q1526" i="2"/>
  <c r="R1526" i="2" s="1"/>
  <c r="Q1527" i="2"/>
  <c r="Q1528" i="2"/>
  <c r="Q1529" i="2"/>
  <c r="Q1530" i="2"/>
  <c r="Q1531" i="2"/>
  <c r="Q1532" i="2"/>
  <c r="Q1533" i="2"/>
  <c r="Q1534" i="2"/>
  <c r="Q1535" i="2"/>
  <c r="Q1536" i="2"/>
  <c r="Q1537" i="2"/>
  <c r="Q1538" i="2"/>
  <c r="Q1539" i="2"/>
  <c r="Q1540" i="2"/>
  <c r="Q1541" i="2"/>
  <c r="Q1542" i="2"/>
  <c r="R1542" i="2" s="1"/>
  <c r="Q1543" i="2"/>
  <c r="Q1544" i="2"/>
  <c r="Q1545" i="2"/>
  <c r="Q1546" i="2"/>
  <c r="Q1547" i="2"/>
  <c r="Q1548" i="2"/>
  <c r="R1548" i="2" s="1"/>
  <c r="Q1549" i="2"/>
  <c r="Q1550" i="2"/>
  <c r="Q1551" i="2"/>
  <c r="Q1552" i="2"/>
  <c r="R1552" i="2" s="1"/>
  <c r="Q1553" i="2"/>
  <c r="Q1554" i="2"/>
  <c r="Q1555" i="2"/>
  <c r="Q1556" i="2"/>
  <c r="Q1557" i="2"/>
  <c r="Q1558" i="2"/>
  <c r="Q1559" i="2"/>
  <c r="Q1560" i="2"/>
  <c r="Q1561" i="2"/>
  <c r="Q1562" i="2"/>
  <c r="Q1563" i="2"/>
  <c r="Q1564" i="2"/>
  <c r="Q1565" i="2"/>
  <c r="Q1566" i="2"/>
  <c r="Q1567" i="2"/>
  <c r="Q1568" i="2"/>
  <c r="Q1569" i="2"/>
  <c r="Q1570" i="2"/>
  <c r="R1570" i="2" s="1"/>
  <c r="Q1571" i="2"/>
  <c r="Q1572" i="2"/>
  <c r="Q1573" i="2"/>
  <c r="Q1574" i="2"/>
  <c r="Q1575" i="2"/>
  <c r="Q1576" i="2"/>
  <c r="R1576" i="2" s="1"/>
  <c r="Q1577" i="2"/>
  <c r="R1577" i="2" s="1"/>
  <c r="Q1578" i="2"/>
  <c r="Q1579" i="2"/>
  <c r="Q1580" i="2"/>
  <c r="Q1581" i="2"/>
  <c r="Q1582" i="2"/>
  <c r="R1582" i="2" s="1"/>
  <c r="Q1583" i="2"/>
  <c r="Q1584" i="2"/>
  <c r="Q1585" i="2"/>
  <c r="R1585" i="2" s="1"/>
  <c r="Q1586" i="2"/>
  <c r="Q1587" i="2"/>
  <c r="Q1588" i="2"/>
  <c r="R1588" i="2" s="1"/>
  <c r="Q1589" i="2"/>
  <c r="Q1590" i="2"/>
  <c r="Q1591" i="2"/>
  <c r="Q1592" i="2"/>
  <c r="Q1593" i="2"/>
  <c r="Q1594" i="2"/>
  <c r="Q1595" i="2"/>
  <c r="Q1596" i="2"/>
  <c r="Q1597" i="2"/>
  <c r="Q1598" i="2"/>
  <c r="Q1599" i="2"/>
  <c r="Q1600" i="2"/>
  <c r="Q1601" i="2"/>
  <c r="R1601" i="2" s="1"/>
  <c r="Q1602" i="2"/>
  <c r="Q1603" i="2"/>
  <c r="Q1604" i="2"/>
  <c r="Q1605" i="2"/>
  <c r="Q1606" i="2"/>
  <c r="Q1607" i="2"/>
  <c r="R1607" i="2" s="1"/>
  <c r="Q1608" i="2"/>
  <c r="Q1609" i="2"/>
  <c r="Q1610" i="2"/>
  <c r="Q1611" i="2"/>
  <c r="Q1612" i="2"/>
  <c r="Q1613" i="2"/>
  <c r="Q1614" i="2"/>
  <c r="R1614" i="2" s="1"/>
  <c r="Q1615" i="2"/>
  <c r="Q1616" i="2"/>
  <c r="Q1617" i="2"/>
  <c r="Q1618" i="2"/>
  <c r="Q1619" i="2"/>
  <c r="R1619" i="2" s="1"/>
  <c r="Q1620" i="2"/>
  <c r="Q1621" i="2"/>
  <c r="Q1622" i="2"/>
  <c r="Q1623" i="2"/>
  <c r="Q1624" i="2"/>
  <c r="Q1625" i="2"/>
  <c r="R1625" i="2" s="1"/>
  <c r="Q1626" i="2"/>
  <c r="Q1627" i="2"/>
  <c r="Q1628" i="2"/>
  <c r="Q1629" i="2"/>
  <c r="Q1630" i="2"/>
  <c r="Q1631" i="2"/>
  <c r="Q1632" i="2"/>
  <c r="Q1633" i="2"/>
  <c r="Q1634" i="2"/>
  <c r="R1634" i="2" s="1"/>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R1658" i="2" s="1"/>
  <c r="Q1659" i="2"/>
  <c r="Q1660" i="2"/>
  <c r="R1660" i="2" s="1"/>
  <c r="Q1661" i="2"/>
  <c r="Q1662" i="2"/>
  <c r="R1662" i="2" s="1"/>
  <c r="Q1663" i="2"/>
  <c r="Q1664" i="2"/>
  <c r="Q1665" i="2"/>
  <c r="Q1666" i="2"/>
  <c r="Q1667" i="2"/>
  <c r="Q1668" i="2"/>
  <c r="R1668" i="2" s="1"/>
  <c r="Q1669" i="2"/>
  <c r="Q1670" i="2"/>
  <c r="Q1671" i="2"/>
  <c r="Q1672" i="2"/>
  <c r="Q1673" i="2"/>
  <c r="Q1674" i="2"/>
  <c r="Q1675" i="2"/>
  <c r="Q1676" i="2"/>
  <c r="Q1677" i="2"/>
  <c r="Q1678" i="2"/>
  <c r="Q1679" i="2"/>
  <c r="Q1680" i="2"/>
  <c r="Q1681" i="2"/>
  <c r="R1681" i="2" s="1"/>
  <c r="Q1682" i="2"/>
  <c r="Q1683" i="2"/>
  <c r="Q1684" i="2"/>
  <c r="Q1685" i="2"/>
  <c r="Q1686" i="2"/>
  <c r="Q1687" i="2"/>
  <c r="Q1688" i="2"/>
  <c r="Q1689" i="2"/>
  <c r="Q1690" i="2"/>
  <c r="Q1691" i="2"/>
  <c r="Q1692" i="2"/>
  <c r="Q1693" i="2"/>
  <c r="Q1694" i="2"/>
  <c r="R1694" i="2" s="1"/>
  <c r="Q1695" i="2"/>
  <c r="Q1696" i="2"/>
  <c r="Q1697" i="2"/>
  <c r="Q1698" i="2"/>
  <c r="Q1699" i="2"/>
  <c r="Q1700" i="2"/>
  <c r="Q1701" i="2"/>
  <c r="R1701" i="2" s="1"/>
  <c r="Q1702" i="2"/>
  <c r="Q1703" i="2"/>
  <c r="Q1704" i="2"/>
  <c r="Q1705" i="2"/>
  <c r="Q1706" i="2"/>
  <c r="Q1707" i="2"/>
  <c r="Q1708" i="2"/>
  <c r="Q1709" i="2"/>
  <c r="Q1710" i="2"/>
  <c r="R1710" i="2" s="1"/>
  <c r="Q1711" i="2"/>
  <c r="R1711" i="2" s="1"/>
  <c r="Q1712" i="2"/>
  <c r="Q1713" i="2"/>
  <c r="Q1714" i="2"/>
  <c r="Q1715" i="2"/>
  <c r="Q1716" i="2"/>
  <c r="Q1717" i="2"/>
  <c r="Q1718" i="2"/>
  <c r="Q1719" i="2"/>
  <c r="Q1720" i="2"/>
  <c r="Q1721" i="2"/>
  <c r="Q1722" i="2"/>
  <c r="Q1723" i="2"/>
  <c r="Q1724" i="2"/>
  <c r="Q1725" i="2"/>
  <c r="Q1726" i="2"/>
  <c r="R1726" i="2" s="1"/>
  <c r="Q1727" i="2"/>
  <c r="Q1728" i="2"/>
  <c r="Q1729" i="2"/>
  <c r="Q1730" i="2"/>
  <c r="Q1731" i="2"/>
  <c r="Q1732" i="2"/>
  <c r="Q1733" i="2"/>
  <c r="Q1734" i="2"/>
  <c r="Q1735" i="2"/>
  <c r="Q1736" i="2"/>
  <c r="Q1737" i="2"/>
  <c r="Q1738" i="2"/>
  <c r="Q1739" i="2"/>
  <c r="Q1740" i="2"/>
  <c r="Q1741" i="2"/>
  <c r="Q1742" i="2"/>
  <c r="Q1743" i="2"/>
  <c r="Q1744" i="2"/>
  <c r="Q1745" i="2"/>
  <c r="Q1746" i="2"/>
  <c r="Q1747" i="2"/>
  <c r="R1747" i="2" s="1"/>
  <c r="Q1748" i="2"/>
  <c r="Q1749" i="2"/>
  <c r="Q1750" i="2"/>
  <c r="R1750" i="2" s="1"/>
  <c r="Q1751" i="2"/>
  <c r="Q1752" i="2"/>
  <c r="Q1753" i="2"/>
  <c r="Q1754" i="2"/>
  <c r="Q1755" i="2"/>
  <c r="Q1756" i="2"/>
  <c r="Q1757" i="2"/>
  <c r="Q1758" i="2"/>
  <c r="Q1759" i="2"/>
  <c r="Q1760" i="2"/>
  <c r="Q1761" i="2"/>
  <c r="R1761" i="2" s="1"/>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R1789" i="2" s="1"/>
  <c r="Q1790" i="2"/>
  <c r="Q1791" i="2"/>
  <c r="Q1792" i="2"/>
  <c r="Q1793" i="2"/>
  <c r="Q1794" i="2"/>
  <c r="Q1795" i="2"/>
  <c r="Q1796" i="2"/>
  <c r="Q1797" i="2"/>
  <c r="Q1798" i="2"/>
  <c r="R1798" i="2" s="1"/>
  <c r="Q1799" i="2"/>
  <c r="Q1800" i="2"/>
  <c r="Q1801" i="2"/>
  <c r="Q1802" i="2"/>
  <c r="Q1803" i="2"/>
  <c r="Q1804" i="2"/>
  <c r="Q1805" i="2"/>
  <c r="R1805" i="2" s="1"/>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R1839" i="2" s="1"/>
  <c r="Q1840" i="2"/>
  <c r="Q1841" i="2"/>
  <c r="Q1842" i="2"/>
  <c r="Q1843" i="2"/>
  <c r="Q1844" i="2"/>
  <c r="Q1845" i="2"/>
  <c r="Q1846" i="2"/>
  <c r="Q1847" i="2"/>
  <c r="Q1848" i="2"/>
  <c r="Q1849" i="2"/>
  <c r="Q1850" i="2"/>
  <c r="Q1851" i="2"/>
  <c r="Q1852" i="2"/>
  <c r="R1852" i="2" s="1"/>
  <c r="Q1853" i="2"/>
  <c r="Q1854" i="2"/>
  <c r="R1854" i="2" s="1"/>
  <c r="Q1855" i="2"/>
  <c r="Q1856" i="2"/>
  <c r="Q1857" i="2"/>
  <c r="Q1858" i="2"/>
  <c r="Q1859" i="2"/>
  <c r="Q1860" i="2"/>
  <c r="Q1861" i="2"/>
  <c r="Q1862" i="2"/>
  <c r="R1862" i="2" s="1"/>
  <c r="Q1863" i="2"/>
  <c r="Q1864" i="2"/>
  <c r="Q1865" i="2"/>
  <c r="Q1866" i="2"/>
  <c r="Q1867" i="2"/>
  <c r="Q1868" i="2"/>
  <c r="Q1869" i="2"/>
  <c r="Q1870" i="2"/>
  <c r="Q1871" i="2"/>
  <c r="Q1872" i="2"/>
  <c r="Q1873" i="2"/>
  <c r="R1873" i="2" s="1"/>
  <c r="Q1874" i="2"/>
  <c r="Q1875" i="2"/>
  <c r="Q1876" i="2"/>
  <c r="Q1877" i="2"/>
  <c r="Q1878" i="2"/>
  <c r="Q1879" i="2"/>
  <c r="Q1880" i="2"/>
  <c r="Q1881" i="2"/>
  <c r="Q1882" i="2"/>
  <c r="Q1883" i="2"/>
  <c r="Q1884" i="2"/>
  <c r="Q1885" i="2"/>
  <c r="Q1886" i="2"/>
  <c r="Q1887" i="2"/>
  <c r="Q1888" i="2"/>
  <c r="Q1889" i="2"/>
  <c r="R1889" i="2" s="1"/>
  <c r="Q1890" i="2"/>
  <c r="Q1891" i="2"/>
  <c r="R1891" i="2" s="1"/>
  <c r="Q1892" i="2"/>
  <c r="R1892" i="2" s="1"/>
  <c r="Q1893" i="2"/>
  <c r="Q1894" i="2"/>
  <c r="Q1895" i="2"/>
  <c r="Q1896" i="2"/>
  <c r="Q1897" i="2"/>
  <c r="Q1898" i="2"/>
  <c r="Q1899" i="2"/>
  <c r="Q1900" i="2"/>
  <c r="Q1901" i="2"/>
  <c r="Q1902" i="2"/>
  <c r="Q1903" i="2"/>
  <c r="R1903" i="2" s="1"/>
  <c r="Q1904" i="2"/>
  <c r="Q1905" i="2"/>
  <c r="Q1906" i="2"/>
  <c r="Q1907" i="2"/>
  <c r="Q1908" i="2"/>
  <c r="Q1909" i="2"/>
  <c r="Q1910" i="2"/>
  <c r="Q1911" i="2"/>
  <c r="R1911" i="2" s="1"/>
  <c r="Q1912" i="2"/>
  <c r="Q1913" i="2"/>
  <c r="Q1914" i="2"/>
  <c r="Q1915" i="2"/>
  <c r="Q1916" i="2"/>
  <c r="Q1917" i="2"/>
  <c r="Q1918" i="2"/>
  <c r="Q1919" i="2"/>
  <c r="Q1920" i="2"/>
  <c r="Q1921" i="2"/>
  <c r="Q1922" i="2"/>
  <c r="Q1923" i="2"/>
  <c r="Q1924" i="2"/>
  <c r="Q1925" i="2"/>
  <c r="Q1926" i="2"/>
  <c r="Q1927" i="2"/>
  <c r="Q1928" i="2"/>
  <c r="Q1929" i="2"/>
  <c r="R1929" i="2" s="1"/>
  <c r="Q1930" i="2"/>
  <c r="Q1931" i="2"/>
  <c r="Q1932" i="2"/>
  <c r="Q1933" i="2"/>
  <c r="Q1934" i="2"/>
  <c r="Q1935" i="2"/>
  <c r="Q1936" i="2"/>
  <c r="R1936" i="2" s="1"/>
  <c r="Q1937" i="2"/>
  <c r="Q1938" i="2"/>
  <c r="Q1939" i="2"/>
  <c r="Q1940" i="2"/>
  <c r="Q1941" i="2"/>
  <c r="Q1942" i="2"/>
  <c r="R1942" i="2" s="1"/>
  <c r="Q1943" i="2"/>
  <c r="Q1944" i="2"/>
  <c r="Q1945" i="2"/>
  <c r="Q1946" i="2"/>
  <c r="Q1947" i="2"/>
  <c r="Q1948" i="2"/>
  <c r="Q1949" i="2"/>
  <c r="Q1950" i="2"/>
  <c r="Q1951" i="2"/>
  <c r="R1951" i="2" s="1"/>
  <c r="Q1952" i="2"/>
  <c r="Q1953" i="2"/>
  <c r="Q1954" i="2"/>
  <c r="Q1955" i="2"/>
  <c r="Q1956" i="2"/>
  <c r="Q1957" i="2"/>
  <c r="Q1958" i="2"/>
  <c r="Q1959" i="2"/>
  <c r="Q1960" i="2"/>
  <c r="Q1961" i="2"/>
  <c r="Q1962" i="2"/>
  <c r="Q1963" i="2"/>
  <c r="Q1964" i="2"/>
  <c r="R1964" i="2" s="1"/>
  <c r="Q1965" i="2"/>
  <c r="Q1966" i="2"/>
  <c r="R1966" i="2" s="1"/>
  <c r="Q1967" i="2"/>
  <c r="Q1968" i="2"/>
  <c r="R1968" i="2" s="1"/>
  <c r="Q1969" i="2"/>
  <c r="Q1970" i="2"/>
  <c r="Q1971" i="2"/>
  <c r="Q1972" i="2"/>
  <c r="Q1973" i="2"/>
  <c r="Q1974" i="2"/>
  <c r="Q1975" i="2"/>
  <c r="Q1976" i="2"/>
  <c r="R1976" i="2" s="1"/>
  <c r="Q1977" i="2"/>
  <c r="Q1978" i="2"/>
  <c r="Q1979" i="2"/>
  <c r="Q1980" i="2"/>
  <c r="Q1981" i="2"/>
  <c r="Q1982" i="2"/>
  <c r="Q1983" i="2"/>
  <c r="Q1984" i="2"/>
  <c r="Q1985" i="2"/>
  <c r="Q1986" i="2"/>
  <c r="Q1987" i="2"/>
  <c r="Q1988" i="2"/>
  <c r="Q1989" i="2"/>
  <c r="Q1990" i="2"/>
  <c r="Q1991" i="2"/>
  <c r="Q1992" i="2"/>
  <c r="Q1993" i="2"/>
  <c r="Q1994" i="2"/>
  <c r="Q1995" i="2"/>
  <c r="R1995" i="2" s="1"/>
  <c r="Q1996" i="2"/>
  <c r="Q1997" i="2"/>
  <c r="Q1998" i="2"/>
  <c r="Q1999" i="2"/>
  <c r="Q2000" i="2"/>
  <c r="Q2001" i="2"/>
  <c r="Q2002" i="2"/>
  <c r="Q2003" i="2"/>
  <c r="Q2004" i="2"/>
  <c r="Q2005" i="2"/>
  <c r="Q2006" i="2"/>
  <c r="Q2007" i="2"/>
  <c r="Q2008" i="2"/>
  <c r="R2008" i="2" s="1"/>
  <c r="Q2009" i="2"/>
  <c r="Q2010" i="2"/>
  <c r="Q2011" i="2"/>
  <c r="R2011" i="2" s="1"/>
  <c r="Q2012" i="2"/>
  <c r="Q2013" i="2"/>
  <c r="Q2014" i="2"/>
  <c r="Q2015" i="2"/>
  <c r="Q2016" i="2"/>
  <c r="Q2017" i="2"/>
  <c r="Q2018" i="2"/>
  <c r="Q2019" i="2"/>
  <c r="Q2020" i="2"/>
  <c r="Q2021" i="2"/>
  <c r="R2021" i="2" s="1"/>
  <c r="Q2022" i="2"/>
  <c r="Q2023" i="2"/>
  <c r="Q2024" i="2"/>
  <c r="R2024" i="2" s="1"/>
  <c r="Q2025" i="2"/>
  <c r="Q2026" i="2"/>
  <c r="Q2027" i="2"/>
  <c r="Q2028" i="2"/>
  <c r="Q2029" i="2"/>
  <c r="Q2030" i="2"/>
  <c r="Q2031" i="2"/>
  <c r="Q2032" i="2"/>
  <c r="Q2033" i="2"/>
  <c r="Q2034" i="2"/>
  <c r="Q2035" i="2"/>
  <c r="Q2036" i="2"/>
  <c r="Q2037" i="2"/>
  <c r="Q2038" i="2"/>
  <c r="Q2039" i="2"/>
  <c r="Q2040" i="2"/>
  <c r="Q2041" i="2"/>
  <c r="R2041" i="2" s="1"/>
  <c r="Q2042" i="2"/>
  <c r="Q2043" i="2"/>
  <c r="Q2044" i="2"/>
  <c r="Q2045" i="2"/>
  <c r="Q2046" i="2"/>
  <c r="R2046" i="2" s="1"/>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R2072" i="2" s="1"/>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R2099" i="2" s="1"/>
  <c r="Q2100" i="2"/>
  <c r="R2100" i="2" s="1"/>
  <c r="Q2101" i="2"/>
  <c r="Q2102" i="2"/>
  <c r="Q2103" i="2"/>
  <c r="Q2104" i="2"/>
  <c r="Q2105" i="2"/>
  <c r="Q2106" i="2"/>
  <c r="Q2107" i="2"/>
  <c r="Q2108" i="2"/>
  <c r="Q2109" i="2"/>
  <c r="Q2110" i="2"/>
  <c r="Q2111" i="2"/>
  <c r="Q2112" i="2"/>
  <c r="Q2113" i="2"/>
  <c r="Q2114" i="2"/>
  <c r="Q2115" i="2"/>
  <c r="Q2116" i="2"/>
  <c r="Q2117" i="2"/>
  <c r="R2117" i="2" s="1"/>
  <c r="Q2118" i="2"/>
  <c r="Q2119" i="2"/>
  <c r="Q2120" i="2"/>
  <c r="Q2121" i="2"/>
  <c r="Q2122" i="2"/>
  <c r="Q2123" i="2"/>
  <c r="Q2124" i="2"/>
  <c r="Q2125" i="2"/>
  <c r="Q2126" i="2"/>
  <c r="Q2127" i="2"/>
  <c r="R2127" i="2" s="1"/>
  <c r="Q2128" i="2"/>
  <c r="Q2129" i="2"/>
  <c r="Q2130" i="2"/>
  <c r="Q2131" i="2"/>
  <c r="Q2132" i="2"/>
  <c r="Q2133" i="2"/>
  <c r="Q2134" i="2"/>
  <c r="R2134" i="2" s="1"/>
  <c r="Q2135" i="2"/>
  <c r="Q2136" i="2"/>
  <c r="Q2137" i="2"/>
  <c r="Q2138" i="2"/>
  <c r="Q2139" i="2"/>
  <c r="Q2140" i="2"/>
  <c r="Q2141" i="2"/>
  <c r="R2141" i="2" s="1"/>
  <c r="Q2142" i="2"/>
  <c r="Q2143" i="2"/>
  <c r="Q2144" i="2"/>
  <c r="Q2145" i="2"/>
  <c r="Q2146" i="2"/>
  <c r="Q2147" i="2"/>
  <c r="R2147" i="2" s="1"/>
  <c r="Q2148" i="2"/>
  <c r="Q2149" i="2"/>
  <c r="Q2150" i="2"/>
  <c r="R2150" i="2" s="1"/>
  <c r="Q2151" i="2"/>
  <c r="Q2152" i="2"/>
  <c r="Q2153" i="2"/>
  <c r="Q2154" i="2"/>
  <c r="Q2155" i="2"/>
  <c r="Q2156" i="2"/>
  <c r="Q2157" i="2"/>
  <c r="Q2158" i="2"/>
  <c r="R2158" i="2" s="1"/>
  <c r="Q2159" i="2"/>
  <c r="R2159" i="2" s="1"/>
  <c r="Q2160" i="2"/>
  <c r="Q2161" i="2"/>
  <c r="Q2162" i="2"/>
  <c r="Q2163" i="2"/>
  <c r="Q2164" i="2"/>
  <c r="Q2165" i="2"/>
  <c r="Q2166" i="2"/>
  <c r="Q2167" i="2"/>
  <c r="Q2168" i="2"/>
  <c r="Q2169" i="2"/>
  <c r="Q2170" i="2"/>
  <c r="Q2171" i="2"/>
  <c r="Q2172" i="2"/>
  <c r="Q2173" i="2"/>
  <c r="Q2174" i="2"/>
  <c r="Q2175" i="2"/>
  <c r="Q2176" i="2"/>
  <c r="Q2177" i="2"/>
  <c r="Q2178" i="2"/>
  <c r="Q2179" i="2"/>
  <c r="Q2180" i="2"/>
  <c r="R2180" i="2" s="1"/>
  <c r="Q2181" i="2"/>
  <c r="Q2182" i="2"/>
  <c r="Q2183" i="2"/>
  <c r="Q2184" i="2"/>
  <c r="Q2185" i="2"/>
  <c r="Q2186" i="2"/>
  <c r="Q2187" i="2"/>
  <c r="Q2188" i="2"/>
  <c r="Q2189" i="2"/>
  <c r="Q2190" i="2"/>
  <c r="Q2191" i="2"/>
  <c r="Q2192" i="2"/>
  <c r="Q2193" i="2"/>
  <c r="Q2194" i="2"/>
  <c r="Q2195" i="2"/>
  <c r="Q2196" i="2"/>
  <c r="Q2197" i="2"/>
  <c r="Q2198" i="2"/>
  <c r="Q2199" i="2"/>
  <c r="Q2200" i="2"/>
  <c r="Q2201" i="2"/>
  <c r="Q2202" i="2"/>
  <c r="R2202" i="2" s="1"/>
  <c r="Q2203" i="2"/>
  <c r="Q2204" i="2"/>
  <c r="Q2205" i="2"/>
  <c r="Q2206" i="2"/>
  <c r="Q2207" i="2"/>
  <c r="Q2208" i="2"/>
  <c r="Q2209" i="2"/>
  <c r="Q2210" i="2"/>
  <c r="R2210" i="2" s="1"/>
  <c r="Q2211" i="2"/>
  <c r="Q2212" i="2"/>
  <c r="R2212" i="2" s="1"/>
  <c r="Q2213" i="2"/>
  <c r="Q2214" i="2"/>
  <c r="Q2215" i="2"/>
  <c r="Q2216" i="2"/>
  <c r="Q2217" i="2"/>
  <c r="Q2218" i="2"/>
  <c r="Q2219" i="2"/>
  <c r="Q2220" i="2"/>
  <c r="Q2221" i="2"/>
  <c r="Q2222" i="2"/>
  <c r="Q2223" i="2"/>
  <c r="Q2224" i="2"/>
  <c r="Q2225" i="2"/>
  <c r="R2225" i="2" s="1"/>
  <c r="Q2226" i="2"/>
  <c r="Q2227" i="2"/>
  <c r="Q2228" i="2"/>
  <c r="R2228" i="2" s="1"/>
  <c r="Q2229" i="2"/>
  <c r="Q2230" i="2"/>
  <c r="Q2231" i="2"/>
  <c r="Q2232" i="2"/>
  <c r="Q2233" i="2"/>
  <c r="Q2234" i="2"/>
  <c r="Q2235" i="2"/>
  <c r="R2235" i="2" s="1"/>
  <c r="Q2236" i="2"/>
  <c r="Q2237" i="2"/>
  <c r="R2237" i="2" s="1"/>
  <c r="Q2238" i="2"/>
  <c r="Q2239" i="2"/>
  <c r="R2239" i="2" s="1"/>
  <c r="Q2240" i="2"/>
  <c r="Q2241" i="2"/>
  <c r="Q2242" i="2"/>
  <c r="Q2243" i="2"/>
  <c r="Q2244" i="2"/>
  <c r="Q2245" i="2"/>
  <c r="Q2246" i="2"/>
  <c r="Q2247" i="2"/>
  <c r="Q2248" i="2"/>
  <c r="Q2249" i="2"/>
  <c r="R2249" i="2" s="1"/>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R2280" i="2" s="1"/>
  <c r="Q2281" i="2"/>
  <c r="Q2282" i="2"/>
  <c r="Q2283" i="2"/>
  <c r="Q2284" i="2"/>
  <c r="Q2285" i="2"/>
  <c r="Q2286" i="2"/>
  <c r="Q2287" i="2"/>
  <c r="Q2288" i="2"/>
  <c r="Q2289" i="2"/>
  <c r="Q2290" i="2"/>
  <c r="Q2291" i="2"/>
  <c r="Q2292" i="2"/>
  <c r="Q2293" i="2"/>
  <c r="Q2294" i="2"/>
  <c r="Q2295" i="2"/>
  <c r="Q2296" i="2"/>
  <c r="Q2297" i="2"/>
  <c r="R2297" i="2" s="1"/>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R2364" i="2" s="1"/>
  <c r="Q2365" i="2"/>
  <c r="R2365" i="2" s="1"/>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R2388" i="2" s="1"/>
  <c r="Q2389" i="2"/>
  <c r="Q2390" i="2"/>
  <c r="Q2391" i="2"/>
  <c r="Q2392" i="2"/>
  <c r="Q2393" i="2"/>
  <c r="Q2394" i="2"/>
  <c r="Q2395" i="2"/>
  <c r="Q2396" i="2"/>
  <c r="R2396" i="2" s="1"/>
  <c r="Q2397" i="2"/>
  <c r="Q2398" i="2"/>
  <c r="Q2399" i="2"/>
  <c r="Q2400" i="2"/>
  <c r="Q2401" i="2"/>
  <c r="Q2402" i="2"/>
  <c r="Q2403" i="2"/>
  <c r="Q2404" i="2"/>
  <c r="R2404" i="2" s="1"/>
  <c r="Q2405" i="2"/>
  <c r="Q2406" i="2"/>
  <c r="R2406" i="2" s="1"/>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R2429" i="2" s="1"/>
  <c r="Q2430" i="2"/>
  <c r="Q2431" i="2"/>
  <c r="Q2432" i="2"/>
  <c r="Q2433" i="2"/>
  <c r="Q2434" i="2"/>
  <c r="Q2435" i="2"/>
  <c r="Q2436" i="2"/>
  <c r="Q2437" i="2"/>
  <c r="R2437" i="2" s="1"/>
  <c r="Q2438" i="2"/>
  <c r="Q2439" i="2"/>
  <c r="Q2440" i="2"/>
  <c r="Q2441" i="2"/>
  <c r="Q2442" i="2"/>
  <c r="Q2443" i="2"/>
  <c r="Q2444" i="2"/>
  <c r="R2444" i="2" s="1"/>
  <c r="Q2445" i="2"/>
  <c r="Q2446" i="2"/>
  <c r="Q2447" i="2"/>
  <c r="Q2448" i="2"/>
  <c r="Q2449" i="2"/>
  <c r="Q2450" i="2"/>
  <c r="Q2451" i="2"/>
  <c r="Q2452" i="2"/>
  <c r="Q2453" i="2"/>
  <c r="Q2454" i="2"/>
  <c r="Q2455" i="2"/>
  <c r="Q2456" i="2"/>
  <c r="Q2457" i="2"/>
  <c r="Q2458" i="2"/>
  <c r="Q2459" i="2"/>
  <c r="Q2460" i="2"/>
  <c r="Q2461" i="2"/>
  <c r="Q2462" i="2"/>
  <c r="Q2463" i="2"/>
  <c r="Q2464" i="2"/>
  <c r="Q2465" i="2"/>
  <c r="Q2466" i="2"/>
  <c r="R2466" i="2" s="1"/>
  <c r="Q2467" i="2"/>
  <c r="R2467" i="2" s="1"/>
  <c r="Q2468" i="2"/>
  <c r="Q2469" i="2"/>
  <c r="Q2470" i="2"/>
  <c r="Q2471" i="2"/>
  <c r="Q2472" i="2"/>
  <c r="Q2473" i="2"/>
  <c r="Q2474" i="2"/>
  <c r="Q2475" i="2"/>
  <c r="Q2476" i="2"/>
  <c r="Q2477" i="2"/>
  <c r="Q2478" i="2"/>
  <c r="Q2479" i="2"/>
  <c r="Q2480" i="2"/>
  <c r="R2480" i="2" s="1"/>
  <c r="Q2481" i="2"/>
  <c r="Q2482" i="2"/>
  <c r="Q2483" i="2"/>
  <c r="Q2484" i="2"/>
  <c r="Q2485" i="2"/>
  <c r="Q2486" i="2"/>
  <c r="Q2487" i="2"/>
  <c r="Q2488" i="2"/>
  <c r="R2488" i="2" s="1"/>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R2534" i="2" s="1"/>
  <c r="Q2535" i="2"/>
  <c r="Q2536" i="2"/>
  <c r="Q2537" i="2"/>
  <c r="Q2538" i="2"/>
  <c r="Q2539" i="2"/>
  <c r="Q2540" i="2"/>
  <c r="Q2541" i="2"/>
  <c r="Q2542" i="2"/>
  <c r="Q2543" i="2"/>
  <c r="Q2544" i="2"/>
  <c r="Q2545" i="2"/>
  <c r="Q2546" i="2"/>
  <c r="Q2547" i="2"/>
  <c r="Q2548" i="2"/>
  <c r="R2548" i="2" s="1"/>
  <c r="Q2549" i="2"/>
  <c r="Q2550" i="2"/>
  <c r="Q2551" i="2"/>
  <c r="R2551" i="2" s="1"/>
  <c r="Q2552" i="2"/>
  <c r="Q2553" i="2"/>
  <c r="Q2554" i="2"/>
  <c r="Q2555" i="2"/>
  <c r="Q2556" i="2"/>
  <c r="Q2557" i="2"/>
  <c r="R2557" i="2" s="1"/>
  <c r="Q2558" i="2"/>
  <c r="Q2559" i="2"/>
  <c r="Q2560" i="2"/>
  <c r="Q2561" i="2"/>
  <c r="Q2562" i="2"/>
  <c r="Q2563" i="2"/>
  <c r="Q2564" i="2"/>
  <c r="Q2565" i="2"/>
  <c r="Q2566" i="2"/>
  <c r="Q2567" i="2"/>
  <c r="Q2568" i="2"/>
  <c r="Q2569" i="2"/>
  <c r="Q2570" i="2"/>
  <c r="Q2571" i="2"/>
  <c r="Q2572" i="2"/>
  <c r="R2572" i="2" s="1"/>
  <c r="Q2573" i="2"/>
  <c r="Q2574" i="2"/>
  <c r="Q2575" i="2"/>
  <c r="Q2576" i="2"/>
  <c r="Q2577" i="2"/>
  <c r="R2577" i="2" s="1"/>
  <c r="Q2578" i="2"/>
  <c r="Q2579" i="2"/>
  <c r="Q2580" i="2"/>
  <c r="Q2581" i="2"/>
  <c r="Q2582" i="2"/>
  <c r="Q2583" i="2"/>
  <c r="Q2584" i="2"/>
  <c r="Q2585" i="2"/>
  <c r="Q2586" i="2"/>
  <c r="Q2587" i="2"/>
  <c r="R2587" i="2" s="1"/>
  <c r="Q2588" i="2"/>
  <c r="Q2589" i="2"/>
  <c r="Q2590" i="2"/>
  <c r="Q2591" i="2"/>
  <c r="Q2592" i="2"/>
  <c r="Q2593" i="2"/>
  <c r="Q2594" i="2"/>
  <c r="Q2595" i="2"/>
  <c r="Q2596" i="2"/>
  <c r="Q2597" i="2"/>
  <c r="Q2598" i="2"/>
  <c r="Q2599" i="2"/>
  <c r="Q2600" i="2"/>
  <c r="Q2601" i="2"/>
  <c r="Q2602" i="2"/>
  <c r="Q2603" i="2"/>
  <c r="Q2604" i="2"/>
  <c r="R2604" i="2" s="1"/>
  <c r="Q2605" i="2"/>
  <c r="Q2606" i="2"/>
  <c r="Q2607" i="2"/>
  <c r="Q2608" i="2"/>
  <c r="Q2609" i="2"/>
  <c r="Q2610" i="2"/>
  <c r="Q2611" i="2"/>
  <c r="Q2612" i="2"/>
  <c r="Q2613" i="2"/>
  <c r="Q2614" i="2"/>
  <c r="Q2615" i="2"/>
  <c r="Q2616" i="2"/>
  <c r="Q2617" i="2"/>
  <c r="Q2618" i="2"/>
  <c r="Q2619" i="2"/>
  <c r="Q2620" i="2"/>
  <c r="Q2621" i="2"/>
  <c r="Q2622" i="2"/>
  <c r="Q2623" i="2"/>
  <c r="Q2624" i="2"/>
  <c r="Q2625" i="2"/>
  <c r="R2625" i="2" s="1"/>
  <c r="Q2626" i="2"/>
  <c r="Q2627" i="2"/>
  <c r="Q2628" i="2"/>
  <c r="R2628" i="2" s="1"/>
  <c r="Q2629" i="2"/>
  <c r="Q2630" i="2"/>
  <c r="Q2631" i="2"/>
  <c r="R2631" i="2" s="1"/>
  <c r="Q2632" i="2"/>
  <c r="Q2633" i="2"/>
  <c r="Q2634" i="2"/>
  <c r="Q2635" i="2"/>
  <c r="Q2636" i="2"/>
  <c r="Q2637" i="2"/>
  <c r="Q2638" i="2"/>
  <c r="Q2639" i="2"/>
  <c r="Q2640" i="2"/>
  <c r="Q2641" i="2"/>
  <c r="Q2642" i="2"/>
  <c r="Q2643" i="2"/>
  <c r="Q2644" i="2"/>
  <c r="R2644" i="2" s="1"/>
  <c r="Q2645" i="2"/>
  <c r="R2645" i="2" s="1"/>
  <c r="Q2646" i="2"/>
  <c r="Q2647" i="2"/>
  <c r="Q2648" i="2"/>
  <c r="Q2649" i="2"/>
  <c r="Q2650" i="2"/>
  <c r="R2650" i="2" s="1"/>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R2684" i="2" s="1"/>
  <c r="Q2685" i="2"/>
  <c r="Q2686" i="2"/>
  <c r="Q2687" i="2"/>
  <c r="Q2688" i="2"/>
  <c r="Q2689" i="2"/>
  <c r="Q2690" i="2"/>
  <c r="R2690" i="2" s="1"/>
  <c r="Q2691" i="2"/>
  <c r="Q2692" i="2"/>
  <c r="Q2693" i="2"/>
  <c r="Q2694" i="2"/>
  <c r="Q2695" i="2"/>
  <c r="Q2696" i="2"/>
  <c r="R2696" i="2" s="1"/>
  <c r="Q2697" i="2"/>
  <c r="Q2698" i="2"/>
  <c r="Q2699" i="2"/>
  <c r="Q2700" i="2"/>
  <c r="Q2701" i="2"/>
  <c r="Q2702" i="2"/>
  <c r="Q2703" i="2"/>
  <c r="Q2704" i="2"/>
  <c r="Q2705" i="2"/>
  <c r="Q2706" i="2"/>
  <c r="Q2707" i="2"/>
  <c r="Q2708" i="2"/>
  <c r="Q2709" i="2"/>
  <c r="Q2710" i="2"/>
  <c r="Q2711" i="2"/>
  <c r="Q2712" i="2"/>
  <c r="Q2713" i="2"/>
  <c r="Q2714" i="2"/>
  <c r="Q2715" i="2"/>
  <c r="Q2716" i="2"/>
  <c r="Q2717" i="2"/>
  <c r="R2717" i="2" s="1"/>
  <c r="Q2718" i="2"/>
  <c r="Q2719" i="2"/>
  <c r="Q2720" i="2"/>
  <c r="Q2721" i="2"/>
  <c r="Q2722" i="2"/>
  <c r="Q2723" i="2"/>
  <c r="Q2724" i="2"/>
  <c r="Q2725" i="2"/>
  <c r="Q2726" i="2"/>
  <c r="Q2727" i="2"/>
  <c r="Q2728" i="2"/>
  <c r="Q2729" i="2"/>
  <c r="Q2730" i="2"/>
  <c r="Q2731" i="2"/>
  <c r="Q2732" i="2"/>
  <c r="Q2733" i="2"/>
  <c r="Q2734" i="2"/>
  <c r="Q2735" i="2"/>
  <c r="Q2736" i="2"/>
  <c r="R2736" i="2" s="1"/>
  <c r="Q2737" i="2"/>
  <c r="Q2738" i="2"/>
  <c r="Q2739" i="2"/>
  <c r="Q2740" i="2"/>
  <c r="Q2741" i="2"/>
  <c r="Q2742" i="2"/>
  <c r="Q2743" i="2"/>
  <c r="Q2744" i="2"/>
  <c r="Q2745" i="2"/>
  <c r="Q2746" i="2"/>
  <c r="Q2747" i="2"/>
  <c r="Q2748" i="2"/>
  <c r="Q2749" i="2"/>
  <c r="Q2750" i="2"/>
  <c r="Q2751" i="2"/>
  <c r="R2751" i="2" s="1"/>
  <c r="Q2752" i="2"/>
  <c r="Q2753" i="2"/>
  <c r="Q2754" i="2"/>
  <c r="Q2755" i="2"/>
  <c r="Q2756" i="2"/>
  <c r="Q2757" i="2"/>
  <c r="Q2758" i="2"/>
  <c r="Q2759" i="2"/>
  <c r="Q2760" i="2"/>
  <c r="Q2761" i="2"/>
  <c r="Q2762" i="2"/>
  <c r="Q2763" i="2"/>
  <c r="Q2764" i="2"/>
  <c r="Q2765" i="2"/>
  <c r="Q2766" i="2"/>
  <c r="Q2767" i="2"/>
  <c r="R2767" i="2" s="1"/>
  <c r="Q2768" i="2"/>
  <c r="Q2769" i="2"/>
  <c r="Q2770" i="2"/>
  <c r="Q2771" i="2"/>
  <c r="Q2772" i="2"/>
  <c r="Q2773" i="2"/>
  <c r="Q2774" i="2"/>
  <c r="Q2775" i="2"/>
  <c r="Q2776" i="2"/>
  <c r="Q2777" i="2"/>
  <c r="Q2778" i="2"/>
  <c r="R2778" i="2" s="1"/>
  <c r="Q2779" i="2"/>
  <c r="Q2780" i="2"/>
  <c r="R2780" i="2" s="1"/>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R2819" i="2" s="1"/>
  <c r="Q2820" i="2"/>
  <c r="Q2821" i="2"/>
  <c r="Q2822" i="2"/>
  <c r="Q2823" i="2"/>
  <c r="R2823" i="2" s="1"/>
  <c r="Q2824" i="2"/>
  <c r="Q2825" i="2"/>
  <c r="Q2826" i="2"/>
  <c r="Q2827" i="2"/>
  <c r="Q2828" i="2"/>
  <c r="Q2829" i="2"/>
  <c r="Q2830" i="2"/>
  <c r="R2830" i="2" s="1"/>
  <c r="Q2831" i="2"/>
  <c r="Q2832" i="2"/>
  <c r="R2832" i="2" s="1"/>
  <c r="Q2833" i="2"/>
  <c r="Q2834" i="2"/>
  <c r="Q2835" i="2"/>
  <c r="R2835" i="2" s="1"/>
  <c r="Q2836" i="2"/>
  <c r="R2836" i="2" s="1"/>
  <c r="Q2837" i="2"/>
  <c r="R2837" i="2" s="1"/>
  <c r="Q2838" i="2"/>
  <c r="Q2839" i="2"/>
  <c r="Q2840" i="2"/>
  <c r="Q2841" i="2"/>
  <c r="Q2842" i="2"/>
  <c r="Q2843" i="2"/>
  <c r="Q2844" i="2"/>
  <c r="R2844" i="2" s="1"/>
  <c r="Q2845" i="2"/>
  <c r="Q2846" i="2"/>
  <c r="Q2847" i="2"/>
  <c r="Q2848" i="2"/>
  <c r="Q2849" i="2"/>
  <c r="Q2850" i="2"/>
  <c r="Q2851" i="2"/>
  <c r="Q2852" i="2"/>
  <c r="Q2853" i="2"/>
  <c r="Q2854" i="2"/>
  <c r="Q2855" i="2"/>
  <c r="R2855" i="2" s="1"/>
  <c r="Q2856" i="2"/>
  <c r="Q2857" i="2"/>
  <c r="Q2858" i="2"/>
  <c r="Q2859" i="2"/>
  <c r="Q2860" i="2"/>
  <c r="Q2861" i="2"/>
  <c r="Q2862" i="2"/>
  <c r="Q2863" i="2"/>
  <c r="Q2864" i="2"/>
  <c r="R2864" i="2" s="1"/>
  <c r="Q2865" i="2"/>
  <c r="Q2866" i="2"/>
  <c r="Q2867" i="2"/>
  <c r="Q2868" i="2"/>
  <c r="Q2869" i="2"/>
  <c r="Q2870" i="2"/>
  <c r="Q2871" i="2"/>
  <c r="Q2872" i="2"/>
  <c r="Q2873" i="2"/>
  <c r="Q2874" i="2"/>
  <c r="Q2875" i="2"/>
  <c r="Q2876" i="2"/>
  <c r="Q2877" i="2"/>
  <c r="R2877" i="2" s="1"/>
  <c r="Q2878" i="2"/>
  <c r="Q2879" i="2"/>
  <c r="Q2880" i="2"/>
  <c r="Q2881" i="2"/>
  <c r="R2881" i="2" s="1"/>
  <c r="Q2882" i="2"/>
  <c r="Q2883" i="2"/>
  <c r="Q2884" i="2"/>
  <c r="Q2885" i="2"/>
  <c r="Q2886" i="2"/>
  <c r="Q2887" i="2"/>
  <c r="Q2888" i="2"/>
  <c r="Q2889" i="2"/>
  <c r="Q2890" i="2"/>
  <c r="Q2891" i="2"/>
  <c r="Q2892" i="2"/>
  <c r="Q2893" i="2"/>
  <c r="Q2894" i="2"/>
  <c r="Q2895" i="2"/>
  <c r="Q2896" i="2"/>
  <c r="R2896" i="2" s="1"/>
  <c r="Q2897" i="2"/>
  <c r="Q2898" i="2"/>
  <c r="Q2899" i="2"/>
  <c r="Q2900" i="2"/>
  <c r="Q2901" i="2"/>
  <c r="Q2902" i="2"/>
  <c r="R2902" i="2" s="1"/>
  <c r="Q2903" i="2"/>
  <c r="Q2904" i="2"/>
  <c r="Q2905" i="2"/>
  <c r="Q2906" i="2"/>
  <c r="Q2907" i="2"/>
  <c r="Q2908" i="2"/>
  <c r="R2908" i="2" s="1"/>
  <c r="Q2909" i="2"/>
  <c r="Q2910" i="2"/>
  <c r="Q2911" i="2"/>
  <c r="Q2912" i="2"/>
  <c r="Q2913" i="2"/>
  <c r="Q2914" i="2"/>
  <c r="Q2915" i="2"/>
  <c r="Q2916" i="2"/>
  <c r="Q2917" i="2"/>
  <c r="Q2918" i="2"/>
  <c r="Q2919" i="2"/>
  <c r="Q2920" i="2"/>
  <c r="Q2921" i="2"/>
  <c r="Q2922" i="2"/>
  <c r="Q2923" i="2"/>
  <c r="Q2924" i="2"/>
  <c r="Q2925" i="2"/>
  <c r="Q2926" i="2"/>
  <c r="Q2927" i="2"/>
  <c r="Q2928" i="2"/>
  <c r="R2928" i="2" s="1"/>
  <c r="Q2929" i="2"/>
  <c r="Q2930" i="2"/>
  <c r="Q2931" i="2"/>
  <c r="Q2932" i="2"/>
  <c r="Q2933" i="2"/>
  <c r="Q2934" i="2"/>
  <c r="Q2935" i="2"/>
  <c r="R2935" i="2" s="1"/>
  <c r="Q2936" i="2"/>
  <c r="Q2937" i="2"/>
  <c r="R2937" i="2" s="1"/>
  <c r="Q2938" i="2"/>
  <c r="Q2939" i="2"/>
  <c r="R2939" i="2" s="1"/>
  <c r="Q2940" i="2"/>
  <c r="Q2941" i="2"/>
  <c r="Q2942" i="2"/>
  <c r="Q2943" i="2"/>
  <c r="Q2944" i="2"/>
  <c r="Q2945" i="2"/>
  <c r="Q2946" i="2"/>
  <c r="Q2947" i="2"/>
  <c r="R2947" i="2" s="1"/>
  <c r="Q2948" i="2"/>
  <c r="Q2949" i="2"/>
  <c r="Q2950" i="2"/>
  <c r="R2950" i="2" s="1"/>
  <c r="Q2951" i="2"/>
  <c r="Q2952" i="2"/>
  <c r="Q2953" i="2"/>
  <c r="Q2954" i="2"/>
  <c r="Q2955" i="2"/>
  <c r="Q2956" i="2"/>
  <c r="Q2957" i="2"/>
  <c r="R2957" i="2" s="1"/>
  <c r="Q2958" i="2"/>
  <c r="Q2959" i="2"/>
  <c r="Q2960" i="2"/>
  <c r="R2960" i="2" s="1"/>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R2984" i="2" s="1"/>
  <c r="Q2985" i="2"/>
  <c r="Q2986" i="2"/>
  <c r="R2986" i="2" s="1"/>
  <c r="Q2987" i="2"/>
  <c r="Q2988" i="2"/>
  <c r="Q2989" i="2"/>
  <c r="Q2990" i="2"/>
  <c r="Q2991" i="2"/>
  <c r="Q2992" i="2"/>
  <c r="Q2993" i="2"/>
  <c r="Q2994" i="2"/>
  <c r="Q2995" i="2"/>
  <c r="Q2996" i="2"/>
  <c r="Q2997" i="2"/>
  <c r="Q2998" i="2"/>
  <c r="Q2999" i="2"/>
  <c r="Q3000" i="2"/>
  <c r="Q3001" i="2"/>
  <c r="R3001" i="2" s="1"/>
  <c r="Q3002" i="2"/>
  <c r="Q3003" i="2"/>
  <c r="Q3004" i="2"/>
  <c r="Q3005" i="2"/>
  <c r="Q3006" i="2"/>
  <c r="R3006" i="2" s="1"/>
  <c r="Q3007" i="2"/>
  <c r="Q3008" i="2"/>
  <c r="Q3009" i="2"/>
  <c r="Q3010" i="2"/>
  <c r="Q3011" i="2"/>
  <c r="Q3012" i="2"/>
  <c r="Q3013" i="2"/>
  <c r="Q3014" i="2"/>
  <c r="R3014" i="2" s="1"/>
  <c r="Q3015" i="2"/>
  <c r="Q3016" i="2"/>
  <c r="Q3017" i="2"/>
  <c r="Q3018" i="2"/>
  <c r="Q3019" i="2"/>
  <c r="R3019" i="2" s="1"/>
  <c r="Q3020" i="2"/>
  <c r="Q3021" i="2"/>
  <c r="Q3022" i="2"/>
  <c r="Q3023" i="2"/>
  <c r="Q3024" i="2"/>
  <c r="Q3025" i="2"/>
  <c r="Q3026" i="2"/>
  <c r="Q3027" i="2"/>
  <c r="Q3028" i="2"/>
  <c r="Q3029" i="2"/>
  <c r="R3029" i="2" s="1"/>
  <c r="Q3030" i="2"/>
  <c r="R3030" i="2" s="1"/>
  <c r="Q3031" i="2"/>
  <c r="R3031" i="2" s="1"/>
  <c r="Q3032" i="2"/>
  <c r="Q3033" i="2"/>
  <c r="Q3034" i="2"/>
  <c r="Q3035" i="2"/>
  <c r="R3035" i="2" s="1"/>
  <c r="Q3036" i="2"/>
  <c r="Q3037" i="2"/>
  <c r="Q3038" i="2"/>
  <c r="Q3039" i="2"/>
  <c r="Q3040" i="2"/>
  <c r="R3040" i="2" s="1"/>
  <c r="Q3041" i="2"/>
  <c r="R3041" i="2" s="1"/>
  <c r="Q3042" i="2"/>
  <c r="Q3043" i="2"/>
  <c r="Q3044" i="2"/>
  <c r="Q3045" i="2"/>
  <c r="Q3046" i="2"/>
  <c r="Q3047" i="2"/>
  <c r="Q3048" i="2"/>
  <c r="Q3049" i="2"/>
  <c r="Q3050" i="2"/>
  <c r="Q3051" i="2"/>
  <c r="Q3052" i="2"/>
  <c r="Q3053" i="2"/>
  <c r="R3053" i="2" s="1"/>
  <c r="Q3054" i="2"/>
  <c r="Q3055" i="2"/>
  <c r="Q3056" i="2"/>
  <c r="Q3057" i="2"/>
  <c r="Q3058" i="2"/>
  <c r="Q3059" i="2"/>
  <c r="Q3060" i="2"/>
  <c r="Q3061" i="2"/>
  <c r="Q3062" i="2"/>
  <c r="R3062" i="2" s="1"/>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R3094" i="2" s="1"/>
  <c r="Q3095" i="2"/>
  <c r="Q3096" i="2"/>
  <c r="Q3097" i="2"/>
  <c r="Q3098" i="2"/>
  <c r="Q3099" i="2"/>
  <c r="Q3100" i="2"/>
  <c r="Q3101" i="2"/>
  <c r="Q3102" i="2"/>
  <c r="Q3103" i="2"/>
  <c r="R3103" i="2" s="1"/>
  <c r="Q3104" i="2"/>
  <c r="Q3105" i="2"/>
  <c r="Q3106" i="2"/>
  <c r="Q3107" i="2"/>
  <c r="Q3108" i="2"/>
  <c r="Q3109" i="2"/>
  <c r="Q3110" i="2"/>
  <c r="R3110" i="2" s="1"/>
  <c r="Q3111" i="2"/>
  <c r="R3111" i="2" s="1"/>
  <c r="Q3112" i="2"/>
  <c r="Q3113" i="2"/>
  <c r="Q3114" i="2"/>
  <c r="Q3115" i="2"/>
  <c r="Q3116" i="2"/>
  <c r="Q3117" i="2"/>
  <c r="Q3118" i="2"/>
  <c r="Q3119" i="2"/>
  <c r="Q3120" i="2"/>
  <c r="Q3121" i="2"/>
  <c r="Q3122" i="2"/>
  <c r="Q3123" i="2"/>
  <c r="Q3124" i="2"/>
  <c r="Q3125" i="2"/>
  <c r="Q3126" i="2"/>
  <c r="Q3127" i="2"/>
  <c r="Q3128" i="2"/>
  <c r="Q3129" i="2"/>
  <c r="Q3130" i="2"/>
  <c r="R3130" i="2" s="1"/>
  <c r="Q3131" i="2"/>
  <c r="Q3132" i="2"/>
  <c r="Q3133" i="2"/>
  <c r="Q3134" i="2"/>
  <c r="Q3135" i="2"/>
  <c r="Q3136" i="2"/>
  <c r="Q3137" i="2"/>
  <c r="Q3138" i="2"/>
  <c r="Q3139" i="2"/>
  <c r="Q3140" i="2"/>
  <c r="Q3141" i="2"/>
  <c r="Q3142" i="2"/>
  <c r="Q3143" i="2"/>
  <c r="Q3144" i="2"/>
  <c r="Q3145" i="2"/>
  <c r="Q3146" i="2"/>
  <c r="R3146" i="2" s="1"/>
  <c r="Q3147" i="2"/>
  <c r="Q3148" i="2"/>
  <c r="Q3149" i="2"/>
  <c r="Q3150" i="2"/>
  <c r="Q3151" i="2"/>
  <c r="Q3152" i="2"/>
  <c r="R3152" i="2" s="1"/>
  <c r="Q3153" i="2"/>
  <c r="Q3154" i="2"/>
  <c r="R3154" i="2" s="1"/>
  <c r="Q3155" i="2"/>
  <c r="Q3156" i="2"/>
  <c r="Q3157" i="2"/>
  <c r="Q3158" i="2"/>
  <c r="Q3159" i="2"/>
  <c r="Q3160" i="2"/>
  <c r="Q3161" i="2"/>
  <c r="Q3162" i="2"/>
  <c r="Q3163" i="2"/>
  <c r="Q3164" i="2"/>
  <c r="Q3165" i="2"/>
  <c r="Q3166" i="2"/>
  <c r="Q3167" i="2"/>
  <c r="Q3168" i="2"/>
  <c r="R3168" i="2" s="1"/>
  <c r="Q3169" i="2"/>
  <c r="Q3170" i="2"/>
  <c r="Q3171" i="2"/>
  <c r="R3171" i="2" s="1"/>
  <c r="Q3172" i="2"/>
  <c r="Q3173" i="2"/>
  <c r="Q3174" i="2"/>
  <c r="Q3175" i="2"/>
  <c r="Q3176" i="2"/>
  <c r="R3176" i="2" s="1"/>
  <c r="Q3177" i="2"/>
  <c r="Q3178" i="2"/>
  <c r="Q3179" i="2"/>
  <c r="Q3180" i="2"/>
  <c r="R3180" i="2" s="1"/>
  <c r="Q3181" i="2"/>
  <c r="Q3182" i="2"/>
  <c r="Q3183" i="2"/>
  <c r="Q3184" i="2"/>
  <c r="Q3185" i="2"/>
  <c r="Q3186" i="2"/>
  <c r="Q3187" i="2"/>
  <c r="Q3188" i="2"/>
  <c r="Q3189" i="2"/>
  <c r="Q3190" i="2"/>
  <c r="Q3191" i="2"/>
  <c r="R3191" i="2" s="1"/>
  <c r="Q3192" i="2"/>
  <c r="Q3193" i="2"/>
  <c r="Q3194" i="2"/>
  <c r="Q3195" i="2"/>
  <c r="Q3196" i="2"/>
  <c r="Q3197" i="2"/>
  <c r="Q3198" i="2"/>
  <c r="Q3199" i="2"/>
  <c r="Q3200" i="2"/>
  <c r="Q3201" i="2"/>
  <c r="Q3202" i="2"/>
  <c r="Q3203" i="2"/>
  <c r="Q3204" i="2"/>
  <c r="R3204" i="2" s="1"/>
  <c r="Q3205" i="2"/>
  <c r="Q3206" i="2"/>
  <c r="Q3207" i="2"/>
  <c r="R3207" i="2" s="1"/>
  <c r="Q3208" i="2"/>
  <c r="Q3209" i="2"/>
  <c r="Q3210" i="2"/>
  <c r="Q3211" i="2"/>
  <c r="Q3212" i="2"/>
  <c r="Q3213" i="2"/>
  <c r="Q3214" i="2"/>
  <c r="Q3215" i="2"/>
  <c r="Q3216" i="2"/>
  <c r="Q3217" i="2"/>
  <c r="R3217" i="2" s="1"/>
  <c r="Q3218" i="2"/>
  <c r="Q3219" i="2"/>
  <c r="Q3220" i="2"/>
  <c r="Q3221" i="2"/>
  <c r="Q3222" i="2"/>
  <c r="Q3223" i="2"/>
  <c r="Q3224" i="2"/>
  <c r="Q3225" i="2"/>
  <c r="Q3226" i="2"/>
  <c r="Q3227" i="2"/>
  <c r="Q3228" i="2"/>
  <c r="Q3229" i="2"/>
  <c r="Q3230" i="2"/>
  <c r="R3230" i="2" s="1"/>
  <c r="Q3231" i="2"/>
  <c r="Q3232" i="2"/>
  <c r="R3232" i="2" s="1"/>
  <c r="Q3233" i="2"/>
  <c r="Q3234" i="2"/>
  <c r="Q3235" i="2"/>
  <c r="Q3236" i="2"/>
  <c r="Q3237" i="2"/>
  <c r="Q3238" i="2"/>
  <c r="Q3239" i="2"/>
  <c r="Q3240" i="2"/>
  <c r="Q3241" i="2"/>
  <c r="Q3242" i="2"/>
  <c r="Q3243" i="2"/>
  <c r="Q3244" i="2"/>
  <c r="Q3245" i="2"/>
  <c r="Q3246" i="2"/>
  <c r="Q3247" i="2"/>
  <c r="Q3248" i="2"/>
  <c r="Q3249" i="2"/>
  <c r="Q3250" i="2"/>
  <c r="Q3251" i="2"/>
  <c r="R3251" i="2" s="1"/>
  <c r="Q3252" i="2"/>
  <c r="Q3253" i="2"/>
  <c r="Q3254" i="2"/>
  <c r="Q3255" i="2"/>
  <c r="Q3256" i="2"/>
  <c r="Q3257" i="2"/>
  <c r="Q3258" i="2"/>
  <c r="Q3259" i="2"/>
  <c r="Q3260" i="2"/>
  <c r="Q3261" i="2"/>
  <c r="R3261" i="2" s="1"/>
  <c r="Q3262" i="2"/>
  <c r="Q3263" i="2"/>
  <c r="Q3264" i="2"/>
  <c r="Q3265" i="2"/>
  <c r="Q3266" i="2"/>
  <c r="Q3267" i="2"/>
  <c r="Q3268" i="2"/>
  <c r="Q3269" i="2"/>
  <c r="Q3270" i="2"/>
  <c r="R3270" i="2" s="1"/>
  <c r="Q3271" i="2"/>
  <c r="Q3272" i="2"/>
  <c r="Q3273" i="2"/>
  <c r="Q3274" i="2"/>
  <c r="Q3275" i="2"/>
  <c r="Q3276" i="2"/>
  <c r="Q3277" i="2"/>
  <c r="Q3278" i="2"/>
  <c r="Q3279" i="2"/>
  <c r="Q3280" i="2"/>
  <c r="Q3281" i="2"/>
  <c r="Q3282" i="2"/>
  <c r="Q3283" i="2"/>
  <c r="Q3284" i="2"/>
  <c r="Q3285" i="2"/>
  <c r="Q3286" i="2"/>
  <c r="Q3287" i="2"/>
  <c r="Q3288" i="2"/>
  <c r="Q3289" i="2"/>
  <c r="Q3290" i="2"/>
  <c r="R3290" i="2" s="1"/>
  <c r="Q3291" i="2"/>
  <c r="Q3292" i="2"/>
  <c r="Q3293" i="2"/>
  <c r="Q3294" i="2"/>
  <c r="Q3295" i="2"/>
  <c r="Q3296" i="2"/>
  <c r="Q3297" i="2"/>
  <c r="Q3298" i="2"/>
  <c r="Q3299" i="2"/>
  <c r="Q3300" i="2"/>
  <c r="Q3301" i="2"/>
  <c r="Q3302" i="2"/>
  <c r="Q3303" i="2"/>
  <c r="R3303" i="2" s="1"/>
  <c r="Q3304" i="2"/>
  <c r="Q3305" i="2"/>
  <c r="Q3306" i="2"/>
  <c r="Q3307" i="2"/>
  <c r="Q3308" i="2"/>
  <c r="Q3309" i="2"/>
  <c r="R3309" i="2" s="1"/>
  <c r="Q3310" i="2"/>
  <c r="Q3311" i="2"/>
  <c r="Q3312" i="2"/>
  <c r="Q3313" i="2"/>
  <c r="Q3314" i="2"/>
  <c r="Q3315" i="2"/>
  <c r="Q3316" i="2"/>
  <c r="Q3317" i="2"/>
  <c r="Q3318" i="2"/>
  <c r="Q3319" i="2"/>
  <c r="Q3320" i="2"/>
  <c r="R3320" i="2" s="1"/>
  <c r="Q3321" i="2"/>
  <c r="Q3322" i="2"/>
  <c r="Q3323" i="2"/>
  <c r="Q3324" i="2"/>
  <c r="Q3325" i="2"/>
  <c r="Q3326" i="2"/>
  <c r="Q3327" i="2"/>
  <c r="Q3328" i="2"/>
  <c r="Q3329" i="2"/>
  <c r="Q3330" i="2"/>
  <c r="Q3331" i="2"/>
  <c r="Q3332" i="2"/>
  <c r="Q3333" i="2"/>
  <c r="Q3334" i="2"/>
  <c r="Q3335" i="2"/>
  <c r="Q3336" i="2"/>
  <c r="Q3337" i="2"/>
  <c r="R3337" i="2" s="1"/>
  <c r="Q3338" i="2"/>
  <c r="Q3339" i="2"/>
  <c r="R3339" i="2" s="1"/>
  <c r="Q3340" i="2"/>
  <c r="Q3341" i="2"/>
  <c r="Q3342" i="2"/>
  <c r="Q3343" i="2"/>
  <c r="Q3344" i="2"/>
  <c r="Q3345" i="2"/>
  <c r="Q3346" i="2"/>
  <c r="Q3347" i="2"/>
  <c r="Q3348" i="2"/>
  <c r="Q3349" i="2"/>
  <c r="Q3350" i="2"/>
  <c r="Q3351" i="2"/>
  <c r="Q3352" i="2"/>
  <c r="Q3353" i="2"/>
  <c r="R3353" i="2" s="1"/>
  <c r="Q3354" i="2"/>
  <c r="Q3355" i="2"/>
  <c r="Q3356" i="2"/>
  <c r="Q3357" i="2"/>
  <c r="R3357" i="2" s="1"/>
  <c r="Q3358" i="2"/>
  <c r="Q3359" i="2"/>
  <c r="Q3360" i="2"/>
  <c r="Q3361" i="2"/>
  <c r="Q3362" i="2"/>
  <c r="Q3363" i="2"/>
  <c r="Q3364" i="2"/>
  <c r="R3364" i="2" s="1"/>
  <c r="Q3365" i="2"/>
  <c r="Q3366" i="2"/>
  <c r="Q3367" i="2"/>
  <c r="Q3368" i="2"/>
  <c r="Q3369" i="2"/>
  <c r="Q3370" i="2"/>
  <c r="Q3371" i="2"/>
  <c r="Q3372" i="2"/>
  <c r="Q3373" i="2"/>
  <c r="Q3374" i="2"/>
  <c r="Q3375" i="2"/>
  <c r="R3375" i="2" s="1"/>
  <c r="Q3376" i="2"/>
  <c r="Q3377" i="2"/>
  <c r="Q3378" i="2"/>
  <c r="Q3379" i="2"/>
  <c r="Q3380" i="2"/>
  <c r="Q3381" i="2"/>
  <c r="Q3382" i="2"/>
  <c r="Q3383" i="2"/>
  <c r="R3383" i="2" s="1"/>
  <c r="Q3384" i="2"/>
  <c r="Q3385" i="2"/>
  <c r="Q3386" i="2"/>
  <c r="Q3387" i="2"/>
  <c r="Q3388" i="2"/>
  <c r="Q3389" i="2"/>
  <c r="Q3390" i="2"/>
  <c r="Q3391" i="2"/>
  <c r="Q3392" i="2"/>
  <c r="Q3393" i="2"/>
  <c r="Q3394" i="2"/>
  <c r="Q3395" i="2"/>
  <c r="Q3396" i="2"/>
  <c r="R3396" i="2" s="1"/>
  <c r="Q3397" i="2"/>
  <c r="Q3398" i="2"/>
  <c r="Q3399" i="2"/>
  <c r="Q3400" i="2"/>
  <c r="Q3401" i="2"/>
  <c r="Q3402" i="2"/>
  <c r="Q3403" i="2"/>
  <c r="Q3404" i="2"/>
  <c r="Q3405" i="2"/>
  <c r="Q3406" i="2"/>
  <c r="Q3407" i="2"/>
  <c r="Q3408" i="2"/>
  <c r="Q3409" i="2"/>
  <c r="Q3410" i="2"/>
  <c r="Q3411" i="2"/>
  <c r="Q3412" i="2"/>
  <c r="Q3413" i="2"/>
  <c r="Q3414" i="2"/>
  <c r="Q3415" i="2"/>
  <c r="Q3416" i="2"/>
  <c r="R3416" i="2" s="1"/>
  <c r="Q3417" i="2"/>
  <c r="Q3418" i="2"/>
  <c r="Q3419" i="2"/>
  <c r="Q3420" i="2"/>
  <c r="Q3421" i="2"/>
  <c r="Q3422" i="2"/>
  <c r="Q3423" i="2"/>
  <c r="Q3424" i="2"/>
  <c r="Q3425" i="2"/>
  <c r="R3425" i="2" s="1"/>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R3461" i="2" s="1"/>
  <c r="Q3462" i="2"/>
  <c r="Q3463" i="2"/>
  <c r="Q3464" i="2"/>
  <c r="Q3465" i="2"/>
  <c r="Q3466" i="2"/>
  <c r="R3466" i="2" s="1"/>
  <c r="Q3467" i="2"/>
  <c r="Q3468" i="2"/>
  <c r="Q3469" i="2"/>
  <c r="Q3470" i="2"/>
  <c r="Q3471" i="2"/>
  <c r="Q3472" i="2"/>
  <c r="Q3473" i="2"/>
  <c r="Q3474" i="2"/>
  <c r="R3474" i="2" s="1"/>
  <c r="Q3475" i="2"/>
  <c r="Q3476" i="2"/>
  <c r="Q3477" i="2"/>
  <c r="Q3478" i="2"/>
  <c r="Q3479" i="2"/>
  <c r="Q3480" i="2"/>
  <c r="Q3481" i="2"/>
  <c r="Q3482" i="2"/>
  <c r="Q3483" i="2"/>
  <c r="Q3484" i="2"/>
  <c r="R3484" i="2" s="1"/>
  <c r="Q3485" i="2"/>
  <c r="Q3486" i="2"/>
  <c r="Q3487" i="2"/>
  <c r="R3487" i="2" s="1"/>
  <c r="Q3488" i="2"/>
  <c r="Q3489" i="2"/>
  <c r="Q3490" i="2"/>
  <c r="Q3491" i="2"/>
  <c r="Q3492" i="2"/>
  <c r="Q3493" i="2"/>
  <c r="R3493" i="2" s="1"/>
  <c r="Q3494" i="2"/>
  <c r="Q3495" i="2"/>
  <c r="Q3496" i="2"/>
  <c r="Q3497" i="2"/>
  <c r="Q3498" i="2"/>
  <c r="Q3499" i="2"/>
  <c r="Q3500" i="2"/>
  <c r="Q3501" i="2"/>
  <c r="Q3502" i="2"/>
  <c r="R3502" i="2" s="1"/>
  <c r="Q3503" i="2"/>
  <c r="Q3504" i="2"/>
  <c r="Q3505" i="2"/>
  <c r="Q3506" i="2"/>
  <c r="Q3507" i="2"/>
  <c r="Q3508" i="2"/>
  <c r="R3508" i="2" s="1"/>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R3537" i="2" s="1"/>
  <c r="Q3538" i="2"/>
  <c r="Q3539" i="2"/>
  <c r="R3539" i="2" s="1"/>
  <c r="Q3540" i="2"/>
  <c r="Q3541" i="2"/>
  <c r="Q3542" i="2"/>
  <c r="Q3543" i="2"/>
  <c r="Q3544" i="2"/>
  <c r="Q3545" i="2"/>
  <c r="Q3546" i="2"/>
  <c r="Q3547" i="2"/>
  <c r="Q3548" i="2"/>
  <c r="Q3549" i="2"/>
  <c r="Q3550" i="2"/>
  <c r="Q3551" i="2"/>
  <c r="Q3552" i="2"/>
  <c r="Q3553" i="2"/>
  <c r="Q3554" i="2"/>
  <c r="R3554" i="2" s="1"/>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R3577" i="2" s="1"/>
  <c r="Q3578" i="2"/>
  <c r="Q3579" i="2"/>
  <c r="Q3580" i="2"/>
  <c r="Q3581" i="2"/>
  <c r="Q3582" i="2"/>
  <c r="Q3583" i="2"/>
  <c r="Q3584" i="2"/>
  <c r="Q3585" i="2"/>
  <c r="Q3586" i="2"/>
  <c r="Q3587" i="2"/>
  <c r="R3587" i="2" s="1"/>
  <c r="Q3588" i="2"/>
  <c r="Q3589" i="2"/>
  <c r="Q3590" i="2"/>
  <c r="Q3591" i="2"/>
  <c r="Q3592" i="2"/>
  <c r="R3592" i="2" s="1"/>
  <c r="Q3593" i="2"/>
  <c r="Q3594" i="2"/>
  <c r="Q3595" i="2"/>
  <c r="Q3596" i="2"/>
  <c r="Q3597" i="2"/>
  <c r="Q3598" i="2"/>
  <c r="Q3599" i="2"/>
  <c r="Q3600" i="2"/>
  <c r="R3600" i="2" s="1"/>
  <c r="Q3601" i="2"/>
  <c r="Q3602" i="2"/>
  <c r="Q3603" i="2"/>
  <c r="R3603" i="2" s="1"/>
  <c r="Q3604" i="2"/>
  <c r="Q3605" i="2"/>
  <c r="Q3606" i="2"/>
  <c r="Q3607" i="2"/>
  <c r="Q3608" i="2"/>
  <c r="Q3609" i="2"/>
  <c r="Q3610" i="2"/>
  <c r="Q3611" i="2"/>
  <c r="Q3612" i="2"/>
  <c r="Q3613" i="2"/>
  <c r="Q3614" i="2"/>
  <c r="Q3615" i="2"/>
  <c r="Q3616" i="2"/>
  <c r="Q3617" i="2"/>
  <c r="Q3618" i="2"/>
  <c r="R3618" i="2" s="1"/>
  <c r="Q3619" i="2"/>
  <c r="Q3620" i="2"/>
  <c r="Q3621" i="2"/>
  <c r="Q3622" i="2"/>
  <c r="Q3623" i="2"/>
  <c r="Q3624" i="2"/>
  <c r="Q3625" i="2"/>
  <c r="Q3626" i="2"/>
  <c r="Q3627" i="2"/>
  <c r="Q3628" i="2"/>
  <c r="R3628" i="2" s="1"/>
  <c r="Q3629" i="2"/>
  <c r="Q3630" i="2"/>
  <c r="Q3631" i="2"/>
  <c r="Q3632" i="2"/>
  <c r="Q3633" i="2"/>
  <c r="Q3634" i="2"/>
  <c r="Q3635" i="2"/>
  <c r="Q3636" i="2"/>
  <c r="Q3637" i="2"/>
  <c r="R3637" i="2" s="1"/>
  <c r="Q3638" i="2"/>
  <c r="R3638" i="2" s="1"/>
  <c r="Q3639" i="2"/>
  <c r="Q3640" i="2"/>
  <c r="Q3641" i="2"/>
  <c r="Q3642" i="2"/>
  <c r="Q3643" i="2"/>
  <c r="Q3644" i="2"/>
  <c r="Q3645" i="2"/>
  <c r="Q3646" i="2"/>
  <c r="Q3647" i="2"/>
  <c r="Q3648" i="2"/>
  <c r="Q3649" i="2"/>
  <c r="Q3650" i="2"/>
  <c r="Q3651" i="2"/>
  <c r="Q3652" i="2"/>
  <c r="Q3653" i="2"/>
  <c r="Q3654" i="2"/>
  <c r="Q3655" i="2"/>
  <c r="Q3656" i="2"/>
  <c r="Q3657" i="2"/>
  <c r="Q3658" i="2"/>
  <c r="Q3659" i="2"/>
  <c r="R3659" i="2" s="1"/>
  <c r="Q3660" i="2"/>
  <c r="Q3661" i="2"/>
  <c r="Q3662" i="2"/>
  <c r="Q3663" i="2"/>
  <c r="Q3664" i="2"/>
  <c r="Q3665" i="2"/>
  <c r="Q3666" i="2"/>
  <c r="Q3667" i="2"/>
  <c r="Q3668" i="2"/>
  <c r="R3668" i="2" s="1"/>
  <c r="Q3669" i="2"/>
  <c r="Q3670" i="2"/>
  <c r="Q3671" i="2"/>
  <c r="Q3672" i="2"/>
  <c r="Q3673" i="2"/>
  <c r="Q3674" i="2"/>
  <c r="Q3675" i="2"/>
  <c r="Q3676" i="2"/>
  <c r="Q3677" i="2"/>
  <c r="Q3678" i="2"/>
  <c r="Q3679" i="2"/>
  <c r="Q3680" i="2"/>
  <c r="Q3681" i="2"/>
  <c r="Q3682" i="2"/>
  <c r="Q3683" i="2"/>
  <c r="Q3684" i="2"/>
  <c r="Q3685" i="2"/>
  <c r="R3685" i="2" s="1"/>
  <c r="Q3686" i="2"/>
  <c r="Q3687" i="2"/>
  <c r="Q3688" i="2"/>
  <c r="Q3689" i="2"/>
  <c r="Q3690" i="2"/>
  <c r="Q3691" i="2"/>
  <c r="Q3692" i="2"/>
  <c r="Q3693" i="2"/>
  <c r="Q3694" i="2"/>
  <c r="Q3695" i="2"/>
  <c r="Q3696" i="2"/>
  <c r="Q3697" i="2"/>
  <c r="Q3698" i="2"/>
  <c r="Q3699" i="2"/>
  <c r="R3699" i="2" s="1"/>
  <c r="Q3700" i="2"/>
  <c r="Q3701" i="2"/>
  <c r="Q3702" i="2"/>
  <c r="Q3703" i="2"/>
  <c r="Q3704" i="2"/>
  <c r="Q3705" i="2"/>
  <c r="Q3706" i="2"/>
  <c r="R3706" i="2" s="1"/>
  <c r="Q3707" i="2"/>
  <c r="Q3708" i="2"/>
  <c r="Q3709" i="2"/>
  <c r="Q3710" i="2"/>
  <c r="Q3711" i="2"/>
  <c r="Q3712" i="2"/>
  <c r="Q3713" i="2"/>
  <c r="Q3714" i="2"/>
  <c r="Q3715" i="2"/>
  <c r="Q3716" i="2"/>
  <c r="Q3717" i="2"/>
  <c r="Q3718" i="2"/>
  <c r="Q3719" i="2"/>
  <c r="Q3720" i="2"/>
  <c r="Q3721" i="2"/>
  <c r="Q3722" i="2"/>
  <c r="R3722" i="2" s="1"/>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R3746" i="2" s="1"/>
  <c r="Q3747" i="2"/>
  <c r="Q3748" i="2"/>
  <c r="Q3749" i="2"/>
  <c r="R3749" i="2" s="1"/>
  <c r="Q3750" i="2"/>
  <c r="Q3751" i="2"/>
  <c r="Q3752" i="2"/>
  <c r="R3752" i="2" s="1"/>
  <c r="Q3753" i="2"/>
  <c r="Q3754" i="2"/>
  <c r="Q3755" i="2"/>
  <c r="Q3756" i="2"/>
  <c r="Q3757" i="2"/>
  <c r="Q3758" i="2"/>
  <c r="R3758" i="2" s="1"/>
  <c r="Q3759" i="2"/>
  <c r="R3759" i="2" s="1"/>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R3790" i="2" s="1"/>
  <c r="Q3791" i="2"/>
  <c r="Q3792" i="2"/>
  <c r="Q3793" i="2"/>
  <c r="Q3794" i="2"/>
  <c r="Q3795" i="2"/>
  <c r="R3795" i="2" s="1"/>
  <c r="Q3796" i="2"/>
  <c r="Q3797" i="2"/>
  <c r="R3797" i="2" s="1"/>
  <c r="Q3798" i="2"/>
  <c r="Q3799" i="2"/>
  <c r="Q3800" i="2"/>
  <c r="Q3801" i="2"/>
  <c r="Q3802" i="2"/>
  <c r="Q3803" i="2"/>
  <c r="Q3804" i="2"/>
  <c r="Q3805" i="2"/>
  <c r="Q3806" i="2"/>
  <c r="Q3807" i="2"/>
  <c r="Q3808" i="2"/>
  <c r="Q3809" i="2"/>
  <c r="Q3810" i="2"/>
  <c r="Q3811" i="2"/>
  <c r="Q3812" i="2"/>
  <c r="Q3813" i="2"/>
  <c r="Q3814" i="2"/>
  <c r="Q3815" i="2"/>
  <c r="Q3816" i="2"/>
  <c r="R3816" i="2" s="1"/>
  <c r="Q3817" i="2"/>
  <c r="Q3818" i="2"/>
  <c r="Q3819" i="2"/>
  <c r="Q3820" i="2"/>
  <c r="Q3821" i="2"/>
  <c r="Q3822" i="2"/>
  <c r="Q3823" i="2"/>
  <c r="R3823" i="2" s="1"/>
  <c r="Q3824" i="2"/>
  <c r="Q3825" i="2"/>
  <c r="Q3826" i="2"/>
  <c r="Q3827" i="2"/>
  <c r="Q3828" i="2"/>
  <c r="Q3829" i="2"/>
  <c r="Q3830" i="2"/>
  <c r="Q3831" i="2"/>
  <c r="Q3832" i="2"/>
  <c r="Q3833" i="2"/>
  <c r="Q3834" i="2"/>
  <c r="Q3835" i="2"/>
  <c r="Q3836" i="2"/>
  <c r="Q3837" i="2"/>
  <c r="R3837" i="2" s="1"/>
  <c r="Q3838" i="2"/>
  <c r="Q3839" i="2"/>
  <c r="Q3840" i="2"/>
  <c r="Q3841" i="2"/>
  <c r="R3841" i="2" s="1"/>
  <c r="Q3842" i="2"/>
  <c r="Q3843" i="2"/>
  <c r="Q3844" i="2"/>
  <c r="R3844" i="2" s="1"/>
  <c r="Q3845" i="2"/>
  <c r="Q3846" i="2"/>
  <c r="Q3847" i="2"/>
  <c r="Q3848" i="2"/>
  <c r="Q3849" i="2"/>
  <c r="Q3850" i="2"/>
  <c r="Q3851" i="2"/>
  <c r="R3851" i="2" s="1"/>
  <c r="Q3852" i="2"/>
  <c r="Q3853" i="2"/>
  <c r="Q3854" i="2"/>
  <c r="Q3855" i="2"/>
  <c r="Q3856" i="2"/>
  <c r="Q3857" i="2"/>
  <c r="Q3858" i="2"/>
  <c r="Q3859" i="2"/>
  <c r="Q3860" i="2"/>
  <c r="Q3861" i="2"/>
  <c r="Q3862" i="2"/>
  <c r="Q3863" i="2"/>
  <c r="Q3864" i="2"/>
  <c r="Q3865" i="2"/>
  <c r="Q3866" i="2"/>
  <c r="R3866" i="2" s="1"/>
  <c r="Q3867" i="2"/>
  <c r="Q3868" i="2"/>
  <c r="R3868" i="2" s="1"/>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R3891" i="2" s="1"/>
  <c r="Q3892" i="2"/>
  <c r="Q3893" i="2"/>
  <c r="Q3894" i="2"/>
  <c r="Q3895" i="2"/>
  <c r="Q3896" i="2"/>
  <c r="Q3897" i="2"/>
  <c r="Q3898" i="2"/>
  <c r="Q3899" i="2"/>
  <c r="Q3900" i="2"/>
  <c r="Q3901" i="2"/>
  <c r="Q3902" i="2"/>
  <c r="Q3903" i="2"/>
  <c r="Q3904" i="2"/>
  <c r="R3904" i="2" s="1"/>
  <c r="Q3905" i="2"/>
  <c r="R3905" i="2" s="1"/>
  <c r="Q3906" i="2"/>
  <c r="Q3907" i="2"/>
  <c r="Q3908" i="2"/>
  <c r="Q3909" i="2"/>
  <c r="R3909" i="2" s="1"/>
  <c r="Q3910" i="2"/>
  <c r="Q3911" i="2"/>
  <c r="Q3912" i="2"/>
  <c r="Q3913" i="2"/>
  <c r="Q3914" i="2"/>
  <c r="Q3915" i="2"/>
  <c r="Q3916" i="2"/>
  <c r="Q3917" i="2"/>
  <c r="R3917" i="2" s="1"/>
  <c r="Q3918" i="2"/>
  <c r="Q3919" i="2"/>
  <c r="Q3920" i="2"/>
  <c r="Q3921" i="2"/>
  <c r="Q3922" i="2"/>
  <c r="Q3923" i="2"/>
  <c r="Q3924" i="2"/>
  <c r="Q3925" i="2"/>
  <c r="Q3926" i="2"/>
  <c r="R3926" i="2" s="1"/>
  <c r="Q3927" i="2"/>
  <c r="Q3928" i="2"/>
  <c r="Q3929" i="2"/>
  <c r="R3929" i="2" s="1"/>
  <c r="Q3930" i="2"/>
  <c r="Q3931" i="2"/>
  <c r="Q3932" i="2"/>
  <c r="Q3933" i="2"/>
  <c r="Q3934" i="2"/>
  <c r="Q3935" i="2"/>
  <c r="Q3936" i="2"/>
  <c r="Q3937" i="2"/>
  <c r="Q3938" i="2"/>
  <c r="Q3939" i="2"/>
  <c r="Q3940" i="2"/>
  <c r="Q3941" i="2"/>
  <c r="Q3942" i="2"/>
  <c r="Q3943" i="2"/>
  <c r="Q3944" i="2"/>
  <c r="Q3945" i="2"/>
  <c r="Q3946" i="2"/>
  <c r="R3946" i="2" s="1"/>
  <c r="Q3947" i="2"/>
  <c r="Q3948" i="2"/>
  <c r="Q3949" i="2"/>
  <c r="Q3950" i="2"/>
  <c r="Q3951" i="2"/>
  <c r="Q3952" i="2"/>
  <c r="Q3953" i="2"/>
  <c r="Q3954" i="2"/>
  <c r="Q3955" i="2"/>
  <c r="Q3956" i="2"/>
  <c r="Q3957" i="2"/>
  <c r="R3957" i="2" s="1"/>
  <c r="Q3958" i="2"/>
  <c r="Q3959" i="2"/>
  <c r="Q3960" i="2"/>
  <c r="Q3961" i="2"/>
  <c r="R3961" i="2" s="1"/>
  <c r="Q3962" i="2"/>
  <c r="Q3963" i="2"/>
  <c r="Q3964" i="2"/>
  <c r="Q3965" i="2"/>
  <c r="Q3966" i="2"/>
  <c r="Q3967" i="2"/>
  <c r="Q3968" i="2"/>
  <c r="Q3969" i="2"/>
  <c r="Q3970" i="2"/>
  <c r="Q3971" i="2"/>
  <c r="Q3972" i="2"/>
  <c r="Q3973" i="2"/>
  <c r="Q3974" i="2"/>
  <c r="Q3975" i="2"/>
  <c r="Q3976" i="2"/>
  <c r="Q3977" i="2"/>
  <c r="Q3978" i="2"/>
  <c r="Q3979" i="2"/>
  <c r="Q3980" i="2"/>
  <c r="Q3981" i="2"/>
  <c r="R3981" i="2" s="1"/>
  <c r="Q3982" i="2"/>
  <c r="Q3983" i="2"/>
  <c r="Q3984" i="2"/>
  <c r="Q3985" i="2"/>
  <c r="Q3986" i="2"/>
  <c r="Q3987" i="2"/>
  <c r="Q3988" i="2"/>
  <c r="Q3989" i="2"/>
  <c r="Q3990" i="2"/>
  <c r="Q3991" i="2"/>
  <c r="Q3992" i="2"/>
  <c r="Q3993" i="2"/>
  <c r="Q3994" i="2"/>
  <c r="Q3995" i="2"/>
  <c r="Q3996" i="2"/>
  <c r="Q3997" i="2"/>
  <c r="Q3998" i="2"/>
  <c r="Q3999" i="2"/>
  <c r="Q4000" i="2"/>
  <c r="R4000" i="2" s="1"/>
  <c r="Q400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P57" i="2" s="1"/>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P113" i="2" s="1"/>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P613" i="2" s="1"/>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P779" i="2" s="1"/>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P907" i="2" s="1"/>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P1035" i="2" s="1"/>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P1145" i="2" s="1"/>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P1280" i="2" s="1"/>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P1365" i="2" s="1"/>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P1400" i="2" s="1"/>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P1428" i="2" s="1"/>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P1456" i="2" s="1"/>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P1485" i="2" s="1"/>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P1513" i="2" s="1"/>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P1541" i="2" s="1"/>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P1656" i="2" s="1"/>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P1684" i="2" s="1"/>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P1725" i="2" s="1"/>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P1753" i="2" s="1"/>
  <c r="O1754" i="2"/>
  <c r="O1755" i="2"/>
  <c r="O1756" i="2"/>
  <c r="O1757" i="2"/>
  <c r="O1758" i="2"/>
  <c r="O1759" i="2"/>
  <c r="O1760" i="2"/>
  <c r="O1761" i="2"/>
  <c r="O1762" i="2"/>
  <c r="O1763" i="2"/>
  <c r="O1764" i="2"/>
  <c r="O1765" i="2"/>
  <c r="O1766" i="2"/>
  <c r="O1767" i="2"/>
  <c r="O1768" i="2"/>
  <c r="P1768" i="2" s="1"/>
  <c r="O1769" i="2"/>
  <c r="O1770" i="2"/>
  <c r="O1771" i="2"/>
  <c r="O1772" i="2"/>
  <c r="O1773" i="2"/>
  <c r="O1774" i="2"/>
  <c r="O1775" i="2"/>
  <c r="O1776" i="2"/>
  <c r="O1777" i="2"/>
  <c r="O1778" i="2"/>
  <c r="O1779" i="2"/>
  <c r="O1780" i="2"/>
  <c r="O1781" i="2"/>
  <c r="P1781" i="2" s="1"/>
  <c r="O1782" i="2"/>
  <c r="O1783" i="2"/>
  <c r="O1784" i="2"/>
  <c r="O1785" i="2"/>
  <c r="O1786" i="2"/>
  <c r="O1787" i="2"/>
  <c r="O1788" i="2"/>
  <c r="O1789" i="2"/>
  <c r="O1790" i="2"/>
  <c r="O1791" i="2"/>
  <c r="O1792" i="2"/>
  <c r="O1793" i="2"/>
  <c r="O1794" i="2"/>
  <c r="O1795" i="2"/>
  <c r="O1796" i="2"/>
  <c r="P1796" i="2" s="1"/>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P1853" i="2" s="1"/>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P1881" i="2" s="1"/>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P1909" i="2" s="1"/>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B1" i="1" l="1"/>
  <c r="S3891" i="2"/>
  <c r="S3851" i="2"/>
  <c r="S3823" i="2"/>
  <c r="S3795" i="2"/>
  <c r="S3759" i="2"/>
  <c r="S3699" i="2"/>
  <c r="S3659" i="2"/>
  <c r="S3603" i="2"/>
  <c r="S3587" i="2"/>
  <c r="S3539" i="2"/>
  <c r="S3487" i="2"/>
  <c r="S3383" i="2"/>
  <c r="S3375" i="2"/>
  <c r="S3339" i="2"/>
  <c r="S3303" i="2"/>
  <c r="S3251" i="2"/>
  <c r="S3207" i="2"/>
  <c r="S3191" i="2"/>
  <c r="S3171" i="2"/>
  <c r="S3111" i="2"/>
  <c r="S3103" i="2"/>
  <c r="S3035" i="2"/>
  <c r="S3031" i="2"/>
  <c r="S3019" i="2"/>
  <c r="S2947" i="2"/>
  <c r="S2939" i="2"/>
  <c r="S2935" i="2"/>
  <c r="S2855" i="2"/>
  <c r="S2835" i="2"/>
  <c r="S2823" i="2"/>
  <c r="S2819" i="2"/>
  <c r="S2767" i="2"/>
  <c r="S2751" i="2"/>
  <c r="S2631" i="2"/>
  <c r="S2587" i="2"/>
  <c r="S2551" i="2"/>
  <c r="S2467" i="2"/>
  <c r="S2239" i="2"/>
  <c r="S2235" i="2"/>
  <c r="S2159" i="2"/>
  <c r="S2147" i="2"/>
  <c r="S2127" i="2"/>
  <c r="S2099" i="2"/>
  <c r="S2011" i="2"/>
  <c r="S1995" i="2"/>
  <c r="S1951" i="2"/>
  <c r="S1911" i="2"/>
  <c r="S1903" i="2"/>
  <c r="S1891" i="2"/>
  <c r="S1839" i="2"/>
  <c r="S1747" i="2"/>
  <c r="S1711" i="2"/>
  <c r="S1619" i="2"/>
  <c r="S1607" i="2"/>
  <c r="S1491" i="2"/>
  <c r="S1355" i="2"/>
  <c r="S1323" i="2"/>
  <c r="S1055" i="2"/>
  <c r="S1051" i="2"/>
  <c r="S1035" i="2"/>
  <c r="S1015" i="2"/>
  <c r="S1011" i="2"/>
  <c r="S923" i="2"/>
  <c r="S899" i="2"/>
  <c r="S891" i="2"/>
  <c r="S799" i="2"/>
  <c r="S791" i="2"/>
  <c r="S647" i="2"/>
  <c r="S615" i="2"/>
  <c r="S611" i="2"/>
  <c r="S603" i="2"/>
  <c r="S587" i="2"/>
  <c r="S579" i="2"/>
  <c r="S531" i="2"/>
  <c r="S527" i="2"/>
  <c r="S499" i="2"/>
  <c r="S395" i="2"/>
  <c r="S347" i="2"/>
  <c r="S291" i="2"/>
  <c r="S275" i="2"/>
  <c r="S227" i="2"/>
  <c r="S211" i="2"/>
  <c r="S179" i="2"/>
  <c r="S151" i="2"/>
  <c r="S135" i="2"/>
  <c r="S47" i="2"/>
  <c r="S11" i="2"/>
  <c r="S3998" i="2"/>
  <c r="S3994" i="2"/>
  <c r="S3990" i="2"/>
  <c r="S3986" i="2"/>
  <c r="S3982" i="2"/>
  <c r="S3977" i="2"/>
  <c r="S3973" i="2"/>
  <c r="S3969" i="2"/>
  <c r="S3965" i="2"/>
  <c r="S3960" i="2"/>
  <c r="S3955" i="2"/>
  <c r="S3951" i="2"/>
  <c r="S3947" i="2"/>
  <c r="S3942" i="2"/>
  <c r="S3938" i="2"/>
  <c r="S3934" i="2"/>
  <c r="S3930" i="2"/>
  <c r="S3924" i="2"/>
  <c r="S3920" i="2"/>
  <c r="S3915" i="2"/>
  <c r="S3911" i="2"/>
  <c r="S3906" i="2"/>
  <c r="S3900" i="2"/>
  <c r="S3896" i="2"/>
  <c r="S3892" i="2"/>
  <c r="S3887" i="2"/>
  <c r="S3883" i="2"/>
  <c r="S3879" i="2"/>
  <c r="S3875" i="2"/>
  <c r="S3871" i="2"/>
  <c r="S3865" i="2"/>
  <c r="S3861" i="2"/>
  <c r="S3857" i="2"/>
  <c r="S3853" i="2"/>
  <c r="S3848" i="2"/>
  <c r="S3843" i="2"/>
  <c r="S3838" i="2"/>
  <c r="S3833" i="2"/>
  <c r="S3829" i="2"/>
  <c r="S3825" i="2"/>
  <c r="S3820" i="2"/>
  <c r="S3815" i="2"/>
  <c r="S3811" i="2"/>
  <c r="S3807" i="2"/>
  <c r="S3803" i="2"/>
  <c r="S3799" i="2"/>
  <c r="S3793" i="2"/>
  <c r="S3788" i="2"/>
  <c r="S3784" i="2"/>
  <c r="S3780" i="2"/>
  <c r="S3776" i="2"/>
  <c r="S3772" i="2"/>
  <c r="S3768" i="2"/>
  <c r="S3764" i="2"/>
  <c r="S3760" i="2"/>
  <c r="S3754" i="2"/>
  <c r="S3748" i="2"/>
  <c r="S3743" i="2"/>
  <c r="S3739" i="2"/>
  <c r="S3735" i="2"/>
  <c r="S3731" i="2"/>
  <c r="S3727" i="2"/>
  <c r="S3723" i="2"/>
  <c r="S3718" i="2"/>
  <c r="S3714" i="2"/>
  <c r="S3710" i="2"/>
  <c r="S3705" i="2"/>
  <c r="S3701" i="2"/>
  <c r="S3696" i="2"/>
  <c r="S3692" i="2"/>
  <c r="S3688" i="2"/>
  <c r="S3683" i="2"/>
  <c r="S3679" i="2"/>
  <c r="S3675" i="2"/>
  <c r="S3671" i="2"/>
  <c r="S3666" i="2"/>
  <c r="S3662" i="2"/>
  <c r="S3657" i="2"/>
  <c r="S3653" i="2"/>
  <c r="S3649" i="2"/>
  <c r="S3645" i="2"/>
  <c r="S3641" i="2"/>
  <c r="S3635" i="2"/>
  <c r="S3631" i="2"/>
  <c r="S3626" i="2"/>
  <c r="S3622" i="2"/>
  <c r="S3617" i="2"/>
  <c r="S3613" i="2"/>
  <c r="S3609" i="2"/>
  <c r="S3605" i="2"/>
  <c r="S3599" i="2"/>
  <c r="S3595" i="2"/>
  <c r="S3590" i="2"/>
  <c r="S3585" i="2"/>
  <c r="S3581" i="2"/>
  <c r="S3576" i="2"/>
  <c r="S3572" i="2"/>
  <c r="S3568" i="2"/>
  <c r="S3564" i="2"/>
  <c r="S3560" i="2"/>
  <c r="S3556" i="2"/>
  <c r="S3551" i="2"/>
  <c r="S3547" i="2"/>
  <c r="S3543" i="2"/>
  <c r="S3538" i="2"/>
  <c r="S3533" i="2"/>
  <c r="S3529" i="2"/>
  <c r="S3525" i="2"/>
  <c r="S3521" i="2"/>
  <c r="S3517" i="2"/>
  <c r="S3513" i="2"/>
  <c r="S3509" i="2"/>
  <c r="S3504" i="2"/>
  <c r="S3499" i="2"/>
  <c r="S3495" i="2"/>
  <c r="S3490" i="2"/>
  <c r="S3485" i="2"/>
  <c r="S3480" i="2"/>
  <c r="S3476" i="2"/>
  <c r="S3471" i="2"/>
  <c r="S3467" i="2"/>
  <c r="S3462" i="2"/>
  <c r="S3457" i="2"/>
  <c r="S3453" i="2"/>
  <c r="S3449" i="2"/>
  <c r="S3445" i="2"/>
  <c r="S3441" i="2"/>
  <c r="S3437" i="2"/>
  <c r="S3433" i="2"/>
  <c r="S3429" i="2"/>
  <c r="S3424" i="2"/>
  <c r="S3420" i="2"/>
  <c r="S3415" i="2"/>
  <c r="S3411" i="2"/>
  <c r="S3407" i="2"/>
  <c r="S3403" i="2"/>
  <c r="S3399" i="2"/>
  <c r="S3394" i="2"/>
  <c r="S3390" i="2"/>
  <c r="S3386" i="2"/>
  <c r="S3381" i="2"/>
  <c r="S3377" i="2"/>
  <c r="S3372" i="2"/>
  <c r="S3368" i="2"/>
  <c r="S3363" i="2"/>
  <c r="S3359" i="2"/>
  <c r="S3354" i="2"/>
  <c r="S3349" i="2"/>
  <c r="S3345" i="2"/>
  <c r="S3341" i="2"/>
  <c r="S3335" i="2"/>
  <c r="S3331" i="2"/>
  <c r="S3327" i="2"/>
  <c r="S3323" i="2"/>
  <c r="S3318" i="2"/>
  <c r="S3314" i="2"/>
  <c r="S3310" i="2"/>
  <c r="S3305" i="2"/>
  <c r="S3300" i="2"/>
  <c r="S3296" i="2"/>
  <c r="S3292" i="2"/>
  <c r="S3287" i="2"/>
  <c r="S3283" i="2"/>
  <c r="S3279" i="2"/>
  <c r="S3275" i="2"/>
  <c r="S3271" i="2"/>
  <c r="S3266" i="2"/>
  <c r="S3262" i="2"/>
  <c r="S3257" i="2"/>
  <c r="S3253" i="2"/>
  <c r="S3248" i="2"/>
  <c r="S3244" i="2"/>
  <c r="S3240" i="2"/>
  <c r="S3236" i="2"/>
  <c r="S3231" i="2"/>
  <c r="S3226" i="2"/>
  <c r="S3222" i="2"/>
  <c r="S3218" i="2"/>
  <c r="S3213" i="2"/>
  <c r="S3209" i="2"/>
  <c r="S3203" i="2"/>
  <c r="S3199" i="2"/>
  <c r="S3195" i="2"/>
  <c r="S3190" i="2"/>
  <c r="S3186" i="2"/>
  <c r="S3182" i="2"/>
  <c r="S3177" i="2"/>
  <c r="S3172" i="2"/>
  <c r="S3166" i="2"/>
  <c r="S3162" i="2"/>
  <c r="S3158" i="2"/>
  <c r="S3153" i="2"/>
  <c r="S3148" i="2"/>
  <c r="S3143" i="2"/>
  <c r="S3139" i="2"/>
  <c r="S3135" i="2"/>
  <c r="S3131" i="2"/>
  <c r="S3126" i="2"/>
  <c r="S3122" i="2"/>
  <c r="S3118" i="2"/>
  <c r="S3114" i="2"/>
  <c r="S3108" i="2"/>
  <c r="S3104" i="2"/>
  <c r="S3099" i="2"/>
  <c r="S3095" i="2"/>
  <c r="S3090" i="2"/>
  <c r="S3086" i="2"/>
  <c r="S3082" i="2"/>
  <c r="S3078" i="2"/>
  <c r="S3074" i="2"/>
  <c r="S3070" i="2"/>
  <c r="S3066" i="2"/>
  <c r="S3061" i="2"/>
  <c r="S3057" i="2"/>
  <c r="S3052" i="2"/>
  <c r="S3048" i="2"/>
  <c r="S3044" i="2"/>
  <c r="S3038" i="2"/>
  <c r="S3033" i="2"/>
  <c r="S3026" i="2"/>
  <c r="S3022" i="2"/>
  <c r="S3017" i="2"/>
  <c r="S3012" i="2"/>
  <c r="S3008" i="2"/>
  <c r="S3003" i="2"/>
  <c r="S2998" i="2"/>
  <c r="S2994" i="2"/>
  <c r="S2990" i="2"/>
  <c r="S2985" i="2"/>
  <c r="S2980" i="2"/>
  <c r="S2976" i="2"/>
  <c r="S2972" i="2"/>
  <c r="S2968" i="2"/>
  <c r="S2964" i="2"/>
  <c r="S2959" i="2"/>
  <c r="S2954" i="2"/>
  <c r="S2949" i="2"/>
  <c r="S2944" i="2"/>
  <c r="S2940" i="2"/>
  <c r="S2933" i="2"/>
  <c r="S2929" i="2"/>
  <c r="S2924" i="2"/>
  <c r="S2920" i="2"/>
  <c r="S2916" i="2"/>
  <c r="S2912" i="2"/>
  <c r="S2907" i="2"/>
  <c r="S2903" i="2"/>
  <c r="S2898" i="2"/>
  <c r="S2893" i="2"/>
  <c r="S2889" i="2"/>
  <c r="S2885" i="2"/>
  <c r="S2880" i="2"/>
  <c r="S2875" i="2"/>
  <c r="S2871" i="2"/>
  <c r="S2867" i="2"/>
  <c r="S2862" i="2"/>
  <c r="S2858" i="2"/>
  <c r="S2853" i="2"/>
  <c r="S2849" i="2"/>
  <c r="S2845" i="2"/>
  <c r="S2840" i="2"/>
  <c r="S2833" i="2"/>
  <c r="S2827" i="2"/>
  <c r="S2822" i="2"/>
  <c r="S2817" i="2"/>
  <c r="S2813" i="2"/>
  <c r="S2809" i="2"/>
  <c r="S2805" i="2"/>
  <c r="S2801" i="2"/>
  <c r="S2797" i="2"/>
  <c r="S2793" i="2"/>
  <c r="S2789" i="2"/>
  <c r="S2785" i="2"/>
  <c r="S2781" i="2"/>
  <c r="S2775" i="2"/>
  <c r="S2771" i="2"/>
  <c r="S2766" i="2"/>
  <c r="S2762" i="2"/>
  <c r="S2758" i="2"/>
  <c r="S2754" i="2"/>
  <c r="S2749" i="2"/>
  <c r="S2745" i="2"/>
  <c r="S2741" i="2"/>
  <c r="S2737" i="2"/>
  <c r="S2732" i="2"/>
  <c r="S2728" i="2"/>
  <c r="S2724" i="2"/>
  <c r="S2720" i="2"/>
  <c r="S2715" i="2"/>
  <c r="S2711" i="2"/>
  <c r="S2707" i="2"/>
  <c r="S2703" i="2"/>
  <c r="S2699" i="2"/>
  <c r="S2694" i="2"/>
  <c r="S2689" i="2"/>
  <c r="S2685" i="2"/>
  <c r="S2680" i="2"/>
  <c r="S2676" i="2"/>
  <c r="S2672" i="2"/>
  <c r="S2668" i="2"/>
  <c r="S3946" i="2"/>
  <c r="S3926" i="2"/>
  <c r="S3866" i="2"/>
  <c r="S3790" i="2"/>
  <c r="S3758" i="2"/>
  <c r="S3746" i="2"/>
  <c r="S3722" i="2"/>
  <c r="S3706" i="2"/>
  <c r="S3638" i="2"/>
  <c r="S3618" i="2"/>
  <c r="S3554" i="2"/>
  <c r="S3502" i="2"/>
  <c r="S3474" i="2"/>
  <c r="S3466" i="2"/>
  <c r="S3290" i="2"/>
  <c r="S3270" i="2"/>
  <c r="S3230" i="2"/>
  <c r="S3154" i="2"/>
  <c r="S3146" i="2"/>
  <c r="S3130" i="2"/>
  <c r="S3110" i="2"/>
  <c r="S3094" i="2"/>
  <c r="S3062" i="2"/>
  <c r="S3030" i="2"/>
  <c r="S3014" i="2"/>
  <c r="S3006" i="2"/>
  <c r="S2986" i="2"/>
  <c r="S2950" i="2"/>
  <c r="S2902" i="2"/>
  <c r="S2830" i="2"/>
  <c r="S2778" i="2"/>
  <c r="S2690" i="2"/>
  <c r="S2650" i="2"/>
  <c r="S2534" i="2"/>
  <c r="S2466" i="2"/>
  <c r="S2406" i="2"/>
  <c r="S2210" i="2"/>
  <c r="S2202" i="2"/>
  <c r="S2158" i="2"/>
  <c r="S2150" i="2"/>
  <c r="S2134" i="2"/>
  <c r="S2046" i="2"/>
  <c r="S1966" i="2"/>
  <c r="S1942" i="2"/>
  <c r="S1862" i="2"/>
  <c r="S1854" i="2"/>
  <c r="S1798" i="2"/>
  <c r="S1750" i="2"/>
  <c r="S1726" i="2"/>
  <c r="S1710" i="2"/>
  <c r="S1694" i="2"/>
  <c r="S1662" i="2"/>
  <c r="S1658" i="2"/>
  <c r="S1634" i="2"/>
  <c r="S1614" i="2"/>
  <c r="S1582" i="2"/>
  <c r="S1570" i="2"/>
  <c r="S1542" i="2"/>
  <c r="S1526" i="2"/>
  <c r="S1486" i="2"/>
  <c r="S1470" i="2"/>
  <c r="S1454" i="2"/>
  <c r="S1446" i="2"/>
  <c r="S1430" i="2"/>
  <c r="S1422" i="2"/>
  <c r="S1402" i="2"/>
  <c r="S1354" i="2"/>
  <c r="S1262" i="2"/>
  <c r="S1242" i="2"/>
  <c r="S1222" i="2"/>
  <c r="S1190" i="2"/>
  <c r="S1166" i="2"/>
  <c r="S1162" i="2"/>
  <c r="S1158" i="2"/>
  <c r="S1134" i="2"/>
  <c r="S1062" i="2"/>
  <c r="S978" i="2"/>
  <c r="S958" i="2"/>
  <c r="S926" i="2"/>
  <c r="S894" i="2"/>
  <c r="S850" i="2"/>
  <c r="S838" i="2"/>
  <c r="S822" i="2"/>
  <c r="S746" i="2"/>
  <c r="S666" i="2"/>
  <c r="S518" i="2"/>
  <c r="S482" i="2"/>
  <c r="S438" i="2"/>
  <c r="S410" i="2"/>
  <c r="S350" i="2"/>
  <c r="S318" i="2"/>
  <c r="S294" i="2"/>
  <c r="S290" i="2"/>
  <c r="S286" i="2"/>
  <c r="S3981" i="2"/>
  <c r="S3961" i="2"/>
  <c r="S3957" i="2"/>
  <c r="S3929" i="2"/>
  <c r="S3917" i="2"/>
  <c r="S3909" i="2"/>
  <c r="S3905" i="2"/>
  <c r="S3841" i="2"/>
  <c r="S3837" i="2"/>
  <c r="S3797" i="2"/>
  <c r="S3749" i="2"/>
  <c r="S3685" i="2"/>
  <c r="S3637" i="2"/>
  <c r="S3577" i="2"/>
  <c r="S3537" i="2"/>
  <c r="S3493" i="2"/>
  <c r="S3461" i="2"/>
  <c r="S3425" i="2"/>
  <c r="S3357" i="2"/>
  <c r="S3353" i="2"/>
  <c r="S3337" i="2"/>
  <c r="S3309" i="2"/>
  <c r="S3261" i="2"/>
  <c r="S3217" i="2"/>
  <c r="S3053" i="2"/>
  <c r="S3041" i="2"/>
  <c r="S3029" i="2"/>
  <c r="S3001" i="2"/>
  <c r="S2957" i="2"/>
  <c r="S2937" i="2"/>
  <c r="S2881" i="2"/>
  <c r="S2877" i="2"/>
  <c r="S2837" i="2"/>
  <c r="S2717" i="2"/>
  <c r="S2645" i="2"/>
  <c r="S2625" i="2"/>
  <c r="S2577" i="2"/>
  <c r="S2557" i="2"/>
  <c r="S2437" i="2"/>
  <c r="S2429" i="2"/>
  <c r="S2365" i="2"/>
  <c r="S2297" i="2"/>
  <c r="S2249" i="2"/>
  <c r="S2237" i="2"/>
  <c r="S2225" i="2"/>
  <c r="S2141" i="2"/>
  <c r="S2117" i="2"/>
  <c r="S2041" i="2"/>
  <c r="S2021" i="2"/>
  <c r="S1929" i="2"/>
  <c r="S1889" i="2"/>
  <c r="S1873" i="2"/>
  <c r="S1805" i="2"/>
  <c r="S1789" i="2"/>
  <c r="S1761" i="2"/>
  <c r="S1701" i="2"/>
  <c r="S1681" i="2"/>
  <c r="S1625" i="2"/>
  <c r="S1601" i="2"/>
  <c r="S1585" i="2"/>
  <c r="S1577" i="2"/>
  <c r="S1457" i="2"/>
  <c r="S1425" i="2"/>
  <c r="S1405" i="2"/>
  <c r="S1357" i="2"/>
  <c r="S1309" i="2"/>
  <c r="S1301" i="2"/>
  <c r="S1261" i="2"/>
  <c r="S1253" i="2"/>
  <c r="S1221" i="2"/>
  <c r="S1109" i="2"/>
  <c r="S1081" i="2"/>
  <c r="S1077" i="2"/>
  <c r="S1073" i="2"/>
  <c r="S1053" i="2"/>
  <c r="S1025" i="2"/>
  <c r="S1001" i="2"/>
  <c r="S993" i="2"/>
  <c r="S953" i="2"/>
  <c r="S937" i="2"/>
  <c r="S881" i="2"/>
  <c r="S869" i="2"/>
  <c r="S809" i="2"/>
  <c r="S789" i="2"/>
  <c r="S749" i="2"/>
  <c r="S705" i="2"/>
  <c r="S685" i="2"/>
  <c r="S673" i="2"/>
  <c r="S641" i="2"/>
  <c r="S609" i="2"/>
  <c r="S4000" i="2"/>
  <c r="S3904" i="2"/>
  <c r="S3868" i="2"/>
  <c r="S3844" i="2"/>
  <c r="S3816" i="2"/>
  <c r="S3752" i="2"/>
  <c r="S3668" i="2"/>
  <c r="S3628" i="2"/>
  <c r="S3600" i="2"/>
  <c r="S3592" i="2"/>
  <c r="S3508" i="2"/>
  <c r="S3484" i="2"/>
  <c r="S3416" i="2"/>
  <c r="S3396" i="2"/>
  <c r="S3364" i="2"/>
  <c r="S3320" i="2"/>
  <c r="S3232" i="2"/>
  <c r="S3204" i="2"/>
  <c r="S3180" i="2"/>
  <c r="S3176" i="2"/>
  <c r="S3168" i="2"/>
  <c r="S3152" i="2"/>
  <c r="S3040" i="2"/>
  <c r="S2984" i="2"/>
  <c r="S2960" i="2"/>
  <c r="S2928" i="2"/>
  <c r="S2908" i="2"/>
  <c r="S2896" i="2"/>
  <c r="S2864" i="2"/>
  <c r="S2844" i="2"/>
  <c r="S2836" i="2"/>
  <c r="S2832" i="2"/>
  <c r="S2780" i="2"/>
  <c r="S2736" i="2"/>
  <c r="S2696" i="2"/>
  <c r="S2684" i="2"/>
  <c r="S2644" i="2"/>
  <c r="S2628" i="2"/>
  <c r="S2604" i="2"/>
  <c r="S2572" i="2"/>
  <c r="S2548" i="2"/>
  <c r="S2488" i="2"/>
  <c r="S2480" i="2"/>
  <c r="S2444" i="2"/>
  <c r="S2404" i="2"/>
  <c r="S2396" i="2"/>
  <c r="S2388" i="2"/>
  <c r="S2364" i="2"/>
  <c r="S2280" i="2"/>
  <c r="S2228" i="2"/>
  <c r="S2212" i="2"/>
  <c r="S2180" i="2"/>
  <c r="S2100" i="2"/>
  <c r="S2072" i="2"/>
  <c r="S2024" i="2"/>
  <c r="S2008" i="2"/>
  <c r="S1976" i="2"/>
  <c r="S1968" i="2"/>
  <c r="S1964" i="2"/>
  <c r="S1936" i="2"/>
  <c r="S1892" i="2"/>
  <c r="S1852" i="2"/>
  <c r="S1668" i="2"/>
  <c r="S1660" i="2"/>
  <c r="S1588" i="2"/>
  <c r="S1576" i="2"/>
  <c r="S1552" i="2"/>
  <c r="S1548" i="2"/>
  <c r="S1516" i="2"/>
  <c r="S1504" i="2"/>
  <c r="S1492" i="2"/>
  <c r="S1448" i="2"/>
  <c r="S1372" i="2"/>
  <c r="S1364" i="2"/>
  <c r="S1356" i="2"/>
  <c r="S1300" i="2"/>
  <c r="S1284" i="2"/>
  <c r="S1268" i="2"/>
  <c r="S1236" i="2"/>
  <c r="S1228" i="2"/>
  <c r="S1204" i="2"/>
  <c r="S1188" i="2"/>
  <c r="S1160" i="2"/>
  <c r="S1124" i="2"/>
  <c r="S1120" i="2"/>
  <c r="S1060" i="2"/>
  <c r="S1052" i="2"/>
  <c r="S952" i="2"/>
  <c r="S908" i="2"/>
  <c r="S892" i="2"/>
  <c r="S852" i="2"/>
  <c r="S832" i="2"/>
  <c r="S804" i="2"/>
  <c r="S748" i="2"/>
  <c r="S740" i="2"/>
  <c r="S660" i="2"/>
  <c r="S568" i="2"/>
  <c r="S536" i="2"/>
  <c r="S2664" i="2"/>
  <c r="S2660" i="2"/>
  <c r="S2656" i="2"/>
  <c r="S2652" i="2"/>
  <c r="S2647" i="2"/>
  <c r="S2641" i="2"/>
  <c r="S2637" i="2"/>
  <c r="S2633" i="2"/>
  <c r="S2627" i="2"/>
  <c r="S2622" i="2"/>
  <c r="S2618" i="2"/>
  <c r="S2614" i="2"/>
  <c r="S2610" i="2"/>
  <c r="S2606" i="2"/>
  <c r="S2601" i="2"/>
  <c r="S2597" i="2"/>
  <c r="S2593" i="2"/>
  <c r="S2589" i="2"/>
  <c r="S2584" i="2"/>
  <c r="S2580" i="2"/>
  <c r="S2575" i="2"/>
  <c r="S2570" i="2"/>
  <c r="S2566" i="2"/>
  <c r="S2562" i="2"/>
  <c r="S2558" i="2"/>
  <c r="S2553" i="2"/>
  <c r="S2547" i="2"/>
  <c r="S2543" i="2"/>
  <c r="S2539" i="2"/>
  <c r="S2535" i="2"/>
  <c r="S2530" i="2"/>
  <c r="S2526" i="2"/>
  <c r="S2522" i="2"/>
  <c r="S2518" i="2"/>
  <c r="S2514" i="2"/>
  <c r="S2510" i="2"/>
  <c r="S2506" i="2"/>
  <c r="S2502" i="2"/>
  <c r="S2498" i="2"/>
  <c r="S2494" i="2"/>
  <c r="S2490" i="2"/>
  <c r="S2485" i="2"/>
  <c r="S2481" i="2"/>
  <c r="S2476" i="2"/>
  <c r="S2472" i="2"/>
  <c r="S2468" i="2"/>
  <c r="S2462" i="2"/>
  <c r="S2458" i="2"/>
  <c r="S2454" i="2"/>
  <c r="S2450" i="2"/>
  <c r="S2446" i="2"/>
  <c r="S2441" i="2"/>
  <c r="S2436" i="2"/>
  <c r="S2432" i="2"/>
  <c r="S2427" i="2"/>
  <c r="S2423" i="2"/>
  <c r="S2419" i="2"/>
  <c r="S2415" i="2"/>
  <c r="S2411" i="2"/>
  <c r="S2407" i="2"/>
  <c r="S2401" i="2"/>
  <c r="S2397" i="2"/>
  <c r="S2392" i="2"/>
  <c r="S2387" i="2"/>
  <c r="S2383" i="2"/>
  <c r="S2379" i="2"/>
  <c r="S2375" i="2"/>
  <c r="S2371" i="2"/>
  <c r="S2367" i="2"/>
  <c r="S2361" i="2"/>
  <c r="S2357" i="2"/>
  <c r="S2353" i="2"/>
  <c r="S2349" i="2"/>
  <c r="S2345" i="2"/>
  <c r="S2341" i="2"/>
  <c r="S2337" i="2"/>
  <c r="S2333" i="2"/>
  <c r="S2329" i="2"/>
  <c r="S2325" i="2"/>
  <c r="S2321" i="2"/>
  <c r="S2317" i="2"/>
  <c r="S2313" i="2"/>
  <c r="S2309" i="2"/>
  <c r="S2305" i="2"/>
  <c r="S2301" i="2"/>
  <c r="S2296" i="2"/>
  <c r="S2292" i="2"/>
  <c r="S2288" i="2"/>
  <c r="S2284" i="2"/>
  <c r="S2279" i="2"/>
  <c r="S2275" i="2"/>
  <c r="S2271" i="2"/>
  <c r="S2267" i="2"/>
  <c r="S2263" i="2"/>
  <c r="S2259" i="2"/>
  <c r="S2255" i="2"/>
  <c r="S2251" i="2"/>
  <c r="S2246" i="2"/>
  <c r="S2242" i="2"/>
  <c r="S2236" i="2"/>
  <c r="S2231" i="2"/>
  <c r="S2226" i="2"/>
  <c r="S2221" i="2"/>
  <c r="S2217" i="2"/>
  <c r="S2213" i="2"/>
  <c r="S2207" i="2"/>
  <c r="S2203" i="2"/>
  <c r="S2198" i="2"/>
  <c r="S2194" i="2"/>
  <c r="S2190" i="2"/>
  <c r="S2186" i="2"/>
  <c r="S2182" i="2"/>
  <c r="S2177" i="2"/>
  <c r="S2173" i="2"/>
  <c r="S2169" i="2"/>
  <c r="S2165" i="2"/>
  <c r="S2161" i="2"/>
  <c r="S2155" i="2"/>
  <c r="S2151" i="2"/>
  <c r="S2145" i="2"/>
  <c r="S2140" i="2"/>
  <c r="S2136" i="2"/>
  <c r="S2131" i="2"/>
  <c r="S2126" i="2"/>
  <c r="S2122" i="2"/>
  <c r="S2118" i="2"/>
  <c r="S2113" i="2"/>
  <c r="S2109" i="2"/>
  <c r="S2105" i="2"/>
  <c r="S2101" i="2"/>
  <c r="S2095" i="2"/>
  <c r="S2091" i="2"/>
  <c r="S2087" i="2"/>
  <c r="S2083" i="2"/>
  <c r="S2079" i="2"/>
  <c r="S2075" i="2"/>
  <c r="S2070" i="2"/>
  <c r="S2066" i="2"/>
  <c r="S2062" i="2"/>
  <c r="S2058" i="2"/>
  <c r="S2054" i="2"/>
  <c r="S2050" i="2"/>
  <c r="S2045" i="2"/>
  <c r="S2040" i="2"/>
  <c r="S2036" i="2"/>
  <c r="S2032" i="2"/>
  <c r="S2028" i="2"/>
  <c r="S2023" i="2"/>
  <c r="S2018" i="2"/>
  <c r="S2014" i="2"/>
  <c r="S2009" i="2"/>
  <c r="S2004" i="2"/>
  <c r="S2000" i="2"/>
  <c r="S1996" i="2"/>
  <c r="S1991" i="2"/>
  <c r="S1987" i="2"/>
  <c r="S1983" i="2"/>
  <c r="S1979" i="2"/>
  <c r="S1974" i="2"/>
  <c r="S1970" i="2"/>
  <c r="S1963" i="2"/>
  <c r="S1959" i="2"/>
  <c r="S1955" i="2"/>
  <c r="S1950" i="2"/>
  <c r="S1946" i="2"/>
  <c r="S1941" i="2"/>
  <c r="S1937" i="2"/>
  <c r="S1932" i="2"/>
  <c r="S1927" i="2"/>
  <c r="S1923" i="2"/>
  <c r="S1919" i="2"/>
  <c r="S1915" i="2"/>
  <c r="S1910" i="2"/>
  <c r="S1906" i="2"/>
  <c r="S1901" i="2"/>
  <c r="S1897" i="2"/>
  <c r="S1893" i="2"/>
  <c r="S1886" i="2"/>
  <c r="S1882" i="2"/>
  <c r="S1878" i="2"/>
  <c r="S1874" i="2"/>
  <c r="S1869" i="2"/>
  <c r="S1865" i="2"/>
  <c r="S1860" i="2"/>
  <c r="S1856" i="2"/>
  <c r="S1850" i="2"/>
  <c r="S1846" i="2"/>
  <c r="S1842" i="2"/>
  <c r="S1837" i="2"/>
  <c r="S1833" i="2"/>
  <c r="S1829" i="2"/>
  <c r="S1825" i="2"/>
  <c r="S1821" i="2"/>
  <c r="S1817" i="2"/>
  <c r="S1813" i="2"/>
  <c r="S1809" i="2"/>
  <c r="S1804" i="2"/>
  <c r="S1800" i="2"/>
  <c r="S1795" i="2"/>
  <c r="S1791" i="2"/>
  <c r="S1786" i="2"/>
  <c r="S1782" i="2"/>
  <c r="S1778" i="2"/>
  <c r="S1774" i="2"/>
  <c r="S1770" i="2"/>
  <c r="S1766" i="2"/>
  <c r="S1762" i="2"/>
  <c r="S1757" i="2"/>
  <c r="S1753" i="2"/>
  <c r="S1748" i="2"/>
  <c r="S1743" i="2"/>
  <c r="S1739" i="2"/>
  <c r="S1735" i="2"/>
  <c r="S1731" i="2"/>
  <c r="S1727" i="2"/>
  <c r="S1722" i="2"/>
  <c r="S1718" i="2"/>
  <c r="S1714" i="2"/>
  <c r="S1708" i="2"/>
  <c r="S1704" i="2"/>
  <c r="S1699" i="2"/>
  <c r="S1695" i="2"/>
  <c r="S1690" i="2"/>
  <c r="S1686" i="2"/>
  <c r="S1682" i="2"/>
  <c r="S1677" i="2"/>
  <c r="S1673" i="2"/>
  <c r="S1669" i="2"/>
  <c r="S1664" i="2"/>
  <c r="S1657" i="2"/>
  <c r="S1653" i="2"/>
  <c r="S1649" i="2"/>
  <c r="S1645" i="2"/>
  <c r="S1641" i="2"/>
  <c r="S1637" i="2"/>
  <c r="S1632" i="2"/>
  <c r="S1628" i="2"/>
  <c r="S1623" i="2"/>
  <c r="S1618" i="2"/>
  <c r="S1613" i="2"/>
  <c r="S1609" i="2"/>
  <c r="S1604" i="2"/>
  <c r="S1599" i="2"/>
  <c r="S1595" i="2"/>
  <c r="S1591" i="2"/>
  <c r="S1586" i="2"/>
  <c r="S1580" i="2"/>
  <c r="S1574" i="2"/>
  <c r="S1569" i="2"/>
  <c r="S1565" i="2"/>
  <c r="S1561" i="2"/>
  <c r="S1557" i="2"/>
  <c r="S1553" i="2"/>
  <c r="S1547" i="2"/>
  <c r="S1543" i="2"/>
  <c r="S1538" i="2"/>
  <c r="S1534" i="2"/>
  <c r="S1530" i="2"/>
  <c r="S1525" i="2"/>
  <c r="S1521" i="2"/>
  <c r="S1517" i="2"/>
  <c r="S1512" i="2"/>
  <c r="S1508" i="2"/>
  <c r="S1503" i="2"/>
  <c r="S1499" i="2"/>
  <c r="S1495" i="2"/>
  <c r="S1489" i="2"/>
  <c r="S1484" i="2"/>
  <c r="S1480" i="2"/>
  <c r="S1476" i="2"/>
  <c r="S1472" i="2"/>
  <c r="S1467" i="2"/>
  <c r="S1463" i="2"/>
  <c r="S1459" i="2"/>
  <c r="S1453" i="2"/>
  <c r="S1449" i="2"/>
  <c r="S1443" i="2"/>
  <c r="S1439" i="2"/>
  <c r="S1435" i="2"/>
  <c r="S1431" i="2"/>
  <c r="S1426" i="2"/>
  <c r="S1420" i="2"/>
  <c r="S1416" i="2"/>
  <c r="S1412" i="2"/>
  <c r="S1408" i="2"/>
  <c r="S1403" i="2"/>
  <c r="S1398" i="2"/>
  <c r="S1394" i="2"/>
  <c r="S1390" i="2"/>
  <c r="S1386" i="2"/>
  <c r="S1382" i="2"/>
  <c r="S1378" i="2"/>
  <c r="S1374" i="2"/>
  <c r="S1369" i="2"/>
  <c r="S1365" i="2"/>
  <c r="S1360" i="2"/>
  <c r="S1352" i="2"/>
  <c r="S1348" i="2"/>
  <c r="S1344" i="2"/>
  <c r="S1340" i="2"/>
  <c r="S1336" i="2"/>
  <c r="S1332" i="2"/>
  <c r="S1328" i="2"/>
  <c r="S1324" i="2"/>
  <c r="S1319" i="2"/>
  <c r="S1315" i="2"/>
  <c r="S1311" i="2"/>
  <c r="S1306" i="2"/>
  <c r="S1302" i="2"/>
  <c r="S1296" i="2"/>
  <c r="S1292" i="2"/>
  <c r="S1288" i="2"/>
  <c r="S1283" i="2"/>
  <c r="S1279" i="2"/>
  <c r="S1275" i="2"/>
  <c r="S1271" i="2"/>
  <c r="S1266" i="2"/>
  <c r="S1260" i="2"/>
  <c r="S1256" i="2"/>
  <c r="S1251" i="2"/>
  <c r="S1247" i="2"/>
  <c r="S1243" i="2"/>
  <c r="S1238" i="2"/>
  <c r="S1233" i="2"/>
  <c r="S1229" i="2"/>
  <c r="S1224" i="2"/>
  <c r="S1218" i="2"/>
  <c r="S1214" i="2"/>
  <c r="S1210" i="2"/>
  <c r="S1206" i="2"/>
  <c r="S1201" i="2"/>
  <c r="S1197" i="2"/>
  <c r="S1193" i="2"/>
  <c r="S1187" i="2"/>
  <c r="S1183" i="2"/>
  <c r="S1179" i="2"/>
  <c r="S1175" i="2"/>
  <c r="S1171" i="2"/>
  <c r="S1167" i="2"/>
  <c r="S1161" i="2"/>
  <c r="S1155" i="2"/>
  <c r="S274" i="2"/>
  <c r="S258" i="2"/>
  <c r="S545" i="2"/>
  <c r="S517" i="2"/>
  <c r="S512" i="2"/>
  <c r="S488" i="2"/>
  <c r="S1151" i="2"/>
  <c r="S1147" i="2"/>
  <c r="S1143" i="2"/>
  <c r="S1139" i="2"/>
  <c r="S1135" i="2"/>
  <c r="S1130" i="2"/>
  <c r="S1126" i="2"/>
  <c r="S1121" i="2"/>
  <c r="S1116" i="2"/>
  <c r="S1112" i="2"/>
  <c r="S1107" i="2"/>
  <c r="S1103" i="2"/>
  <c r="S1099" i="2"/>
  <c r="S1095" i="2"/>
  <c r="S1091" i="2"/>
  <c r="S1087" i="2"/>
  <c r="S1083" i="2"/>
  <c r="S1078" i="2"/>
  <c r="S1072" i="2"/>
  <c r="S1068" i="2"/>
  <c r="S1064" i="2"/>
  <c r="S1058" i="2"/>
  <c r="S1050" i="2"/>
  <c r="S1046" i="2"/>
  <c r="S1042" i="2"/>
  <c r="S1038" i="2"/>
  <c r="S1033" i="2"/>
  <c r="S1029" i="2"/>
  <c r="S1024" i="2"/>
  <c r="S1020" i="2"/>
  <c r="S1016" i="2"/>
  <c r="S1010" i="2"/>
  <c r="S1006" i="2"/>
  <c r="S1002" i="2"/>
  <c r="S997" i="2"/>
  <c r="S992" i="2"/>
  <c r="S988" i="2"/>
  <c r="S984" i="2"/>
  <c r="S980" i="2"/>
  <c r="S975" i="2"/>
  <c r="S971" i="2"/>
  <c r="S967" i="2"/>
  <c r="S963" i="2"/>
  <c r="S959" i="2"/>
  <c r="S954" i="2"/>
  <c r="S948" i="2"/>
  <c r="S944" i="2"/>
  <c r="S940" i="2"/>
  <c r="S935" i="2"/>
  <c r="S931" i="2"/>
  <c r="S927" i="2"/>
  <c r="S921" i="2"/>
  <c r="S917" i="2"/>
  <c r="S913" i="2"/>
  <c r="S909" i="2"/>
  <c r="S904" i="2"/>
  <c r="S900" i="2"/>
  <c r="S895" i="2"/>
  <c r="S888" i="2"/>
  <c r="S884" i="2"/>
  <c r="S879" i="2"/>
  <c r="S875" i="2"/>
  <c r="S871" i="2"/>
  <c r="S866" i="2"/>
  <c r="S862" i="2"/>
  <c r="S858" i="2"/>
  <c r="S854" i="2"/>
  <c r="S848" i="2"/>
  <c r="S844" i="2"/>
  <c r="S840" i="2"/>
  <c r="S835" i="2"/>
  <c r="S830" i="2"/>
  <c r="S826" i="2"/>
  <c r="S821" i="2"/>
  <c r="S817" i="2"/>
  <c r="S813" i="2"/>
  <c r="S808" i="2"/>
  <c r="S803" i="2"/>
  <c r="S798" i="2"/>
  <c r="S794" i="2"/>
  <c r="S788" i="2"/>
  <c r="S784" i="2"/>
  <c r="S780" i="2"/>
  <c r="S776" i="2"/>
  <c r="S772" i="2"/>
  <c r="S768" i="2"/>
  <c r="S764" i="2"/>
  <c r="S760" i="2"/>
  <c r="S756" i="2"/>
  <c r="S752" i="2"/>
  <c r="S745" i="2"/>
  <c r="S741" i="2"/>
  <c r="S736" i="2"/>
  <c r="S732" i="2"/>
  <c r="S728" i="2"/>
  <c r="S724" i="2"/>
  <c r="S720" i="2"/>
  <c r="S716" i="2"/>
  <c r="S712" i="2"/>
  <c r="S708" i="2"/>
  <c r="S703" i="2"/>
  <c r="S699" i="2"/>
  <c r="S695" i="2"/>
  <c r="S691" i="2"/>
  <c r="S687" i="2"/>
  <c r="S682" i="2"/>
  <c r="S678" i="2"/>
  <c r="S674" i="2"/>
  <c r="S669" i="2"/>
  <c r="S664" i="2"/>
  <c r="S659" i="2"/>
  <c r="S655" i="2"/>
  <c r="S651" i="2"/>
  <c r="S646" i="2"/>
  <c r="S642" i="2"/>
  <c r="S637" i="2"/>
  <c r="S633" i="2"/>
  <c r="S629" i="2"/>
  <c r="S625" i="2"/>
  <c r="S621" i="2"/>
  <c r="S617" i="2"/>
  <c r="S612" i="2"/>
  <c r="S606" i="2"/>
  <c r="S601" i="2"/>
  <c r="S597" i="2"/>
  <c r="S593" i="2"/>
  <c r="S589" i="2"/>
  <c r="S584" i="2"/>
  <c r="S580" i="2"/>
  <c r="S575" i="2"/>
  <c r="S571" i="2"/>
  <c r="S566" i="2"/>
  <c r="S562" i="2"/>
  <c r="S558" i="2"/>
  <c r="S554" i="2"/>
  <c r="S550" i="2"/>
  <c r="S546" i="2"/>
  <c r="S541" i="2"/>
  <c r="S537" i="2"/>
  <c r="S532" i="2"/>
  <c r="S526" i="2"/>
  <c r="S522" i="2"/>
  <c r="S516" i="2"/>
  <c r="S511" i="2"/>
  <c r="S507" i="2"/>
  <c r="S503" i="2"/>
  <c r="S498" i="2"/>
  <c r="S494" i="2"/>
  <c r="S490" i="2"/>
  <c r="S485" i="2"/>
  <c r="S480" i="2"/>
  <c r="S476" i="2"/>
  <c r="S472" i="2"/>
  <c r="S468" i="2"/>
  <c r="S464" i="2"/>
  <c r="S460" i="2"/>
  <c r="S456" i="2"/>
  <c r="S452" i="2"/>
  <c r="S448" i="2"/>
  <c r="S444" i="2"/>
  <c r="S439" i="2"/>
  <c r="S434" i="2"/>
  <c r="S430" i="2"/>
  <c r="S426" i="2"/>
  <c r="S422" i="2"/>
  <c r="S418" i="2"/>
  <c r="S414" i="2"/>
  <c r="S409" i="2"/>
  <c r="S403" i="2"/>
  <c r="S398" i="2"/>
  <c r="S441" i="2"/>
  <c r="S408" i="2"/>
  <c r="S400" i="2"/>
  <c r="S396" i="2"/>
  <c r="S392" i="2"/>
  <c r="S390" i="2"/>
  <c r="S384" i="2"/>
  <c r="S380" i="2"/>
  <c r="S376" i="2"/>
  <c r="S371" i="2"/>
  <c r="S367" i="2"/>
  <c r="S363" i="2"/>
  <c r="S359" i="2"/>
  <c r="S355" i="2"/>
  <c r="S351" i="2"/>
  <c r="S344" i="2"/>
  <c r="S340" i="2"/>
  <c r="S336" i="2"/>
  <c r="S332" i="2"/>
  <c r="S328" i="2"/>
  <c r="S324" i="2"/>
  <c r="S320" i="2"/>
  <c r="S315" i="2"/>
  <c r="S310" i="2"/>
  <c r="S306" i="2"/>
  <c r="S302" i="2"/>
  <c r="S298" i="2"/>
  <c r="S293" i="2"/>
  <c r="S285" i="2"/>
  <c r="S281" i="2"/>
  <c r="S277" i="2"/>
  <c r="S271" i="2"/>
  <c r="S267" i="2"/>
  <c r="S263" i="2"/>
  <c r="S259" i="2"/>
  <c r="S253" i="2"/>
  <c r="S249" i="2"/>
  <c r="S245" i="2"/>
  <c r="S241" i="2"/>
  <c r="S237" i="2"/>
  <c r="S233" i="2"/>
  <c r="S229" i="2"/>
  <c r="S224" i="2"/>
  <c r="S220" i="2"/>
  <c r="S216" i="2"/>
  <c r="S212" i="2"/>
  <c r="S206" i="2"/>
  <c r="S202" i="2"/>
  <c r="S198" i="2"/>
  <c r="S194" i="2"/>
  <c r="S189" i="2"/>
  <c r="S185" i="2"/>
  <c r="S180" i="2"/>
  <c r="S175" i="2"/>
  <c r="S171" i="2"/>
  <c r="S165" i="2"/>
  <c r="S161" i="2"/>
  <c r="S157" i="2"/>
  <c r="S150" i="2"/>
  <c r="S146" i="2"/>
  <c r="S141" i="2"/>
  <c r="S137" i="2"/>
  <c r="S132" i="2"/>
  <c r="S128" i="2"/>
  <c r="S123" i="2"/>
  <c r="S119" i="2"/>
  <c r="S115" i="2"/>
  <c r="S110" i="2"/>
  <c r="S106" i="2"/>
  <c r="S102" i="2"/>
  <c r="S97" i="2"/>
  <c r="S93" i="2"/>
  <c r="S89" i="2"/>
  <c r="S85" i="2"/>
  <c r="S81" i="2"/>
  <c r="S77" i="2"/>
  <c r="S73" i="2"/>
  <c r="S69" i="2"/>
  <c r="S65" i="2"/>
  <c r="S60" i="2"/>
  <c r="S56" i="2"/>
  <c r="S52" i="2"/>
  <c r="S45" i="2"/>
  <c r="S41" i="2"/>
  <c r="S37" i="2"/>
  <c r="S33" i="2"/>
  <c r="S29" i="2"/>
  <c r="S25" i="2"/>
  <c r="S21" i="2"/>
  <c r="S16" i="2"/>
  <c r="S170" i="2"/>
  <c r="S154" i="2"/>
  <c r="S142" i="2"/>
  <c r="S126" i="2"/>
  <c r="S114" i="2"/>
  <c r="S98" i="2"/>
  <c r="S62" i="2"/>
  <c r="S50" i="2"/>
  <c r="S18" i="2"/>
  <c r="S10" i="2"/>
  <c r="S6" i="2"/>
  <c r="S3997" i="2"/>
  <c r="S3993" i="2"/>
  <c r="S3989" i="2"/>
  <c r="S3985" i="2"/>
  <c r="S3980" i="2"/>
  <c r="S3976" i="2"/>
  <c r="S3972" i="2"/>
  <c r="S3968" i="2"/>
  <c r="S3964" i="2"/>
  <c r="S3959" i="2"/>
  <c r="S3954" i="2"/>
  <c r="S3950" i="2"/>
  <c r="S3945" i="2"/>
  <c r="S3941" i="2"/>
  <c r="S3937" i="2"/>
  <c r="S3933" i="2"/>
  <c r="S3928" i="2"/>
  <c r="S3923" i="2"/>
  <c r="S3919" i="2"/>
  <c r="S3914" i="2"/>
  <c r="S3910" i="2"/>
  <c r="S3903" i="2"/>
  <c r="S3899" i="2"/>
  <c r="S3895" i="2"/>
  <c r="S3890" i="2"/>
  <c r="S3886" i="2"/>
  <c r="S3882" i="2"/>
  <c r="S3878" i="2"/>
  <c r="S3874" i="2"/>
  <c r="S3870" i="2"/>
  <c r="S3864" i="2"/>
  <c r="S3860" i="2"/>
  <c r="S3856" i="2"/>
  <c r="S3852" i="2"/>
  <c r="S3847" i="2"/>
  <c r="S3842" i="2"/>
  <c r="S3836" i="2"/>
  <c r="S3832" i="2"/>
  <c r="S3828" i="2"/>
  <c r="S3824" i="2"/>
  <c r="S3819" i="2"/>
  <c r="S3814" i="2"/>
  <c r="S3810" i="2"/>
  <c r="S3806" i="2"/>
  <c r="S3802" i="2"/>
  <c r="S3798" i="2"/>
  <c r="S3792" i="2"/>
  <c r="S3787" i="2"/>
  <c r="S3783" i="2"/>
  <c r="S3779" i="2"/>
  <c r="S3775" i="2"/>
  <c r="S3771" i="2"/>
  <c r="S3767" i="2"/>
  <c r="S3763" i="2"/>
  <c r="S3757" i="2"/>
  <c r="S3753" i="2"/>
  <c r="S3747" i="2"/>
  <c r="S3742" i="2"/>
  <c r="S3738" i="2"/>
  <c r="S3734" i="2"/>
  <c r="S3730" i="2"/>
  <c r="S3726" i="2"/>
  <c r="S3721" i="2"/>
  <c r="S3717" i="2"/>
  <c r="S3713" i="2"/>
  <c r="S3709" i="2"/>
  <c r="S3704" i="2"/>
  <c r="S3700" i="2"/>
  <c r="S3695" i="2"/>
  <c r="S3691" i="2"/>
  <c r="S3687" i="2"/>
  <c r="S3682" i="2"/>
  <c r="S3678" i="2"/>
  <c r="S3674" i="2"/>
  <c r="S3670" i="2"/>
  <c r="S3665" i="2"/>
  <c r="S3661" i="2"/>
  <c r="S3656" i="2"/>
  <c r="S3652" i="2"/>
  <c r="S3648" i="2"/>
  <c r="S3644" i="2"/>
  <c r="S3640" i="2"/>
  <c r="S3634" i="2"/>
  <c r="S3630" i="2"/>
  <c r="S3625" i="2"/>
  <c r="S3621" i="2"/>
  <c r="S3616" i="2"/>
  <c r="S3612" i="2"/>
  <c r="S3608" i="2"/>
  <c r="S3604" i="2"/>
  <c r="S3598" i="2"/>
  <c r="S3594" i="2"/>
  <c r="S3589" i="2"/>
  <c r="S3584" i="2"/>
  <c r="S3580" i="2"/>
  <c r="S3575" i="2"/>
  <c r="S3571" i="2"/>
  <c r="S3567" i="2"/>
  <c r="S3563" i="2"/>
  <c r="S3559" i="2"/>
  <c r="S3555" i="2"/>
  <c r="S3550" i="2"/>
  <c r="S3546" i="2"/>
  <c r="S3542" i="2"/>
  <c r="S3536" i="2"/>
  <c r="S3532" i="2"/>
  <c r="S3528" i="2"/>
  <c r="S3524" i="2"/>
  <c r="S3520" i="2"/>
  <c r="S3516" i="2"/>
  <c r="S3512" i="2"/>
  <c r="S3507" i="2"/>
  <c r="S3503" i="2"/>
  <c r="S3498" i="2"/>
  <c r="S3494" i="2"/>
  <c r="S3489" i="2"/>
  <c r="S3483" i="2"/>
  <c r="S3479" i="2"/>
  <c r="S3475" i="2"/>
  <c r="S3470" i="2"/>
  <c r="S3465" i="2"/>
  <c r="S3460" i="2"/>
  <c r="S3456" i="2"/>
  <c r="S3452" i="2"/>
  <c r="S3448" i="2"/>
  <c r="S3444" i="2"/>
  <c r="S3440" i="2"/>
  <c r="S3436" i="2"/>
  <c r="S3432" i="2"/>
  <c r="S3428" i="2"/>
  <c r="S3423" i="2"/>
  <c r="S3419" i="2"/>
  <c r="S3414" i="2"/>
  <c r="S3410" i="2"/>
  <c r="S3406" i="2"/>
  <c r="S3402" i="2"/>
  <c r="S3398" i="2"/>
  <c r="S3393" i="2"/>
  <c r="S3389" i="2"/>
  <c r="S3385" i="2"/>
  <c r="S3380" i="2"/>
  <c r="S3376" i="2"/>
  <c r="S3371" i="2"/>
  <c r="S3367" i="2"/>
  <c r="S3362" i="2"/>
  <c r="S3358" i="2"/>
  <c r="S3352" i="2"/>
  <c r="S3348" i="2"/>
  <c r="S3344" i="2"/>
  <c r="S3340" i="2"/>
  <c r="S3334" i="2"/>
  <c r="S3330" i="2"/>
  <c r="S3326" i="2"/>
  <c r="S3322" i="2"/>
  <c r="S3317" i="2"/>
  <c r="S3313" i="2"/>
  <c r="S3308" i="2"/>
  <c r="S3304" i="2"/>
  <c r="S3299" i="2"/>
  <c r="S3295" i="2"/>
  <c r="S3291" i="2"/>
  <c r="S3286" i="2"/>
  <c r="S3282" i="2"/>
  <c r="S3278" i="2"/>
  <c r="S3274" i="2"/>
  <c r="S3269" i="2"/>
  <c r="S3265" i="2"/>
  <c r="S3260" i="2"/>
  <c r="S3256" i="2"/>
  <c r="S3252" i="2"/>
  <c r="S3247" i="2"/>
  <c r="S3243" i="2"/>
  <c r="S3239" i="2"/>
  <c r="S3235" i="2"/>
  <c r="S3229" i="2"/>
  <c r="S3225" i="2"/>
  <c r="S3221" i="2"/>
  <c r="S3216" i="2"/>
  <c r="S3212" i="2"/>
  <c r="S3208" i="2"/>
  <c r="S3202" i="2"/>
  <c r="S3198" i="2"/>
  <c r="S3194" i="2"/>
  <c r="S3189" i="2"/>
  <c r="S3185" i="2"/>
  <c r="S3181" i="2"/>
  <c r="S3175" i="2"/>
  <c r="S3170" i="2"/>
  <c r="S3165" i="2"/>
  <c r="S3161" i="2"/>
  <c r="S3157" i="2"/>
  <c r="S3151" i="2"/>
  <c r="S3147" i="2"/>
  <c r="S3142" i="2"/>
  <c r="S3138" i="2"/>
  <c r="S3134" i="2"/>
  <c r="S3129" i="2"/>
  <c r="S3125" i="2"/>
  <c r="S3121" i="2"/>
  <c r="S3117" i="2"/>
  <c r="S3113" i="2"/>
  <c r="S3107" i="2"/>
  <c r="S3102" i="2"/>
  <c r="S3098" i="2"/>
  <c r="S3093" i="2"/>
  <c r="S3089" i="2"/>
  <c r="S3085" i="2"/>
  <c r="S3081" i="2"/>
  <c r="S3077" i="2"/>
  <c r="S3073" i="2"/>
  <c r="S3069" i="2"/>
  <c r="S3065" i="2"/>
  <c r="S3060" i="2"/>
  <c r="S3056" i="2"/>
  <c r="S3051" i="2"/>
  <c r="S3047" i="2"/>
  <c r="S3043" i="2"/>
  <c r="S3037" i="2"/>
  <c r="S3032" i="2"/>
  <c r="S3025" i="2"/>
  <c r="S3021" i="2"/>
  <c r="S3016" i="2"/>
  <c r="S3011" i="2"/>
  <c r="S3007" i="2"/>
  <c r="S3002" i="2"/>
  <c r="S2997" i="2"/>
  <c r="S2993" i="2"/>
  <c r="S2989" i="2"/>
  <c r="S2983" i="2"/>
  <c r="S2979" i="2"/>
  <c r="S2975" i="2"/>
  <c r="S2971" i="2"/>
  <c r="S2967" i="2"/>
  <c r="S2963" i="2"/>
  <c r="S2958" i="2"/>
  <c r="S2953" i="2"/>
  <c r="S2948" i="2"/>
  <c r="S2943" i="2"/>
  <c r="S2938" i="2"/>
  <c r="S2932" i="2"/>
  <c r="S2927" i="2"/>
  <c r="S2923" i="2"/>
  <c r="S2919" i="2"/>
  <c r="S2915" i="2"/>
  <c r="S2911" i="2"/>
  <c r="S2906" i="2"/>
  <c r="S2901" i="2"/>
  <c r="S2897" i="2"/>
  <c r="S2892" i="2"/>
  <c r="S2888" i="2"/>
  <c r="S2884" i="2"/>
  <c r="S2879" i="2"/>
  <c r="S2874" i="2"/>
  <c r="S2870" i="2"/>
  <c r="S2866" i="2"/>
  <c r="S2861" i="2"/>
  <c r="S2857" i="2"/>
  <c r="S2852" i="2"/>
  <c r="S2848" i="2"/>
  <c r="S2843" i="2"/>
  <c r="S2839" i="2"/>
  <c r="S2831" i="2"/>
  <c r="S2826" i="2"/>
  <c r="S2821" i="2"/>
  <c r="S2816" i="2"/>
  <c r="S2812" i="2"/>
  <c r="S2808" i="2"/>
  <c r="S2804" i="2"/>
  <c r="S2800" i="2"/>
  <c r="S2796" i="2"/>
  <c r="S2792" i="2"/>
  <c r="S2788" i="2"/>
  <c r="S2784" i="2"/>
  <c r="S2779" i="2"/>
  <c r="S2774" i="2"/>
  <c r="S2770" i="2"/>
  <c r="S2765" i="2"/>
  <c r="S2761" i="2"/>
  <c r="S2757" i="2"/>
  <c r="S2753" i="2"/>
  <c r="S2748" i="2"/>
  <c r="S2744" i="2"/>
  <c r="S2740" i="2"/>
  <c r="S2735" i="2"/>
  <c r="S2731" i="2"/>
  <c r="S2727" i="2"/>
  <c r="S2723" i="2"/>
  <c r="S2719" i="2"/>
  <c r="S2714" i="2"/>
  <c r="S2710" i="2"/>
  <c r="S2706" i="2"/>
  <c r="S2702" i="2"/>
  <c r="S2698" i="2"/>
  <c r="S2693" i="2"/>
  <c r="S2688" i="2"/>
  <c r="S2683" i="2"/>
  <c r="S2679" i="2"/>
  <c r="S2675" i="2"/>
  <c r="S2671" i="2"/>
  <c r="S2667" i="2"/>
  <c r="S2663" i="2"/>
  <c r="S2659" i="2"/>
  <c r="S405" i="2"/>
  <c r="S397" i="2"/>
  <c r="S389" i="2"/>
  <c r="S385" i="2"/>
  <c r="S373" i="2"/>
  <c r="S313" i="2"/>
  <c r="S193" i="2"/>
  <c r="S169" i="2"/>
  <c r="S348" i="2"/>
  <c r="S288" i="2"/>
  <c r="S256" i="2"/>
  <c r="S208" i="2"/>
  <c r="S184" i="2"/>
  <c r="S152" i="2"/>
  <c r="S9" i="2"/>
  <c r="S2655" i="2"/>
  <c r="S2651" i="2"/>
  <c r="S2646" i="2"/>
  <c r="S2640" i="2"/>
  <c r="S2636" i="2"/>
  <c r="S2632" i="2"/>
  <c r="S2626" i="2"/>
  <c r="S2621" i="2"/>
  <c r="S2617" i="2"/>
  <c r="S2613" i="2"/>
  <c r="S2609" i="2"/>
  <c r="S2605" i="2"/>
  <c r="S2600" i="2"/>
  <c r="S2596" i="2"/>
  <c r="S2592" i="2"/>
  <c r="S2588" i="2"/>
  <c r="S2583" i="2"/>
  <c r="S2579" i="2"/>
  <c r="S2574" i="2"/>
  <c r="S2569" i="2"/>
  <c r="S2565" i="2"/>
  <c r="S2561" i="2"/>
  <c r="S2556" i="2"/>
  <c r="S2552" i="2"/>
  <c r="S2546" i="2"/>
  <c r="S2542" i="2"/>
  <c r="S2538" i="2"/>
  <c r="S2533" i="2"/>
  <c r="S2529" i="2"/>
  <c r="S2525" i="2"/>
  <c r="S2521" i="2"/>
  <c r="S2517" i="2"/>
  <c r="S2513" i="2"/>
  <c r="S2509" i="2"/>
  <c r="S2505" i="2"/>
  <c r="S2501" i="2"/>
  <c r="S2497" i="2"/>
  <c r="S2493" i="2"/>
  <c r="S2489" i="2"/>
  <c r="S2484" i="2"/>
  <c r="S2479" i="2"/>
  <c r="S2475" i="2"/>
  <c r="S2471" i="2"/>
  <c r="S2465" i="2"/>
  <c r="S2461" i="2"/>
  <c r="S2457" i="2"/>
  <c r="S2453" i="2"/>
  <c r="S2449" i="2"/>
  <c r="S2445" i="2"/>
  <c r="S2440" i="2"/>
  <c r="S2435" i="2"/>
  <c r="S2431" i="2"/>
  <c r="S2426" i="2"/>
  <c r="S2422" i="2"/>
  <c r="S2418" i="2"/>
  <c r="S2414" i="2"/>
  <c r="S2410" i="2"/>
  <c r="S2405" i="2"/>
  <c r="S2400" i="2"/>
  <c r="S2395" i="2"/>
  <c r="S2391" i="2"/>
  <c r="S2386" i="2"/>
  <c r="S2382" i="2"/>
  <c r="S2378" i="2"/>
  <c r="S2374" i="2"/>
  <c r="S2370" i="2"/>
  <c r="S2366" i="2"/>
  <c r="S2360" i="2"/>
  <c r="S2356" i="2"/>
  <c r="S2352" i="2"/>
  <c r="S2348" i="2"/>
  <c r="S2344" i="2"/>
  <c r="S2340" i="2"/>
  <c r="S2336" i="2"/>
  <c r="S2332" i="2"/>
  <c r="S2328" i="2"/>
  <c r="S2324" i="2"/>
  <c r="S2320" i="2"/>
  <c r="S2316" i="2"/>
  <c r="S2312" i="2"/>
  <c r="S2308" i="2"/>
  <c r="S2304" i="2"/>
  <c r="S2300" i="2"/>
  <c r="S2295" i="2"/>
  <c r="S2291" i="2"/>
  <c r="S2287" i="2"/>
  <c r="S2283" i="2"/>
  <c r="S2278" i="2"/>
  <c r="S2274" i="2"/>
  <c r="S2270" i="2"/>
  <c r="S2266" i="2"/>
  <c r="S2262" i="2"/>
  <c r="S2258" i="2"/>
  <c r="S2254" i="2"/>
  <c r="S2250" i="2"/>
  <c r="S2245" i="2"/>
  <c r="S2241" i="2"/>
  <c r="S2234" i="2"/>
  <c r="S2230" i="2"/>
  <c r="S2224" i="2"/>
  <c r="S2220" i="2"/>
  <c r="S2216" i="2"/>
  <c r="S2211" i="2"/>
  <c r="S2206" i="2"/>
  <c r="S2201" i="2"/>
  <c r="S2197" i="2"/>
  <c r="S2193" i="2"/>
  <c r="S2189" i="2"/>
  <c r="S2185" i="2"/>
  <c r="S2181" i="2"/>
  <c r="S2176" i="2"/>
  <c r="S2172" i="2"/>
  <c r="S2168" i="2"/>
  <c r="S2164" i="2"/>
  <c r="S2160" i="2"/>
  <c r="S2154" i="2"/>
  <c r="S2149" i="2"/>
  <c r="S2144" i="2"/>
  <c r="S2139" i="2"/>
  <c r="S2135" i="2"/>
  <c r="S2130" i="2"/>
  <c r="S2125" i="2"/>
  <c r="S2121" i="2"/>
  <c r="S2116" i="2"/>
  <c r="S2112" i="2"/>
  <c r="S2108" i="2"/>
  <c r="S2104" i="2"/>
  <c r="S2098" i="2"/>
  <c r="S2094" i="2"/>
  <c r="S2090" i="2"/>
  <c r="S2086" i="2"/>
  <c r="S2082" i="2"/>
  <c r="S2078" i="2"/>
  <c r="S2074" i="2"/>
  <c r="S2069" i="2"/>
  <c r="S2065" i="2"/>
  <c r="S2061" i="2"/>
  <c r="S2057" i="2"/>
  <c r="S2053" i="2"/>
  <c r="S2049" i="2"/>
  <c r="S2044" i="2"/>
  <c r="S2039" i="2"/>
  <c r="S2035" i="2"/>
  <c r="S2031" i="2"/>
  <c r="S2027" i="2"/>
  <c r="S2022" i="2"/>
  <c r="S2017" i="2"/>
  <c r="S2013" i="2"/>
  <c r="S2007" i="2"/>
  <c r="S2003" i="2"/>
  <c r="S1999" i="2"/>
  <c r="S1994" i="2"/>
  <c r="S1990" i="2"/>
  <c r="S1986" i="2"/>
  <c r="S1982" i="2"/>
  <c r="S1978" i="2"/>
  <c r="S1973" i="2"/>
  <c r="S1969" i="2"/>
  <c r="S1962" i="2"/>
  <c r="S1958" i="2"/>
  <c r="S1954" i="2"/>
  <c r="S1949" i="2"/>
  <c r="S1945" i="2"/>
  <c r="S1940" i="2"/>
  <c r="S1935" i="2"/>
  <c r="S1931" i="2"/>
  <c r="S1926" i="2"/>
  <c r="S1922" i="2"/>
  <c r="S1918" i="2"/>
  <c r="S1914" i="2"/>
  <c r="S1909" i="2"/>
  <c r="S1905" i="2"/>
  <c r="S1900" i="2"/>
  <c r="S1896" i="2"/>
  <c r="S1890" i="2"/>
  <c r="S1885" i="2"/>
  <c r="S1881" i="2"/>
  <c r="S1877" i="2"/>
  <c r="S1872" i="2"/>
  <c r="S1868" i="2"/>
  <c r="S1864" i="2"/>
  <c r="S1859" i="2"/>
  <c r="S1855" i="2"/>
  <c r="S1849" i="2"/>
  <c r="S1845" i="2"/>
  <c r="S1841" i="2"/>
  <c r="S1836" i="2"/>
  <c r="S1832" i="2"/>
  <c r="S1828" i="2"/>
  <c r="S1824" i="2"/>
  <c r="S1820" i="2"/>
  <c r="S1816" i="2"/>
  <c r="S1812" i="2"/>
  <c r="S1808" i="2"/>
  <c r="S1803" i="2"/>
  <c r="S1799" i="2"/>
  <c r="S1794" i="2"/>
  <c r="S1790" i="2"/>
  <c r="S1785" i="2"/>
  <c r="S1781" i="2"/>
  <c r="S1777" i="2"/>
  <c r="S1773" i="2"/>
  <c r="S1769" i="2"/>
  <c r="S1765" i="2"/>
  <c r="S1760" i="2"/>
  <c r="S1756" i="2"/>
  <c r="S1752" i="2"/>
  <c r="S1746" i="2"/>
  <c r="S1742" i="2"/>
  <c r="S1738" i="2"/>
  <c r="S1734" i="2"/>
  <c r="S1730" i="2"/>
  <c r="S1725" i="2"/>
  <c r="S1721" i="2"/>
  <c r="S1717" i="2"/>
  <c r="S1713" i="2"/>
  <c r="S1707" i="2"/>
  <c r="S1703" i="2"/>
  <c r="S1698" i="2"/>
  <c r="S1693" i="2"/>
  <c r="S1689" i="2"/>
  <c r="S1685" i="2"/>
  <c r="S1680" i="2"/>
  <c r="S1676" i="2"/>
  <c r="S1672" i="2"/>
  <c r="S1667" i="2"/>
  <c r="S1663" i="2"/>
  <c r="S1656" i="2"/>
  <c r="S1652" i="2"/>
  <c r="S1648" i="2"/>
  <c r="S1644" i="2"/>
  <c r="S1640" i="2"/>
  <c r="S1636" i="2"/>
  <c r="S1631" i="2"/>
  <c r="S1627" i="2"/>
  <c r="S1622" i="2"/>
  <c r="S1617" i="2"/>
  <c r="S1612" i="2"/>
  <c r="S1608" i="2"/>
  <c r="S1603" i="2"/>
  <c r="S1598" i="2"/>
  <c r="S1594" i="2"/>
  <c r="S1590" i="2"/>
  <c r="S1584" i="2"/>
  <c r="S1579" i="2"/>
  <c r="S1573" i="2"/>
  <c r="S1568" i="2"/>
  <c r="S1564" i="2"/>
  <c r="S1560" i="2"/>
  <c r="S1556" i="2"/>
  <c r="S1551" i="2"/>
  <c r="S1546" i="2"/>
  <c r="S1541" i="2"/>
  <c r="S1537" i="2"/>
  <c r="S1533" i="2"/>
  <c r="S1529" i="2"/>
  <c r="S1524" i="2"/>
  <c r="S1520" i="2"/>
  <c r="S1515" i="2"/>
  <c r="S1511" i="2"/>
  <c r="S1507" i="2"/>
  <c r="S1502" i="2"/>
  <c r="S1498" i="2"/>
  <c r="S1494" i="2"/>
  <c r="S1488" i="2"/>
  <c r="S1483" i="2"/>
  <c r="S1479" i="2"/>
  <c r="S1475" i="2"/>
  <c r="S1471" i="2"/>
  <c r="S1466" i="2"/>
  <c r="S1462" i="2"/>
  <c r="S1458" i="2"/>
  <c r="S1452" i="2"/>
  <c r="S1447" i="2"/>
  <c r="S1442" i="2"/>
  <c r="S1438" i="2"/>
  <c r="S1434" i="2"/>
  <c r="S1429" i="2"/>
  <c r="S1424" i="2"/>
  <c r="S1419" i="2"/>
  <c r="S1415" i="2"/>
  <c r="S1411" i="2"/>
  <c r="S1407" i="2"/>
  <c r="S1401" i="2"/>
  <c r="S1397" i="2"/>
  <c r="S1393" i="2"/>
  <c r="S1389" i="2"/>
  <c r="S1385" i="2"/>
  <c r="S1381" i="2"/>
  <c r="S1377" i="2"/>
  <c r="S1373" i="2"/>
  <c r="S1368" i="2"/>
  <c r="S1363" i="2"/>
  <c r="S1359" i="2"/>
  <c r="S1351" i="2"/>
  <c r="S1347" i="2"/>
  <c r="S1343" i="2"/>
  <c r="S1339" i="2"/>
  <c r="S1335" i="2"/>
  <c r="S1331" i="2"/>
  <c r="S1327" i="2"/>
  <c r="S1322" i="2"/>
  <c r="S1318" i="2"/>
  <c r="S1314" i="2"/>
  <c r="S1310" i="2"/>
  <c r="S1305" i="2"/>
  <c r="S1299" i="2"/>
  <c r="S1295" i="2"/>
  <c r="S1291" i="2"/>
  <c r="S1287" i="2"/>
  <c r="S1282" i="2"/>
  <c r="S1278" i="2"/>
  <c r="S1274" i="2"/>
  <c r="S1270" i="2"/>
  <c r="S1265" i="2"/>
  <c r="S1259" i="2"/>
  <c r="S1255" i="2"/>
  <c r="S1250" i="2"/>
  <c r="S1246" i="2"/>
  <c r="S1241" i="2"/>
  <c r="S1237" i="2"/>
  <c r="S1232" i="2"/>
  <c r="S1227" i="2"/>
  <c r="S1223" i="2"/>
  <c r="S1217" i="2"/>
  <c r="S1213" i="2"/>
  <c r="S1209" i="2"/>
  <c r="S1205" i="2"/>
  <c r="S1200" i="2"/>
  <c r="S1196" i="2"/>
  <c r="S1192" i="2"/>
  <c r="S1186" i="2"/>
  <c r="S1182" i="2"/>
  <c r="S1178" i="2"/>
  <c r="S1174" i="2"/>
  <c r="S1170" i="2"/>
  <c r="S1165" i="2"/>
  <c r="S1159" i="2"/>
  <c r="S1154" i="2"/>
  <c r="S1150" i="2"/>
  <c r="S1146" i="2"/>
  <c r="S1142" i="2"/>
  <c r="S1138" i="2"/>
  <c r="S1133" i="2"/>
  <c r="S1129" i="2"/>
  <c r="S1125" i="2"/>
  <c r="S1119" i="2"/>
  <c r="S1115" i="2"/>
  <c r="S1111" i="2"/>
  <c r="S1106" i="2"/>
  <c r="S1102" i="2"/>
  <c r="S1098" i="2"/>
  <c r="S1094" i="2"/>
  <c r="S1090" i="2"/>
  <c r="S1086" i="2"/>
  <c r="S1082" i="2"/>
  <c r="S1076" i="2"/>
  <c r="S1071" i="2"/>
  <c r="S1067" i="2"/>
  <c r="S1063" i="2"/>
  <c r="S1057" i="2"/>
  <c r="S1049" i="2"/>
  <c r="S1045" i="2"/>
  <c r="S1041" i="2"/>
  <c r="S1037" i="2"/>
  <c r="S1032" i="2"/>
  <c r="S1028" i="2"/>
  <c r="S1023" i="2"/>
  <c r="S1019" i="2"/>
  <c r="S1014" i="2"/>
  <c r="S1009" i="2"/>
  <c r="S1005" i="2"/>
  <c r="S1000" i="2"/>
  <c r="S996" i="2"/>
  <c r="S991" i="2"/>
  <c r="S987" i="2"/>
  <c r="S983" i="2"/>
  <c r="S979" i="2"/>
  <c r="S974" i="2"/>
  <c r="S970" i="2"/>
  <c r="S966" i="2"/>
  <c r="S962" i="2"/>
  <c r="S957" i="2"/>
  <c r="S951" i="2"/>
  <c r="S947" i="2"/>
  <c r="S943" i="2"/>
  <c r="S939" i="2"/>
  <c r="S934" i="2"/>
  <c r="S930" i="2"/>
  <c r="S925" i="2"/>
  <c r="S920" i="2"/>
  <c r="S916" i="2"/>
  <c r="S912" i="2"/>
  <c r="S907" i="2"/>
  <c r="S903" i="2"/>
  <c r="S898" i="2"/>
  <c r="S893" i="2"/>
  <c r="S887" i="2"/>
  <c r="S883" i="2"/>
  <c r="S878" i="2"/>
  <c r="S874" i="2"/>
  <c r="S870" i="2"/>
  <c r="S865" i="2"/>
  <c r="S861" i="2"/>
  <c r="S857" i="2"/>
  <c r="S853" i="2"/>
  <c r="S847" i="2"/>
  <c r="S843" i="2"/>
  <c r="S839" i="2"/>
  <c r="S834" i="2"/>
  <c r="S829" i="2"/>
  <c r="S825" i="2"/>
  <c r="S820" i="2"/>
  <c r="S816" i="2"/>
  <c r="S812" i="2"/>
  <c r="S807" i="2"/>
  <c r="S802" i="2"/>
  <c r="S797" i="2"/>
  <c r="S793" i="2"/>
  <c r="S787" i="2"/>
  <c r="S783" i="2"/>
  <c r="S779" i="2"/>
  <c r="S775" i="2"/>
  <c r="S771" i="2"/>
  <c r="S767" i="2"/>
  <c r="S763" i="2"/>
  <c r="S759" i="2"/>
  <c r="S755" i="2"/>
  <c r="S751" i="2"/>
  <c r="S744" i="2"/>
  <c r="S739" i="2"/>
  <c r="S735" i="2"/>
  <c r="S731" i="2"/>
  <c r="S727" i="2"/>
  <c r="S723" i="2"/>
  <c r="S719" i="2"/>
  <c r="S715" i="2"/>
  <c r="S711" i="2"/>
  <c r="S707" i="2"/>
  <c r="S702" i="2"/>
  <c r="S698" i="2"/>
  <c r="S694" i="2"/>
  <c r="S690" i="2"/>
  <c r="S686" i="2"/>
  <c r="S681" i="2"/>
  <c r="S677" i="2"/>
  <c r="S672" i="2"/>
  <c r="S668" i="2"/>
  <c r="S663" i="2"/>
  <c r="S658" i="2"/>
  <c r="S654" i="2"/>
  <c r="S650" i="2"/>
  <c r="S645" i="2"/>
  <c r="S640" i="2"/>
  <c r="S636" i="2"/>
  <c r="S632" i="2"/>
  <c r="S628" i="2"/>
  <c r="S624" i="2"/>
  <c r="S620" i="2"/>
  <c r="S616" i="2"/>
  <c r="S610" i="2"/>
  <c r="S605" i="2"/>
  <c r="S600" i="2"/>
  <c r="S596" i="2"/>
  <c r="S592" i="2"/>
  <c r="S588" i="2"/>
  <c r="S583" i="2"/>
  <c r="S578" i="2"/>
  <c r="S574" i="2"/>
  <c r="S570" i="2"/>
  <c r="S565" i="2"/>
  <c r="S561" i="2"/>
  <c r="S557" i="2"/>
  <c r="S553" i="2"/>
  <c r="S549" i="2"/>
  <c r="S544" i="2"/>
  <c r="S540" i="2"/>
  <c r="S535" i="2"/>
  <c r="S530" i="2"/>
  <c r="S525" i="2"/>
  <c r="S521" i="2"/>
  <c r="S515" i="2"/>
  <c r="S510" i="2"/>
  <c r="S506" i="2"/>
  <c r="S502" i="2"/>
  <c r="S497" i="2"/>
  <c r="S493" i="2"/>
  <c r="S489" i="2"/>
  <c r="S484" i="2"/>
  <c r="S479" i="2"/>
  <c r="S475" i="2"/>
  <c r="S471" i="2"/>
  <c r="S467" i="2"/>
  <c r="S463" i="2"/>
  <c r="S459" i="2"/>
  <c r="S455" i="2"/>
  <c r="S451" i="2"/>
  <c r="S447" i="2"/>
  <c r="S443" i="2"/>
  <c r="S437" i="2"/>
  <c r="S433" i="2"/>
  <c r="S429" i="2"/>
  <c r="S425" i="2"/>
  <c r="S421" i="2"/>
  <c r="S417" i="2"/>
  <c r="S413" i="2"/>
  <c r="S407" i="2"/>
  <c r="S402" i="2"/>
  <c r="S394" i="2"/>
  <c r="S388" i="2"/>
  <c r="S383" i="2"/>
  <c r="S49" i="2"/>
  <c r="S4" i="2"/>
  <c r="S379" i="2"/>
  <c r="S375" i="2"/>
  <c r="S370" i="2"/>
  <c r="S366" i="2"/>
  <c r="S362" i="2"/>
  <c r="S358" i="2"/>
  <c r="S354" i="2"/>
  <c r="S349" i="2"/>
  <c r="S343" i="2"/>
  <c r="S339" i="2"/>
  <c r="S335" i="2"/>
  <c r="S331" i="2"/>
  <c r="S327" i="2"/>
  <c r="S323" i="2"/>
  <c r="S319" i="2"/>
  <c r="S314" i="2"/>
  <c r="S309" i="2"/>
  <c r="S305" i="2"/>
  <c r="S301" i="2"/>
  <c r="S297" i="2"/>
  <c r="S292" i="2"/>
  <c r="S284" i="2"/>
  <c r="S280" i="2"/>
  <c r="S276" i="2"/>
  <c r="S270" i="2"/>
  <c r="S266" i="2"/>
  <c r="S262" i="2"/>
  <c r="S257" i="2"/>
  <c r="S252" i="2"/>
  <c r="S248" i="2"/>
  <c r="S244" i="2"/>
  <c r="S240" i="2"/>
  <c r="S236" i="2"/>
  <c r="S232" i="2"/>
  <c r="S228" i="2"/>
  <c r="S223" i="2"/>
  <c r="S219" i="2"/>
  <c r="S215" i="2"/>
  <c r="S210" i="2"/>
  <c r="S205" i="2"/>
  <c r="S201" i="2"/>
  <c r="S197" i="2"/>
  <c r="S192" i="2"/>
  <c r="S188" i="2"/>
  <c r="S183" i="2"/>
  <c r="S178" i="2"/>
  <c r="S174" i="2"/>
  <c r="S168" i="2"/>
  <c r="S164" i="2"/>
  <c r="S160" i="2"/>
  <c r="S156" i="2"/>
  <c r="S149" i="2"/>
  <c r="S145" i="2"/>
  <c r="S140" i="2"/>
  <c r="S136" i="2"/>
  <c r="S131" i="2"/>
  <c r="S127" i="2"/>
  <c r="S122" i="2"/>
  <c r="S118" i="2"/>
  <c r="S113" i="2"/>
  <c r="S109" i="2"/>
  <c r="S105" i="2"/>
  <c r="S101" i="2"/>
  <c r="S96" i="2"/>
  <c r="S92" i="2"/>
  <c r="S88" i="2"/>
  <c r="S84" i="2"/>
  <c r="S80" i="2"/>
  <c r="S76" i="2"/>
  <c r="S72" i="2"/>
  <c r="S68" i="2"/>
  <c r="S64" i="2"/>
  <c r="S59" i="2"/>
  <c r="S55" i="2"/>
  <c r="S51" i="2"/>
  <c r="S44" i="2"/>
  <c r="S40" i="2"/>
  <c r="S36" i="2"/>
  <c r="S32" i="2"/>
  <c r="S28" i="2"/>
  <c r="S24" i="2"/>
  <c r="S20" i="2"/>
  <c r="S15" i="2"/>
  <c r="S8" i="2"/>
  <c r="S3" i="2"/>
  <c r="S4001" i="2"/>
  <c r="S3996" i="2"/>
  <c r="S3992" i="2"/>
  <c r="S3988" i="2"/>
  <c r="S3984" i="2"/>
  <c r="S3979" i="2"/>
  <c r="S3975" i="2"/>
  <c r="S3971" i="2"/>
  <c r="S3967" i="2"/>
  <c r="S3963" i="2"/>
  <c r="S3958" i="2"/>
  <c r="S3953" i="2"/>
  <c r="S3949" i="2"/>
  <c r="S3944" i="2"/>
  <c r="S3940" i="2"/>
  <c r="S3936" i="2"/>
  <c r="S3932" i="2"/>
  <c r="S3927" i="2"/>
  <c r="S3922" i="2"/>
  <c r="S3918" i="2"/>
  <c r="S3913" i="2"/>
  <c r="S3908" i="2"/>
  <c r="S3902" i="2"/>
  <c r="S3898" i="2"/>
  <c r="S3894" i="2"/>
  <c r="S3889" i="2"/>
  <c r="S3885" i="2"/>
  <c r="S3881" i="2"/>
  <c r="S3877" i="2"/>
  <c r="S3873" i="2"/>
  <c r="S3869" i="2"/>
  <c r="S3863" i="2"/>
  <c r="S3859" i="2"/>
  <c r="S3855" i="2"/>
  <c r="S3850" i="2"/>
  <c r="S3846" i="2"/>
  <c r="S3840" i="2"/>
  <c r="S3835" i="2"/>
  <c r="S3831" i="2"/>
  <c r="S3827" i="2"/>
  <c r="S3822" i="2"/>
  <c r="S3818" i="2"/>
  <c r="S3813" i="2"/>
  <c r="S3809" i="2"/>
  <c r="S3805" i="2"/>
  <c r="S3801" i="2"/>
  <c r="S3796" i="2"/>
  <c r="S3791" i="2"/>
  <c r="S3786" i="2"/>
  <c r="S3782" i="2"/>
  <c r="S3778" i="2"/>
  <c r="S3774" i="2"/>
  <c r="S3770" i="2"/>
  <c r="S3766" i="2"/>
  <c r="S3762" i="2"/>
  <c r="S3756" i="2"/>
  <c r="S3751" i="2"/>
  <c r="S3745" i="2"/>
  <c r="S3741" i="2"/>
  <c r="S3737" i="2"/>
  <c r="S3733" i="2"/>
  <c r="S3729" i="2"/>
  <c r="S3725" i="2"/>
  <c r="S3720" i="2"/>
  <c r="S3716" i="2"/>
  <c r="S3712" i="2"/>
  <c r="S3708" i="2"/>
  <c r="S3703" i="2"/>
  <c r="S3698" i="2"/>
  <c r="S3694" i="2"/>
  <c r="S3690" i="2"/>
  <c r="S3686" i="2"/>
  <c r="S3681" i="2"/>
  <c r="S3677" i="2"/>
  <c r="S3673" i="2"/>
  <c r="S3669" i="2"/>
  <c r="S3664" i="2"/>
  <c r="S3660" i="2"/>
  <c r="S3655" i="2"/>
  <c r="S3651" i="2"/>
  <c r="S3647" i="2"/>
  <c r="S3643" i="2"/>
  <c r="S3639" i="2"/>
  <c r="S3633" i="2"/>
  <c r="S3629" i="2"/>
  <c r="S3624" i="2"/>
  <c r="S3620" i="2"/>
  <c r="S3615" i="2"/>
  <c r="S3611" i="2"/>
  <c r="S3607" i="2"/>
  <c r="S3602" i="2"/>
  <c r="S3597" i="2"/>
  <c r="S3593" i="2"/>
  <c r="S3588" i="2"/>
  <c r="S3583" i="2"/>
  <c r="S3579" i="2"/>
  <c r="S3574" i="2"/>
  <c r="S3570" i="2"/>
  <c r="S3566" i="2"/>
  <c r="S3562" i="2"/>
  <c r="S3558" i="2"/>
  <c r="S3553" i="2"/>
  <c r="S3549" i="2"/>
  <c r="S3545" i="2"/>
  <c r="S3541" i="2"/>
  <c r="S3535" i="2"/>
  <c r="S3531" i="2"/>
  <c r="S3527" i="2"/>
  <c r="S3523" i="2"/>
  <c r="S3519" i="2"/>
  <c r="S3515" i="2"/>
  <c r="S3511" i="2"/>
  <c r="S3506" i="2"/>
  <c r="S3501" i="2"/>
  <c r="S3497" i="2"/>
  <c r="S3492" i="2"/>
  <c r="S3488" i="2"/>
  <c r="S3482" i="2"/>
  <c r="S3478" i="2"/>
  <c r="S3473" i="2"/>
  <c r="S3469" i="2"/>
  <c r="S3464" i="2"/>
  <c r="S3459" i="2"/>
  <c r="S3455" i="2"/>
  <c r="S3451" i="2"/>
  <c r="S3447" i="2"/>
  <c r="S3443" i="2"/>
  <c r="S3439" i="2"/>
  <c r="S3435" i="2"/>
  <c r="S3431" i="2"/>
  <c r="S3427" i="2"/>
  <c r="S3422" i="2"/>
  <c r="S3418" i="2"/>
  <c r="S3413" i="2"/>
  <c r="S3409" i="2"/>
  <c r="S3405" i="2"/>
  <c r="S3401" i="2"/>
  <c r="S3397" i="2"/>
  <c r="S3392" i="2"/>
  <c r="S3388" i="2"/>
  <c r="S3384" i="2"/>
  <c r="S3379" i="2"/>
  <c r="S3374" i="2"/>
  <c r="S3370" i="2"/>
  <c r="S3366" i="2"/>
  <c r="S3361" i="2"/>
  <c r="S3356" i="2"/>
  <c r="S3351" i="2"/>
  <c r="S3347" i="2"/>
  <c r="S3343" i="2"/>
  <c r="S3338" i="2"/>
  <c r="S3333" i="2"/>
  <c r="S3329" i="2"/>
  <c r="S3325" i="2"/>
  <c r="S3321" i="2"/>
  <c r="S3316" i="2"/>
  <c r="S3312" i="2"/>
  <c r="S3307" i="2"/>
  <c r="S3302" i="2"/>
  <c r="S3298" i="2"/>
  <c r="S3294" i="2"/>
  <c r="S3289" i="2"/>
  <c r="S3285" i="2"/>
  <c r="S3281" i="2"/>
  <c r="S3277" i="2"/>
  <c r="S3273" i="2"/>
  <c r="S3268" i="2"/>
  <c r="S3264" i="2"/>
  <c r="S3259" i="2"/>
  <c r="S3255" i="2"/>
  <c r="S3250" i="2"/>
  <c r="S3246" i="2"/>
  <c r="S3242" i="2"/>
  <c r="S3238" i="2"/>
  <c r="S3234" i="2"/>
  <c r="S3228" i="2"/>
  <c r="S3224" i="2"/>
  <c r="S3220" i="2"/>
  <c r="S3215" i="2"/>
  <c r="S3211" i="2"/>
  <c r="S3206" i="2"/>
  <c r="S3201" i="2"/>
  <c r="S3197" i="2"/>
  <c r="S3193" i="2"/>
  <c r="S3188" i="2"/>
  <c r="S3184" i="2"/>
  <c r="S3179" i="2"/>
  <c r="S3174" i="2"/>
  <c r="S3169" i="2"/>
  <c r="S3164" i="2"/>
  <c r="S3160" i="2"/>
  <c r="S3156" i="2"/>
  <c r="S3150" i="2"/>
  <c r="S3145" i="2"/>
  <c r="S3141" i="2"/>
  <c r="S3137" i="2"/>
  <c r="S3133" i="2"/>
  <c r="S3128" i="2"/>
  <c r="S3124" i="2"/>
  <c r="S3120" i="2"/>
  <c r="S3116" i="2"/>
  <c r="S3112" i="2"/>
  <c r="S3106" i="2"/>
  <c r="S3101" i="2"/>
  <c r="S3097" i="2"/>
  <c r="S3092" i="2"/>
  <c r="S3088" i="2"/>
  <c r="S3084" i="2"/>
  <c r="S3080" i="2"/>
  <c r="S3076" i="2"/>
  <c r="S3072" i="2"/>
  <c r="S3068" i="2"/>
  <c r="S3064" i="2"/>
  <c r="S3059" i="2"/>
  <c r="S3055" i="2"/>
  <c r="S3050" i="2"/>
  <c r="S3046" i="2"/>
  <c r="S3042" i="2"/>
  <c r="S3036" i="2"/>
  <c r="S3028" i="2"/>
  <c r="S3024" i="2"/>
  <c r="S3020" i="2"/>
  <c r="S3015" i="2"/>
  <c r="S3010" i="2"/>
  <c r="S3005" i="2"/>
  <c r="S3000" i="2"/>
  <c r="S2996" i="2"/>
  <c r="S2992" i="2"/>
  <c r="S2988" i="2"/>
  <c r="S2982" i="2"/>
  <c r="S2978" i="2"/>
  <c r="S2974" i="2"/>
  <c r="S2970" i="2"/>
  <c r="S2966" i="2"/>
  <c r="S2962" i="2"/>
  <c r="S2956" i="2"/>
  <c r="S2952" i="2"/>
  <c r="S2946" i="2"/>
  <c r="S2942" i="2"/>
  <c r="S2936" i="2"/>
  <c r="S2931" i="2"/>
  <c r="S2926" i="2"/>
  <c r="S2922" i="2"/>
  <c r="S2918" i="2"/>
  <c r="S2914" i="2"/>
  <c r="S2910" i="2"/>
  <c r="S2905" i="2"/>
  <c r="S2900" i="2"/>
  <c r="S2895" i="2"/>
  <c r="S2891" i="2"/>
  <c r="S2887" i="2"/>
  <c r="S2883" i="2"/>
  <c r="S2878" i="2"/>
  <c r="S2873" i="2"/>
  <c r="S2869" i="2"/>
  <c r="S2865" i="2"/>
  <c r="S2860" i="2"/>
  <c r="S2856" i="2"/>
  <c r="S2851" i="2"/>
  <c r="S2847" i="2"/>
  <c r="S2842" i="2"/>
  <c r="S2838" i="2"/>
  <c r="S2829" i="2"/>
  <c r="S2825" i="2"/>
  <c r="S2820" i="2"/>
  <c r="S2815" i="2"/>
  <c r="S2811" i="2"/>
  <c r="S2807" i="2"/>
  <c r="S2803" i="2"/>
  <c r="S2799" i="2"/>
  <c r="S2795" i="2"/>
  <c r="S2791" i="2"/>
  <c r="S2787" i="2"/>
  <c r="S2783" i="2"/>
  <c r="S2777" i="2"/>
  <c r="S2773" i="2"/>
  <c r="S2769" i="2"/>
  <c r="S2764" i="2"/>
  <c r="S2760" i="2"/>
  <c r="S2756" i="2"/>
  <c r="S2752" i="2"/>
  <c r="S2747" i="2"/>
  <c r="S2743" i="2"/>
  <c r="S2739" i="2"/>
  <c r="S2734" i="2"/>
  <c r="S2730" i="2"/>
  <c r="S2726" i="2"/>
  <c r="S2722" i="2"/>
  <c r="S2718" i="2"/>
  <c r="S2713" i="2"/>
  <c r="S2709" i="2"/>
  <c r="S2705" i="2"/>
  <c r="S2701" i="2"/>
  <c r="S2697" i="2"/>
  <c r="S2692" i="2"/>
  <c r="S2687" i="2"/>
  <c r="S2682" i="2"/>
  <c r="S2678" i="2"/>
  <c r="S2674" i="2"/>
  <c r="S2670" i="2"/>
  <c r="S2666" i="2"/>
  <c r="S2662" i="2"/>
  <c r="S2658" i="2"/>
  <c r="S2654" i="2"/>
  <c r="S2649" i="2"/>
  <c r="S2643" i="2"/>
  <c r="S2639" i="2"/>
  <c r="S2635" i="2"/>
  <c r="S2630" i="2"/>
  <c r="S2624" i="2"/>
  <c r="S2620" i="2"/>
  <c r="S2616" i="2"/>
  <c r="S2612" i="2"/>
  <c r="S2608" i="2"/>
  <c r="S2603" i="2"/>
  <c r="S2599" i="2"/>
  <c r="S2595" i="2"/>
  <c r="S2591" i="2"/>
  <c r="S2586" i="2"/>
  <c r="S2582" i="2"/>
  <c r="S2578" i="2"/>
  <c r="S2573" i="2"/>
  <c r="S2568" i="2"/>
  <c r="S2564" i="2"/>
  <c r="S2560" i="2"/>
  <c r="S2555" i="2"/>
  <c r="S2550" i="2"/>
  <c r="S2545" i="2"/>
  <c r="S2541" i="2"/>
  <c r="S2537" i="2"/>
  <c r="S2532" i="2"/>
  <c r="S2528" i="2"/>
  <c r="S2524" i="2"/>
  <c r="S2520" i="2"/>
  <c r="S2516" i="2"/>
  <c r="S2512" i="2"/>
  <c r="S2508" i="2"/>
  <c r="S2504" i="2"/>
  <c r="S2500" i="2"/>
  <c r="S2496" i="2"/>
  <c r="S2492" i="2"/>
  <c r="S2487" i="2"/>
  <c r="S2483" i="2"/>
  <c r="S2478" i="2"/>
  <c r="S2474" i="2"/>
  <c r="S2470" i="2"/>
  <c r="S2464" i="2"/>
  <c r="S2460" i="2"/>
  <c r="S2456" i="2"/>
  <c r="S2452" i="2"/>
  <c r="S2448" i="2"/>
  <c r="S2443" i="2"/>
  <c r="S2439" i="2"/>
  <c r="S2434" i="2"/>
  <c r="S2430" i="2"/>
  <c r="S2425" i="2"/>
  <c r="S2421" i="2"/>
  <c r="S2417" i="2"/>
  <c r="S2413" i="2"/>
  <c r="S2409" i="2"/>
  <c r="S2403" i="2"/>
  <c r="S2399" i="2"/>
  <c r="S2394" i="2"/>
  <c r="S2390" i="2"/>
  <c r="S2385" i="2"/>
  <c r="S2381" i="2"/>
  <c r="S2377" i="2"/>
  <c r="S2373" i="2"/>
  <c r="S2369" i="2"/>
  <c r="S2363" i="2"/>
  <c r="S2359" i="2"/>
  <c r="S2355" i="2"/>
  <c r="S2351" i="2"/>
  <c r="S2347" i="2"/>
  <c r="S2343" i="2"/>
  <c r="S2339" i="2"/>
  <c r="S2335" i="2"/>
  <c r="S2331" i="2"/>
  <c r="S2327" i="2"/>
  <c r="S2323" i="2"/>
  <c r="S2319" i="2"/>
  <c r="S2315" i="2"/>
  <c r="S2311" i="2"/>
  <c r="S2307" i="2"/>
  <c r="S2303" i="2"/>
  <c r="S2299" i="2"/>
  <c r="S2294" i="2"/>
  <c r="S2290" i="2"/>
  <c r="S2286" i="2"/>
  <c r="S2282" i="2"/>
  <c r="S2277" i="2"/>
  <c r="S2273" i="2"/>
  <c r="S2269" i="2"/>
  <c r="S2265" i="2"/>
  <c r="S2261" i="2"/>
  <c r="S2257" i="2"/>
  <c r="S2253" i="2"/>
  <c r="S2248" i="2"/>
  <c r="S2244" i="2"/>
  <c r="S2240" i="2"/>
  <c r="S2233" i="2"/>
  <c r="S2229" i="2"/>
  <c r="S2223" i="2"/>
  <c r="S2219" i="2"/>
  <c r="S2215" i="2"/>
  <c r="S2209" i="2"/>
  <c r="S2205" i="2"/>
  <c r="S2200" i="2"/>
  <c r="S2196" i="2"/>
  <c r="S2192" i="2"/>
  <c r="S2188" i="2"/>
  <c r="S2184" i="2"/>
  <c r="S2179" i="2"/>
  <c r="S2175" i="2"/>
  <c r="S2171" i="2"/>
  <c r="S2167" i="2"/>
  <c r="S2163" i="2"/>
  <c r="S2157" i="2"/>
  <c r="S2153" i="2"/>
  <c r="S2148" i="2"/>
  <c r="S2143" i="2"/>
  <c r="S2138" i="2"/>
  <c r="S2133" i="2"/>
  <c r="S2129" i="2"/>
  <c r="S2124" i="2"/>
  <c r="S2120" i="2"/>
  <c r="S2115" i="2"/>
  <c r="S2111" i="2"/>
  <c r="S2107" i="2"/>
  <c r="S2103" i="2"/>
  <c r="S2097" i="2"/>
  <c r="S2093" i="2"/>
  <c r="S2089" i="2"/>
  <c r="S2085" i="2"/>
  <c r="S2081" i="2"/>
  <c r="S2077" i="2"/>
  <c r="S2073" i="2"/>
  <c r="S2068" i="2"/>
  <c r="S2064" i="2"/>
  <c r="S2060" i="2"/>
  <c r="S2056" i="2"/>
  <c r="S2052" i="2"/>
  <c r="S2048" i="2"/>
  <c r="S2043" i="2"/>
  <c r="S2038" i="2"/>
  <c r="S2034" i="2"/>
  <c r="S2030" i="2"/>
  <c r="S2026" i="2"/>
  <c r="S2020" i="2"/>
  <c r="S2016" i="2"/>
  <c r="S2012" i="2"/>
  <c r="S2006" i="2"/>
  <c r="S2002" i="2"/>
  <c r="S1998" i="2"/>
  <c r="S1993" i="2"/>
  <c r="S1989" i="2"/>
  <c r="S1985" i="2"/>
  <c r="S1981" i="2"/>
  <c r="S1977" i="2"/>
  <c r="S1972" i="2"/>
  <c r="S1967" i="2"/>
  <c r="S1961" i="2"/>
  <c r="S1957" i="2"/>
  <c r="S1953" i="2"/>
  <c r="S1948" i="2"/>
  <c r="S1944" i="2"/>
  <c r="S1939" i="2"/>
  <c r="S1934" i="2"/>
  <c r="S1930" i="2"/>
  <c r="S1925" i="2"/>
  <c r="S1921" i="2"/>
  <c r="S1917" i="2"/>
  <c r="S1913" i="2"/>
  <c r="S1908" i="2"/>
  <c r="S1904" i="2"/>
  <c r="S1899" i="2"/>
  <c r="S1895" i="2"/>
  <c r="S1888" i="2"/>
  <c r="S1884" i="2"/>
  <c r="S1880" i="2"/>
  <c r="S1876" i="2"/>
  <c r="S1871" i="2"/>
  <c r="S1867" i="2"/>
  <c r="S1863" i="2"/>
  <c r="S1858" i="2"/>
  <c r="S1853" i="2"/>
  <c r="S1848" i="2"/>
  <c r="S1844" i="2"/>
  <c r="S1840" i="2"/>
  <c r="S1835" i="2"/>
  <c r="S1831" i="2"/>
  <c r="S1827" i="2"/>
  <c r="S1823" i="2"/>
  <c r="S1819" i="2"/>
  <c r="S1815" i="2"/>
  <c r="S1811" i="2"/>
  <c r="S1807" i="2"/>
  <c r="S1802" i="2"/>
  <c r="S1797" i="2"/>
  <c r="S1793" i="2"/>
  <c r="S1788" i="2"/>
  <c r="S1784" i="2"/>
  <c r="S1780" i="2"/>
  <c r="S1776" i="2"/>
  <c r="S1772" i="2"/>
  <c r="S1768" i="2"/>
  <c r="S1764" i="2"/>
  <c r="S1759" i="2"/>
  <c r="S1755" i="2"/>
  <c r="S1751" i="2"/>
  <c r="S1745" i="2"/>
  <c r="S1741" i="2"/>
  <c r="S1737" i="2"/>
  <c r="S1733" i="2"/>
  <c r="S1729" i="2"/>
  <c r="S1724" i="2"/>
  <c r="S1720" i="2"/>
  <c r="S1716" i="2"/>
  <c r="S1712" i="2"/>
  <c r="S1706" i="2"/>
  <c r="S1702" i="2"/>
  <c r="S1697" i="2"/>
  <c r="S1692" i="2"/>
  <c r="S1688" i="2"/>
  <c r="S1684" i="2"/>
  <c r="S1679" i="2"/>
  <c r="S1675" i="2"/>
  <c r="S1671" i="2"/>
  <c r="S1666" i="2"/>
  <c r="S1661" i="2"/>
  <c r="S1655" i="2"/>
  <c r="S1651" i="2"/>
  <c r="S1647" i="2"/>
  <c r="S1643" i="2"/>
  <c r="S1639" i="2"/>
  <c r="S1635" i="2"/>
  <c r="S1630" i="2"/>
  <c r="S1626" i="2"/>
  <c r="S1621" i="2"/>
  <c r="S1616" i="2"/>
  <c r="S1611" i="2"/>
  <c r="S1606" i="2"/>
  <c r="S1602" i="2"/>
  <c r="S1597" i="2"/>
  <c r="S1593" i="2"/>
  <c r="S1589" i="2"/>
  <c r="S1583" i="2"/>
  <c r="S1578" i="2"/>
  <c r="S1572" i="2"/>
  <c r="S1567" i="2"/>
  <c r="S1563" i="2"/>
  <c r="S1559" i="2"/>
  <c r="S1555" i="2"/>
  <c r="S1550" i="2"/>
  <c r="S1545" i="2"/>
  <c r="S1540" i="2"/>
  <c r="S1536" i="2"/>
  <c r="S1532" i="2"/>
  <c r="S1528" i="2"/>
  <c r="S1523" i="2"/>
  <c r="S1519" i="2"/>
  <c r="S1514" i="2"/>
  <c r="S1510" i="2"/>
  <c r="S1506" i="2"/>
  <c r="S1501" i="2"/>
  <c r="S1497" i="2"/>
  <c r="S1493" i="2"/>
  <c r="S1487" i="2"/>
  <c r="S1482" i="2"/>
  <c r="S1478" i="2"/>
  <c r="S1474" i="2"/>
  <c r="S1469" i="2"/>
  <c r="S1465" i="2"/>
  <c r="S1461" i="2"/>
  <c r="S1456" i="2"/>
  <c r="S1451" i="2"/>
  <c r="S1445" i="2"/>
  <c r="S1441" i="2"/>
  <c r="S1437" i="2"/>
  <c r="S1433" i="2"/>
  <c r="S1428" i="2"/>
  <c r="S1423" i="2"/>
  <c r="S1418" i="2"/>
  <c r="S1414" i="2"/>
  <c r="S1410" i="2"/>
  <c r="S1406" i="2"/>
  <c r="S1400" i="2"/>
  <c r="S1396" i="2"/>
  <c r="S1392" i="2"/>
  <c r="S1388" i="2"/>
  <c r="S1384" i="2"/>
  <c r="S1380" i="2"/>
  <c r="S1376" i="2"/>
  <c r="S1371" i="2"/>
  <c r="S1367" i="2"/>
  <c r="S1362" i="2"/>
  <c r="S1358" i="2"/>
  <c r="S1350" i="2"/>
  <c r="S1346" i="2"/>
  <c r="S1342" i="2"/>
  <c r="S1338" i="2"/>
  <c r="S1334" i="2"/>
  <c r="S1330" i="2"/>
  <c r="S1326" i="2"/>
  <c r="S1321" i="2"/>
  <c r="S1317" i="2"/>
  <c r="S1313" i="2"/>
  <c r="S1308" i="2"/>
  <c r="S1304" i="2"/>
  <c r="S1298" i="2"/>
  <c r="S1294" i="2"/>
  <c r="S1290" i="2"/>
  <c r="S1286" i="2"/>
  <c r="S1281" i="2"/>
  <c r="S1277" i="2"/>
  <c r="S1273" i="2"/>
  <c r="S1269" i="2"/>
  <c r="S1264" i="2"/>
  <c r="S1258" i="2"/>
  <c r="S1254" i="2"/>
  <c r="S1249" i="2"/>
  <c r="S1245" i="2"/>
  <c r="S1240" i="2"/>
  <c r="S1235" i="2"/>
  <c r="S1231" i="2"/>
  <c r="S1226" i="2"/>
  <c r="S1220" i="2"/>
  <c r="S1216" i="2"/>
  <c r="S1212" i="2"/>
  <c r="S1208" i="2"/>
  <c r="S1203" i="2"/>
  <c r="S1199" i="2"/>
  <c r="S1195" i="2"/>
  <c r="S1191" i="2"/>
  <c r="S1185" i="2"/>
  <c r="S1181" i="2"/>
  <c r="S1177" i="2"/>
  <c r="S1173" i="2"/>
  <c r="S1169" i="2"/>
  <c r="S1164" i="2"/>
  <c r="S1157" i="2"/>
  <c r="S1153" i="2"/>
  <c r="S1149" i="2"/>
  <c r="S1145" i="2"/>
  <c r="S1141" i="2"/>
  <c r="S1137" i="2"/>
  <c r="S1132" i="2"/>
  <c r="S1128" i="2"/>
  <c r="S1123" i="2"/>
  <c r="S1118" i="2"/>
  <c r="S1114" i="2"/>
  <c r="S1110" i="2"/>
  <c r="S1105" i="2"/>
  <c r="S1101" i="2"/>
  <c r="S1097" i="2"/>
  <c r="S1093" i="2"/>
  <c r="S1089" i="2"/>
  <c r="S1085" i="2"/>
  <c r="S1080" i="2"/>
  <c r="S1075" i="2"/>
  <c r="S1070" i="2"/>
  <c r="S1066" i="2"/>
  <c r="S1061" i="2"/>
  <c r="S1056" i="2"/>
  <c r="S1048" i="2"/>
  <c r="S1044" i="2"/>
  <c r="S1040" i="2"/>
  <c r="S1036" i="2"/>
  <c r="S1031" i="2"/>
  <c r="S1027" i="2"/>
  <c r="S1022" i="2"/>
  <c r="S1018" i="2"/>
  <c r="S1013" i="2"/>
  <c r="S1008" i="2"/>
  <c r="S1004" i="2"/>
  <c r="S999" i="2"/>
  <c r="S995" i="2"/>
  <c r="S990" i="2"/>
  <c r="S986" i="2"/>
  <c r="S982" i="2"/>
  <c r="S977" i="2"/>
  <c r="S973" i="2"/>
  <c r="S969" i="2"/>
  <c r="S965" i="2"/>
  <c r="S961" i="2"/>
  <c r="S956" i="2"/>
  <c r="S950" i="2"/>
  <c r="S946" i="2"/>
  <c r="S942" i="2"/>
  <c r="S938" i="2"/>
  <c r="S933" i="2"/>
  <c r="S929" i="2"/>
  <c r="S924" i="2"/>
  <c r="S919" i="2"/>
  <c r="S915" i="2"/>
  <c r="S911" i="2"/>
  <c r="S906" i="2"/>
  <c r="S902" i="2"/>
  <c r="S897" i="2"/>
  <c r="S890" i="2"/>
  <c r="S886" i="2"/>
  <c r="S882" i="2"/>
  <c r="S877" i="2"/>
  <c r="S873" i="2"/>
  <c r="S868" i="2"/>
  <c r="S864" i="2"/>
  <c r="S860" i="2"/>
  <c r="S856" i="2"/>
  <c r="S851" i="2"/>
  <c r="S846" i="2"/>
  <c r="S842" i="2"/>
  <c r="S837" i="2"/>
  <c r="S833" i="2"/>
  <c r="S828" i="2"/>
  <c r="S824" i="2"/>
  <c r="S819" i="2"/>
  <c r="S815" i="2"/>
  <c r="S811" i="2"/>
  <c r="S806" i="2"/>
  <c r="S801" i="2"/>
  <c r="S796" i="2"/>
  <c r="S792" i="2"/>
  <c r="S786" i="2"/>
  <c r="S782" i="2"/>
  <c r="S778" i="2"/>
  <c r="S774" i="2"/>
  <c r="S770" i="2"/>
  <c r="S766" i="2"/>
  <c r="S762" i="2"/>
  <c r="S758" i="2"/>
  <c r="S754" i="2"/>
  <c r="S750" i="2"/>
  <c r="S743" i="2"/>
  <c r="S738" i="2"/>
  <c r="S734" i="2"/>
  <c r="S730" i="2"/>
  <c r="S726" i="2"/>
  <c r="S722" i="2"/>
  <c r="S718" i="2"/>
  <c r="S714" i="2"/>
  <c r="S710" i="2"/>
  <c r="S706" i="2"/>
  <c r="S701" i="2"/>
  <c r="S697" i="2"/>
  <c r="S693" i="2"/>
  <c r="S689" i="2"/>
  <c r="S684" i="2"/>
  <c r="S680" i="2"/>
  <c r="S676" i="2"/>
  <c r="S671" i="2"/>
  <c r="S667" i="2"/>
  <c r="S662" i="2"/>
  <c r="S657" i="2"/>
  <c r="S653" i="2"/>
  <c r="S649" i="2"/>
  <c r="S644" i="2"/>
  <c r="S639" i="2"/>
  <c r="S635" i="2"/>
  <c r="S631" i="2"/>
  <c r="S627" i="2"/>
  <c r="S623" i="2"/>
  <c r="S619" i="2"/>
  <c r="S614" i="2"/>
  <c r="S608" i="2"/>
  <c r="S604" i="2"/>
  <c r="S599" i="2"/>
  <c r="S595" i="2"/>
  <c r="S591" i="2"/>
  <c r="S586" i="2"/>
  <c r="S582" i="2"/>
  <c r="S577" i="2"/>
  <c r="S573" i="2"/>
  <c r="S569" i="2"/>
  <c r="S564" i="2"/>
  <c r="S560" i="2"/>
  <c r="S556" i="2"/>
  <c r="S552" i="2"/>
  <c r="S548" i="2"/>
  <c r="S543" i="2"/>
  <c r="S539" i="2"/>
  <c r="S534" i="2"/>
  <c r="S529" i="2"/>
  <c r="S524" i="2"/>
  <c r="S520" i="2"/>
  <c r="S514" i="2"/>
  <c r="S509" i="2"/>
  <c r="S505" i="2"/>
  <c r="S501" i="2"/>
  <c r="S496" i="2"/>
  <c r="S492" i="2"/>
  <c r="S487" i="2"/>
  <c r="S483" i="2"/>
  <c r="S478" i="2"/>
  <c r="S474" i="2"/>
  <c r="S470" i="2"/>
  <c r="S466" i="2"/>
  <c r="S462" i="2"/>
  <c r="S458" i="2"/>
  <c r="S454" i="2"/>
  <c r="S450" i="2"/>
  <c r="S446" i="2"/>
  <c r="S442" i="2"/>
  <c r="S436" i="2"/>
  <c r="S432" i="2"/>
  <c r="S428" i="2"/>
  <c r="S424" i="2"/>
  <c r="S420" i="2"/>
  <c r="S416" i="2"/>
  <c r="S412" i="2"/>
  <c r="S406" i="2"/>
  <c r="S401" i="2"/>
  <c r="S393" i="2"/>
  <c r="S387" i="2"/>
  <c r="S382" i="2"/>
  <c r="S378" i="2"/>
  <c r="S374" i="2"/>
  <c r="S369" i="2"/>
  <c r="S365" i="2"/>
  <c r="S361" i="2"/>
  <c r="S357" i="2"/>
  <c r="S353" i="2"/>
  <c r="S346" i="2"/>
  <c r="S342" i="2"/>
  <c r="S338" i="2"/>
  <c r="S334" i="2"/>
  <c r="S330" i="2"/>
  <c r="S326" i="2"/>
  <c r="S322" i="2"/>
  <c r="S317" i="2"/>
  <c r="S312" i="2"/>
  <c r="S308" i="2"/>
  <c r="S304" i="2"/>
  <c r="S300" i="2"/>
  <c r="S296" i="2"/>
  <c r="S289" i="2"/>
  <c r="S283" i="2"/>
  <c r="S279" i="2"/>
  <c r="S273" i="2"/>
  <c r="S269" i="2"/>
  <c r="S265" i="2"/>
  <c r="S261" i="2"/>
  <c r="S255" i="2"/>
  <c r="S251" i="2"/>
  <c r="S247" i="2"/>
  <c r="S243" i="2"/>
  <c r="S239" i="2"/>
  <c r="S235" i="2"/>
  <c r="S231" i="2"/>
  <c r="S226" i="2"/>
  <c r="S222" i="2"/>
  <c r="S218" i="2"/>
  <c r="S214" i="2"/>
  <c r="S209" i="2"/>
  <c r="S204" i="2"/>
  <c r="S200" i="2"/>
  <c r="S196" i="2"/>
  <c r="S191" i="2"/>
  <c r="S187" i="2"/>
  <c r="S182" i="2"/>
  <c r="S177" i="2"/>
  <c r="S173" i="2"/>
  <c r="S167" i="2"/>
  <c r="S163" i="2"/>
  <c r="S159" i="2"/>
  <c r="S155" i="2"/>
  <c r="S148" i="2"/>
  <c r="S144" i="2"/>
  <c r="S139" i="2"/>
  <c r="S134" i="2"/>
  <c r="S130" i="2"/>
  <c r="S125" i="2"/>
  <c r="S121" i="2"/>
  <c r="S117" i="2"/>
  <c r="S112" i="2"/>
  <c r="S108" i="2"/>
  <c r="S104" i="2"/>
  <c r="S100" i="2"/>
  <c r="S95" i="2"/>
  <c r="S91" i="2"/>
  <c r="S87" i="2"/>
  <c r="S83" i="2"/>
  <c r="S79" i="2"/>
  <c r="S75" i="2"/>
  <c r="S71" i="2"/>
  <c r="S67" i="2"/>
  <c r="S63" i="2"/>
  <c r="S58" i="2"/>
  <c r="S54" i="2"/>
  <c r="S48" i="2"/>
  <c r="S43" i="2"/>
  <c r="S39" i="2"/>
  <c r="S35" i="2"/>
  <c r="S31" i="2"/>
  <c r="S27" i="2"/>
  <c r="S23" i="2"/>
  <c r="S19" i="2"/>
  <c r="S14" i="2"/>
  <c r="S7" i="2"/>
  <c r="S2" i="2"/>
  <c r="S12" i="2"/>
  <c r="S3999" i="2"/>
  <c r="S3995" i="2"/>
  <c r="S3991" i="2"/>
  <c r="S3987" i="2"/>
  <c r="S3983" i="2"/>
  <c r="S3978" i="2"/>
  <c r="S3974" i="2"/>
  <c r="S3970" i="2"/>
  <c r="S3966" i="2"/>
  <c r="S3962" i="2"/>
  <c r="S3956" i="2"/>
  <c r="S3952" i="2"/>
  <c r="S3948" i="2"/>
  <c r="S3943" i="2"/>
  <c r="S3939" i="2"/>
  <c r="S3935" i="2"/>
  <c r="S3931" i="2"/>
  <c r="S3925" i="2"/>
  <c r="S3921" i="2"/>
  <c r="S3916" i="2"/>
  <c r="S3912" i="2"/>
  <c r="S3907" i="2"/>
  <c r="S3901" i="2"/>
  <c r="S3897" i="2"/>
  <c r="S3893" i="2"/>
  <c r="S3888" i="2"/>
  <c r="S3884" i="2"/>
  <c r="S3880" i="2"/>
  <c r="S3876" i="2"/>
  <c r="S3872" i="2"/>
  <c r="S3867" i="2"/>
  <c r="S3862" i="2"/>
  <c r="S3858" i="2"/>
  <c r="S3854" i="2"/>
  <c r="S3849" i="2"/>
  <c r="S3845" i="2"/>
  <c r="S3839" i="2"/>
  <c r="S3834" i="2"/>
  <c r="S3830" i="2"/>
  <c r="S3826" i="2"/>
  <c r="S3821" i="2"/>
  <c r="S3817" i="2"/>
  <c r="S3812" i="2"/>
  <c r="S3808" i="2"/>
  <c r="S3804" i="2"/>
  <c r="S3800" i="2"/>
  <c r="S3794" i="2"/>
  <c r="S3789" i="2"/>
  <c r="S3785" i="2"/>
  <c r="S3781" i="2"/>
  <c r="S3777" i="2"/>
  <c r="S3773" i="2"/>
  <c r="S3769" i="2"/>
  <c r="S3765" i="2"/>
  <c r="S3761" i="2"/>
  <c r="S3755" i="2"/>
  <c r="S3750" i="2"/>
  <c r="S3744" i="2"/>
  <c r="S3740" i="2"/>
  <c r="S3736" i="2"/>
  <c r="S3732" i="2"/>
  <c r="S3728" i="2"/>
  <c r="S3724" i="2"/>
  <c r="S3719" i="2"/>
  <c r="S3715" i="2"/>
  <c r="S3711" i="2"/>
  <c r="S3707" i="2"/>
  <c r="S3702" i="2"/>
  <c r="S3697" i="2"/>
  <c r="S3693" i="2"/>
  <c r="S3689" i="2"/>
  <c r="S3684" i="2"/>
  <c r="S3680" i="2"/>
  <c r="S3676" i="2"/>
  <c r="S3672" i="2"/>
  <c r="S3667" i="2"/>
  <c r="S3663" i="2"/>
  <c r="S3658" i="2"/>
  <c r="S3654" i="2"/>
  <c r="S3650" i="2"/>
  <c r="S3646" i="2"/>
  <c r="S3642" i="2"/>
  <c r="S3636" i="2"/>
  <c r="S3632" i="2"/>
  <c r="S3627" i="2"/>
  <c r="S3623" i="2"/>
  <c r="S3619" i="2"/>
  <c r="S3614" i="2"/>
  <c r="S3610" i="2"/>
  <c r="S3606" i="2"/>
  <c r="S3601" i="2"/>
  <c r="S3596" i="2"/>
  <c r="S3591" i="2"/>
  <c r="S3586" i="2"/>
  <c r="S3582" i="2"/>
  <c r="S3578" i="2"/>
  <c r="S3573" i="2"/>
  <c r="S3569" i="2"/>
  <c r="S3565" i="2"/>
  <c r="S3561" i="2"/>
  <c r="S3557" i="2"/>
  <c r="S3552" i="2"/>
  <c r="S3548" i="2"/>
  <c r="S3544" i="2"/>
  <c r="S3540" i="2"/>
  <c r="S3534" i="2"/>
  <c r="S3530" i="2"/>
  <c r="S3526" i="2"/>
  <c r="S3522" i="2"/>
  <c r="S3518" i="2"/>
  <c r="S3514" i="2"/>
  <c r="S3510" i="2"/>
  <c r="S3505" i="2"/>
  <c r="S3500" i="2"/>
  <c r="S3496" i="2"/>
  <c r="S3491" i="2"/>
  <c r="S3486" i="2"/>
  <c r="S3481" i="2"/>
  <c r="S3477" i="2"/>
  <c r="S3472" i="2"/>
  <c r="S3468" i="2"/>
  <c r="S3463" i="2"/>
  <c r="S3458" i="2"/>
  <c r="S3454" i="2"/>
  <c r="S3450" i="2"/>
  <c r="S3446" i="2"/>
  <c r="S3442" i="2"/>
  <c r="S3438" i="2"/>
  <c r="S3434" i="2"/>
  <c r="S3430" i="2"/>
  <c r="S3426" i="2"/>
  <c r="S3421" i="2"/>
  <c r="S3417" i="2"/>
  <c r="S3412" i="2"/>
  <c r="S3408" i="2"/>
  <c r="S3404" i="2"/>
  <c r="S3400" i="2"/>
  <c r="S3395" i="2"/>
  <c r="S3391" i="2"/>
  <c r="S3387" i="2"/>
  <c r="S3382" i="2"/>
  <c r="S3378" i="2"/>
  <c r="S3373" i="2"/>
  <c r="S3369" i="2"/>
  <c r="S3365" i="2"/>
  <c r="S3360" i="2"/>
  <c r="S3355" i="2"/>
  <c r="S3350" i="2"/>
  <c r="S3346" i="2"/>
  <c r="S3342" i="2"/>
  <c r="S3336" i="2"/>
  <c r="S3332" i="2"/>
  <c r="S3328" i="2"/>
  <c r="S3324" i="2"/>
  <c r="S3319" i="2"/>
  <c r="S3315" i="2"/>
  <c r="S3311" i="2"/>
  <c r="S3306" i="2"/>
  <c r="S3301" i="2"/>
  <c r="S3297" i="2"/>
  <c r="S3293" i="2"/>
  <c r="S3288" i="2"/>
  <c r="S3284" i="2"/>
  <c r="S3280" i="2"/>
  <c r="S3276" i="2"/>
  <c r="S3272" i="2"/>
  <c r="S3267" i="2"/>
  <c r="S3263" i="2"/>
  <c r="S3258" i="2"/>
  <c r="S3254" i="2"/>
  <c r="S3249" i="2"/>
  <c r="S3245" i="2"/>
  <c r="S3241" i="2"/>
  <c r="S3237" i="2"/>
  <c r="S3233" i="2"/>
  <c r="S3227" i="2"/>
  <c r="S3223" i="2"/>
  <c r="S3219" i="2"/>
  <c r="S3214" i="2"/>
  <c r="S3210" i="2"/>
  <c r="S3205" i="2"/>
  <c r="S3200" i="2"/>
  <c r="S3196" i="2"/>
  <c r="S3192" i="2"/>
  <c r="S3187" i="2"/>
  <c r="S3183" i="2"/>
  <c r="S3178" i="2"/>
  <c r="S3173" i="2"/>
  <c r="S3167" i="2"/>
  <c r="S3163" i="2"/>
  <c r="S3159" i="2"/>
  <c r="S3155" i="2"/>
  <c r="S3149" i="2"/>
  <c r="S3144" i="2"/>
  <c r="S3140" i="2"/>
  <c r="S3136" i="2"/>
  <c r="S3132" i="2"/>
  <c r="S3127" i="2"/>
  <c r="S3123" i="2"/>
  <c r="S3119" i="2"/>
  <c r="S3115" i="2"/>
  <c r="S3109" i="2"/>
  <c r="S3105" i="2"/>
  <c r="S3100" i="2"/>
  <c r="S3096" i="2"/>
  <c r="S3091" i="2"/>
  <c r="S3087" i="2"/>
  <c r="S3083" i="2"/>
  <c r="S3079" i="2"/>
  <c r="S3075" i="2"/>
  <c r="S3071" i="2"/>
  <c r="S3067" i="2"/>
  <c r="S3063" i="2"/>
  <c r="S3058" i="2"/>
  <c r="S3054" i="2"/>
  <c r="S3049" i="2"/>
  <c r="S3045" i="2"/>
  <c r="S3039" i="2"/>
  <c r="S3034" i="2"/>
  <c r="S3027" i="2"/>
  <c r="S3023" i="2"/>
  <c r="S3018" i="2"/>
  <c r="S3013" i="2"/>
  <c r="S3009" i="2"/>
  <c r="S3004" i="2"/>
  <c r="S2999" i="2"/>
  <c r="S2995" i="2"/>
  <c r="S2991" i="2"/>
  <c r="S2987" i="2"/>
  <c r="S2981" i="2"/>
  <c r="S2977" i="2"/>
  <c r="S2973" i="2"/>
  <c r="S2969" i="2"/>
  <c r="S2965" i="2"/>
  <c r="S2961" i="2"/>
  <c r="S2955" i="2"/>
  <c r="S2951" i="2"/>
  <c r="S2945" i="2"/>
  <c r="S2941" i="2"/>
  <c r="S2934" i="2"/>
  <c r="S2930" i="2"/>
  <c r="S2925" i="2"/>
  <c r="S2921" i="2"/>
  <c r="S2917" i="2"/>
  <c r="S2913" i="2"/>
  <c r="S2909" i="2"/>
  <c r="S2904" i="2"/>
  <c r="S2899" i="2"/>
  <c r="S2894" i="2"/>
  <c r="S2890" i="2"/>
  <c r="S2886" i="2"/>
  <c r="S2882" i="2"/>
  <c r="S2876" i="2"/>
  <c r="S2872" i="2"/>
  <c r="S2868" i="2"/>
  <c r="S2863" i="2"/>
  <c r="S2859" i="2"/>
  <c r="S2854" i="2"/>
  <c r="S2850" i="2"/>
  <c r="S2846" i="2"/>
  <c r="S2841" i="2"/>
  <c r="S2834" i="2"/>
  <c r="S2828" i="2"/>
  <c r="S2824" i="2"/>
  <c r="S2818" i="2"/>
  <c r="S2814" i="2"/>
  <c r="S2810" i="2"/>
  <c r="S2806" i="2"/>
  <c r="S2802" i="2"/>
  <c r="S2798" i="2"/>
  <c r="S2794" i="2"/>
  <c r="S2790" i="2"/>
  <c r="S2786" i="2"/>
  <c r="S2782" i="2"/>
  <c r="S2776" i="2"/>
  <c r="S2772" i="2"/>
  <c r="S2768" i="2"/>
  <c r="S2763" i="2"/>
  <c r="S2759" i="2"/>
  <c r="S2755" i="2"/>
  <c r="S2750" i="2"/>
  <c r="S2746" i="2"/>
  <c r="S2742" i="2"/>
  <c r="S2738" i="2"/>
  <c r="S2733" i="2"/>
  <c r="S2729" i="2"/>
  <c r="S2725" i="2"/>
  <c r="S2721" i="2"/>
  <c r="S2716" i="2"/>
  <c r="S2712" i="2"/>
  <c r="S2708" i="2"/>
  <c r="S2704" i="2"/>
  <c r="S2700" i="2"/>
  <c r="S2695" i="2"/>
  <c r="S2691" i="2"/>
  <c r="S2686" i="2"/>
  <c r="S2681" i="2"/>
  <c r="S2677" i="2"/>
  <c r="S2673" i="2"/>
  <c r="S2669" i="2"/>
  <c r="S2665" i="2"/>
  <c r="S2661" i="2"/>
  <c r="S2657" i="2"/>
  <c r="S2653" i="2"/>
  <c r="S2648" i="2"/>
  <c r="S2642" i="2"/>
  <c r="S2638" i="2"/>
  <c r="S2634" i="2"/>
  <c r="S2629" i="2"/>
  <c r="S2623" i="2"/>
  <c r="S2619" i="2"/>
  <c r="S2615" i="2"/>
  <c r="S2611" i="2"/>
  <c r="S2607" i="2"/>
  <c r="S2602" i="2"/>
  <c r="S2598" i="2"/>
  <c r="S2594" i="2"/>
  <c r="S2590" i="2"/>
  <c r="S2585" i="2"/>
  <c r="S2581" i="2"/>
  <c r="S2576" i="2"/>
  <c r="S2571" i="2"/>
  <c r="S2567" i="2"/>
  <c r="S2563" i="2"/>
  <c r="S2559" i="2"/>
  <c r="S2554" i="2"/>
  <c r="S2549" i="2"/>
  <c r="S2544" i="2"/>
  <c r="S2540" i="2"/>
  <c r="S2536" i="2"/>
  <c r="S2531" i="2"/>
  <c r="S2527" i="2"/>
  <c r="S2523" i="2"/>
  <c r="S2519" i="2"/>
  <c r="S2515" i="2"/>
  <c r="S2511" i="2"/>
  <c r="S2507" i="2"/>
  <c r="S2503" i="2"/>
  <c r="S2499" i="2"/>
  <c r="S2495" i="2"/>
  <c r="S2491" i="2"/>
  <c r="S2486" i="2"/>
  <c r="S2482" i="2"/>
  <c r="S2477" i="2"/>
  <c r="S2473" i="2"/>
  <c r="S2469" i="2"/>
  <c r="S2463" i="2"/>
  <c r="S2459" i="2"/>
  <c r="S2455" i="2"/>
  <c r="S2451" i="2"/>
  <c r="S2447" i="2"/>
  <c r="S2442" i="2"/>
  <c r="S2438" i="2"/>
  <c r="S2433" i="2"/>
  <c r="S2428" i="2"/>
  <c r="S2424" i="2"/>
  <c r="S2420" i="2"/>
  <c r="S2416" i="2"/>
  <c r="S2412" i="2"/>
  <c r="S2408" i="2"/>
  <c r="S2402" i="2"/>
  <c r="S2398" i="2"/>
  <c r="S2393" i="2"/>
  <c r="S2389" i="2"/>
  <c r="S2384" i="2"/>
  <c r="S2380" i="2"/>
  <c r="S2376" i="2"/>
  <c r="S2372" i="2"/>
  <c r="S2368" i="2"/>
  <c r="S2362" i="2"/>
  <c r="S2358" i="2"/>
  <c r="S2354" i="2"/>
  <c r="S2350" i="2"/>
  <c r="S2346" i="2"/>
  <c r="S2342" i="2"/>
  <c r="S2338" i="2"/>
  <c r="S2334" i="2"/>
  <c r="S2330" i="2"/>
  <c r="S2326" i="2"/>
  <c r="S2322" i="2"/>
  <c r="S2318" i="2"/>
  <c r="S2314" i="2"/>
  <c r="S2310" i="2"/>
  <c r="S2306" i="2"/>
  <c r="S2302" i="2"/>
  <c r="S2298" i="2"/>
  <c r="S2293" i="2"/>
  <c r="S2289" i="2"/>
  <c r="S2285" i="2"/>
  <c r="S2281" i="2"/>
  <c r="S2276" i="2"/>
  <c r="S2272" i="2"/>
  <c r="S2268" i="2"/>
  <c r="S2264" i="2"/>
  <c r="S2260" i="2"/>
  <c r="S2256" i="2"/>
  <c r="S2252" i="2"/>
  <c r="S2247" i="2"/>
  <c r="S2243" i="2"/>
  <c r="S2238" i="2"/>
  <c r="S2232" i="2"/>
  <c r="S2227" i="2"/>
  <c r="S2222" i="2"/>
  <c r="S2218" i="2"/>
  <c r="S2214" i="2"/>
  <c r="S2208" i="2"/>
  <c r="S2204" i="2"/>
  <c r="S2199" i="2"/>
  <c r="S2195" i="2"/>
  <c r="S2191" i="2"/>
  <c r="S2187" i="2"/>
  <c r="S2183" i="2"/>
  <c r="S2178" i="2"/>
  <c r="S2174" i="2"/>
  <c r="S2170" i="2"/>
  <c r="S2166" i="2"/>
  <c r="S2162" i="2"/>
  <c r="S2156" i="2"/>
  <c r="S2152" i="2"/>
  <c r="S2146" i="2"/>
  <c r="S2142" i="2"/>
  <c r="S2137" i="2"/>
  <c r="S2132" i="2"/>
  <c r="S2128" i="2"/>
  <c r="S2123" i="2"/>
  <c r="S2119" i="2"/>
  <c r="S2114" i="2"/>
  <c r="S2110" i="2"/>
  <c r="S2106" i="2"/>
  <c r="S2102" i="2"/>
  <c r="S2096" i="2"/>
  <c r="S2092" i="2"/>
  <c r="S2088" i="2"/>
  <c r="S2084" i="2"/>
  <c r="S2080" i="2"/>
  <c r="S2076" i="2"/>
  <c r="S2071" i="2"/>
  <c r="S2067" i="2"/>
  <c r="S2063" i="2"/>
  <c r="S2059" i="2"/>
  <c r="S2055" i="2"/>
  <c r="S2051" i="2"/>
  <c r="S2047" i="2"/>
  <c r="S2042" i="2"/>
  <c r="S2037" i="2"/>
  <c r="S2033" i="2"/>
  <c r="S2029" i="2"/>
  <c r="S2025" i="2"/>
  <c r="S2019" i="2"/>
  <c r="S2015" i="2"/>
  <c r="S2010" i="2"/>
  <c r="S2005" i="2"/>
  <c r="S2001" i="2"/>
  <c r="S1997" i="2"/>
  <c r="S1992" i="2"/>
  <c r="S1988" i="2"/>
  <c r="S1984" i="2"/>
  <c r="S1980" i="2"/>
  <c r="S1975" i="2"/>
  <c r="S1971" i="2"/>
  <c r="S1965" i="2"/>
  <c r="S1960" i="2"/>
  <c r="S1956" i="2"/>
  <c r="S1952" i="2"/>
  <c r="S1947" i="2"/>
  <c r="S1943" i="2"/>
  <c r="S1938" i="2"/>
  <c r="S1933" i="2"/>
  <c r="S1928" i="2"/>
  <c r="S1924" i="2"/>
  <c r="S1920" i="2"/>
  <c r="S1916" i="2"/>
  <c r="S1912" i="2"/>
  <c r="S1907" i="2"/>
  <c r="S1902" i="2"/>
  <c r="S1898" i="2"/>
  <c r="S1894" i="2"/>
  <c r="S1887" i="2"/>
  <c r="S1883" i="2"/>
  <c r="S1879" i="2"/>
  <c r="S1875" i="2"/>
  <c r="S1870" i="2"/>
  <c r="S1866" i="2"/>
  <c r="S1861" i="2"/>
  <c r="S1857" i="2"/>
  <c r="S1851" i="2"/>
  <c r="S1847" i="2"/>
  <c r="S1843" i="2"/>
  <c r="S1838" i="2"/>
  <c r="S1834" i="2"/>
  <c r="S1830" i="2"/>
  <c r="S1826" i="2"/>
  <c r="S1822" i="2"/>
  <c r="S1818" i="2"/>
  <c r="S1814" i="2"/>
  <c r="S1810" i="2"/>
  <c r="S1806" i="2"/>
  <c r="S1801" i="2"/>
  <c r="S1796" i="2"/>
  <c r="S1792" i="2"/>
  <c r="S1787" i="2"/>
  <c r="S1783" i="2"/>
  <c r="S1779" i="2"/>
  <c r="S1775" i="2"/>
  <c r="S1771" i="2"/>
  <c r="S1767" i="2"/>
  <c r="S1763" i="2"/>
  <c r="S1758" i="2"/>
  <c r="S1754" i="2"/>
  <c r="S1749" i="2"/>
  <c r="S1744" i="2"/>
  <c r="S1740" i="2"/>
  <c r="S1736" i="2"/>
  <c r="S1732" i="2"/>
  <c r="S1728" i="2"/>
  <c r="S1723" i="2"/>
  <c r="S1719" i="2"/>
  <c r="S1715" i="2"/>
  <c r="S1709" i="2"/>
  <c r="S1705" i="2"/>
  <c r="S1700" i="2"/>
  <c r="S1696" i="2"/>
  <c r="S1691" i="2"/>
  <c r="S1687" i="2"/>
  <c r="S1683" i="2"/>
  <c r="S1678" i="2"/>
  <c r="S1674" i="2"/>
  <c r="S1670" i="2"/>
  <c r="S1665" i="2"/>
  <c r="S1659" i="2"/>
  <c r="S1654" i="2"/>
  <c r="S1650" i="2"/>
  <c r="S1646" i="2"/>
  <c r="S1642" i="2"/>
  <c r="S1638" i="2"/>
  <c r="S1633" i="2"/>
  <c r="S1629" i="2"/>
  <c r="S1624" i="2"/>
  <c r="S1620" i="2"/>
  <c r="S1615" i="2"/>
  <c r="S1610" i="2"/>
  <c r="S1605" i="2"/>
  <c r="S1600" i="2"/>
  <c r="S1596" i="2"/>
  <c r="S1592" i="2"/>
  <c r="S1587" i="2"/>
  <c r="S1581" i="2"/>
  <c r="S1575" i="2"/>
  <c r="S1571" i="2"/>
  <c r="S1566" i="2"/>
  <c r="S1562" i="2"/>
  <c r="S1558" i="2"/>
  <c r="S1554" i="2"/>
  <c r="S1549" i="2"/>
  <c r="S1544" i="2"/>
  <c r="S1539" i="2"/>
  <c r="S1535" i="2"/>
  <c r="S1531" i="2"/>
  <c r="S1527" i="2"/>
  <c r="S1522" i="2"/>
  <c r="S1518" i="2"/>
  <c r="S1513" i="2"/>
  <c r="S1509" i="2"/>
  <c r="S1505" i="2"/>
  <c r="S1500" i="2"/>
  <c r="S1496" i="2"/>
  <c r="S1490" i="2"/>
  <c r="S1485" i="2"/>
  <c r="S1481" i="2"/>
  <c r="S1477" i="2"/>
  <c r="S1473" i="2"/>
  <c r="S1468" i="2"/>
  <c r="S1464" i="2"/>
  <c r="S1460" i="2"/>
  <c r="S1455" i="2"/>
  <c r="S1450" i="2"/>
  <c r="S1444" i="2"/>
  <c r="S1440" i="2"/>
  <c r="S1436" i="2"/>
  <c r="S1432" i="2"/>
  <c r="S1427" i="2"/>
  <c r="S1421" i="2"/>
  <c r="S1417" i="2"/>
  <c r="S1413" i="2"/>
  <c r="S1409" i="2"/>
  <c r="S1404" i="2"/>
  <c r="S1399" i="2"/>
  <c r="S1395" i="2"/>
  <c r="S1391" i="2"/>
  <c r="S1387" i="2"/>
  <c r="S1383" i="2"/>
  <c r="S1379" i="2"/>
  <c r="S1375" i="2"/>
  <c r="S1370" i="2"/>
  <c r="S1366" i="2"/>
  <c r="S1361" i="2"/>
  <c r="S1353" i="2"/>
  <c r="S1349" i="2"/>
  <c r="S1345" i="2"/>
  <c r="S1341" i="2"/>
  <c r="S1337" i="2"/>
  <c r="S1333" i="2"/>
  <c r="S1329" i="2"/>
  <c r="S1325" i="2"/>
  <c r="S1320" i="2"/>
  <c r="S1316" i="2"/>
  <c r="S1312" i="2"/>
  <c r="S1307" i="2"/>
  <c r="S1303" i="2"/>
  <c r="S1297" i="2"/>
  <c r="S1293" i="2"/>
  <c r="S1289" i="2"/>
  <c r="S1285" i="2"/>
  <c r="S1280" i="2"/>
  <c r="S1276" i="2"/>
  <c r="S1272" i="2"/>
  <c r="S1267" i="2"/>
  <c r="S1263" i="2"/>
  <c r="S1257" i="2"/>
  <c r="S1252" i="2"/>
  <c r="S1248" i="2"/>
  <c r="S1244" i="2"/>
  <c r="S1239" i="2"/>
  <c r="S1234" i="2"/>
  <c r="S1230" i="2"/>
  <c r="S1225" i="2"/>
  <c r="S1219" i="2"/>
  <c r="S1215" i="2"/>
  <c r="S1211" i="2"/>
  <c r="S1207" i="2"/>
  <c r="S1202" i="2"/>
  <c r="S1198" i="2"/>
  <c r="S1194" i="2"/>
  <c r="S1189" i="2"/>
  <c r="S1184" i="2"/>
  <c r="S1180" i="2"/>
  <c r="S1176" i="2"/>
  <c r="S1172" i="2"/>
  <c r="S1168" i="2"/>
  <c r="S1163" i="2"/>
  <c r="S1156" i="2"/>
  <c r="S1152" i="2"/>
  <c r="S1148" i="2"/>
  <c r="S1144" i="2"/>
  <c r="S1140" i="2"/>
  <c r="S1136" i="2"/>
  <c r="S1131" i="2"/>
  <c r="S1127" i="2"/>
  <c r="S1122" i="2"/>
  <c r="S1117" i="2"/>
  <c r="S1113" i="2"/>
  <c r="S1108" i="2"/>
  <c r="S1104" i="2"/>
  <c r="S1100" i="2"/>
  <c r="S1096" i="2"/>
  <c r="S1092" i="2"/>
  <c r="S1088" i="2"/>
  <c r="S1084" i="2"/>
  <c r="S1079" i="2"/>
  <c r="S1074" i="2"/>
  <c r="S1069" i="2"/>
  <c r="S1065" i="2"/>
  <c r="S1059" i="2"/>
  <c r="S1054" i="2"/>
  <c r="S1047" i="2"/>
  <c r="S1043" i="2"/>
  <c r="S1039" i="2"/>
  <c r="S1034" i="2"/>
  <c r="S1030" i="2"/>
  <c r="S1026" i="2"/>
  <c r="S1021" i="2"/>
  <c r="S1017" i="2"/>
  <c r="S1012" i="2"/>
  <c r="S1007" i="2"/>
  <c r="S1003" i="2"/>
  <c r="S998" i="2"/>
  <c r="S994" i="2"/>
  <c r="S989" i="2"/>
  <c r="S985" i="2"/>
  <c r="S981" i="2"/>
  <c r="S976" i="2"/>
  <c r="S972" i="2"/>
  <c r="S968" i="2"/>
  <c r="S964" i="2"/>
  <c r="S960" i="2"/>
  <c r="S955" i="2"/>
  <c r="S949" i="2"/>
  <c r="S945" i="2"/>
  <c r="S941" i="2"/>
  <c r="S936" i="2"/>
  <c r="S932" i="2"/>
  <c r="S928" i="2"/>
  <c r="S922" i="2"/>
  <c r="S918" i="2"/>
  <c r="S914" i="2"/>
  <c r="S910" i="2"/>
  <c r="S905" i="2"/>
  <c r="S901" i="2"/>
  <c r="S896" i="2"/>
  <c r="S889" i="2"/>
  <c r="S885" i="2"/>
  <c r="S880" i="2"/>
  <c r="S876" i="2"/>
  <c r="S872" i="2"/>
  <c r="S867" i="2"/>
  <c r="S863" i="2"/>
  <c r="S859" i="2"/>
  <c r="S855" i="2"/>
  <c r="S849" i="2"/>
  <c r="S845" i="2"/>
  <c r="S841" i="2"/>
  <c r="S836" i="2"/>
  <c r="S831" i="2"/>
  <c r="S827" i="2"/>
  <c r="S823" i="2"/>
  <c r="S818" i="2"/>
  <c r="S814" i="2"/>
  <c r="S810" i="2"/>
  <c r="S805" i="2"/>
  <c r="S800" i="2"/>
  <c r="S795" i="2"/>
  <c r="S790" i="2"/>
  <c r="S785" i="2"/>
  <c r="S781" i="2"/>
  <c r="S777" i="2"/>
  <c r="S773" i="2"/>
  <c r="S769" i="2"/>
  <c r="S765" i="2"/>
  <c r="S761" i="2"/>
  <c r="S757" i="2"/>
  <c r="S753" i="2"/>
  <c r="S747" i="2"/>
  <c r="S742" i="2"/>
  <c r="S737" i="2"/>
  <c r="S733" i="2"/>
  <c r="S729" i="2"/>
  <c r="S725" i="2"/>
  <c r="S721" i="2"/>
  <c r="S717" i="2"/>
  <c r="S713" i="2"/>
  <c r="S709" i="2"/>
  <c r="S704" i="2"/>
  <c r="S700" i="2"/>
  <c r="S696" i="2"/>
  <c r="S692" i="2"/>
  <c r="S688" i="2"/>
  <c r="S683" i="2"/>
  <c r="S679" i="2"/>
  <c r="S675" i="2"/>
  <c r="S670" i="2"/>
  <c r="S665" i="2"/>
  <c r="S661" i="2"/>
  <c r="S656" i="2"/>
  <c r="S652" i="2"/>
  <c r="S648" i="2"/>
  <c r="S643" i="2"/>
  <c r="S638" i="2"/>
  <c r="S634" i="2"/>
  <c r="S630" i="2"/>
  <c r="S626" i="2"/>
  <c r="S622" i="2"/>
  <c r="S618" i="2"/>
  <c r="S613" i="2"/>
  <c r="S607" i="2"/>
  <c r="S602" i="2"/>
  <c r="S598" i="2"/>
  <c r="S594" i="2"/>
  <c r="S590" i="2"/>
  <c r="S585" i="2"/>
  <c r="S581" i="2"/>
  <c r="S576" i="2"/>
  <c r="S572" i="2"/>
  <c r="S567" i="2"/>
  <c r="S563" i="2"/>
  <c r="S559" i="2"/>
  <c r="S555" i="2"/>
  <c r="S551" i="2"/>
  <c r="S547" i="2"/>
  <c r="S542" i="2"/>
  <c r="S538" i="2"/>
  <c r="S533" i="2"/>
  <c r="S528" i="2"/>
  <c r="S523" i="2"/>
  <c r="S519" i="2"/>
  <c r="S513" i="2"/>
  <c r="S508" i="2"/>
  <c r="S504" i="2"/>
  <c r="S500" i="2"/>
  <c r="S495" i="2"/>
  <c r="S491" i="2"/>
  <c r="S486" i="2"/>
  <c r="S481" i="2"/>
  <c r="S477" i="2"/>
  <c r="S473" i="2"/>
  <c r="S469" i="2"/>
  <c r="S465" i="2"/>
  <c r="S461" i="2"/>
  <c r="S457" i="2"/>
  <c r="S453" i="2"/>
  <c r="S449" i="2"/>
  <c r="S445" i="2"/>
  <c r="S440" i="2"/>
  <c r="S435" i="2"/>
  <c r="S431" i="2"/>
  <c r="S427" i="2"/>
  <c r="S423" i="2"/>
  <c r="S419" i="2"/>
  <c r="S415" i="2"/>
  <c r="S411" i="2"/>
  <c r="S404" i="2"/>
  <c r="S399" i="2"/>
  <c r="S391" i="2"/>
  <c r="S386" i="2"/>
  <c r="S381" i="2"/>
  <c r="S377" i="2"/>
  <c r="S372" i="2"/>
  <c r="S368" i="2"/>
  <c r="S364" i="2"/>
  <c r="S360" i="2"/>
  <c r="S356" i="2"/>
  <c r="S352" i="2"/>
  <c r="S345" i="2"/>
  <c r="S341" i="2"/>
  <c r="S337" i="2"/>
  <c r="S333" i="2"/>
  <c r="S329" i="2"/>
  <c r="S325" i="2"/>
  <c r="S321" i="2"/>
  <c r="S316" i="2"/>
  <c r="S311" i="2"/>
  <c r="S307" i="2"/>
  <c r="S303" i="2"/>
  <c r="S299" i="2"/>
  <c r="S295" i="2"/>
  <c r="S287" i="2"/>
  <c r="S282" i="2"/>
  <c r="S278" i="2"/>
  <c r="S272" i="2"/>
  <c r="S268" i="2"/>
  <c r="S264" i="2"/>
  <c r="S260" i="2"/>
  <c r="S254" i="2"/>
  <c r="S250" i="2"/>
  <c r="S246" i="2"/>
  <c r="S242" i="2"/>
  <c r="S238" i="2"/>
  <c r="S234" i="2"/>
  <c r="S230" i="2"/>
  <c r="S225" i="2"/>
  <c r="S221" i="2"/>
  <c r="S217" i="2"/>
  <c r="S213" i="2"/>
  <c r="S207" i="2"/>
  <c r="S203" i="2"/>
  <c r="S199" i="2"/>
  <c r="S195" i="2"/>
  <c r="S190" i="2"/>
  <c r="S186" i="2"/>
  <c r="S181" i="2"/>
  <c r="S176" i="2"/>
  <c r="S172" i="2"/>
  <c r="S166" i="2"/>
  <c r="S162" i="2"/>
  <c r="S158" i="2"/>
  <c r="S153" i="2"/>
  <c r="S147" i="2"/>
  <c r="S143" i="2"/>
  <c r="S138" i="2"/>
  <c r="S133" i="2"/>
  <c r="S129" i="2"/>
  <c r="S124" i="2"/>
  <c r="S120" i="2"/>
  <c r="S116" i="2"/>
  <c r="S111" i="2"/>
  <c r="S107" i="2"/>
  <c r="S103" i="2"/>
  <c r="S99" i="2"/>
  <c r="S94" i="2"/>
  <c r="S90" i="2"/>
  <c r="S86" i="2"/>
  <c r="S82" i="2"/>
  <c r="S78" i="2"/>
  <c r="S74" i="2"/>
  <c r="S70" i="2"/>
  <c r="S66" i="2"/>
  <c r="S61" i="2"/>
  <c r="S57" i="2"/>
  <c r="S53" i="2"/>
  <c r="S46" i="2"/>
  <c r="S42" i="2"/>
  <c r="S38" i="2"/>
  <c r="S34" i="2"/>
  <c r="S30" i="2"/>
  <c r="S26" i="2"/>
  <c r="S22" i="2"/>
  <c r="S17" i="2"/>
  <c r="S13" i="2"/>
  <c r="S5" i="2"/>
  <c r="P3974" i="2"/>
  <c r="P3958" i="2"/>
  <c r="P3942" i="2"/>
  <c r="P3922" i="2"/>
  <c r="P3882" i="2"/>
  <c r="P3866" i="2"/>
  <c r="P3850" i="2"/>
  <c r="P3834" i="2"/>
  <c r="P3818" i="2"/>
  <c r="P3802" i="2"/>
  <c r="P3786" i="2"/>
  <c r="P3770" i="2"/>
  <c r="P3750" i="2"/>
  <c r="P3734" i="2"/>
  <c r="P3718" i="2"/>
  <c r="P3702" i="2"/>
  <c r="P3686" i="2"/>
  <c r="P3670" i="2"/>
  <c r="P3654" i="2"/>
  <c r="P3638" i="2"/>
  <c r="P3622" i="2"/>
  <c r="P3398" i="2"/>
  <c r="P3382" i="2"/>
  <c r="P3366" i="2"/>
  <c r="P3350" i="2"/>
  <c r="P3310" i="2"/>
  <c r="P3294" i="2"/>
  <c r="P3254" i="2"/>
  <c r="P3238" i="2"/>
  <c r="P3222" i="2"/>
  <c r="P3206" i="2"/>
  <c r="P3190" i="2"/>
  <c r="P3174" i="2"/>
  <c r="P3158" i="2"/>
  <c r="P3142" i="2"/>
  <c r="P3126" i="2"/>
  <c r="P3110" i="2"/>
  <c r="P3094" i="2"/>
  <c r="P3078" i="2"/>
  <c r="P3062" i="2"/>
  <c r="P3046" i="2"/>
  <c r="P3030" i="2"/>
  <c r="P3014" i="2"/>
  <c r="P2998" i="2"/>
  <c r="P2982" i="2"/>
  <c r="P2966" i="2"/>
  <c r="P2950" i="2"/>
  <c r="P2742" i="2"/>
  <c r="P2726" i="2"/>
  <c r="P2710" i="2"/>
  <c r="P2694" i="2"/>
  <c r="P2678" i="2"/>
  <c r="P2662" i="2"/>
  <c r="P2646" i="2"/>
  <c r="P2606" i="2"/>
  <c r="P2590" i="2"/>
  <c r="P2506" i="2"/>
  <c r="P2490" i="2"/>
  <c r="P2474" i="2"/>
  <c r="P2458" i="2"/>
  <c r="P2442" i="2"/>
  <c r="P2426" i="2"/>
  <c r="P2410" i="2"/>
  <c r="P2394" i="2"/>
  <c r="P2378" i="2"/>
  <c r="P3997" i="2"/>
  <c r="P3841" i="2"/>
  <c r="P3829" i="2"/>
  <c r="P3817" i="2"/>
  <c r="P3805" i="2"/>
  <c r="P3693" i="2"/>
  <c r="P3681" i="2"/>
  <c r="P3669" i="2"/>
  <c r="P3657" i="2"/>
  <c r="P3645" i="2"/>
  <c r="P3633" i="2"/>
  <c r="P3621" i="2"/>
  <c r="P3613" i="2"/>
  <c r="P3601" i="2"/>
  <c r="P3589" i="2"/>
  <c r="P3577" i="2"/>
  <c r="P3565" i="2"/>
  <c r="P3994" i="2"/>
  <c r="P3982" i="2"/>
  <c r="P3966" i="2"/>
  <c r="P3950" i="2"/>
  <c r="P3934" i="2"/>
  <c r="P3918" i="2"/>
  <c r="P3906" i="2"/>
  <c r="P3898" i="2"/>
  <c r="P3886" i="2"/>
  <c r="P3870" i="2"/>
  <c r="P3854" i="2"/>
  <c r="P3838" i="2"/>
  <c r="P3822" i="2"/>
  <c r="P3806" i="2"/>
  <c r="P3790" i="2"/>
  <c r="P3774" i="2"/>
  <c r="P3758" i="2"/>
  <c r="P3746" i="2"/>
  <c r="P3730" i="2"/>
  <c r="P3714" i="2"/>
  <c r="P3698" i="2"/>
  <c r="P3682" i="2"/>
  <c r="P3666" i="2"/>
  <c r="P3650" i="2"/>
  <c r="P3634" i="2"/>
  <c r="P3618" i="2"/>
  <c r="P3606" i="2"/>
  <c r="P3594" i="2"/>
  <c r="P3582" i="2"/>
  <c r="P3570" i="2"/>
  <c r="P3562" i="2"/>
  <c r="P3554" i="2"/>
  <c r="P3546" i="2"/>
  <c r="P3534" i="2"/>
  <c r="P3522" i="2"/>
  <c r="P3510" i="2"/>
  <c r="P3498" i="2"/>
  <c r="P3486" i="2"/>
  <c r="P3474" i="2"/>
  <c r="P3462" i="2"/>
  <c r="P3450" i="2"/>
  <c r="P3438" i="2"/>
  <c r="P3426" i="2"/>
  <c r="P3414" i="2"/>
  <c r="P3402" i="2"/>
  <c r="P3386" i="2"/>
  <c r="P3370" i="2"/>
  <c r="P3354" i="2"/>
  <c r="P3342" i="2"/>
  <c r="P3330" i="2"/>
  <c r="P3306" i="2"/>
  <c r="P3290" i="2"/>
  <c r="P3278" i="2"/>
  <c r="P3266" i="2"/>
  <c r="P3242" i="2"/>
  <c r="P3226" i="2"/>
  <c r="P3218" i="2"/>
  <c r="P3202" i="2"/>
  <c r="P3186" i="2"/>
  <c r="P3170" i="2"/>
  <c r="P3154" i="2"/>
  <c r="P3138" i="2"/>
  <c r="P3122" i="2"/>
  <c r="P3106" i="2"/>
  <c r="P3090" i="2"/>
  <c r="P3074" i="2"/>
  <c r="P3058" i="2"/>
  <c r="P3042" i="2"/>
  <c r="P3026" i="2"/>
  <c r="P3010" i="2"/>
  <c r="P2994" i="2"/>
  <c r="P2978" i="2"/>
  <c r="P2962" i="2"/>
  <c r="P2938" i="2"/>
  <c r="P2926" i="2"/>
  <c r="P2918" i="2"/>
  <c r="P2906" i="2"/>
  <c r="P2898" i="2"/>
  <c r="P2886" i="2"/>
  <c r="P2874" i="2"/>
  <c r="P2862" i="2"/>
  <c r="P2850" i="2"/>
  <c r="P2838" i="2"/>
  <c r="P2826" i="2"/>
  <c r="P2814" i="2"/>
  <c r="P2802" i="2"/>
  <c r="P2794" i="2"/>
  <c r="P2782" i="2"/>
  <c r="P2774" i="2"/>
  <c r="P2762" i="2"/>
  <c r="P2758" i="2"/>
  <c r="P2750" i="2"/>
  <c r="P2730" i="2"/>
  <c r="P2714" i="2"/>
  <c r="P2702" i="2"/>
  <c r="P2682" i="2"/>
  <c r="P2670" i="2"/>
  <c r="P2650" i="2"/>
  <c r="P2634" i="2"/>
  <c r="P2622" i="2"/>
  <c r="P2610" i="2"/>
  <c r="P2598" i="2"/>
  <c r="P2586" i="2"/>
  <c r="P2574" i="2"/>
  <c r="P2562" i="2"/>
  <c r="P2550" i="2"/>
  <c r="P2538" i="2"/>
  <c r="P2522" i="2"/>
  <c r="P2514" i="2"/>
  <c r="P2494" i="2"/>
  <c r="P2478" i="2"/>
  <c r="P2462" i="2"/>
  <c r="P2450" i="2"/>
  <c r="P2434" i="2"/>
  <c r="P2418" i="2"/>
  <c r="P2402" i="2"/>
  <c r="P2386" i="2"/>
  <c r="P2370" i="2"/>
  <c r="P2366" i="2"/>
  <c r="P2362" i="2"/>
  <c r="P2358" i="2"/>
  <c r="P2354" i="2"/>
  <c r="P2350" i="2"/>
  <c r="P2346" i="2"/>
  <c r="P2342" i="2"/>
  <c r="P2338" i="2"/>
  <c r="P2334" i="2"/>
  <c r="P2330" i="2"/>
  <c r="P2326" i="2"/>
  <c r="P2322" i="2"/>
  <c r="P2318" i="2"/>
  <c r="P2314" i="2"/>
  <c r="P2310" i="2"/>
  <c r="P2306" i="2"/>
  <c r="P2302" i="2"/>
  <c r="P2298" i="2"/>
  <c r="P2294" i="2"/>
  <c r="P2290" i="2"/>
  <c r="P2286" i="2"/>
  <c r="P2282" i="2"/>
  <c r="P2278" i="2"/>
  <c r="P2274" i="2"/>
  <c r="P2270" i="2"/>
  <c r="P2266" i="2"/>
  <c r="P2262" i="2"/>
  <c r="P2258" i="2"/>
  <c r="P2254" i="2"/>
  <c r="P2250" i="2"/>
  <c r="P2246" i="2"/>
  <c r="P2242" i="2"/>
  <c r="P2238" i="2"/>
  <c r="P2234" i="2"/>
  <c r="P2230" i="2"/>
  <c r="P2226" i="2"/>
  <c r="P2222" i="2"/>
  <c r="P2218" i="2"/>
  <c r="P2214" i="2"/>
  <c r="P2210" i="2"/>
  <c r="P2206" i="2"/>
  <c r="P2202" i="2"/>
  <c r="P2198" i="2"/>
  <c r="P2194" i="2"/>
  <c r="P2190" i="2"/>
  <c r="P2186" i="2"/>
  <c r="P2182" i="2"/>
  <c r="P2178" i="2"/>
  <c r="P2174" i="2"/>
  <c r="P2170" i="2"/>
  <c r="P2166" i="2"/>
  <c r="P2162" i="2"/>
  <c r="P2158" i="2"/>
  <c r="P2154" i="2"/>
  <c r="P2150" i="2"/>
  <c r="P2146" i="2"/>
  <c r="P2142" i="2"/>
  <c r="P2138" i="2"/>
  <c r="P2134" i="2"/>
  <c r="P2130" i="2"/>
  <c r="P2126" i="2"/>
  <c r="P2122" i="2"/>
  <c r="P2118" i="2"/>
  <c r="P2114" i="2"/>
  <c r="P3998" i="2"/>
  <c r="P3990" i="2"/>
  <c r="P3978" i="2"/>
  <c r="P3962" i="2"/>
  <c r="P3946" i="2"/>
  <c r="P3930" i="2"/>
  <c r="P3914" i="2"/>
  <c r="P3902" i="2"/>
  <c r="P3890" i="2"/>
  <c r="P3878" i="2"/>
  <c r="P3862" i="2"/>
  <c r="P3846" i="2"/>
  <c r="P3830" i="2"/>
  <c r="P3814" i="2"/>
  <c r="P3798" i="2"/>
  <c r="P3782" i="2"/>
  <c r="P3766" i="2"/>
  <c r="P3754" i="2"/>
  <c r="P3738" i="2"/>
  <c r="P3722" i="2"/>
  <c r="P3706" i="2"/>
  <c r="P3690" i="2"/>
  <c r="P3674" i="2"/>
  <c r="P3658" i="2"/>
  <c r="P3642" i="2"/>
  <c r="P3626" i="2"/>
  <c r="P3610" i="2"/>
  <c r="P3598" i="2"/>
  <c r="P3586" i="2"/>
  <c r="P3574" i="2"/>
  <c r="P3538" i="2"/>
  <c r="P3526" i="2"/>
  <c r="P3514" i="2"/>
  <c r="P3502" i="2"/>
  <c r="P3490" i="2"/>
  <c r="P3478" i="2"/>
  <c r="P3466" i="2"/>
  <c r="P3454" i="2"/>
  <c r="P3442" i="2"/>
  <c r="P3430" i="2"/>
  <c r="P3418" i="2"/>
  <c r="P3406" i="2"/>
  <c r="P3390" i="2"/>
  <c r="P3374" i="2"/>
  <c r="P3358" i="2"/>
  <c r="P3338" i="2"/>
  <c r="P3322" i="2"/>
  <c r="P3314" i="2"/>
  <c r="P3298" i="2"/>
  <c r="P3282" i="2"/>
  <c r="P3270" i="2"/>
  <c r="P3258" i="2"/>
  <c r="P3246" i="2"/>
  <c r="P3230" i="2"/>
  <c r="P3214" i="2"/>
  <c r="P3198" i="2"/>
  <c r="P3178" i="2"/>
  <c r="P3162" i="2"/>
  <c r="P3146" i="2"/>
  <c r="P3134" i="2"/>
  <c r="P3118" i="2"/>
  <c r="P3098" i="2"/>
  <c r="P3082" i="2"/>
  <c r="P3066" i="2"/>
  <c r="P3054" i="2"/>
  <c r="P3034" i="2"/>
  <c r="P3018" i="2"/>
  <c r="P3006" i="2"/>
  <c r="P2990" i="2"/>
  <c r="P2974" i="2"/>
  <c r="P2958" i="2"/>
  <c r="P2946" i="2"/>
  <c r="P2934" i="2"/>
  <c r="P2922" i="2"/>
  <c r="P2910" i="2"/>
  <c r="P2894" i="2"/>
  <c r="P2882" i="2"/>
  <c r="P2870" i="2"/>
  <c r="P2858" i="2"/>
  <c r="P2846" i="2"/>
  <c r="P2834" i="2"/>
  <c r="P2822" i="2"/>
  <c r="P2810" i="2"/>
  <c r="P2798" i="2"/>
  <c r="P2786" i="2"/>
  <c r="P2738" i="2"/>
  <c r="P2722" i="2"/>
  <c r="P2706" i="2"/>
  <c r="P2690" i="2"/>
  <c r="P2674" i="2"/>
  <c r="P2658" i="2"/>
  <c r="P2642" i="2"/>
  <c r="P2630" i="2"/>
  <c r="P2618" i="2"/>
  <c r="P2594" i="2"/>
  <c r="P2578" i="2"/>
  <c r="P2566" i="2"/>
  <c r="P2554" i="2"/>
  <c r="P2542" i="2"/>
  <c r="P2530" i="2"/>
  <c r="P2518" i="2"/>
  <c r="P2502" i="2"/>
  <c r="P2486" i="2"/>
  <c r="P2470" i="2"/>
  <c r="P2454" i="2"/>
  <c r="P2430" i="2"/>
  <c r="P2414" i="2"/>
  <c r="P2398" i="2"/>
  <c r="P2382" i="2"/>
  <c r="P4001" i="2"/>
  <c r="P3989" i="2"/>
  <c r="P3981" i="2"/>
  <c r="P3973" i="2"/>
  <c r="P3965" i="2"/>
  <c r="P3957" i="2"/>
  <c r="P3949" i="2"/>
  <c r="P3941" i="2"/>
  <c r="P3933" i="2"/>
  <c r="P3925" i="2"/>
  <c r="P3917" i="2"/>
  <c r="P3909" i="2"/>
  <c r="P3905" i="2"/>
  <c r="P3897" i="2"/>
  <c r="P3889" i="2"/>
  <c r="P3881" i="2"/>
  <c r="P3873" i="2"/>
  <c r="P3865" i="2"/>
  <c r="P3857" i="2"/>
  <c r="P3845" i="2"/>
  <c r="P3833" i="2"/>
  <c r="P3821" i="2"/>
  <c r="P3809" i="2"/>
  <c r="P3797" i="2"/>
  <c r="P3789" i="2"/>
  <c r="P3781" i="2"/>
  <c r="P3773" i="2"/>
  <c r="P3765" i="2"/>
  <c r="P3757" i="2"/>
  <c r="P3753" i="2"/>
  <c r="P3745" i="2"/>
  <c r="P3737" i="2"/>
  <c r="P3729" i="2"/>
  <c r="P3721" i="2"/>
  <c r="P3713" i="2"/>
  <c r="P3705" i="2"/>
  <c r="P3697" i="2"/>
  <c r="P3689" i="2"/>
  <c r="P3677" i="2"/>
  <c r="P3665" i="2"/>
  <c r="P3653" i="2"/>
  <c r="P3641" i="2"/>
  <c r="P3629" i="2"/>
  <c r="P3625" i="2"/>
  <c r="P3617" i="2"/>
  <c r="P3605" i="2"/>
  <c r="P3593" i="2"/>
  <c r="P3581" i="2"/>
  <c r="P3569" i="2"/>
  <c r="P3557" i="2"/>
  <c r="P3553" i="2"/>
  <c r="P3545" i="2"/>
  <c r="P3537" i="2"/>
  <c r="P3529" i="2"/>
  <c r="P3521" i="2"/>
  <c r="P3513" i="2"/>
  <c r="P3505" i="2"/>
  <c r="P3497" i="2"/>
  <c r="P3489" i="2"/>
  <c r="P3477" i="2"/>
  <c r="P3986" i="2"/>
  <c r="P3970" i="2"/>
  <c r="P3954" i="2"/>
  <c r="P3938" i="2"/>
  <c r="P3926" i="2"/>
  <c r="P3910" i="2"/>
  <c r="P3894" i="2"/>
  <c r="P3874" i="2"/>
  <c r="P3858" i="2"/>
  <c r="P3842" i="2"/>
  <c r="P3826" i="2"/>
  <c r="P3810" i="2"/>
  <c r="P3794" i="2"/>
  <c r="P3778" i="2"/>
  <c r="P3762" i="2"/>
  <c r="P3742" i="2"/>
  <c r="P3726" i="2"/>
  <c r="P3710" i="2"/>
  <c r="P3694" i="2"/>
  <c r="P3678" i="2"/>
  <c r="P3662" i="2"/>
  <c r="P3646" i="2"/>
  <c r="P3630" i="2"/>
  <c r="P3614" i="2"/>
  <c r="P3602" i="2"/>
  <c r="P3590" i="2"/>
  <c r="P3578" i="2"/>
  <c r="P3566" i="2"/>
  <c r="P3558" i="2"/>
  <c r="P3550" i="2"/>
  <c r="P3542" i="2"/>
  <c r="P3530" i="2"/>
  <c r="P3518" i="2"/>
  <c r="P3506" i="2"/>
  <c r="P3494" i="2"/>
  <c r="P3482" i="2"/>
  <c r="P3470" i="2"/>
  <c r="P3458" i="2"/>
  <c r="P3446" i="2"/>
  <c r="P3434" i="2"/>
  <c r="P3422" i="2"/>
  <c r="P3410" i="2"/>
  <c r="P3394" i="2"/>
  <c r="P3378" i="2"/>
  <c r="P3362" i="2"/>
  <c r="P3346" i="2"/>
  <c r="P3334" i="2"/>
  <c r="P3326" i="2"/>
  <c r="P3318" i="2"/>
  <c r="P3302" i="2"/>
  <c r="P3286" i="2"/>
  <c r="P3274" i="2"/>
  <c r="P3262" i="2"/>
  <c r="P3250" i="2"/>
  <c r="P3234" i="2"/>
  <c r="P3210" i="2"/>
  <c r="P3194" i="2"/>
  <c r="P3182" i="2"/>
  <c r="P3166" i="2"/>
  <c r="P3150" i="2"/>
  <c r="P3130" i="2"/>
  <c r="P3114" i="2"/>
  <c r="P3102" i="2"/>
  <c r="P3086" i="2"/>
  <c r="P3070" i="2"/>
  <c r="P3050" i="2"/>
  <c r="P3038" i="2"/>
  <c r="P3022" i="2"/>
  <c r="P3002" i="2"/>
  <c r="P2986" i="2"/>
  <c r="P2970" i="2"/>
  <c r="P2954" i="2"/>
  <c r="P2942" i="2"/>
  <c r="P2930" i="2"/>
  <c r="P2914" i="2"/>
  <c r="P2902" i="2"/>
  <c r="P2890" i="2"/>
  <c r="P2878" i="2"/>
  <c r="P2866" i="2"/>
  <c r="P2854" i="2"/>
  <c r="P2842" i="2"/>
  <c r="P2830" i="2"/>
  <c r="P2818" i="2"/>
  <c r="P2806" i="2"/>
  <c r="P2790" i="2"/>
  <c r="P2778" i="2"/>
  <c r="P2770" i="2"/>
  <c r="P2766" i="2"/>
  <c r="P2754" i="2"/>
  <c r="P2746" i="2"/>
  <c r="P2734" i="2"/>
  <c r="P2718" i="2"/>
  <c r="P2698" i="2"/>
  <c r="P2686" i="2"/>
  <c r="P2666" i="2"/>
  <c r="P2654" i="2"/>
  <c r="P2638" i="2"/>
  <c r="P2626" i="2"/>
  <c r="P2614" i="2"/>
  <c r="P2602" i="2"/>
  <c r="P2582" i="2"/>
  <c r="P2570" i="2"/>
  <c r="P2558" i="2"/>
  <c r="P2546" i="2"/>
  <c r="P2534" i="2"/>
  <c r="P2526" i="2"/>
  <c r="P2510" i="2"/>
  <c r="P2498" i="2"/>
  <c r="P2482" i="2"/>
  <c r="P2466" i="2"/>
  <c r="P2446" i="2"/>
  <c r="P2438" i="2"/>
  <c r="P2422" i="2"/>
  <c r="P2406" i="2"/>
  <c r="P2390" i="2"/>
  <c r="P2374" i="2"/>
  <c r="P3993" i="2"/>
  <c r="P3985" i="2"/>
  <c r="P3977" i="2"/>
  <c r="P3969" i="2"/>
  <c r="P3961" i="2"/>
  <c r="P3953" i="2"/>
  <c r="P3945" i="2"/>
  <c r="P3937" i="2"/>
  <c r="P3929" i="2"/>
  <c r="P3921" i="2"/>
  <c r="P3913" i="2"/>
  <c r="P3901" i="2"/>
  <c r="P3893" i="2"/>
  <c r="P3885" i="2"/>
  <c r="P3877" i="2"/>
  <c r="P3869" i="2"/>
  <c r="P3861" i="2"/>
  <c r="P3853" i="2"/>
  <c r="P3849" i="2"/>
  <c r="P3837" i="2"/>
  <c r="P3825" i="2"/>
  <c r="P3813" i="2"/>
  <c r="P3801" i="2"/>
  <c r="P3793" i="2"/>
  <c r="P3785" i="2"/>
  <c r="P3777" i="2"/>
  <c r="P3769" i="2"/>
  <c r="P3761" i="2"/>
  <c r="P3749" i="2"/>
  <c r="P3741" i="2"/>
  <c r="P3733" i="2"/>
  <c r="P3725" i="2"/>
  <c r="P3717" i="2"/>
  <c r="P3709" i="2"/>
  <c r="P3701" i="2"/>
  <c r="P3685" i="2"/>
  <c r="P3673" i="2"/>
  <c r="P3661" i="2"/>
  <c r="P3649" i="2"/>
  <c r="P3637" i="2"/>
  <c r="P3609" i="2"/>
  <c r="P3597" i="2"/>
  <c r="P3585" i="2"/>
  <c r="P3573" i="2"/>
  <c r="P3561" i="2"/>
  <c r="P3549" i="2"/>
  <c r="P3541" i="2"/>
  <c r="P3533" i="2"/>
  <c r="P3525" i="2"/>
  <c r="P3517" i="2"/>
  <c r="P3509" i="2"/>
  <c r="P3501" i="2"/>
  <c r="P3493" i="2"/>
  <c r="P3485" i="2"/>
  <c r="P3481" i="2"/>
  <c r="P2110" i="2"/>
  <c r="P2106" i="2"/>
  <c r="P2102" i="2"/>
  <c r="P2098" i="2"/>
  <c r="P2094" i="2"/>
  <c r="P2090" i="2"/>
  <c r="P2086" i="2"/>
  <c r="P2082" i="2"/>
  <c r="P2078" i="2"/>
  <c r="P2074" i="2"/>
  <c r="P2070" i="2"/>
  <c r="P2066" i="2"/>
  <c r="P2062" i="2"/>
  <c r="P2058" i="2"/>
  <c r="P2054" i="2"/>
  <c r="P2050" i="2"/>
  <c r="P2046" i="2"/>
  <c r="P2042" i="2"/>
  <c r="P2038" i="2"/>
  <c r="P2034" i="2"/>
  <c r="P2030" i="2"/>
  <c r="P2026" i="2"/>
  <c r="P2022" i="2"/>
  <c r="P2018" i="2"/>
  <c r="P2014" i="2"/>
  <c r="P2010" i="2"/>
  <c r="P2006" i="2"/>
  <c r="P2002" i="2"/>
  <c r="P1998" i="2"/>
  <c r="P1994" i="2"/>
  <c r="P1990" i="2"/>
  <c r="P1986" i="2"/>
  <c r="P1982" i="2"/>
  <c r="P1978" i="2"/>
  <c r="P1974" i="2"/>
  <c r="P1970" i="2"/>
  <c r="P1966" i="2"/>
  <c r="P1962" i="2"/>
  <c r="P1958" i="2"/>
  <c r="P1954" i="2"/>
  <c r="P1950" i="2"/>
  <c r="P1946" i="2"/>
  <c r="P1942" i="2"/>
  <c r="P1938" i="2"/>
  <c r="P1934" i="2"/>
  <c r="P1930" i="2"/>
  <c r="P1926" i="2"/>
  <c r="P1922" i="2"/>
  <c r="P1918" i="2"/>
  <c r="P1914" i="2"/>
  <c r="P1910" i="2"/>
  <c r="P1906" i="2"/>
  <c r="P1902" i="2"/>
  <c r="P1898" i="2"/>
  <c r="P1894" i="2"/>
  <c r="P1890" i="2"/>
  <c r="P1886" i="2"/>
  <c r="P1882" i="2"/>
  <c r="P1878" i="2"/>
  <c r="P1874" i="2"/>
  <c r="P1870" i="2"/>
  <c r="P1866" i="2"/>
  <c r="P1862" i="2"/>
  <c r="P1858" i="2"/>
  <c r="P1854" i="2"/>
  <c r="P1850" i="2"/>
  <c r="P1846" i="2"/>
  <c r="P1842" i="2"/>
  <c r="P1838" i="2"/>
  <c r="P1834" i="2"/>
  <c r="P1830" i="2"/>
  <c r="P1826" i="2"/>
  <c r="P1822" i="2"/>
  <c r="P1818" i="2"/>
  <c r="P1814" i="2"/>
  <c r="P1810" i="2"/>
  <c r="P1806" i="2"/>
  <c r="P1802" i="2"/>
  <c r="P1798" i="2"/>
  <c r="P1794" i="2"/>
  <c r="P1790" i="2"/>
  <c r="P1786" i="2"/>
  <c r="P1782" i="2"/>
  <c r="P1778" i="2"/>
  <c r="P1774" i="2"/>
  <c r="P1770" i="2"/>
  <c r="P1766" i="2"/>
  <c r="P1762" i="2"/>
  <c r="P1758" i="2"/>
  <c r="P1754" i="2"/>
  <c r="P1750" i="2"/>
  <c r="P1746" i="2"/>
  <c r="P1742" i="2"/>
  <c r="P1738" i="2"/>
  <c r="P1734" i="2"/>
  <c r="P1730" i="2"/>
  <c r="P1726" i="2"/>
  <c r="P1722" i="2"/>
  <c r="P1718" i="2"/>
  <c r="P1714" i="2"/>
  <c r="P1710" i="2"/>
  <c r="P1706" i="2"/>
  <c r="P1702" i="2"/>
  <c r="P1698" i="2"/>
  <c r="P1694" i="2"/>
  <c r="P1690" i="2"/>
  <c r="P1686" i="2"/>
  <c r="P1682" i="2"/>
  <c r="P1678" i="2"/>
  <c r="P1674" i="2"/>
  <c r="P1670" i="2"/>
  <c r="P1666" i="2"/>
  <c r="P1662" i="2"/>
  <c r="P1658" i="2"/>
  <c r="P1654" i="2"/>
  <c r="P1650" i="2"/>
  <c r="P1646" i="2"/>
  <c r="P1642" i="2"/>
  <c r="P1638" i="2"/>
  <c r="P1634" i="2"/>
  <c r="P1630" i="2"/>
  <c r="P1626" i="2"/>
  <c r="P1622" i="2"/>
  <c r="P1618" i="2"/>
  <c r="P1614" i="2"/>
  <c r="P1610" i="2"/>
  <c r="P1606" i="2"/>
  <c r="P1602" i="2"/>
  <c r="P1598" i="2"/>
  <c r="P1594" i="2"/>
  <c r="P1590" i="2"/>
  <c r="P1586" i="2"/>
  <c r="P1582" i="2"/>
  <c r="P1578" i="2"/>
  <c r="P1574" i="2"/>
  <c r="P1570" i="2"/>
  <c r="P1566" i="2"/>
  <c r="P1562" i="2"/>
  <c r="P1558" i="2"/>
  <c r="P1554" i="2"/>
  <c r="P1550" i="2"/>
  <c r="P1546" i="2"/>
  <c r="P1542" i="2"/>
  <c r="P1538" i="2"/>
  <c r="P1534" i="2"/>
  <c r="P1530" i="2"/>
  <c r="P1526" i="2"/>
  <c r="P1522" i="2"/>
  <c r="P1518" i="2"/>
  <c r="P1514" i="2"/>
  <c r="P1510" i="2"/>
  <c r="P1506" i="2"/>
  <c r="P1502" i="2"/>
  <c r="P1498" i="2"/>
  <c r="P1494" i="2"/>
  <c r="P1490" i="2"/>
  <c r="P1486" i="2"/>
  <c r="P1482" i="2"/>
  <c r="P1478" i="2"/>
  <c r="P1474" i="2"/>
  <c r="P1470" i="2"/>
  <c r="P1466" i="2"/>
  <c r="P1462" i="2"/>
  <c r="P1458" i="2"/>
  <c r="P1454" i="2"/>
  <c r="P1450" i="2"/>
  <c r="P1446" i="2"/>
  <c r="P1442" i="2"/>
  <c r="P1438" i="2"/>
  <c r="P1434" i="2"/>
  <c r="P1430" i="2"/>
  <c r="P1426" i="2"/>
  <c r="P1422" i="2"/>
  <c r="P1418" i="2"/>
  <c r="P1414" i="2"/>
  <c r="P1410" i="2"/>
  <c r="P1406" i="2"/>
  <c r="P1402" i="2"/>
  <c r="P1398" i="2"/>
  <c r="P1394" i="2"/>
  <c r="P1390" i="2"/>
  <c r="P1386" i="2"/>
  <c r="P1382" i="2"/>
  <c r="P1378" i="2"/>
  <c r="P1374" i="2"/>
  <c r="P1370" i="2"/>
  <c r="P1366" i="2"/>
  <c r="P1362" i="2"/>
  <c r="P1358" i="2"/>
  <c r="P1354" i="2"/>
  <c r="P1350" i="2"/>
  <c r="P1346" i="2"/>
  <c r="P1342" i="2"/>
  <c r="P1338" i="2"/>
  <c r="P1334" i="2"/>
  <c r="P1330" i="2"/>
  <c r="P1326" i="2"/>
  <c r="P1322" i="2"/>
  <c r="P1318" i="2"/>
  <c r="P1314" i="2"/>
  <c r="P1310" i="2"/>
  <c r="P1306" i="2"/>
  <c r="P1302" i="2"/>
  <c r="P1298" i="2"/>
  <c r="P1294" i="2"/>
  <c r="P1290" i="2"/>
  <c r="P1286" i="2"/>
  <c r="P1282" i="2"/>
  <c r="P1278" i="2"/>
  <c r="P1274" i="2"/>
  <c r="P1270" i="2"/>
  <c r="P1266" i="2"/>
  <c r="P1262" i="2"/>
  <c r="P1258" i="2"/>
  <c r="P1254" i="2"/>
  <c r="P1250" i="2"/>
  <c r="P1246" i="2"/>
  <c r="P1242" i="2"/>
  <c r="P1238" i="2"/>
  <c r="P1234" i="2"/>
  <c r="P1230" i="2"/>
  <c r="P1226" i="2"/>
  <c r="P1222" i="2"/>
  <c r="P1218" i="2"/>
  <c r="P1214" i="2"/>
  <c r="P1210" i="2"/>
  <c r="P1206" i="2"/>
  <c r="P1202" i="2"/>
  <c r="P1198" i="2"/>
  <c r="P1194" i="2"/>
  <c r="P1190" i="2"/>
  <c r="P1186" i="2"/>
  <c r="P1182" i="2"/>
  <c r="P1178" i="2"/>
  <c r="P1174" i="2"/>
  <c r="P1170" i="2"/>
  <c r="P1166" i="2"/>
  <c r="P1162" i="2"/>
  <c r="P1158" i="2"/>
  <c r="P1154" i="2"/>
  <c r="P1150" i="2"/>
  <c r="P1146" i="2"/>
  <c r="P1142" i="2"/>
  <c r="P1138" i="2"/>
  <c r="P1134" i="2"/>
  <c r="P1130" i="2"/>
  <c r="P1126" i="2"/>
  <c r="P1122" i="2"/>
  <c r="P1118" i="2"/>
  <c r="P1114" i="2"/>
  <c r="P1110" i="2"/>
  <c r="P1106" i="2"/>
  <c r="P1102" i="2"/>
  <c r="P1098" i="2"/>
  <c r="P1094" i="2"/>
  <c r="P1090" i="2"/>
  <c r="P1086" i="2"/>
  <c r="P1082" i="2"/>
  <c r="P1078" i="2"/>
  <c r="P1074" i="2"/>
  <c r="P1070" i="2"/>
  <c r="P1066" i="2"/>
  <c r="P1062" i="2"/>
  <c r="P1058" i="2"/>
  <c r="P1054" i="2"/>
  <c r="P1050" i="2"/>
  <c r="P1046" i="2"/>
  <c r="P1042" i="2"/>
  <c r="P1038" i="2"/>
  <c r="P1034" i="2"/>
  <c r="P1030" i="2"/>
  <c r="P1026" i="2"/>
  <c r="P1022" i="2"/>
  <c r="P1018" i="2"/>
  <c r="P1014" i="2"/>
  <c r="P1010" i="2"/>
  <c r="P1006" i="2"/>
  <c r="P1002" i="2"/>
  <c r="P998" i="2"/>
  <c r="P994" i="2"/>
  <c r="P990" i="2"/>
  <c r="P986" i="2"/>
  <c r="P982" i="2"/>
  <c r="P978" i="2"/>
  <c r="P974" i="2"/>
  <c r="P970" i="2"/>
  <c r="P966" i="2"/>
  <c r="P962" i="2"/>
  <c r="P958" i="2"/>
  <c r="P954" i="2"/>
  <c r="P950" i="2"/>
  <c r="P946" i="2"/>
  <c r="P942" i="2"/>
  <c r="P938" i="2"/>
  <c r="P934" i="2"/>
  <c r="P930" i="2"/>
  <c r="P926" i="2"/>
  <c r="P922" i="2"/>
  <c r="P918" i="2"/>
  <c r="P914" i="2"/>
  <c r="P910" i="2"/>
  <c r="P906" i="2"/>
  <c r="P902" i="2"/>
  <c r="P898" i="2"/>
  <c r="P894" i="2"/>
  <c r="P890" i="2"/>
  <c r="P886" i="2"/>
  <c r="P882" i="2"/>
  <c r="P878" i="2"/>
  <c r="P874" i="2"/>
  <c r="P870" i="2"/>
  <c r="P866" i="2"/>
  <c r="P862" i="2"/>
  <c r="P858" i="2"/>
  <c r="P854" i="2"/>
  <c r="P850" i="2"/>
  <c r="P846" i="2"/>
  <c r="P842" i="2"/>
  <c r="P838" i="2"/>
  <c r="P834" i="2"/>
  <c r="P830" i="2"/>
  <c r="P826" i="2"/>
  <c r="P822" i="2"/>
  <c r="P818" i="2"/>
  <c r="P814" i="2"/>
  <c r="P810" i="2"/>
  <c r="P806" i="2"/>
  <c r="P802" i="2"/>
  <c r="P798" i="2"/>
  <c r="P794" i="2"/>
  <c r="P790" i="2"/>
  <c r="P786" i="2"/>
  <c r="P782" i="2"/>
  <c r="P778" i="2"/>
  <c r="P774" i="2"/>
  <c r="P770" i="2"/>
  <c r="P766" i="2"/>
  <c r="P762" i="2"/>
  <c r="P758" i="2"/>
  <c r="P754" i="2"/>
  <c r="P750" i="2"/>
  <c r="P746" i="2"/>
  <c r="P742" i="2"/>
  <c r="P738" i="2"/>
  <c r="P734" i="2"/>
  <c r="P730" i="2"/>
  <c r="P726" i="2"/>
  <c r="P722" i="2"/>
  <c r="P718" i="2"/>
  <c r="P714" i="2"/>
  <c r="P710" i="2"/>
  <c r="P706" i="2"/>
  <c r="P702" i="2"/>
  <c r="P698" i="2"/>
  <c r="P694" i="2"/>
  <c r="P690" i="2"/>
  <c r="P686" i="2"/>
  <c r="P682" i="2"/>
  <c r="P678" i="2"/>
  <c r="P674" i="2"/>
  <c r="P670" i="2"/>
  <c r="P666" i="2"/>
  <c r="P662" i="2"/>
  <c r="P658" i="2"/>
  <c r="P654" i="2"/>
  <c r="P650" i="2"/>
  <c r="P646" i="2"/>
  <c r="P642" i="2"/>
  <c r="P638" i="2"/>
  <c r="P634" i="2"/>
  <c r="P630" i="2"/>
  <c r="P626" i="2"/>
  <c r="P622" i="2"/>
  <c r="P618" i="2"/>
  <c r="P614" i="2"/>
  <c r="P610" i="2"/>
  <c r="P606" i="2"/>
  <c r="P602" i="2"/>
  <c r="P598" i="2"/>
  <c r="P594" i="2"/>
  <c r="P590" i="2"/>
  <c r="P586" i="2"/>
  <c r="P582" i="2"/>
  <c r="P578" i="2"/>
  <c r="P574" i="2"/>
  <c r="P570" i="2"/>
  <c r="P566" i="2"/>
  <c r="P562" i="2"/>
  <c r="P558" i="2"/>
  <c r="P554" i="2"/>
  <c r="P550" i="2"/>
  <c r="P546" i="2"/>
  <c r="P542" i="2"/>
  <c r="P538" i="2"/>
  <c r="P534" i="2"/>
  <c r="P530" i="2"/>
  <c r="P526" i="2"/>
  <c r="P522" i="2"/>
  <c r="P518" i="2"/>
  <c r="P514" i="2"/>
  <c r="P510" i="2"/>
  <c r="P506" i="2"/>
  <c r="P502" i="2"/>
  <c r="P498" i="2"/>
  <c r="P494" i="2"/>
  <c r="P490" i="2"/>
  <c r="P486" i="2"/>
  <c r="P482" i="2"/>
  <c r="P478" i="2"/>
  <c r="P474" i="2"/>
  <c r="P470" i="2"/>
  <c r="P466" i="2"/>
  <c r="P462" i="2"/>
  <c r="P458" i="2"/>
  <c r="P454" i="2"/>
  <c r="P450" i="2"/>
  <c r="P446" i="2"/>
  <c r="P442" i="2"/>
  <c r="P438" i="2"/>
  <c r="P434" i="2"/>
  <c r="P430" i="2"/>
  <c r="P426" i="2"/>
  <c r="P422" i="2"/>
  <c r="P418" i="2"/>
  <c r="P414" i="2"/>
  <c r="P410" i="2"/>
  <c r="P406" i="2"/>
  <c r="P402" i="2"/>
  <c r="P398" i="2"/>
  <c r="P394" i="2"/>
  <c r="P390" i="2"/>
  <c r="P386" i="2"/>
  <c r="P382" i="2"/>
  <c r="P378" i="2"/>
  <c r="P374" i="2"/>
  <c r="P370" i="2"/>
  <c r="P366" i="2"/>
  <c r="P362" i="2"/>
  <c r="P358" i="2"/>
  <c r="P354" i="2"/>
  <c r="P350" i="2"/>
  <c r="P346" i="2"/>
  <c r="P342" i="2"/>
  <c r="P338" i="2"/>
  <c r="P334" i="2"/>
  <c r="P330" i="2"/>
  <c r="P326" i="2"/>
  <c r="P322" i="2"/>
  <c r="P318" i="2"/>
  <c r="P314" i="2"/>
  <c r="P310" i="2"/>
  <c r="P306" i="2"/>
  <c r="P302" i="2"/>
  <c r="P298" i="2"/>
  <c r="P294" i="2"/>
  <c r="P290" i="2"/>
  <c r="P286" i="2"/>
  <c r="P282" i="2"/>
  <c r="P278" i="2"/>
  <c r="P274" i="2"/>
  <c r="P270" i="2"/>
  <c r="P266" i="2"/>
  <c r="P262" i="2"/>
  <c r="P258" i="2"/>
  <c r="P254" i="2"/>
  <c r="P250" i="2"/>
  <c r="P246" i="2"/>
  <c r="P242" i="2"/>
  <c r="P238" i="2"/>
  <c r="P234" i="2"/>
  <c r="P230" i="2"/>
  <c r="P226" i="2"/>
  <c r="P222" i="2"/>
  <c r="P218" i="2"/>
  <c r="P214" i="2"/>
  <c r="P210" i="2"/>
  <c r="P206" i="2"/>
  <c r="P202" i="2"/>
  <c r="P198" i="2"/>
  <c r="P194" i="2"/>
  <c r="P190" i="2"/>
  <c r="P186" i="2"/>
  <c r="P182" i="2"/>
  <c r="P178" i="2"/>
  <c r="P174" i="2"/>
  <c r="P170" i="2"/>
  <c r="P166" i="2"/>
  <c r="P162" i="2"/>
  <c r="P158" i="2"/>
  <c r="P3473" i="2"/>
  <c r="P3465" i="2"/>
  <c r="P3457" i="2"/>
  <c r="P3453" i="2"/>
  <c r="P3445" i="2"/>
  <c r="P3437" i="2"/>
  <c r="P3421" i="2"/>
  <c r="P3413" i="2"/>
  <c r="P3401" i="2"/>
  <c r="P3389" i="2"/>
  <c r="P3373" i="2"/>
  <c r="P3365" i="2"/>
  <c r="P3353" i="2"/>
  <c r="P3337" i="2"/>
  <c r="P3329" i="2"/>
  <c r="P3317" i="2"/>
  <c r="P3305" i="2"/>
  <c r="P3293" i="2"/>
  <c r="P3281" i="2"/>
  <c r="P3269" i="2"/>
  <c r="P3257" i="2"/>
  <c r="P3221" i="2"/>
  <c r="P3209" i="2"/>
  <c r="P3197" i="2"/>
  <c r="P3185" i="2"/>
  <c r="P3173" i="2"/>
  <c r="P3161" i="2"/>
  <c r="P3149" i="2"/>
  <c r="P3137" i="2"/>
  <c r="P3125" i="2"/>
  <c r="P3113" i="2"/>
  <c r="P3101" i="2"/>
  <c r="P3089" i="2"/>
  <c r="P3077" i="2"/>
  <c r="P3065" i="2"/>
  <c r="P3053" i="2"/>
  <c r="P3049" i="2"/>
  <c r="P3041" i="2"/>
  <c r="P3029" i="2"/>
  <c r="P3013" i="2"/>
  <c r="P3001" i="2"/>
  <c r="P2989" i="2"/>
  <c r="P2977" i="2"/>
  <c r="P2965" i="2"/>
  <c r="P2953" i="2"/>
  <c r="P2941" i="2"/>
  <c r="P2929" i="2"/>
  <c r="P2917" i="2"/>
  <c r="P2905" i="2"/>
  <c r="P2897" i="2"/>
  <c r="P2885" i="2"/>
  <c r="P2873" i="2"/>
  <c r="P2861" i="2"/>
  <c r="P2849" i="2"/>
  <c r="P2837" i="2"/>
  <c r="P2825" i="2"/>
  <c r="P2813" i="2"/>
  <c r="P2801" i="2"/>
  <c r="P2789" i="2"/>
  <c r="P2777" i="2"/>
  <c r="P2765" i="2"/>
  <c r="P2753" i="2"/>
  <c r="P2741" i="2"/>
  <c r="P2733" i="2"/>
  <c r="P2725" i="2"/>
  <c r="P2717" i="2"/>
  <c r="P2705" i="2"/>
  <c r="P2693" i="2"/>
  <c r="P2681" i="2"/>
  <c r="P2669" i="2"/>
  <c r="P2657" i="2"/>
  <c r="P2645" i="2"/>
  <c r="P2633" i="2"/>
  <c r="P2621" i="2"/>
  <c r="P2609" i="2"/>
  <c r="P2605" i="2"/>
  <c r="P2597" i="2"/>
  <c r="P2589" i="2"/>
  <c r="P2581" i="2"/>
  <c r="P2569" i="2"/>
  <c r="P2565" i="2"/>
  <c r="P2561" i="2"/>
  <c r="P2557" i="2"/>
  <c r="P2553" i="2"/>
  <c r="P2549" i="2"/>
  <c r="P2545" i="2"/>
  <c r="P2541" i="2"/>
  <c r="P2537" i="2"/>
  <c r="P2533" i="2"/>
  <c r="P2529" i="2"/>
  <c r="P2525" i="2"/>
  <c r="P2521" i="2"/>
  <c r="P2517" i="2"/>
  <c r="P2513" i="2"/>
  <c r="P2509" i="2"/>
  <c r="P2505" i="2"/>
  <c r="P2501" i="2"/>
  <c r="P2497" i="2"/>
  <c r="P2493" i="2"/>
  <c r="P2489" i="2"/>
  <c r="P2485" i="2"/>
  <c r="P2481" i="2"/>
  <c r="P2477" i="2"/>
  <c r="P2473" i="2"/>
  <c r="P2469" i="2"/>
  <c r="P2465" i="2"/>
  <c r="P2461" i="2"/>
  <c r="P2457" i="2"/>
  <c r="P2453" i="2"/>
  <c r="P2449" i="2"/>
  <c r="P2445" i="2"/>
  <c r="P2441" i="2"/>
  <c r="P2437" i="2"/>
  <c r="P2433" i="2"/>
  <c r="P2429" i="2"/>
  <c r="P2425" i="2"/>
  <c r="P2421" i="2"/>
  <c r="P2417" i="2"/>
  <c r="P2413" i="2"/>
  <c r="P2409" i="2"/>
  <c r="P2405" i="2"/>
  <c r="P2401" i="2"/>
  <c r="P2397" i="2"/>
  <c r="P2393" i="2"/>
  <c r="P2389" i="2"/>
  <c r="P2385" i="2"/>
  <c r="P2381" i="2"/>
  <c r="P2377" i="2"/>
  <c r="P2373" i="2"/>
  <c r="P2369" i="2"/>
  <c r="P2365" i="2"/>
  <c r="P2361" i="2"/>
  <c r="P2357" i="2"/>
  <c r="P2353" i="2"/>
  <c r="P2349" i="2"/>
  <c r="P2345" i="2"/>
  <c r="P2341" i="2"/>
  <c r="P2337" i="2"/>
  <c r="P2333" i="2"/>
  <c r="P2329" i="2"/>
  <c r="P2325" i="2"/>
  <c r="P2321" i="2"/>
  <c r="P2317" i="2"/>
  <c r="P2313" i="2"/>
  <c r="P2309" i="2"/>
  <c r="P2305" i="2"/>
  <c r="P2301" i="2"/>
  <c r="P2297" i="2"/>
  <c r="P2293" i="2"/>
  <c r="P2289" i="2"/>
  <c r="P2285" i="2"/>
  <c r="P2281" i="2"/>
  <c r="P2277" i="2"/>
  <c r="P2273" i="2"/>
  <c r="P2269" i="2"/>
  <c r="P2265" i="2"/>
  <c r="P2261" i="2"/>
  <c r="P2257" i="2"/>
  <c r="P2253" i="2"/>
  <c r="P2249" i="2"/>
  <c r="P2245" i="2"/>
  <c r="P2241" i="2"/>
  <c r="P2237" i="2"/>
  <c r="P2233" i="2"/>
  <c r="P2229" i="2"/>
  <c r="P2225" i="2"/>
  <c r="P2221" i="2"/>
  <c r="P2217" i="2"/>
  <c r="P2213" i="2"/>
  <c r="P2209" i="2"/>
  <c r="P2205" i="2"/>
  <c r="P2201" i="2"/>
  <c r="P2197" i="2"/>
  <c r="P2193" i="2"/>
  <c r="P2189" i="2"/>
  <c r="P2185" i="2"/>
  <c r="P2181" i="2"/>
  <c r="P2177" i="2"/>
  <c r="P2173" i="2"/>
  <c r="P2169" i="2"/>
  <c r="P2165" i="2"/>
  <c r="P2161" i="2"/>
  <c r="P2157" i="2"/>
  <c r="P2153" i="2"/>
  <c r="P2149" i="2"/>
  <c r="P2145" i="2"/>
  <c r="P2141" i="2"/>
  <c r="P2137" i="2"/>
  <c r="P2133" i="2"/>
  <c r="P2129" i="2"/>
  <c r="P2125" i="2"/>
  <c r="P2121" i="2"/>
  <c r="P2117" i="2"/>
  <c r="P2113" i="2"/>
  <c r="P2109" i="2"/>
  <c r="P2105" i="2"/>
  <c r="P2101" i="2"/>
  <c r="P2097" i="2"/>
  <c r="P2093" i="2"/>
  <c r="P2089" i="2"/>
  <c r="P2085" i="2"/>
  <c r="P2081" i="2"/>
  <c r="P2077" i="2"/>
  <c r="P2073" i="2"/>
  <c r="P2069" i="2"/>
  <c r="P2065" i="2"/>
  <c r="P2061" i="2"/>
  <c r="P2057" i="2"/>
  <c r="P2053" i="2"/>
  <c r="P2049" i="2"/>
  <c r="P2045" i="2"/>
  <c r="P2041" i="2"/>
  <c r="P2037" i="2"/>
  <c r="P2033" i="2"/>
  <c r="P2029" i="2"/>
  <c r="P2025" i="2"/>
  <c r="P2021" i="2"/>
  <c r="P2017" i="2"/>
  <c r="P2013" i="2"/>
  <c r="P2009" i="2"/>
  <c r="P2005" i="2"/>
  <c r="P2001" i="2"/>
  <c r="P1997" i="2"/>
  <c r="P1993" i="2"/>
  <c r="P1989" i="2"/>
  <c r="P1985" i="2"/>
  <c r="P1981" i="2"/>
  <c r="P1977" i="2"/>
  <c r="P1973" i="2"/>
  <c r="P1969" i="2"/>
  <c r="P1965" i="2"/>
  <c r="P1961" i="2"/>
  <c r="P1957" i="2"/>
  <c r="P1953" i="2"/>
  <c r="P1949" i="2"/>
  <c r="P1945" i="2"/>
  <c r="P1941" i="2"/>
  <c r="P1937" i="2"/>
  <c r="P1933" i="2"/>
  <c r="P1929" i="2"/>
  <c r="P3425" i="2"/>
  <c r="P3409" i="2"/>
  <c r="P3397" i="2"/>
  <c r="P3385" i="2"/>
  <c r="P3377" i="2"/>
  <c r="P3361" i="2"/>
  <c r="P3349" i="2"/>
  <c r="P3341" i="2"/>
  <c r="P3325" i="2"/>
  <c r="P3313" i="2"/>
  <c r="P3301" i="2"/>
  <c r="P3289" i="2"/>
  <c r="P3277" i="2"/>
  <c r="P3265" i="2"/>
  <c r="P3253" i="2"/>
  <c r="P3249" i="2"/>
  <c r="P3245" i="2"/>
  <c r="P3237" i="2"/>
  <c r="P3229" i="2"/>
  <c r="P3217" i="2"/>
  <c r="P3205" i="2"/>
  <c r="P3193" i="2"/>
  <c r="P3181" i="2"/>
  <c r="P3169" i="2"/>
  <c r="P3157" i="2"/>
  <c r="P3145" i="2"/>
  <c r="P3133" i="2"/>
  <c r="P3121" i="2"/>
  <c r="P3109" i="2"/>
  <c r="P3097" i="2"/>
  <c r="P3085" i="2"/>
  <c r="P3073" i="2"/>
  <c r="P3061" i="2"/>
  <c r="P3037" i="2"/>
  <c r="P3025" i="2"/>
  <c r="P3017" i="2"/>
  <c r="P3005" i="2"/>
  <c r="P2993" i="2"/>
  <c r="P2981" i="2"/>
  <c r="P2969" i="2"/>
  <c r="P2957" i="2"/>
  <c r="P2945" i="2"/>
  <c r="P2933" i="2"/>
  <c r="P2921" i="2"/>
  <c r="P2909" i="2"/>
  <c r="P2893" i="2"/>
  <c r="P2881" i="2"/>
  <c r="P2869" i="2"/>
  <c r="P2857" i="2"/>
  <c r="P2845" i="2"/>
  <c r="P2833" i="2"/>
  <c r="P2821" i="2"/>
  <c r="P2809" i="2"/>
  <c r="P2797" i="2"/>
  <c r="P2785" i="2"/>
  <c r="P2773" i="2"/>
  <c r="P2761" i="2"/>
  <c r="P2749" i="2"/>
  <c r="P2737" i="2"/>
  <c r="P2729" i="2"/>
  <c r="P2721" i="2"/>
  <c r="P2709" i="2"/>
  <c r="P2697" i="2"/>
  <c r="P2685" i="2"/>
  <c r="P2673" i="2"/>
  <c r="P2661" i="2"/>
  <c r="P2649" i="2"/>
  <c r="P2637" i="2"/>
  <c r="P2625" i="2"/>
  <c r="P2613" i="2"/>
  <c r="P2601" i="2"/>
  <c r="P2593" i="2"/>
  <c r="P2585" i="2"/>
  <c r="P2577" i="2"/>
  <c r="P3996" i="2"/>
  <c r="P3988" i="2"/>
  <c r="P3984" i="2"/>
  <c r="P3980" i="2"/>
  <c r="P3976" i="2"/>
  <c r="P3972" i="2"/>
  <c r="P3968" i="2"/>
  <c r="P3964" i="2"/>
  <c r="P3960" i="2"/>
  <c r="P3956" i="2"/>
  <c r="P3952" i="2"/>
  <c r="P3948" i="2"/>
  <c r="P3944" i="2"/>
  <c r="P3940" i="2"/>
  <c r="P3936" i="2"/>
  <c r="P3932" i="2"/>
  <c r="P3928" i="2"/>
  <c r="P3924" i="2"/>
  <c r="P3920" i="2"/>
  <c r="P3916" i="2"/>
  <c r="P3912" i="2"/>
  <c r="P3908" i="2"/>
  <c r="P3904" i="2"/>
  <c r="P3900" i="2"/>
  <c r="P3896" i="2"/>
  <c r="P3892" i="2"/>
  <c r="P3888" i="2"/>
  <c r="P3884" i="2"/>
  <c r="P3880" i="2"/>
  <c r="P3876" i="2"/>
  <c r="P3872" i="2"/>
  <c r="P3868" i="2"/>
  <c r="P3864" i="2"/>
  <c r="P3860" i="2"/>
  <c r="P3856" i="2"/>
  <c r="P3852" i="2"/>
  <c r="P3848" i="2"/>
  <c r="P3844" i="2"/>
  <c r="P3840" i="2"/>
  <c r="P3836" i="2"/>
  <c r="P3832" i="2"/>
  <c r="P3828" i="2"/>
  <c r="P3824" i="2"/>
  <c r="P3820" i="2"/>
  <c r="P3816" i="2"/>
  <c r="P3812" i="2"/>
  <c r="P3808" i="2"/>
  <c r="P3804" i="2"/>
  <c r="P3800" i="2"/>
  <c r="P3796" i="2"/>
  <c r="P3792" i="2"/>
  <c r="P3788" i="2"/>
  <c r="P3784" i="2"/>
  <c r="P3780" i="2"/>
  <c r="P3776" i="2"/>
  <c r="P3772" i="2"/>
  <c r="P3768" i="2"/>
  <c r="P3764" i="2"/>
  <c r="P3760" i="2"/>
  <c r="P3756" i="2"/>
  <c r="P3752" i="2"/>
  <c r="P3748" i="2"/>
  <c r="P3744" i="2"/>
  <c r="P3740" i="2"/>
  <c r="P3736" i="2"/>
  <c r="P3732" i="2"/>
  <c r="P3728" i="2"/>
  <c r="P3724" i="2"/>
  <c r="P3720" i="2"/>
  <c r="P3716" i="2"/>
  <c r="P3712" i="2"/>
  <c r="P3708" i="2"/>
  <c r="P3704" i="2"/>
  <c r="P3700" i="2"/>
  <c r="P3696" i="2"/>
  <c r="P3692" i="2"/>
  <c r="P3688" i="2"/>
  <c r="P3684" i="2"/>
  <c r="P3680" i="2"/>
  <c r="P3676" i="2"/>
  <c r="P3672" i="2"/>
  <c r="P3668" i="2"/>
  <c r="P3664" i="2"/>
  <c r="P3660" i="2"/>
  <c r="P3656" i="2"/>
  <c r="P3652" i="2"/>
  <c r="P3648" i="2"/>
  <c r="P3644" i="2"/>
  <c r="P3640" i="2"/>
  <c r="P3636" i="2"/>
  <c r="P3632" i="2"/>
  <c r="P3628" i="2"/>
  <c r="P3624" i="2"/>
  <c r="P3620" i="2"/>
  <c r="P3616" i="2"/>
  <c r="P3612" i="2"/>
  <c r="P3608" i="2"/>
  <c r="P3604" i="2"/>
  <c r="P3600" i="2"/>
  <c r="P3596" i="2"/>
  <c r="P3592" i="2"/>
  <c r="P3588" i="2"/>
  <c r="P3584" i="2"/>
  <c r="P3580" i="2"/>
  <c r="P3576" i="2"/>
  <c r="P3572" i="2"/>
  <c r="P3568" i="2"/>
  <c r="P3564" i="2"/>
  <c r="P3560" i="2"/>
  <c r="P3556" i="2"/>
  <c r="P3552" i="2"/>
  <c r="P3548" i="2"/>
  <c r="P3544" i="2"/>
  <c r="P3540" i="2"/>
  <c r="P3536" i="2"/>
  <c r="P3532" i="2"/>
  <c r="P3528" i="2"/>
  <c r="P3524" i="2"/>
  <c r="P3520" i="2"/>
  <c r="P3516" i="2"/>
  <c r="P3512" i="2"/>
  <c r="P3508" i="2"/>
  <c r="P3504" i="2"/>
  <c r="P3500" i="2"/>
  <c r="P3496" i="2"/>
  <c r="P3492" i="2"/>
  <c r="P3488" i="2"/>
  <c r="P3484" i="2"/>
  <c r="P3480" i="2"/>
  <c r="P3476" i="2"/>
  <c r="P3472" i="2"/>
  <c r="P3468" i="2"/>
  <c r="P3464" i="2"/>
  <c r="P3460" i="2"/>
  <c r="P3456" i="2"/>
  <c r="P3452" i="2"/>
  <c r="P3448" i="2"/>
  <c r="P3444" i="2"/>
  <c r="P3440" i="2"/>
  <c r="P3436" i="2"/>
  <c r="P3432" i="2"/>
  <c r="P3428" i="2"/>
  <c r="P3424" i="2"/>
  <c r="P3420" i="2"/>
  <c r="P3416" i="2"/>
  <c r="P3412" i="2"/>
  <c r="P3408" i="2"/>
  <c r="P3404" i="2"/>
  <c r="P3400" i="2"/>
  <c r="P3396" i="2"/>
  <c r="P3392" i="2"/>
  <c r="P3388" i="2"/>
  <c r="P3384" i="2"/>
  <c r="P3380" i="2"/>
  <c r="P3376" i="2"/>
  <c r="P3372" i="2"/>
  <c r="P3368" i="2"/>
  <c r="P3364" i="2"/>
  <c r="P3360" i="2"/>
  <c r="P3356" i="2"/>
  <c r="P3352" i="2"/>
  <c r="P3348" i="2"/>
  <c r="P3344" i="2"/>
  <c r="P3340" i="2"/>
  <c r="P3336" i="2"/>
  <c r="P3332" i="2"/>
  <c r="P3328" i="2"/>
  <c r="P3324" i="2"/>
  <c r="P3320" i="2"/>
  <c r="P3316" i="2"/>
  <c r="P3312" i="2"/>
  <c r="P3308" i="2"/>
  <c r="P3304" i="2"/>
  <c r="P3300" i="2"/>
  <c r="P3296" i="2"/>
  <c r="P3292" i="2"/>
  <c r="P3288" i="2"/>
  <c r="P3284" i="2"/>
  <c r="P3280" i="2"/>
  <c r="P3276" i="2"/>
  <c r="P3272" i="2"/>
  <c r="P3268" i="2"/>
  <c r="P3264" i="2"/>
  <c r="P3260" i="2"/>
  <c r="P3256" i="2"/>
  <c r="P3252" i="2"/>
  <c r="P3248" i="2"/>
  <c r="P3244" i="2"/>
  <c r="P3240" i="2"/>
  <c r="P3236" i="2"/>
  <c r="P3232" i="2"/>
  <c r="P3228" i="2"/>
  <c r="P3224" i="2"/>
  <c r="P3220" i="2"/>
  <c r="P3216" i="2"/>
  <c r="P3212" i="2"/>
  <c r="P3208" i="2"/>
  <c r="P3204" i="2"/>
  <c r="P3200" i="2"/>
  <c r="P3196" i="2"/>
  <c r="P3192" i="2"/>
  <c r="P3188" i="2"/>
  <c r="P3184" i="2"/>
  <c r="P3180" i="2"/>
  <c r="P3176" i="2"/>
  <c r="P3172" i="2"/>
  <c r="P3168" i="2"/>
  <c r="P3164" i="2"/>
  <c r="P3160" i="2"/>
  <c r="P3156" i="2"/>
  <c r="P3152" i="2"/>
  <c r="P3148" i="2"/>
  <c r="P3144" i="2"/>
  <c r="P3140" i="2"/>
  <c r="P3136" i="2"/>
  <c r="P3132" i="2"/>
  <c r="P3128" i="2"/>
  <c r="P3124" i="2"/>
  <c r="P3120" i="2"/>
  <c r="P3116" i="2"/>
  <c r="P3112" i="2"/>
  <c r="P3108" i="2"/>
  <c r="P3104" i="2"/>
  <c r="P3100" i="2"/>
  <c r="P3096" i="2"/>
  <c r="P3092" i="2"/>
  <c r="P3088" i="2"/>
  <c r="P3084" i="2"/>
  <c r="P3080" i="2"/>
  <c r="P3076" i="2"/>
  <c r="P3072" i="2"/>
  <c r="P3068" i="2"/>
  <c r="P3064" i="2"/>
  <c r="P3060" i="2"/>
  <c r="P3056" i="2"/>
  <c r="P3052" i="2"/>
  <c r="P3048" i="2"/>
  <c r="P3044" i="2"/>
  <c r="P3040" i="2"/>
  <c r="P3036" i="2"/>
  <c r="P3032" i="2"/>
  <c r="P3028" i="2"/>
  <c r="P3024" i="2"/>
  <c r="P3020" i="2"/>
  <c r="P3016" i="2"/>
  <c r="P3012" i="2"/>
  <c r="P3008" i="2"/>
  <c r="P3004" i="2"/>
  <c r="P3000" i="2"/>
  <c r="P2996" i="2"/>
  <c r="P2992" i="2"/>
  <c r="P2988" i="2"/>
  <c r="P2984" i="2"/>
  <c r="P2980" i="2"/>
  <c r="P2976" i="2"/>
  <c r="P2972" i="2"/>
  <c r="P2968" i="2"/>
  <c r="P2964" i="2"/>
  <c r="P2960" i="2"/>
  <c r="P2956" i="2"/>
  <c r="P2952" i="2"/>
  <c r="P2948" i="2"/>
  <c r="P2944" i="2"/>
  <c r="P2940" i="2"/>
  <c r="P2936" i="2"/>
  <c r="P2932" i="2"/>
  <c r="P2928" i="2"/>
  <c r="P2924" i="2"/>
  <c r="P2920" i="2"/>
  <c r="P2916" i="2"/>
  <c r="P2912" i="2"/>
  <c r="P2908" i="2"/>
  <c r="P2904" i="2"/>
  <c r="P2900" i="2"/>
  <c r="P2896" i="2"/>
  <c r="P2892" i="2"/>
  <c r="P2888" i="2"/>
  <c r="P2884" i="2"/>
  <c r="P2880" i="2"/>
  <c r="P2876" i="2"/>
  <c r="P2872" i="2"/>
  <c r="P2868" i="2"/>
  <c r="P2864" i="2"/>
  <c r="P2860" i="2"/>
  <c r="P2856" i="2"/>
  <c r="P2852" i="2"/>
  <c r="P2848" i="2"/>
  <c r="P2844" i="2"/>
  <c r="P2840" i="2"/>
  <c r="P2836" i="2"/>
  <c r="P2832" i="2"/>
  <c r="P2828" i="2"/>
  <c r="P2824" i="2"/>
  <c r="P2820" i="2"/>
  <c r="P2816" i="2"/>
  <c r="P2812" i="2"/>
  <c r="P2808" i="2"/>
  <c r="P2804" i="2"/>
  <c r="P2800" i="2"/>
  <c r="P2796" i="2"/>
  <c r="P2792" i="2"/>
  <c r="P2788" i="2"/>
  <c r="P2784" i="2"/>
  <c r="P2780" i="2"/>
  <c r="P2776" i="2"/>
  <c r="P2772" i="2"/>
  <c r="P2768" i="2"/>
  <c r="P2764" i="2"/>
  <c r="P2760" i="2"/>
  <c r="P2756" i="2"/>
  <c r="P2752" i="2"/>
  <c r="P2748" i="2"/>
  <c r="P2744" i="2"/>
  <c r="P2740" i="2"/>
  <c r="P2736" i="2"/>
  <c r="P2732" i="2"/>
  <c r="P2728" i="2"/>
  <c r="P2724" i="2"/>
  <c r="P2720" i="2"/>
  <c r="P2716" i="2"/>
  <c r="P2712" i="2"/>
  <c r="P2708" i="2"/>
  <c r="P2704" i="2"/>
  <c r="P2700" i="2"/>
  <c r="P2696" i="2"/>
  <c r="P2692" i="2"/>
  <c r="P2688" i="2"/>
  <c r="P2684" i="2"/>
  <c r="P2680" i="2"/>
  <c r="P2676" i="2"/>
  <c r="P2672" i="2"/>
  <c r="P2668" i="2"/>
  <c r="P2664" i="2"/>
  <c r="P2660" i="2"/>
  <c r="P2656" i="2"/>
  <c r="P2652" i="2"/>
  <c r="P2648" i="2"/>
  <c r="P2644" i="2"/>
  <c r="P2640" i="2"/>
  <c r="P2636" i="2"/>
  <c r="P2632" i="2"/>
  <c r="P2628" i="2"/>
  <c r="P2624" i="2"/>
  <c r="P2620" i="2"/>
  <c r="P2616" i="2"/>
  <c r="P2612" i="2"/>
  <c r="P2608" i="2"/>
  <c r="P2604" i="2"/>
  <c r="P2600" i="2"/>
  <c r="P2596" i="2"/>
  <c r="P2592" i="2"/>
  <c r="P2588" i="2"/>
  <c r="P2584" i="2"/>
  <c r="P2580" i="2"/>
  <c r="P2576" i="2"/>
  <c r="P2572" i="2"/>
  <c r="P2568" i="2"/>
  <c r="P2564" i="2"/>
  <c r="P2560" i="2"/>
  <c r="P2556" i="2"/>
  <c r="P2552" i="2"/>
  <c r="P2548" i="2"/>
  <c r="P2544" i="2"/>
  <c r="P2540" i="2"/>
  <c r="P2536" i="2"/>
  <c r="P2532" i="2"/>
  <c r="P2528" i="2"/>
  <c r="P2524" i="2"/>
  <c r="P2520" i="2"/>
  <c r="P2516" i="2"/>
  <c r="P2512" i="2"/>
  <c r="P2508" i="2"/>
  <c r="P2504" i="2"/>
  <c r="P2500" i="2"/>
  <c r="P2496" i="2"/>
  <c r="P2492" i="2"/>
  <c r="P2488" i="2"/>
  <c r="P2484" i="2"/>
  <c r="P2480" i="2"/>
  <c r="P2476" i="2"/>
  <c r="P2472" i="2"/>
  <c r="P2468" i="2"/>
  <c r="P2464" i="2"/>
  <c r="P2460" i="2"/>
  <c r="P2456" i="2"/>
  <c r="P2452" i="2"/>
  <c r="P2448" i="2"/>
  <c r="P2444" i="2"/>
  <c r="P2440" i="2"/>
  <c r="P2436" i="2"/>
  <c r="P2432" i="2"/>
  <c r="P2428" i="2"/>
  <c r="P2424" i="2"/>
  <c r="P2420" i="2"/>
  <c r="P2416" i="2"/>
  <c r="P2412" i="2"/>
  <c r="P2408" i="2"/>
  <c r="P2404" i="2"/>
  <c r="P2400" i="2"/>
  <c r="P2396" i="2"/>
  <c r="P2392" i="2"/>
  <c r="P2388" i="2"/>
  <c r="P2384" i="2"/>
  <c r="P2380" i="2"/>
  <c r="P2376" i="2"/>
  <c r="P2372" i="2"/>
  <c r="P2368" i="2"/>
  <c r="P2364" i="2"/>
  <c r="P2360" i="2"/>
  <c r="P2356" i="2"/>
  <c r="P2352" i="2"/>
  <c r="P2348" i="2"/>
  <c r="P2344" i="2"/>
  <c r="P2340" i="2"/>
  <c r="P2336" i="2"/>
  <c r="P2332" i="2"/>
  <c r="P2328" i="2"/>
  <c r="P2324" i="2"/>
  <c r="P2320" i="2"/>
  <c r="P2316" i="2"/>
  <c r="P2312" i="2"/>
  <c r="P2308" i="2"/>
  <c r="P2304" i="2"/>
  <c r="P2300" i="2"/>
  <c r="P2296" i="2"/>
  <c r="P2292" i="2"/>
  <c r="P2288" i="2"/>
  <c r="P2284" i="2"/>
  <c r="P2280" i="2"/>
  <c r="P2276" i="2"/>
  <c r="P2272" i="2"/>
  <c r="P2268" i="2"/>
  <c r="P2264" i="2"/>
  <c r="P2260" i="2"/>
  <c r="P2256" i="2"/>
  <c r="P2252" i="2"/>
  <c r="P2248" i="2"/>
  <c r="P2244" i="2"/>
  <c r="P2240" i="2"/>
  <c r="P2236" i="2"/>
  <c r="P2232" i="2"/>
  <c r="P2228" i="2"/>
  <c r="P2224" i="2"/>
  <c r="P2220" i="2"/>
  <c r="P2216" i="2"/>
  <c r="P2212" i="2"/>
  <c r="P2208" i="2"/>
  <c r="P2204" i="2"/>
  <c r="P2200" i="2"/>
  <c r="P2196" i="2"/>
  <c r="P2192" i="2"/>
  <c r="P2188" i="2"/>
  <c r="P2184" i="2"/>
  <c r="P2180" i="2"/>
  <c r="P2176" i="2"/>
  <c r="P2172" i="2"/>
  <c r="P2168" i="2"/>
  <c r="P2164" i="2"/>
  <c r="P2160" i="2"/>
  <c r="P2156" i="2"/>
  <c r="P2152" i="2"/>
  <c r="P2148" i="2"/>
  <c r="P2144" i="2"/>
  <c r="P2140" i="2"/>
  <c r="P2136" i="2"/>
  <c r="P2132" i="2"/>
  <c r="P2128" i="2"/>
  <c r="P2124" i="2"/>
  <c r="P2120" i="2"/>
  <c r="P2116" i="2"/>
  <c r="P2112" i="2"/>
  <c r="P2108" i="2"/>
  <c r="P2104" i="2"/>
  <c r="P2100" i="2"/>
  <c r="P2096" i="2"/>
  <c r="P2092" i="2"/>
  <c r="P2088" i="2"/>
  <c r="P2084" i="2"/>
  <c r="P2080" i="2"/>
  <c r="P2076" i="2"/>
  <c r="P2072" i="2"/>
  <c r="P2068" i="2"/>
  <c r="P2064" i="2"/>
  <c r="P2060" i="2"/>
  <c r="P2056" i="2"/>
  <c r="P2052" i="2"/>
  <c r="P2048" i="2"/>
  <c r="P2044" i="2"/>
  <c r="P2040" i="2"/>
  <c r="P2036" i="2"/>
  <c r="P2032" i="2"/>
  <c r="P2028" i="2"/>
  <c r="P2024" i="2"/>
  <c r="P2020" i="2"/>
  <c r="P2016" i="2"/>
  <c r="P2012" i="2"/>
  <c r="P2008" i="2"/>
  <c r="P2004" i="2"/>
  <c r="P2000" i="2"/>
  <c r="P1996" i="2"/>
  <c r="P1992" i="2"/>
  <c r="P1988" i="2"/>
  <c r="P1984" i="2"/>
  <c r="P1980" i="2"/>
  <c r="P1976" i="2"/>
  <c r="P1972" i="2"/>
  <c r="P1968" i="2"/>
  <c r="P1964" i="2"/>
  <c r="P1960" i="2"/>
  <c r="P1956" i="2"/>
  <c r="P1952" i="2"/>
  <c r="P1948" i="2"/>
  <c r="P1944" i="2"/>
  <c r="P1940" i="2"/>
  <c r="P1936" i="2"/>
  <c r="P1932" i="2"/>
  <c r="P1928" i="2"/>
  <c r="P1924" i="2"/>
  <c r="P1920" i="2"/>
  <c r="P1916" i="2"/>
  <c r="P1912" i="2"/>
  <c r="P1908" i="2"/>
  <c r="P1904" i="2"/>
  <c r="P1900" i="2"/>
  <c r="P1896" i="2"/>
  <c r="P1892" i="2"/>
  <c r="P1888" i="2"/>
  <c r="P1884" i="2"/>
  <c r="P1880" i="2"/>
  <c r="P1876" i="2"/>
  <c r="P1872" i="2"/>
  <c r="P1868" i="2"/>
  <c r="P1864" i="2"/>
  <c r="P1860" i="2"/>
  <c r="P1856" i="2"/>
  <c r="P1852" i="2"/>
  <c r="P1848" i="2"/>
  <c r="P1844" i="2"/>
  <c r="P1840" i="2"/>
  <c r="P1836" i="2"/>
  <c r="P1832" i="2"/>
  <c r="P1828" i="2"/>
  <c r="P1824" i="2"/>
  <c r="P1820" i="2"/>
  <c r="P1816" i="2"/>
  <c r="P1812" i="2"/>
  <c r="P3469" i="2"/>
  <c r="P3461" i="2"/>
  <c r="P3449" i="2"/>
  <c r="P3441" i="2"/>
  <c r="P3433" i="2"/>
  <c r="P3429" i="2"/>
  <c r="P3417" i="2"/>
  <c r="P3405" i="2"/>
  <c r="P3393" i="2"/>
  <c r="P3381" i="2"/>
  <c r="P3369" i="2"/>
  <c r="P3357" i="2"/>
  <c r="P3345" i="2"/>
  <c r="P3333" i="2"/>
  <c r="P3321" i="2"/>
  <c r="P3309" i="2"/>
  <c r="P3297" i="2"/>
  <c r="P3285" i="2"/>
  <c r="P3273" i="2"/>
  <c r="P3261" i="2"/>
  <c r="P3241" i="2"/>
  <c r="P3233" i="2"/>
  <c r="P3225" i="2"/>
  <c r="P3213" i="2"/>
  <c r="P3201" i="2"/>
  <c r="P3189" i="2"/>
  <c r="P3177" i="2"/>
  <c r="P3165" i="2"/>
  <c r="P3153" i="2"/>
  <c r="P3141" i="2"/>
  <c r="P3129" i="2"/>
  <c r="P3117" i="2"/>
  <c r="P3105" i="2"/>
  <c r="P3093" i="2"/>
  <c r="P3081" i="2"/>
  <c r="P3069" i="2"/>
  <c r="P3057" i="2"/>
  <c r="P3045" i="2"/>
  <c r="P3033" i="2"/>
  <c r="P3021" i="2"/>
  <c r="P3009" i="2"/>
  <c r="P2997" i="2"/>
  <c r="P2985" i="2"/>
  <c r="P2973" i="2"/>
  <c r="P2961" i="2"/>
  <c r="P2949" i="2"/>
  <c r="P2937" i="2"/>
  <c r="P2925" i="2"/>
  <c r="P2913" i="2"/>
  <c r="P2901" i="2"/>
  <c r="P2889" i="2"/>
  <c r="P2877" i="2"/>
  <c r="P2865" i="2"/>
  <c r="P2853" i="2"/>
  <c r="P2841" i="2"/>
  <c r="P2829" i="2"/>
  <c r="P2817" i="2"/>
  <c r="P2805" i="2"/>
  <c r="P2793" i="2"/>
  <c r="P2781" i="2"/>
  <c r="P2769" i="2"/>
  <c r="P2757" i="2"/>
  <c r="P2745" i="2"/>
  <c r="P2713" i="2"/>
  <c r="P2701" i="2"/>
  <c r="P2689" i="2"/>
  <c r="P2677" i="2"/>
  <c r="P2665" i="2"/>
  <c r="P2653" i="2"/>
  <c r="P2641" i="2"/>
  <c r="P2629" i="2"/>
  <c r="P2617" i="2"/>
  <c r="P2573" i="2"/>
  <c r="P4000" i="2"/>
  <c r="P3992" i="2"/>
  <c r="P3999" i="2"/>
  <c r="P3995" i="2"/>
  <c r="P3991" i="2"/>
  <c r="P3987" i="2"/>
  <c r="P3983" i="2"/>
  <c r="P3979" i="2"/>
  <c r="P3975" i="2"/>
  <c r="P3971" i="2"/>
  <c r="P3967" i="2"/>
  <c r="P3963" i="2"/>
  <c r="P3959" i="2"/>
  <c r="P3955" i="2"/>
  <c r="P3951" i="2"/>
  <c r="P3947" i="2"/>
  <c r="P3943" i="2"/>
  <c r="P3939" i="2"/>
  <c r="P3935" i="2"/>
  <c r="P3931" i="2"/>
  <c r="P3927" i="2"/>
  <c r="P3923" i="2"/>
  <c r="P3919" i="2"/>
  <c r="P3915" i="2"/>
  <c r="P3911" i="2"/>
  <c r="P3907" i="2"/>
  <c r="P3903" i="2"/>
  <c r="P3899" i="2"/>
  <c r="P3895" i="2"/>
  <c r="P3891" i="2"/>
  <c r="P3887" i="2"/>
  <c r="P3883" i="2"/>
  <c r="P3879" i="2"/>
  <c r="P3875" i="2"/>
  <c r="P3871" i="2"/>
  <c r="P3867" i="2"/>
  <c r="P3863" i="2"/>
  <c r="P3859" i="2"/>
  <c r="P3855" i="2"/>
  <c r="P3851" i="2"/>
  <c r="P3847" i="2"/>
  <c r="P3843" i="2"/>
  <c r="P3839" i="2"/>
  <c r="P3835" i="2"/>
  <c r="P3831" i="2"/>
  <c r="P3827" i="2"/>
  <c r="P3823" i="2"/>
  <c r="P3819" i="2"/>
  <c r="P3815" i="2"/>
  <c r="P3811" i="2"/>
  <c r="P3807" i="2"/>
  <c r="P3803" i="2"/>
  <c r="P3799" i="2"/>
  <c r="P3795" i="2"/>
  <c r="P3791" i="2"/>
  <c r="P3787" i="2"/>
  <c r="P3783" i="2"/>
  <c r="P3779" i="2"/>
  <c r="P3775" i="2"/>
  <c r="P3771" i="2"/>
  <c r="P3767" i="2"/>
  <c r="P3763" i="2"/>
  <c r="P3759" i="2"/>
  <c r="P3755" i="2"/>
  <c r="P3751" i="2"/>
  <c r="P3747" i="2"/>
  <c r="P3743" i="2"/>
  <c r="P3739" i="2"/>
  <c r="P3735" i="2"/>
  <c r="P3731" i="2"/>
  <c r="P3727" i="2"/>
  <c r="P3723" i="2"/>
  <c r="P3719" i="2"/>
  <c r="P3715" i="2"/>
  <c r="P3711" i="2"/>
  <c r="P3707" i="2"/>
  <c r="P3703" i="2"/>
  <c r="P3699" i="2"/>
  <c r="P3695" i="2"/>
  <c r="P3691" i="2"/>
  <c r="P3687" i="2"/>
  <c r="P3683" i="2"/>
  <c r="P3679" i="2"/>
  <c r="P3675" i="2"/>
  <c r="P3671" i="2"/>
  <c r="P3667" i="2"/>
  <c r="P3663" i="2"/>
  <c r="P3659" i="2"/>
  <c r="P3655" i="2"/>
  <c r="P3651" i="2"/>
  <c r="P3647" i="2"/>
  <c r="P3643" i="2"/>
  <c r="P3639" i="2"/>
  <c r="P3635" i="2"/>
  <c r="P3631" i="2"/>
  <c r="P3627" i="2"/>
  <c r="P3623" i="2"/>
  <c r="P3619" i="2"/>
  <c r="P3615" i="2"/>
  <c r="P3611" i="2"/>
  <c r="P3607" i="2"/>
  <c r="P3603" i="2"/>
  <c r="P3599" i="2"/>
  <c r="P3595" i="2"/>
  <c r="P3591" i="2"/>
  <c r="P3587" i="2"/>
  <c r="P3583" i="2"/>
  <c r="P3579" i="2"/>
  <c r="P3575" i="2"/>
  <c r="P3571" i="2"/>
  <c r="P3567" i="2"/>
  <c r="P3563" i="2"/>
  <c r="P3559" i="2"/>
  <c r="P3555" i="2"/>
  <c r="P3551" i="2"/>
  <c r="P3547" i="2"/>
  <c r="P3543" i="2"/>
  <c r="P3539" i="2"/>
  <c r="P3535" i="2"/>
  <c r="P3531" i="2"/>
  <c r="P3527" i="2"/>
  <c r="P3523" i="2"/>
  <c r="P3519" i="2"/>
  <c r="P3515" i="2"/>
  <c r="P3511" i="2"/>
  <c r="P3507" i="2"/>
  <c r="P3503" i="2"/>
  <c r="P3499" i="2"/>
  <c r="P3495" i="2"/>
  <c r="P3491" i="2"/>
  <c r="P3487" i="2"/>
  <c r="P3483" i="2"/>
  <c r="P3479" i="2"/>
  <c r="P3475" i="2"/>
  <c r="P3471" i="2"/>
  <c r="P3467" i="2"/>
  <c r="P3463" i="2"/>
  <c r="P3459" i="2"/>
  <c r="P3455" i="2"/>
  <c r="P3451" i="2"/>
  <c r="P3447" i="2"/>
  <c r="P3443" i="2"/>
  <c r="P3439" i="2"/>
  <c r="P3435" i="2"/>
  <c r="P3431" i="2"/>
  <c r="P3427" i="2"/>
  <c r="P3423" i="2"/>
  <c r="P3419" i="2"/>
  <c r="P3415" i="2"/>
  <c r="P3411" i="2"/>
  <c r="P3407" i="2"/>
  <c r="P3403" i="2"/>
  <c r="P3399" i="2"/>
  <c r="P3395" i="2"/>
  <c r="P3391" i="2"/>
  <c r="P3387" i="2"/>
  <c r="P3383" i="2"/>
  <c r="P3379" i="2"/>
  <c r="P3375" i="2"/>
  <c r="P3371" i="2"/>
  <c r="P3367" i="2"/>
  <c r="P3363" i="2"/>
  <c r="P3359" i="2"/>
  <c r="P3355" i="2"/>
  <c r="P3351" i="2"/>
  <c r="P3347" i="2"/>
  <c r="P3343" i="2"/>
  <c r="P3339" i="2"/>
  <c r="P3335" i="2"/>
  <c r="P3331" i="2"/>
  <c r="P3327" i="2"/>
  <c r="P3323" i="2"/>
  <c r="P3319" i="2"/>
  <c r="P3315" i="2"/>
  <c r="P3311" i="2"/>
  <c r="P3307" i="2"/>
  <c r="P3303" i="2"/>
  <c r="P3299" i="2"/>
  <c r="P3295" i="2"/>
  <c r="P3291" i="2"/>
  <c r="P3287" i="2"/>
  <c r="P3283" i="2"/>
  <c r="P3279" i="2"/>
  <c r="P3275" i="2"/>
  <c r="P3271" i="2"/>
  <c r="P3267" i="2"/>
  <c r="P3263" i="2"/>
  <c r="P3259" i="2"/>
  <c r="P3255" i="2"/>
  <c r="P3251" i="2"/>
  <c r="P3247" i="2"/>
  <c r="P3243" i="2"/>
  <c r="P3239" i="2"/>
  <c r="P3235" i="2"/>
  <c r="P3231" i="2"/>
  <c r="P3227" i="2"/>
  <c r="P3223" i="2"/>
  <c r="P3219" i="2"/>
  <c r="P3215" i="2"/>
  <c r="P3211" i="2"/>
  <c r="P3207" i="2"/>
  <c r="P3203" i="2"/>
  <c r="P3199" i="2"/>
  <c r="P3195" i="2"/>
  <c r="P3191" i="2"/>
  <c r="P3187" i="2"/>
  <c r="P3183" i="2"/>
  <c r="P3179" i="2"/>
  <c r="P3175" i="2"/>
  <c r="P3171" i="2"/>
  <c r="P3167" i="2"/>
  <c r="P3163" i="2"/>
  <c r="P3159" i="2"/>
  <c r="P3155" i="2"/>
  <c r="P3151" i="2"/>
  <c r="P3147" i="2"/>
  <c r="P3143" i="2"/>
  <c r="P3139" i="2"/>
  <c r="P3135" i="2"/>
  <c r="P3131" i="2"/>
  <c r="P3127" i="2"/>
  <c r="P3123" i="2"/>
  <c r="P3119" i="2"/>
  <c r="P3115" i="2"/>
  <c r="P3111" i="2"/>
  <c r="P3107" i="2"/>
  <c r="P3103" i="2"/>
  <c r="P3099" i="2"/>
  <c r="P3095" i="2"/>
  <c r="P3091" i="2"/>
  <c r="P3087" i="2"/>
  <c r="P3083" i="2"/>
  <c r="P3079" i="2"/>
  <c r="P3075" i="2"/>
  <c r="P3071" i="2"/>
  <c r="P3067" i="2"/>
  <c r="P3063" i="2"/>
  <c r="P3059" i="2"/>
  <c r="P3055" i="2"/>
  <c r="P3051" i="2"/>
  <c r="P3047" i="2"/>
  <c r="P3043" i="2"/>
  <c r="P3039" i="2"/>
  <c r="P3035" i="2"/>
  <c r="P3031" i="2"/>
  <c r="P3027" i="2"/>
  <c r="P3023" i="2"/>
  <c r="P3019" i="2"/>
  <c r="P3015" i="2"/>
  <c r="P3011" i="2"/>
  <c r="P3007" i="2"/>
  <c r="P3003" i="2"/>
  <c r="P2999" i="2"/>
  <c r="P2995" i="2"/>
  <c r="P2991" i="2"/>
  <c r="P2987" i="2"/>
  <c r="P2983" i="2"/>
  <c r="P2979" i="2"/>
  <c r="P2975" i="2"/>
  <c r="P2971" i="2"/>
  <c r="P2967" i="2"/>
  <c r="P2963" i="2"/>
  <c r="P2959" i="2"/>
  <c r="P2955" i="2"/>
  <c r="P2951" i="2"/>
  <c r="P2947" i="2"/>
  <c r="P2943" i="2"/>
  <c r="P2939" i="2"/>
  <c r="P2935" i="2"/>
  <c r="P2931" i="2"/>
  <c r="P2927" i="2"/>
  <c r="P2923" i="2"/>
  <c r="P2919" i="2"/>
  <c r="P2915" i="2"/>
  <c r="P2911" i="2"/>
  <c r="P2907" i="2"/>
  <c r="P2903" i="2"/>
  <c r="P2899" i="2"/>
  <c r="P2895" i="2"/>
  <c r="P2891" i="2"/>
  <c r="P2887" i="2"/>
  <c r="P2883" i="2"/>
  <c r="P2879" i="2"/>
  <c r="P2875" i="2"/>
  <c r="P2871" i="2"/>
  <c r="P2867" i="2"/>
  <c r="P2863" i="2"/>
  <c r="P2859" i="2"/>
  <c r="P2855" i="2"/>
  <c r="P2851" i="2"/>
  <c r="P2847" i="2"/>
  <c r="P2843" i="2"/>
  <c r="P2839" i="2"/>
  <c r="P2835" i="2"/>
  <c r="P2831" i="2"/>
  <c r="P2827" i="2"/>
  <c r="P2823" i="2"/>
  <c r="P2819" i="2"/>
  <c r="P2815" i="2"/>
  <c r="P2811" i="2"/>
  <c r="P2807" i="2"/>
  <c r="P2803" i="2"/>
  <c r="P2799" i="2"/>
  <c r="P2795" i="2"/>
  <c r="P2791" i="2"/>
  <c r="P2787" i="2"/>
  <c r="P2783" i="2"/>
  <c r="P2779" i="2"/>
  <c r="P2775" i="2"/>
  <c r="P2771" i="2"/>
  <c r="P2767" i="2"/>
  <c r="P2763" i="2"/>
  <c r="P2759" i="2"/>
  <c r="P2755" i="2"/>
  <c r="P2751" i="2"/>
  <c r="P2747" i="2"/>
  <c r="P2743" i="2"/>
  <c r="P2739" i="2"/>
  <c r="P2735" i="2"/>
  <c r="P2731" i="2"/>
  <c r="P2727" i="2"/>
  <c r="P2723" i="2"/>
  <c r="P2719" i="2"/>
  <c r="P2715" i="2"/>
  <c r="P2711" i="2"/>
  <c r="P2707" i="2"/>
  <c r="P2703" i="2"/>
  <c r="P2699" i="2"/>
  <c r="P2695" i="2"/>
  <c r="P2691" i="2"/>
  <c r="P2687" i="2"/>
  <c r="P2683" i="2"/>
  <c r="P2679" i="2"/>
  <c r="P2675" i="2"/>
  <c r="P2671" i="2"/>
  <c r="P2667" i="2"/>
  <c r="P2663" i="2"/>
  <c r="P2659" i="2"/>
  <c r="P2655" i="2"/>
  <c r="P2651" i="2"/>
  <c r="P2647" i="2"/>
  <c r="P2643" i="2"/>
  <c r="P2639" i="2"/>
  <c r="P2635" i="2"/>
  <c r="P2631" i="2"/>
  <c r="P2627" i="2"/>
  <c r="P2623" i="2"/>
  <c r="P2619" i="2"/>
  <c r="P2615" i="2"/>
  <c r="P2611" i="2"/>
  <c r="P2607" i="2"/>
  <c r="P2603" i="2"/>
  <c r="P2599" i="2"/>
  <c r="P2595" i="2"/>
  <c r="P2591" i="2"/>
  <c r="P2587" i="2"/>
  <c r="P2583" i="2"/>
  <c r="P2579" i="2"/>
  <c r="P2575" i="2"/>
  <c r="P2571" i="2"/>
  <c r="P2567" i="2"/>
  <c r="P2563" i="2"/>
  <c r="P2559" i="2"/>
  <c r="P2555" i="2"/>
  <c r="P2551" i="2"/>
  <c r="P2547" i="2"/>
  <c r="P2543" i="2"/>
  <c r="P2539" i="2"/>
  <c r="P2535" i="2"/>
  <c r="P2531" i="2"/>
  <c r="P2527" i="2"/>
  <c r="P2523" i="2"/>
  <c r="P2519" i="2"/>
  <c r="P2515" i="2"/>
  <c r="P2511" i="2"/>
  <c r="P2507" i="2"/>
  <c r="P2503" i="2"/>
  <c r="P2499" i="2"/>
  <c r="P2495" i="2"/>
  <c r="P2491" i="2"/>
  <c r="P2487" i="2"/>
  <c r="P2483" i="2"/>
  <c r="P2479" i="2"/>
  <c r="P2475" i="2"/>
  <c r="P2471" i="2"/>
  <c r="P2467" i="2"/>
  <c r="P2463" i="2"/>
  <c r="P2459" i="2"/>
  <c r="P2455" i="2"/>
  <c r="P2451" i="2"/>
  <c r="P2447" i="2"/>
  <c r="P2443" i="2"/>
  <c r="P2439" i="2"/>
  <c r="P2435" i="2"/>
  <c r="P2431" i="2"/>
  <c r="P2427" i="2"/>
  <c r="P2423" i="2"/>
  <c r="P2419" i="2"/>
  <c r="P2415" i="2"/>
  <c r="P2411" i="2"/>
  <c r="P2407" i="2"/>
  <c r="P2403" i="2"/>
  <c r="P2399" i="2"/>
  <c r="P2395" i="2"/>
  <c r="P2391" i="2"/>
  <c r="P2387" i="2"/>
  <c r="P2383" i="2"/>
  <c r="P2379" i="2"/>
  <c r="P2375" i="2"/>
  <c r="P2371" i="2"/>
  <c r="P2367" i="2"/>
  <c r="P2363" i="2"/>
  <c r="P2359" i="2"/>
  <c r="P2355" i="2"/>
  <c r="P2351" i="2"/>
  <c r="P2347" i="2"/>
  <c r="P2343" i="2"/>
  <c r="P2339" i="2"/>
  <c r="P2335" i="2"/>
  <c r="P2331" i="2"/>
  <c r="P2327" i="2"/>
  <c r="P2323" i="2"/>
  <c r="P2319" i="2"/>
  <c r="P2315" i="2"/>
  <c r="P2311" i="2"/>
  <c r="P2307" i="2"/>
  <c r="P2303" i="2"/>
  <c r="P2299" i="2"/>
  <c r="P2295" i="2"/>
  <c r="P2291" i="2"/>
  <c r="P2287" i="2"/>
  <c r="P2283" i="2"/>
  <c r="P2279" i="2"/>
  <c r="P2275" i="2"/>
  <c r="P2271" i="2"/>
  <c r="P2267" i="2"/>
  <c r="P2263" i="2"/>
  <c r="P2259" i="2"/>
  <c r="P2255" i="2"/>
  <c r="P2251" i="2"/>
  <c r="P2247" i="2"/>
  <c r="P2243" i="2"/>
  <c r="P2239" i="2"/>
  <c r="P2235" i="2"/>
  <c r="P2231" i="2"/>
  <c r="P2227" i="2"/>
  <c r="P2223" i="2"/>
  <c r="P2219" i="2"/>
  <c r="P2215" i="2"/>
  <c r="P2211" i="2"/>
  <c r="P2207" i="2"/>
  <c r="P2203" i="2"/>
  <c r="P2199" i="2"/>
  <c r="P2195" i="2"/>
  <c r="P2191" i="2"/>
  <c r="P2187" i="2"/>
  <c r="P2183" i="2"/>
  <c r="P2179" i="2"/>
  <c r="P2175" i="2"/>
  <c r="P2171" i="2"/>
  <c r="P2167" i="2"/>
  <c r="P2163" i="2"/>
  <c r="P2159" i="2"/>
  <c r="P2155" i="2"/>
  <c r="P2151" i="2"/>
  <c r="P2147" i="2"/>
  <c r="P2143" i="2"/>
  <c r="P2139" i="2"/>
  <c r="P2135" i="2"/>
  <c r="P2131" i="2"/>
  <c r="P2127" i="2"/>
  <c r="P2123" i="2"/>
  <c r="P2119" i="2"/>
  <c r="P2115" i="2"/>
  <c r="P2111" i="2"/>
  <c r="P2107" i="2"/>
  <c r="P2103" i="2"/>
  <c r="P2099" i="2"/>
  <c r="P2095" i="2"/>
  <c r="P2091" i="2"/>
  <c r="P2087" i="2"/>
  <c r="P2083" i="2"/>
  <c r="P2079" i="2"/>
  <c r="P2075" i="2"/>
  <c r="P2071" i="2"/>
  <c r="P2067" i="2"/>
  <c r="P2063" i="2"/>
  <c r="P2059" i="2"/>
  <c r="P2055" i="2"/>
  <c r="P2051" i="2"/>
  <c r="P2047" i="2"/>
  <c r="P2043" i="2"/>
  <c r="P2039" i="2"/>
  <c r="P2035" i="2"/>
  <c r="P2031" i="2"/>
  <c r="P2027" i="2"/>
  <c r="P2023" i="2"/>
  <c r="P2019" i="2"/>
  <c r="P2015" i="2"/>
  <c r="P2011" i="2"/>
  <c r="P2007" i="2"/>
  <c r="P2003" i="2"/>
  <c r="P1999" i="2"/>
  <c r="P1995" i="2"/>
  <c r="P1991" i="2"/>
  <c r="P1987" i="2"/>
  <c r="P1983" i="2"/>
  <c r="P1979" i="2"/>
  <c r="P1975" i="2"/>
  <c r="P1971" i="2"/>
  <c r="P1967" i="2"/>
  <c r="P1963" i="2"/>
  <c r="P1959" i="2"/>
  <c r="P1955" i="2"/>
  <c r="P1951" i="2"/>
  <c r="P1947" i="2"/>
  <c r="P1943" i="2"/>
  <c r="P1939" i="2"/>
  <c r="P1935" i="2"/>
  <c r="P1931" i="2"/>
  <c r="P1927" i="2"/>
  <c r="P1923" i="2"/>
  <c r="P1919" i="2"/>
  <c r="P1915" i="2"/>
  <c r="P1911" i="2"/>
  <c r="P1907" i="2"/>
  <c r="P1903" i="2"/>
  <c r="P1899" i="2"/>
  <c r="P1895" i="2"/>
  <c r="P1891" i="2"/>
  <c r="P1887" i="2"/>
  <c r="P1883" i="2"/>
  <c r="P1879" i="2"/>
  <c r="P1875" i="2"/>
  <c r="P1871" i="2"/>
  <c r="P1867" i="2"/>
  <c r="P1863" i="2"/>
  <c r="P1859" i="2"/>
  <c r="P1855" i="2"/>
  <c r="P1851" i="2"/>
  <c r="P1847" i="2"/>
  <c r="P1843" i="2"/>
  <c r="P1925" i="2"/>
  <c r="P1921" i="2"/>
  <c r="P1917" i="2"/>
  <c r="P1913" i="2"/>
  <c r="P1905" i="2"/>
  <c r="P1901" i="2"/>
  <c r="P1897" i="2"/>
  <c r="P1893" i="2"/>
  <c r="P1889" i="2"/>
  <c r="P1885" i="2"/>
  <c r="P1877" i="2"/>
  <c r="P1873" i="2"/>
  <c r="P1869" i="2"/>
  <c r="P1865" i="2"/>
  <c r="P1861" i="2"/>
  <c r="P1857" i="2"/>
  <c r="P1849" i="2"/>
  <c r="P1845" i="2"/>
  <c r="P1841" i="2"/>
  <c r="P1837" i="2"/>
  <c r="P1833" i="2"/>
  <c r="P1829" i="2"/>
  <c r="P1825" i="2"/>
  <c r="P1821" i="2"/>
  <c r="P1817" i="2"/>
  <c r="P1813" i="2"/>
  <c r="P1809" i="2"/>
  <c r="P1805" i="2"/>
  <c r="P1801" i="2"/>
  <c r="P1797" i="2"/>
  <c r="P1793" i="2"/>
  <c r="P1789" i="2"/>
  <c r="P1785" i="2"/>
  <c r="P1777" i="2"/>
  <c r="P1773" i="2"/>
  <c r="P1769" i="2"/>
  <c r="P1765" i="2"/>
  <c r="P1761" i="2"/>
  <c r="P1757" i="2"/>
  <c r="P1749" i="2"/>
  <c r="P1745" i="2"/>
  <c r="P1741" i="2"/>
  <c r="P1737" i="2"/>
  <c r="P1733" i="2"/>
  <c r="P1729" i="2"/>
  <c r="P1721" i="2"/>
  <c r="P1717" i="2"/>
  <c r="P1713" i="2"/>
  <c r="P1709" i="2"/>
  <c r="P1705" i="2"/>
  <c r="P1701" i="2"/>
  <c r="P1697" i="2"/>
  <c r="P1693" i="2"/>
  <c r="P1689" i="2"/>
  <c r="P1685" i="2"/>
  <c r="P1681" i="2"/>
  <c r="P1677" i="2"/>
  <c r="P1673" i="2"/>
  <c r="P1669" i="2"/>
  <c r="P1665" i="2"/>
  <c r="P1661" i="2"/>
  <c r="P1657" i="2"/>
  <c r="P1653" i="2"/>
  <c r="P1649" i="2"/>
  <c r="P1645" i="2"/>
  <c r="P1641" i="2"/>
  <c r="P1637" i="2"/>
  <c r="P1633" i="2"/>
  <c r="P1629" i="2"/>
  <c r="P1625" i="2"/>
  <c r="P1621" i="2"/>
  <c r="P1617" i="2"/>
  <c r="P1613" i="2"/>
  <c r="P1609" i="2"/>
  <c r="P1605" i="2"/>
  <c r="P1601" i="2"/>
  <c r="P1597" i="2"/>
  <c r="P1593" i="2"/>
  <c r="P1589" i="2"/>
  <c r="P1585" i="2"/>
  <c r="P1581" i="2"/>
  <c r="P1577" i="2"/>
  <c r="P1573" i="2"/>
  <c r="P1569" i="2"/>
  <c r="P1565" i="2"/>
  <c r="P1561" i="2"/>
  <c r="P1557" i="2"/>
  <c r="P1553" i="2"/>
  <c r="P1549" i="2"/>
  <c r="P1545" i="2"/>
  <c r="P1537" i="2"/>
  <c r="P1533" i="2"/>
  <c r="P1529" i="2"/>
  <c r="P1525" i="2"/>
  <c r="P1521" i="2"/>
  <c r="P1517" i="2"/>
  <c r="P1509" i="2"/>
  <c r="P1505" i="2"/>
  <c r="P1501" i="2"/>
  <c r="P1497" i="2"/>
  <c r="P1493" i="2"/>
  <c r="P1489" i="2"/>
  <c r="P1481" i="2"/>
  <c r="P1477" i="2"/>
  <c r="P1473" i="2"/>
  <c r="P1469" i="2"/>
  <c r="P1465" i="2"/>
  <c r="P1461" i="2"/>
  <c r="P1457" i="2"/>
  <c r="P1453" i="2"/>
  <c r="P1449" i="2"/>
  <c r="P1445" i="2"/>
  <c r="P1441" i="2"/>
  <c r="P1437" i="2"/>
  <c r="P1433" i="2"/>
  <c r="P1429" i="2"/>
  <c r="P1425" i="2"/>
  <c r="P1421" i="2"/>
  <c r="P1417" i="2"/>
  <c r="P1413" i="2"/>
  <c r="P1409" i="2"/>
  <c r="P1405" i="2"/>
  <c r="P1401" i="2"/>
  <c r="P1397" i="2"/>
  <c r="P1393" i="2"/>
  <c r="P1389" i="2"/>
  <c r="P1385" i="2"/>
  <c r="P1381" i="2"/>
  <c r="P1377" i="2"/>
  <c r="P1373" i="2"/>
  <c r="P1369" i="2"/>
  <c r="P1361" i="2"/>
  <c r="P1357" i="2"/>
  <c r="P1353" i="2"/>
  <c r="P1349" i="2"/>
  <c r="P1345" i="2"/>
  <c r="P1341" i="2"/>
  <c r="P1337" i="2"/>
  <c r="P1333" i="2"/>
  <c r="P1329" i="2"/>
  <c r="P1325" i="2"/>
  <c r="P1321" i="2"/>
  <c r="P1317" i="2"/>
  <c r="P1313" i="2"/>
  <c r="P1309" i="2"/>
  <c r="P1305" i="2"/>
  <c r="P1301" i="2"/>
  <c r="P1297" i="2"/>
  <c r="P1293" i="2"/>
  <c r="P1289" i="2"/>
  <c r="P1285" i="2"/>
  <c r="P1281" i="2"/>
  <c r="P1277" i="2"/>
  <c r="P1273" i="2"/>
  <c r="P1269" i="2"/>
  <c r="P1265" i="2"/>
  <c r="P1261" i="2"/>
  <c r="P1257" i="2"/>
  <c r="P1253" i="2"/>
  <c r="P1249" i="2"/>
  <c r="P1245" i="2"/>
  <c r="P1241" i="2"/>
  <c r="P1237" i="2"/>
  <c r="P1233" i="2"/>
  <c r="P1229" i="2"/>
  <c r="P1225" i="2"/>
  <c r="P1221" i="2"/>
  <c r="P1217" i="2"/>
  <c r="P1213" i="2"/>
  <c r="P1209" i="2"/>
  <c r="P1205" i="2"/>
  <c r="P1201" i="2"/>
  <c r="P1197" i="2"/>
  <c r="P1193" i="2"/>
  <c r="P1189" i="2"/>
  <c r="P1185" i="2"/>
  <c r="P1181" i="2"/>
  <c r="P1177" i="2"/>
  <c r="P1173" i="2"/>
  <c r="P1169" i="2"/>
  <c r="P1165" i="2"/>
  <c r="P1161" i="2"/>
  <c r="P1157" i="2"/>
  <c r="P1153" i="2"/>
  <c r="P1149" i="2"/>
  <c r="P1141" i="2"/>
  <c r="P1137" i="2"/>
  <c r="P1133" i="2"/>
  <c r="P1129" i="2"/>
  <c r="P1125" i="2"/>
  <c r="P1121" i="2"/>
  <c r="P1117" i="2"/>
  <c r="P1113" i="2"/>
  <c r="P1109" i="2"/>
  <c r="P1105" i="2"/>
  <c r="P1101" i="2"/>
  <c r="P1097" i="2"/>
  <c r="P1093" i="2"/>
  <c r="P1089" i="2"/>
  <c r="P1085" i="2"/>
  <c r="P1081" i="2"/>
  <c r="P1077" i="2"/>
  <c r="P1073" i="2"/>
  <c r="P1069" i="2"/>
  <c r="P1065" i="2"/>
  <c r="P1061" i="2"/>
  <c r="P1057" i="2"/>
  <c r="P1053" i="2"/>
  <c r="P1049" i="2"/>
  <c r="P1045" i="2"/>
  <c r="P1041" i="2"/>
  <c r="P1037" i="2"/>
  <c r="P1033" i="2"/>
  <c r="P1029" i="2"/>
  <c r="P1025" i="2"/>
  <c r="P1021" i="2"/>
  <c r="P1017" i="2"/>
  <c r="P1013" i="2"/>
  <c r="P1009" i="2"/>
  <c r="P1005" i="2"/>
  <c r="P1001" i="2"/>
  <c r="P997" i="2"/>
  <c r="P993" i="2"/>
  <c r="P989" i="2"/>
  <c r="P985" i="2"/>
  <c r="P981" i="2"/>
  <c r="P977" i="2"/>
  <c r="P973" i="2"/>
  <c r="P969" i="2"/>
  <c r="P965" i="2"/>
  <c r="P961" i="2"/>
  <c r="P957" i="2"/>
  <c r="P953" i="2"/>
  <c r="P949" i="2"/>
  <c r="P945" i="2"/>
  <c r="P941" i="2"/>
  <c r="P937" i="2"/>
  <c r="P933" i="2"/>
  <c r="P929" i="2"/>
  <c r="P925" i="2"/>
  <c r="P921" i="2"/>
  <c r="P917" i="2"/>
  <c r="P913" i="2"/>
  <c r="P909" i="2"/>
  <c r="P905" i="2"/>
  <c r="P901" i="2"/>
  <c r="P897" i="2"/>
  <c r="P893" i="2"/>
  <c r="P889" i="2"/>
  <c r="P885" i="2"/>
  <c r="P881" i="2"/>
  <c r="P877" i="2"/>
  <c r="P873" i="2"/>
  <c r="P869" i="2"/>
  <c r="P865" i="2"/>
  <c r="P861" i="2"/>
  <c r="P857" i="2"/>
  <c r="P853" i="2"/>
  <c r="P849" i="2"/>
  <c r="P845" i="2"/>
  <c r="P841" i="2"/>
  <c r="P837" i="2"/>
  <c r="P833" i="2"/>
  <c r="P829" i="2"/>
  <c r="P825" i="2"/>
  <c r="P821" i="2"/>
  <c r="P817" i="2"/>
  <c r="P813" i="2"/>
  <c r="P809" i="2"/>
  <c r="P805" i="2"/>
  <c r="P801" i="2"/>
  <c r="P797" i="2"/>
  <c r="P793" i="2"/>
  <c r="P789" i="2"/>
  <c r="P785" i="2"/>
  <c r="P781" i="2"/>
  <c r="P777" i="2"/>
  <c r="P773" i="2"/>
  <c r="P769" i="2"/>
  <c r="P765" i="2"/>
  <c r="P761" i="2"/>
  <c r="P757" i="2"/>
  <c r="P753" i="2"/>
  <c r="P749" i="2"/>
  <c r="P745" i="2"/>
  <c r="P741" i="2"/>
  <c r="P737" i="2"/>
  <c r="P733" i="2"/>
  <c r="P729" i="2"/>
  <c r="P725" i="2"/>
  <c r="P721" i="2"/>
  <c r="P717" i="2"/>
  <c r="P713" i="2"/>
  <c r="P709" i="2"/>
  <c r="P705" i="2"/>
  <c r="P701" i="2"/>
  <c r="P697" i="2"/>
  <c r="P693" i="2"/>
  <c r="P689" i="2"/>
  <c r="P685" i="2"/>
  <c r="P681" i="2"/>
  <c r="P677" i="2"/>
  <c r="P673" i="2"/>
  <c r="P669" i="2"/>
  <c r="P665" i="2"/>
  <c r="P661" i="2"/>
  <c r="P657" i="2"/>
  <c r="P653" i="2"/>
  <c r="P649" i="2"/>
  <c r="P645" i="2"/>
  <c r="P641" i="2"/>
  <c r="P637" i="2"/>
  <c r="P633" i="2"/>
  <c r="P629" i="2"/>
  <c r="P625" i="2"/>
  <c r="P621" i="2"/>
  <c r="P617" i="2"/>
  <c r="P609" i="2"/>
  <c r="P605" i="2"/>
  <c r="P601" i="2"/>
  <c r="P597" i="2"/>
  <c r="P593" i="2"/>
  <c r="P589" i="2"/>
  <c r="P585" i="2"/>
  <c r="P581" i="2"/>
  <c r="P577" i="2"/>
  <c r="P573" i="2"/>
  <c r="P569" i="2"/>
  <c r="P565" i="2"/>
  <c r="P561" i="2"/>
  <c r="P557" i="2"/>
  <c r="P553" i="2"/>
  <c r="P549" i="2"/>
  <c r="P545" i="2"/>
  <c r="P541" i="2"/>
  <c r="P537" i="2"/>
  <c r="P533" i="2"/>
  <c r="P529" i="2"/>
  <c r="P525" i="2"/>
  <c r="P521" i="2"/>
  <c r="P517" i="2"/>
  <c r="P513" i="2"/>
  <c r="P509" i="2"/>
  <c r="P505" i="2"/>
  <c r="P501" i="2"/>
  <c r="P497" i="2"/>
  <c r="P493" i="2"/>
  <c r="P489" i="2"/>
  <c r="P485" i="2"/>
  <c r="P481" i="2"/>
  <c r="P477" i="2"/>
  <c r="P473" i="2"/>
  <c r="P469" i="2"/>
  <c r="P465" i="2"/>
  <c r="P461" i="2"/>
  <c r="P457" i="2"/>
  <c r="P453" i="2"/>
  <c r="P449" i="2"/>
  <c r="P445" i="2"/>
  <c r="P441" i="2"/>
  <c r="P437" i="2"/>
  <c r="P433" i="2"/>
  <c r="P429" i="2"/>
  <c r="P425" i="2"/>
  <c r="P421" i="2"/>
  <c r="P417" i="2"/>
  <c r="P413" i="2"/>
  <c r="P409" i="2"/>
  <c r="P405" i="2"/>
  <c r="P401" i="2"/>
  <c r="P397" i="2"/>
  <c r="P393" i="2"/>
  <c r="P389" i="2"/>
  <c r="P385" i="2"/>
  <c r="P381" i="2"/>
  <c r="P377" i="2"/>
  <c r="P373" i="2"/>
  <c r="P369" i="2"/>
  <c r="P365" i="2"/>
  <c r="P361" i="2"/>
  <c r="P357" i="2"/>
  <c r="P353" i="2"/>
  <c r="P349" i="2"/>
  <c r="P345" i="2"/>
  <c r="P341" i="2"/>
  <c r="P337" i="2"/>
  <c r="P333" i="2"/>
  <c r="P329" i="2"/>
  <c r="P325" i="2"/>
  <c r="P321" i="2"/>
  <c r="P317" i="2"/>
  <c r="P313" i="2"/>
  <c r="P309" i="2"/>
  <c r="P305" i="2"/>
  <c r="P301" i="2"/>
  <c r="P297" i="2"/>
  <c r="P293" i="2"/>
  <c r="P289" i="2"/>
  <c r="P285" i="2"/>
  <c r="P281" i="2"/>
  <c r="P277" i="2"/>
  <c r="P273" i="2"/>
  <c r="P269" i="2"/>
  <c r="P265" i="2"/>
  <c r="P261" i="2"/>
  <c r="P257" i="2"/>
  <c r="P253" i="2"/>
  <c r="P249" i="2"/>
  <c r="P245" i="2"/>
  <c r="P241" i="2"/>
  <c r="P237" i="2"/>
  <c r="P233" i="2"/>
  <c r="P229" i="2"/>
  <c r="P225" i="2"/>
  <c r="P221" i="2"/>
  <c r="P217" i="2"/>
  <c r="P213" i="2"/>
  <c r="P209" i="2"/>
  <c r="P205" i="2"/>
  <c r="P201" i="2"/>
  <c r="P197" i="2"/>
  <c r="P193" i="2"/>
  <c r="P189" i="2"/>
  <c r="P185" i="2"/>
  <c r="P181" i="2"/>
  <c r="P177" i="2"/>
  <c r="P173" i="2"/>
  <c r="P169" i="2"/>
  <c r="P165" i="2"/>
  <c r="P161" i="2"/>
  <c r="P157" i="2"/>
  <c r="P153" i="2"/>
  <c r="P149" i="2"/>
  <c r="P145" i="2"/>
  <c r="P141" i="2"/>
  <c r="P1808" i="2"/>
  <c r="P1804" i="2"/>
  <c r="P1800" i="2"/>
  <c r="P1792" i="2"/>
  <c r="P1788" i="2"/>
  <c r="P1784" i="2"/>
  <c r="P1780" i="2"/>
  <c r="P1776" i="2"/>
  <c r="P1772" i="2"/>
  <c r="P1764" i="2"/>
  <c r="P1760" i="2"/>
  <c r="P1756" i="2"/>
  <c r="P1752" i="2"/>
  <c r="P1748" i="2"/>
  <c r="P1744" i="2"/>
  <c r="P1740" i="2"/>
  <c r="P1736" i="2"/>
  <c r="P1732" i="2"/>
  <c r="P1728" i="2"/>
  <c r="P1724" i="2"/>
  <c r="P1720" i="2"/>
  <c r="P1716" i="2"/>
  <c r="P1712" i="2"/>
  <c r="P1708" i="2"/>
  <c r="P1704" i="2"/>
  <c r="P1700" i="2"/>
  <c r="P1696" i="2"/>
  <c r="P1692" i="2"/>
  <c r="P1688" i="2"/>
  <c r="P1680" i="2"/>
  <c r="P1676" i="2"/>
  <c r="P1672" i="2"/>
  <c r="P1668" i="2"/>
  <c r="P1664" i="2"/>
  <c r="P1660" i="2"/>
  <c r="P1652" i="2"/>
  <c r="P1648" i="2"/>
  <c r="P1644" i="2"/>
  <c r="P1640" i="2"/>
  <c r="P1636" i="2"/>
  <c r="P1632" i="2"/>
  <c r="P1628" i="2"/>
  <c r="P1624" i="2"/>
  <c r="P1620" i="2"/>
  <c r="P1616" i="2"/>
  <c r="P1612" i="2"/>
  <c r="P1608" i="2"/>
  <c r="P1604" i="2"/>
  <c r="P1600" i="2"/>
  <c r="P1596" i="2"/>
  <c r="P1592" i="2"/>
  <c r="P1588" i="2"/>
  <c r="P1584" i="2"/>
  <c r="P1580" i="2"/>
  <c r="P1576" i="2"/>
  <c r="P1572" i="2"/>
  <c r="P1568" i="2"/>
  <c r="P1564" i="2"/>
  <c r="P1560" i="2"/>
  <c r="P1556" i="2"/>
  <c r="P1552" i="2"/>
  <c r="P1548" i="2"/>
  <c r="P1544" i="2"/>
  <c r="P1540" i="2"/>
  <c r="P1536" i="2"/>
  <c r="P1532" i="2"/>
  <c r="P1528" i="2"/>
  <c r="P1524" i="2"/>
  <c r="P1520" i="2"/>
  <c r="P1516" i="2"/>
  <c r="P1512" i="2"/>
  <c r="P1508" i="2"/>
  <c r="P1504" i="2"/>
  <c r="P1500" i="2"/>
  <c r="P1496" i="2"/>
  <c r="P1492" i="2"/>
  <c r="P1488" i="2"/>
  <c r="P1484" i="2"/>
  <c r="P1480" i="2"/>
  <c r="P1476" i="2"/>
  <c r="P1472" i="2"/>
  <c r="P1468" i="2"/>
  <c r="P1464" i="2"/>
  <c r="P1460" i="2"/>
  <c r="P1452" i="2"/>
  <c r="P1448" i="2"/>
  <c r="P1444" i="2"/>
  <c r="P1440" i="2"/>
  <c r="P1436" i="2"/>
  <c r="P1432" i="2"/>
  <c r="P1424" i="2"/>
  <c r="P1420" i="2"/>
  <c r="P1416" i="2"/>
  <c r="P1412" i="2"/>
  <c r="P1408" i="2"/>
  <c r="P1404" i="2"/>
  <c r="P1396" i="2"/>
  <c r="P1392" i="2"/>
  <c r="P1388" i="2"/>
  <c r="P1384" i="2"/>
  <c r="P1380" i="2"/>
  <c r="P1376" i="2"/>
  <c r="P1372" i="2"/>
  <c r="P1368" i="2"/>
  <c r="P1364" i="2"/>
  <c r="P1360" i="2"/>
  <c r="P1356" i="2"/>
  <c r="P1352" i="2"/>
  <c r="P1348" i="2"/>
  <c r="P1344" i="2"/>
  <c r="P1340" i="2"/>
  <c r="P1336" i="2"/>
  <c r="P1332" i="2"/>
  <c r="P1328" i="2"/>
  <c r="P1324" i="2"/>
  <c r="P1320" i="2"/>
  <c r="P1316" i="2"/>
  <c r="P1312" i="2"/>
  <c r="P1308" i="2"/>
  <c r="P1304" i="2"/>
  <c r="P1300" i="2"/>
  <c r="P1296" i="2"/>
  <c r="P1292" i="2"/>
  <c r="P1288" i="2"/>
  <c r="P1284" i="2"/>
  <c r="P1276" i="2"/>
  <c r="P1272" i="2"/>
  <c r="P1268" i="2"/>
  <c r="P1264" i="2"/>
  <c r="P1260" i="2"/>
  <c r="P1256" i="2"/>
  <c r="P1252" i="2"/>
  <c r="P1248" i="2"/>
  <c r="P1244" i="2"/>
  <c r="P1240" i="2"/>
  <c r="P1236" i="2"/>
  <c r="P1232" i="2"/>
  <c r="P1228" i="2"/>
  <c r="P1224" i="2"/>
  <c r="P1220" i="2"/>
  <c r="P1216" i="2"/>
  <c r="P1212" i="2"/>
  <c r="P1208" i="2"/>
  <c r="P1204" i="2"/>
  <c r="P1200" i="2"/>
  <c r="P1196" i="2"/>
  <c r="P1192" i="2"/>
  <c r="P1188" i="2"/>
  <c r="P1184" i="2"/>
  <c r="P1180" i="2"/>
  <c r="P1176" i="2"/>
  <c r="P1172" i="2"/>
  <c r="P1168" i="2"/>
  <c r="P1164" i="2"/>
  <c r="P1160" i="2"/>
  <c r="P1156" i="2"/>
  <c r="P1152" i="2"/>
  <c r="P1148" i="2"/>
  <c r="P1144" i="2"/>
  <c r="P1140" i="2"/>
  <c r="P1136" i="2"/>
  <c r="P1132" i="2"/>
  <c r="P1128" i="2"/>
  <c r="P1124" i="2"/>
  <c r="P1120" i="2"/>
  <c r="P1116" i="2"/>
  <c r="P1112" i="2"/>
  <c r="P1108" i="2"/>
  <c r="P1104" i="2"/>
  <c r="P1100" i="2"/>
  <c r="P1096" i="2"/>
  <c r="P1092" i="2"/>
  <c r="P1088" i="2"/>
  <c r="P1084" i="2"/>
  <c r="P1080" i="2"/>
  <c r="P1076" i="2"/>
  <c r="P1072" i="2"/>
  <c r="P1068" i="2"/>
  <c r="P1064" i="2"/>
  <c r="P1060" i="2"/>
  <c r="P1056" i="2"/>
  <c r="P1052" i="2"/>
  <c r="P1048" i="2"/>
  <c r="P1044" i="2"/>
  <c r="P1040" i="2"/>
  <c r="P1036" i="2"/>
  <c r="P1032" i="2"/>
  <c r="P1028" i="2"/>
  <c r="P1024" i="2"/>
  <c r="P1020" i="2"/>
  <c r="P1016" i="2"/>
  <c r="P1012" i="2"/>
  <c r="P1008" i="2"/>
  <c r="P1004" i="2"/>
  <c r="P1000" i="2"/>
  <c r="P996" i="2"/>
  <c r="P992" i="2"/>
  <c r="P988" i="2"/>
  <c r="P984" i="2"/>
  <c r="P980" i="2"/>
  <c r="P976" i="2"/>
  <c r="P972" i="2"/>
  <c r="P968" i="2"/>
  <c r="P964" i="2"/>
  <c r="P960" i="2"/>
  <c r="P956" i="2"/>
  <c r="P952" i="2"/>
  <c r="P948" i="2"/>
  <c r="P944" i="2"/>
  <c r="P940" i="2"/>
  <c r="P936" i="2"/>
  <c r="P932" i="2"/>
  <c r="P928" i="2"/>
  <c r="P924" i="2"/>
  <c r="P920" i="2"/>
  <c r="P916" i="2"/>
  <c r="P912" i="2"/>
  <c r="P908" i="2"/>
  <c r="P904" i="2"/>
  <c r="P900" i="2"/>
  <c r="P896" i="2"/>
  <c r="P892" i="2"/>
  <c r="P888" i="2"/>
  <c r="P884" i="2"/>
  <c r="P880" i="2"/>
  <c r="P876" i="2"/>
  <c r="P872" i="2"/>
  <c r="P868" i="2"/>
  <c r="P864" i="2"/>
  <c r="P860" i="2"/>
  <c r="P856" i="2"/>
  <c r="P852" i="2"/>
  <c r="P848" i="2"/>
  <c r="P844" i="2"/>
  <c r="P840" i="2"/>
  <c r="P836" i="2"/>
  <c r="P832" i="2"/>
  <c r="P828" i="2"/>
  <c r="P824" i="2"/>
  <c r="P820" i="2"/>
  <c r="P816" i="2"/>
  <c r="P812" i="2"/>
  <c r="P808" i="2"/>
  <c r="P804" i="2"/>
  <c r="P800" i="2"/>
  <c r="P796" i="2"/>
  <c r="P792" i="2"/>
  <c r="P788" i="2"/>
  <c r="P784" i="2"/>
  <c r="P780" i="2"/>
  <c r="P776" i="2"/>
  <c r="P772" i="2"/>
  <c r="P768" i="2"/>
  <c r="P764" i="2"/>
  <c r="P760" i="2"/>
  <c r="P756" i="2"/>
  <c r="P752" i="2"/>
  <c r="P748" i="2"/>
  <c r="P744" i="2"/>
  <c r="P740" i="2"/>
  <c r="P736" i="2"/>
  <c r="P732" i="2"/>
  <c r="P728" i="2"/>
  <c r="P724" i="2"/>
  <c r="P720" i="2"/>
  <c r="P716" i="2"/>
  <c r="P712" i="2"/>
  <c r="P708" i="2"/>
  <c r="P704" i="2"/>
  <c r="P700" i="2"/>
  <c r="P696" i="2"/>
  <c r="P692" i="2"/>
  <c r="P688" i="2"/>
  <c r="P684" i="2"/>
  <c r="P680" i="2"/>
  <c r="P676" i="2"/>
  <c r="P672" i="2"/>
  <c r="P668" i="2"/>
  <c r="P664" i="2"/>
  <c r="P660" i="2"/>
  <c r="P656" i="2"/>
  <c r="P652" i="2"/>
  <c r="P648" i="2"/>
  <c r="P644" i="2"/>
  <c r="P640" i="2"/>
  <c r="P636" i="2"/>
  <c r="P632" i="2"/>
  <c r="P628" i="2"/>
  <c r="P624" i="2"/>
  <c r="P620" i="2"/>
  <c r="P616" i="2"/>
  <c r="P612" i="2"/>
  <c r="P608" i="2"/>
  <c r="P604" i="2"/>
  <c r="P600" i="2"/>
  <c r="P596" i="2"/>
  <c r="P592" i="2"/>
  <c r="P588" i="2"/>
  <c r="P584" i="2"/>
  <c r="P580" i="2"/>
  <c r="P576" i="2"/>
  <c r="P572" i="2"/>
  <c r="P568" i="2"/>
  <c r="P564" i="2"/>
  <c r="P560" i="2"/>
  <c r="P556" i="2"/>
  <c r="P552" i="2"/>
  <c r="P548" i="2"/>
  <c r="P544" i="2"/>
  <c r="P540" i="2"/>
  <c r="P536" i="2"/>
  <c r="P532" i="2"/>
  <c r="P528" i="2"/>
  <c r="P524" i="2"/>
  <c r="P520" i="2"/>
  <c r="P516" i="2"/>
  <c r="P512" i="2"/>
  <c r="P508" i="2"/>
  <c r="P504" i="2"/>
  <c r="P500" i="2"/>
  <c r="P496" i="2"/>
  <c r="P492" i="2"/>
  <c r="P488" i="2"/>
  <c r="P484" i="2"/>
  <c r="P480" i="2"/>
  <c r="P476" i="2"/>
  <c r="P472" i="2"/>
  <c r="P468" i="2"/>
  <c r="P464" i="2"/>
  <c r="P460" i="2"/>
  <c r="P456" i="2"/>
  <c r="P452" i="2"/>
  <c r="P448" i="2"/>
  <c r="P444" i="2"/>
  <c r="P440" i="2"/>
  <c r="P436" i="2"/>
  <c r="P432" i="2"/>
  <c r="P428" i="2"/>
  <c r="P424" i="2"/>
  <c r="P420" i="2"/>
  <c r="P416" i="2"/>
  <c r="P412" i="2"/>
  <c r="P408" i="2"/>
  <c r="P404" i="2"/>
  <c r="P400" i="2"/>
  <c r="P396" i="2"/>
  <c r="P392" i="2"/>
  <c r="P388" i="2"/>
  <c r="P384" i="2"/>
  <c r="P380" i="2"/>
  <c r="P376" i="2"/>
  <c r="P372" i="2"/>
  <c r="P368" i="2"/>
  <c r="P364" i="2"/>
  <c r="P360" i="2"/>
  <c r="P356" i="2"/>
  <c r="P352" i="2"/>
  <c r="P348" i="2"/>
  <c r="P344" i="2"/>
  <c r="P340" i="2"/>
  <c r="P336" i="2"/>
  <c r="P332" i="2"/>
  <c r="P328" i="2"/>
  <c r="P324" i="2"/>
  <c r="P320" i="2"/>
  <c r="P316" i="2"/>
  <c r="P312" i="2"/>
  <c r="P308" i="2"/>
  <c r="P304" i="2"/>
  <c r="P300" i="2"/>
  <c r="P296" i="2"/>
  <c r="P292" i="2"/>
  <c r="P288" i="2"/>
  <c r="P284" i="2"/>
  <c r="P280" i="2"/>
  <c r="P276" i="2"/>
  <c r="P272" i="2"/>
  <c r="P268" i="2"/>
  <c r="P264" i="2"/>
  <c r="P260" i="2"/>
  <c r="P256" i="2"/>
  <c r="P252" i="2"/>
  <c r="P248" i="2"/>
  <c r="P244" i="2"/>
  <c r="P240" i="2"/>
  <c r="P236" i="2"/>
  <c r="P232" i="2"/>
  <c r="P228" i="2"/>
  <c r="P224" i="2"/>
  <c r="P220" i="2"/>
  <c r="P216" i="2"/>
  <c r="P212" i="2"/>
  <c r="P208" i="2"/>
  <c r="P204" i="2"/>
  <c r="P200" i="2"/>
  <c r="P196" i="2"/>
  <c r="P192" i="2"/>
  <c r="P188" i="2"/>
  <c r="P184" i="2"/>
  <c r="P180" i="2"/>
  <c r="P176" i="2"/>
  <c r="P172" i="2"/>
  <c r="P168" i="2"/>
  <c r="P164" i="2"/>
  <c r="P160" i="2"/>
  <c r="P156" i="2"/>
  <c r="P152" i="2"/>
  <c r="P148" i="2"/>
  <c r="P144" i="2"/>
  <c r="P140" i="2"/>
  <c r="P136" i="2"/>
  <c r="P132" i="2"/>
  <c r="P128" i="2"/>
  <c r="P124" i="2"/>
  <c r="P120" i="2"/>
  <c r="P116" i="2"/>
  <c r="P112" i="2"/>
  <c r="P108" i="2"/>
  <c r="P104" i="2"/>
  <c r="P100" i="2"/>
  <c r="P96" i="2"/>
  <c r="P92" i="2"/>
  <c r="P88" i="2"/>
  <c r="P84" i="2"/>
  <c r="P80" i="2"/>
  <c r="P76" i="2"/>
  <c r="P72" i="2"/>
  <c r="P68" i="2"/>
  <c r="P64" i="2"/>
  <c r="P60" i="2"/>
  <c r="P56" i="2"/>
  <c r="P52" i="2"/>
  <c r="P48" i="2"/>
  <c r="P44" i="2"/>
  <c r="P40" i="2"/>
  <c r="P36" i="2"/>
  <c r="P32" i="2"/>
  <c r="P28" i="2"/>
  <c r="P24" i="2"/>
  <c r="P20" i="2"/>
  <c r="P16" i="2"/>
  <c r="P12" i="2"/>
  <c r="P8" i="2"/>
  <c r="P4" i="2"/>
  <c r="P1839" i="2"/>
  <c r="P1835" i="2"/>
  <c r="P1831" i="2"/>
  <c r="P1827" i="2"/>
  <c r="P1823" i="2"/>
  <c r="P1819" i="2"/>
  <c r="P1815" i="2"/>
  <c r="P1811" i="2"/>
  <c r="P1807" i="2"/>
  <c r="P1803" i="2"/>
  <c r="P1799" i="2"/>
  <c r="P1795" i="2"/>
  <c r="P1791" i="2"/>
  <c r="P1787" i="2"/>
  <c r="P1783" i="2"/>
  <c r="P1779" i="2"/>
  <c r="P1775" i="2"/>
  <c r="P1771" i="2"/>
  <c r="P1767" i="2"/>
  <c r="P1763" i="2"/>
  <c r="P1759" i="2"/>
  <c r="P1755" i="2"/>
  <c r="P1751" i="2"/>
  <c r="P1747" i="2"/>
  <c r="P1743" i="2"/>
  <c r="P1739" i="2"/>
  <c r="P1735" i="2"/>
  <c r="P1731" i="2"/>
  <c r="P1727" i="2"/>
  <c r="P1723" i="2"/>
  <c r="P1719" i="2"/>
  <c r="P1715" i="2"/>
  <c r="P1711" i="2"/>
  <c r="P1707" i="2"/>
  <c r="P1703" i="2"/>
  <c r="P1699" i="2"/>
  <c r="P1695" i="2"/>
  <c r="P1691" i="2"/>
  <c r="P1687" i="2"/>
  <c r="P1683" i="2"/>
  <c r="P1679" i="2"/>
  <c r="P1675" i="2"/>
  <c r="P1671" i="2"/>
  <c r="P1667" i="2"/>
  <c r="P1663" i="2"/>
  <c r="P1659" i="2"/>
  <c r="P1655" i="2"/>
  <c r="P1651" i="2"/>
  <c r="P1647" i="2"/>
  <c r="P1643" i="2"/>
  <c r="P1639" i="2"/>
  <c r="P1635" i="2"/>
  <c r="P1631" i="2"/>
  <c r="P1627" i="2"/>
  <c r="P1623" i="2"/>
  <c r="P1619" i="2"/>
  <c r="P1615" i="2"/>
  <c r="P1611" i="2"/>
  <c r="P1607" i="2"/>
  <c r="P1603" i="2"/>
  <c r="P1599" i="2"/>
  <c r="P1595" i="2"/>
  <c r="P1591" i="2"/>
  <c r="P1587" i="2"/>
  <c r="P1583" i="2"/>
  <c r="P1579" i="2"/>
  <c r="P1575" i="2"/>
  <c r="P1571" i="2"/>
  <c r="P1567" i="2"/>
  <c r="P1563" i="2"/>
  <c r="P1559" i="2"/>
  <c r="P1555" i="2"/>
  <c r="P1551" i="2"/>
  <c r="P1547" i="2"/>
  <c r="P1543" i="2"/>
  <c r="P1539" i="2"/>
  <c r="P1535" i="2"/>
  <c r="P1531" i="2"/>
  <c r="P1527" i="2"/>
  <c r="P1523" i="2"/>
  <c r="P1519" i="2"/>
  <c r="P1515" i="2"/>
  <c r="P1511" i="2"/>
  <c r="P1507" i="2"/>
  <c r="P1503" i="2"/>
  <c r="P1499" i="2"/>
  <c r="P1495" i="2"/>
  <c r="P1491" i="2"/>
  <c r="P1487" i="2"/>
  <c r="P1483" i="2"/>
  <c r="P1479" i="2"/>
  <c r="P1475" i="2"/>
  <c r="P1471" i="2"/>
  <c r="P1467" i="2"/>
  <c r="P1463" i="2"/>
  <c r="P1459" i="2"/>
  <c r="P1455" i="2"/>
  <c r="P1451" i="2"/>
  <c r="P1447" i="2"/>
  <c r="P1443" i="2"/>
  <c r="P1439" i="2"/>
  <c r="P1435" i="2"/>
  <c r="P1431" i="2"/>
  <c r="P1427" i="2"/>
  <c r="P1423" i="2"/>
  <c r="P1419" i="2"/>
  <c r="P1415" i="2"/>
  <c r="P1411" i="2"/>
  <c r="P1407" i="2"/>
  <c r="P1403" i="2"/>
  <c r="P1399" i="2"/>
  <c r="P1395" i="2"/>
  <c r="P1391" i="2"/>
  <c r="P1387" i="2"/>
  <c r="P1383" i="2"/>
  <c r="P1379" i="2"/>
  <c r="P1375" i="2"/>
  <c r="P1371" i="2"/>
  <c r="P1367" i="2"/>
  <c r="P1363" i="2"/>
  <c r="P1359" i="2"/>
  <c r="P1355" i="2"/>
  <c r="P1351" i="2"/>
  <c r="P1347" i="2"/>
  <c r="P1343" i="2"/>
  <c r="P1339" i="2"/>
  <c r="P1335" i="2"/>
  <c r="P1331" i="2"/>
  <c r="P1327" i="2"/>
  <c r="P1323" i="2"/>
  <c r="P1319" i="2"/>
  <c r="P1315" i="2"/>
  <c r="P1311" i="2"/>
  <c r="P1307" i="2"/>
  <c r="P1303" i="2"/>
  <c r="P1299" i="2"/>
  <c r="P1295" i="2"/>
  <c r="P1291" i="2"/>
  <c r="P1287" i="2"/>
  <c r="P1283" i="2"/>
  <c r="P1279" i="2"/>
  <c r="P1275" i="2"/>
  <c r="P1271" i="2"/>
  <c r="P1267" i="2"/>
  <c r="P1263" i="2"/>
  <c r="P1259" i="2"/>
  <c r="P1255" i="2"/>
  <c r="P1251" i="2"/>
  <c r="P1247" i="2"/>
  <c r="P1243" i="2"/>
  <c r="P1239" i="2"/>
  <c r="P1235" i="2"/>
  <c r="P1231" i="2"/>
  <c r="P1227" i="2"/>
  <c r="P1223" i="2"/>
  <c r="P1219" i="2"/>
  <c r="P1215" i="2"/>
  <c r="P1211" i="2"/>
  <c r="P1207" i="2"/>
  <c r="P1203" i="2"/>
  <c r="P1199" i="2"/>
  <c r="P1195" i="2"/>
  <c r="P1191" i="2"/>
  <c r="P1187" i="2"/>
  <c r="P1183" i="2"/>
  <c r="P1179" i="2"/>
  <c r="P1175" i="2"/>
  <c r="P1171" i="2"/>
  <c r="P1167" i="2"/>
  <c r="P1163" i="2"/>
  <c r="P1159" i="2"/>
  <c r="P1155" i="2"/>
  <c r="P1151" i="2"/>
  <c r="P1147" i="2"/>
  <c r="P1143" i="2"/>
  <c r="P1139" i="2"/>
  <c r="P1135" i="2"/>
  <c r="P1131" i="2"/>
  <c r="P1127" i="2"/>
  <c r="P1123" i="2"/>
  <c r="P1119" i="2"/>
  <c r="P1115" i="2"/>
  <c r="P1111" i="2"/>
  <c r="P1107" i="2"/>
  <c r="P1103" i="2"/>
  <c r="P1099" i="2"/>
  <c r="P1095" i="2"/>
  <c r="P1091" i="2"/>
  <c r="P1087" i="2"/>
  <c r="P1083" i="2"/>
  <c r="P1079" i="2"/>
  <c r="P1075" i="2"/>
  <c r="P1071" i="2"/>
  <c r="P1067" i="2"/>
  <c r="P1063" i="2"/>
  <c r="P1059" i="2"/>
  <c r="P1055" i="2"/>
  <c r="P1051" i="2"/>
  <c r="P1047" i="2"/>
  <c r="P1043" i="2"/>
  <c r="P1039" i="2"/>
  <c r="P1031" i="2"/>
  <c r="P1027" i="2"/>
  <c r="P1023" i="2"/>
  <c r="P1019" i="2"/>
  <c r="P1015" i="2"/>
  <c r="P1011" i="2"/>
  <c r="P1007" i="2"/>
  <c r="P1003" i="2"/>
  <c r="P999" i="2"/>
  <c r="P995" i="2"/>
  <c r="P991" i="2"/>
  <c r="P987" i="2"/>
  <c r="P983" i="2"/>
  <c r="P979" i="2"/>
  <c r="P975" i="2"/>
  <c r="P971" i="2"/>
  <c r="P967" i="2"/>
  <c r="P963" i="2"/>
  <c r="P959" i="2"/>
  <c r="P955" i="2"/>
  <c r="P951" i="2"/>
  <c r="P947" i="2"/>
  <c r="P943" i="2"/>
  <c r="P939" i="2"/>
  <c r="P935" i="2"/>
  <c r="P931" i="2"/>
  <c r="P927" i="2"/>
  <c r="P923" i="2"/>
  <c r="P919" i="2"/>
  <c r="P915" i="2"/>
  <c r="P911" i="2"/>
  <c r="P903" i="2"/>
  <c r="P899" i="2"/>
  <c r="P895" i="2"/>
  <c r="P891" i="2"/>
  <c r="P887" i="2"/>
  <c r="P883" i="2"/>
  <c r="P879" i="2"/>
  <c r="P875" i="2"/>
  <c r="P871" i="2"/>
  <c r="P867" i="2"/>
  <c r="P863" i="2"/>
  <c r="P859" i="2"/>
  <c r="P855" i="2"/>
  <c r="P851" i="2"/>
  <c r="P847" i="2"/>
  <c r="P843" i="2"/>
  <c r="P839" i="2"/>
  <c r="P835" i="2"/>
  <c r="P831" i="2"/>
  <c r="P827" i="2"/>
  <c r="P823" i="2"/>
  <c r="P819" i="2"/>
  <c r="P815" i="2"/>
  <c r="P811" i="2"/>
  <c r="P807" i="2"/>
  <c r="P803" i="2"/>
  <c r="P799" i="2"/>
  <c r="P795" i="2"/>
  <c r="P791" i="2"/>
  <c r="P787" i="2"/>
  <c r="P783" i="2"/>
  <c r="P775" i="2"/>
  <c r="P771" i="2"/>
  <c r="P767" i="2"/>
  <c r="P763" i="2"/>
  <c r="P759" i="2"/>
  <c r="P755" i="2"/>
  <c r="P751" i="2"/>
  <c r="P747" i="2"/>
  <c r="P743" i="2"/>
  <c r="P739" i="2"/>
  <c r="P735" i="2"/>
  <c r="P731" i="2"/>
  <c r="P727" i="2"/>
  <c r="P723" i="2"/>
  <c r="P719" i="2"/>
  <c r="P715" i="2"/>
  <c r="P711" i="2"/>
  <c r="P707" i="2"/>
  <c r="P703" i="2"/>
  <c r="P699" i="2"/>
  <c r="P695" i="2"/>
  <c r="P691" i="2"/>
  <c r="P687" i="2"/>
  <c r="P683" i="2"/>
  <c r="P679" i="2"/>
  <c r="P675" i="2"/>
  <c r="P671" i="2"/>
  <c r="P667" i="2"/>
  <c r="P663" i="2"/>
  <c r="P659" i="2"/>
  <c r="P655" i="2"/>
  <c r="P651" i="2"/>
  <c r="P647" i="2"/>
  <c r="P643" i="2"/>
  <c r="P639" i="2"/>
  <c r="P635" i="2"/>
  <c r="P631" i="2"/>
  <c r="P627" i="2"/>
  <c r="P623" i="2"/>
  <c r="P619" i="2"/>
  <c r="P615" i="2"/>
  <c r="P611" i="2"/>
  <c r="P607" i="2"/>
  <c r="P603" i="2"/>
  <c r="P599" i="2"/>
  <c r="P595" i="2"/>
  <c r="P591" i="2"/>
  <c r="P587" i="2"/>
  <c r="P583" i="2"/>
  <c r="P579" i="2"/>
  <c r="P575" i="2"/>
  <c r="P571" i="2"/>
  <c r="P567" i="2"/>
  <c r="P563" i="2"/>
  <c r="P559" i="2"/>
  <c r="P555" i="2"/>
  <c r="P551" i="2"/>
  <c r="P547" i="2"/>
  <c r="P543" i="2"/>
  <c r="P539" i="2"/>
  <c r="P535" i="2"/>
  <c r="P531" i="2"/>
  <c r="P527" i="2"/>
  <c r="P523" i="2"/>
  <c r="P519" i="2"/>
  <c r="P515" i="2"/>
  <c r="P511" i="2"/>
  <c r="P507" i="2"/>
  <c r="P503" i="2"/>
  <c r="P499" i="2"/>
  <c r="P495" i="2"/>
  <c r="P491" i="2"/>
  <c r="P487" i="2"/>
  <c r="P483" i="2"/>
  <c r="P479" i="2"/>
  <c r="P475" i="2"/>
  <c r="P471" i="2"/>
  <c r="P467" i="2"/>
  <c r="P463" i="2"/>
  <c r="P459" i="2"/>
  <c r="P455" i="2"/>
  <c r="P451" i="2"/>
  <c r="P447" i="2"/>
  <c r="P443" i="2"/>
  <c r="P439" i="2"/>
  <c r="P435" i="2"/>
  <c r="P431" i="2"/>
  <c r="P427" i="2"/>
  <c r="P423" i="2"/>
  <c r="P419" i="2"/>
  <c r="P415" i="2"/>
  <c r="P411" i="2"/>
  <c r="P407" i="2"/>
  <c r="P403" i="2"/>
  <c r="P399" i="2"/>
  <c r="P395" i="2"/>
  <c r="P391" i="2"/>
  <c r="P387" i="2"/>
  <c r="P383" i="2"/>
  <c r="P379" i="2"/>
  <c r="P375" i="2"/>
  <c r="P371" i="2"/>
  <c r="P367" i="2"/>
  <c r="P363" i="2"/>
  <c r="P359" i="2"/>
  <c r="P355" i="2"/>
  <c r="P351" i="2"/>
  <c r="P347" i="2"/>
  <c r="P343" i="2"/>
  <c r="P339" i="2"/>
  <c r="P335" i="2"/>
  <c r="P331" i="2"/>
  <c r="P327" i="2"/>
  <c r="P323" i="2"/>
  <c r="P319" i="2"/>
  <c r="P315" i="2"/>
  <c r="P311" i="2"/>
  <c r="P307" i="2"/>
  <c r="P303" i="2"/>
  <c r="P299" i="2"/>
  <c r="P295" i="2"/>
  <c r="P291" i="2"/>
  <c r="P287" i="2"/>
  <c r="P283" i="2"/>
  <c r="P279" i="2"/>
  <c r="P275" i="2"/>
  <c r="P271" i="2"/>
  <c r="P267" i="2"/>
  <c r="P263" i="2"/>
  <c r="P259" i="2"/>
  <c r="P255" i="2"/>
  <c r="P251" i="2"/>
  <c r="P247" i="2"/>
  <c r="P243" i="2"/>
  <c r="P239" i="2"/>
  <c r="P235" i="2"/>
  <c r="P231" i="2"/>
  <c r="P227" i="2"/>
  <c r="P223" i="2"/>
  <c r="P219" i="2"/>
  <c r="P215" i="2"/>
  <c r="P211" i="2"/>
  <c r="P207" i="2"/>
  <c r="P203" i="2"/>
  <c r="P199" i="2"/>
  <c r="P195" i="2"/>
  <c r="P191" i="2"/>
  <c r="P187" i="2"/>
  <c r="P183" i="2"/>
  <c r="P179" i="2"/>
  <c r="P175" i="2"/>
  <c r="P171" i="2"/>
  <c r="P167" i="2"/>
  <c r="P163" i="2"/>
  <c r="P159" i="2"/>
  <c r="P155" i="2"/>
  <c r="P151" i="2"/>
  <c r="P147" i="2"/>
  <c r="P143" i="2"/>
  <c r="P139" i="2"/>
  <c r="P135" i="2"/>
  <c r="P131" i="2"/>
  <c r="P127" i="2"/>
  <c r="P123" i="2"/>
  <c r="P119" i="2"/>
  <c r="P115" i="2"/>
  <c r="P111" i="2"/>
  <c r="P107" i="2"/>
  <c r="P103" i="2"/>
  <c r="P99" i="2"/>
  <c r="P95" i="2"/>
  <c r="P91" i="2"/>
  <c r="P87" i="2"/>
  <c r="P83" i="2"/>
  <c r="P79" i="2"/>
  <c r="P75" i="2"/>
  <c r="P71" i="2"/>
  <c r="P67" i="2"/>
  <c r="P63" i="2"/>
  <c r="P59" i="2"/>
  <c r="P55" i="2"/>
  <c r="P51" i="2"/>
  <c r="P47" i="2"/>
  <c r="P43" i="2"/>
  <c r="P39" i="2"/>
  <c r="P35" i="2"/>
  <c r="P31" i="2"/>
  <c r="P27" i="2"/>
  <c r="P23" i="2"/>
  <c r="P19" i="2"/>
  <c r="P15" i="2"/>
  <c r="P11" i="2"/>
  <c r="P7" i="2"/>
  <c r="P3" i="2"/>
  <c r="P154" i="2"/>
  <c r="P150" i="2"/>
  <c r="P146" i="2"/>
  <c r="P142" i="2"/>
  <c r="P138" i="2"/>
  <c r="P134" i="2"/>
  <c r="P130" i="2"/>
  <c r="P126" i="2"/>
  <c r="P122" i="2"/>
  <c r="P118" i="2"/>
  <c r="P114" i="2"/>
  <c r="P110" i="2"/>
  <c r="P106" i="2"/>
  <c r="P102" i="2"/>
  <c r="P98" i="2"/>
  <c r="P94" i="2"/>
  <c r="P90" i="2"/>
  <c r="P86" i="2"/>
  <c r="P82" i="2"/>
  <c r="P78" i="2"/>
  <c r="P74" i="2"/>
  <c r="P70" i="2"/>
  <c r="P66" i="2"/>
  <c r="P62" i="2"/>
  <c r="P58" i="2"/>
  <c r="P54" i="2"/>
  <c r="P50" i="2"/>
  <c r="P46" i="2"/>
  <c r="P42" i="2"/>
  <c r="P38" i="2"/>
  <c r="P34" i="2"/>
  <c r="P30" i="2"/>
  <c r="P26" i="2"/>
  <c r="P22" i="2"/>
  <c r="P18" i="2"/>
  <c r="P14" i="2"/>
  <c r="P10" i="2"/>
  <c r="P6" i="2"/>
  <c r="P137" i="2"/>
  <c r="P133" i="2"/>
  <c r="P129" i="2"/>
  <c r="P125" i="2"/>
  <c r="P121" i="2"/>
  <c r="P117" i="2"/>
  <c r="P109" i="2"/>
  <c r="P105" i="2"/>
  <c r="P101" i="2"/>
  <c r="P97" i="2"/>
  <c r="P93" i="2"/>
  <c r="P89" i="2"/>
  <c r="P85" i="2"/>
  <c r="P81" i="2"/>
  <c r="P77" i="2"/>
  <c r="P73" i="2"/>
  <c r="P69" i="2"/>
  <c r="P65" i="2"/>
  <c r="P61" i="2"/>
  <c r="P53" i="2"/>
  <c r="P49" i="2"/>
  <c r="P45" i="2"/>
  <c r="P41" i="2"/>
  <c r="P37" i="2"/>
  <c r="P33" i="2"/>
  <c r="P29" i="2"/>
  <c r="P25" i="2"/>
  <c r="P21" i="2"/>
  <c r="P17" i="2"/>
  <c r="P13" i="2"/>
  <c r="P9" i="2"/>
  <c r="P5" i="2"/>
  <c r="P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CEF47B-BD94-4498-902D-72351618C98E}" keepAlive="1" name="Query - maintenance_logs" description="Connection to the 'maintenance_logs' query in the workbook." type="5" refreshedVersion="8" background="1" saveData="1">
    <dbPr connection="Provider=Microsoft.Mashup.OleDb.1;Data Source=$Workbook$;Location=maintenance_logs;Extended Properties=&quot;&quot;" command="SELECT * FROM [maintenance_logs]"/>
  </connection>
  <connection id="2" xr16:uid="{F60DECD7-439D-4661-839A-9D596086FB03}" keepAlive="1" name="Query - sensor_data" description="Connection to the 'sensor_data' query in the workbook." type="5" refreshedVersion="8" background="1" saveData="1">
    <dbPr connection="Provider=Microsoft.Mashup.OleDb.1;Data Source=$Workbook$;Location=sensor_data;Extended Properties=&quot;&quot;" command="SELECT * FROM [sensor_data]"/>
  </connection>
  <connection id="3" xr16:uid="{2D652108-CB05-4379-A77E-72E4332493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22B2C61-5217-4DCD-B43F-DF70E5090754}" name="WorksheetConnection_HomeTech.xlsx!sensor_data" type="102" refreshedVersion="8" minRefreshableVersion="5">
    <extLst>
      <ext xmlns:x15="http://schemas.microsoft.com/office/spreadsheetml/2010/11/main" uri="{DE250136-89BD-433C-8126-D09CA5730AF9}">
        <x15:connection id="sensor_data" autoDelete="1">
          <x15:rangePr sourceName="_xlcn.WorksheetConnection_HomeTech.xlsxsensor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<sst xmlns="http://schemas.openxmlformats.org/spreadsheetml/2006/main" count="13729" uniqueCount="1111">
  <si>
    <t>Timestamp</t>
  </si>
  <si>
    <t>Unit ID</t>
  </si>
  <si>
    <t>Temperature</t>
  </si>
  <si>
    <t>Humidity</t>
  </si>
  <si>
    <t>Occupancy Status</t>
  </si>
  <si>
    <t>HVAC Setting</t>
  </si>
  <si>
    <t>Energy Consumption</t>
  </si>
  <si>
    <t>Tenant ID</t>
  </si>
  <si>
    <t>Occupancy</t>
  </si>
  <si>
    <t>Time Spent in Unit (Hours)</t>
  </si>
  <si>
    <t>Appliance Usage</t>
  </si>
  <si>
    <t>Energy Preferences</t>
  </si>
  <si>
    <t>U327</t>
  </si>
  <si>
    <t>T158</t>
  </si>
  <si>
    <t>warmer</t>
  </si>
  <si>
    <t>T273</t>
  </si>
  <si>
    <t>T258</t>
  </si>
  <si>
    <t>cooler</t>
  </si>
  <si>
    <t>T336</t>
  </si>
  <si>
    <t>neutral</t>
  </si>
  <si>
    <t>T225</t>
  </si>
  <si>
    <t>T150</t>
  </si>
  <si>
    <t>T216</t>
  </si>
  <si>
    <t>T139</t>
  </si>
  <si>
    <t>T472</t>
  </si>
  <si>
    <t>T266</t>
  </si>
  <si>
    <t>T368</t>
  </si>
  <si>
    <t>T446</t>
  </si>
  <si>
    <t>T166</t>
  </si>
  <si>
    <t>T224</t>
  </si>
  <si>
    <t>T423</t>
  </si>
  <si>
    <t>T073</t>
  </si>
  <si>
    <t>T326</t>
  </si>
  <si>
    <t>T183</t>
  </si>
  <si>
    <t>T263</t>
  </si>
  <si>
    <t>U323</t>
  </si>
  <si>
    <t>T443</t>
  </si>
  <si>
    <t>T195</t>
  </si>
  <si>
    <t>T280</t>
  </si>
  <si>
    <t>T246</t>
  </si>
  <si>
    <t>T031</t>
  </si>
  <si>
    <t>T498</t>
  </si>
  <si>
    <t>T233</t>
  </si>
  <si>
    <t>T372</t>
  </si>
  <si>
    <t>T294</t>
  </si>
  <si>
    <t>T151</t>
  </si>
  <si>
    <t>T108</t>
  </si>
  <si>
    <t>T035</t>
  </si>
  <si>
    <t>T177</t>
  </si>
  <si>
    <t>T364</t>
  </si>
  <si>
    <t>T042</t>
  </si>
  <si>
    <t>T466</t>
  </si>
  <si>
    <t>T328</t>
  </si>
  <si>
    <t>U403</t>
  </si>
  <si>
    <t>T242</t>
  </si>
  <si>
    <t>T090</t>
  </si>
  <si>
    <t>T122</t>
  </si>
  <si>
    <t>T427</t>
  </si>
  <si>
    <t>T419</t>
  </si>
  <si>
    <t>T129</t>
  </si>
  <si>
    <t>T188</t>
  </si>
  <si>
    <t>T185</t>
  </si>
  <si>
    <t>T402</t>
  </si>
  <si>
    <t>T068</t>
  </si>
  <si>
    <t>T289</t>
  </si>
  <si>
    <t>T131</t>
  </si>
  <si>
    <t>T130</t>
  </si>
  <si>
    <t>T431</t>
  </si>
  <si>
    <t>T003</t>
  </si>
  <si>
    <t>T413</t>
  </si>
  <si>
    <t>T024</t>
  </si>
  <si>
    <t>T085</t>
  </si>
  <si>
    <t>U293</t>
  </si>
  <si>
    <t>T342</t>
  </si>
  <si>
    <t>T272</t>
  </si>
  <si>
    <t>T311</t>
  </si>
  <si>
    <t>T468</t>
  </si>
  <si>
    <t>T367</t>
  </si>
  <si>
    <t>T281</t>
  </si>
  <si>
    <t>T154</t>
  </si>
  <si>
    <t>T082</t>
  </si>
  <si>
    <t>T378</t>
  </si>
  <si>
    <t>T069</t>
  </si>
  <si>
    <t>T116</t>
  </si>
  <si>
    <t>T492</t>
  </si>
  <si>
    <t>T053</t>
  </si>
  <si>
    <t>T091</t>
  </si>
  <si>
    <t>T244</t>
  </si>
  <si>
    <t>T019</t>
  </si>
  <si>
    <t>T077</t>
  </si>
  <si>
    <t>U156</t>
  </si>
  <si>
    <t>T081</t>
  </si>
  <si>
    <t>T215</t>
  </si>
  <si>
    <t>T313</t>
  </si>
  <si>
    <t>T190</t>
  </si>
  <si>
    <t>T152</t>
  </si>
  <si>
    <t>T480</t>
  </si>
  <si>
    <t>T155</t>
  </si>
  <si>
    <t>T168</t>
  </si>
  <si>
    <t>T421</t>
  </si>
  <si>
    <t>T408</t>
  </si>
  <si>
    <t>T316</t>
  </si>
  <si>
    <t>T202</t>
  </si>
  <si>
    <t>T324</t>
  </si>
  <si>
    <t>U337</t>
  </si>
  <si>
    <t>T279</t>
  </si>
  <si>
    <t>T252</t>
  </si>
  <si>
    <t>T334</t>
  </si>
  <si>
    <t>T434</t>
  </si>
  <si>
    <t>T303</t>
  </si>
  <si>
    <t>T396</t>
  </si>
  <si>
    <t>T210</t>
  </si>
  <si>
    <t>T420</t>
  </si>
  <si>
    <t>T459</t>
  </si>
  <si>
    <t>T291</t>
  </si>
  <si>
    <t>T080</t>
  </si>
  <si>
    <t>T160</t>
  </si>
  <si>
    <t>T401</t>
  </si>
  <si>
    <t>T240</t>
  </si>
  <si>
    <t>U493</t>
  </si>
  <si>
    <t>T407</t>
  </si>
  <si>
    <t>T037</t>
  </si>
  <si>
    <t>T222</t>
  </si>
  <si>
    <t>T071</t>
  </si>
  <si>
    <t>T276</t>
  </si>
  <si>
    <t>T164</t>
  </si>
  <si>
    <t>T457</t>
  </si>
  <si>
    <t>T449</t>
  </si>
  <si>
    <t>T348</t>
  </si>
  <si>
    <t>T096</t>
  </si>
  <si>
    <t>T500</t>
  </si>
  <si>
    <t>T284</t>
  </si>
  <si>
    <t>T064</t>
  </si>
  <si>
    <t>T161</t>
  </si>
  <si>
    <t>T261</t>
  </si>
  <si>
    <t>U297</t>
  </si>
  <si>
    <t>T390</t>
  </si>
  <si>
    <t>T025</t>
  </si>
  <si>
    <t>T028</t>
  </si>
  <si>
    <t>T486</t>
  </si>
  <si>
    <t>T101</t>
  </si>
  <si>
    <t>T389</t>
  </si>
  <si>
    <t>T310</t>
  </si>
  <si>
    <t>T410</t>
  </si>
  <si>
    <t>T095</t>
  </si>
  <si>
    <t>T270</t>
  </si>
  <si>
    <t>T327</t>
  </si>
  <si>
    <t>T093</t>
  </si>
  <si>
    <t>T429</t>
  </si>
  <si>
    <t>T322</t>
  </si>
  <si>
    <t>T338</t>
  </si>
  <si>
    <t>T227</t>
  </si>
  <si>
    <t>U470</t>
  </si>
  <si>
    <t>T493</t>
  </si>
  <si>
    <t>T011</t>
  </si>
  <si>
    <t>T172</t>
  </si>
  <si>
    <t>T145</t>
  </si>
  <si>
    <t>T274</t>
  </si>
  <si>
    <t>T399</t>
  </si>
  <si>
    <t>T314</t>
  </si>
  <si>
    <t>T029</t>
  </si>
  <si>
    <t>T146</t>
  </si>
  <si>
    <t>T013</t>
  </si>
  <si>
    <t>T299</t>
  </si>
  <si>
    <t>T115</t>
  </si>
  <si>
    <t>T127</t>
  </si>
  <si>
    <t>T460</t>
  </si>
  <si>
    <t>T397</t>
  </si>
  <si>
    <t>U309</t>
  </si>
  <si>
    <t>T249</t>
  </si>
  <si>
    <t>T267</t>
  </si>
  <si>
    <t>T349</t>
  </si>
  <si>
    <t>T490</t>
  </si>
  <si>
    <t>T014</t>
  </si>
  <si>
    <t>T481</t>
  </si>
  <si>
    <t>T018</t>
  </si>
  <si>
    <t>T179</t>
  </si>
  <si>
    <t>T062</t>
  </si>
  <si>
    <t>T092</t>
  </si>
  <si>
    <t>T373</t>
  </si>
  <si>
    <t>T138</t>
  </si>
  <si>
    <t>T269</t>
  </si>
  <si>
    <t>T057</t>
  </si>
  <si>
    <t>T398</t>
  </si>
  <si>
    <t>T159</t>
  </si>
  <si>
    <t>U124</t>
  </si>
  <si>
    <t>T125</t>
  </si>
  <si>
    <t>T165</t>
  </si>
  <si>
    <t>T109</t>
  </si>
  <si>
    <t>T054</t>
  </si>
  <si>
    <t>T235</t>
  </si>
  <si>
    <t>T442</t>
  </si>
  <si>
    <t>T124</t>
  </si>
  <si>
    <t>T132</t>
  </si>
  <si>
    <t>T469</t>
  </si>
  <si>
    <t>T339</t>
  </si>
  <si>
    <t>T435</t>
  </si>
  <si>
    <t>T112</t>
  </si>
  <si>
    <t>T134</t>
  </si>
  <si>
    <t>T250</t>
  </si>
  <si>
    <t>T180</t>
  </si>
  <si>
    <t>U410</t>
  </si>
  <si>
    <t>T297</t>
  </si>
  <si>
    <t>T084</t>
  </si>
  <si>
    <t>T017</t>
  </si>
  <si>
    <t>T021</t>
  </si>
  <si>
    <t>T424</t>
  </si>
  <si>
    <t>T476</t>
  </si>
  <si>
    <t>T277</t>
  </si>
  <si>
    <t>T393</t>
  </si>
  <si>
    <t>T477</t>
  </si>
  <si>
    <t>T292</t>
  </si>
  <si>
    <t>T203</t>
  </si>
  <si>
    <t>T330</t>
  </si>
  <si>
    <t>U278</t>
  </si>
  <si>
    <t>T400</t>
  </si>
  <si>
    <t>T038</t>
  </si>
  <si>
    <t>T208</t>
  </si>
  <si>
    <t>T157</t>
  </si>
  <si>
    <t>T148</t>
  </si>
  <si>
    <t>T415</t>
  </si>
  <si>
    <t>T485</t>
  </si>
  <si>
    <t>T243</t>
  </si>
  <si>
    <t>T187</t>
  </si>
  <si>
    <t>T254</t>
  </si>
  <si>
    <t>T075</t>
  </si>
  <si>
    <t>T352</t>
  </si>
  <si>
    <t>U478</t>
  </si>
  <si>
    <t>T133</t>
  </si>
  <si>
    <t>T078</t>
  </si>
  <si>
    <t>T437</t>
  </si>
  <si>
    <t>T320</t>
  </si>
  <si>
    <t>T447</t>
  </si>
  <si>
    <t>T386</t>
  </si>
  <si>
    <t>T135</t>
  </si>
  <si>
    <t>T162</t>
  </si>
  <si>
    <t>T387</t>
  </si>
  <si>
    <t>T002</t>
  </si>
  <si>
    <t>U028</t>
  </si>
  <si>
    <t>T098</t>
  </si>
  <si>
    <t>T454</t>
  </si>
  <si>
    <t>T271</t>
  </si>
  <si>
    <t>T371</t>
  </si>
  <si>
    <t>T012</t>
  </si>
  <si>
    <t>T350</t>
  </si>
  <si>
    <t>T278</t>
  </si>
  <si>
    <t>T438</t>
  </si>
  <si>
    <t>U043</t>
  </si>
  <si>
    <t>T207</t>
  </si>
  <si>
    <t>T163</t>
  </si>
  <si>
    <t>T374</t>
  </si>
  <si>
    <t>T009</t>
  </si>
  <si>
    <t>T050</t>
  </si>
  <si>
    <t>T377</t>
  </si>
  <si>
    <t>T063</t>
  </si>
  <si>
    <t>T418</t>
  </si>
  <si>
    <t>T058</t>
  </si>
  <si>
    <t>U377</t>
  </si>
  <si>
    <t>T255</t>
  </si>
  <si>
    <t>T136</t>
  </si>
  <si>
    <t>T226</t>
  </si>
  <si>
    <t>T256</t>
  </si>
  <si>
    <t>T220</t>
  </si>
  <si>
    <t>T114</t>
  </si>
  <si>
    <t>T141</t>
  </si>
  <si>
    <t>T245</t>
  </si>
  <si>
    <t>T403</t>
  </si>
  <si>
    <t>T005</t>
  </si>
  <si>
    <t>T319</t>
  </si>
  <si>
    <t>T369</t>
  </si>
  <si>
    <t>T356</t>
  </si>
  <si>
    <t>T482</t>
  </si>
  <si>
    <t>U442</t>
  </si>
  <si>
    <t>T094</t>
  </si>
  <si>
    <t>T484</t>
  </si>
  <si>
    <t>T120</t>
  </si>
  <si>
    <t>T321</t>
  </si>
  <si>
    <t>T475</t>
  </si>
  <si>
    <t>T409</t>
  </si>
  <si>
    <t>T022</t>
  </si>
  <si>
    <t>T241</t>
  </si>
  <si>
    <t>U134</t>
  </si>
  <si>
    <t>T065</t>
  </si>
  <si>
    <t>T265</t>
  </si>
  <si>
    <t>T105</t>
  </si>
  <si>
    <t>T384</t>
  </si>
  <si>
    <t>T113</t>
  </si>
  <si>
    <t>T016</t>
  </si>
  <si>
    <t>T495</t>
  </si>
  <si>
    <t>T465</t>
  </si>
  <si>
    <t>T353</t>
  </si>
  <si>
    <t>T214</t>
  </si>
  <si>
    <t>T142</t>
  </si>
  <si>
    <t>T455</t>
  </si>
  <si>
    <t>U174</t>
  </si>
  <si>
    <t>T086</t>
  </si>
  <si>
    <t>T282</t>
  </si>
  <si>
    <t>T066</t>
  </si>
  <si>
    <t>T496</t>
  </si>
  <si>
    <t>T300</t>
  </si>
  <si>
    <t>T359</t>
  </si>
  <si>
    <t>U371</t>
  </si>
  <si>
    <t>T411</t>
  </si>
  <si>
    <t>T072</t>
  </si>
  <si>
    <t>T212</t>
  </si>
  <si>
    <t>T184</t>
  </si>
  <si>
    <t>T305</t>
  </si>
  <si>
    <t>T453</t>
  </si>
  <si>
    <t>T251</t>
  </si>
  <si>
    <t>T156</t>
  </si>
  <si>
    <t>T248</t>
  </si>
  <si>
    <t>T365</t>
  </si>
  <si>
    <t>T044</t>
  </si>
  <si>
    <t>T213</t>
  </si>
  <si>
    <t>T388</t>
  </si>
  <si>
    <t>T341</t>
  </si>
  <si>
    <t>T170</t>
  </si>
  <si>
    <t>T343</t>
  </si>
  <si>
    <t>T051</t>
  </si>
  <si>
    <t>T433</t>
  </si>
  <si>
    <t>T231</t>
  </si>
  <si>
    <t>T470</t>
  </si>
  <si>
    <t>T040</t>
  </si>
  <si>
    <t>U080</t>
  </si>
  <si>
    <t>T055</t>
  </si>
  <si>
    <t>T128</t>
  </si>
  <si>
    <t>T456</t>
  </si>
  <si>
    <t>T023</t>
  </si>
  <si>
    <t>T473</t>
  </si>
  <si>
    <t>T317</t>
  </si>
  <si>
    <t>T471</t>
  </si>
  <si>
    <t>T056</t>
  </si>
  <si>
    <t>T087</t>
  </si>
  <si>
    <t>U147</t>
  </si>
  <si>
    <t>T315</t>
  </si>
  <si>
    <t>T236</t>
  </si>
  <si>
    <t>T196</t>
  </si>
  <si>
    <t>T102</t>
  </si>
  <si>
    <t>T445</t>
  </si>
  <si>
    <t>T440</t>
  </si>
  <si>
    <t>T382</t>
  </si>
  <si>
    <t>T333</t>
  </si>
  <si>
    <t>T047</t>
  </si>
  <si>
    <t>U074</t>
  </si>
  <si>
    <t>T201</t>
  </si>
  <si>
    <t>T302</t>
  </si>
  <si>
    <t>T083</t>
  </si>
  <si>
    <t>T020</t>
  </si>
  <si>
    <t>T182</t>
  </si>
  <si>
    <t>T237</t>
  </si>
  <si>
    <t>T074</t>
  </si>
  <si>
    <t>T137</t>
  </si>
  <si>
    <t>T079</t>
  </si>
  <si>
    <t>T199</t>
  </si>
  <si>
    <t>T295</t>
  </si>
  <si>
    <t>T264</t>
  </si>
  <si>
    <t>T110</t>
  </si>
  <si>
    <t>U485</t>
  </si>
  <si>
    <t>T290</t>
  </si>
  <si>
    <t>T189</t>
  </si>
  <si>
    <t>T474</t>
  </si>
  <si>
    <t>T015</t>
  </si>
  <si>
    <t>T296</t>
  </si>
  <si>
    <t>T197</t>
  </si>
  <si>
    <t>T033</t>
  </si>
  <si>
    <t>T360</t>
  </si>
  <si>
    <t>U422</t>
  </si>
  <si>
    <t>T464</t>
  </si>
  <si>
    <t>T479</t>
  </si>
  <si>
    <t>T497</t>
  </si>
  <si>
    <t>T219</t>
  </si>
  <si>
    <t>T234</t>
  </si>
  <si>
    <t>T494</t>
  </si>
  <si>
    <t>T331</t>
  </si>
  <si>
    <t>T381</t>
  </si>
  <si>
    <t>T176</t>
  </si>
  <si>
    <t>T451</t>
  </si>
  <si>
    <t>U058</t>
  </si>
  <si>
    <t>T345</t>
  </si>
  <si>
    <t>T395</t>
  </si>
  <si>
    <t>T200</t>
  </si>
  <si>
    <t>T354</t>
  </si>
  <si>
    <t>T450</t>
  </si>
  <si>
    <t>U164</t>
  </si>
  <si>
    <t>T223</t>
  </si>
  <si>
    <t>T380</t>
  </si>
  <si>
    <t>U007</t>
  </si>
  <si>
    <t>T229</t>
  </si>
  <si>
    <t>T006</t>
  </si>
  <si>
    <t>T344</t>
  </si>
  <si>
    <t>T193</t>
  </si>
  <si>
    <t>T391</t>
  </si>
  <si>
    <t>U006</t>
  </si>
  <si>
    <t>T206</t>
  </si>
  <si>
    <t>T392</t>
  </si>
  <si>
    <t>T239</t>
  </si>
  <si>
    <t>U238</t>
  </si>
  <si>
    <t>T153</t>
  </si>
  <si>
    <t>T198</t>
  </si>
  <si>
    <t>T285</t>
  </si>
  <si>
    <t>T186</t>
  </si>
  <si>
    <t>T143</t>
  </si>
  <si>
    <t>T070</t>
  </si>
  <si>
    <t>U441</t>
  </si>
  <si>
    <t>T275</t>
  </si>
  <si>
    <t>T034</t>
  </si>
  <si>
    <t>T370</t>
  </si>
  <si>
    <t>T325</t>
  </si>
  <si>
    <t>T117</t>
  </si>
  <si>
    <t>T089</t>
  </si>
  <si>
    <t>T358</t>
  </si>
  <si>
    <t>T099</t>
  </si>
  <si>
    <t>U090</t>
  </si>
  <si>
    <t>T335</t>
  </si>
  <si>
    <t>T204</t>
  </si>
  <si>
    <t>T487</t>
  </si>
  <si>
    <t>T286</t>
  </si>
  <si>
    <t>T036</t>
  </si>
  <si>
    <t>T329</t>
  </si>
  <si>
    <t>T144</t>
  </si>
  <si>
    <t>T181</t>
  </si>
  <si>
    <t>U219</t>
  </si>
  <si>
    <t>T432</t>
  </si>
  <si>
    <t>T218</t>
  </si>
  <si>
    <t>T385</t>
  </si>
  <si>
    <t>U464</t>
  </si>
  <si>
    <t>T049</t>
  </si>
  <si>
    <t>T406</t>
  </si>
  <si>
    <t>T375</t>
  </si>
  <si>
    <t>T439</t>
  </si>
  <si>
    <t>T425</t>
  </si>
  <si>
    <t>T046</t>
  </si>
  <si>
    <t>T147</t>
  </si>
  <si>
    <t>U188</t>
  </si>
  <si>
    <t>T253</t>
  </si>
  <si>
    <t>T283</t>
  </si>
  <si>
    <t>U415</t>
  </si>
  <si>
    <t>T052</t>
  </si>
  <si>
    <t>T293</t>
  </si>
  <si>
    <t>T060</t>
  </si>
  <si>
    <t>T067</t>
  </si>
  <si>
    <t>T361</t>
  </si>
  <si>
    <t>T175</t>
  </si>
  <si>
    <t>U370</t>
  </si>
  <si>
    <t>T309</t>
  </si>
  <si>
    <t>T205</t>
  </si>
  <si>
    <t>T107</t>
  </si>
  <si>
    <t>T217</t>
  </si>
  <si>
    <t>U224</t>
  </si>
  <si>
    <t>T039</t>
  </si>
  <si>
    <t>T417</t>
  </si>
  <si>
    <t>T323</t>
  </si>
  <si>
    <t>T026</t>
  </si>
  <si>
    <t>T211</t>
  </si>
  <si>
    <t>T257</t>
  </si>
  <si>
    <t>T332</t>
  </si>
  <si>
    <t>T340</t>
  </si>
  <si>
    <t>T347</t>
  </si>
  <si>
    <t>U320</t>
  </si>
  <si>
    <t>T268</t>
  </si>
  <si>
    <t>T010</t>
  </si>
  <si>
    <t>T463</t>
  </si>
  <si>
    <t>U118</t>
  </si>
  <si>
    <t>T287</t>
  </si>
  <si>
    <t>T298</t>
  </si>
  <si>
    <t>U273</t>
  </si>
  <si>
    <t>T121</t>
  </si>
  <si>
    <t>T169</t>
  </si>
  <si>
    <t>T032</t>
  </si>
  <si>
    <t>T351</t>
  </si>
  <si>
    <t>T238</t>
  </si>
  <si>
    <t>T126</t>
  </si>
  <si>
    <t>T462</t>
  </si>
  <si>
    <t>U388</t>
  </si>
  <si>
    <t>T412</t>
  </si>
  <si>
    <t>T111</t>
  </si>
  <si>
    <t>U204</t>
  </si>
  <si>
    <t>T422</t>
  </si>
  <si>
    <t>T232</t>
  </si>
  <si>
    <t>T048</t>
  </si>
  <si>
    <t>U236</t>
  </si>
  <si>
    <t>T318</t>
  </si>
  <si>
    <t>U159</t>
  </si>
  <si>
    <t>T312</t>
  </si>
  <si>
    <t>T416</t>
  </si>
  <si>
    <t>U115</t>
  </si>
  <si>
    <t>T499</t>
  </si>
  <si>
    <t>T001</t>
  </si>
  <si>
    <t>T097</t>
  </si>
  <si>
    <t>U095</t>
  </si>
  <si>
    <t>T118</t>
  </si>
  <si>
    <t>T414</t>
  </si>
  <si>
    <t>T379</t>
  </si>
  <si>
    <t>U387</t>
  </si>
  <si>
    <t>T301</t>
  </si>
  <si>
    <t>T436</t>
  </si>
  <si>
    <t>T355</t>
  </si>
  <si>
    <t>T230</t>
  </si>
  <si>
    <t>T191</t>
  </si>
  <si>
    <t>U353</t>
  </si>
  <si>
    <t>T192</t>
  </si>
  <si>
    <t>T178</t>
  </si>
  <si>
    <t>U288</t>
  </si>
  <si>
    <t>T428</t>
  </si>
  <si>
    <t>T173</t>
  </si>
  <si>
    <t>U414</t>
  </si>
  <si>
    <t>T363</t>
  </si>
  <si>
    <t>T221</t>
  </si>
  <si>
    <t>T140</t>
  </si>
  <si>
    <t>U002</t>
  </si>
  <si>
    <t>T209</t>
  </si>
  <si>
    <t>U445</t>
  </si>
  <si>
    <t>T337</t>
  </si>
  <si>
    <t>T167</t>
  </si>
  <si>
    <t>T441</t>
  </si>
  <si>
    <t>T491</t>
  </si>
  <si>
    <t>T004</t>
  </si>
  <si>
    <t>T405</t>
  </si>
  <si>
    <t>T008</t>
  </si>
  <si>
    <t>T306</t>
  </si>
  <si>
    <t>T027</t>
  </si>
  <si>
    <t>T103</t>
  </si>
  <si>
    <t>T247</t>
  </si>
  <si>
    <t>U484</t>
  </si>
  <si>
    <t>T304</t>
  </si>
  <si>
    <t>T149</t>
  </si>
  <si>
    <t>U162</t>
  </si>
  <si>
    <t>T174</t>
  </si>
  <si>
    <t>T228</t>
  </si>
  <si>
    <t>T106</t>
  </si>
  <si>
    <t>U178</t>
  </si>
  <si>
    <t>T030</t>
  </si>
  <si>
    <t>T488</t>
  </si>
  <si>
    <t>U221</t>
  </si>
  <si>
    <t>T059</t>
  </si>
  <si>
    <t>T288</t>
  </si>
  <si>
    <t>T366</t>
  </si>
  <si>
    <t>T041</t>
  </si>
  <si>
    <t>T262</t>
  </si>
  <si>
    <t>U226</t>
  </si>
  <si>
    <t>T394</t>
  </si>
  <si>
    <t>U140</t>
  </si>
  <si>
    <t>T007</t>
  </si>
  <si>
    <t>T307</t>
  </si>
  <si>
    <t>U398</t>
  </si>
  <si>
    <t>T043</t>
  </si>
  <si>
    <t>U324</t>
  </si>
  <si>
    <t>T104</t>
  </si>
  <si>
    <t>T076</t>
  </si>
  <si>
    <t>U483</t>
  </si>
  <si>
    <t>U283</t>
  </si>
  <si>
    <t>U145</t>
  </si>
  <si>
    <t>T088</t>
  </si>
  <si>
    <t>T467</t>
  </si>
  <si>
    <t>U067</t>
  </si>
  <si>
    <t>T045</t>
  </si>
  <si>
    <t>U181</t>
  </si>
  <si>
    <t>T260</t>
  </si>
  <si>
    <t>U176</t>
  </si>
  <si>
    <t>U033</t>
  </si>
  <si>
    <t>U084</t>
  </si>
  <si>
    <t>U020</t>
  </si>
  <si>
    <t>T123</t>
  </si>
  <si>
    <t>T259</t>
  </si>
  <si>
    <t>T119</t>
  </si>
  <si>
    <t>U217</t>
  </si>
  <si>
    <t>T357</t>
  </si>
  <si>
    <t>U282</t>
  </si>
  <si>
    <t>U313</t>
  </si>
  <si>
    <t>U245</t>
  </si>
  <si>
    <t>U402</t>
  </si>
  <si>
    <t>T061</t>
  </si>
  <si>
    <t>U482</t>
  </si>
  <si>
    <t>U374</t>
  </si>
  <si>
    <t>U255</t>
  </si>
  <si>
    <t>U401</t>
  </si>
  <si>
    <t>T100</t>
  </si>
  <si>
    <t>U182</t>
  </si>
  <si>
    <t>T426</t>
  </si>
  <si>
    <t>U406</t>
  </si>
  <si>
    <t>T444</t>
  </si>
  <si>
    <t>T430</t>
  </si>
  <si>
    <t>U187</t>
  </si>
  <si>
    <t>T383</t>
  </si>
  <si>
    <t>U016</t>
  </si>
  <si>
    <t>U161</t>
  </si>
  <si>
    <t>U487</t>
  </si>
  <si>
    <t>U073</t>
  </si>
  <si>
    <t>U448</t>
  </si>
  <si>
    <t>U480</t>
  </si>
  <si>
    <t>T461</t>
  </si>
  <si>
    <t>T362</t>
  </si>
  <si>
    <t>U424</t>
  </si>
  <si>
    <t>U199</t>
  </si>
  <si>
    <t>T452</t>
  </si>
  <si>
    <t>U029</t>
  </si>
  <si>
    <t>U122</t>
  </si>
  <si>
    <t>U157</t>
  </si>
  <si>
    <t>T483</t>
  </si>
  <si>
    <t>U051</t>
  </si>
  <si>
    <t>U193</t>
  </si>
  <si>
    <t>U289</t>
  </si>
  <si>
    <t>U397</t>
  </si>
  <si>
    <t>U357</t>
  </si>
  <si>
    <t>U341</t>
  </si>
  <si>
    <t>U087</t>
  </si>
  <si>
    <t>U391</t>
  </si>
  <si>
    <t>U216</t>
  </si>
  <si>
    <t>U201</t>
  </si>
  <si>
    <t>U137</t>
  </si>
  <si>
    <t>U102</t>
  </si>
  <si>
    <t>T376</t>
  </si>
  <si>
    <t>U094</t>
  </si>
  <si>
    <t>U121</t>
  </si>
  <si>
    <t>T448</t>
  </si>
  <si>
    <t>U460</t>
  </si>
  <si>
    <t>U108</t>
  </si>
  <si>
    <t>U438</t>
  </si>
  <si>
    <t>U079</t>
  </si>
  <si>
    <t>U437</t>
  </si>
  <si>
    <t>T346</t>
  </si>
  <si>
    <t>U420</t>
  </si>
  <si>
    <t>T194</t>
  </si>
  <si>
    <t>U436</t>
  </si>
  <si>
    <t>U285</t>
  </si>
  <si>
    <t>U423</t>
  </si>
  <si>
    <t>U150</t>
  </si>
  <si>
    <t>U405</t>
  </si>
  <si>
    <t>U389</t>
  </si>
  <si>
    <t>U399</t>
  </si>
  <si>
    <t>U011</t>
  </si>
  <si>
    <t>U209</t>
  </si>
  <si>
    <t>T489</t>
  </si>
  <si>
    <t>U432</t>
  </si>
  <si>
    <t>U474</t>
  </si>
  <si>
    <t>U149</t>
  </si>
  <si>
    <t>U109</t>
  </si>
  <si>
    <t>U465</t>
  </si>
  <si>
    <t>T458</t>
  </si>
  <si>
    <t>U269</t>
  </si>
  <si>
    <t>U498</t>
  </si>
  <si>
    <t>U393</t>
  </si>
  <si>
    <t>U328</t>
  </si>
  <si>
    <t>T478</t>
  </si>
  <si>
    <t>U142</t>
  </si>
  <si>
    <t>U001</t>
  </si>
  <si>
    <t>U155</t>
  </si>
  <si>
    <t>U344</t>
  </si>
  <si>
    <t>U086</t>
  </si>
  <si>
    <t>T171</t>
  </si>
  <si>
    <t>U378</t>
  </si>
  <si>
    <t>U440</t>
  </si>
  <si>
    <t>U305</t>
  </si>
  <si>
    <t>U381</t>
  </si>
  <si>
    <t>U302</t>
  </si>
  <si>
    <t>U047</t>
  </si>
  <si>
    <t>U394</t>
  </si>
  <si>
    <t>U154</t>
  </si>
  <si>
    <t>T404</t>
  </si>
  <si>
    <t>U452</t>
  </si>
  <si>
    <t>U392</t>
  </si>
  <si>
    <t>U227</t>
  </si>
  <si>
    <t>U131</t>
  </si>
  <si>
    <t>U141</t>
  </si>
  <si>
    <t>U477</t>
  </si>
  <si>
    <t>U168</t>
  </si>
  <si>
    <t>U066</t>
  </si>
  <si>
    <t>U183</t>
  </si>
  <si>
    <t>U459</t>
  </si>
  <si>
    <t>U196</t>
  </si>
  <si>
    <t>T308</t>
  </si>
  <si>
    <t>U315</t>
  </si>
  <si>
    <t>U358</t>
  </si>
  <si>
    <t>U476</t>
  </si>
  <si>
    <t>U264</t>
  </si>
  <si>
    <t>U333</t>
  </si>
  <si>
    <t>U489</t>
  </si>
  <si>
    <t>U314</t>
  </si>
  <si>
    <t>U407</t>
  </si>
  <si>
    <t>U322</t>
  </si>
  <si>
    <t>U088</t>
  </si>
  <si>
    <t>U165</t>
  </si>
  <si>
    <t>U330</t>
  </si>
  <si>
    <t>U359</t>
  </si>
  <si>
    <t>U092</t>
  </si>
  <si>
    <t>Maintenance ID</t>
  </si>
  <si>
    <t>Issue Type</t>
  </si>
  <si>
    <t>Resolution</t>
  </si>
  <si>
    <t>Log Date</t>
  </si>
  <si>
    <t>M001</t>
  </si>
  <si>
    <t>Filter replacement</t>
  </si>
  <si>
    <t>Cleaning</t>
  </si>
  <si>
    <t>M002</t>
  </si>
  <si>
    <t>HVAC failure</t>
  </si>
  <si>
    <t>Part replacement</t>
  </si>
  <si>
    <t>M003</t>
  </si>
  <si>
    <t>M004</t>
  </si>
  <si>
    <t>M005</t>
  </si>
  <si>
    <t>Thermostat failure</t>
  </si>
  <si>
    <t>M006</t>
  </si>
  <si>
    <t>M007</t>
  </si>
  <si>
    <t>M008</t>
  </si>
  <si>
    <t>M009</t>
  </si>
  <si>
    <t>M010</t>
  </si>
  <si>
    <t>M011</t>
  </si>
  <si>
    <t>M012</t>
  </si>
  <si>
    <t>M013</t>
  </si>
  <si>
    <t>M014</t>
  </si>
  <si>
    <t>M015</t>
  </si>
  <si>
    <t>M016</t>
  </si>
  <si>
    <t>Lighting fixture failure</t>
  </si>
  <si>
    <t>M017</t>
  </si>
  <si>
    <t>Appliance malfunction</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</si>
  <si>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</si>
  <si>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</si>
  <si>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</si>
  <si>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</si>
  <si>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</si>
  <si>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</si>
  <si>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</si>
  <si>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</si>
  <si>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</si>
  <si>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</si>
  <si>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</si>
  <si>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</si>
  <si>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</si>
  <si>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</si>
  <si>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</si>
  <si>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</si>
  <si>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</si>
  <si>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</si>
  <si>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</si>
  <si>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</si>
  <si>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</si>
  <si>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</si>
  <si>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</si>
  <si>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</si>
  <si>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</si>
  <si>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</si>
  <si>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</si>
  <si>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</si>
  <si>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</si>
  <si>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</si>
  <si>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</si>
  <si>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</si>
  <si>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</si>
  <si>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</si>
  <si>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</si>
  <si>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</si>
  <si>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</si>
  <si>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</si>
  <si>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</si>
  <si>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</si>
  <si>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</si>
  <si>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</si>
  <si>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</si>
  <si>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</si>
  <si>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</si>
  <si>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</si>
  <si>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</si>
  <si>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</si>
  <si>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</si>
  <si>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</si>
  <si>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</si>
  <si>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</si>
  <si>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</si>
  <si>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</si>
  <si>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</si>
  <si>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</si>
  <si>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</si>
  <si>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</si>
  <si>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</si>
  <si>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</si>
  <si>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</si>
  <si>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</si>
  <si>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</si>
  <si>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</si>
  <si>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</si>
  <si>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</si>
  <si>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</si>
  <si>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</si>
  <si>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</si>
  <si>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</si>
  <si>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</si>
  <si>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</si>
  <si>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</si>
  <si>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</si>
  <si>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</si>
  <si>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</si>
  <si>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</si>
  <si>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</si>
  <si>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</si>
  <si>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</si>
  <si>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</si>
  <si>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</si>
  <si>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</si>
  <si>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</si>
  <si>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</si>
  <si>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</si>
  <si>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</si>
  <si>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</si>
  <si>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</si>
  <si>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</si>
  <si>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</si>
  <si>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</si>
  <si>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</si>
  <si>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</si>
  <si>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</si>
  <si>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</si>
  <si>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</si>
  <si>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</si>
  <si>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</si>
  <si>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</si>
  <si>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</si>
  <si>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</si>
  <si>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</si>
  <si>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</si>
  <si>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</si>
  <si>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</si>
  <si>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</si>
  <si>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</si>
  <si>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</si>
  <si>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</si>
  <si>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</si>
  <si>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</si>
  <si>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</si>
  <si>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</si>
  <si>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</si>
  <si>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</si>
  <si>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</si>
  <si>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</si>
  <si>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</si>
  <si>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</si>
  <si>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</si>
  <si>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</si>
  <si>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</si>
  <si>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M141</t>
  </si>
  <si>
    <t>M142</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</si>
  <si>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</si>
  <si>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</si>
  <si>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</si>
  <si>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</si>
  <si>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</si>
  <si>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</si>
  <si>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</si>
  <si>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</si>
  <si>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</si>
  <si>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</si>
  <si>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</si>
  <si>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</si>
  <si>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</si>
  <si>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</si>
  <si>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</si>
  <si>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</si>
  <si>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</si>
  <si>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</si>
  <si>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</si>
  <si>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</si>
  <si>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</si>
  <si>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</si>
  <si>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</si>
  <si>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</si>
  <si>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</si>
  <si>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</si>
  <si>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</si>
  <si>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</si>
  <si>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</si>
  <si>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</si>
  <si>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</si>
  <si>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</si>
  <si>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</si>
  <si>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</si>
  <si>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</si>
  <si>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</si>
  <si>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</si>
  <si>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</si>
  <si>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</si>
  <si>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</si>
  <si>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</si>
  <si>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</si>
  <si>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</si>
  <si>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</si>
  <si>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</si>
  <si>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</si>
  <si>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</si>
  <si>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</si>
  <si>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</si>
  <si>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</si>
  <si>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</si>
  <si>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</si>
  <si>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</si>
  <si>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</si>
  <si>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</si>
  <si>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</si>
  <si>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</si>
  <si>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</si>
  <si>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</si>
  <si>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M202</t>
  </si>
  <si>
    <t>M203</t>
  </si>
  <si>
    <t>M204</t>
  </si>
  <si>
    <t>M205</t>
  </si>
  <si>
    <t>M206</t>
  </si>
  <si>
    <t>M207</t>
  </si>
  <si>
    <t>M208</t>
  </si>
  <si>
    <t>M209</t>
  </si>
  <si>
    <t>M210</t>
  </si>
  <si>
    <t>M211</t>
  </si>
  <si>
    <t>M212</t>
  </si>
  <si>
    <t>M213</t>
  </si>
  <si>
    <t>M214</t>
  </si>
  <si>
    <t>M215</t>
  </si>
  <si>
    <t>M216</t>
  </si>
  <si>
    <t>M217</t>
  </si>
  <si>
    <t>M218</t>
  </si>
  <si>
    <t>M219</t>
  </si>
  <si>
    <t>M220</t>
  </si>
  <si>
    <t>M221</t>
  </si>
  <si>
    <t>M222</t>
  </si>
  <si>
    <t>M223</t>
  </si>
  <si>
    <t>M224</t>
  </si>
  <si>
    <t>M225</t>
  </si>
  <si>
    <t>M226</t>
  </si>
  <si>
    <t>M227</t>
  </si>
  <si>
    <t>M228</t>
  </si>
  <si>
    <t>M229</t>
  </si>
  <si>
    <t>M230</t>
  </si>
  <si>
    <t>M231</t>
  </si>
  <si>
    <t>M232</t>
  </si>
  <si>
    <t>M233</t>
  </si>
  <si>
    <t>M234</t>
  </si>
  <si>
    <t>M235</t>
  </si>
  <si>
    <t>M236</t>
  </si>
  <si>
    <t>M237</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</si>
  <si>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</si>
  <si>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</si>
  <si>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</si>
  <si>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</si>
  <si>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</si>
  <si>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</si>
  <si>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</si>
  <si>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</si>
  <si>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</si>
  <si>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</si>
  <si>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</si>
  <si>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</si>
  <si>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</si>
  <si>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</si>
  <si>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</si>
  <si>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</si>
  <si>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</si>
  <si>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</si>
  <si>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</si>
  <si>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</si>
  <si>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</si>
  <si>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</si>
  <si>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M260</t>
  </si>
  <si>
    <t>M261</t>
  </si>
  <si>
    <t>M262</t>
  </si>
  <si>
    <t>M263</t>
  </si>
  <si>
    <t>M264</t>
  </si>
  <si>
    <t>M265</t>
  </si>
  <si>
    <t>M266</t>
  </si>
  <si>
    <t>M267</t>
  </si>
  <si>
    <t>M268</t>
  </si>
  <si>
    <t>M269</t>
  </si>
  <si>
    <t>M270</t>
  </si>
  <si>
    <t>M271</t>
  </si>
  <si>
    <t>M272</t>
  </si>
  <si>
    <t>M273</t>
  </si>
  <si>
    <t>M274</t>
  </si>
  <si>
    <t>M275</t>
  </si>
  <si>
    <t>M276</t>
  </si>
  <si>
    <t>M277</t>
  </si>
  <si>
    <t>M278</t>
  </si>
  <si>
    <t>M279</t>
  </si>
  <si>
    <t>M280</t>
  </si>
  <si>
    <t>M281</t>
  </si>
  <si>
    <t>M282</t>
  </si>
  <si>
    <t>M283</t>
  </si>
  <si>
    <t>M284</t>
  </si>
  <si>
    <t>M285</t>
  </si>
  <si>
    <t>M286</t>
  </si>
  <si>
    <t>M287</t>
  </si>
  <si>
    <t>M288</t>
  </si>
  <si>
    <t>M289</t>
  </si>
  <si>
    <t>M290</t>
  </si>
  <si>
    <t>M291</t>
  </si>
  <si>
    <t>M292</t>
  </si>
  <si>
    <t>M293</t>
  </si>
  <si>
    <t>M294</t>
  </si>
  <si>
    <t>M295</t>
  </si>
  <si>
    <t>M296</t>
  </si>
  <si>
    <t>M297</t>
  </si>
  <si>
    <t>M298</t>
  </si>
  <si>
    <t>M299</t>
  </si>
  <si>
    <t>M300</t>
  </si>
  <si>
    <t>M301</t>
  </si>
  <si>
    <t>M302</t>
  </si>
  <si>
    <t>M303</t>
  </si>
  <si>
    <t>M304</t>
  </si>
  <si>
    <t>M305</t>
  </si>
  <si>
    <t>M306</t>
  </si>
  <si>
    <t>M307</t>
  </si>
  <si>
    <t>M308</t>
  </si>
  <si>
    <t>M309</t>
  </si>
  <si>
    <t>M310</t>
  </si>
  <si>
    <t>M311</t>
  </si>
  <si>
    <t>M312</t>
  </si>
  <si>
    <t>M313</t>
  </si>
  <si>
    <t>M314</t>
  </si>
  <si>
    <t>M315</t>
  </si>
  <si>
    <t>M316</t>
  </si>
  <si>
    <t>M317</t>
  </si>
  <si>
    <t>M318</t>
  </si>
  <si>
    <t>M319</t>
  </si>
  <si>
    <t>M320</t>
  </si>
  <si>
    <t>M321</t>
  </si>
  <si>
    <t>M322</t>
  </si>
  <si>
    <t>M323</t>
  </si>
  <si>
    <t>M324</t>
  </si>
  <si>
    <t>M325</t>
  </si>
  <si>
    <t>M326</t>
  </si>
  <si>
    <t>M327</t>
  </si>
  <si>
    <t>M328</t>
  </si>
  <si>
    <t>M329</t>
  </si>
  <si>
    <t>M330</t>
  </si>
  <si>
    <t>M331</t>
  </si>
  <si>
    <t>M332</t>
  </si>
  <si>
    <t>M333</t>
  </si>
  <si>
    <t>M334</t>
  </si>
  <si>
    <t>M335</t>
  </si>
  <si>
    <t>M336</t>
  </si>
  <si>
    <t>M337</t>
  </si>
  <si>
    <t>M338</t>
  </si>
  <si>
    <t>M339</t>
  </si>
  <si>
    <t>M340</t>
  </si>
  <si>
    <t>M341</t>
  </si>
  <si>
    <t>M342</t>
  </si>
  <si>
    <t>M343</t>
  </si>
  <si>
    <t>M344</t>
  </si>
  <si>
    <t>M345</t>
  </si>
  <si>
    <t>z_zcore</t>
  </si>
  <si>
    <t>EC</t>
  </si>
  <si>
    <t>outlier</t>
  </si>
  <si>
    <t>average</t>
  </si>
  <si>
    <t>Filled Energy Consumption</t>
  </si>
  <si>
    <t>Column1</t>
  </si>
  <si>
    <t>HVAC Category</t>
  </si>
  <si>
    <t>Energy Category</t>
  </si>
  <si>
    <t>Time of Day</t>
  </si>
  <si>
    <t>Day</t>
  </si>
  <si>
    <t>Column2</t>
  </si>
  <si>
    <t>Total Energy Consumption</t>
  </si>
  <si>
    <t>Average HVAC Setting</t>
  </si>
  <si>
    <t>No of maintenace that occurred</t>
  </si>
  <si>
    <t>Row Labels</t>
  </si>
  <si>
    <t>Grand Total</t>
  </si>
  <si>
    <t>Jan</t>
  </si>
  <si>
    <t>Feb</t>
  </si>
  <si>
    <t>Mar</t>
  </si>
  <si>
    <t>Apr</t>
  </si>
  <si>
    <t>May</t>
  </si>
  <si>
    <t>Jun</t>
  </si>
  <si>
    <t>Jul</t>
  </si>
  <si>
    <t>Aug</t>
  </si>
  <si>
    <t>Sep</t>
  </si>
  <si>
    <t>Oct</t>
  </si>
  <si>
    <t>Nov</t>
  </si>
  <si>
    <t>Dec</t>
  </si>
  <si>
    <t>Sum of Filled Energy Consumption</t>
  </si>
  <si>
    <t>Average of Filled Energy Consumption</t>
  </si>
  <si>
    <t>=text([@Timestamp], "MMMM")</t>
  </si>
  <si>
    <t>Column3</t>
  </si>
  <si>
    <t>Afternoon</t>
  </si>
  <si>
    <t>Evening</t>
  </si>
  <si>
    <t>Morning</t>
  </si>
  <si>
    <t>Night</t>
  </si>
  <si>
    <t>Average EC</t>
  </si>
  <si>
    <t>EnergyConsumption</t>
  </si>
  <si>
    <t>Humidity_</t>
  </si>
  <si>
    <t>Temperature_</t>
  </si>
  <si>
    <t>High</t>
  </si>
  <si>
    <t>Normal</t>
  </si>
  <si>
    <t>Low</t>
  </si>
  <si>
    <t>FALSE</t>
  </si>
  <si>
    <t>TRUE</t>
  </si>
  <si>
    <t>Avg EC</t>
  </si>
  <si>
    <t>Time spent in unit</t>
  </si>
  <si>
    <t>average EC</t>
  </si>
  <si>
    <t>Count of Maintenance ID</t>
  </si>
  <si>
    <t>Average of average EC</t>
  </si>
  <si>
    <t>Issue Type Distribution</t>
  </si>
  <si>
    <t>Number of Maintenance</t>
  </si>
  <si>
    <t>Resolution Distribution</t>
  </si>
  <si>
    <t>Maintenance Request Trends on EC</t>
  </si>
  <si>
    <t>Unit with the highest no of Maintenance</t>
  </si>
  <si>
    <t>Seasonal Maintence Trend</t>
  </si>
  <si>
    <t>Issue Type Distribution and their Resolution</t>
  </si>
  <si>
    <t>Seasonal Energy Consumption Pattern</t>
  </si>
  <si>
    <t>Energy consumption relative to temperature, humidity</t>
  </si>
  <si>
    <t>Occupancy on Energy Usage</t>
  </si>
  <si>
    <t>Energy Preferences on Energy Usage</t>
  </si>
  <si>
    <t>Time-of-Day Consumption Patterns</t>
  </si>
  <si>
    <t>Appliance Usage on Energy Usage</t>
  </si>
  <si>
    <t>HVAC Setting Distribution</t>
  </si>
  <si>
    <t>Seasonal Energy Consumption Pattern by Day</t>
  </si>
  <si>
    <t>No of Maintenance</t>
  </si>
  <si>
    <t>KPIS</t>
  </si>
  <si>
    <t>Count of HVAC Category</t>
  </si>
  <si>
    <t>HVAC Setting on EC</t>
  </si>
  <si>
    <t>Average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</si>
</sst>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indexed="8"/>
      <name val="Aptos Narrow"/>
      <family val="2"/>
    </font>
    <font>
      <sz val="11"/>
      <color theme="1"/>
      <name val="Aptos Slab Black"/>
      <family val="2"/>
    </font>
  </fonts>
  <fills count="5">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49"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 borderId="0" xfId="0" applyFill="1"/>
    <xf numFmtId="1" fontId="0" fillId="0" borderId="0" xfId="0" applyNumberFormat="1"/>
    <xf numFmtId="0" fontId="0" fillId="4" borderId="0" xfId="0" applyFill="1"/>
    <xf numFmtId="0" fontId="0" fillId="2" borderId="0" xfId="0" applyFill="1" applyAlignment="1">
      <alignment horizontal="center"/>
    </xf>
    <xf numFmtId="0" fontId="1" fillId="2" borderId="0" xfId="0" applyFont="1" applyFill="1" applyAlignment="1">
      <alignment horizontal="center"/>
    </xf>
    <xf numFmtId="0" fontId="2" fillId="4" borderId="0" xfId="0" applyFont="1" applyFill="1"/>
  </cellXfs>
  <cellStyles count="1">
    <cellStyle name="Normal" xfId="0" builtinId="0"/>
  </cellStyles>
  <dxfs count="30">
    <dxf>
      <numFmt numFmtId="0" formatCode="General"/>
    </dxf>
    <dxf>
      <numFmt numFmtId="164"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164" formatCode="m/d/yyyy\ h:mm"/>
    </dxf>
    <dxf>
      <numFmt numFmtId="164" formatCode="m/d/yyyy\ h:mm"/>
    </dxf>
    <dxf>
      <numFmt numFmtId="164" formatCode="m/d/yyyy\ h:mm"/>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font>
        <b val="0"/>
        <i/>
      </font>
      <fill>
        <patternFill>
          <bgColor theme="3" tint="0.89996032593768116"/>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1" xr9:uid="{D37D40A6-68BB-4D10-AAA6-FD7B2B17E777}">
      <tableStyleElement type="wholeTable" dxfId="29"/>
    </tableStyle>
  </tableStyles>
  <colors>
    <mruColors>
      <color rgb="FFE2F3FA"/>
      <color rgb="FFCCECFF"/>
      <color rgb="FF66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Energy consumption relative to temperature, humidity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table'!$B$65</c:f>
              <c:strCache>
                <c:ptCount val="1"/>
                <c:pt idx="0">
                  <c:v>EnergyConsumption</c:v>
                </c:pt>
              </c:strCache>
            </c:strRef>
          </c:tx>
          <c:spPr>
            <a:ln w="28575" cap="rnd">
              <a:solidFill>
                <a:schemeClr val="accent1"/>
              </a:solidFill>
              <a:round/>
            </a:ln>
            <a:effectLst/>
          </c:spPr>
          <c:marker>
            <c:symbol val="none"/>
          </c:marker>
          <c:cat>
            <c:strRef>
              <c:f>'pivot table'!$A$66:$A$78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table'!$B$66:$B$78</c:f>
              <c:numCache>
                <c:formatCode>General</c:formatCode>
                <c:ptCount val="12"/>
                <c:pt idx="0">
                  <c:v>6189.3268869701924</c:v>
                </c:pt>
                <c:pt idx="1">
                  <c:v>7316.5317983135674</c:v>
                </c:pt>
                <c:pt idx="2">
                  <c:v>5342.9989043195965</c:v>
                </c:pt>
                <c:pt idx="3">
                  <c:v>4697.2470963567484</c:v>
                </c:pt>
                <c:pt idx="4">
                  <c:v>5300.0491444755562</c:v>
                </c:pt>
                <c:pt idx="5">
                  <c:v>6639.9978870039886</c:v>
                </c:pt>
                <c:pt idx="6">
                  <c:v>6951.2032235157822</c:v>
                </c:pt>
                <c:pt idx="7">
                  <c:v>7029.0161584561647</c:v>
                </c:pt>
                <c:pt idx="8">
                  <c:v>5551.9971372686205</c:v>
                </c:pt>
                <c:pt idx="9">
                  <c:v>5153.2932593832011</c:v>
                </c:pt>
                <c:pt idx="10">
                  <c:v>5348.3908369233905</c:v>
                </c:pt>
                <c:pt idx="11">
                  <c:v>7241.5513411280217</c:v>
                </c:pt>
              </c:numCache>
            </c:numRef>
          </c:val>
          <c:smooth val="1"/>
          <c:extLst>
            <c:ext xmlns:c16="http://schemas.microsoft.com/office/drawing/2014/chart" uri="{C3380CC4-5D6E-409C-BE32-E72D297353CC}">
              <c16:uniqueId val="{00000000-74AB-4E92-8241-90A93A3D3676}"/>
            </c:ext>
          </c:extLst>
        </c:ser>
        <c:ser>
          <c:idx val="1"/>
          <c:order val="1"/>
          <c:tx>
            <c:strRef>
              <c:f>'pivot table'!$C$65</c:f>
              <c:strCache>
                <c:ptCount val="1"/>
                <c:pt idx="0">
                  <c:v>Humidity_</c:v>
                </c:pt>
              </c:strCache>
            </c:strRef>
          </c:tx>
          <c:spPr>
            <a:ln w="28575" cap="rnd">
              <a:solidFill>
                <a:schemeClr val="accent2"/>
              </a:solidFill>
              <a:round/>
            </a:ln>
            <a:effectLst/>
          </c:spPr>
          <c:marker>
            <c:symbol val="none"/>
          </c:marker>
          <c:cat>
            <c:strRef>
              <c:f>'pivot table'!$A$66:$A$78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table'!$C$66:$C$78</c:f>
              <c:numCache>
                <c:formatCode>General</c:formatCode>
                <c:ptCount val="12"/>
                <c:pt idx="0">
                  <c:v>9999.5000000000055</c:v>
                </c:pt>
                <c:pt idx="1">
                  <c:v>11331.499999999998</c:v>
                </c:pt>
                <c:pt idx="2">
                  <c:v>16198.400000000011</c:v>
                </c:pt>
                <c:pt idx="3">
                  <c:v>14006.799999999996</c:v>
                </c:pt>
                <c:pt idx="4">
                  <c:v>15652.000000000009</c:v>
                </c:pt>
                <c:pt idx="5">
                  <c:v>17635.099999999984</c:v>
                </c:pt>
                <c:pt idx="6">
                  <c:v>18969.999999999989</c:v>
                </c:pt>
                <c:pt idx="7">
                  <c:v>18147.400000000016</c:v>
                </c:pt>
                <c:pt idx="8">
                  <c:v>15459.099999999993</c:v>
                </c:pt>
                <c:pt idx="9">
                  <c:v>15307.700000000006</c:v>
                </c:pt>
                <c:pt idx="10">
                  <c:v>16010.699999999999</c:v>
                </c:pt>
                <c:pt idx="11">
                  <c:v>11130.1</c:v>
                </c:pt>
              </c:numCache>
            </c:numRef>
          </c:val>
          <c:smooth val="1"/>
          <c:extLst>
            <c:ext xmlns:c16="http://schemas.microsoft.com/office/drawing/2014/chart" uri="{C3380CC4-5D6E-409C-BE32-E72D297353CC}">
              <c16:uniqueId val="{00000001-74AB-4E92-8241-90A93A3D3676}"/>
            </c:ext>
          </c:extLst>
        </c:ser>
        <c:ser>
          <c:idx val="2"/>
          <c:order val="2"/>
          <c:tx>
            <c:strRef>
              <c:f>'pivot table'!$D$65</c:f>
              <c:strCache>
                <c:ptCount val="1"/>
                <c:pt idx="0">
                  <c:v>Temperature_</c:v>
                </c:pt>
              </c:strCache>
            </c:strRef>
          </c:tx>
          <c:spPr>
            <a:ln w="28575" cap="rnd">
              <a:solidFill>
                <a:schemeClr val="accent3"/>
              </a:solidFill>
              <a:round/>
            </a:ln>
            <a:effectLst/>
          </c:spPr>
          <c:marker>
            <c:symbol val="none"/>
          </c:marker>
          <c:cat>
            <c:strRef>
              <c:f>'pivot table'!$A$66:$A$78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table'!$D$66:$D$78</c:f>
              <c:numCache>
                <c:formatCode>General</c:formatCode>
                <c:ptCount val="12"/>
                <c:pt idx="0">
                  <c:v>14482.499999999996</c:v>
                </c:pt>
                <c:pt idx="1">
                  <c:v>16580.999999999996</c:v>
                </c:pt>
                <c:pt idx="2">
                  <c:v>25378.500000000025</c:v>
                </c:pt>
                <c:pt idx="3">
                  <c:v>21588.900000000009</c:v>
                </c:pt>
                <c:pt idx="4">
                  <c:v>24296.699999999997</c:v>
                </c:pt>
                <c:pt idx="5">
                  <c:v>29608.7</c:v>
                </c:pt>
                <c:pt idx="6">
                  <c:v>31458.90000000002</c:v>
                </c:pt>
                <c:pt idx="7">
                  <c:v>30455.8</c:v>
                </c:pt>
                <c:pt idx="8">
                  <c:v>24170.7</c:v>
                </c:pt>
                <c:pt idx="9">
                  <c:v>23897.099999999995</c:v>
                </c:pt>
                <c:pt idx="10">
                  <c:v>24513.4</c:v>
                </c:pt>
                <c:pt idx="11">
                  <c:v>16207.599999999993</c:v>
                </c:pt>
              </c:numCache>
            </c:numRef>
          </c:val>
          <c:smooth val="1"/>
          <c:extLst>
            <c:ext xmlns:c16="http://schemas.microsoft.com/office/drawing/2014/chart" uri="{C3380CC4-5D6E-409C-BE32-E72D297353CC}">
              <c16:uniqueId val="{00000002-74AB-4E92-8241-90A93A3D3676}"/>
            </c:ext>
          </c:extLst>
        </c:ser>
        <c:dLbls>
          <c:showLegendKey val="0"/>
          <c:showVal val="0"/>
          <c:showCatName val="0"/>
          <c:showSerName val="0"/>
          <c:showPercent val="0"/>
          <c:showBubbleSize val="0"/>
        </c:dLbls>
        <c:smooth val="0"/>
        <c:axId val="445392448"/>
        <c:axId val="445393408"/>
      </c:lineChart>
      <c:catAx>
        <c:axId val="4453924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5393408"/>
        <c:crosses val="autoZero"/>
        <c:auto val="1"/>
        <c:lblAlgn val="ctr"/>
        <c:lblOffset val="100"/>
        <c:noMultiLvlLbl val="0"/>
      </c:catAx>
      <c:valAx>
        <c:axId val="44539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5392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table!PivotTable16</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Maintenance</a:t>
            </a:r>
            <a:r>
              <a:rPr lang="en-US" b="1" baseline="0"/>
              <a:t> Request Trends on EC</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table'!$B$178</c:f>
              <c:strCache>
                <c:ptCount val="1"/>
                <c:pt idx="0">
                  <c:v>Total</c:v>
                </c:pt>
              </c:strCache>
            </c:strRef>
          </c:tx>
          <c:spPr>
            <a:solidFill>
              <a:schemeClr val="accent1"/>
            </a:solidFill>
            <a:ln>
              <a:noFill/>
            </a:ln>
            <a:effectLst/>
          </c:spPr>
          <c:invertIfNegative val="0"/>
          <c:cat>
            <c:strRef>
              <c:f>'pivot table'!$A$179:$A$184</c:f>
              <c:strCache>
                <c:ptCount val="5"/>
                <c:pt idx="0">
                  <c:v>Appliance malfunction</c:v>
                </c:pt>
                <c:pt idx="1">
                  <c:v>Filter replacement</c:v>
                </c:pt>
                <c:pt idx="2">
                  <c:v>HVAC failure</c:v>
                </c:pt>
                <c:pt idx="3">
                  <c:v>Lighting fixture failure</c:v>
                </c:pt>
                <c:pt idx="4">
                  <c:v>Thermostat failure</c:v>
                </c:pt>
              </c:strCache>
            </c:strRef>
          </c:cat>
          <c:val>
            <c:numRef>
              <c:f>'pivot table'!$B$179:$B$184</c:f>
              <c:numCache>
                <c:formatCode>0.00</c:formatCode>
                <c:ptCount val="5"/>
                <c:pt idx="0">
                  <c:v>17.894646000532916</c:v>
                </c:pt>
                <c:pt idx="1">
                  <c:v>17.955015295632506</c:v>
                </c:pt>
                <c:pt idx="2">
                  <c:v>17.926970034475669</c:v>
                </c:pt>
                <c:pt idx="3">
                  <c:v>17.59646061452359</c:v>
                </c:pt>
                <c:pt idx="4">
                  <c:v>18.011121159750431</c:v>
                </c:pt>
              </c:numCache>
            </c:numRef>
          </c:val>
          <c:extLst>
            <c:ext xmlns:c16="http://schemas.microsoft.com/office/drawing/2014/chart" uri="{C3380CC4-5D6E-409C-BE32-E72D297353CC}">
              <c16:uniqueId val="{00000000-79B8-4945-87ED-FF9C9EFEDF9D}"/>
            </c:ext>
          </c:extLst>
        </c:ser>
        <c:dLbls>
          <c:showLegendKey val="0"/>
          <c:showVal val="0"/>
          <c:showCatName val="0"/>
          <c:showSerName val="0"/>
          <c:showPercent val="0"/>
          <c:showBubbleSize val="0"/>
        </c:dLbls>
        <c:gapWidth val="219"/>
        <c:overlap val="-27"/>
        <c:axId val="666303912"/>
        <c:axId val="666304272"/>
      </c:barChart>
      <c:catAx>
        <c:axId val="66630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304272"/>
        <c:crosses val="autoZero"/>
        <c:auto val="1"/>
        <c:lblAlgn val="ctr"/>
        <c:lblOffset val="100"/>
        <c:noMultiLvlLbl val="0"/>
      </c:catAx>
      <c:valAx>
        <c:axId val="6663042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303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table!PivotTable15</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table'!$B$170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table'!$A$171:$A$173</c:f>
              <c:strCache>
                <c:ptCount val="2"/>
                <c:pt idx="0">
                  <c:v>Cleaning</c:v>
                </c:pt>
                <c:pt idx="1">
                  <c:v>Part replacement</c:v>
                </c:pt>
              </c:strCache>
            </c:strRef>
          </c:cat>
          <c:val>
            <c:numRef>
              <c:f>'pivot table'!$B$171:$B$173</c:f>
              <c:numCache>
                <c:formatCode>General</c:formatCode>
                <c:ptCount val="2"/>
                <c:pt idx="0">
                  <c:v>62</c:v>
                </c:pt>
                <c:pt idx="1">
                  <c:v>283</c:v>
                </c:pt>
              </c:numCache>
            </c:numRef>
          </c:val>
          <c:extLst>
            <c:ext xmlns:c16="http://schemas.microsoft.com/office/drawing/2014/chart" uri="{C3380CC4-5D6E-409C-BE32-E72D297353CC}">
              <c16:uniqueId val="{00000000-A4BE-41B1-838A-87F8469FDA1E}"/>
            </c:ext>
          </c:extLst>
        </c:ser>
        <c:dLbls>
          <c:dLblPos val="ctr"/>
          <c:showLegendKey val="0"/>
          <c:showVal val="0"/>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Seasonal Maintence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table'!$B$129</c:f>
              <c:strCache>
                <c:ptCount val="1"/>
                <c:pt idx="0">
                  <c:v>No of Maintenance</c:v>
                </c:pt>
              </c:strCache>
            </c:strRef>
          </c:tx>
          <c:spPr>
            <a:ln w="28575" cap="rnd">
              <a:solidFill>
                <a:schemeClr val="accent1"/>
              </a:solidFill>
              <a:round/>
            </a:ln>
            <a:effectLst/>
          </c:spPr>
          <c:marker>
            <c:symbol val="none"/>
          </c:marker>
          <c:cat>
            <c:strRef>
              <c:f>'pivot table'!$A$130:$A$142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table'!$B$130:$B$142</c:f>
              <c:numCache>
                <c:formatCode>General</c:formatCode>
                <c:ptCount val="12"/>
                <c:pt idx="0">
                  <c:v>37</c:v>
                </c:pt>
                <c:pt idx="1">
                  <c:v>22</c:v>
                </c:pt>
                <c:pt idx="2">
                  <c:v>29</c:v>
                </c:pt>
                <c:pt idx="3">
                  <c:v>35</c:v>
                </c:pt>
                <c:pt idx="4">
                  <c:v>31</c:v>
                </c:pt>
                <c:pt idx="5">
                  <c:v>23</c:v>
                </c:pt>
                <c:pt idx="6">
                  <c:v>22</c:v>
                </c:pt>
                <c:pt idx="7">
                  <c:v>22</c:v>
                </c:pt>
                <c:pt idx="8">
                  <c:v>30</c:v>
                </c:pt>
                <c:pt idx="9">
                  <c:v>31</c:v>
                </c:pt>
                <c:pt idx="10">
                  <c:v>27</c:v>
                </c:pt>
                <c:pt idx="11">
                  <c:v>36</c:v>
                </c:pt>
              </c:numCache>
            </c:numRef>
          </c:val>
          <c:smooth val="1"/>
          <c:extLst>
            <c:ext xmlns:c16="http://schemas.microsoft.com/office/drawing/2014/chart" uri="{C3380CC4-5D6E-409C-BE32-E72D297353CC}">
              <c16:uniqueId val="{00000000-892D-407A-BAFC-8AB065CB5F55}"/>
            </c:ext>
          </c:extLst>
        </c:ser>
        <c:dLbls>
          <c:showLegendKey val="0"/>
          <c:showVal val="0"/>
          <c:showCatName val="0"/>
          <c:showSerName val="0"/>
          <c:showPercent val="0"/>
          <c:showBubbleSize val="0"/>
        </c:dLbls>
        <c:marker val="1"/>
        <c:smooth val="0"/>
        <c:axId val="576927696"/>
        <c:axId val="576928176"/>
      </c:lineChart>
      <c:lineChart>
        <c:grouping val="standard"/>
        <c:varyColors val="0"/>
        <c:ser>
          <c:idx val="1"/>
          <c:order val="1"/>
          <c:tx>
            <c:strRef>
              <c:f>'pivot table'!$C$129</c:f>
              <c:strCache>
                <c:ptCount val="1"/>
                <c:pt idx="0">
                  <c:v>Avg EC</c:v>
                </c:pt>
              </c:strCache>
            </c:strRef>
          </c:tx>
          <c:spPr>
            <a:ln w="28575" cap="rnd">
              <a:solidFill>
                <a:schemeClr val="accent2"/>
              </a:solidFill>
              <a:round/>
            </a:ln>
            <a:effectLst/>
          </c:spPr>
          <c:marker>
            <c:symbol val="none"/>
          </c:marker>
          <c:cat>
            <c:strRef>
              <c:f>'pivot table'!$A$130:$A$142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table'!$C$130:$C$142</c:f>
              <c:numCache>
                <c:formatCode>General</c:formatCode>
                <c:ptCount val="12"/>
                <c:pt idx="0">
                  <c:v>18.081852732852454</c:v>
                </c:pt>
                <c:pt idx="1">
                  <c:v>17.62088439763248</c:v>
                </c:pt>
                <c:pt idx="2">
                  <c:v>18.191161508479802</c:v>
                </c:pt>
                <c:pt idx="3">
                  <c:v>17.953025513771973</c:v>
                </c:pt>
                <c:pt idx="4">
                  <c:v>17.780769675112218</c:v>
                </c:pt>
                <c:pt idx="5">
                  <c:v>17.962838139607133</c:v>
                </c:pt>
                <c:pt idx="6">
                  <c:v>17.925485920684061</c:v>
                </c:pt>
                <c:pt idx="7">
                  <c:v>18.120016731269409</c:v>
                </c:pt>
                <c:pt idx="8">
                  <c:v>17.519639348926638</c:v>
                </c:pt>
                <c:pt idx="9">
                  <c:v>18.066190187110642</c:v>
                </c:pt>
                <c:pt idx="10">
                  <c:v>17.806717926776766</c:v>
                </c:pt>
                <c:pt idx="11">
                  <c:v>17.930310354731613</c:v>
                </c:pt>
              </c:numCache>
            </c:numRef>
          </c:val>
          <c:smooth val="1"/>
          <c:extLst>
            <c:ext xmlns:c16="http://schemas.microsoft.com/office/drawing/2014/chart" uri="{C3380CC4-5D6E-409C-BE32-E72D297353CC}">
              <c16:uniqueId val="{00000001-892D-407A-BAFC-8AB065CB5F55}"/>
            </c:ext>
          </c:extLst>
        </c:ser>
        <c:dLbls>
          <c:showLegendKey val="0"/>
          <c:showVal val="0"/>
          <c:showCatName val="0"/>
          <c:showSerName val="0"/>
          <c:showPercent val="0"/>
          <c:showBubbleSize val="0"/>
        </c:dLbls>
        <c:marker val="1"/>
        <c:smooth val="0"/>
        <c:axId val="576915216"/>
        <c:axId val="576910416"/>
      </c:lineChart>
      <c:catAx>
        <c:axId val="57692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6928176"/>
        <c:crosses val="autoZero"/>
        <c:auto val="1"/>
        <c:lblAlgn val="ctr"/>
        <c:lblOffset val="100"/>
        <c:noMultiLvlLbl val="0"/>
      </c:catAx>
      <c:valAx>
        <c:axId val="57692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6927696"/>
        <c:crosses val="autoZero"/>
        <c:crossBetween val="between"/>
      </c:valAx>
      <c:valAx>
        <c:axId val="576910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6915216"/>
        <c:crosses val="max"/>
        <c:crossBetween val="between"/>
      </c:valAx>
      <c:catAx>
        <c:axId val="576915216"/>
        <c:scaling>
          <c:orientation val="minMax"/>
        </c:scaling>
        <c:delete val="1"/>
        <c:axPos val="b"/>
        <c:numFmt formatCode="General" sourceLinked="1"/>
        <c:majorTickMark val="out"/>
        <c:minorTickMark val="none"/>
        <c:tickLblPos val="nextTo"/>
        <c:crossAx val="5769104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table!PivotTable13</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Issue Type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table'!$A$147:$A$152</c:f>
              <c:strCache>
                <c:ptCount val="5"/>
                <c:pt idx="0">
                  <c:v>Appliance malfunction</c:v>
                </c:pt>
                <c:pt idx="1">
                  <c:v>Filter replacement</c:v>
                </c:pt>
                <c:pt idx="2">
                  <c:v>HVAC failure</c:v>
                </c:pt>
                <c:pt idx="3">
                  <c:v>Lighting fixture failure</c:v>
                </c:pt>
                <c:pt idx="4">
                  <c:v>Thermostat failure</c:v>
                </c:pt>
              </c:strCache>
            </c:strRef>
          </c:cat>
          <c:val>
            <c:numRef>
              <c:f>'pivot table'!$B$147:$B$152</c:f>
              <c:numCache>
                <c:formatCode>General</c:formatCode>
                <c:ptCount val="5"/>
                <c:pt idx="0">
                  <c:v>22</c:v>
                </c:pt>
                <c:pt idx="1">
                  <c:v>88</c:v>
                </c:pt>
                <c:pt idx="2">
                  <c:v>153</c:v>
                </c:pt>
                <c:pt idx="3">
                  <c:v>28</c:v>
                </c:pt>
                <c:pt idx="4">
                  <c:v>54</c:v>
                </c:pt>
              </c:numCache>
            </c:numRef>
          </c:val>
          <c:extLst>
            <c:ext xmlns:c16="http://schemas.microsoft.com/office/drawing/2014/chart" uri="{C3380CC4-5D6E-409C-BE32-E72D297353CC}">
              <c16:uniqueId val="{00000000-2ADF-4020-B59E-1A964DDB5591}"/>
            </c:ext>
          </c:extLst>
        </c:ser>
        <c:dLbls>
          <c:dLblPos val="outEnd"/>
          <c:showLegendKey val="0"/>
          <c:showVal val="1"/>
          <c:showCatName val="0"/>
          <c:showSerName val="0"/>
          <c:showPercent val="0"/>
          <c:showBubbleSize val="0"/>
        </c:dLbls>
        <c:gapWidth val="219"/>
        <c:axId val="460532960"/>
        <c:axId val="460533440"/>
      </c:barChart>
      <c:catAx>
        <c:axId val="4605329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60533440"/>
        <c:crosses val="autoZero"/>
        <c:auto val="1"/>
        <c:lblAlgn val="ctr"/>
        <c:lblOffset val="100"/>
        <c:noMultiLvlLbl val="0"/>
      </c:catAx>
      <c:valAx>
        <c:axId val="460533440"/>
        <c:scaling>
          <c:orientation val="minMax"/>
        </c:scaling>
        <c:delete val="1"/>
        <c:axPos val="b"/>
        <c:numFmt formatCode="General" sourceLinked="1"/>
        <c:majorTickMark val="none"/>
        <c:minorTickMark val="none"/>
        <c:tickLblPos val="nextTo"/>
        <c:crossAx val="46053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table!PivotTable16</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Maintenance</a:t>
            </a:r>
            <a:r>
              <a:rPr lang="en-US" b="1" baseline="0"/>
              <a:t> Request Trends on EC</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table'!$A$179:$A$184</c:f>
              <c:strCache>
                <c:ptCount val="5"/>
                <c:pt idx="0">
                  <c:v>Appliance malfunction</c:v>
                </c:pt>
                <c:pt idx="1">
                  <c:v>Filter replacement</c:v>
                </c:pt>
                <c:pt idx="2">
                  <c:v>HVAC failure</c:v>
                </c:pt>
                <c:pt idx="3">
                  <c:v>Lighting fixture failure</c:v>
                </c:pt>
                <c:pt idx="4">
                  <c:v>Thermostat failure</c:v>
                </c:pt>
              </c:strCache>
            </c:strRef>
          </c:cat>
          <c:val>
            <c:numRef>
              <c:f>'pivot table'!$B$179:$B$184</c:f>
              <c:numCache>
                <c:formatCode>0.00</c:formatCode>
                <c:ptCount val="5"/>
                <c:pt idx="0">
                  <c:v>17.894646000532916</c:v>
                </c:pt>
                <c:pt idx="1">
                  <c:v>17.955015295632506</c:v>
                </c:pt>
                <c:pt idx="2">
                  <c:v>17.926970034475669</c:v>
                </c:pt>
                <c:pt idx="3">
                  <c:v>17.59646061452359</c:v>
                </c:pt>
                <c:pt idx="4">
                  <c:v>18.011121159750431</c:v>
                </c:pt>
              </c:numCache>
            </c:numRef>
          </c:val>
          <c:extLst>
            <c:ext xmlns:c16="http://schemas.microsoft.com/office/drawing/2014/chart" uri="{C3380CC4-5D6E-409C-BE32-E72D297353CC}">
              <c16:uniqueId val="{00000000-C8D6-48AB-9DD2-CD6D3EA8E9A9}"/>
            </c:ext>
          </c:extLst>
        </c:ser>
        <c:dLbls>
          <c:dLblPos val="outEnd"/>
          <c:showLegendKey val="0"/>
          <c:showVal val="1"/>
          <c:showCatName val="0"/>
          <c:showSerName val="0"/>
          <c:showPercent val="0"/>
          <c:showBubbleSize val="0"/>
        </c:dLbls>
        <c:gapWidth val="219"/>
        <c:overlap val="-27"/>
        <c:axId val="666303912"/>
        <c:axId val="666304272"/>
      </c:barChart>
      <c:catAx>
        <c:axId val="666303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66304272"/>
        <c:crosses val="autoZero"/>
        <c:auto val="1"/>
        <c:lblAlgn val="ctr"/>
        <c:lblOffset val="100"/>
        <c:noMultiLvlLbl val="0"/>
      </c:catAx>
      <c:valAx>
        <c:axId val="666304272"/>
        <c:scaling>
          <c:orientation val="minMax"/>
        </c:scaling>
        <c:delete val="1"/>
        <c:axPos val="l"/>
        <c:numFmt formatCode="0.00" sourceLinked="1"/>
        <c:majorTickMark val="out"/>
        <c:minorTickMark val="none"/>
        <c:tickLblPos val="nextTo"/>
        <c:crossAx val="666303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table!PivotTable15</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Resolution</a:t>
            </a:r>
            <a:r>
              <a:rPr lang="en-US" sz="1800" b="1" baseline="0"/>
              <a:t> Distribution</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7981771683211792"/>
              <c:y val="0.107030790927253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ACB709E-E9C8-42A8-A93A-882D0B03966E}" type="PERCENTAGE">
                  <a:rPr lang="en-US" baseline="0"/>
                  <a:pPr>
                    <a:defRPr/>
                  </a:pPr>
                  <a:t>[PERCENTAGE]</a:t>
                </a:fld>
                <a:endParaRPr lang="en-US"/>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21665410700828938"/>
              <c:y val="-0.35785785638735457"/>
            </c:manualLayout>
          </c:layout>
          <c:tx>
            <c:rich>
              <a:bodyPr rot="0" spcFirstLastPara="1" vertOverflow="clip" horzOverflow="clip"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r>
                  <a:rPr lang="en-US" sz="2400" b="1" baseline="0">
                    <a:solidFill>
                      <a:schemeClr val="bg1"/>
                    </a:solidFill>
                  </a:rPr>
                  <a:t>
</a:t>
                </a:r>
                <a:fld id="{66D32310-17DF-4046-8B1E-A61968C6E82E}" type="PERCENTAGE">
                  <a:rPr lang="en-US" sz="2400" b="1" baseline="0">
                    <a:solidFill>
                      <a:schemeClr val="bg1"/>
                    </a:solidFill>
                  </a:rPr>
                  <a:pPr>
                    <a:defRPr sz="2400" b="1">
                      <a:solidFill>
                        <a:schemeClr val="bg1"/>
                      </a:solidFill>
                    </a:defRPr>
                  </a:pPr>
                  <a:t>[PERCENTAGE]</a:t>
                </a:fld>
                <a:endParaRPr lang="en-US" sz="24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5046431178016838"/>
                  <c:h val="0.36695557644846633"/>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table'!$B$170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124-4444-86DD-32CE353A32F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124-4444-86DD-32CE353A32FF}"/>
              </c:ext>
            </c:extLst>
          </c:dPt>
          <c:dLbls>
            <c:dLbl>
              <c:idx val="0"/>
              <c:layout>
                <c:manualLayout>
                  <c:x val="-0.17981771683211792"/>
                  <c:y val="0.1070307909272535"/>
                </c:manualLayout>
              </c:layout>
              <c:tx>
                <c:rich>
                  <a:bodyPr/>
                  <a:lstStyle/>
                  <a:p>
                    <a:fld id="{9ACB709E-E9C8-42A8-A93A-882D0B03966E}" type="PERCENTAGE">
                      <a:rPr lang="en-US" baseline="0"/>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124-4444-86DD-32CE353A32FF}"/>
                </c:ext>
              </c:extLst>
            </c:dLbl>
            <c:dLbl>
              <c:idx val="1"/>
              <c:layout>
                <c:manualLayout>
                  <c:x val="0.21665410700828938"/>
                  <c:y val="-0.35785785638735457"/>
                </c:manualLayout>
              </c:layout>
              <c:tx>
                <c:rich>
                  <a:bodyPr rot="0" spcFirstLastPara="1" vertOverflow="clip" horzOverflow="clip"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r>
                      <a:rPr lang="en-US" sz="2400" b="1" baseline="0">
                        <a:solidFill>
                          <a:schemeClr val="bg1"/>
                        </a:solidFill>
                      </a:rPr>
                      <a:t>
</a:t>
                    </a:r>
                    <a:fld id="{66D32310-17DF-4046-8B1E-A61968C6E82E}" type="PERCENTAGE">
                      <a:rPr lang="en-US" sz="2400" b="1" baseline="0">
                        <a:solidFill>
                          <a:schemeClr val="bg1"/>
                        </a:solidFill>
                      </a:rPr>
                      <a:pPr>
                        <a:defRPr sz="2400" b="1">
                          <a:solidFill>
                            <a:schemeClr val="bg1"/>
                          </a:solidFill>
                        </a:defRPr>
                      </a:pPr>
                      <a:t>[PERCENTAGE]</a:t>
                    </a:fld>
                    <a:endParaRPr lang="en-US" sz="24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5046431178016838"/>
                      <c:h val="0.36695557644846633"/>
                    </c:manualLayout>
                  </c15:layout>
                  <c15:dlblFieldTable/>
                  <c15:showDataLabelsRange val="0"/>
                </c:ext>
                <c:ext xmlns:c16="http://schemas.microsoft.com/office/drawing/2014/chart" uri="{C3380CC4-5D6E-409C-BE32-E72D297353CC}">
                  <c16:uniqueId val="{00000003-B124-4444-86DD-32CE353A32FF}"/>
                </c:ext>
              </c:extLst>
            </c:dLbl>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table'!$A$171:$A$173</c:f>
              <c:strCache>
                <c:ptCount val="2"/>
                <c:pt idx="0">
                  <c:v>Cleaning</c:v>
                </c:pt>
                <c:pt idx="1">
                  <c:v>Part replacement</c:v>
                </c:pt>
              </c:strCache>
            </c:strRef>
          </c:cat>
          <c:val>
            <c:numRef>
              <c:f>'pivot table'!$B$171:$B$173</c:f>
              <c:numCache>
                <c:formatCode>General</c:formatCode>
                <c:ptCount val="2"/>
                <c:pt idx="0">
                  <c:v>62</c:v>
                </c:pt>
                <c:pt idx="1">
                  <c:v>283</c:v>
                </c:pt>
              </c:numCache>
            </c:numRef>
          </c:val>
          <c:extLst>
            <c:ext xmlns:c16="http://schemas.microsoft.com/office/drawing/2014/chart" uri="{C3380CC4-5D6E-409C-BE32-E72D297353CC}">
              <c16:uniqueId val="{00000004-B124-4444-86DD-32CE353A32FF}"/>
            </c:ext>
          </c:extLst>
        </c:ser>
        <c:dLbls>
          <c:dLblPos val="ctr"/>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Time Spent in unit on Energy Usage</a:t>
            </a:r>
            <a:r>
              <a:rPr lang="en-US" sz="1400" b="0" i="0" u="none" strike="noStrike" kern="1200" spc="0" baseline="0">
                <a:solidFill>
                  <a:sysClr val="windowText" lastClr="000000">
                    <a:lumMod val="65000"/>
                    <a:lumOff val="35000"/>
                  </a:sys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'for Scatter Plot'!$D$1</c:f>
              <c:strCache>
                <c:ptCount val="1"/>
                <c:pt idx="0">
                  <c:v>Time spent in unit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 Scatter Plot'!$C$2:$C$172</c:f>
              <c:numCache>
                <c:formatCode>General</c:formatCode>
                <c:ptCount val="171"/>
                <c:pt idx="0">
                  <c:v>18.586666666666666</c:v>
                </c:pt>
                <c:pt idx="1">
                  <c:v>18.5915</c:v>
                </c:pt>
                <c:pt idx="2">
                  <c:v>14.997058823529414</c:v>
                </c:pt>
                <c:pt idx="3">
                  <c:v>16.37157894736842</c:v>
                </c:pt>
                <c:pt idx="4">
                  <c:v>17.989473684210527</c:v>
                </c:pt>
                <c:pt idx="5">
                  <c:v>18.635945945945945</c:v>
                </c:pt>
                <c:pt idx="6">
                  <c:v>19.563888888888886</c:v>
                </c:pt>
                <c:pt idx="7">
                  <c:v>17.145000000000003</c:v>
                </c:pt>
                <c:pt idx="8">
                  <c:v>20.927647058823528</c:v>
                </c:pt>
                <c:pt idx="9">
                  <c:v>16.34</c:v>
                </c:pt>
                <c:pt idx="10">
                  <c:v>18.91</c:v>
                </c:pt>
                <c:pt idx="11">
                  <c:v>17.293684210526315</c:v>
                </c:pt>
                <c:pt idx="12">
                  <c:v>17.772571428571428</c:v>
                </c:pt>
                <c:pt idx="13">
                  <c:v>17.40111111111111</c:v>
                </c:pt>
                <c:pt idx="14">
                  <c:v>16.234117647058827</c:v>
                </c:pt>
                <c:pt idx="15">
                  <c:v>17.563333333333336</c:v>
                </c:pt>
                <c:pt idx="16">
                  <c:v>17.850000000000001</c:v>
                </c:pt>
                <c:pt idx="17">
                  <c:v>18.545294117647057</c:v>
                </c:pt>
                <c:pt idx="18">
                  <c:v>20.744736842105262</c:v>
                </c:pt>
                <c:pt idx="19">
                  <c:v>17.623846153846156</c:v>
                </c:pt>
                <c:pt idx="20">
                  <c:v>16.403529411764701</c:v>
                </c:pt>
                <c:pt idx="21">
                  <c:v>16.498000000000001</c:v>
                </c:pt>
                <c:pt idx="22">
                  <c:v>16.238999999999997</c:v>
                </c:pt>
                <c:pt idx="23">
                  <c:v>19.659714285714287</c:v>
                </c:pt>
                <c:pt idx="24">
                  <c:v>17.811296296296295</c:v>
                </c:pt>
                <c:pt idx="25">
                  <c:v>15.977894736842103</c:v>
                </c:pt>
                <c:pt idx="26">
                  <c:v>16.094444444444441</c:v>
                </c:pt>
                <c:pt idx="27">
                  <c:v>17.195263157894736</c:v>
                </c:pt>
                <c:pt idx="28">
                  <c:v>19.277499999999996</c:v>
                </c:pt>
                <c:pt idx="29">
                  <c:v>17.842631578947369</c:v>
                </c:pt>
                <c:pt idx="30">
                  <c:v>13.658333333333335</c:v>
                </c:pt>
                <c:pt idx="31">
                  <c:v>20.229428571428574</c:v>
                </c:pt>
                <c:pt idx="32">
                  <c:v>11.927894736842106</c:v>
                </c:pt>
                <c:pt idx="33">
                  <c:v>17.669473684210526</c:v>
                </c:pt>
                <c:pt idx="34">
                  <c:v>17.28736842105263</c:v>
                </c:pt>
                <c:pt idx="35">
                  <c:v>17.137647058823532</c:v>
                </c:pt>
                <c:pt idx="36">
                  <c:v>20.564</c:v>
                </c:pt>
                <c:pt idx="37">
                  <c:v>19.621764705882352</c:v>
                </c:pt>
                <c:pt idx="38">
                  <c:v>16.980555555555551</c:v>
                </c:pt>
                <c:pt idx="39">
                  <c:v>18.368703703703698</c:v>
                </c:pt>
                <c:pt idx="40">
                  <c:v>15.984999999999999</c:v>
                </c:pt>
                <c:pt idx="41">
                  <c:v>20.105624999999996</c:v>
                </c:pt>
                <c:pt idx="42">
                  <c:v>19.647142857142853</c:v>
                </c:pt>
                <c:pt idx="43">
                  <c:v>19.005294117647058</c:v>
                </c:pt>
                <c:pt idx="44">
                  <c:v>18.88105263157895</c:v>
                </c:pt>
                <c:pt idx="45">
                  <c:v>17.28166666666667</c:v>
                </c:pt>
                <c:pt idx="46">
                  <c:v>18.012222222222221</c:v>
                </c:pt>
                <c:pt idx="47">
                  <c:v>20.043333333333337</c:v>
                </c:pt>
                <c:pt idx="48">
                  <c:v>18.684242424242424</c:v>
                </c:pt>
                <c:pt idx="49">
                  <c:v>18.649999999999999</c:v>
                </c:pt>
                <c:pt idx="50">
                  <c:v>19.061500000000002</c:v>
                </c:pt>
                <c:pt idx="51">
                  <c:v>20.204444444444448</c:v>
                </c:pt>
                <c:pt idx="52">
                  <c:v>20.483333333333331</c:v>
                </c:pt>
                <c:pt idx="53">
                  <c:v>16.499729729729729</c:v>
                </c:pt>
                <c:pt idx="54">
                  <c:v>18.350000000000001</c:v>
                </c:pt>
                <c:pt idx="55">
                  <c:v>17.474117647058819</c:v>
                </c:pt>
                <c:pt idx="56">
                  <c:v>14.980555555555558</c:v>
                </c:pt>
                <c:pt idx="57">
                  <c:v>17.591176470588238</c:v>
                </c:pt>
                <c:pt idx="58">
                  <c:v>14.74</c:v>
                </c:pt>
                <c:pt idx="59">
                  <c:v>16.056111111111115</c:v>
                </c:pt>
                <c:pt idx="60">
                  <c:v>20.03230769230769</c:v>
                </c:pt>
                <c:pt idx="61">
                  <c:v>19.593333333333334</c:v>
                </c:pt>
                <c:pt idx="62">
                  <c:v>17.658823529411766</c:v>
                </c:pt>
                <c:pt idx="63">
                  <c:v>17.084375000000001</c:v>
                </c:pt>
                <c:pt idx="64">
                  <c:v>18.947894736842105</c:v>
                </c:pt>
                <c:pt idx="65">
                  <c:v>20.517058823529407</c:v>
                </c:pt>
                <c:pt idx="66">
                  <c:v>20.652222222222225</c:v>
                </c:pt>
                <c:pt idx="67">
                  <c:v>18.581578947368417</c:v>
                </c:pt>
                <c:pt idx="68">
                  <c:v>18.956470588235298</c:v>
                </c:pt>
                <c:pt idx="69">
                  <c:v>17.740588235294119</c:v>
                </c:pt>
                <c:pt idx="70">
                  <c:v>19.085588235294118</c:v>
                </c:pt>
                <c:pt idx="71">
                  <c:v>16.252777777777773</c:v>
                </c:pt>
                <c:pt idx="72">
                  <c:v>18.160000000000004</c:v>
                </c:pt>
                <c:pt idx="73">
                  <c:v>16.995999999999995</c:v>
                </c:pt>
                <c:pt idx="74">
                  <c:v>19.883333333333333</c:v>
                </c:pt>
                <c:pt idx="75">
                  <c:v>23.55222222222222</c:v>
                </c:pt>
                <c:pt idx="76">
                  <c:v>18.017358490566039</c:v>
                </c:pt>
                <c:pt idx="77">
                  <c:v>16.782</c:v>
                </c:pt>
                <c:pt idx="78">
                  <c:v>19.849444444444444</c:v>
                </c:pt>
                <c:pt idx="79">
                  <c:v>15.936842105263162</c:v>
                </c:pt>
                <c:pt idx="80">
                  <c:v>13.896315789473684</c:v>
                </c:pt>
                <c:pt idx="81">
                  <c:v>18.36611111111111</c:v>
                </c:pt>
                <c:pt idx="82">
                  <c:v>16.43611111111111</c:v>
                </c:pt>
                <c:pt idx="83">
                  <c:v>17.470588235294116</c:v>
                </c:pt>
                <c:pt idx="84">
                  <c:v>20.415555555555557</c:v>
                </c:pt>
                <c:pt idx="85">
                  <c:v>20.802777777777781</c:v>
                </c:pt>
                <c:pt idx="86">
                  <c:v>16.891249999999999</c:v>
                </c:pt>
                <c:pt idx="87">
                  <c:v>19.155263157894741</c:v>
                </c:pt>
                <c:pt idx="88">
                  <c:v>16.832352941176474</c:v>
                </c:pt>
                <c:pt idx="89">
                  <c:v>16.866111111111113</c:v>
                </c:pt>
                <c:pt idx="90">
                  <c:v>17.720526315789474</c:v>
                </c:pt>
                <c:pt idx="91">
                  <c:v>18.77578947368421</c:v>
                </c:pt>
                <c:pt idx="92">
                  <c:v>17.773888888888894</c:v>
                </c:pt>
                <c:pt idx="93">
                  <c:v>17.811052631578946</c:v>
                </c:pt>
                <c:pt idx="94">
                  <c:v>19.64352941176471</c:v>
                </c:pt>
                <c:pt idx="95">
                  <c:v>18.469375000000003</c:v>
                </c:pt>
                <c:pt idx="96">
                  <c:v>17.767368421052634</c:v>
                </c:pt>
                <c:pt idx="97">
                  <c:v>14.715</c:v>
                </c:pt>
                <c:pt idx="98">
                  <c:v>19.830588235294115</c:v>
                </c:pt>
                <c:pt idx="99">
                  <c:v>17.727428571428568</c:v>
                </c:pt>
                <c:pt idx="100">
                  <c:v>18.220000000000002</c:v>
                </c:pt>
                <c:pt idx="101">
                  <c:v>18.517894736842106</c:v>
                </c:pt>
                <c:pt idx="102">
                  <c:v>19.701499999999999</c:v>
                </c:pt>
                <c:pt idx="103">
                  <c:v>19.172499999999999</c:v>
                </c:pt>
                <c:pt idx="104">
                  <c:v>19.195</c:v>
                </c:pt>
                <c:pt idx="105">
                  <c:v>15.639444444444445</c:v>
                </c:pt>
                <c:pt idx="106">
                  <c:v>18.5</c:v>
                </c:pt>
                <c:pt idx="107">
                  <c:v>18.570588235294114</c:v>
                </c:pt>
                <c:pt idx="108">
                  <c:v>16.185263157894735</c:v>
                </c:pt>
                <c:pt idx="109">
                  <c:v>21.041</c:v>
                </c:pt>
                <c:pt idx="110">
                  <c:v>15.285789473684209</c:v>
                </c:pt>
                <c:pt idx="111">
                  <c:v>17.839411764705879</c:v>
                </c:pt>
                <c:pt idx="112">
                  <c:v>19.717777777777776</c:v>
                </c:pt>
                <c:pt idx="113">
                  <c:v>16.497222222222227</c:v>
                </c:pt>
                <c:pt idx="114">
                  <c:v>18.748947368421049</c:v>
                </c:pt>
                <c:pt idx="115">
                  <c:v>19.992352941176474</c:v>
                </c:pt>
                <c:pt idx="116">
                  <c:v>17.049428571428574</c:v>
                </c:pt>
                <c:pt idx="117">
                  <c:v>14.849473684210528</c:v>
                </c:pt>
                <c:pt idx="118">
                  <c:v>18.347368421052632</c:v>
                </c:pt>
                <c:pt idx="119">
                  <c:v>15.359473684210528</c:v>
                </c:pt>
                <c:pt idx="120">
                  <c:v>18.832307692307694</c:v>
                </c:pt>
                <c:pt idx="121">
                  <c:v>15.36894736842105</c:v>
                </c:pt>
                <c:pt idx="122">
                  <c:v>18.916562500000005</c:v>
                </c:pt>
                <c:pt idx="123">
                  <c:v>18.893333333333334</c:v>
                </c:pt>
                <c:pt idx="124">
                  <c:v>18.870588235294118</c:v>
                </c:pt>
                <c:pt idx="125">
                  <c:v>18.555789473684211</c:v>
                </c:pt>
                <c:pt idx="126">
                  <c:v>12.319444444444443</c:v>
                </c:pt>
                <c:pt idx="127">
                  <c:v>19.03875</c:v>
                </c:pt>
                <c:pt idx="128">
                  <c:v>18.683</c:v>
                </c:pt>
                <c:pt idx="129">
                  <c:v>21.557647058823527</c:v>
                </c:pt>
                <c:pt idx="130">
                  <c:v>19.66058823529411</c:v>
                </c:pt>
                <c:pt idx="131">
                  <c:v>21.54785714285714</c:v>
                </c:pt>
                <c:pt idx="132">
                  <c:v>16.177368421052631</c:v>
                </c:pt>
                <c:pt idx="133">
                  <c:v>14.751052631578949</c:v>
                </c:pt>
                <c:pt idx="134">
                  <c:v>16.93</c:v>
                </c:pt>
                <c:pt idx="135">
                  <c:v>19.53235294117647</c:v>
                </c:pt>
                <c:pt idx="136">
                  <c:v>14.540625</c:v>
                </c:pt>
                <c:pt idx="137">
                  <c:v>17.419411764705881</c:v>
                </c:pt>
                <c:pt idx="138">
                  <c:v>16.787222222222223</c:v>
                </c:pt>
                <c:pt idx="139">
                  <c:v>19.791578947368421</c:v>
                </c:pt>
                <c:pt idx="140">
                  <c:v>17.143157894736841</c:v>
                </c:pt>
                <c:pt idx="141">
                  <c:v>14.803529411764705</c:v>
                </c:pt>
                <c:pt idx="142">
                  <c:v>19.098333333333336</c:v>
                </c:pt>
                <c:pt idx="143">
                  <c:v>13.176666666666668</c:v>
                </c:pt>
                <c:pt idx="144">
                  <c:v>17.657222222222224</c:v>
                </c:pt>
                <c:pt idx="145">
                  <c:v>20.876315789473686</c:v>
                </c:pt>
                <c:pt idx="146">
                  <c:v>17.418947368421051</c:v>
                </c:pt>
                <c:pt idx="147">
                  <c:v>17.21473684210526</c:v>
                </c:pt>
                <c:pt idx="148">
                  <c:v>20.025882352941174</c:v>
                </c:pt>
                <c:pt idx="149">
                  <c:v>19.490555555555552</c:v>
                </c:pt>
                <c:pt idx="150">
                  <c:v>18.673888888888889</c:v>
                </c:pt>
                <c:pt idx="151">
                  <c:v>19.368421052631582</c:v>
                </c:pt>
                <c:pt idx="152">
                  <c:v>18.838947368421053</c:v>
                </c:pt>
                <c:pt idx="153">
                  <c:v>16.00470588235294</c:v>
                </c:pt>
                <c:pt idx="154">
                  <c:v>18.515294117647056</c:v>
                </c:pt>
                <c:pt idx="155">
                  <c:v>18.07842105263158</c:v>
                </c:pt>
                <c:pt idx="156">
                  <c:v>20.771666666666665</c:v>
                </c:pt>
                <c:pt idx="157">
                  <c:v>17.738648648648649</c:v>
                </c:pt>
                <c:pt idx="158">
                  <c:v>17.324210526315788</c:v>
                </c:pt>
                <c:pt idx="159">
                  <c:v>14.472666666666665</c:v>
                </c:pt>
                <c:pt idx="160">
                  <c:v>17.976000000000003</c:v>
                </c:pt>
                <c:pt idx="161">
                  <c:v>17.700000000000003</c:v>
                </c:pt>
                <c:pt idx="162">
                  <c:v>16.935263157894735</c:v>
                </c:pt>
                <c:pt idx="163">
                  <c:v>18.692941176470587</c:v>
                </c:pt>
                <c:pt idx="164">
                  <c:v>19.167222222222222</c:v>
                </c:pt>
                <c:pt idx="165">
                  <c:v>19.126875000000002</c:v>
                </c:pt>
                <c:pt idx="166">
                  <c:v>17.813888888888894</c:v>
                </c:pt>
                <c:pt idx="167">
                  <c:v>16.139999999999997</c:v>
                </c:pt>
                <c:pt idx="168">
                  <c:v>18.262631578947371</c:v>
                </c:pt>
                <c:pt idx="169">
                  <c:v>19.942631578947367</c:v>
                </c:pt>
                <c:pt idx="170">
                  <c:v>0</c:v>
                </c:pt>
              </c:numCache>
            </c:numRef>
          </c:xVal>
          <c:yVal>
            <c:numRef>
              <c:f>'for Scatter Plot'!$D$2:$D$172</c:f>
              <c:numCache>
                <c:formatCode>General</c:formatCode>
                <c:ptCount val="171"/>
                <c:pt idx="0">
                  <c:v>15</c:v>
                </c:pt>
                <c:pt idx="1">
                  <c:v>13.45</c:v>
                </c:pt>
                <c:pt idx="2">
                  <c:v>14.65</c:v>
                </c:pt>
                <c:pt idx="3">
                  <c:v>12.6</c:v>
                </c:pt>
                <c:pt idx="4">
                  <c:v>12.9</c:v>
                </c:pt>
                <c:pt idx="5">
                  <c:v>12</c:v>
                </c:pt>
                <c:pt idx="6">
                  <c:v>13.2</c:v>
                </c:pt>
                <c:pt idx="7">
                  <c:v>13.25</c:v>
                </c:pt>
                <c:pt idx="8">
                  <c:v>11.9</c:v>
                </c:pt>
                <c:pt idx="9">
                  <c:v>12.5</c:v>
                </c:pt>
                <c:pt idx="10">
                  <c:v>12.2</c:v>
                </c:pt>
                <c:pt idx="11">
                  <c:v>10.9</c:v>
                </c:pt>
                <c:pt idx="12">
                  <c:v>12.75</c:v>
                </c:pt>
                <c:pt idx="13">
                  <c:v>12.55</c:v>
                </c:pt>
                <c:pt idx="14">
                  <c:v>13.55</c:v>
                </c:pt>
                <c:pt idx="15">
                  <c:v>14.65</c:v>
                </c:pt>
                <c:pt idx="16">
                  <c:v>13.05</c:v>
                </c:pt>
                <c:pt idx="17">
                  <c:v>13.4</c:v>
                </c:pt>
                <c:pt idx="18">
                  <c:v>12.65</c:v>
                </c:pt>
                <c:pt idx="19">
                  <c:v>11.15</c:v>
                </c:pt>
                <c:pt idx="20">
                  <c:v>14.85</c:v>
                </c:pt>
                <c:pt idx="21">
                  <c:v>12.75</c:v>
                </c:pt>
                <c:pt idx="22">
                  <c:v>14.2</c:v>
                </c:pt>
                <c:pt idx="23">
                  <c:v>12.8</c:v>
                </c:pt>
                <c:pt idx="24">
                  <c:v>12.066666666666666</c:v>
                </c:pt>
                <c:pt idx="25">
                  <c:v>12.55</c:v>
                </c:pt>
                <c:pt idx="26">
                  <c:v>9.25</c:v>
                </c:pt>
                <c:pt idx="27">
                  <c:v>13</c:v>
                </c:pt>
                <c:pt idx="28">
                  <c:v>11.15</c:v>
                </c:pt>
                <c:pt idx="29">
                  <c:v>12.4</c:v>
                </c:pt>
                <c:pt idx="30">
                  <c:v>15.85</c:v>
                </c:pt>
                <c:pt idx="31">
                  <c:v>12.725</c:v>
                </c:pt>
                <c:pt idx="32">
                  <c:v>11.25</c:v>
                </c:pt>
                <c:pt idx="33">
                  <c:v>11.65</c:v>
                </c:pt>
                <c:pt idx="34">
                  <c:v>13.1</c:v>
                </c:pt>
                <c:pt idx="35">
                  <c:v>13.25</c:v>
                </c:pt>
                <c:pt idx="36">
                  <c:v>11.8</c:v>
                </c:pt>
                <c:pt idx="37">
                  <c:v>12.15</c:v>
                </c:pt>
                <c:pt idx="38">
                  <c:v>13.25</c:v>
                </c:pt>
                <c:pt idx="39">
                  <c:v>12.95</c:v>
                </c:pt>
                <c:pt idx="40">
                  <c:v>12.3</c:v>
                </c:pt>
                <c:pt idx="41">
                  <c:v>14.35</c:v>
                </c:pt>
                <c:pt idx="42">
                  <c:v>12.5</c:v>
                </c:pt>
                <c:pt idx="43">
                  <c:v>11.1</c:v>
                </c:pt>
                <c:pt idx="44">
                  <c:v>10.4</c:v>
                </c:pt>
                <c:pt idx="45">
                  <c:v>12.7</c:v>
                </c:pt>
                <c:pt idx="46">
                  <c:v>11.9</c:v>
                </c:pt>
                <c:pt idx="47">
                  <c:v>11.25</c:v>
                </c:pt>
                <c:pt idx="48">
                  <c:v>10.625</c:v>
                </c:pt>
                <c:pt idx="49">
                  <c:v>12.1</c:v>
                </c:pt>
                <c:pt idx="50">
                  <c:v>14.75</c:v>
                </c:pt>
                <c:pt idx="51">
                  <c:v>13.05</c:v>
                </c:pt>
                <c:pt idx="52">
                  <c:v>12.9</c:v>
                </c:pt>
                <c:pt idx="53">
                  <c:v>13.35</c:v>
                </c:pt>
                <c:pt idx="54">
                  <c:v>12.85</c:v>
                </c:pt>
                <c:pt idx="55">
                  <c:v>12.3</c:v>
                </c:pt>
                <c:pt idx="56">
                  <c:v>14.25</c:v>
                </c:pt>
                <c:pt idx="57">
                  <c:v>14.1</c:v>
                </c:pt>
                <c:pt idx="58">
                  <c:v>12.1</c:v>
                </c:pt>
                <c:pt idx="59">
                  <c:v>9.4499999999999993</c:v>
                </c:pt>
                <c:pt idx="60">
                  <c:v>10.9</c:v>
                </c:pt>
                <c:pt idx="61">
                  <c:v>13.35</c:v>
                </c:pt>
                <c:pt idx="62">
                  <c:v>9.6</c:v>
                </c:pt>
                <c:pt idx="63">
                  <c:v>14.75</c:v>
                </c:pt>
                <c:pt idx="64">
                  <c:v>10.050000000000001</c:v>
                </c:pt>
                <c:pt idx="65">
                  <c:v>10.7</c:v>
                </c:pt>
                <c:pt idx="66">
                  <c:v>10.1</c:v>
                </c:pt>
                <c:pt idx="67">
                  <c:v>12.074999999999999</c:v>
                </c:pt>
                <c:pt idx="68">
                  <c:v>10.35</c:v>
                </c:pt>
                <c:pt idx="69">
                  <c:v>13.3</c:v>
                </c:pt>
                <c:pt idx="70">
                  <c:v>14.2</c:v>
                </c:pt>
                <c:pt idx="71">
                  <c:v>13.35</c:v>
                </c:pt>
                <c:pt idx="72">
                  <c:v>13.1</c:v>
                </c:pt>
                <c:pt idx="73">
                  <c:v>10.574999999999999</c:v>
                </c:pt>
                <c:pt idx="74">
                  <c:v>13.85</c:v>
                </c:pt>
                <c:pt idx="75">
                  <c:v>13.7</c:v>
                </c:pt>
                <c:pt idx="76">
                  <c:v>12.3</c:v>
                </c:pt>
                <c:pt idx="77">
                  <c:v>12.1</c:v>
                </c:pt>
                <c:pt idx="78">
                  <c:v>12.2</c:v>
                </c:pt>
                <c:pt idx="79">
                  <c:v>13.15</c:v>
                </c:pt>
                <c:pt idx="80">
                  <c:v>12.8</c:v>
                </c:pt>
                <c:pt idx="81">
                  <c:v>10.75</c:v>
                </c:pt>
                <c:pt idx="82">
                  <c:v>11.6</c:v>
                </c:pt>
                <c:pt idx="83">
                  <c:v>11.55</c:v>
                </c:pt>
                <c:pt idx="84">
                  <c:v>9.6999999999999993</c:v>
                </c:pt>
                <c:pt idx="85">
                  <c:v>11.85</c:v>
                </c:pt>
                <c:pt idx="86">
                  <c:v>13.25</c:v>
                </c:pt>
                <c:pt idx="87">
                  <c:v>11.45</c:v>
                </c:pt>
                <c:pt idx="88">
                  <c:v>11.75</c:v>
                </c:pt>
                <c:pt idx="89">
                  <c:v>11.85</c:v>
                </c:pt>
                <c:pt idx="90">
                  <c:v>12.35</c:v>
                </c:pt>
                <c:pt idx="91">
                  <c:v>12.1</c:v>
                </c:pt>
                <c:pt idx="92">
                  <c:v>12.65</c:v>
                </c:pt>
                <c:pt idx="93">
                  <c:v>14.05</c:v>
                </c:pt>
                <c:pt idx="94">
                  <c:v>12.8</c:v>
                </c:pt>
                <c:pt idx="95">
                  <c:v>12.074999999999999</c:v>
                </c:pt>
                <c:pt idx="96">
                  <c:v>13.6</c:v>
                </c:pt>
                <c:pt idx="97">
                  <c:v>11.9</c:v>
                </c:pt>
                <c:pt idx="98">
                  <c:v>11.35</c:v>
                </c:pt>
                <c:pt idx="99">
                  <c:v>12.25</c:v>
                </c:pt>
                <c:pt idx="100">
                  <c:v>13.9</c:v>
                </c:pt>
                <c:pt idx="101">
                  <c:v>12.15</c:v>
                </c:pt>
                <c:pt idx="102">
                  <c:v>13.15</c:v>
                </c:pt>
                <c:pt idx="103">
                  <c:v>11.25</c:v>
                </c:pt>
                <c:pt idx="104">
                  <c:v>12.95</c:v>
                </c:pt>
                <c:pt idx="105">
                  <c:v>10.9</c:v>
                </c:pt>
                <c:pt idx="106">
                  <c:v>13.35</c:v>
                </c:pt>
                <c:pt idx="107">
                  <c:v>13</c:v>
                </c:pt>
                <c:pt idx="108">
                  <c:v>13.75</c:v>
                </c:pt>
                <c:pt idx="109">
                  <c:v>12</c:v>
                </c:pt>
                <c:pt idx="110">
                  <c:v>11.85</c:v>
                </c:pt>
                <c:pt idx="111">
                  <c:v>15.05</c:v>
                </c:pt>
                <c:pt idx="112">
                  <c:v>11.4</c:v>
                </c:pt>
                <c:pt idx="113">
                  <c:v>11.6</c:v>
                </c:pt>
                <c:pt idx="114">
                  <c:v>11.55</c:v>
                </c:pt>
                <c:pt idx="115">
                  <c:v>14.45</c:v>
                </c:pt>
                <c:pt idx="116">
                  <c:v>15.65</c:v>
                </c:pt>
                <c:pt idx="117">
                  <c:v>14.1</c:v>
                </c:pt>
                <c:pt idx="118">
                  <c:v>12.75</c:v>
                </c:pt>
                <c:pt idx="119">
                  <c:v>11.95</c:v>
                </c:pt>
                <c:pt idx="120">
                  <c:v>11.824999999999999</c:v>
                </c:pt>
                <c:pt idx="121">
                  <c:v>13.3</c:v>
                </c:pt>
                <c:pt idx="122">
                  <c:v>14.3</c:v>
                </c:pt>
                <c:pt idx="123">
                  <c:v>10.15</c:v>
                </c:pt>
                <c:pt idx="124">
                  <c:v>12.3</c:v>
                </c:pt>
                <c:pt idx="125">
                  <c:v>10.1</c:v>
                </c:pt>
                <c:pt idx="126">
                  <c:v>12.6</c:v>
                </c:pt>
                <c:pt idx="127">
                  <c:v>10.75</c:v>
                </c:pt>
                <c:pt idx="128">
                  <c:v>14.2</c:v>
                </c:pt>
                <c:pt idx="129">
                  <c:v>13.15</c:v>
                </c:pt>
                <c:pt idx="130">
                  <c:v>10.25</c:v>
                </c:pt>
                <c:pt idx="131">
                  <c:v>11.7</c:v>
                </c:pt>
                <c:pt idx="132">
                  <c:v>14.55</c:v>
                </c:pt>
                <c:pt idx="133">
                  <c:v>13.75</c:v>
                </c:pt>
                <c:pt idx="134">
                  <c:v>12.35</c:v>
                </c:pt>
                <c:pt idx="135">
                  <c:v>11</c:v>
                </c:pt>
                <c:pt idx="136">
                  <c:v>15.25</c:v>
                </c:pt>
                <c:pt idx="137">
                  <c:v>13.6</c:v>
                </c:pt>
                <c:pt idx="138">
                  <c:v>13.35</c:v>
                </c:pt>
                <c:pt idx="139">
                  <c:v>13.75</c:v>
                </c:pt>
                <c:pt idx="140">
                  <c:v>13</c:v>
                </c:pt>
                <c:pt idx="141">
                  <c:v>13.1</c:v>
                </c:pt>
                <c:pt idx="142">
                  <c:v>12.1</c:v>
                </c:pt>
                <c:pt idx="143">
                  <c:v>12.2</c:v>
                </c:pt>
                <c:pt idx="144">
                  <c:v>10.75</c:v>
                </c:pt>
                <c:pt idx="145">
                  <c:v>12</c:v>
                </c:pt>
                <c:pt idx="146">
                  <c:v>15.25</c:v>
                </c:pt>
                <c:pt idx="147">
                  <c:v>11</c:v>
                </c:pt>
                <c:pt idx="148">
                  <c:v>11.5</c:v>
                </c:pt>
                <c:pt idx="149">
                  <c:v>15.25</c:v>
                </c:pt>
                <c:pt idx="150">
                  <c:v>13.55</c:v>
                </c:pt>
                <c:pt idx="151">
                  <c:v>11.6</c:v>
                </c:pt>
                <c:pt idx="152">
                  <c:v>13.4</c:v>
                </c:pt>
                <c:pt idx="153">
                  <c:v>12.4</c:v>
                </c:pt>
                <c:pt idx="154">
                  <c:v>14</c:v>
                </c:pt>
                <c:pt idx="155">
                  <c:v>13.3</c:v>
                </c:pt>
                <c:pt idx="156">
                  <c:v>10.6</c:v>
                </c:pt>
                <c:pt idx="157">
                  <c:v>10.3</c:v>
                </c:pt>
                <c:pt idx="158">
                  <c:v>8.3000000000000007</c:v>
                </c:pt>
                <c:pt idx="159">
                  <c:v>11.95</c:v>
                </c:pt>
                <c:pt idx="160">
                  <c:v>14.05</c:v>
                </c:pt>
                <c:pt idx="161">
                  <c:v>14.6</c:v>
                </c:pt>
                <c:pt idx="162">
                  <c:v>12.05</c:v>
                </c:pt>
                <c:pt idx="163">
                  <c:v>13.3</c:v>
                </c:pt>
                <c:pt idx="164">
                  <c:v>11.6</c:v>
                </c:pt>
                <c:pt idx="165">
                  <c:v>14.1</c:v>
                </c:pt>
                <c:pt idx="166">
                  <c:v>12.9</c:v>
                </c:pt>
                <c:pt idx="167">
                  <c:v>11.6</c:v>
                </c:pt>
                <c:pt idx="168">
                  <c:v>11.45</c:v>
                </c:pt>
                <c:pt idx="169">
                  <c:v>13.5</c:v>
                </c:pt>
                <c:pt idx="170">
                  <c:v>0</c:v>
                </c:pt>
              </c:numCache>
            </c:numRef>
          </c:yVal>
          <c:smooth val="0"/>
          <c:extLst>
            <c:ext xmlns:c16="http://schemas.microsoft.com/office/drawing/2014/chart" uri="{C3380CC4-5D6E-409C-BE32-E72D297353CC}">
              <c16:uniqueId val="{00000000-6711-4C5E-8693-6C28CF94EFF6}"/>
            </c:ext>
          </c:extLst>
        </c:ser>
        <c:dLbls>
          <c:showLegendKey val="0"/>
          <c:showVal val="0"/>
          <c:showCatName val="0"/>
          <c:showSerName val="0"/>
          <c:showPercent val="0"/>
          <c:showBubbleSize val="0"/>
        </c:dLbls>
        <c:axId val="576939216"/>
        <c:axId val="576938256"/>
      </c:scatterChart>
      <c:valAx>
        <c:axId val="576939216"/>
        <c:scaling>
          <c:orientation val="minMax"/>
          <c:min val="1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38256"/>
        <c:crosses val="autoZero"/>
        <c:crossBetween val="midCat"/>
      </c:valAx>
      <c:valAx>
        <c:axId val="576938256"/>
        <c:scaling>
          <c:orientation val="minMax"/>
          <c:min val="8"/>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39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[HomeTECH_Appartments.xlsx]pivot table!PivotTable5</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i="0" u="none" strike="noStrike" baseline="0">
                <a:effectLst/>
                <a:latin typeface="Aptos ExtraBold" panose="020B0004020202020204" pitchFamily="34" charset="0"/>
              </a:rPr>
              <a:t>Occupancy on Energy</a:t>
            </a:r>
            <a:endParaRPr lang="en-US" sz="1200" b="1">
              <a:latin typeface="Aptos ExtraBold"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222222222222221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361111111111111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222222222222221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361111111111111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0.1222222222222221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0.1361111111111111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table'!$B$83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A7D9-4993-91B7-C13C43AF2B6A}"/>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A7D9-4993-91B7-C13C43AF2B6A}"/>
              </c:ext>
            </c:extLst>
          </c:dPt>
          <c:dLbls>
            <c:dLbl>
              <c:idx val="0"/>
              <c:layout>
                <c:manualLayout>
                  <c:x val="0.12222222222222212"/>
                  <c:y val="-1.388888888888888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7D9-4993-91B7-C13C43AF2B6A}"/>
                </c:ext>
              </c:extLst>
            </c:dLbl>
            <c:dLbl>
              <c:idx val="1"/>
              <c:layout>
                <c:manualLayout>
                  <c:x val="-0.13611111111111113"/>
                  <c:y val="3.703703703703703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A7D9-4993-91B7-C13C43AF2B6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table'!$A$84:$A$86</c:f>
              <c:strCache>
                <c:ptCount val="2"/>
                <c:pt idx="0">
                  <c:v>FALSE</c:v>
                </c:pt>
                <c:pt idx="1">
                  <c:v>TRUE</c:v>
                </c:pt>
              </c:strCache>
            </c:strRef>
          </c:cat>
          <c:val>
            <c:numRef>
              <c:f>'pivot table'!$B$84:$B$86</c:f>
              <c:numCache>
                <c:formatCode>0.00</c:formatCode>
                <c:ptCount val="2"/>
                <c:pt idx="0">
                  <c:v>13.737562982095339</c:v>
                </c:pt>
                <c:pt idx="1">
                  <c:v>22.523850101966406</c:v>
                </c:pt>
              </c:numCache>
            </c:numRef>
          </c:val>
          <c:extLst>
            <c:ext xmlns:c16="http://schemas.microsoft.com/office/drawing/2014/chart" uri="{C3380CC4-5D6E-409C-BE32-E72D297353CC}">
              <c16:uniqueId val="{00000004-A7D9-4993-91B7-C13C43AF2B6A}"/>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[HomeTECH_Appartments.xlsx]pivot table!PivotTable6</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i="0" u="none" strike="noStrike" baseline="0">
                <a:effectLst/>
                <a:latin typeface="Aptos ExtraBold" panose="020B0004020202020204" pitchFamily="34" charset="0"/>
              </a:rPr>
              <a:t>Preferences on Energy</a:t>
            </a:r>
            <a:endParaRPr lang="en-US" sz="1200" b="1">
              <a:latin typeface="Aptos ExtraBold" panose="020B0004020202020204" pitchFamily="34" charset="0"/>
            </a:endParaRPr>
          </a:p>
        </c:rich>
      </c:tx>
      <c:layout>
        <c:manualLayout>
          <c:xMode val="edge"/>
          <c:yMode val="edge"/>
          <c:x val="0.1724803417945068"/>
          <c:y val="6.3845596212297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4"/>
          </a:solidFill>
          <a:ln>
            <a:noFill/>
          </a:ln>
          <a:effectLst/>
        </c:spPr>
        <c:dLbl>
          <c:idx val="0"/>
          <c:layout>
            <c:manualLayout>
              <c:x val="0.1060345207457668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4"/>
          </a:solidFill>
          <a:ln>
            <a:noFill/>
          </a:ln>
          <a:effectLst/>
        </c:spPr>
        <c:dLbl>
          <c:idx val="0"/>
          <c:layout>
            <c:manualLayout>
              <c:x val="0.13745215652229043"/>
              <c:y val="0.117732966514205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4"/>
          </a:solidFill>
          <a:ln>
            <a:noFill/>
          </a:ln>
          <a:effectLst/>
        </c:spPr>
        <c:dLbl>
          <c:idx val="0"/>
          <c:layout>
            <c:manualLayout>
              <c:x val="-0.10996172521783229"/>
              <c:y val="-6.7922865296657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4"/>
          </a:solidFill>
          <a:ln>
            <a:noFill/>
          </a:ln>
          <a:effectLst/>
        </c:spPr>
        <c:dLbl>
          <c:idx val="0"/>
          <c:layout>
            <c:manualLayout>
              <c:x val="0.1060345207457668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4"/>
          </a:solidFill>
          <a:ln>
            <a:noFill/>
          </a:ln>
          <a:effectLst/>
        </c:spPr>
        <c:dLbl>
          <c:idx val="0"/>
          <c:layout>
            <c:manualLayout>
              <c:x val="0.13745215652229043"/>
              <c:y val="0.117732966514205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solidFill>
          <a:ln>
            <a:noFill/>
          </a:ln>
          <a:effectLst/>
        </c:spPr>
        <c:dLbl>
          <c:idx val="0"/>
          <c:layout>
            <c:manualLayout>
              <c:x val="-0.10996172521783229"/>
              <c:y val="-6.7922865296657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4"/>
          </a:solidFill>
          <a:ln>
            <a:noFill/>
          </a:ln>
          <a:effectLst/>
        </c:spPr>
        <c:dLbl>
          <c:idx val="0"/>
          <c:layout>
            <c:manualLayout>
              <c:x val="0.1735450790170216"/>
              <c:y val="-7.9609849054711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solidFill>
          <a:ln>
            <a:noFill/>
          </a:ln>
          <a:effectLst/>
        </c:spPr>
        <c:dLbl>
          <c:idx val="0"/>
          <c:layout>
            <c:manualLayout>
              <c:x val="0.13745215652229043"/>
              <c:y val="0.117732966514205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solidFill>
          <a:ln>
            <a:noFill/>
          </a:ln>
          <a:effectLst/>
        </c:spPr>
        <c:dLbl>
          <c:idx val="0"/>
          <c:layout>
            <c:manualLayout>
              <c:x val="-0.10996172521783229"/>
              <c:y val="-6.7922865296657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table'!$B$98</c:f>
              <c:strCache>
                <c:ptCount val="1"/>
                <c:pt idx="0">
                  <c:v>Total</c:v>
                </c:pt>
              </c:strCache>
            </c:strRef>
          </c:tx>
          <c:dPt>
            <c:idx val="0"/>
            <c:bubble3D val="0"/>
            <c:spPr>
              <a:solidFill>
                <a:schemeClr val="accent4">
                  <a:tint val="65000"/>
                </a:schemeClr>
              </a:solidFill>
              <a:ln>
                <a:noFill/>
              </a:ln>
              <a:effectLst/>
            </c:spPr>
            <c:extLst>
              <c:ext xmlns:c16="http://schemas.microsoft.com/office/drawing/2014/chart" uri="{C3380CC4-5D6E-409C-BE32-E72D297353CC}">
                <c16:uniqueId val="{00000001-CB63-4061-9396-F0C793DB4CD8}"/>
              </c:ext>
            </c:extLst>
          </c:dPt>
          <c:dPt>
            <c:idx val="1"/>
            <c:bubble3D val="0"/>
            <c:spPr>
              <a:solidFill>
                <a:schemeClr val="accent4"/>
              </a:solidFill>
              <a:ln>
                <a:noFill/>
              </a:ln>
              <a:effectLst/>
            </c:spPr>
            <c:extLst>
              <c:ext xmlns:c16="http://schemas.microsoft.com/office/drawing/2014/chart" uri="{C3380CC4-5D6E-409C-BE32-E72D297353CC}">
                <c16:uniqueId val="{00000003-CB63-4061-9396-F0C793DB4CD8}"/>
              </c:ext>
            </c:extLst>
          </c:dPt>
          <c:dPt>
            <c:idx val="2"/>
            <c:bubble3D val="0"/>
            <c:spPr>
              <a:solidFill>
                <a:schemeClr val="accent4">
                  <a:shade val="65000"/>
                </a:schemeClr>
              </a:solidFill>
              <a:ln>
                <a:noFill/>
              </a:ln>
              <a:effectLst/>
            </c:spPr>
            <c:extLst>
              <c:ext xmlns:c16="http://schemas.microsoft.com/office/drawing/2014/chart" uri="{C3380CC4-5D6E-409C-BE32-E72D297353CC}">
                <c16:uniqueId val="{00000005-CB63-4061-9396-F0C793DB4CD8}"/>
              </c:ext>
            </c:extLst>
          </c:dPt>
          <c:dLbls>
            <c:dLbl>
              <c:idx val="0"/>
              <c:layout>
                <c:manualLayout>
                  <c:x val="0.1735450790170216"/>
                  <c:y val="-7.960984905471139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CB63-4061-9396-F0C793DB4CD8}"/>
                </c:ext>
              </c:extLst>
            </c:dLbl>
            <c:dLbl>
              <c:idx val="1"/>
              <c:layout>
                <c:manualLayout>
                  <c:x val="0.13745215652229043"/>
                  <c:y val="0.117732966514205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B63-4061-9396-F0C793DB4CD8}"/>
                </c:ext>
              </c:extLst>
            </c:dLbl>
            <c:dLbl>
              <c:idx val="2"/>
              <c:layout>
                <c:manualLayout>
                  <c:x val="-0.10996172521783229"/>
                  <c:y val="-6.792286529665712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B63-4061-9396-F0C793DB4C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table'!$A$99:$A$102</c:f>
              <c:strCache>
                <c:ptCount val="3"/>
                <c:pt idx="0">
                  <c:v>cooler</c:v>
                </c:pt>
                <c:pt idx="1">
                  <c:v>neutral</c:v>
                </c:pt>
                <c:pt idx="2">
                  <c:v>warmer</c:v>
                </c:pt>
              </c:strCache>
            </c:strRef>
          </c:cat>
          <c:val>
            <c:numRef>
              <c:f>'pivot table'!$B$99:$B$102</c:f>
              <c:numCache>
                <c:formatCode>0.00</c:formatCode>
                <c:ptCount val="3"/>
                <c:pt idx="0">
                  <c:v>17.963194798252903</c:v>
                </c:pt>
                <c:pt idx="1">
                  <c:v>17.734958810883903</c:v>
                </c:pt>
                <c:pt idx="2">
                  <c:v>18.299215146956506</c:v>
                </c:pt>
              </c:numCache>
            </c:numRef>
          </c:val>
          <c:extLst>
            <c:ext xmlns:c16="http://schemas.microsoft.com/office/drawing/2014/chart" uri="{C3380CC4-5D6E-409C-BE32-E72D297353CC}">
              <c16:uniqueId val="{00000006-CB63-4061-9396-F0C793DB4CD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latin typeface="Aptos ExtraBold" panose="020B0004020202020204" pitchFamily="34" charset="0"/>
              </a:rPr>
              <a:t>Seasonal Energy Consumption Pattern</a:t>
            </a:r>
          </a:p>
        </c:rich>
      </c:tx>
      <c:layout>
        <c:manualLayout>
          <c:xMode val="edge"/>
          <c:yMode val="edge"/>
          <c:x val="0.17586698337292161"/>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6189.3268869701924</c:v>
                </c:pt>
                <c:pt idx="1">
                  <c:v>7316.5317983135674</c:v>
                </c:pt>
                <c:pt idx="2">
                  <c:v>5342.9989043195965</c:v>
                </c:pt>
                <c:pt idx="3">
                  <c:v>4697.2470963567484</c:v>
                </c:pt>
                <c:pt idx="4">
                  <c:v>5300.0491444755562</c:v>
                </c:pt>
                <c:pt idx="5">
                  <c:v>6639.9978870039886</c:v>
                </c:pt>
                <c:pt idx="6">
                  <c:v>6951.2032235157822</c:v>
                </c:pt>
                <c:pt idx="7">
                  <c:v>7029.0161584561647</c:v>
                </c:pt>
                <c:pt idx="8">
                  <c:v>5551.9971372686205</c:v>
                </c:pt>
                <c:pt idx="9">
                  <c:v>5153.2932593832011</c:v>
                </c:pt>
                <c:pt idx="10">
                  <c:v>5348.3908369233905</c:v>
                </c:pt>
                <c:pt idx="11">
                  <c:v>7241.5513411280217</c:v>
                </c:pt>
              </c:numCache>
            </c:numRef>
          </c:val>
          <c:smooth val="1"/>
          <c:extLst>
            <c:ext xmlns:c16="http://schemas.microsoft.com/office/drawing/2014/chart" uri="{C3380CC4-5D6E-409C-BE32-E72D297353CC}">
              <c16:uniqueId val="{00000000-6A35-40A6-A6ED-3946897A1753}"/>
            </c:ext>
          </c:extLst>
        </c:ser>
        <c:dLbls>
          <c:showLegendKey val="0"/>
          <c:showVal val="0"/>
          <c:showCatName val="0"/>
          <c:showSerName val="0"/>
          <c:showPercent val="0"/>
          <c:showBubbleSize val="0"/>
        </c:dLbls>
        <c:marker val="1"/>
        <c:smooth val="0"/>
        <c:axId val="1103663520"/>
        <c:axId val="1103667840"/>
      </c:lineChart>
      <c:catAx>
        <c:axId val="11036635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3667840"/>
        <c:crosses val="autoZero"/>
        <c:auto val="1"/>
        <c:lblAlgn val="ctr"/>
        <c:lblOffset val="100"/>
        <c:noMultiLvlLbl val="0"/>
      </c:catAx>
      <c:valAx>
        <c:axId val="110366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36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Time-of-Day Consumption Patterns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table'!$A$54:$A$58</c:f>
              <c:strCache>
                <c:ptCount val="4"/>
                <c:pt idx="0">
                  <c:v>Evening</c:v>
                </c:pt>
                <c:pt idx="1">
                  <c:v>Afternoon</c:v>
                </c:pt>
                <c:pt idx="2">
                  <c:v>Morning</c:v>
                </c:pt>
                <c:pt idx="3">
                  <c:v>Night</c:v>
                </c:pt>
              </c:strCache>
            </c:strRef>
          </c:cat>
          <c:val>
            <c:numRef>
              <c:f>'pivot table'!$B$54:$B$58</c:f>
              <c:numCache>
                <c:formatCode>0.00</c:formatCode>
                <c:ptCount val="4"/>
                <c:pt idx="0">
                  <c:v>25.62631261127466</c:v>
                </c:pt>
                <c:pt idx="1">
                  <c:v>17.78451224034778</c:v>
                </c:pt>
                <c:pt idx="2">
                  <c:v>17.230256824984046</c:v>
                </c:pt>
                <c:pt idx="3">
                  <c:v>15.041077763735622</c:v>
                </c:pt>
              </c:numCache>
            </c:numRef>
          </c:val>
          <c:extLst>
            <c:ext xmlns:c16="http://schemas.microsoft.com/office/drawing/2014/chart" uri="{C3380CC4-5D6E-409C-BE32-E72D297353CC}">
              <c16:uniqueId val="{00000000-5025-4343-AE61-3E366D1AA0B2}"/>
            </c:ext>
          </c:extLst>
        </c:ser>
        <c:dLbls>
          <c:dLblPos val="outEnd"/>
          <c:showLegendKey val="0"/>
          <c:showVal val="1"/>
          <c:showCatName val="0"/>
          <c:showSerName val="0"/>
          <c:showPercent val="0"/>
          <c:showBubbleSize val="0"/>
        </c:dLbls>
        <c:gapWidth val="182"/>
        <c:axId val="1237853120"/>
        <c:axId val="1237854080"/>
      </c:barChart>
      <c:catAx>
        <c:axId val="12378531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7854080"/>
        <c:crosses val="autoZero"/>
        <c:auto val="1"/>
        <c:lblAlgn val="ctr"/>
        <c:lblOffset val="100"/>
        <c:noMultiLvlLbl val="0"/>
      </c:catAx>
      <c:valAx>
        <c:axId val="1237854080"/>
        <c:scaling>
          <c:orientation val="minMax"/>
        </c:scaling>
        <c:delete val="1"/>
        <c:axPos val="l"/>
        <c:numFmt formatCode="0.00" sourceLinked="1"/>
        <c:majorTickMark val="out"/>
        <c:minorTickMark val="none"/>
        <c:tickLblPos val="nextTo"/>
        <c:crossAx val="123785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effectLst/>
              </a:rPr>
              <a:t>HVAC Efficiency on Energy Consumption</a:t>
            </a:r>
            <a:r>
              <a:rPr lang="en-US" sz="1400" b="1" i="0" u="none" strike="noStrike" kern="1200" spc="0" baseline="0">
                <a:solidFill>
                  <a:sysClr val="windowText" lastClr="000000">
                    <a:lumMod val="65000"/>
                    <a:lumOff val="35000"/>
                  </a:sysClr>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'for Scatter Plot'!$C$1</c:f>
              <c:strCache>
                <c:ptCount val="1"/>
                <c:pt idx="0">
                  <c:v>Avg EC</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 Scatter Plot'!$B$2:$B$172</c:f>
              <c:numCache>
                <c:formatCode>General</c:formatCode>
                <c:ptCount val="171"/>
                <c:pt idx="0">
                  <c:v>3.0789473684210527</c:v>
                </c:pt>
                <c:pt idx="1">
                  <c:v>3.1</c:v>
                </c:pt>
                <c:pt idx="2">
                  <c:v>2.8250000000000002</c:v>
                </c:pt>
                <c:pt idx="3">
                  <c:v>2.8</c:v>
                </c:pt>
                <c:pt idx="4">
                  <c:v>3.2250000000000001</c:v>
                </c:pt>
                <c:pt idx="5">
                  <c:v>3.1</c:v>
                </c:pt>
                <c:pt idx="6">
                  <c:v>3.3</c:v>
                </c:pt>
                <c:pt idx="7">
                  <c:v>2.8875000000000002</c:v>
                </c:pt>
                <c:pt idx="8">
                  <c:v>3.625</c:v>
                </c:pt>
                <c:pt idx="9">
                  <c:v>2.85</c:v>
                </c:pt>
                <c:pt idx="10">
                  <c:v>3.2</c:v>
                </c:pt>
                <c:pt idx="11">
                  <c:v>2.85</c:v>
                </c:pt>
                <c:pt idx="12">
                  <c:v>3.0125000000000002</c:v>
                </c:pt>
                <c:pt idx="13">
                  <c:v>3.05</c:v>
                </c:pt>
                <c:pt idx="14">
                  <c:v>2.9125000000000001</c:v>
                </c:pt>
                <c:pt idx="15">
                  <c:v>3.25</c:v>
                </c:pt>
                <c:pt idx="16">
                  <c:v>3.0750000000000002</c:v>
                </c:pt>
                <c:pt idx="17">
                  <c:v>3.05</c:v>
                </c:pt>
                <c:pt idx="18">
                  <c:v>3.5249999999999999</c:v>
                </c:pt>
                <c:pt idx="19">
                  <c:v>3.15</c:v>
                </c:pt>
                <c:pt idx="20">
                  <c:v>2.95</c:v>
                </c:pt>
                <c:pt idx="21">
                  <c:v>2.7749999999999999</c:v>
                </c:pt>
                <c:pt idx="22">
                  <c:v>2.7749999999999999</c:v>
                </c:pt>
                <c:pt idx="23">
                  <c:v>3.2625000000000002</c:v>
                </c:pt>
                <c:pt idx="24">
                  <c:v>3.1416666666666666</c:v>
                </c:pt>
                <c:pt idx="25">
                  <c:v>2.7</c:v>
                </c:pt>
                <c:pt idx="26">
                  <c:v>2.7250000000000001</c:v>
                </c:pt>
                <c:pt idx="27">
                  <c:v>3</c:v>
                </c:pt>
                <c:pt idx="28">
                  <c:v>3.05</c:v>
                </c:pt>
                <c:pt idx="29">
                  <c:v>3.125</c:v>
                </c:pt>
                <c:pt idx="30">
                  <c:v>2.6</c:v>
                </c:pt>
                <c:pt idx="31">
                  <c:v>3.3</c:v>
                </c:pt>
                <c:pt idx="32">
                  <c:v>2.4249999999999998</c:v>
                </c:pt>
                <c:pt idx="33">
                  <c:v>2.9</c:v>
                </c:pt>
                <c:pt idx="34">
                  <c:v>3.0750000000000002</c:v>
                </c:pt>
                <c:pt idx="35">
                  <c:v>2.9249999999999998</c:v>
                </c:pt>
                <c:pt idx="36">
                  <c:v>3.35</c:v>
                </c:pt>
                <c:pt idx="37">
                  <c:v>3.2</c:v>
                </c:pt>
                <c:pt idx="38">
                  <c:v>3.0375000000000001</c:v>
                </c:pt>
                <c:pt idx="39">
                  <c:v>3.05</c:v>
                </c:pt>
                <c:pt idx="40">
                  <c:v>2.7</c:v>
                </c:pt>
                <c:pt idx="41">
                  <c:v>3.2</c:v>
                </c:pt>
                <c:pt idx="42">
                  <c:v>3.1749999999999998</c:v>
                </c:pt>
                <c:pt idx="43">
                  <c:v>3.35</c:v>
                </c:pt>
                <c:pt idx="44">
                  <c:v>3.1749999999999998</c:v>
                </c:pt>
                <c:pt idx="45">
                  <c:v>2.875</c:v>
                </c:pt>
                <c:pt idx="46">
                  <c:v>2.7749999999999999</c:v>
                </c:pt>
                <c:pt idx="47">
                  <c:v>3.3250000000000002</c:v>
                </c:pt>
                <c:pt idx="48">
                  <c:v>3.1749999999999998</c:v>
                </c:pt>
                <c:pt idx="49">
                  <c:v>3.125</c:v>
                </c:pt>
                <c:pt idx="50">
                  <c:v>3.1749999999999998</c:v>
                </c:pt>
                <c:pt idx="51">
                  <c:v>3.3</c:v>
                </c:pt>
                <c:pt idx="52">
                  <c:v>3.3250000000000002</c:v>
                </c:pt>
                <c:pt idx="53">
                  <c:v>2.8875000000000002</c:v>
                </c:pt>
                <c:pt idx="54">
                  <c:v>3.15</c:v>
                </c:pt>
                <c:pt idx="55">
                  <c:v>3</c:v>
                </c:pt>
                <c:pt idx="56">
                  <c:v>2.6749999999999998</c:v>
                </c:pt>
                <c:pt idx="57">
                  <c:v>3.0750000000000002</c:v>
                </c:pt>
                <c:pt idx="58">
                  <c:v>2.7</c:v>
                </c:pt>
                <c:pt idx="59">
                  <c:v>3.0249999999999999</c:v>
                </c:pt>
                <c:pt idx="60">
                  <c:v>3.2</c:v>
                </c:pt>
                <c:pt idx="61">
                  <c:v>3.125</c:v>
                </c:pt>
                <c:pt idx="62">
                  <c:v>2.8</c:v>
                </c:pt>
                <c:pt idx="63">
                  <c:v>2.7</c:v>
                </c:pt>
                <c:pt idx="64">
                  <c:v>3.3250000000000002</c:v>
                </c:pt>
                <c:pt idx="65">
                  <c:v>3.5249999999999999</c:v>
                </c:pt>
                <c:pt idx="66">
                  <c:v>3.05</c:v>
                </c:pt>
                <c:pt idx="67">
                  <c:v>3.1625000000000001</c:v>
                </c:pt>
                <c:pt idx="68">
                  <c:v>3.0750000000000002</c:v>
                </c:pt>
                <c:pt idx="69">
                  <c:v>3.4249999999999998</c:v>
                </c:pt>
                <c:pt idx="70">
                  <c:v>3.15</c:v>
                </c:pt>
                <c:pt idx="71">
                  <c:v>2.85</c:v>
                </c:pt>
                <c:pt idx="72">
                  <c:v>2.9249999999999998</c:v>
                </c:pt>
                <c:pt idx="73">
                  <c:v>2.8374999999999999</c:v>
                </c:pt>
                <c:pt idx="74">
                  <c:v>3.1749999999999998</c:v>
                </c:pt>
                <c:pt idx="75">
                  <c:v>3.8</c:v>
                </c:pt>
                <c:pt idx="76">
                  <c:v>2.9916666666666667</c:v>
                </c:pt>
                <c:pt idx="77">
                  <c:v>2.9249999999999998</c:v>
                </c:pt>
                <c:pt idx="78">
                  <c:v>3.45</c:v>
                </c:pt>
                <c:pt idx="79">
                  <c:v>2.7</c:v>
                </c:pt>
                <c:pt idx="80">
                  <c:v>2.6</c:v>
                </c:pt>
                <c:pt idx="81">
                  <c:v>2.9750000000000001</c:v>
                </c:pt>
                <c:pt idx="82">
                  <c:v>2.9</c:v>
                </c:pt>
                <c:pt idx="83">
                  <c:v>2.875</c:v>
                </c:pt>
                <c:pt idx="84">
                  <c:v>3.5249999999999999</c:v>
                </c:pt>
                <c:pt idx="85">
                  <c:v>3.55</c:v>
                </c:pt>
                <c:pt idx="86">
                  <c:v>2.8</c:v>
                </c:pt>
                <c:pt idx="87">
                  <c:v>3.3</c:v>
                </c:pt>
                <c:pt idx="88">
                  <c:v>2.95</c:v>
                </c:pt>
                <c:pt idx="89">
                  <c:v>2.95</c:v>
                </c:pt>
                <c:pt idx="90">
                  <c:v>2.9249999999999998</c:v>
                </c:pt>
                <c:pt idx="91">
                  <c:v>3.2749999999999999</c:v>
                </c:pt>
                <c:pt idx="92">
                  <c:v>2.95</c:v>
                </c:pt>
                <c:pt idx="93">
                  <c:v>3.125</c:v>
                </c:pt>
                <c:pt idx="94">
                  <c:v>3.375</c:v>
                </c:pt>
                <c:pt idx="95">
                  <c:v>3.1375000000000002</c:v>
                </c:pt>
                <c:pt idx="96">
                  <c:v>3</c:v>
                </c:pt>
                <c:pt idx="97">
                  <c:v>2.5750000000000002</c:v>
                </c:pt>
                <c:pt idx="98">
                  <c:v>3.15</c:v>
                </c:pt>
                <c:pt idx="99">
                  <c:v>2.9874999999999998</c:v>
                </c:pt>
                <c:pt idx="100">
                  <c:v>3</c:v>
                </c:pt>
                <c:pt idx="101">
                  <c:v>3.2</c:v>
                </c:pt>
                <c:pt idx="102">
                  <c:v>3.15</c:v>
                </c:pt>
                <c:pt idx="103">
                  <c:v>3.3250000000000002</c:v>
                </c:pt>
                <c:pt idx="104">
                  <c:v>2.9249999999999998</c:v>
                </c:pt>
                <c:pt idx="105">
                  <c:v>2.875</c:v>
                </c:pt>
                <c:pt idx="106">
                  <c:v>3.1749999999999998</c:v>
                </c:pt>
                <c:pt idx="107">
                  <c:v>3.1</c:v>
                </c:pt>
                <c:pt idx="108">
                  <c:v>2.7</c:v>
                </c:pt>
                <c:pt idx="109">
                  <c:v>3.4249999999999998</c:v>
                </c:pt>
                <c:pt idx="110">
                  <c:v>2.5</c:v>
                </c:pt>
                <c:pt idx="111">
                  <c:v>3.1749999999999998</c:v>
                </c:pt>
                <c:pt idx="112">
                  <c:v>3</c:v>
                </c:pt>
                <c:pt idx="113">
                  <c:v>2.9</c:v>
                </c:pt>
                <c:pt idx="114">
                  <c:v>3.2250000000000001</c:v>
                </c:pt>
                <c:pt idx="115">
                  <c:v>3.0750000000000002</c:v>
                </c:pt>
                <c:pt idx="116">
                  <c:v>3.0750000000000002</c:v>
                </c:pt>
                <c:pt idx="117">
                  <c:v>2.4</c:v>
                </c:pt>
                <c:pt idx="118">
                  <c:v>3.05</c:v>
                </c:pt>
                <c:pt idx="119">
                  <c:v>2.9</c:v>
                </c:pt>
                <c:pt idx="120">
                  <c:v>3.1124999999999998</c:v>
                </c:pt>
                <c:pt idx="121">
                  <c:v>2.75</c:v>
                </c:pt>
                <c:pt idx="122">
                  <c:v>3.2</c:v>
                </c:pt>
                <c:pt idx="123">
                  <c:v>3.15</c:v>
                </c:pt>
                <c:pt idx="124">
                  <c:v>3.4</c:v>
                </c:pt>
                <c:pt idx="125">
                  <c:v>3.0750000000000002</c:v>
                </c:pt>
                <c:pt idx="126">
                  <c:v>2.15</c:v>
                </c:pt>
                <c:pt idx="127">
                  <c:v>3.2749999999999999</c:v>
                </c:pt>
                <c:pt idx="128">
                  <c:v>3.05</c:v>
                </c:pt>
                <c:pt idx="129">
                  <c:v>3.625</c:v>
                </c:pt>
                <c:pt idx="130">
                  <c:v>3.2</c:v>
                </c:pt>
                <c:pt idx="131">
                  <c:v>3.2250000000000001</c:v>
                </c:pt>
                <c:pt idx="132">
                  <c:v>2.7250000000000001</c:v>
                </c:pt>
                <c:pt idx="133">
                  <c:v>2.5249999999999999</c:v>
                </c:pt>
                <c:pt idx="134">
                  <c:v>2.9</c:v>
                </c:pt>
                <c:pt idx="135">
                  <c:v>3.375</c:v>
                </c:pt>
                <c:pt idx="136">
                  <c:v>2.7</c:v>
                </c:pt>
                <c:pt idx="137">
                  <c:v>3.0750000000000002</c:v>
                </c:pt>
                <c:pt idx="138">
                  <c:v>2.8250000000000002</c:v>
                </c:pt>
                <c:pt idx="139">
                  <c:v>3.15</c:v>
                </c:pt>
                <c:pt idx="140">
                  <c:v>3.1</c:v>
                </c:pt>
                <c:pt idx="141">
                  <c:v>2.375</c:v>
                </c:pt>
                <c:pt idx="142">
                  <c:v>3.3250000000000002</c:v>
                </c:pt>
                <c:pt idx="143">
                  <c:v>2.4</c:v>
                </c:pt>
                <c:pt idx="144">
                  <c:v>2.8</c:v>
                </c:pt>
                <c:pt idx="145">
                  <c:v>3.45</c:v>
                </c:pt>
                <c:pt idx="146">
                  <c:v>3.2250000000000001</c:v>
                </c:pt>
                <c:pt idx="147">
                  <c:v>2.8250000000000002</c:v>
                </c:pt>
                <c:pt idx="148">
                  <c:v>3.15</c:v>
                </c:pt>
                <c:pt idx="149">
                  <c:v>3.3250000000000002</c:v>
                </c:pt>
                <c:pt idx="150">
                  <c:v>3.2749999999999999</c:v>
                </c:pt>
                <c:pt idx="151">
                  <c:v>3.2</c:v>
                </c:pt>
                <c:pt idx="152">
                  <c:v>3.45</c:v>
                </c:pt>
                <c:pt idx="153">
                  <c:v>2.6</c:v>
                </c:pt>
                <c:pt idx="154">
                  <c:v>2.8</c:v>
                </c:pt>
                <c:pt idx="155">
                  <c:v>2.95</c:v>
                </c:pt>
                <c:pt idx="156">
                  <c:v>3.55</c:v>
                </c:pt>
                <c:pt idx="157">
                  <c:v>3.125</c:v>
                </c:pt>
                <c:pt idx="158">
                  <c:v>3.0249999999999999</c:v>
                </c:pt>
                <c:pt idx="159">
                  <c:v>2.8</c:v>
                </c:pt>
                <c:pt idx="160">
                  <c:v>3.1</c:v>
                </c:pt>
                <c:pt idx="161">
                  <c:v>3.1749999999999998</c:v>
                </c:pt>
                <c:pt idx="162">
                  <c:v>2.8250000000000002</c:v>
                </c:pt>
                <c:pt idx="163">
                  <c:v>3.125</c:v>
                </c:pt>
                <c:pt idx="164">
                  <c:v>3.0750000000000002</c:v>
                </c:pt>
                <c:pt idx="165">
                  <c:v>3.25</c:v>
                </c:pt>
                <c:pt idx="166">
                  <c:v>3.0249999999999999</c:v>
                </c:pt>
                <c:pt idx="167">
                  <c:v>2.8</c:v>
                </c:pt>
                <c:pt idx="168">
                  <c:v>3.25</c:v>
                </c:pt>
                <c:pt idx="169">
                  <c:v>3.3</c:v>
                </c:pt>
                <c:pt idx="170">
                  <c:v>0</c:v>
                </c:pt>
              </c:numCache>
            </c:numRef>
          </c:xVal>
          <c:yVal>
            <c:numRef>
              <c:f>'for Scatter Plot'!$C$2:$C$172</c:f>
              <c:numCache>
                <c:formatCode>General</c:formatCode>
                <c:ptCount val="171"/>
                <c:pt idx="0">
                  <c:v>18.586666666666666</c:v>
                </c:pt>
                <c:pt idx="1">
                  <c:v>18.5915</c:v>
                </c:pt>
                <c:pt idx="2">
                  <c:v>14.997058823529414</c:v>
                </c:pt>
                <c:pt idx="3">
                  <c:v>16.37157894736842</c:v>
                </c:pt>
                <c:pt idx="4">
                  <c:v>17.989473684210527</c:v>
                </c:pt>
                <c:pt idx="5">
                  <c:v>18.635945945945945</c:v>
                </c:pt>
                <c:pt idx="6">
                  <c:v>19.563888888888886</c:v>
                </c:pt>
                <c:pt idx="7">
                  <c:v>17.145000000000003</c:v>
                </c:pt>
                <c:pt idx="8">
                  <c:v>20.927647058823528</c:v>
                </c:pt>
                <c:pt idx="9">
                  <c:v>16.34</c:v>
                </c:pt>
                <c:pt idx="10">
                  <c:v>18.91</c:v>
                </c:pt>
                <c:pt idx="11">
                  <c:v>17.293684210526315</c:v>
                </c:pt>
                <c:pt idx="12">
                  <c:v>17.772571428571428</c:v>
                </c:pt>
                <c:pt idx="13">
                  <c:v>17.40111111111111</c:v>
                </c:pt>
                <c:pt idx="14">
                  <c:v>16.234117647058827</c:v>
                </c:pt>
                <c:pt idx="15">
                  <c:v>17.563333333333336</c:v>
                </c:pt>
                <c:pt idx="16">
                  <c:v>17.850000000000001</c:v>
                </c:pt>
                <c:pt idx="17">
                  <c:v>18.545294117647057</c:v>
                </c:pt>
                <c:pt idx="18">
                  <c:v>20.744736842105262</c:v>
                </c:pt>
                <c:pt idx="19">
                  <c:v>17.623846153846156</c:v>
                </c:pt>
                <c:pt idx="20">
                  <c:v>16.403529411764701</c:v>
                </c:pt>
                <c:pt idx="21">
                  <c:v>16.498000000000001</c:v>
                </c:pt>
                <c:pt idx="22">
                  <c:v>16.238999999999997</c:v>
                </c:pt>
                <c:pt idx="23">
                  <c:v>19.659714285714287</c:v>
                </c:pt>
                <c:pt idx="24">
                  <c:v>17.811296296296295</c:v>
                </c:pt>
                <c:pt idx="25">
                  <c:v>15.977894736842103</c:v>
                </c:pt>
                <c:pt idx="26">
                  <c:v>16.094444444444441</c:v>
                </c:pt>
                <c:pt idx="27">
                  <c:v>17.195263157894736</c:v>
                </c:pt>
                <c:pt idx="28">
                  <c:v>19.277499999999996</c:v>
                </c:pt>
                <c:pt idx="29">
                  <c:v>17.842631578947369</c:v>
                </c:pt>
                <c:pt idx="30">
                  <c:v>13.658333333333335</c:v>
                </c:pt>
                <c:pt idx="31">
                  <c:v>20.229428571428574</c:v>
                </c:pt>
                <c:pt idx="32">
                  <c:v>11.927894736842106</c:v>
                </c:pt>
                <c:pt idx="33">
                  <c:v>17.669473684210526</c:v>
                </c:pt>
                <c:pt idx="34">
                  <c:v>17.28736842105263</c:v>
                </c:pt>
                <c:pt idx="35">
                  <c:v>17.137647058823532</c:v>
                </c:pt>
                <c:pt idx="36">
                  <c:v>20.564</c:v>
                </c:pt>
                <c:pt idx="37">
                  <c:v>19.621764705882352</c:v>
                </c:pt>
                <c:pt idx="38">
                  <c:v>16.980555555555551</c:v>
                </c:pt>
                <c:pt idx="39">
                  <c:v>18.368703703703698</c:v>
                </c:pt>
                <c:pt idx="40">
                  <c:v>15.984999999999999</c:v>
                </c:pt>
                <c:pt idx="41">
                  <c:v>20.105624999999996</c:v>
                </c:pt>
                <c:pt idx="42">
                  <c:v>19.647142857142853</c:v>
                </c:pt>
                <c:pt idx="43">
                  <c:v>19.005294117647058</c:v>
                </c:pt>
                <c:pt idx="44">
                  <c:v>18.88105263157895</c:v>
                </c:pt>
                <c:pt idx="45">
                  <c:v>17.28166666666667</c:v>
                </c:pt>
                <c:pt idx="46">
                  <c:v>18.012222222222221</c:v>
                </c:pt>
                <c:pt idx="47">
                  <c:v>20.043333333333337</c:v>
                </c:pt>
                <c:pt idx="48">
                  <c:v>18.684242424242424</c:v>
                </c:pt>
                <c:pt idx="49">
                  <c:v>18.649999999999999</c:v>
                </c:pt>
                <c:pt idx="50">
                  <c:v>19.061500000000002</c:v>
                </c:pt>
                <c:pt idx="51">
                  <c:v>20.204444444444448</c:v>
                </c:pt>
                <c:pt idx="52">
                  <c:v>20.483333333333331</c:v>
                </c:pt>
                <c:pt idx="53">
                  <c:v>16.499729729729729</c:v>
                </c:pt>
                <c:pt idx="54">
                  <c:v>18.350000000000001</c:v>
                </c:pt>
                <c:pt idx="55">
                  <c:v>17.474117647058819</c:v>
                </c:pt>
                <c:pt idx="56">
                  <c:v>14.980555555555558</c:v>
                </c:pt>
                <c:pt idx="57">
                  <c:v>17.591176470588238</c:v>
                </c:pt>
                <c:pt idx="58">
                  <c:v>14.74</c:v>
                </c:pt>
                <c:pt idx="59">
                  <c:v>16.056111111111115</c:v>
                </c:pt>
                <c:pt idx="60">
                  <c:v>20.03230769230769</c:v>
                </c:pt>
                <c:pt idx="61">
                  <c:v>19.593333333333334</c:v>
                </c:pt>
                <c:pt idx="62">
                  <c:v>17.658823529411766</c:v>
                </c:pt>
                <c:pt idx="63">
                  <c:v>17.084375000000001</c:v>
                </c:pt>
                <c:pt idx="64">
                  <c:v>18.947894736842105</c:v>
                </c:pt>
                <c:pt idx="65">
                  <c:v>20.517058823529407</c:v>
                </c:pt>
                <c:pt idx="66">
                  <c:v>20.652222222222225</c:v>
                </c:pt>
                <c:pt idx="67">
                  <c:v>18.581578947368417</c:v>
                </c:pt>
                <c:pt idx="68">
                  <c:v>18.956470588235298</c:v>
                </c:pt>
                <c:pt idx="69">
                  <c:v>17.740588235294119</c:v>
                </c:pt>
                <c:pt idx="70">
                  <c:v>19.085588235294118</c:v>
                </c:pt>
                <c:pt idx="71">
                  <c:v>16.252777777777773</c:v>
                </c:pt>
                <c:pt idx="72">
                  <c:v>18.160000000000004</c:v>
                </c:pt>
                <c:pt idx="73">
                  <c:v>16.995999999999995</c:v>
                </c:pt>
                <c:pt idx="74">
                  <c:v>19.883333333333333</c:v>
                </c:pt>
                <c:pt idx="75">
                  <c:v>23.55222222222222</c:v>
                </c:pt>
                <c:pt idx="76">
                  <c:v>18.017358490566039</c:v>
                </c:pt>
                <c:pt idx="77">
                  <c:v>16.782</c:v>
                </c:pt>
                <c:pt idx="78">
                  <c:v>19.849444444444444</c:v>
                </c:pt>
                <c:pt idx="79">
                  <c:v>15.936842105263162</c:v>
                </c:pt>
                <c:pt idx="80">
                  <c:v>13.896315789473684</c:v>
                </c:pt>
                <c:pt idx="81">
                  <c:v>18.36611111111111</c:v>
                </c:pt>
                <c:pt idx="82">
                  <c:v>16.43611111111111</c:v>
                </c:pt>
                <c:pt idx="83">
                  <c:v>17.470588235294116</c:v>
                </c:pt>
                <c:pt idx="84">
                  <c:v>20.415555555555557</c:v>
                </c:pt>
                <c:pt idx="85">
                  <c:v>20.802777777777781</c:v>
                </c:pt>
                <c:pt idx="86">
                  <c:v>16.891249999999999</c:v>
                </c:pt>
                <c:pt idx="87">
                  <c:v>19.155263157894741</c:v>
                </c:pt>
                <c:pt idx="88">
                  <c:v>16.832352941176474</c:v>
                </c:pt>
                <c:pt idx="89">
                  <c:v>16.866111111111113</c:v>
                </c:pt>
                <c:pt idx="90">
                  <c:v>17.720526315789474</c:v>
                </c:pt>
                <c:pt idx="91">
                  <c:v>18.77578947368421</c:v>
                </c:pt>
                <c:pt idx="92">
                  <c:v>17.773888888888894</c:v>
                </c:pt>
                <c:pt idx="93">
                  <c:v>17.811052631578946</c:v>
                </c:pt>
                <c:pt idx="94">
                  <c:v>19.64352941176471</c:v>
                </c:pt>
                <c:pt idx="95">
                  <c:v>18.469375000000003</c:v>
                </c:pt>
                <c:pt idx="96">
                  <c:v>17.767368421052634</c:v>
                </c:pt>
                <c:pt idx="97">
                  <c:v>14.715</c:v>
                </c:pt>
                <c:pt idx="98">
                  <c:v>19.830588235294115</c:v>
                </c:pt>
                <c:pt idx="99">
                  <c:v>17.727428571428568</c:v>
                </c:pt>
                <c:pt idx="100">
                  <c:v>18.220000000000002</c:v>
                </c:pt>
                <c:pt idx="101">
                  <c:v>18.517894736842106</c:v>
                </c:pt>
                <c:pt idx="102">
                  <c:v>19.701499999999999</c:v>
                </c:pt>
                <c:pt idx="103">
                  <c:v>19.172499999999999</c:v>
                </c:pt>
                <c:pt idx="104">
                  <c:v>19.195</c:v>
                </c:pt>
                <c:pt idx="105">
                  <c:v>15.639444444444445</c:v>
                </c:pt>
                <c:pt idx="106">
                  <c:v>18.5</c:v>
                </c:pt>
                <c:pt idx="107">
                  <c:v>18.570588235294114</c:v>
                </c:pt>
                <c:pt idx="108">
                  <c:v>16.185263157894735</c:v>
                </c:pt>
                <c:pt idx="109">
                  <c:v>21.041</c:v>
                </c:pt>
                <c:pt idx="110">
                  <c:v>15.285789473684209</c:v>
                </c:pt>
                <c:pt idx="111">
                  <c:v>17.839411764705879</c:v>
                </c:pt>
                <c:pt idx="112">
                  <c:v>19.717777777777776</c:v>
                </c:pt>
                <c:pt idx="113">
                  <c:v>16.497222222222227</c:v>
                </c:pt>
                <c:pt idx="114">
                  <c:v>18.748947368421049</c:v>
                </c:pt>
                <c:pt idx="115">
                  <c:v>19.992352941176474</c:v>
                </c:pt>
                <c:pt idx="116">
                  <c:v>17.049428571428574</c:v>
                </c:pt>
                <c:pt idx="117">
                  <c:v>14.849473684210528</c:v>
                </c:pt>
                <c:pt idx="118">
                  <c:v>18.347368421052632</c:v>
                </c:pt>
                <c:pt idx="119">
                  <c:v>15.359473684210528</c:v>
                </c:pt>
                <c:pt idx="120">
                  <c:v>18.832307692307694</c:v>
                </c:pt>
                <c:pt idx="121">
                  <c:v>15.36894736842105</c:v>
                </c:pt>
                <c:pt idx="122">
                  <c:v>18.916562500000005</c:v>
                </c:pt>
                <c:pt idx="123">
                  <c:v>18.893333333333334</c:v>
                </c:pt>
                <c:pt idx="124">
                  <c:v>18.870588235294118</c:v>
                </c:pt>
                <c:pt idx="125">
                  <c:v>18.555789473684211</c:v>
                </c:pt>
                <c:pt idx="126">
                  <c:v>12.319444444444443</c:v>
                </c:pt>
                <c:pt idx="127">
                  <c:v>19.03875</c:v>
                </c:pt>
                <c:pt idx="128">
                  <c:v>18.683</c:v>
                </c:pt>
                <c:pt idx="129">
                  <c:v>21.557647058823527</c:v>
                </c:pt>
                <c:pt idx="130">
                  <c:v>19.66058823529411</c:v>
                </c:pt>
                <c:pt idx="131">
                  <c:v>21.54785714285714</c:v>
                </c:pt>
                <c:pt idx="132">
                  <c:v>16.177368421052631</c:v>
                </c:pt>
                <c:pt idx="133">
                  <c:v>14.751052631578949</c:v>
                </c:pt>
                <c:pt idx="134">
                  <c:v>16.93</c:v>
                </c:pt>
                <c:pt idx="135">
                  <c:v>19.53235294117647</c:v>
                </c:pt>
                <c:pt idx="136">
                  <c:v>14.540625</c:v>
                </c:pt>
                <c:pt idx="137">
                  <c:v>17.419411764705881</c:v>
                </c:pt>
                <c:pt idx="138">
                  <c:v>16.787222222222223</c:v>
                </c:pt>
                <c:pt idx="139">
                  <c:v>19.791578947368421</c:v>
                </c:pt>
                <c:pt idx="140">
                  <c:v>17.143157894736841</c:v>
                </c:pt>
                <c:pt idx="141">
                  <c:v>14.803529411764705</c:v>
                </c:pt>
                <c:pt idx="142">
                  <c:v>19.098333333333336</c:v>
                </c:pt>
                <c:pt idx="143">
                  <c:v>13.176666666666668</c:v>
                </c:pt>
                <c:pt idx="144">
                  <c:v>17.657222222222224</c:v>
                </c:pt>
                <c:pt idx="145">
                  <c:v>20.876315789473686</c:v>
                </c:pt>
                <c:pt idx="146">
                  <c:v>17.418947368421051</c:v>
                </c:pt>
                <c:pt idx="147">
                  <c:v>17.21473684210526</c:v>
                </c:pt>
                <c:pt idx="148">
                  <c:v>20.025882352941174</c:v>
                </c:pt>
                <c:pt idx="149">
                  <c:v>19.490555555555552</c:v>
                </c:pt>
                <c:pt idx="150">
                  <c:v>18.673888888888889</c:v>
                </c:pt>
                <c:pt idx="151">
                  <c:v>19.368421052631582</c:v>
                </c:pt>
                <c:pt idx="152">
                  <c:v>18.838947368421053</c:v>
                </c:pt>
                <c:pt idx="153">
                  <c:v>16.00470588235294</c:v>
                </c:pt>
                <c:pt idx="154">
                  <c:v>18.515294117647056</c:v>
                </c:pt>
                <c:pt idx="155">
                  <c:v>18.07842105263158</c:v>
                </c:pt>
                <c:pt idx="156">
                  <c:v>20.771666666666665</c:v>
                </c:pt>
                <c:pt idx="157">
                  <c:v>17.738648648648649</c:v>
                </c:pt>
                <c:pt idx="158">
                  <c:v>17.324210526315788</c:v>
                </c:pt>
                <c:pt idx="159">
                  <c:v>14.472666666666665</c:v>
                </c:pt>
                <c:pt idx="160">
                  <c:v>17.976000000000003</c:v>
                </c:pt>
                <c:pt idx="161">
                  <c:v>17.700000000000003</c:v>
                </c:pt>
                <c:pt idx="162">
                  <c:v>16.935263157894735</c:v>
                </c:pt>
                <c:pt idx="163">
                  <c:v>18.692941176470587</c:v>
                </c:pt>
                <c:pt idx="164">
                  <c:v>19.167222222222222</c:v>
                </c:pt>
                <c:pt idx="165">
                  <c:v>19.126875000000002</c:v>
                </c:pt>
                <c:pt idx="166">
                  <c:v>17.813888888888894</c:v>
                </c:pt>
                <c:pt idx="167">
                  <c:v>16.139999999999997</c:v>
                </c:pt>
                <c:pt idx="168">
                  <c:v>18.262631578947371</c:v>
                </c:pt>
                <c:pt idx="169">
                  <c:v>19.942631578947367</c:v>
                </c:pt>
                <c:pt idx="170">
                  <c:v>0</c:v>
                </c:pt>
              </c:numCache>
            </c:numRef>
          </c:yVal>
          <c:smooth val="0"/>
          <c:extLst>
            <c:ext xmlns:c16="http://schemas.microsoft.com/office/drawing/2014/chart" uri="{C3380CC4-5D6E-409C-BE32-E72D297353CC}">
              <c16:uniqueId val="{00000001-D422-43DD-AB93-D9E51A66A698}"/>
            </c:ext>
          </c:extLst>
        </c:ser>
        <c:dLbls>
          <c:showLegendKey val="0"/>
          <c:showVal val="0"/>
          <c:showCatName val="0"/>
          <c:showSerName val="0"/>
          <c:showPercent val="0"/>
          <c:showBubbleSize val="0"/>
        </c:dLbls>
        <c:axId val="580567312"/>
        <c:axId val="580546672"/>
      </c:scatterChart>
      <c:valAx>
        <c:axId val="580567312"/>
        <c:scaling>
          <c:orientation val="minMax"/>
          <c:min val="2"/>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0546672"/>
        <c:crosses val="autoZero"/>
        <c:crossBetween val="midCat"/>
      </c:valAx>
      <c:valAx>
        <c:axId val="580546672"/>
        <c:scaling>
          <c:orientation val="minMax"/>
          <c:min val="1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056731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table!PivotTable8</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HVAC Setting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table'!$A$106:$A$109</c:f>
              <c:strCache>
                <c:ptCount val="3"/>
                <c:pt idx="0">
                  <c:v>High</c:v>
                </c:pt>
                <c:pt idx="1">
                  <c:v>Low</c:v>
                </c:pt>
                <c:pt idx="2">
                  <c:v>Normal</c:v>
                </c:pt>
              </c:strCache>
            </c:strRef>
          </c:cat>
          <c:val>
            <c:numRef>
              <c:f>'pivot table'!$B$106:$B$109</c:f>
              <c:numCache>
                <c:formatCode>0</c:formatCode>
                <c:ptCount val="3"/>
                <c:pt idx="0">
                  <c:v>1984</c:v>
                </c:pt>
                <c:pt idx="1">
                  <c:v>1290</c:v>
                </c:pt>
                <c:pt idx="2">
                  <c:v>776</c:v>
                </c:pt>
              </c:numCache>
            </c:numRef>
          </c:val>
          <c:extLst>
            <c:ext xmlns:c16="http://schemas.microsoft.com/office/drawing/2014/chart" uri="{C3380CC4-5D6E-409C-BE32-E72D297353CC}">
              <c16:uniqueId val="{00000000-82AD-4D04-9201-5F62862C84C3}"/>
            </c:ext>
          </c:extLst>
        </c:ser>
        <c:dLbls>
          <c:dLblPos val="outEnd"/>
          <c:showLegendKey val="0"/>
          <c:showVal val="1"/>
          <c:showCatName val="0"/>
          <c:showSerName val="0"/>
          <c:showPercent val="0"/>
          <c:showBubbleSize val="0"/>
        </c:dLbls>
        <c:gapWidth val="182"/>
        <c:axId val="88233167"/>
        <c:axId val="88248527"/>
      </c:barChart>
      <c:catAx>
        <c:axId val="882331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248527"/>
        <c:crosses val="autoZero"/>
        <c:auto val="1"/>
        <c:lblAlgn val="ctr"/>
        <c:lblOffset val="100"/>
        <c:noMultiLvlLbl val="0"/>
      </c:catAx>
      <c:valAx>
        <c:axId val="88248527"/>
        <c:scaling>
          <c:orientation val="minMax"/>
        </c:scaling>
        <c:delete val="1"/>
        <c:axPos val="b"/>
        <c:numFmt formatCode="0" sourceLinked="1"/>
        <c:majorTickMark val="none"/>
        <c:minorTickMark val="none"/>
        <c:tickLblPos val="nextTo"/>
        <c:crossAx val="882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table!PivotTable11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HVAC Setting on Energy</a:t>
            </a:r>
            <a:r>
              <a:rPr lang="en-US" b="1" baseline="0"/>
              <a:t> Consumption</a:t>
            </a:r>
            <a:endParaRPr lang="en-US" b="1"/>
          </a:p>
        </c:rich>
      </c:tx>
      <c:layout>
        <c:manualLayout>
          <c:xMode val="edge"/>
          <c:yMode val="edge"/>
          <c:x val="0.19539371520672652"/>
          <c:y val="1.94723603643937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table'!$A$115:$A$118</c:f>
              <c:strCache>
                <c:ptCount val="3"/>
                <c:pt idx="0">
                  <c:v>High</c:v>
                </c:pt>
                <c:pt idx="1">
                  <c:v>Low</c:v>
                </c:pt>
                <c:pt idx="2">
                  <c:v>Normal</c:v>
                </c:pt>
              </c:strCache>
            </c:strRef>
          </c:cat>
          <c:val>
            <c:numRef>
              <c:f>'pivot table'!$B$115:$B$118</c:f>
              <c:numCache>
                <c:formatCode>0.00</c:formatCode>
                <c:ptCount val="3"/>
                <c:pt idx="0">
                  <c:v>23.652434578577306</c:v>
                </c:pt>
                <c:pt idx="1">
                  <c:v>9.7504247094113428</c:v>
                </c:pt>
                <c:pt idx="2">
                  <c:v>17.083924735923869</c:v>
                </c:pt>
              </c:numCache>
            </c:numRef>
          </c:val>
          <c:extLst>
            <c:ext xmlns:c16="http://schemas.microsoft.com/office/drawing/2014/chart" uri="{C3380CC4-5D6E-409C-BE32-E72D297353CC}">
              <c16:uniqueId val="{00000000-55D4-4435-B8DC-9367DC8CB5B4}"/>
            </c:ext>
          </c:extLst>
        </c:ser>
        <c:dLbls>
          <c:dLblPos val="outEnd"/>
          <c:showLegendKey val="0"/>
          <c:showVal val="1"/>
          <c:showCatName val="0"/>
          <c:showSerName val="0"/>
          <c:showPercent val="0"/>
          <c:showBubbleSize val="0"/>
        </c:dLbls>
        <c:gapWidth val="182"/>
        <c:axId val="88247087"/>
        <c:axId val="88249967"/>
      </c:barChart>
      <c:catAx>
        <c:axId val="88247087"/>
        <c:scaling>
          <c:orientation val="minMax"/>
        </c:scaling>
        <c:delete val="1"/>
        <c:axPos val="l"/>
        <c:numFmt formatCode="General" sourceLinked="1"/>
        <c:majorTickMark val="none"/>
        <c:minorTickMark val="none"/>
        <c:tickLblPos val="nextTo"/>
        <c:crossAx val="88249967"/>
        <c:crosses val="autoZero"/>
        <c:auto val="1"/>
        <c:lblAlgn val="ctr"/>
        <c:lblOffset val="100"/>
        <c:noMultiLvlLbl val="0"/>
      </c:catAx>
      <c:valAx>
        <c:axId val="88249967"/>
        <c:scaling>
          <c:orientation val="minMax"/>
        </c:scaling>
        <c:delete val="1"/>
        <c:axPos val="b"/>
        <c:numFmt formatCode="0.00" sourceLinked="1"/>
        <c:majorTickMark val="none"/>
        <c:minorTickMark val="none"/>
        <c:tickLblPos val="nextTo"/>
        <c:crossAx val="8824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[HomeTECH_Appartments.xlsx]pivot table!PivotTable3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212374444870497E-2"/>
          <c:y val="1.2440849851126727E-4"/>
          <c:w val="0.96997332311380291"/>
          <c:h val="0.89857075072981674"/>
        </c:manualLayout>
      </c:layout>
      <c:lineChart>
        <c:grouping val="standard"/>
        <c:varyColors val="0"/>
        <c:ser>
          <c:idx val="0"/>
          <c:order val="0"/>
          <c:tx>
            <c:strRef>
              <c:f>'pivot table'!$B$24</c:f>
              <c:strCache>
                <c:ptCount val="1"/>
                <c:pt idx="0">
                  <c:v>Total</c:v>
                </c:pt>
              </c:strCache>
            </c:strRef>
          </c:tx>
          <c:spPr>
            <a:ln w="28575" cap="rnd">
              <a:solidFill>
                <a:schemeClr val="accent1"/>
              </a:solidFill>
              <a:round/>
            </a:ln>
            <a:effectLst/>
          </c:spPr>
          <c:marker>
            <c:symbol val="none"/>
          </c:marker>
          <c:cat>
            <c:strRef>
              <c:f>'pivot table'!$A$25:$A$49</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'pivot table'!$B$25:$B$49</c:f>
              <c:numCache>
                <c:formatCode>General</c:formatCode>
                <c:ptCount val="24"/>
                <c:pt idx="0">
                  <c:v>17.547120962582394</c:v>
                </c:pt>
                <c:pt idx="1">
                  <c:v>17.508535105895607</c:v>
                </c:pt>
                <c:pt idx="2">
                  <c:v>17.516404243787374</c:v>
                </c:pt>
                <c:pt idx="3">
                  <c:v>18.481502053461302</c:v>
                </c:pt>
                <c:pt idx="4">
                  <c:v>17.169201710113644</c:v>
                </c:pt>
                <c:pt idx="5">
                  <c:v>19.034446350770263</c:v>
                </c:pt>
                <c:pt idx="6">
                  <c:v>17.883118903841353</c:v>
                </c:pt>
                <c:pt idx="7">
                  <c:v>18.64552790406335</c:v>
                </c:pt>
                <c:pt idx="8">
                  <c:v>17.555740063271639</c:v>
                </c:pt>
                <c:pt idx="9">
                  <c:v>17.982400106343313</c:v>
                </c:pt>
                <c:pt idx="10">
                  <c:v>17.890429162417178</c:v>
                </c:pt>
                <c:pt idx="11">
                  <c:v>18.025029286877096</c:v>
                </c:pt>
                <c:pt idx="12">
                  <c:v>17.710347111961987</c:v>
                </c:pt>
                <c:pt idx="13">
                  <c:v>18.339382098345407</c:v>
                </c:pt>
                <c:pt idx="14">
                  <c:v>17.547791746972567</c:v>
                </c:pt>
                <c:pt idx="15">
                  <c:v>17.651633287712087</c:v>
                </c:pt>
                <c:pt idx="16">
                  <c:v>17.676301373887306</c:v>
                </c:pt>
                <c:pt idx="17">
                  <c:v>18.673460770911241</c:v>
                </c:pt>
                <c:pt idx="18">
                  <c:v>18.57839528720827</c:v>
                </c:pt>
                <c:pt idx="19">
                  <c:v>17.257427024572312</c:v>
                </c:pt>
                <c:pt idx="20">
                  <c:v>18.353577943352303</c:v>
                </c:pt>
                <c:pt idx="21">
                  <c:v>17.265213295762475</c:v>
                </c:pt>
                <c:pt idx="22">
                  <c:v>18.621575509864421</c:v>
                </c:pt>
                <c:pt idx="23">
                  <c:v>18.17640804357557</c:v>
                </c:pt>
              </c:numCache>
            </c:numRef>
          </c:val>
          <c:smooth val="1"/>
          <c:extLst>
            <c:ext xmlns:c16="http://schemas.microsoft.com/office/drawing/2014/chart" uri="{C3380CC4-5D6E-409C-BE32-E72D297353CC}">
              <c16:uniqueId val="{00000000-69E0-45FC-B3A7-98F88593E226}"/>
            </c:ext>
          </c:extLst>
        </c:ser>
        <c:dLbls>
          <c:showLegendKey val="0"/>
          <c:showVal val="0"/>
          <c:showCatName val="0"/>
          <c:showSerName val="0"/>
          <c:showPercent val="0"/>
          <c:showBubbleSize val="0"/>
        </c:dLbls>
        <c:smooth val="0"/>
        <c:axId val="1103673120"/>
        <c:axId val="1103673600"/>
      </c:lineChart>
      <c:catAx>
        <c:axId val="1103673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3673600"/>
        <c:crosses val="autoZero"/>
        <c:auto val="1"/>
        <c:lblAlgn val="ctr"/>
        <c:lblOffset val="100"/>
        <c:tickLblSkip val="15"/>
        <c:noMultiLvlLbl val="0"/>
      </c:catAx>
      <c:valAx>
        <c:axId val="1103673600"/>
        <c:scaling>
          <c:orientation val="minMax"/>
        </c:scaling>
        <c:delete val="1"/>
        <c:axPos val="l"/>
        <c:numFmt formatCode="General" sourceLinked="1"/>
        <c:majorTickMark val="none"/>
        <c:minorTickMark val="none"/>
        <c:tickLblPos val="nextTo"/>
        <c:crossAx val="110367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Overview Dashboard'!A1"/><Relationship Id="rId7" Type="http://schemas.openxmlformats.org/officeDocument/2006/relationships/image" Target="../media/image4.svg"/><Relationship Id="rId2" Type="http://schemas.openxmlformats.org/officeDocument/2006/relationships/hyperlink" Target="#'Maintenance - Dashboard'!A1"/><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svg"/><Relationship Id="rId10" Type="http://schemas.openxmlformats.org/officeDocument/2006/relationships/chart" Target="../charts/chart7.xml"/><Relationship Id="rId4" Type="http://schemas.openxmlformats.org/officeDocument/2006/relationships/image" Target="../media/image1.png"/><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8.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7.png"/><Relationship Id="rId5" Type="http://schemas.openxmlformats.org/officeDocument/2006/relationships/chart" Target="../charts/chart13.xml"/><Relationship Id="rId10" Type="http://schemas.openxmlformats.org/officeDocument/2006/relationships/image" Target="../media/image6.svg"/><Relationship Id="rId4" Type="http://schemas.openxmlformats.org/officeDocument/2006/relationships/chart" Target="../charts/chart1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510556</xdr:colOff>
      <xdr:row>64</xdr:row>
      <xdr:rowOff>96981</xdr:rowOff>
    </xdr:from>
    <xdr:to>
      <xdr:col>9</xdr:col>
      <xdr:colOff>62346</xdr:colOff>
      <xdr:row>76</xdr:row>
      <xdr:rowOff>154131</xdr:rowOff>
    </xdr:to>
    <xdr:graphicFrame macro="">
      <xdr:nvGraphicFramePr>
        <xdr:cNvPr id="5" name="Chart 4">
          <a:extLst>
            <a:ext uri="{FF2B5EF4-FFF2-40B4-BE49-F238E27FC236}">
              <a16:creationId xmlns:a16="http://schemas.microsoft.com/office/drawing/2014/main" id="{D7BF0BF4-9C02-7148-9A63-C08261FBC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384463</xdr:colOff>
      <xdr:row>170</xdr:row>
      <xdr:rowOff>38100</xdr:rowOff>
    </xdr:from>
    <xdr:to>
      <xdr:col>8</xdr:col>
      <xdr:colOff>3463</xdr:colOff>
      <xdr:row>185</xdr:row>
      <xdr:rowOff>79663</xdr:rowOff>
    </xdr:to>
    <xdr:graphicFrame macro="">
      <xdr:nvGraphicFramePr>
        <xdr:cNvPr id="3" name="Chart 2">
          <a:extLst>
            <a:ext uri="{FF2B5EF4-FFF2-40B4-BE49-F238E27FC236}">
              <a16:creationId xmlns:a16="http://schemas.microsoft.com/office/drawing/2014/main" id="{347E8357-D788-B957-3FE5-6359B302A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384463</xdr:colOff>
      <xdr:row>161</xdr:row>
      <xdr:rowOff>38100</xdr:rowOff>
    </xdr:from>
    <xdr:to>
      <xdr:col>8</xdr:col>
      <xdr:colOff>3463</xdr:colOff>
      <xdr:row>176</xdr:row>
      <xdr:rowOff>79664</xdr:rowOff>
    </xdr:to>
    <xdr:graphicFrame macro="">
      <xdr:nvGraphicFramePr>
        <xdr:cNvPr id="6" name="Chart 5">
          <a:extLst>
            <a:ext uri="{FF2B5EF4-FFF2-40B4-BE49-F238E27FC236}">
              <a16:creationId xmlns:a16="http://schemas.microsoft.com/office/drawing/2014/main" id="{05B3A2FE-7075-99AE-3C80-8A82BA944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581295</xdr:colOff>
      <xdr:row>0</xdr:row>
      <xdr:rowOff>154577</xdr:rowOff>
    </xdr:from>
    <xdr:to>
      <xdr:col>27</xdr:col>
      <xdr:colOff>385352</xdr:colOff>
      <xdr:row>43</xdr:row>
      <xdr:rowOff>80553</xdr:rowOff>
    </xdr:to>
    <xdr:sp macro="" textlink="">
      <xdr:nvSpPr>
        <xdr:cNvPr id="2" name="Rectangle 1">
          <a:extLst>
            <a:ext uri="{FF2B5EF4-FFF2-40B4-BE49-F238E27FC236}">
              <a16:creationId xmlns:a16="http://schemas.microsoft.com/office/drawing/2014/main" id="{42FB8E8C-7A84-47DE-2A8A-EFA00D32A27B}"/>
            </a:ext>
          </a:extLst>
        </xdr:cNvPr>
        <xdr:cNvSpPr/>
      </xdr:nvSpPr>
      <xdr:spPr>
        <a:xfrm>
          <a:off x="3080655" y="154577"/>
          <a:ext cx="14175377" cy="778981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152400</xdr:colOff>
      <xdr:row>24</xdr:row>
      <xdr:rowOff>43541</xdr:rowOff>
    </xdr:from>
    <xdr:to>
      <xdr:col>12</xdr:col>
      <xdr:colOff>87085</xdr:colOff>
      <xdr:row>38</xdr:row>
      <xdr:rowOff>174172</xdr:rowOff>
    </xdr:to>
    <xdr:sp macro="" textlink="">
      <xdr:nvSpPr>
        <xdr:cNvPr id="3" name="Rectangle 2">
          <a:extLst>
            <a:ext uri="{FF2B5EF4-FFF2-40B4-BE49-F238E27FC236}">
              <a16:creationId xmlns:a16="http://schemas.microsoft.com/office/drawing/2014/main" id="{F2691C2B-373B-1BF8-1184-2CA84C1DFE06}"/>
            </a:ext>
          </a:extLst>
        </xdr:cNvPr>
        <xdr:cNvSpPr/>
      </xdr:nvSpPr>
      <xdr:spPr>
        <a:xfrm>
          <a:off x="3254829" y="4484912"/>
          <a:ext cx="4278085" cy="2721431"/>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152398</xdr:colOff>
      <xdr:row>4</xdr:row>
      <xdr:rowOff>152400</xdr:rowOff>
    </xdr:from>
    <xdr:to>
      <xdr:col>21</xdr:col>
      <xdr:colOff>119742</xdr:colOff>
      <xdr:row>23</xdr:row>
      <xdr:rowOff>97972</xdr:rowOff>
    </xdr:to>
    <xdr:sp macro="" textlink="">
      <xdr:nvSpPr>
        <xdr:cNvPr id="8" name="Rectangle 7">
          <a:extLst>
            <a:ext uri="{FF2B5EF4-FFF2-40B4-BE49-F238E27FC236}">
              <a16:creationId xmlns:a16="http://schemas.microsoft.com/office/drawing/2014/main" id="{8DBDD7BF-367F-4597-A750-8107A51EE9E6}"/>
            </a:ext>
          </a:extLst>
        </xdr:cNvPr>
        <xdr:cNvSpPr/>
      </xdr:nvSpPr>
      <xdr:spPr>
        <a:xfrm>
          <a:off x="3263898" y="863600"/>
          <a:ext cx="9924144" cy="3323772"/>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152401</xdr:colOff>
      <xdr:row>5</xdr:row>
      <xdr:rowOff>25400</xdr:rowOff>
    </xdr:from>
    <xdr:to>
      <xdr:col>21</xdr:col>
      <xdr:colOff>88901</xdr:colOff>
      <xdr:row>23</xdr:row>
      <xdr:rowOff>32659</xdr:rowOff>
    </xdr:to>
    <xdr:graphicFrame macro="">
      <xdr:nvGraphicFramePr>
        <xdr:cNvPr id="9" name="Chart 8">
          <a:extLst>
            <a:ext uri="{FF2B5EF4-FFF2-40B4-BE49-F238E27FC236}">
              <a16:creationId xmlns:a16="http://schemas.microsoft.com/office/drawing/2014/main" id="{CE8F6915-53CA-4BCA-85C5-9E5E8CAFF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214629</xdr:colOff>
      <xdr:row>9</xdr:row>
      <xdr:rowOff>32658</xdr:rowOff>
    </xdr:from>
    <xdr:to>
      <xdr:col>27</xdr:col>
      <xdr:colOff>134983</xdr:colOff>
      <xdr:row>38</xdr:row>
      <xdr:rowOff>65315</xdr:rowOff>
    </xdr:to>
    <xdr:sp macro="" textlink="">
      <xdr:nvSpPr>
        <xdr:cNvPr id="10" name="Rectangle 9">
          <a:extLst>
            <a:ext uri="{FF2B5EF4-FFF2-40B4-BE49-F238E27FC236}">
              <a16:creationId xmlns:a16="http://schemas.microsoft.com/office/drawing/2014/main" id="{7D43ADCF-110D-4E6C-9003-2EF74D5D9FA8}"/>
            </a:ext>
          </a:extLst>
        </xdr:cNvPr>
        <xdr:cNvSpPr/>
      </xdr:nvSpPr>
      <xdr:spPr>
        <a:xfrm>
          <a:off x="13244829" y="1698172"/>
          <a:ext cx="3643268" cy="5399314"/>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21</xdr:col>
      <xdr:colOff>212272</xdr:colOff>
      <xdr:row>1</xdr:row>
      <xdr:rowOff>97971</xdr:rowOff>
    </xdr:from>
    <xdr:to>
      <xdr:col>27</xdr:col>
      <xdr:colOff>120832</xdr:colOff>
      <xdr:row>8</xdr:row>
      <xdr:rowOff>72300</xdr:rowOff>
    </xdr:to>
    <mc:AlternateContent xmlns:mc="http://schemas.openxmlformats.org/markup-compatibility/2006">
      <mc:Choice xmlns:a14="http://schemas.microsoft.com/office/drawing/2010/main" Requires="a14">
        <xdr:graphicFrame macro="">
          <xdr:nvGraphicFramePr>
            <xdr:cNvPr id="15" name="Months (Log Date)">
              <a:extLst>
                <a:ext uri="{FF2B5EF4-FFF2-40B4-BE49-F238E27FC236}">
                  <a16:creationId xmlns:a16="http://schemas.microsoft.com/office/drawing/2014/main" id="{6D562817-9588-47CB-96E7-092E3EF15B51}"/>
                </a:ext>
              </a:extLst>
            </xdr:cNvPr>
            <xdr:cNvGraphicFramePr/>
          </xdr:nvGraphicFramePr>
          <xdr:xfrm>
            <a:off x="0" y="0"/>
            <a:ext cx="0" cy="0"/>
          </xdr:xfrm>
          <a:graphic>
            <a:graphicData uri="http://schemas.microsoft.com/office/drawing/2010/slicer">
              <sle:slicer xmlns:sle="http://schemas.microsoft.com/office/drawing/2010/slicer" name="Months (Log Date)"/>
            </a:graphicData>
          </a:graphic>
        </xdr:graphicFrame>
      </mc:Choice>
      <mc:Fallback>
        <xdr:sp macro="" textlink="">
          <xdr:nvSpPr>
            <xdr:cNvPr id="0" name=""/>
            <xdr:cNvSpPr>
              <a:spLocks noTextEdit="1"/>
            </xdr:cNvSpPr>
          </xdr:nvSpPr>
          <xdr:spPr>
            <a:xfrm>
              <a:off x="13242472" y="283028"/>
              <a:ext cx="3631474" cy="1269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157842</xdr:colOff>
      <xdr:row>1</xdr:row>
      <xdr:rowOff>74385</xdr:rowOff>
    </xdr:from>
    <xdr:to>
      <xdr:col>21</xdr:col>
      <xdr:colOff>127000</xdr:colOff>
      <xdr:row>4</xdr:row>
      <xdr:rowOff>76200</xdr:rowOff>
    </xdr:to>
    <xdr:sp macro="" textlink="">
      <xdr:nvSpPr>
        <xdr:cNvPr id="16" name="TextBox 15">
          <a:extLst>
            <a:ext uri="{FF2B5EF4-FFF2-40B4-BE49-F238E27FC236}">
              <a16:creationId xmlns:a16="http://schemas.microsoft.com/office/drawing/2014/main" id="{B42D25EF-BCF5-4474-93B6-E2E9D16DA1FA}"/>
            </a:ext>
          </a:extLst>
        </xdr:cNvPr>
        <xdr:cNvSpPr txBox="1"/>
      </xdr:nvSpPr>
      <xdr:spPr>
        <a:xfrm>
          <a:off x="3269342" y="252185"/>
          <a:ext cx="9925958" cy="535215"/>
        </a:xfrm>
        <a:prstGeom prst="rect">
          <a:avLst/>
        </a:prstGeom>
        <a:solidFill>
          <a:srgbClr val="E2F3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masis MT Pro Black" panose="020F0502020204030204" pitchFamily="18" charset="0"/>
            </a:rPr>
            <a:t>Maintenenance</a:t>
          </a:r>
          <a:br>
            <a:rPr lang="en-US" sz="2400"/>
          </a:br>
          <a:endParaRPr lang="en-US" sz="1400" i="1">
            <a:solidFill>
              <a:schemeClr val="tx1">
                <a:lumMod val="50000"/>
                <a:lumOff val="50000"/>
              </a:schemeClr>
            </a:solidFill>
          </a:endParaRPr>
        </a:p>
      </xdr:txBody>
    </xdr:sp>
    <xdr:clientData/>
  </xdr:twoCellAnchor>
  <xdr:twoCellAnchor>
    <xdr:from>
      <xdr:col>3</xdr:col>
      <xdr:colOff>152401</xdr:colOff>
      <xdr:row>8</xdr:row>
      <xdr:rowOff>9525</xdr:rowOff>
    </xdr:from>
    <xdr:to>
      <xdr:col>4</xdr:col>
      <xdr:colOff>152401</xdr:colOff>
      <xdr:row>17</xdr:row>
      <xdr:rowOff>142875</xdr:rowOff>
    </xdr:to>
    <xdr:sp macro="" textlink="">
      <xdr:nvSpPr>
        <xdr:cNvPr id="17" name="Rectangle: Rounded Corners 16">
          <a:hlinkClick xmlns:r="http://schemas.openxmlformats.org/officeDocument/2006/relationships" r:id="rId2"/>
          <a:extLst>
            <a:ext uri="{FF2B5EF4-FFF2-40B4-BE49-F238E27FC236}">
              <a16:creationId xmlns:a16="http://schemas.microsoft.com/office/drawing/2014/main" id="{97AC7FAE-C5A6-40A2-A16B-BDFEBD5E965F}"/>
            </a:ext>
          </a:extLst>
        </xdr:cNvPr>
        <xdr:cNvSpPr/>
      </xdr:nvSpPr>
      <xdr:spPr>
        <a:xfrm>
          <a:off x="1964474" y="1496354"/>
          <a:ext cx="604025" cy="1806033"/>
        </a:xfrm>
        <a:prstGeom prst="roundRect">
          <a:avLst/>
        </a:prstGeom>
        <a:gradFill flip="none" rotWithShape="1">
          <a:gsLst>
            <a:gs pos="100000">
              <a:schemeClr val="tx2">
                <a:lumMod val="10000"/>
                <a:lumOff val="90000"/>
              </a:schemeClr>
            </a:gs>
            <a:gs pos="66000">
              <a:schemeClr val="tx2">
                <a:lumMod val="10000"/>
                <a:lumOff val="90000"/>
              </a:schemeClr>
            </a:gs>
            <a:gs pos="20000">
              <a:schemeClr val="bg1"/>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231188</xdr:colOff>
      <xdr:row>10</xdr:row>
      <xdr:rowOff>602</xdr:rowOff>
    </xdr:from>
    <xdr:to>
      <xdr:col>4</xdr:col>
      <xdr:colOff>29846</xdr:colOff>
      <xdr:row>11</xdr:row>
      <xdr:rowOff>177533</xdr:rowOff>
    </xdr:to>
    <xdr:pic>
      <xdr:nvPicPr>
        <xdr:cNvPr id="19" name="Graphic 18" descr="Work from home house outline">
          <a:hlinkClick xmlns:r="http://schemas.openxmlformats.org/officeDocument/2006/relationships" r:id="rId3"/>
          <a:extLst>
            <a:ext uri="{FF2B5EF4-FFF2-40B4-BE49-F238E27FC236}">
              <a16:creationId xmlns:a16="http://schemas.microsoft.com/office/drawing/2014/main" id="{7DB068CB-F59A-5251-7B05-63C0304110B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43261" y="1859139"/>
          <a:ext cx="402683" cy="362784"/>
        </a:xfrm>
        <a:prstGeom prst="rect">
          <a:avLst/>
        </a:prstGeom>
      </xdr:spPr>
    </xdr:pic>
    <xdr:clientData/>
  </xdr:twoCellAnchor>
  <xdr:twoCellAnchor>
    <xdr:from>
      <xdr:col>3</xdr:col>
      <xdr:colOff>266203</xdr:colOff>
      <xdr:row>13</xdr:row>
      <xdr:rowOff>2989</xdr:rowOff>
    </xdr:from>
    <xdr:to>
      <xdr:col>4</xdr:col>
      <xdr:colOff>21091</xdr:colOff>
      <xdr:row>14</xdr:row>
      <xdr:rowOff>140487</xdr:rowOff>
    </xdr:to>
    <xdr:pic>
      <xdr:nvPicPr>
        <xdr:cNvPr id="21" name="Graphic 20" descr="Tools outline">
          <a:extLst>
            <a:ext uri="{FF2B5EF4-FFF2-40B4-BE49-F238E27FC236}">
              <a16:creationId xmlns:a16="http://schemas.microsoft.com/office/drawing/2014/main" id="{B894AB8E-D046-8EEB-50DF-372BB7F516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78276" y="2419087"/>
          <a:ext cx="358913" cy="323351"/>
        </a:xfrm>
        <a:prstGeom prst="rect">
          <a:avLst/>
        </a:prstGeom>
      </xdr:spPr>
    </xdr:pic>
    <xdr:clientData/>
  </xdr:twoCellAnchor>
  <xdr:twoCellAnchor>
    <xdr:from>
      <xdr:col>21</xdr:col>
      <xdr:colOff>365215</xdr:colOff>
      <xdr:row>11</xdr:row>
      <xdr:rowOff>87901</xdr:rowOff>
    </xdr:from>
    <xdr:to>
      <xdr:col>22</xdr:col>
      <xdr:colOff>500742</xdr:colOff>
      <xdr:row>14</xdr:row>
      <xdr:rowOff>65314</xdr:rowOff>
    </xdr:to>
    <xdr:sp macro="" textlink="">
      <xdr:nvSpPr>
        <xdr:cNvPr id="24" name="Rectangle: Rounded Corners 23">
          <a:extLst>
            <a:ext uri="{FF2B5EF4-FFF2-40B4-BE49-F238E27FC236}">
              <a16:creationId xmlns:a16="http://schemas.microsoft.com/office/drawing/2014/main" id="{A745080F-1C72-4A5D-8D33-846DBFA92636}"/>
            </a:ext>
          </a:extLst>
        </xdr:cNvPr>
        <xdr:cNvSpPr/>
      </xdr:nvSpPr>
      <xdr:spPr>
        <a:xfrm>
          <a:off x="13395415" y="2123530"/>
          <a:ext cx="756013" cy="532584"/>
        </a:xfrm>
        <a:prstGeom prst="roundRect">
          <a:avLst/>
        </a:prstGeom>
        <a:gradFill flip="none" rotWithShape="1">
          <a:gsLst>
            <a:gs pos="39000">
              <a:schemeClr val="bg1">
                <a:lumMod val="95000"/>
              </a:schemeClr>
            </a:gs>
            <a:gs pos="0">
              <a:schemeClr val="bg1"/>
            </a:gs>
            <a:gs pos="74000">
              <a:schemeClr val="bg1">
                <a:lumMod val="85000"/>
              </a:schemeClr>
            </a:gs>
          </a:gsLst>
          <a:path path="circle">
            <a:fillToRect r="100000" b="100000"/>
          </a:path>
          <a:tileRect l="-100000" t="-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359772</xdr:colOff>
      <xdr:row>11</xdr:row>
      <xdr:rowOff>59054</xdr:rowOff>
    </xdr:from>
    <xdr:to>
      <xdr:col>22</xdr:col>
      <xdr:colOff>500742</xdr:colOff>
      <xdr:row>13</xdr:row>
      <xdr:rowOff>163286</xdr:rowOff>
    </xdr:to>
    <xdr:sp macro="" textlink="'pivot table'!Q3">
      <xdr:nvSpPr>
        <xdr:cNvPr id="26" name="TextBox 25">
          <a:extLst>
            <a:ext uri="{FF2B5EF4-FFF2-40B4-BE49-F238E27FC236}">
              <a16:creationId xmlns:a16="http://schemas.microsoft.com/office/drawing/2014/main" id="{3CABF040-85E3-B4DA-3395-D37F1778C979}"/>
            </a:ext>
          </a:extLst>
        </xdr:cNvPr>
        <xdr:cNvSpPr txBox="1"/>
      </xdr:nvSpPr>
      <xdr:spPr>
        <a:xfrm>
          <a:off x="13389972" y="2094683"/>
          <a:ext cx="761456" cy="47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B11BB5-FDFE-4DF1-9692-010F994BE274}" type="TxLink">
            <a:rPr lang="en-US" sz="2800" b="1" i="0" u="none" strike="noStrike">
              <a:solidFill>
                <a:srgbClr val="000000"/>
              </a:solidFill>
              <a:latin typeface="Aptos Narrow"/>
            </a:rPr>
            <a:pPr/>
            <a:t>345</a:t>
          </a:fld>
          <a:endParaRPr lang="en-US" sz="2800" b="1"/>
        </a:p>
      </xdr:txBody>
    </xdr:sp>
    <xdr:clientData/>
  </xdr:twoCellAnchor>
  <xdr:twoCellAnchor>
    <xdr:from>
      <xdr:col>21</xdr:col>
      <xdr:colOff>261257</xdr:colOff>
      <xdr:row>9</xdr:row>
      <xdr:rowOff>21770</xdr:rowOff>
    </xdr:from>
    <xdr:to>
      <xdr:col>28</xdr:col>
      <xdr:colOff>178526</xdr:colOff>
      <xdr:row>11</xdr:row>
      <xdr:rowOff>54428</xdr:rowOff>
    </xdr:to>
    <xdr:sp macro="" textlink="">
      <xdr:nvSpPr>
        <xdr:cNvPr id="27" name="TextBox 26">
          <a:extLst>
            <a:ext uri="{FF2B5EF4-FFF2-40B4-BE49-F238E27FC236}">
              <a16:creationId xmlns:a16="http://schemas.microsoft.com/office/drawing/2014/main" id="{59319178-7C90-4384-2E13-5A9B74585FA7}"/>
            </a:ext>
          </a:extLst>
        </xdr:cNvPr>
        <xdr:cNvSpPr txBox="1"/>
      </xdr:nvSpPr>
      <xdr:spPr>
        <a:xfrm>
          <a:off x="13291457" y="1687284"/>
          <a:ext cx="4260669"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Total Number </a:t>
          </a:r>
          <a:r>
            <a:rPr lang="en-US" sz="1800" b="1" baseline="0">
              <a:solidFill>
                <a:schemeClr val="tx1">
                  <a:lumMod val="75000"/>
                  <a:lumOff val="25000"/>
                </a:schemeClr>
              </a:solidFill>
            </a:rPr>
            <a:t>of Maintenance</a:t>
          </a:r>
          <a:endParaRPr lang="en-US" sz="1800" b="1">
            <a:solidFill>
              <a:schemeClr val="tx1">
                <a:lumMod val="75000"/>
                <a:lumOff val="25000"/>
              </a:schemeClr>
            </a:solidFill>
          </a:endParaRPr>
        </a:p>
      </xdr:txBody>
    </xdr:sp>
    <xdr:clientData/>
  </xdr:twoCellAnchor>
  <xdr:twoCellAnchor>
    <xdr:from>
      <xdr:col>21</xdr:col>
      <xdr:colOff>267787</xdr:colOff>
      <xdr:row>14</xdr:row>
      <xdr:rowOff>145052</xdr:rowOff>
    </xdr:from>
    <xdr:to>
      <xdr:col>27</xdr:col>
      <xdr:colOff>206829</xdr:colOff>
      <xdr:row>17</xdr:row>
      <xdr:rowOff>54429</xdr:rowOff>
    </xdr:to>
    <xdr:sp macro="" textlink="">
      <xdr:nvSpPr>
        <xdr:cNvPr id="28" name="TextBox 27">
          <a:extLst>
            <a:ext uri="{FF2B5EF4-FFF2-40B4-BE49-F238E27FC236}">
              <a16:creationId xmlns:a16="http://schemas.microsoft.com/office/drawing/2014/main" id="{80CF9FA0-27EC-4CE6-90C2-15FEBAE5E5A0}"/>
            </a:ext>
          </a:extLst>
        </xdr:cNvPr>
        <xdr:cNvSpPr txBox="1"/>
      </xdr:nvSpPr>
      <xdr:spPr>
        <a:xfrm>
          <a:off x="13297987" y="2735852"/>
          <a:ext cx="3661956" cy="464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Unit with the highest Maintenance</a:t>
          </a:r>
        </a:p>
      </xdr:txBody>
    </xdr:sp>
    <xdr:clientData/>
  </xdr:twoCellAnchor>
  <xdr:twoCellAnchor>
    <xdr:from>
      <xdr:col>12</xdr:col>
      <xdr:colOff>195943</xdr:colOff>
      <xdr:row>24</xdr:row>
      <xdr:rowOff>65312</xdr:rowOff>
    </xdr:from>
    <xdr:to>
      <xdr:col>21</xdr:col>
      <xdr:colOff>15240</xdr:colOff>
      <xdr:row>39</xdr:row>
      <xdr:rowOff>10885</xdr:rowOff>
    </xdr:to>
    <xdr:sp macro="" textlink="">
      <xdr:nvSpPr>
        <xdr:cNvPr id="12" name="Rectangle 11">
          <a:extLst>
            <a:ext uri="{FF2B5EF4-FFF2-40B4-BE49-F238E27FC236}">
              <a16:creationId xmlns:a16="http://schemas.microsoft.com/office/drawing/2014/main" id="{8077CD5E-614B-42C4-9707-14F75570427E}"/>
            </a:ext>
          </a:extLst>
        </xdr:cNvPr>
        <xdr:cNvSpPr/>
      </xdr:nvSpPr>
      <xdr:spPr>
        <a:xfrm>
          <a:off x="7694023" y="4454432"/>
          <a:ext cx="5442857" cy="2688773"/>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228601</xdr:colOff>
      <xdr:row>24</xdr:row>
      <xdr:rowOff>54422</xdr:rowOff>
    </xdr:from>
    <xdr:to>
      <xdr:col>12</xdr:col>
      <xdr:colOff>337457</xdr:colOff>
      <xdr:row>38</xdr:row>
      <xdr:rowOff>124603</xdr:rowOff>
    </xdr:to>
    <xdr:graphicFrame macro="">
      <xdr:nvGraphicFramePr>
        <xdr:cNvPr id="6" name="Chart 5">
          <a:extLst>
            <a:ext uri="{FF2B5EF4-FFF2-40B4-BE49-F238E27FC236}">
              <a16:creationId xmlns:a16="http://schemas.microsoft.com/office/drawing/2014/main" id="{C00A7B93-130C-8808-5D7D-575DD3F7C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195943</xdr:colOff>
      <xdr:row>24</xdr:row>
      <xdr:rowOff>65312</xdr:rowOff>
    </xdr:from>
    <xdr:to>
      <xdr:col>21</xdr:col>
      <xdr:colOff>10886</xdr:colOff>
      <xdr:row>39</xdr:row>
      <xdr:rowOff>10885</xdr:rowOff>
    </xdr:to>
    <xdr:graphicFrame macro="">
      <xdr:nvGraphicFramePr>
        <xdr:cNvPr id="20" name="Chart 19">
          <a:extLst>
            <a:ext uri="{FF2B5EF4-FFF2-40B4-BE49-F238E27FC236}">
              <a16:creationId xmlns:a16="http://schemas.microsoft.com/office/drawing/2014/main" id="{9C139A84-4EB7-41E3-9399-0FF4CD282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365216</xdr:colOff>
      <xdr:row>17</xdr:row>
      <xdr:rowOff>817</xdr:rowOff>
    </xdr:from>
    <xdr:to>
      <xdr:col>22</xdr:col>
      <xdr:colOff>500743</xdr:colOff>
      <xdr:row>19</xdr:row>
      <xdr:rowOff>163286</xdr:rowOff>
    </xdr:to>
    <xdr:sp macro="" textlink="">
      <xdr:nvSpPr>
        <xdr:cNvPr id="31" name="Rectangle: Rounded Corners 30">
          <a:extLst>
            <a:ext uri="{FF2B5EF4-FFF2-40B4-BE49-F238E27FC236}">
              <a16:creationId xmlns:a16="http://schemas.microsoft.com/office/drawing/2014/main" id="{298DF13D-7D03-4014-B332-D1DFB700A7F1}"/>
            </a:ext>
          </a:extLst>
        </xdr:cNvPr>
        <xdr:cNvSpPr/>
      </xdr:nvSpPr>
      <xdr:spPr>
        <a:xfrm>
          <a:off x="13395416" y="3146788"/>
          <a:ext cx="756013" cy="532584"/>
        </a:xfrm>
        <a:prstGeom prst="roundRect">
          <a:avLst/>
        </a:prstGeom>
        <a:gradFill flip="none" rotWithShape="1">
          <a:gsLst>
            <a:gs pos="39000">
              <a:schemeClr val="bg1">
                <a:lumMod val="95000"/>
              </a:schemeClr>
            </a:gs>
            <a:gs pos="0">
              <a:schemeClr val="bg1"/>
            </a:gs>
            <a:gs pos="74000">
              <a:schemeClr val="bg1">
                <a:lumMod val="85000"/>
              </a:schemeClr>
            </a:gs>
          </a:gsLst>
          <a:path path="circle">
            <a:fillToRect r="100000" b="100000"/>
          </a:path>
          <a:tileRect l="-100000" t="-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308510</xdr:colOff>
      <xdr:row>17</xdr:row>
      <xdr:rowOff>49000</xdr:rowOff>
    </xdr:from>
    <xdr:to>
      <xdr:col>23</xdr:col>
      <xdr:colOff>10885</xdr:colOff>
      <xdr:row>19</xdr:row>
      <xdr:rowOff>65314</xdr:rowOff>
    </xdr:to>
    <xdr:sp macro="" textlink="'pivot table'!C191">
      <xdr:nvSpPr>
        <xdr:cNvPr id="29" name="TextBox 28">
          <a:extLst>
            <a:ext uri="{FF2B5EF4-FFF2-40B4-BE49-F238E27FC236}">
              <a16:creationId xmlns:a16="http://schemas.microsoft.com/office/drawing/2014/main" id="{5FCD2087-04AA-0426-B4DA-3ECC528514A5}"/>
            </a:ext>
          </a:extLst>
        </xdr:cNvPr>
        <xdr:cNvSpPr txBox="1"/>
      </xdr:nvSpPr>
      <xdr:spPr>
        <a:xfrm>
          <a:off x="13338710" y="3194971"/>
          <a:ext cx="943346" cy="386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5A2719-4031-4A74-8F8C-B7F08D56B711}" type="TxLink">
            <a:rPr lang="en-US" sz="2400" b="1" i="0" u="none" strike="noStrike">
              <a:solidFill>
                <a:srgbClr val="000000"/>
              </a:solidFill>
              <a:latin typeface="Aptos Narrow"/>
              <a:ea typeface="+mn-ea"/>
              <a:cs typeface="+mn-cs"/>
            </a:rPr>
            <a:pPr marL="0" indent="0"/>
            <a:t>U493</a:t>
          </a:fld>
          <a:endParaRPr lang="en-US" sz="2400" b="1" i="0" u="none" strike="noStrike">
            <a:solidFill>
              <a:srgbClr val="000000"/>
            </a:solidFill>
            <a:latin typeface="Aptos Narrow"/>
            <a:ea typeface="+mn-ea"/>
            <a:cs typeface="+mn-cs"/>
          </a:endParaRPr>
        </a:p>
      </xdr:txBody>
    </xdr:sp>
    <xdr:clientData/>
  </xdr:twoCellAnchor>
  <xdr:twoCellAnchor>
    <xdr:from>
      <xdr:col>21</xdr:col>
      <xdr:colOff>299720</xdr:colOff>
      <xdr:row>22</xdr:row>
      <xdr:rowOff>172720</xdr:rowOff>
    </xdr:from>
    <xdr:to>
      <xdr:col>26</xdr:col>
      <xdr:colOff>558800</xdr:colOff>
      <xdr:row>38</xdr:row>
      <xdr:rowOff>50800</xdr:rowOff>
    </xdr:to>
    <xdr:graphicFrame macro="">
      <xdr:nvGraphicFramePr>
        <xdr:cNvPr id="33" name="Chart 32">
          <a:extLst>
            <a:ext uri="{FF2B5EF4-FFF2-40B4-BE49-F238E27FC236}">
              <a16:creationId xmlns:a16="http://schemas.microsoft.com/office/drawing/2014/main" id="{7F600DC5-E9AC-4E83-8616-8D7C39C11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193901</xdr:colOff>
      <xdr:row>18</xdr:row>
      <xdr:rowOff>12926</xdr:rowOff>
    </xdr:from>
    <xdr:to>
      <xdr:col>13</xdr:col>
      <xdr:colOff>479651</xdr:colOff>
      <xdr:row>32</xdr:row>
      <xdr:rowOff>89126</xdr:rowOff>
    </xdr:to>
    <xdr:graphicFrame macro="">
      <xdr:nvGraphicFramePr>
        <xdr:cNvPr id="3" name="Chart 2">
          <a:extLst>
            <a:ext uri="{FF2B5EF4-FFF2-40B4-BE49-F238E27FC236}">
              <a16:creationId xmlns:a16="http://schemas.microsoft.com/office/drawing/2014/main" id="{1BAED2BD-7545-1C47-B720-6236AEE33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520700</xdr:colOff>
      <xdr:row>51</xdr:row>
      <xdr:rowOff>127000</xdr:rowOff>
    </xdr:to>
    <xdr:sp macro="" textlink="">
      <xdr:nvSpPr>
        <xdr:cNvPr id="4" name="Rectangle 3">
          <a:extLst>
            <a:ext uri="{FF2B5EF4-FFF2-40B4-BE49-F238E27FC236}">
              <a16:creationId xmlns:a16="http://schemas.microsoft.com/office/drawing/2014/main" id="{F9DB6896-0ACE-EB62-45A3-95085EE5D70B}"/>
            </a:ext>
          </a:extLst>
        </xdr:cNvPr>
        <xdr:cNvSpPr/>
      </xdr:nvSpPr>
      <xdr:spPr>
        <a:xfrm>
          <a:off x="0" y="0"/>
          <a:ext cx="23685500" cy="9194800"/>
        </a:xfrm>
        <a:prstGeom prst="rect">
          <a:avLst/>
        </a:prstGeom>
        <a:solidFill>
          <a:srgbClr val="E2F3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163285</xdr:colOff>
      <xdr:row>0</xdr:row>
      <xdr:rowOff>0</xdr:rowOff>
    </xdr:from>
    <xdr:to>
      <xdr:col>22</xdr:col>
      <xdr:colOff>152399</xdr:colOff>
      <xdr:row>40</xdr:row>
      <xdr:rowOff>152400</xdr:rowOff>
    </xdr:to>
    <xdr:sp macro="" textlink="">
      <xdr:nvSpPr>
        <xdr:cNvPr id="2" name="Rectangle 1">
          <a:extLst>
            <a:ext uri="{FF2B5EF4-FFF2-40B4-BE49-F238E27FC236}">
              <a16:creationId xmlns:a16="http://schemas.microsoft.com/office/drawing/2014/main" id="{83007FCF-806D-FEC1-8A49-8FC58DECE494}"/>
            </a:ext>
          </a:extLst>
        </xdr:cNvPr>
        <xdr:cNvSpPr/>
      </xdr:nvSpPr>
      <xdr:spPr>
        <a:xfrm>
          <a:off x="1404256" y="0"/>
          <a:ext cx="12398829" cy="75546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381000</xdr:colOff>
      <xdr:row>4</xdr:row>
      <xdr:rowOff>43541</xdr:rowOff>
    </xdr:from>
    <xdr:to>
      <xdr:col>8</xdr:col>
      <xdr:colOff>57150</xdr:colOff>
      <xdr:row>39</xdr:row>
      <xdr:rowOff>76200</xdr:rowOff>
    </xdr:to>
    <xdr:sp macro="" textlink="">
      <xdr:nvSpPr>
        <xdr:cNvPr id="3" name="Rectangle 2">
          <a:extLst>
            <a:ext uri="{FF2B5EF4-FFF2-40B4-BE49-F238E27FC236}">
              <a16:creationId xmlns:a16="http://schemas.microsoft.com/office/drawing/2014/main" id="{817D977A-EF64-CA61-5BAF-C7F3516E1462}"/>
            </a:ext>
          </a:extLst>
        </xdr:cNvPr>
        <xdr:cNvSpPr/>
      </xdr:nvSpPr>
      <xdr:spPr>
        <a:xfrm>
          <a:off x="2242457" y="783770"/>
          <a:ext cx="2778579" cy="6509659"/>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129267</xdr:colOff>
      <xdr:row>4</xdr:row>
      <xdr:rowOff>73478</xdr:rowOff>
    </xdr:from>
    <xdr:to>
      <xdr:col>15</xdr:col>
      <xdr:colOff>119743</xdr:colOff>
      <xdr:row>15</xdr:row>
      <xdr:rowOff>21771</xdr:rowOff>
    </xdr:to>
    <xdr:sp macro="" textlink="">
      <xdr:nvSpPr>
        <xdr:cNvPr id="4" name="Rectangle 3">
          <a:extLst>
            <a:ext uri="{FF2B5EF4-FFF2-40B4-BE49-F238E27FC236}">
              <a16:creationId xmlns:a16="http://schemas.microsoft.com/office/drawing/2014/main" id="{691BE37E-928E-48E6-8B80-79851BEFC758}"/>
            </a:ext>
          </a:extLst>
        </xdr:cNvPr>
        <xdr:cNvSpPr/>
      </xdr:nvSpPr>
      <xdr:spPr>
        <a:xfrm>
          <a:off x="5093153" y="813707"/>
          <a:ext cx="4333876" cy="1983921"/>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272143</xdr:colOff>
      <xdr:row>4</xdr:row>
      <xdr:rowOff>97971</xdr:rowOff>
    </xdr:from>
    <xdr:to>
      <xdr:col>22</xdr:col>
      <xdr:colOff>32656</xdr:colOff>
      <xdr:row>15</xdr:row>
      <xdr:rowOff>0</xdr:rowOff>
    </xdr:to>
    <xdr:sp macro="" textlink="">
      <xdr:nvSpPr>
        <xdr:cNvPr id="5" name="Rectangle 4">
          <a:extLst>
            <a:ext uri="{FF2B5EF4-FFF2-40B4-BE49-F238E27FC236}">
              <a16:creationId xmlns:a16="http://schemas.microsoft.com/office/drawing/2014/main" id="{37E42BA7-C599-40E0-96AF-3EC79F26F90D}"/>
            </a:ext>
          </a:extLst>
        </xdr:cNvPr>
        <xdr:cNvSpPr/>
      </xdr:nvSpPr>
      <xdr:spPr>
        <a:xfrm>
          <a:off x="9579429" y="838200"/>
          <a:ext cx="4103913" cy="1937657"/>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163287</xdr:colOff>
      <xdr:row>15</xdr:row>
      <xdr:rowOff>119744</xdr:rowOff>
    </xdr:from>
    <xdr:to>
      <xdr:col>15</xdr:col>
      <xdr:colOff>152401</xdr:colOff>
      <xdr:row>28</xdr:row>
      <xdr:rowOff>43543</xdr:rowOff>
    </xdr:to>
    <xdr:sp macro="" textlink="">
      <xdr:nvSpPr>
        <xdr:cNvPr id="6" name="Rectangle 5">
          <a:extLst>
            <a:ext uri="{FF2B5EF4-FFF2-40B4-BE49-F238E27FC236}">
              <a16:creationId xmlns:a16="http://schemas.microsoft.com/office/drawing/2014/main" id="{E6D52D44-7BAE-456E-B585-3749B895D484}"/>
            </a:ext>
          </a:extLst>
        </xdr:cNvPr>
        <xdr:cNvSpPr/>
      </xdr:nvSpPr>
      <xdr:spPr>
        <a:xfrm>
          <a:off x="5127173" y="2895601"/>
          <a:ext cx="4332514" cy="2329542"/>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250372</xdr:colOff>
      <xdr:row>15</xdr:row>
      <xdr:rowOff>130629</xdr:rowOff>
    </xdr:from>
    <xdr:to>
      <xdr:col>22</xdr:col>
      <xdr:colOff>10886</xdr:colOff>
      <xdr:row>28</xdr:row>
      <xdr:rowOff>43543</xdr:rowOff>
    </xdr:to>
    <xdr:sp macro="" textlink="">
      <xdr:nvSpPr>
        <xdr:cNvPr id="7" name="Rectangle 6">
          <a:extLst>
            <a:ext uri="{FF2B5EF4-FFF2-40B4-BE49-F238E27FC236}">
              <a16:creationId xmlns:a16="http://schemas.microsoft.com/office/drawing/2014/main" id="{3F14CD7C-04D7-45CC-B587-5D7076B66D3A}"/>
            </a:ext>
          </a:extLst>
        </xdr:cNvPr>
        <xdr:cNvSpPr/>
      </xdr:nvSpPr>
      <xdr:spPr>
        <a:xfrm>
          <a:off x="9557658" y="2906486"/>
          <a:ext cx="4103914" cy="2318657"/>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142874</xdr:colOff>
      <xdr:row>28</xdr:row>
      <xdr:rowOff>134715</xdr:rowOff>
    </xdr:from>
    <xdr:to>
      <xdr:col>22</xdr:col>
      <xdr:colOff>21770</xdr:colOff>
      <xdr:row>38</xdr:row>
      <xdr:rowOff>174176</xdr:rowOff>
    </xdr:to>
    <xdr:sp macro="" textlink="">
      <xdr:nvSpPr>
        <xdr:cNvPr id="8" name="Rectangle 7">
          <a:extLst>
            <a:ext uri="{FF2B5EF4-FFF2-40B4-BE49-F238E27FC236}">
              <a16:creationId xmlns:a16="http://schemas.microsoft.com/office/drawing/2014/main" id="{D29B2AA9-2052-4C86-9715-1D32858500F6}"/>
            </a:ext>
          </a:extLst>
        </xdr:cNvPr>
        <xdr:cNvSpPr/>
      </xdr:nvSpPr>
      <xdr:spPr>
        <a:xfrm>
          <a:off x="5106760" y="5316315"/>
          <a:ext cx="8565696" cy="1890032"/>
        </a:xfrm>
        <a:prstGeom prst="rect">
          <a:avLst/>
        </a:prstGeom>
        <a:gradFill flip="none" rotWithShape="1">
          <a:gsLst>
            <a:gs pos="95105">
              <a:schemeClr val="accent1">
                <a:lumMod val="20000"/>
                <a:lumOff val="80000"/>
              </a:schemeClr>
            </a:gs>
            <a:gs pos="39000">
              <a:srgbClr val="E2F3FA"/>
            </a:gs>
            <a:gs pos="0">
              <a:schemeClr val="bg1"/>
            </a:gs>
            <a:gs pos="74000">
              <a:schemeClr val="tx2">
                <a:lumMod val="10000"/>
                <a:lumOff val="90000"/>
              </a:schemeClr>
            </a:gs>
          </a:gsLst>
          <a:lin ang="135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274864</xdr:colOff>
      <xdr:row>4</xdr:row>
      <xdr:rowOff>24492</xdr:rowOff>
    </xdr:from>
    <xdr:to>
      <xdr:col>3</xdr:col>
      <xdr:colOff>261258</xdr:colOff>
      <xdr:row>11</xdr:row>
      <xdr:rowOff>32656</xdr:rowOff>
    </xdr:to>
    <xdr:sp macro="" textlink="">
      <xdr:nvSpPr>
        <xdr:cNvPr id="9" name="Rectangle: Rounded Corners 8">
          <a:extLst>
            <a:ext uri="{FF2B5EF4-FFF2-40B4-BE49-F238E27FC236}">
              <a16:creationId xmlns:a16="http://schemas.microsoft.com/office/drawing/2014/main" id="{EE66D0F6-BED9-4942-AF09-976D443DFA12}"/>
            </a:ext>
          </a:extLst>
        </xdr:cNvPr>
        <xdr:cNvSpPr/>
      </xdr:nvSpPr>
      <xdr:spPr>
        <a:xfrm>
          <a:off x="1515835" y="764721"/>
          <a:ext cx="606880" cy="1303564"/>
        </a:xfrm>
        <a:prstGeom prst="roundRect">
          <a:avLst>
            <a:gd name="adj" fmla="val 10334"/>
          </a:avLst>
        </a:prstGeom>
        <a:solidFill>
          <a:srgbClr val="E2F3F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102053</xdr:colOff>
      <xdr:row>4</xdr:row>
      <xdr:rowOff>76201</xdr:rowOff>
    </xdr:from>
    <xdr:to>
      <xdr:col>11</xdr:col>
      <xdr:colOff>457200</xdr:colOff>
      <xdr:row>15</xdr:row>
      <xdr:rowOff>42183</xdr:rowOff>
    </xdr:to>
    <xdr:graphicFrame macro="">
      <xdr:nvGraphicFramePr>
        <xdr:cNvPr id="12" name="Chart 11">
          <a:extLst>
            <a:ext uri="{FF2B5EF4-FFF2-40B4-BE49-F238E27FC236}">
              <a16:creationId xmlns:a16="http://schemas.microsoft.com/office/drawing/2014/main" id="{8F1C9938-1328-4CFB-9457-3D369091D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32658</xdr:colOff>
      <xdr:row>4</xdr:row>
      <xdr:rowOff>57338</xdr:rowOff>
    </xdr:from>
    <xdr:to>
      <xdr:col>15</xdr:col>
      <xdr:colOff>119744</xdr:colOff>
      <xdr:row>15</xdr:row>
      <xdr:rowOff>10884</xdr:rowOff>
    </xdr:to>
    <xdr:graphicFrame macro="">
      <xdr:nvGraphicFramePr>
        <xdr:cNvPr id="13" name="Chart 12">
          <a:extLst>
            <a:ext uri="{FF2B5EF4-FFF2-40B4-BE49-F238E27FC236}">
              <a16:creationId xmlns:a16="http://schemas.microsoft.com/office/drawing/2014/main" id="{EBC3661D-21DE-4D70-AF80-E03F2CE23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366032</xdr:colOff>
      <xdr:row>4</xdr:row>
      <xdr:rowOff>130628</xdr:rowOff>
    </xdr:from>
    <xdr:to>
      <xdr:col>22</xdr:col>
      <xdr:colOff>32657</xdr:colOff>
      <xdr:row>14</xdr:row>
      <xdr:rowOff>171450</xdr:rowOff>
    </xdr:to>
    <xdr:graphicFrame macro="">
      <xdr:nvGraphicFramePr>
        <xdr:cNvPr id="14" name="Chart 13">
          <a:extLst>
            <a:ext uri="{FF2B5EF4-FFF2-40B4-BE49-F238E27FC236}">
              <a16:creationId xmlns:a16="http://schemas.microsoft.com/office/drawing/2014/main" id="{A5CA3176-8A87-47F2-8AD1-E56A2DBA0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576942</xdr:colOff>
      <xdr:row>15</xdr:row>
      <xdr:rowOff>108857</xdr:rowOff>
    </xdr:from>
    <xdr:to>
      <xdr:col>15</xdr:col>
      <xdr:colOff>97971</xdr:colOff>
      <xdr:row>27</xdr:row>
      <xdr:rowOff>174172</xdr:rowOff>
    </xdr:to>
    <xdr:graphicFrame macro="">
      <xdr:nvGraphicFramePr>
        <xdr:cNvPr id="15" name="Chart 14">
          <a:extLst>
            <a:ext uri="{FF2B5EF4-FFF2-40B4-BE49-F238E27FC236}">
              <a16:creationId xmlns:a16="http://schemas.microsoft.com/office/drawing/2014/main" id="{D9ABD9FB-7D91-4C58-8D6F-FF322BFC8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272143</xdr:colOff>
      <xdr:row>16</xdr:row>
      <xdr:rowOff>0</xdr:rowOff>
    </xdr:from>
    <xdr:to>
      <xdr:col>22</xdr:col>
      <xdr:colOff>108857</xdr:colOff>
      <xdr:row>28</xdr:row>
      <xdr:rowOff>65314</xdr:rowOff>
    </xdr:to>
    <xdr:graphicFrame macro="">
      <xdr:nvGraphicFramePr>
        <xdr:cNvPr id="16" name="Chart 15">
          <a:extLst>
            <a:ext uri="{FF2B5EF4-FFF2-40B4-BE49-F238E27FC236}">
              <a16:creationId xmlns:a16="http://schemas.microsoft.com/office/drawing/2014/main" id="{E1B18439-6633-4119-852E-454073EFC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283029</xdr:colOff>
      <xdr:row>28</xdr:row>
      <xdr:rowOff>141514</xdr:rowOff>
    </xdr:from>
    <xdr:to>
      <xdr:col>22</xdr:col>
      <xdr:colOff>0</xdr:colOff>
      <xdr:row>39</xdr:row>
      <xdr:rowOff>89802</xdr:rowOff>
    </xdr:to>
    <xdr:grpSp>
      <xdr:nvGrpSpPr>
        <xdr:cNvPr id="17" name="Group 16">
          <a:extLst>
            <a:ext uri="{FF2B5EF4-FFF2-40B4-BE49-F238E27FC236}">
              <a16:creationId xmlns:a16="http://schemas.microsoft.com/office/drawing/2014/main" id="{2855FF2A-F3EB-41ED-A6FF-9421A5A36AB9}"/>
            </a:ext>
          </a:extLst>
        </xdr:cNvPr>
        <xdr:cNvGrpSpPr/>
      </xdr:nvGrpSpPr>
      <xdr:grpSpPr>
        <a:xfrm>
          <a:off x="5246915" y="5323114"/>
          <a:ext cx="8403771" cy="1983917"/>
          <a:chOff x="-4915301" y="21137231"/>
          <a:chExt cx="8642700" cy="2777529"/>
        </a:xfrm>
      </xdr:grpSpPr>
      <xdr:graphicFrame macro="">
        <xdr:nvGraphicFramePr>
          <xdr:cNvPr id="18" name="Chart 17">
            <a:extLst>
              <a:ext uri="{FF2B5EF4-FFF2-40B4-BE49-F238E27FC236}">
                <a16:creationId xmlns:a16="http://schemas.microsoft.com/office/drawing/2014/main" id="{AADE8D80-B866-15F7-C66B-A94D57EA0AD9}"/>
              </a:ext>
            </a:extLst>
          </xdr:cNvPr>
          <xdr:cNvGraphicFramePr/>
        </xdr:nvGraphicFramePr>
        <xdr:xfrm>
          <a:off x="-4915301" y="21137231"/>
          <a:ext cx="4473678" cy="272353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a:extLst>
              <a:ext uri="{FF2B5EF4-FFF2-40B4-BE49-F238E27FC236}">
                <a16:creationId xmlns:a16="http://schemas.microsoft.com/office/drawing/2014/main" id="{FEE898E2-82C6-ADD9-B7C3-B084CBC23F42}"/>
              </a:ext>
            </a:extLst>
          </xdr:cNvPr>
          <xdr:cNvGraphicFramePr/>
        </xdr:nvGraphicFramePr>
        <xdr:xfrm>
          <a:off x="-656650" y="21180891"/>
          <a:ext cx="4384049" cy="273386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xdr:col>
      <xdr:colOff>544286</xdr:colOff>
      <xdr:row>18</xdr:row>
      <xdr:rowOff>114301</xdr:rowOff>
    </xdr:from>
    <xdr:to>
      <xdr:col>7</xdr:col>
      <xdr:colOff>508907</xdr:colOff>
      <xdr:row>23</xdr:row>
      <xdr:rowOff>66675</xdr:rowOff>
    </xdr:to>
    <xdr:sp macro="" textlink="">
      <xdr:nvSpPr>
        <xdr:cNvPr id="20" name="Rectangle: Rounded Corners 19">
          <a:extLst>
            <a:ext uri="{FF2B5EF4-FFF2-40B4-BE49-F238E27FC236}">
              <a16:creationId xmlns:a16="http://schemas.microsoft.com/office/drawing/2014/main" id="{03D5846A-C622-42FD-9CE2-5DCFA71BD870}"/>
            </a:ext>
          </a:extLst>
        </xdr:cNvPr>
        <xdr:cNvSpPr/>
      </xdr:nvSpPr>
      <xdr:spPr>
        <a:xfrm>
          <a:off x="2405743" y="3445330"/>
          <a:ext cx="2446564" cy="877659"/>
        </a:xfrm>
        <a:prstGeom prst="roundRect">
          <a:avLst>
            <a:gd name="adj" fmla="val 10334"/>
          </a:avLst>
        </a:prstGeom>
        <a:gradFill flip="none" rotWithShape="1">
          <a:gsLst>
            <a:gs pos="39000">
              <a:schemeClr val="bg1">
                <a:lumMod val="95000"/>
              </a:schemeClr>
            </a:gs>
            <a:gs pos="0">
              <a:schemeClr val="bg1"/>
            </a:gs>
            <a:gs pos="74000">
              <a:schemeClr val="bg1">
                <a:lumMod val="85000"/>
              </a:schemeClr>
            </a:gs>
          </a:gsLst>
          <a:path path="circle">
            <a:fillToRect r="100000" b="100000"/>
          </a:path>
          <a:tileRect l="-100000" t="-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474887</xdr:colOff>
      <xdr:row>4</xdr:row>
      <xdr:rowOff>93889</xdr:rowOff>
    </xdr:from>
    <xdr:to>
      <xdr:col>8</xdr:col>
      <xdr:colOff>185055</xdr:colOff>
      <xdr:row>6</xdr:row>
      <xdr:rowOff>112939</xdr:rowOff>
    </xdr:to>
    <xdr:sp macro="" textlink="">
      <xdr:nvSpPr>
        <xdr:cNvPr id="25" name="TextBox 24">
          <a:extLst>
            <a:ext uri="{FF2B5EF4-FFF2-40B4-BE49-F238E27FC236}">
              <a16:creationId xmlns:a16="http://schemas.microsoft.com/office/drawing/2014/main" id="{57E63CBF-A0F3-097A-EEFD-FA289D6E0D2E}"/>
            </a:ext>
          </a:extLst>
        </xdr:cNvPr>
        <xdr:cNvSpPr txBox="1"/>
      </xdr:nvSpPr>
      <xdr:spPr>
        <a:xfrm>
          <a:off x="2336344" y="834118"/>
          <a:ext cx="2812597"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Energy Consumption</a:t>
          </a:r>
        </a:p>
      </xdr:txBody>
    </xdr:sp>
    <xdr:clientData/>
  </xdr:twoCellAnchor>
  <xdr:twoCellAnchor>
    <xdr:from>
      <xdr:col>3</xdr:col>
      <xdr:colOff>487136</xdr:colOff>
      <xdr:row>6</xdr:row>
      <xdr:rowOff>117021</xdr:rowOff>
    </xdr:from>
    <xdr:to>
      <xdr:col>6</xdr:col>
      <xdr:colOff>287111</xdr:colOff>
      <xdr:row>8</xdr:row>
      <xdr:rowOff>117021</xdr:rowOff>
    </xdr:to>
    <xdr:sp macro="" textlink="">
      <xdr:nvSpPr>
        <xdr:cNvPr id="26" name="TextBox 25">
          <a:extLst>
            <a:ext uri="{FF2B5EF4-FFF2-40B4-BE49-F238E27FC236}">
              <a16:creationId xmlns:a16="http://schemas.microsoft.com/office/drawing/2014/main" id="{A5AF9111-2B16-FECA-D6B9-B5CD78731F82}"/>
            </a:ext>
          </a:extLst>
        </xdr:cNvPr>
        <xdr:cNvSpPr txBox="1"/>
      </xdr:nvSpPr>
      <xdr:spPr>
        <a:xfrm>
          <a:off x="2348593" y="1227364"/>
          <a:ext cx="1661432"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Amasis MT Pro Black" panose="02040A04050005020304" pitchFamily="18" charset="0"/>
            </a:rPr>
            <a:t>47412.41</a:t>
          </a:r>
        </a:p>
      </xdr:txBody>
    </xdr:sp>
    <xdr:clientData/>
  </xdr:twoCellAnchor>
  <xdr:twoCellAnchor>
    <xdr:from>
      <xdr:col>3</xdr:col>
      <xdr:colOff>424543</xdr:colOff>
      <xdr:row>8</xdr:row>
      <xdr:rowOff>138793</xdr:rowOff>
    </xdr:from>
    <xdr:to>
      <xdr:col>7</xdr:col>
      <xdr:colOff>555171</xdr:colOff>
      <xdr:row>17</xdr:row>
      <xdr:rowOff>119743</xdr:rowOff>
    </xdr:to>
    <xdr:graphicFrame macro="">
      <xdr:nvGraphicFramePr>
        <xdr:cNvPr id="27" name="Chart 26">
          <a:extLst>
            <a:ext uri="{FF2B5EF4-FFF2-40B4-BE49-F238E27FC236}">
              <a16:creationId xmlns:a16="http://schemas.microsoft.com/office/drawing/2014/main" id="{D4F25C45-233B-410A-BF74-8631970BA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557893</xdr:colOff>
      <xdr:row>18</xdr:row>
      <xdr:rowOff>161926</xdr:rowOff>
    </xdr:from>
    <xdr:to>
      <xdr:col>7</xdr:col>
      <xdr:colOff>195943</xdr:colOff>
      <xdr:row>20</xdr:row>
      <xdr:rowOff>81644</xdr:rowOff>
    </xdr:to>
    <xdr:sp macro="" textlink="'pivot table'!Q12">
      <xdr:nvSpPr>
        <xdr:cNvPr id="28" name="TextBox 27">
          <a:extLst>
            <a:ext uri="{FF2B5EF4-FFF2-40B4-BE49-F238E27FC236}">
              <a16:creationId xmlns:a16="http://schemas.microsoft.com/office/drawing/2014/main" id="{74C0DB29-3E99-30FE-783F-CEBD34690149}"/>
            </a:ext>
          </a:extLst>
        </xdr:cNvPr>
        <xdr:cNvSpPr txBox="1"/>
      </xdr:nvSpPr>
      <xdr:spPr>
        <a:xfrm>
          <a:off x="2419350" y="3492955"/>
          <a:ext cx="2119993" cy="28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ECF291-B67E-467A-94CB-713A88B1146C}" type="TxLink">
            <a:rPr lang="en-US" sz="1800" b="1" i="0" u="none" strike="noStrike">
              <a:solidFill>
                <a:srgbClr val="000000"/>
              </a:solidFill>
              <a:latin typeface="Aptos Narrow"/>
            </a:rPr>
            <a:pPr/>
            <a:t>3.05</a:t>
          </a:fld>
          <a:endParaRPr lang="en-US" sz="1800" b="1"/>
        </a:p>
      </xdr:txBody>
    </xdr:sp>
    <xdr:clientData/>
  </xdr:twoCellAnchor>
  <xdr:twoCellAnchor>
    <xdr:from>
      <xdr:col>4</xdr:col>
      <xdr:colOff>95250</xdr:colOff>
      <xdr:row>20</xdr:row>
      <xdr:rowOff>172813</xdr:rowOff>
    </xdr:from>
    <xdr:to>
      <xdr:col>7</xdr:col>
      <xdr:colOff>544286</xdr:colOff>
      <xdr:row>22</xdr:row>
      <xdr:rowOff>111581</xdr:rowOff>
    </xdr:to>
    <xdr:sp macro="" textlink="">
      <xdr:nvSpPr>
        <xdr:cNvPr id="29" name="TextBox 28">
          <a:extLst>
            <a:ext uri="{FF2B5EF4-FFF2-40B4-BE49-F238E27FC236}">
              <a16:creationId xmlns:a16="http://schemas.microsoft.com/office/drawing/2014/main" id="{7448D41E-0E37-3427-3828-D823149DDE15}"/>
            </a:ext>
          </a:extLst>
        </xdr:cNvPr>
        <xdr:cNvSpPr txBox="1"/>
      </xdr:nvSpPr>
      <xdr:spPr>
        <a:xfrm>
          <a:off x="2577193" y="3873956"/>
          <a:ext cx="2310493" cy="308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50000"/>
                  <a:lumOff val="50000"/>
                </a:schemeClr>
              </a:solidFill>
            </a:rPr>
            <a:t>Average HVAC Setting</a:t>
          </a:r>
        </a:p>
      </xdr:txBody>
    </xdr:sp>
    <xdr:clientData/>
  </xdr:twoCellAnchor>
  <xdr:twoCellAnchor editAs="oneCell">
    <xdr:from>
      <xdr:col>15</xdr:col>
      <xdr:colOff>284389</xdr:colOff>
      <xdr:row>0</xdr:row>
      <xdr:rowOff>122463</xdr:rowOff>
    </xdr:from>
    <xdr:to>
      <xdr:col>22</xdr:col>
      <xdr:colOff>32656</xdr:colOff>
      <xdr:row>4</xdr:row>
      <xdr:rowOff>23131</xdr:rowOff>
    </xdr:to>
    <mc:AlternateContent xmlns:mc="http://schemas.openxmlformats.org/markup-compatibility/2006">
      <mc:Choice xmlns:a14="http://schemas.microsoft.com/office/drawing/2010/main" Requires="a14">
        <xdr:graphicFrame macro="">
          <xdr:nvGraphicFramePr>
            <xdr:cNvPr id="34" name="Energy Category">
              <a:extLst>
                <a:ext uri="{FF2B5EF4-FFF2-40B4-BE49-F238E27FC236}">
                  <a16:creationId xmlns:a16="http://schemas.microsoft.com/office/drawing/2014/main" id="{7F6C3845-3B22-4739-84DB-A2DAC08CF2E9}"/>
                </a:ext>
              </a:extLst>
            </xdr:cNvPr>
            <xdr:cNvGraphicFramePr/>
          </xdr:nvGraphicFramePr>
          <xdr:xfrm>
            <a:off x="0" y="0"/>
            <a:ext cx="0" cy="0"/>
          </xdr:xfrm>
          <a:graphic>
            <a:graphicData uri="http://schemas.microsoft.com/office/drawing/2010/slicer">
              <sle:slicer xmlns:sle="http://schemas.microsoft.com/office/drawing/2010/slicer" name="Energy Category"/>
            </a:graphicData>
          </a:graphic>
        </xdr:graphicFrame>
      </mc:Choice>
      <mc:Fallback>
        <xdr:sp macro="" textlink="">
          <xdr:nvSpPr>
            <xdr:cNvPr id="0" name=""/>
            <xdr:cNvSpPr>
              <a:spLocks noTextEdit="1"/>
            </xdr:cNvSpPr>
          </xdr:nvSpPr>
          <xdr:spPr>
            <a:xfrm>
              <a:off x="9591675" y="122463"/>
              <a:ext cx="4091667" cy="640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522512</xdr:colOff>
      <xdr:row>32</xdr:row>
      <xdr:rowOff>114300</xdr:rowOff>
    </xdr:from>
    <xdr:to>
      <xdr:col>7</xdr:col>
      <xdr:colOff>585105</xdr:colOff>
      <xdr:row>37</xdr:row>
      <xdr:rowOff>66674</xdr:rowOff>
    </xdr:to>
    <xdr:sp macro="" textlink="">
      <xdr:nvSpPr>
        <xdr:cNvPr id="22" name="Rectangle: Rounded Corners 21">
          <a:extLst>
            <a:ext uri="{FF2B5EF4-FFF2-40B4-BE49-F238E27FC236}">
              <a16:creationId xmlns:a16="http://schemas.microsoft.com/office/drawing/2014/main" id="{6EFB455A-1D24-42A3-9FC6-EA342076DFEC}"/>
            </a:ext>
          </a:extLst>
        </xdr:cNvPr>
        <xdr:cNvSpPr/>
      </xdr:nvSpPr>
      <xdr:spPr>
        <a:xfrm>
          <a:off x="2383969" y="6036129"/>
          <a:ext cx="2544536" cy="877659"/>
        </a:xfrm>
        <a:prstGeom prst="roundRect">
          <a:avLst>
            <a:gd name="adj" fmla="val 10334"/>
          </a:avLst>
        </a:prstGeom>
        <a:gradFill flip="none" rotWithShape="1">
          <a:gsLst>
            <a:gs pos="39000">
              <a:schemeClr val="bg1">
                <a:lumMod val="95000"/>
              </a:schemeClr>
            </a:gs>
            <a:gs pos="0">
              <a:schemeClr val="bg1"/>
            </a:gs>
            <a:gs pos="74000">
              <a:schemeClr val="bg1">
                <a:lumMod val="85000"/>
              </a:schemeClr>
            </a:gs>
          </a:gsLst>
          <a:path path="circle">
            <a:fillToRect r="100000" b="100000"/>
          </a:path>
          <a:tileRect l="-100000" t="-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522515</xdr:colOff>
      <xdr:row>25</xdr:row>
      <xdr:rowOff>70758</xdr:rowOff>
    </xdr:from>
    <xdr:to>
      <xdr:col>7</xdr:col>
      <xdr:colOff>585108</xdr:colOff>
      <xdr:row>30</xdr:row>
      <xdr:rowOff>23132</xdr:rowOff>
    </xdr:to>
    <xdr:sp macro="" textlink="">
      <xdr:nvSpPr>
        <xdr:cNvPr id="21" name="Rectangle: Rounded Corners 20">
          <a:extLst>
            <a:ext uri="{FF2B5EF4-FFF2-40B4-BE49-F238E27FC236}">
              <a16:creationId xmlns:a16="http://schemas.microsoft.com/office/drawing/2014/main" id="{75E90EC6-BD80-42E0-9248-9DEA4C955AF0}"/>
            </a:ext>
          </a:extLst>
        </xdr:cNvPr>
        <xdr:cNvSpPr/>
      </xdr:nvSpPr>
      <xdr:spPr>
        <a:xfrm>
          <a:off x="2383972" y="4697187"/>
          <a:ext cx="2544536" cy="877659"/>
        </a:xfrm>
        <a:prstGeom prst="roundRect">
          <a:avLst>
            <a:gd name="adj" fmla="val 10334"/>
          </a:avLst>
        </a:prstGeom>
        <a:gradFill flip="none" rotWithShape="1">
          <a:gsLst>
            <a:gs pos="39000">
              <a:schemeClr val="bg1">
                <a:lumMod val="95000"/>
              </a:schemeClr>
            </a:gs>
            <a:gs pos="0">
              <a:schemeClr val="bg1"/>
            </a:gs>
            <a:gs pos="74000">
              <a:schemeClr val="bg1">
                <a:lumMod val="85000"/>
              </a:schemeClr>
            </a:gs>
          </a:gsLst>
          <a:path path="circle">
            <a:fillToRect r="100000" b="100000"/>
          </a:path>
          <a:tileRect l="-100000" t="-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560615</xdr:colOff>
      <xdr:row>32</xdr:row>
      <xdr:rowOff>163285</xdr:rowOff>
    </xdr:from>
    <xdr:to>
      <xdr:col>6</xdr:col>
      <xdr:colOff>484415</xdr:colOff>
      <xdr:row>34</xdr:row>
      <xdr:rowOff>125186</xdr:rowOff>
    </xdr:to>
    <xdr:sp macro="" textlink="'pivot table'!Q3">
      <xdr:nvSpPr>
        <xdr:cNvPr id="32" name="TextBox 31">
          <a:extLst>
            <a:ext uri="{FF2B5EF4-FFF2-40B4-BE49-F238E27FC236}">
              <a16:creationId xmlns:a16="http://schemas.microsoft.com/office/drawing/2014/main" id="{5DC7684A-2FA4-13B4-C3CF-1CA73C45C919}"/>
            </a:ext>
          </a:extLst>
        </xdr:cNvPr>
        <xdr:cNvSpPr txBox="1"/>
      </xdr:nvSpPr>
      <xdr:spPr>
        <a:xfrm>
          <a:off x="2422072" y="6085114"/>
          <a:ext cx="1785257" cy="33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B52A4F-4490-417B-A0F9-C17B1A55D997}" type="TxLink">
            <a:rPr lang="en-US" sz="1800" b="1" i="0" u="none" strike="noStrike">
              <a:solidFill>
                <a:srgbClr val="000000"/>
              </a:solidFill>
              <a:latin typeface="Aptos Narrow"/>
              <a:ea typeface="+mn-ea"/>
              <a:cs typeface="+mn-cs"/>
            </a:rPr>
            <a:pPr marL="0" indent="0"/>
            <a:t>345</a:t>
          </a:fld>
          <a:endParaRPr lang="en-US" sz="1800" b="1" i="0" u="none" strike="noStrike">
            <a:solidFill>
              <a:srgbClr val="000000"/>
            </a:solidFill>
            <a:latin typeface="Aptos Narrow"/>
            <a:ea typeface="+mn-ea"/>
            <a:cs typeface="+mn-cs"/>
          </a:endParaRPr>
        </a:p>
      </xdr:txBody>
    </xdr:sp>
    <xdr:clientData/>
  </xdr:twoCellAnchor>
  <xdr:twoCellAnchor>
    <xdr:from>
      <xdr:col>4</xdr:col>
      <xdr:colOff>360589</xdr:colOff>
      <xdr:row>34</xdr:row>
      <xdr:rowOff>167368</xdr:rowOff>
    </xdr:from>
    <xdr:to>
      <xdr:col>8</xdr:col>
      <xdr:colOff>17689</xdr:colOff>
      <xdr:row>36</xdr:row>
      <xdr:rowOff>68036</xdr:rowOff>
    </xdr:to>
    <xdr:sp macro="" textlink="">
      <xdr:nvSpPr>
        <xdr:cNvPr id="33" name="TextBox 32">
          <a:extLst>
            <a:ext uri="{FF2B5EF4-FFF2-40B4-BE49-F238E27FC236}">
              <a16:creationId xmlns:a16="http://schemas.microsoft.com/office/drawing/2014/main" id="{A718DE03-3A29-4101-8574-C64FCC21490F}"/>
            </a:ext>
          </a:extLst>
        </xdr:cNvPr>
        <xdr:cNvSpPr txBox="1"/>
      </xdr:nvSpPr>
      <xdr:spPr>
        <a:xfrm>
          <a:off x="2842532" y="6459311"/>
          <a:ext cx="2139043" cy="270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tx1">
                  <a:lumMod val="50000"/>
                  <a:lumOff val="50000"/>
                </a:schemeClr>
              </a:solidFill>
              <a:latin typeface="+mn-lt"/>
              <a:ea typeface="+mn-ea"/>
              <a:cs typeface="+mn-cs"/>
            </a:rPr>
            <a:t>No</a:t>
          </a:r>
          <a:r>
            <a:rPr lang="en-US" sz="1800" b="1" baseline="0">
              <a:solidFill>
                <a:schemeClr val="tx1">
                  <a:lumMod val="50000"/>
                  <a:lumOff val="50000"/>
                </a:schemeClr>
              </a:solidFill>
              <a:latin typeface="+mn-lt"/>
              <a:ea typeface="+mn-ea"/>
              <a:cs typeface="+mn-cs"/>
            </a:rPr>
            <a:t> of Maintenance</a:t>
          </a:r>
          <a:endParaRPr lang="en-US" sz="1800" b="1">
            <a:solidFill>
              <a:schemeClr val="tx1">
                <a:lumMod val="50000"/>
                <a:lumOff val="50000"/>
              </a:schemeClr>
            </a:solidFill>
            <a:latin typeface="+mn-lt"/>
            <a:ea typeface="+mn-ea"/>
            <a:cs typeface="+mn-cs"/>
          </a:endParaRPr>
        </a:p>
      </xdr:txBody>
    </xdr:sp>
    <xdr:clientData/>
  </xdr:twoCellAnchor>
  <xdr:twoCellAnchor>
    <xdr:from>
      <xdr:col>3</xdr:col>
      <xdr:colOff>537482</xdr:colOff>
      <xdr:row>25</xdr:row>
      <xdr:rowOff>172810</xdr:rowOff>
    </xdr:from>
    <xdr:to>
      <xdr:col>6</xdr:col>
      <xdr:colOff>423182</xdr:colOff>
      <xdr:row>27</xdr:row>
      <xdr:rowOff>106136</xdr:rowOff>
    </xdr:to>
    <xdr:sp macro="" textlink="'pivot table'!Q17">
      <xdr:nvSpPr>
        <xdr:cNvPr id="30" name="TextBox 29">
          <a:extLst>
            <a:ext uri="{FF2B5EF4-FFF2-40B4-BE49-F238E27FC236}">
              <a16:creationId xmlns:a16="http://schemas.microsoft.com/office/drawing/2014/main" id="{5CF6C381-63FC-04FF-EEE6-401063B61B3C}"/>
            </a:ext>
          </a:extLst>
        </xdr:cNvPr>
        <xdr:cNvSpPr txBox="1"/>
      </xdr:nvSpPr>
      <xdr:spPr>
        <a:xfrm>
          <a:off x="2398939" y="4799239"/>
          <a:ext cx="1747157" cy="303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13C091-F7D1-406E-89E4-F81921611068}" type="TxLink">
            <a:rPr lang="en-US" sz="1800" b="1" i="0" u="none" strike="noStrike">
              <a:solidFill>
                <a:srgbClr val="000000"/>
              </a:solidFill>
              <a:latin typeface="Aptos Narrow"/>
              <a:ea typeface="+mn-ea"/>
              <a:cs typeface="+mn-cs"/>
            </a:rPr>
            <a:pPr marL="0" indent="0"/>
            <a:t>69.79</a:t>
          </a:fld>
          <a:endParaRPr lang="en-US" sz="1800" b="1" i="0" u="none" strike="noStrike">
            <a:solidFill>
              <a:srgbClr val="000000"/>
            </a:solidFill>
            <a:latin typeface="Aptos Narrow"/>
            <a:ea typeface="+mn-ea"/>
            <a:cs typeface="+mn-cs"/>
          </a:endParaRPr>
        </a:p>
      </xdr:txBody>
    </xdr:sp>
    <xdr:clientData/>
  </xdr:twoCellAnchor>
  <xdr:twoCellAnchor>
    <xdr:from>
      <xdr:col>4</xdr:col>
      <xdr:colOff>250369</xdr:colOff>
      <xdr:row>27</xdr:row>
      <xdr:rowOff>106137</xdr:rowOff>
    </xdr:from>
    <xdr:to>
      <xdr:col>8</xdr:col>
      <xdr:colOff>272140</xdr:colOff>
      <xdr:row>29</xdr:row>
      <xdr:rowOff>43543</xdr:rowOff>
    </xdr:to>
    <xdr:sp macro="" textlink="">
      <xdr:nvSpPr>
        <xdr:cNvPr id="31" name="TextBox 30">
          <a:extLst>
            <a:ext uri="{FF2B5EF4-FFF2-40B4-BE49-F238E27FC236}">
              <a16:creationId xmlns:a16="http://schemas.microsoft.com/office/drawing/2014/main" id="{8404CBE3-66E3-C1D1-2DD0-3DD8E4A710EF}"/>
            </a:ext>
          </a:extLst>
        </xdr:cNvPr>
        <xdr:cNvSpPr txBox="1"/>
      </xdr:nvSpPr>
      <xdr:spPr>
        <a:xfrm>
          <a:off x="2732312" y="5102680"/>
          <a:ext cx="2503714" cy="30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tx1">
                  <a:lumMod val="50000"/>
                  <a:lumOff val="50000"/>
                </a:schemeClr>
              </a:solidFill>
              <a:latin typeface="+mn-lt"/>
              <a:ea typeface="+mn-ea"/>
              <a:cs typeface="+mn-cs"/>
            </a:rPr>
            <a:t>Average Temperature</a:t>
          </a:r>
        </a:p>
      </xdr:txBody>
    </xdr:sp>
    <xdr:clientData/>
  </xdr:twoCellAnchor>
  <xdr:twoCellAnchor>
    <xdr:from>
      <xdr:col>3</xdr:col>
      <xdr:colOff>391886</xdr:colOff>
      <xdr:row>0</xdr:row>
      <xdr:rowOff>108857</xdr:rowOff>
    </xdr:from>
    <xdr:to>
      <xdr:col>15</xdr:col>
      <xdr:colOff>163285</xdr:colOff>
      <xdr:row>3</xdr:row>
      <xdr:rowOff>146957</xdr:rowOff>
    </xdr:to>
    <xdr:sp macro="" textlink="">
      <xdr:nvSpPr>
        <xdr:cNvPr id="35" name="TextBox 34">
          <a:extLst>
            <a:ext uri="{FF2B5EF4-FFF2-40B4-BE49-F238E27FC236}">
              <a16:creationId xmlns:a16="http://schemas.microsoft.com/office/drawing/2014/main" id="{EBB85487-467D-05F4-B24F-D01C8EBFFF18}"/>
            </a:ext>
          </a:extLst>
        </xdr:cNvPr>
        <xdr:cNvSpPr txBox="1"/>
      </xdr:nvSpPr>
      <xdr:spPr>
        <a:xfrm>
          <a:off x="2253343" y="108857"/>
          <a:ext cx="7217228" cy="593271"/>
        </a:xfrm>
        <a:prstGeom prst="rect">
          <a:avLst/>
        </a:prstGeom>
        <a:solidFill>
          <a:srgbClr val="E2F3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masis MT Pro Black" panose="02040A04050005020304" pitchFamily="18" charset="0"/>
            </a:rPr>
            <a:t>Home Tech Solution Dashboard</a:t>
          </a:r>
        </a:p>
        <a:p>
          <a:r>
            <a:rPr lang="en-US" sz="1200" i="1">
              <a:solidFill>
                <a:schemeClr val="tx1">
                  <a:lumMod val="50000"/>
                  <a:lumOff val="50000"/>
                </a:schemeClr>
              </a:solidFill>
            </a:rPr>
            <a:t>Overview</a:t>
          </a:r>
        </a:p>
      </xdr:txBody>
    </xdr:sp>
    <xdr:clientData/>
  </xdr:twoCellAnchor>
  <xdr:twoCellAnchor editAs="oneCell">
    <xdr:from>
      <xdr:col>2</xdr:col>
      <xdr:colOff>283029</xdr:colOff>
      <xdr:row>7</xdr:row>
      <xdr:rowOff>152400</xdr:rowOff>
    </xdr:from>
    <xdr:to>
      <xdr:col>3</xdr:col>
      <xdr:colOff>261257</xdr:colOff>
      <xdr:row>11</xdr:row>
      <xdr:rowOff>10885</xdr:rowOff>
    </xdr:to>
    <xdr:pic>
      <xdr:nvPicPr>
        <xdr:cNvPr id="41" name="Graphic 40" descr="Single gear with solid fill">
          <a:extLst>
            <a:ext uri="{FF2B5EF4-FFF2-40B4-BE49-F238E27FC236}">
              <a16:creationId xmlns:a16="http://schemas.microsoft.com/office/drawing/2014/main" id="{A2D28FB7-C99C-663E-0A77-F3ABEDB2223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24000" y="1447800"/>
          <a:ext cx="598714" cy="598714"/>
        </a:xfrm>
        <a:prstGeom prst="rect">
          <a:avLst/>
        </a:prstGeom>
      </xdr:spPr>
    </xdr:pic>
    <xdr:clientData/>
  </xdr:twoCellAnchor>
  <xdr:twoCellAnchor editAs="oneCell">
    <xdr:from>
      <xdr:col>2</xdr:col>
      <xdr:colOff>283028</xdr:colOff>
      <xdr:row>4</xdr:row>
      <xdr:rowOff>87086</xdr:rowOff>
    </xdr:from>
    <xdr:to>
      <xdr:col>3</xdr:col>
      <xdr:colOff>185057</xdr:colOff>
      <xdr:row>7</xdr:row>
      <xdr:rowOff>54430</xdr:rowOff>
    </xdr:to>
    <xdr:pic>
      <xdr:nvPicPr>
        <xdr:cNvPr id="43" name="Graphic 42" descr="Work from home Wi-Fi with solid fill">
          <a:extLst>
            <a:ext uri="{FF2B5EF4-FFF2-40B4-BE49-F238E27FC236}">
              <a16:creationId xmlns:a16="http://schemas.microsoft.com/office/drawing/2014/main" id="{BD5949D8-780C-5046-2EDB-3B2886FED95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23999" y="827315"/>
          <a:ext cx="522515" cy="522515"/>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ESSING" refreshedDate="45912.868636342595" backgroundQuery="1" createdVersion="8" refreshedVersion="8" minRefreshableVersion="3" recordCount="0" supportSubquery="1" supportAdvancedDrill="1" xr:uid="{E61AAB1F-F33B-4DC3-898A-267736B4A8C3}">
  <cacheSource type="external" connectionId="3"/>
  <cacheFields count="2">
    <cacheField name="[sensor_data].[Timestamp (Month)].[Timestamp (Month)]" caption="Timestamp (Month)" numFmtId="0" hierarchy="22" level="1">
      <sharedItems count="12">
        <s v="Jan"/>
        <s v="Feb"/>
        <s v="Mar"/>
        <s v="Apr"/>
        <s v="May"/>
        <s v="Jun"/>
        <s v="Jul"/>
        <s v="Aug"/>
        <s v="Sep"/>
        <s v="Oct"/>
        <s v="Nov"/>
        <s v="Dec"/>
      </sharedItems>
    </cacheField>
    <cacheField name="[Measures].[Sum of Filled Energy Consumption]" caption="Sum of Filled Energy Consumption" numFmtId="0" hierarchy="26" level="32767"/>
  </cacheFields>
  <cacheHierarchies count="27">
    <cacheHierarchy uniqueName="[sensor_data].[Timestamp]" caption="Timestamp" attribute="1" time="1" defaultMemberUniqueName="[sensor_data].[Timestamp].[All]" allUniqueName="[sensor_data].[Timestamp].[All]" dimensionUniqueName="[sensor_data]" displayFolder="" count="0" memberValueDatatype="7" unbalanced="0"/>
    <cacheHierarchy uniqueName="[sensor_data].[Time of Day]" caption="Time of Day" attribute="1" defaultMemberUniqueName="[sensor_data].[Time of Day].[All]" allUniqueName="[sensor_data].[Time of Day].[All]" dimensionUniqueName="[sensor_data]" displayFolder="" count="0" memberValueDatatype="130" unbalanced="0"/>
    <cacheHierarchy uniqueName="[sensor_data].[Day]" caption="Day" attribute="1" defaultMemberUniqueName="[sensor_data].[Day].[All]" allUniqueName="[sensor_data].[Day].[All]" dimensionUniqueName="[sensor_data]" displayFolder="" count="0" memberValueDatatype="20" unbalanced="0"/>
    <cacheHierarchy uniqueName="[sensor_data].[Unit ID]" caption="Unit ID" attribute="1" defaultMemberUniqueName="[sensor_data].[Unit ID].[All]" allUniqueName="[sensor_data].[Unit ID].[All]" dimensionUniqueName="[sensor_data]" displayFolder="" count="0" memberValueDatatype="130" unbalanced="0"/>
    <cacheHierarchy uniqueName="[sensor_data].[Column1]" caption="Column1" attribute="1" defaultMemberUniqueName="[sensor_data].[Column1].[All]" allUniqueName="[sensor_data].[Column1].[All]" dimensionUniqueName="[sensor_data]" displayFolder="" count="0" memberValueDatatype="130" unbalanced="0"/>
    <cacheHierarchy uniqueName="[sensor_data].[Temperature]" caption="Temperature" attribute="1" defaultMemberUniqueName="[sensor_data].[Temperature].[All]" allUniqueName="[sensor_data].[Temperature].[All]" dimensionUniqueName="[sensor_data]" displayFolder="" count="0" memberValueDatatype="5" unbalanced="0"/>
    <cacheHierarchy uniqueName="[sensor_data].[Humidity]" caption="Humidity" attribute="1" defaultMemberUniqueName="[sensor_data].[Humidity].[All]" allUniqueName="[sensor_data].[Humidity].[All]" dimensionUniqueName="[sensor_data]" displayFolder="" count="0" memberValueDatatype="5" unbalanced="0"/>
    <cacheHierarchy uniqueName="[sensor_data].[Occupancy Status]" caption="Occupancy Status" attribute="1" defaultMemberUniqueName="[sensor_data].[Occupancy Status].[All]" allUniqueName="[sensor_data].[Occupancy Status].[All]" dimensionUniqueName="[sensor_data]" displayFolder="" count="0" memberValueDatatype="11" unbalanced="0"/>
    <cacheHierarchy uniqueName="[sensor_data].[HVAC Setting]" caption="HVAC Setting" attribute="1" defaultMemberUniqueName="[sensor_data].[HVAC Setting].[All]" allUniqueName="[sensor_data].[HVAC Setting].[All]" dimensionUniqueName="[sensor_data]" displayFolder="" count="0" memberValueDatatype="5" unbalanced="0"/>
    <cacheHierarchy uniqueName="[sensor_data].[HVAC Category]" caption="HVAC Category" attribute="1" defaultMemberUniqueName="[sensor_data].[HVAC Category].[All]" allUniqueName="[sensor_data].[HVAC Category].[All]" dimensionUniqueName="[sensor_data]" displayFolder="" count="0" memberValueDatatype="130" unbalanced="0"/>
    <cacheHierarchy uniqueName="[sensor_data].[Energy Consumption]" caption="Energy Consumption" attribute="1" defaultMemberUniqueName="[sensor_data].[Energy Consumption].[All]" allUniqueName="[sensor_data].[Energy Consumption].[All]" dimensionUniqueName="[sensor_data]" displayFolder="" count="0" memberValueDatatype="5" unbalanced="0"/>
    <cacheHierarchy uniqueName="[sensor_data].[EC]" caption="EC" attribute="1" defaultMemberUniqueName="[sensor_data].[EC].[All]" allUniqueName="[sensor_data].[EC].[All]" dimensionUniqueName="[sensor_data]" displayFolder="" count="0" memberValueDatatype="5" unbalanced="0"/>
    <cacheHierarchy uniqueName="[sensor_data].[z_zcore]" caption="z_zcore" attribute="1" defaultMemberUniqueName="[sensor_data].[z_zcore].[All]" allUniqueName="[sensor_data].[z_zcore].[All]" dimensionUniqueName="[sensor_data]" displayFolder="" count="0" memberValueDatatype="5" unbalanced="0"/>
    <cacheHierarchy uniqueName="[sensor_data].[outlier]" caption="outlier" attribute="1" defaultMemberUniqueName="[sensor_data].[outlier].[All]" allUniqueName="[sensor_data].[outlier].[All]" dimensionUniqueName="[sensor_data]" displayFolder="" count="0" memberValueDatatype="130" unbalanced="0"/>
    <cacheHierarchy uniqueName="[sensor_data].[average]" caption="average" attribute="1" defaultMemberUniqueName="[sensor_data].[average].[All]" allUniqueName="[sensor_data].[average].[All]" dimensionUniqueName="[sensor_data]" displayFolder="" count="0" memberValueDatatype="5" unbalanced="0"/>
    <cacheHierarchy uniqueName="[sensor_data].[Filled Energy Consumption]" caption="Filled Energy Consumption" attribute="1" defaultMemberUniqueName="[sensor_data].[Filled Energy Consumption].[All]" allUniqueName="[sensor_data].[Filled Energy Consumption].[All]" dimensionUniqueName="[sensor_data]" displayFolder="" count="0" memberValueDatatype="5" unbalanced="0"/>
    <cacheHierarchy uniqueName="[sensor_data].[Energy Category]" caption="Energy Category" attribute="1" defaultMemberUniqueName="[sensor_data].[Energy Category].[All]" allUniqueName="[sensor_data].[Energy Category].[All]" dimensionUniqueName="[sensor_data]" displayFolder="" count="0" memberValueDatatype="130" unbalanced="0"/>
    <cacheHierarchy uniqueName="[sensor_data].[Tenant ID]" caption="Tenant ID" attribute="1" defaultMemberUniqueName="[sensor_data].[Tenant ID].[All]" allUniqueName="[sensor_data].[Tenant ID].[All]" dimensionUniqueName="[sensor_data]" displayFolder="" count="0" memberValueDatatype="130" unbalanced="0"/>
    <cacheHierarchy uniqueName="[sensor_data].[Occupancy]" caption="Occupancy" attribute="1" defaultMemberUniqueName="[sensor_data].[Occupancy].[All]" allUniqueName="[sensor_data].[Occupancy].[All]" dimensionUniqueName="[sensor_data]" displayFolder="" count="0" memberValueDatatype="11" unbalanced="0"/>
    <cacheHierarchy uniqueName="[sensor_data].[Time Spent in Unit (Hours)]" caption="Time Spent in Unit (Hours)" attribute="1" defaultMemberUniqueName="[sensor_data].[Time Spent in Unit (Hours)].[All]" allUniqueName="[sensor_data].[Time Spent in Unit (Hours)].[All]" dimensionUniqueName="[sensor_data]" displayFolder="" count="0" memberValueDatatype="20" unbalanced="0"/>
    <cacheHierarchy uniqueName="[sensor_data].[Appliance Usage]" caption="Appliance Usage" attribute="1" defaultMemberUniqueName="[sensor_data].[Appliance Usage].[All]" allUniqueName="[sensor_data].[Appliance Usage].[All]" dimensionUniqueName="[sensor_data]" displayFolder="" count="0" memberValueDatatype="20" unbalanced="0"/>
    <cacheHierarchy uniqueName="[sensor_data].[Energy Preferences]" caption="Energy Preferences" attribute="1" defaultMemberUniqueName="[sensor_data].[Energy Preferences].[All]" allUniqueName="[sensor_data].[Energy Preferences].[All]" dimensionUniqueName="[sensor_data]" displayFolder="" count="0" memberValueDatatype="130" unbalanced="0"/>
    <cacheHierarchy uniqueName="[sensor_data].[Timestamp (Month)]" caption="Timestamp (Month)" attribute="1" defaultMemberUniqueName="[sensor_data].[Timestamp (Month)].[All]" allUniqueName="[sensor_data].[Timestamp (Month)].[All]" dimensionUniqueName="[sensor_data]" displayFolder="" count="2" memberValueDatatype="130" unbalanced="0">
      <fieldsUsage count="2">
        <fieldUsage x="-1"/>
        <fieldUsage x="0"/>
      </fieldsUsage>
    </cacheHierarchy>
    <cacheHierarchy uniqueName="[sensor_data].[Timestamp (Month Index)]" caption="Timestamp (Month Index)" attribute="1" defaultMemberUniqueName="[sensor_data].[Timestamp (Month Index)].[All]" allUniqueName="[sensor_data].[Timestamp (Month Index)].[All]" dimensionUniqueName="[sensor_data]" displayFolder="" count="0" memberValueDatatype="20" unbalanced="0" hidden="1"/>
    <cacheHierarchy uniqueName="[Measures].[__XL_Count sensor_data]" caption="__XL_Count sensor_data" measure="1" displayFolder="" measureGroup="sensor_data" count="0" hidden="1"/>
    <cacheHierarchy uniqueName="[Measures].[__No measures defined]" caption="__No measures defined" measure="1" displayFolder="" count="0" hidden="1"/>
    <cacheHierarchy uniqueName="[Measures].[Sum of Filled Energy Consumption]" caption="Sum of Filled Energy Consumption" measure="1" displayFolder="" measureGroup="sensor_data"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sensor_data" uniqueName="[sensor_data]" caption="sensor_data"/>
  </dimensions>
  <measureGroups count="1">
    <measureGroup name="sensor_data" caption="sensor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refreshedDate="45912.872969791664" createdVersion="8" refreshedVersion="8" minRefreshableVersion="3" recordCount="4050" xr:uid="{C9CF0E13-2DAB-440F-A75F-DB862F1E78DC}">
  <cacheSource type="worksheet">
    <worksheetSource name="sensor_data"/>
  </cacheSource>
  <cacheFields count="24">
    <cacheField name="Timestamp" numFmtId="22">
      <sharedItems containsSemiMixedTypes="0" containsNonDate="0" containsDate="1" containsString="0" minDate="2024-01-01T03:27:57" maxDate="2024-12-30T21:21:53" count="4000">
        <d v="2024-05-10T23:33:44"/>
        <d v="2024-09-16T19:17:41"/>
        <d v="2024-08-24T06:55:49"/>
        <d v="2024-09-10T22:26:17"/>
        <d v="2024-10-17T17:09:15"/>
        <d v="2024-08-21T21:29:02"/>
        <d v="2024-06-17T20:18:29"/>
        <d v="2024-03-25T21:18:30"/>
        <d v="2024-01-30T08:29:20"/>
        <d v="2024-05-01T05:58:45"/>
        <d v="2024-12-03T10:42:22"/>
        <d v="2024-05-13T12:29:52"/>
        <d v="2024-11-27T05:37:25"/>
        <d v="2024-05-14T07:13:39"/>
        <d v="2024-07-05T09:22:00"/>
        <d v="2024-11-12T07:28:28"/>
        <d v="2024-09-23T16:09:06"/>
        <d v="2024-10-14T05:40:09"/>
        <d v="2024-07-10T18:04:19"/>
        <d v="2024-11-30T08:42:57"/>
        <d v="2024-03-07T05:59:30"/>
        <d v="2024-01-18T02:14:54"/>
        <d v="2024-02-11T16:37:32"/>
        <d v="2024-08-09T18:14:07"/>
        <d v="2024-09-03T17:20:37"/>
        <d v="2024-02-22T22:47:13"/>
        <d v="2024-10-21T23:25:16"/>
        <d v="2024-03-27T02:34:47"/>
        <d v="2024-05-20T16:29:24"/>
        <d v="2024-07-25T19:08:22"/>
        <d v="2024-02-15T06:46:37"/>
        <d v="2024-01-01T04:10:29"/>
        <d v="2024-12-13T09:46:18"/>
        <d v="2024-12-29T21:40:37"/>
        <d v="2024-03-29T03:46:12"/>
        <d v="2024-01-21T12:14:32"/>
        <d v="2024-04-11T23:45:09"/>
        <d v="2024-02-26T12:25:45"/>
        <d v="2024-12-28T06:51:19"/>
        <d v="2024-08-26T19:24:44"/>
        <d v="2024-10-11T04:45:39"/>
        <d v="2024-04-17T00:03:55"/>
        <d v="2024-01-19T02:17:03"/>
        <d v="2024-03-24T23:37:41"/>
        <d v="2024-02-01T13:02:32"/>
        <d v="2024-09-01T22:43:47"/>
        <d v="2024-08-14T15:11:32"/>
        <d v="2024-10-26T15:42:37"/>
        <d v="2024-07-30T19:16:14"/>
        <d v="2024-10-09T11:34:30"/>
        <d v="2024-12-23T15:29:48"/>
        <d v="2024-05-31T09:40:27"/>
        <d v="2024-09-15T11:34:25"/>
        <d v="2024-04-07T05:42:15"/>
        <d v="2024-10-02T12:14:43"/>
        <d v="2024-11-15T19:31:32"/>
        <d v="2024-05-01T19:36:44"/>
        <d v="2024-08-22T00:02:57"/>
        <d v="2024-04-22T17:32:08"/>
        <d v="2024-01-25T15:11:40"/>
        <d v="2024-01-24T16:12:39"/>
        <d v="2024-12-19T08:11:34"/>
        <d v="2024-04-22T21:22:08"/>
        <d v="2024-11-30T14:50:47"/>
        <d v="2024-12-07T16:28:07"/>
        <d v="2024-04-04T02:57:14"/>
        <d v="2024-03-05T23:04:20"/>
        <d v="2024-11-16T06:03:31"/>
        <d v="2024-11-14T13:33:33"/>
        <d v="2024-06-18T04:14:42"/>
        <d v="2024-10-05T12:46:43"/>
        <d v="2024-11-18T04:16:07"/>
        <d v="2024-11-27T04:29:34"/>
        <d v="2024-05-17T00:50:13"/>
        <d v="2024-07-19T05:27:22"/>
        <d v="2024-06-29T05:56:59"/>
        <d v="2024-10-23T22:25:14"/>
        <d v="2024-12-04T08:03:21"/>
        <d v="2024-12-07T21:55:33"/>
        <d v="2024-11-19T13:08:02"/>
        <d v="2024-09-13T11:33:01"/>
        <d v="2024-07-22T12:32:15"/>
        <d v="2024-03-15T11:59:04"/>
        <d v="2024-11-05T17:28:14"/>
        <d v="2024-08-17T17:11:05"/>
        <d v="2024-09-21T06:10:19"/>
        <d v="2024-07-29T15:21:28"/>
        <d v="2024-11-06T10:39:06"/>
        <d v="2024-07-03T05:49:31"/>
        <d v="2024-11-22T02:50:19"/>
        <d v="2024-05-20T08:08:59"/>
        <d v="2024-08-02T16:51:09"/>
        <d v="2024-11-30T02:15:13"/>
        <d v="2024-10-08T15:49:43"/>
        <d v="2024-01-07T04:05:32"/>
        <d v="2024-12-13T06:24:58"/>
        <d v="2024-12-14T13:56:39"/>
        <d v="2024-01-12T19:29:34"/>
        <d v="2024-01-22T20:01:56"/>
        <d v="2024-10-30T03:02:57"/>
        <d v="2024-09-24T08:42:01"/>
        <d v="2024-03-31T15:02:36"/>
        <d v="2024-09-28T01:01:02"/>
        <d v="2024-05-05T23:48:28"/>
        <d v="2024-05-23T22:12:30"/>
        <d v="2024-05-15T05:29:42"/>
        <d v="2024-12-08T05:06:23"/>
        <d v="2024-07-25T17:20:49"/>
        <d v="2024-11-17T08:59:03"/>
        <d v="2024-12-16T13:26:22"/>
        <d v="2024-07-27T02:24:52"/>
        <d v="2024-09-26T01:05:20"/>
        <d v="2024-11-24T03:39:21"/>
        <d v="2024-10-24T11:31:47"/>
        <d v="2024-04-27T07:09:53"/>
        <d v="2024-02-28T20:51:50"/>
        <d v="2024-06-29T23:28:03"/>
        <d v="2024-05-31T05:43:02"/>
        <d v="2024-04-10T10:57:57"/>
        <d v="2024-02-23T01:32:38"/>
        <d v="2024-05-20T10:15:47"/>
        <d v="2024-08-25T07:20:55"/>
        <d v="2024-07-30T14:04:24"/>
        <d v="2024-12-06T08:14:39"/>
        <d v="2024-12-11T04:45:56"/>
        <d v="2024-12-20T22:31:23"/>
        <d v="2024-07-19T00:52:43"/>
        <d v="2024-06-04T11:09:16"/>
        <d v="2024-04-27T16:56:51"/>
        <d v="2024-10-23T21:53:58"/>
        <d v="2024-09-05T17:13:15"/>
        <d v="2024-02-15T05:02:41"/>
        <d v="2024-12-15T22:22:02"/>
        <d v="2024-04-06T10:00:13"/>
        <d v="2024-06-22T13:43:52"/>
        <d v="2024-07-11T23:25:41"/>
        <d v="2024-08-29T21:31:43"/>
        <d v="2024-07-07T10:12:53"/>
        <d v="2024-07-31T20:05:55"/>
        <d v="2024-02-24T07:52:23"/>
        <d v="2024-05-29T23:13:42"/>
        <d v="2024-05-25T10:07:59"/>
        <d v="2024-06-24T16:05:36"/>
        <d v="2024-06-17T18:44:29"/>
        <d v="2024-05-08T04:34:20"/>
        <d v="2024-02-25T00:25:54"/>
        <d v="2024-11-06T18:09:52"/>
        <d v="2024-01-26T02:27:54"/>
        <d v="2024-11-21T18:27:43"/>
        <d v="2024-12-18T22:54:12"/>
        <d v="2024-06-04T18:39:12"/>
        <d v="2024-05-19T01:55:54"/>
        <d v="2024-09-10T07:40:14"/>
        <d v="2024-10-07T04:29:02"/>
        <d v="2024-01-24T18:49:56"/>
        <d v="2024-05-03T10:40:00"/>
        <d v="2024-09-06T21:53:50"/>
        <d v="2024-05-21T18:34:25"/>
        <d v="2024-05-16T15:04:02"/>
        <d v="2024-06-10T09:51:38"/>
        <d v="2024-07-16T08:49:06"/>
        <d v="2024-08-23T22:27:50"/>
        <d v="2024-03-15T07:38:05"/>
        <d v="2024-01-08T07:36:21"/>
        <d v="2024-08-15T02:09:45"/>
        <d v="2024-12-04T17:42:55"/>
        <d v="2024-01-07T15:37:34"/>
        <d v="2024-02-12T23:04:54"/>
        <d v="2024-12-19T17:16:00"/>
        <d v="2024-07-22T22:28:43"/>
        <d v="2024-05-30T19:20:39"/>
        <d v="2024-02-23T22:55:28"/>
        <d v="2024-10-05T20:54:17"/>
        <d v="2024-05-10T13:45:49"/>
        <d v="2024-06-25T04:47:43"/>
        <d v="2024-06-05T19:42:21"/>
        <d v="2024-01-29T22:41:56"/>
        <d v="2024-12-25T09:07:03"/>
        <d v="2024-03-12T18:41:44"/>
        <d v="2024-09-10T16:50:03"/>
        <d v="2024-05-02T19:33:42"/>
        <d v="2024-05-30T15:26:01"/>
        <d v="2024-08-27T23:35:15"/>
        <d v="2024-05-06T13:35:14"/>
        <d v="2024-08-19T23:37:06"/>
        <d v="2024-03-01T06:35:46"/>
        <d v="2024-04-14T14:26:53"/>
        <d v="2024-04-10T05:31:24"/>
        <d v="2024-12-15T09:56:40"/>
        <d v="2024-03-14T10:51:46"/>
        <d v="2024-05-14T23:15:25"/>
        <d v="2024-02-03T13:55:21"/>
        <d v="2024-02-25T04:35:53"/>
        <d v="2024-04-23T06:10:46"/>
        <d v="2024-07-12T01:08:14"/>
        <d v="2024-11-22T16:07:24"/>
        <d v="2024-07-12T08:03:02"/>
        <d v="2024-06-30T21:29:27"/>
        <d v="2024-03-19T22:52:07"/>
        <d v="2024-05-11T00:04:28"/>
        <d v="2024-06-26T18:54:25"/>
        <d v="2024-08-22T09:34:23"/>
        <d v="2024-09-10T16:28:44"/>
        <d v="2024-03-24T16:42:44"/>
        <d v="2024-03-28T21:20:20"/>
        <d v="2024-02-27T08:30:17"/>
        <d v="2024-07-15T10:09:31"/>
        <d v="2024-12-01T17:02:50"/>
        <d v="2024-07-09T16:18:44"/>
        <d v="2024-06-01T05:14:07"/>
        <d v="2024-10-18T06:55:23"/>
        <d v="2024-02-13T02:03:09"/>
        <d v="2024-02-01T06:56:27"/>
        <d v="2024-12-27T12:28:12"/>
        <d v="2024-07-31T19:57:12"/>
        <d v="2024-03-13T21:35:18"/>
        <d v="2024-06-30T22:27:47"/>
        <d v="2024-09-24T01:26:42"/>
        <d v="2024-10-27T08:46:54"/>
        <d v="2024-09-30T14:50:40"/>
        <d v="2024-12-02T18:25:54"/>
        <d v="2024-11-01T07:01:07"/>
        <d v="2024-07-02T06:49:52"/>
        <d v="2024-09-04T10:31:42"/>
        <d v="2024-03-16T08:20:32"/>
        <d v="2024-09-12T11:22:01"/>
        <d v="2024-11-04T20:35:42"/>
        <d v="2024-07-30T04:42:31"/>
        <d v="2024-01-16T08:18:10"/>
        <d v="2024-12-24T08:04:29"/>
        <d v="2024-03-26T15:41:33"/>
        <d v="2024-09-26T16:22:04"/>
        <d v="2024-06-12T04:42:32"/>
        <d v="2024-10-26T20:18:52"/>
        <d v="2024-12-08T04:47:20"/>
        <d v="2024-01-29T23:00:54"/>
        <d v="2024-04-02T01:09:21"/>
        <d v="2024-04-11T08:57:09"/>
        <d v="2024-03-09T03:55:33"/>
        <d v="2024-07-30T23:21:51"/>
        <d v="2024-03-19T20:46:55"/>
        <d v="2024-07-22T11:31:08"/>
        <d v="2024-02-09T18:13:33"/>
        <d v="2024-10-19T07:34:21"/>
        <d v="2024-07-01T07:07:01"/>
        <d v="2024-10-19T05:03:57"/>
        <d v="2024-09-21T07:51:41"/>
        <d v="2024-04-28T05:42:39"/>
        <d v="2024-04-11T01:04:31"/>
        <d v="2024-03-09T03:57:47"/>
        <d v="2024-03-06T06:26:55"/>
        <d v="2024-09-04T07:41:45"/>
        <d v="2024-12-28T10:04:14"/>
        <d v="2024-12-24T11:05:26"/>
        <d v="2024-08-01T10:43:34"/>
        <d v="2024-04-07T05:57:09"/>
        <d v="2024-01-19T22:28:55"/>
        <d v="2024-11-14T20:34:03"/>
        <d v="2024-07-20T21:53:05"/>
        <d v="2024-03-15T16:21:15"/>
        <d v="2024-12-11T22:15:46"/>
        <d v="2024-03-08T22:21:33"/>
        <d v="2024-02-20T11:35:13"/>
        <d v="2024-09-07T21:00:04"/>
        <d v="2024-05-22T09:34:37"/>
        <d v="2024-12-13T03:40:09"/>
        <d v="2024-07-27T22:30:01"/>
        <d v="2024-09-30T06:18:38"/>
        <d v="2024-09-10T04:43:12"/>
        <d v="2024-12-14T14:06:26"/>
        <d v="2024-03-03T16:45:40"/>
        <d v="2024-02-19T08:21:03"/>
        <d v="2024-12-11T11:21:46"/>
        <d v="2024-10-23T08:33:51"/>
        <d v="2024-09-10T23:28:30"/>
        <d v="2024-04-11T08:53:27"/>
        <d v="2024-04-21T19:47:25"/>
        <d v="2024-01-10T12:21:38"/>
        <d v="2024-07-16T04:08:47"/>
        <d v="2024-08-28T09:42:31"/>
        <d v="2024-10-26T16:00:37"/>
        <d v="2024-04-24T17:33:23"/>
        <d v="2024-04-23T19:12:54"/>
        <d v="2024-01-30T20:11:41"/>
        <d v="2024-08-24T19:38:29"/>
        <d v="2024-12-22T14:55:59"/>
        <d v="2024-03-01T20:42:27"/>
        <d v="2024-01-22T08:47:37"/>
        <d v="2024-01-14T10:04:35"/>
        <d v="2024-12-16T21:29:52"/>
        <d v="2024-11-06T11:23:25"/>
        <d v="2024-11-22T21:08:29"/>
        <d v="2024-06-02T06:00:47"/>
        <d v="2024-10-13T14:02:39"/>
        <d v="2024-02-10T01:53:59"/>
        <d v="2024-04-04T04:36:40"/>
        <d v="2024-12-20T02:25:41"/>
        <d v="2024-03-17T23:05:30"/>
        <d v="2024-11-20T06:10:44"/>
        <d v="2024-02-29T17:48:01"/>
        <d v="2024-11-25T13:56:15"/>
        <d v="2024-08-27T13:47:05"/>
        <d v="2024-05-12T22:04:36"/>
        <d v="2024-04-06T05:58:51"/>
        <d v="2024-07-30T05:05:12"/>
        <d v="2024-08-09T18:58:59"/>
        <d v="2024-01-24T00:40:35"/>
        <d v="2024-01-02T21:11:01"/>
        <d v="2024-01-28T15:43:40"/>
        <d v="2024-08-30T02:54:30"/>
        <d v="2024-08-20T04:18:02"/>
        <d v="2024-11-21T15:28:05"/>
        <d v="2024-09-27T21:22:18"/>
        <d v="2024-04-16T09:49:59"/>
        <d v="2024-08-30T16:07:20"/>
        <d v="2024-12-12T03:31:17"/>
        <d v="2024-06-23T05:06:22"/>
        <d v="2024-12-14T06:13:54"/>
        <d v="2024-01-11T21:15:26"/>
        <d v="2024-11-16T22:11:23"/>
        <d v="2024-06-18T11:22:36"/>
        <d v="2024-10-31T14:13:53"/>
        <d v="2024-08-30T15:36:01"/>
        <d v="2024-12-06T18:21:28"/>
        <d v="2024-09-25T15:38:45"/>
        <d v="2024-06-09T23:39:37"/>
        <d v="2024-06-11T18:03:38"/>
        <d v="2024-06-26T23:52:23"/>
        <d v="2024-01-10T02:12:47"/>
        <d v="2024-02-14T06:05:31"/>
        <d v="2024-07-16T19:24:17"/>
        <d v="2024-05-24T14:19:39"/>
        <d v="2024-12-27T13:44:42"/>
        <d v="2024-06-27T13:44:17"/>
        <d v="2024-08-06T03:10:58"/>
        <d v="2024-10-28T15:58:55"/>
        <d v="2024-02-10T09:05:24"/>
        <d v="2024-06-03T17:29:56"/>
        <d v="2024-07-10T03:35:58"/>
        <d v="2024-08-23T00:07:03"/>
        <d v="2024-05-11T20:45:26"/>
        <d v="2024-07-24T18:09:35"/>
        <d v="2024-01-07T23:39:57"/>
        <d v="2024-06-09T07:44:08"/>
        <d v="2024-05-05T16:36:27"/>
        <d v="2024-05-29T08:57:16"/>
        <d v="2024-08-22T06:13:36"/>
        <d v="2024-05-15T21:20:09"/>
        <d v="2024-03-29T04:05:49"/>
        <d v="2024-04-02T05:06:20"/>
        <d v="2024-12-27T23:55:28"/>
        <d v="2024-03-20T10:51:03"/>
        <d v="2024-11-28T14:17:36"/>
        <d v="2024-11-28T07:25:30"/>
        <d v="2024-07-09T12:05:57"/>
        <d v="2024-05-17T17:16:32"/>
        <d v="2024-10-08T23:11:51"/>
        <d v="2024-05-17T19:46:19"/>
        <d v="2024-04-12T12:02:55"/>
        <d v="2024-03-07T16:09:34"/>
        <d v="2024-06-15T10:11:20"/>
        <d v="2024-03-16T14:39:14"/>
        <d v="2024-05-05T13:08:25"/>
        <d v="2024-06-19T15:28:27"/>
        <d v="2024-05-08T07:16:20"/>
        <d v="2024-07-05T08:04:00"/>
        <d v="2024-04-03T19:18:48"/>
        <d v="2024-08-26T21:16:26"/>
        <d v="2024-06-27T04:34:25"/>
        <d v="2024-09-09T13:53:27"/>
        <d v="2024-08-25T19:26:23"/>
        <d v="2024-03-16T07:44:42"/>
        <d v="2024-04-11T17:12:20"/>
        <d v="2024-12-10T01:19:32"/>
        <d v="2024-07-08T16:20:05"/>
        <d v="2024-01-19T01:40:05"/>
        <d v="2024-11-27T20:46:09"/>
        <d v="2024-02-25T20:09:42"/>
        <d v="2024-10-27T01:25:55"/>
        <d v="2024-04-02T21:50:22"/>
        <d v="2024-10-31T19:55:13"/>
        <d v="2024-05-06T08:19:33"/>
        <d v="2024-09-17T14:30:36"/>
        <d v="2024-07-11T20:59:21"/>
        <d v="2024-02-19T17:40:34"/>
        <d v="2024-02-17T08:20:52"/>
        <d v="2024-09-16T04:53:51"/>
        <d v="2024-09-26T17:14:36"/>
        <d v="2024-01-21T06:11:49"/>
        <d v="2024-09-21T23:23:19"/>
        <d v="2024-06-01T01:43:17"/>
        <d v="2024-12-30T06:32:05"/>
        <d v="2024-04-12T17:45:17"/>
        <d v="2024-06-28T08:22:04"/>
        <d v="2024-10-05T12:05:40"/>
        <d v="2024-03-23T03:48:17"/>
        <d v="2024-07-31T00:44:41"/>
        <d v="2024-04-17T14:37:59"/>
        <d v="2024-12-20T15:02:17"/>
        <d v="2024-09-15T21:36:55"/>
        <d v="2024-02-20T14:46:22"/>
        <d v="2024-04-16T16:43:23"/>
        <d v="2024-10-24T18:22:48"/>
        <d v="2024-12-24T16:47:14"/>
        <d v="2024-07-23T06:04:56"/>
        <d v="2024-11-14T00:56:49"/>
        <d v="2024-11-10T19:33:17"/>
        <d v="2024-06-21T14:16:35"/>
        <d v="2024-08-11T07:46:07"/>
        <d v="2024-07-17T21:05:51"/>
        <d v="2024-11-06T02:26:44"/>
        <d v="2024-08-20T22:05:13"/>
        <d v="2024-07-20T05:51:33"/>
        <d v="2024-08-30T22:45:22"/>
        <d v="2024-05-01T04:39:51"/>
        <d v="2024-04-18T09:14:12"/>
        <d v="2024-11-28T11:19:45"/>
        <d v="2024-05-25T05:24:03"/>
        <d v="2024-02-22T00:15:05"/>
        <d v="2024-01-25T14:03:32"/>
        <d v="2024-06-24T23:06:45"/>
        <d v="2024-02-01T01:52:35"/>
        <d v="2024-06-07T20:59:50"/>
        <d v="2024-07-03T02:53:10"/>
        <d v="2024-07-27T07:27:32"/>
        <d v="2024-11-14T08:12:55"/>
        <d v="2024-02-27T21:02:22"/>
        <d v="2024-01-17T07:49:14"/>
        <d v="2024-05-23T22:58:21"/>
        <d v="2024-04-07T16:21:16"/>
        <d v="2024-07-05T23:07:59"/>
        <d v="2024-08-28T15:08:00"/>
        <d v="2024-09-25T13:36:26"/>
        <d v="2024-09-16T17:36:40"/>
        <d v="2024-06-15T18:33:24"/>
        <d v="2024-11-21T13:53:52"/>
        <d v="2024-10-18T11:36:58"/>
        <d v="2024-12-10T21:17:39"/>
        <d v="2024-10-16T16:11:31"/>
        <d v="2024-05-29T09:53:40"/>
        <d v="2024-02-09T08:30:53"/>
        <d v="2024-09-18T06:46:58"/>
        <d v="2024-06-08T04:14:42"/>
        <d v="2024-02-04T07:27:48"/>
        <d v="2024-05-05T21:30:52"/>
        <d v="2024-09-07T07:15:53"/>
        <d v="2024-08-03T16:16:50"/>
        <d v="2024-10-29T06:46:21"/>
        <d v="2024-01-25T06:07:04"/>
        <d v="2024-11-04T10:02:11"/>
        <d v="2024-10-12T03:02:07"/>
        <d v="2024-03-25T08:43:26"/>
        <d v="2024-05-24T16:33:59"/>
        <d v="2024-11-01T11:59:07"/>
        <d v="2024-02-27T13:23:41"/>
        <d v="2024-12-20T07:40:45"/>
        <d v="2024-10-22T13:41:33"/>
        <d v="2024-08-23T08:42:02"/>
        <d v="2024-06-15T03:09:11"/>
        <d v="2024-10-12T04:10:48"/>
        <d v="2024-06-15T11:04:16"/>
        <d v="2024-09-08T01:20:20"/>
        <d v="2024-06-27T02:09:25"/>
        <d v="2024-10-11T23:04:26"/>
        <d v="2024-04-04T05:21:08"/>
        <d v="2024-04-18T03:20:21"/>
        <d v="2024-09-12T08:28:53"/>
        <d v="2024-05-06T21:35:38"/>
        <d v="2024-03-21T05:10:23"/>
        <d v="2024-01-26T08:54:02"/>
        <d v="2024-10-23T17:30:12"/>
        <d v="2024-06-28T18:06:54"/>
        <d v="2024-06-22T11:05:45"/>
        <d v="2024-02-01T03:25:18"/>
        <d v="2024-03-06T12:36:48"/>
        <d v="2024-04-24T16:11:37"/>
        <d v="2024-12-08T09:07:05"/>
        <d v="2024-02-09T01:51:17"/>
        <d v="2024-02-21T12:01:07"/>
        <d v="2024-09-30T02:49:31"/>
        <d v="2024-01-27T14:56:09"/>
        <d v="2024-07-18T11:42:13"/>
        <d v="2024-05-14T18:52:17"/>
        <d v="2024-03-18T18:49:18"/>
        <d v="2024-10-26T03:49:23"/>
        <d v="2024-07-18T09:39:34"/>
        <d v="2024-10-12T15:10:42"/>
        <d v="2024-10-20T10:21:30"/>
        <d v="2024-09-11T17:41:28"/>
        <d v="2024-07-16T09:37:48"/>
        <d v="2024-08-02T04:16:46"/>
        <d v="2024-01-22T00:23:20"/>
        <d v="2024-09-07T11:04:24"/>
        <d v="2024-03-16T21:55:35"/>
        <d v="2024-11-21T06:10:42"/>
        <d v="2024-07-28T10:19:56"/>
        <d v="2024-11-11T04:40:02"/>
        <d v="2024-01-28T23:07:41"/>
        <d v="2024-06-14T17:46:06"/>
        <d v="2024-03-05T10:07:51"/>
        <d v="2024-05-24T08:31:42"/>
        <d v="2024-09-29T02:12:48"/>
        <d v="2024-06-21T02:36:24"/>
        <d v="2024-09-08T16:18:20"/>
        <d v="2024-04-14T00:21:17"/>
        <d v="2024-09-26T07:05:14"/>
        <d v="2024-04-08T17:12:46"/>
        <d v="2024-02-20T00:38:54"/>
        <d v="2024-02-24T16:42:48"/>
        <d v="2024-03-14T06:58:52"/>
        <d v="2024-06-01T01:15:00"/>
        <d v="2024-03-30T10:39:49"/>
        <d v="2024-12-02T04:37:38"/>
        <d v="2024-08-19T05:53:13"/>
        <d v="2024-06-26T21:26:52"/>
        <d v="2024-09-10T20:32:58"/>
        <d v="2024-11-23T10:42:25"/>
        <d v="2024-03-19T03:40:59"/>
        <d v="2024-12-24T14:34:36"/>
        <d v="2024-01-16T09:45:53"/>
        <d v="2024-11-20T22:55:33"/>
        <d v="2024-01-27T15:40:43"/>
        <d v="2024-06-25T12:51:48"/>
        <d v="2024-09-16T05:36:56"/>
        <d v="2024-05-13T08:05:34"/>
        <d v="2024-02-29T16:46:01"/>
        <d v="2024-05-19T00:23:45"/>
        <d v="2024-09-25T10:23:38"/>
        <d v="2024-07-01T15:15:17"/>
        <d v="2024-05-01T09:50:22"/>
        <d v="2024-08-01T07:06:44"/>
        <d v="2024-07-24T04:01:49"/>
        <d v="2024-06-25T10:49:12"/>
        <d v="2024-01-28T03:44:00"/>
        <d v="2024-03-06T03:54:28"/>
        <d v="2024-05-14T15:09:32"/>
        <d v="2024-11-03T23:06:57"/>
        <d v="2024-03-12T06:40:55"/>
        <d v="2024-07-28T10:29:09"/>
        <d v="2024-09-06T05:27:00"/>
        <d v="2024-10-21T17:09:40"/>
        <d v="2024-07-20T05:02:30"/>
        <d v="2024-07-02T04:07:52"/>
        <d v="2024-06-04T03:15:44"/>
        <d v="2024-01-02T22:33:44"/>
        <d v="2024-07-03T16:24:57"/>
        <d v="2024-04-19T10:19:22"/>
        <d v="2024-04-19T00:22:51"/>
        <d v="2024-12-20T02:32:37"/>
        <d v="2024-03-27T19:06:03"/>
        <d v="2024-06-09T02:21:42"/>
        <d v="2024-07-02T04:04:54"/>
        <d v="2024-01-15T23:01:16"/>
        <d v="2024-12-03T21:18:35"/>
        <d v="2024-02-29T11:13:51"/>
        <d v="2024-02-29T09:51:53"/>
        <d v="2024-04-12T13:49:04"/>
        <d v="2024-09-03T12:00:59"/>
        <d v="2024-11-14T07:53:41"/>
        <d v="2024-03-21T00:01:36"/>
        <d v="2024-05-20T04:36:40"/>
        <d v="2024-02-23T19:25:42"/>
        <d v="2024-07-14T21:34:24"/>
        <d v="2024-08-15T03:21:28"/>
        <d v="2024-02-16T09:59:42"/>
        <d v="2024-04-22T02:26:21"/>
        <d v="2024-07-25T14:11:05"/>
        <d v="2024-09-19T10:11:00"/>
        <d v="2024-04-10T04:57:20"/>
        <d v="2024-04-26T16:10:05"/>
        <d v="2024-08-30T01:42:45"/>
        <d v="2024-12-30T11:16:37"/>
        <d v="2024-11-03T06:27:01"/>
        <d v="2024-08-15T02:08:57"/>
        <d v="2024-12-09T02:23:09"/>
        <d v="2024-11-13T08:10:25"/>
        <d v="2024-07-05T01:24:45"/>
        <d v="2024-11-29T21:23:25"/>
        <d v="2024-10-28T16:39:11"/>
        <d v="2024-03-16T13:58:39"/>
        <d v="2024-02-02T11:27:28"/>
        <d v="2024-08-15T20:58:47"/>
        <d v="2024-11-02T09:58:22"/>
        <d v="2024-03-16T15:03:27"/>
        <d v="2024-10-12T01:33:47"/>
        <d v="2024-10-26T14:14:43"/>
        <d v="2024-06-26T20:02:31"/>
        <d v="2024-08-25T12:07:59"/>
        <d v="2024-08-30T23:17:41"/>
        <d v="2024-02-04T07:38:52"/>
        <d v="2024-09-20T17:13:39"/>
        <d v="2024-06-19T10:27:40"/>
        <d v="2024-05-09T00:05:46"/>
        <d v="2024-10-16T01:57:31"/>
        <d v="2024-01-29T12:29:19"/>
        <d v="2024-09-02T10:01:31"/>
        <d v="2024-09-12T00:11:20"/>
        <d v="2024-08-19T22:52:47"/>
        <d v="2024-11-17T12:57:21"/>
        <d v="2024-10-05T00:33:23"/>
        <d v="2024-12-08T05:25:59"/>
        <d v="2024-10-16T19:46:07"/>
        <d v="2024-06-10T00:54:07"/>
        <d v="2024-06-04T19:13:02"/>
        <d v="2024-05-11T11:42:51"/>
        <d v="2024-08-25T12:41:16"/>
        <d v="2024-07-28T09:20:32"/>
        <d v="2024-02-13T17:10:48"/>
        <d v="2024-01-01T07:27:50"/>
        <d v="2024-07-09T14:31:45"/>
        <d v="2024-10-27T20:32:54"/>
        <d v="2024-05-04T01:52:34"/>
        <d v="2024-01-06T09:36:47"/>
        <d v="2024-11-14T09:44:34"/>
        <d v="2024-01-20T21:27:46"/>
        <d v="2024-05-21T02:59:12"/>
        <d v="2024-09-15T17:08:05"/>
        <d v="2024-06-27T05:02:10"/>
        <d v="2024-10-25T14:26:50"/>
        <d v="2024-08-03T10:09:05"/>
        <d v="2024-12-08T03:22:15"/>
        <d v="2024-03-04T10:22:48"/>
        <d v="2024-05-30T07:53:00"/>
        <d v="2024-10-15T22:34:48"/>
        <d v="2024-02-16T06:53:18"/>
        <d v="2024-02-13T16:22:22"/>
        <d v="2024-05-09T19:51:07"/>
        <d v="2024-06-08T23:06:28"/>
        <d v="2024-07-30T14:26:27"/>
        <d v="2024-08-18T13:33:12"/>
        <d v="2024-06-07T00:36:35"/>
        <d v="2024-04-21T03:01:26"/>
        <d v="2024-05-16T07:59:29"/>
        <d v="2024-08-25T08:15:41"/>
        <d v="2024-08-16T07:22:50"/>
        <d v="2024-02-02T01:44:51"/>
        <d v="2024-06-04T07:25:26"/>
        <d v="2024-08-17T00:14:55"/>
        <d v="2024-05-08T03:10:56"/>
        <d v="2024-09-28T08:34:04"/>
        <d v="2024-02-16T03:33:38"/>
        <d v="2024-05-21T00:36:11"/>
        <d v="2024-04-10T00:24:56"/>
        <d v="2024-05-14T13:52:21"/>
        <d v="2024-12-12T11:54:53"/>
        <d v="2024-02-18T21:15:54"/>
        <d v="2024-11-23T02:30:14"/>
        <d v="2024-10-27T04:42:25"/>
        <d v="2024-01-04T23:33:20"/>
        <d v="2024-11-10T00:05:10"/>
        <d v="2024-06-13T00:47:28"/>
        <d v="2024-09-29T10:24:00"/>
        <d v="2024-09-28T15:45:23"/>
        <d v="2024-04-30T01:37:51"/>
        <d v="2024-12-15T14:26:27"/>
        <d v="2024-11-11T05:15:38"/>
        <d v="2024-08-27T06:41:59"/>
        <d v="2024-12-13T13:42:51"/>
        <d v="2024-03-11T18:28:56"/>
        <d v="2024-08-07T02:17:54"/>
        <d v="2024-11-13T18:24:32"/>
        <d v="2024-11-28T18:50:43"/>
        <d v="2024-04-10T22:50:05"/>
        <d v="2024-06-26T10:11:05"/>
        <d v="2024-10-30T00:24:42"/>
        <d v="2024-09-17T11:58:24"/>
        <d v="2024-03-30T19:34:23"/>
        <d v="2024-09-09T14:16:42"/>
        <d v="2024-08-10T00:01:22"/>
        <d v="2024-05-13T21:03:29"/>
        <d v="2024-06-06T12:56:47"/>
        <d v="2024-02-01T13:29:23"/>
        <d v="2024-01-25T11:31:46"/>
        <d v="2024-12-23T21:19:42"/>
        <d v="2024-11-17T07:01:59"/>
        <d v="2024-09-24T20:56:37"/>
        <d v="2024-07-26T21:26:40"/>
        <d v="2024-02-21T13:35:23"/>
        <d v="2024-02-04T15:34:42"/>
        <d v="2024-11-23T21:33:07"/>
        <d v="2024-01-10T02:20:27"/>
        <d v="2024-04-07T07:05:34"/>
        <d v="2024-04-22T14:08:36"/>
        <d v="2024-01-22T05:23:26"/>
        <d v="2024-11-23T16:45:39"/>
        <d v="2024-07-02T05:17:55"/>
        <d v="2024-08-13T03:26:10"/>
        <d v="2024-12-14T09:06:18"/>
        <d v="2024-10-24T11:27:34"/>
        <d v="2024-08-03T04:56:48"/>
        <d v="2024-08-13T03:51:58"/>
        <d v="2024-03-10T11:24:54"/>
        <d v="2024-05-11T11:30:51"/>
        <d v="2024-12-19T11:04:04"/>
        <d v="2024-01-26T16:31:19"/>
        <d v="2024-11-05T16:39:37"/>
        <d v="2024-09-20T10:49:05"/>
        <d v="2024-03-02T01:57:09"/>
        <d v="2024-10-27T02:53:05"/>
        <d v="2024-05-22T07:22:28"/>
        <d v="2024-06-05T18:32:48"/>
        <d v="2024-03-09T23:04:40"/>
        <d v="2024-06-18T12:01:08"/>
        <d v="2024-05-28T06:55:45"/>
        <d v="2024-05-13T05:37:18"/>
        <d v="2024-05-26T19:38:55"/>
        <d v="2024-09-18T23:08:43"/>
        <d v="2024-10-29T20:28:21"/>
        <d v="2024-08-11T22:38:52"/>
        <d v="2024-03-13T10:57:55"/>
        <d v="2024-08-15T23:09:13"/>
        <d v="2024-11-26T05:39:49"/>
        <d v="2024-09-04T23:31:34"/>
        <d v="2024-05-19T12:33:38"/>
        <d v="2024-09-20T16:17:09"/>
        <d v="2024-10-06T08:55:46"/>
        <d v="2024-06-13T17:41:14"/>
        <d v="2024-01-17T05:03:45"/>
        <d v="2024-03-16T20:52:44"/>
        <d v="2024-11-12T15:24:04"/>
        <d v="2024-12-06T18:07:44"/>
        <d v="2024-07-30T09:00:38"/>
        <d v="2024-04-20T23:35:21"/>
        <d v="2024-09-05T10:42:15"/>
        <d v="2024-04-01T06:23:44"/>
        <d v="2024-02-22T00:40:20"/>
        <d v="2024-01-04T08:00:16"/>
        <d v="2024-06-05T16:34:39"/>
        <d v="2024-03-05T13:59:41"/>
        <d v="2024-07-12T22:43:49"/>
        <d v="2024-06-16T09:42:05"/>
        <d v="2024-09-30T07:34:52"/>
        <d v="2024-11-19T02:34:56"/>
        <d v="2024-02-03T16:00:45"/>
        <d v="2024-02-13T23:41:22"/>
        <d v="2024-02-16T12:11:20"/>
        <d v="2024-07-04T12:37:55"/>
        <d v="2024-03-02T19:06:49"/>
        <d v="2024-07-08T04:33:25"/>
        <d v="2024-10-04T05:31:06"/>
        <d v="2024-07-09T10:35:59"/>
        <d v="2024-10-08T05:03:58"/>
        <d v="2024-10-19T22:57:25"/>
        <d v="2024-02-26T22:14:14"/>
        <d v="2024-03-13T19:33:06"/>
        <d v="2024-08-28T05:36:13"/>
        <d v="2024-05-15T03:44:58"/>
        <d v="2024-09-02T09:08:06"/>
        <d v="2024-10-14T07:07:36"/>
        <d v="2024-04-16T19:26:57"/>
        <d v="2024-07-17T14:13:06"/>
        <d v="2024-04-16T21:44:48"/>
        <d v="2024-08-23T17:57:56"/>
        <d v="2024-04-23T05:07:28"/>
        <d v="2024-08-02T22:14:10"/>
        <d v="2024-07-20T23:21:41"/>
        <d v="2024-03-30T15:10:47"/>
        <d v="2024-05-06T19:17:49"/>
        <d v="2024-07-17T11:24:03"/>
        <d v="2024-04-19T00:16:57"/>
        <d v="2024-03-21T17:35:41"/>
        <d v="2024-03-05T14:28:23"/>
        <d v="2024-11-23T18:24:52"/>
        <d v="2024-11-25T19:34:27"/>
        <d v="2024-07-07T04:11:50"/>
        <d v="2024-07-19T11:10:31"/>
        <d v="2024-02-25T09:19:57"/>
        <d v="2024-06-19T20:43:11"/>
        <d v="2024-09-01T19:20:24"/>
        <d v="2024-03-25T22:16:12"/>
        <d v="2024-12-14T00:57:08"/>
        <d v="2024-07-20T03:05:33"/>
        <d v="2024-08-11T21:49:07"/>
        <d v="2024-07-11T04:02:26"/>
        <d v="2024-07-05T09:16:29"/>
        <d v="2024-07-30T15:36:40"/>
        <d v="2024-07-12T02:40:58"/>
        <d v="2024-04-27T01:35:44"/>
        <d v="2024-10-26T11:31:19"/>
        <d v="2024-05-30T16:50:21"/>
        <d v="2024-09-18T03:10:18"/>
        <d v="2024-01-02T22:06:41"/>
        <d v="2024-04-22T04:04:19"/>
        <d v="2024-12-12T08:54:57"/>
        <d v="2024-08-27T13:29:27"/>
        <d v="2024-01-27T11:11:26"/>
        <d v="2024-02-10T17:28:10"/>
        <d v="2024-11-30T00:29:04"/>
        <d v="2024-06-27T17:47:23"/>
        <d v="2024-10-22T01:50:03"/>
        <d v="2024-10-28T18:40:31"/>
        <d v="2024-02-03T14:28:13"/>
        <d v="2024-04-21T20:18:51"/>
        <d v="2024-09-14T13:14:14"/>
        <d v="2024-06-01T00:00:44"/>
        <d v="2024-10-09T00:33:46"/>
        <d v="2024-02-09T18:43:32"/>
        <d v="2024-10-30T20:55:16"/>
        <d v="2024-04-03T17:36:26"/>
        <d v="2024-10-04T18:03:30"/>
        <d v="2024-05-03T23:06:12"/>
        <d v="2024-03-11T07:53:41"/>
        <d v="2024-10-14T21:38:56"/>
        <d v="2024-10-26T23:34:00"/>
        <d v="2024-08-04T14:43:22"/>
        <d v="2024-12-01T08:39:56"/>
        <d v="2024-03-29T23:56:04"/>
        <d v="2024-08-11T06:51:55"/>
        <d v="2024-04-26T23:56:11"/>
        <d v="2024-03-01T01:00:56"/>
        <d v="2024-11-23T16:28:54"/>
        <d v="2024-02-25T11:25:14"/>
        <d v="2024-10-27T04:58:14"/>
        <d v="2024-05-28T17:34:02"/>
        <d v="2024-03-18T18:11:13"/>
        <d v="2024-08-09T23:10:44"/>
        <d v="2024-10-07T12:50:41"/>
        <d v="2024-11-24T10:40:45"/>
        <d v="2024-11-05T17:01:28"/>
        <d v="2024-09-02T16:22:24"/>
        <d v="2024-12-03T12:11:57"/>
        <d v="2024-12-13T04:09:28"/>
        <d v="2024-02-13T05:27:03"/>
        <d v="2024-08-15T10:39:16"/>
        <d v="2024-07-04T15:22:46"/>
        <d v="2024-06-28T19:13:39"/>
        <d v="2024-05-19T15:00:16"/>
        <d v="2024-05-16T16:43:10"/>
        <d v="2024-07-26T20:02:03"/>
        <d v="2024-11-05T22:09:46"/>
        <d v="2024-12-08T08:09:34"/>
        <d v="2024-04-14T15:45:43"/>
        <d v="2024-02-02T22:43:31"/>
        <d v="2024-07-31T17:56:00"/>
        <d v="2024-05-09T09:52:37"/>
        <d v="2024-06-17T23:43:02"/>
        <d v="2024-04-07T11:28:00"/>
        <d v="2024-12-05T20:20:24"/>
        <d v="2024-12-24T23:57:25"/>
        <d v="2024-07-15T17:15:24"/>
        <d v="2024-03-31T17:37:37"/>
        <d v="2024-06-06T05:08:53"/>
        <d v="2024-08-08T05:41:16"/>
        <d v="2024-10-13T13:14:06"/>
        <d v="2024-10-08T06:41:44"/>
        <d v="2024-06-15T21:00:10"/>
        <d v="2024-07-07T12:29:19"/>
        <d v="2024-05-16T05:47:13"/>
        <d v="2024-09-01T10:04:00"/>
        <d v="2024-05-04T08:07:54"/>
        <d v="2024-05-23T05:02:22"/>
        <d v="2024-01-28T16:28:39"/>
        <d v="2024-03-03T17:38:15"/>
        <d v="2024-11-16T14:56:11"/>
        <d v="2024-11-29T04:31:36"/>
        <d v="2024-04-07T20:31:48"/>
        <d v="2024-10-11T15:24:07"/>
        <d v="2024-02-23T15:07:26"/>
        <d v="2024-06-03T11:06:58"/>
        <d v="2024-01-17T12:52:47"/>
        <d v="2024-11-05T06:06:21"/>
        <d v="2024-01-04T18:43:43"/>
        <d v="2024-10-20T14:59:48"/>
        <d v="2024-07-29T13:59:04"/>
        <d v="2024-09-07T21:09:41"/>
        <d v="2024-04-05T11:02:39"/>
        <d v="2024-03-25T07:54:19"/>
        <d v="2024-10-20T05:30:56"/>
        <d v="2024-10-22T01:15:15"/>
        <d v="2024-11-11T08:55:28"/>
        <d v="2024-10-18T09:23:50"/>
        <d v="2024-12-18T22:06:55"/>
        <d v="2024-02-14T15:23:05"/>
        <d v="2024-04-30T07:46:40"/>
        <d v="2024-12-22T14:50:39"/>
        <d v="2024-03-21T05:31:09"/>
        <d v="2024-11-19T06:01:54"/>
        <d v="2024-11-19T06:37:34"/>
        <d v="2024-03-30T01:19:43"/>
        <d v="2024-04-26T17:53:17"/>
        <d v="2024-12-11T07:39:57"/>
        <d v="2024-09-21T01:15:40"/>
        <d v="2024-02-14T22:54:11"/>
        <d v="2024-10-27T02:43:43"/>
        <d v="2024-09-15T06:55:44"/>
        <d v="2024-06-30T08:07:53"/>
        <d v="2024-03-18T07:55:43"/>
        <d v="2024-06-09T16:37:31"/>
        <d v="2024-02-21T19:39:26"/>
        <d v="2024-10-14T09:27:13"/>
        <d v="2024-09-20T06:37:42"/>
        <d v="2024-10-10T04:21:13"/>
        <d v="2024-11-14T03:13:00"/>
        <d v="2024-10-26T23:12:22"/>
        <d v="2024-01-31T20:54:39"/>
        <d v="2024-01-23T20:18:17"/>
        <d v="2024-03-01T23:51:42"/>
        <d v="2024-10-26T00:04:57"/>
        <d v="2024-05-08T21:30:20"/>
        <d v="2024-07-27T04:39:22"/>
        <d v="2024-02-07T19:02:38"/>
        <d v="2024-03-25T11:49:36"/>
        <d v="2024-11-12T20:54:11"/>
        <d v="2024-08-19T03:12:10"/>
        <d v="2024-02-17T04:20:42"/>
        <d v="2024-06-08T21:58:53"/>
        <d v="2024-08-25T15:32:10"/>
        <d v="2024-05-26T02:50:26"/>
        <d v="2024-01-06T17:02:17"/>
        <d v="2024-11-17T13:16:07"/>
        <d v="2024-09-08T06:34:36"/>
        <d v="2024-01-13T12:21:19"/>
        <d v="2024-12-16T06:30:36"/>
        <d v="2024-06-05T23:54:31"/>
        <d v="2024-10-13T18:12:18"/>
        <d v="2024-01-28T16:27:21"/>
        <d v="2024-08-27T17:53:14"/>
        <d v="2024-08-11T20:56:55"/>
        <d v="2024-07-16T19:17:10"/>
        <d v="2024-08-18T19:26:17"/>
        <d v="2024-09-03T23:39:26"/>
        <d v="2024-12-28T02:04:39"/>
        <d v="2024-05-25T11:16:29"/>
        <d v="2024-09-28T19:25:59"/>
        <d v="2024-11-22T18:59:00"/>
        <d v="2024-05-04T05:55:51"/>
        <d v="2024-11-23T05:17:33"/>
        <d v="2024-11-06T04:46:01"/>
        <d v="2024-06-07T09:26:41"/>
        <d v="2024-12-28T00:11:02"/>
        <d v="2024-03-08T23:29:41"/>
        <d v="2024-01-13T13:51:11"/>
        <d v="2024-02-20T01:17:06"/>
        <d v="2024-05-26T22:16:44"/>
        <d v="2024-03-03T05:21:34"/>
        <d v="2024-09-29T01:49:40"/>
        <d v="2024-02-24T19:16:59"/>
        <d v="2024-11-01T19:31:23"/>
        <d v="2024-06-08T11:00:49"/>
        <d v="2024-09-11T19:26:04"/>
        <d v="2024-07-10T02:25:25"/>
        <d v="2024-11-10T17:56:22"/>
        <d v="2024-11-12T18:41:07"/>
        <d v="2024-09-02T21:31:06"/>
        <d v="2024-06-07T18:46:47"/>
        <d v="2024-01-29T13:18:12"/>
        <d v="2024-11-08T03:06:01"/>
        <d v="2024-10-17T08:49:28"/>
        <d v="2024-11-22T11:58:22"/>
        <d v="2024-12-27T00:28:11"/>
        <d v="2024-01-07T08:42:15"/>
        <d v="2024-10-30T16:57:51"/>
        <d v="2024-08-11T01:50:40"/>
        <d v="2024-01-11T12:58:04"/>
        <d v="2024-02-12T16:04:50"/>
        <d v="2024-01-02T11:41:24"/>
        <d v="2024-01-06T13:54:45"/>
        <d v="2024-06-09T03:36:23"/>
        <d v="2024-05-19T21:15:33"/>
        <d v="2024-09-19T17:44:12"/>
        <d v="2024-02-22T22:45:36"/>
        <d v="2024-02-18T21:37:34"/>
        <d v="2024-10-20T14:26:48"/>
        <d v="2024-08-12T20:28:00"/>
        <d v="2024-11-26T01:44:56"/>
        <d v="2024-08-03T13:49:54"/>
        <d v="2024-07-16T14:06:48"/>
        <d v="2024-05-05T11:42:18"/>
        <d v="2024-09-27T09:07:34"/>
        <d v="2024-10-12T17:57:16"/>
        <d v="2024-12-18T01:41:18"/>
        <d v="2024-01-22T07:38:24"/>
        <d v="2024-05-03T23:55:26"/>
        <d v="2024-06-05T21:21:30"/>
        <d v="2024-11-02T14:16:08"/>
        <d v="2024-06-21T03:08:14"/>
        <d v="2024-08-25T03:10:27"/>
        <d v="2024-08-25T12:48:56"/>
        <d v="2024-11-09T10:59:51"/>
        <d v="2024-04-04T20:17:36"/>
        <d v="2024-03-17T05:27:45"/>
        <d v="2024-12-09T07:46:19"/>
        <d v="2024-09-03T06:17:34"/>
        <d v="2024-12-10T20:53:24"/>
        <d v="2024-11-09T19:03:06"/>
        <d v="2024-09-12T00:52:11"/>
        <d v="2024-03-31T22:30:29"/>
        <d v="2024-09-07T08:39:16"/>
        <d v="2024-09-07T20:58:02"/>
        <d v="2024-11-03T23:35:14"/>
        <d v="2024-09-10T08:27:55"/>
        <d v="2024-04-10T15:16:24"/>
        <d v="2024-11-18T00:15:19"/>
        <d v="2024-03-25T04:52:00"/>
        <d v="2024-03-24T13:10:17"/>
        <d v="2024-07-24T05:20:07"/>
        <d v="2024-11-21T08:44:59"/>
        <d v="2024-11-13T11:37:47"/>
        <d v="2024-09-16T17:29:19"/>
        <d v="2024-09-04T13:41:16"/>
        <d v="2024-04-04T20:23:13"/>
        <d v="2024-05-23T13:44:06"/>
        <d v="2024-05-23T22:49:05"/>
        <d v="2024-12-25T06:53:58"/>
        <d v="2024-02-06T21:18:28"/>
        <d v="2024-03-21T06:10:32"/>
        <d v="2024-03-03T20:28:58"/>
        <d v="2024-02-15T03:11:20"/>
        <d v="2024-07-30T12:29:12"/>
        <d v="2024-03-26T15:01:57"/>
        <d v="2024-06-28T04:35:23"/>
        <d v="2024-05-31T17:51:14"/>
        <d v="2024-07-28T23:09:55"/>
        <d v="2024-12-20T22:14:32"/>
        <d v="2024-07-02T06:01:03"/>
        <d v="2024-03-12T07:52:02"/>
        <d v="2024-06-07T14:56:43"/>
        <d v="2024-07-28T03:24:54"/>
        <d v="2024-01-27T02:12:03"/>
        <d v="2024-05-24T23:04:09"/>
        <d v="2024-06-10T20:52:09"/>
        <d v="2024-06-28T22:26:33"/>
        <d v="2024-02-28T23:50:54"/>
        <d v="2024-10-12T04:22:21"/>
        <d v="2024-08-15T21:06:15"/>
        <d v="2024-02-20T22:05:40"/>
        <d v="2024-04-16T11:30:28"/>
        <d v="2024-08-23T10:10:14"/>
        <d v="2024-02-16T06:22:26"/>
        <d v="2024-09-15T15:34:59"/>
        <d v="2024-03-02T06:20:26"/>
        <d v="2024-06-12T19:19:28"/>
        <d v="2024-08-27T17:02:10"/>
        <d v="2024-10-09T10:19:48"/>
        <d v="2024-09-29T16:35:53"/>
        <d v="2024-06-21T12:00:54"/>
        <d v="2024-10-09T11:18:35"/>
        <d v="2024-02-09T23:07:41"/>
        <d v="2024-09-28T22:01:24"/>
        <d v="2024-01-18T23:12:12"/>
        <d v="2024-10-27T11:34:34"/>
        <d v="2024-08-04T03:06:13"/>
        <d v="2024-03-22T10:16:53"/>
        <d v="2024-08-24T15:08:33"/>
        <d v="2024-03-04T08:50:43"/>
        <d v="2024-07-10T06:26:24"/>
        <d v="2024-11-08T00:47:51"/>
        <d v="2024-08-22T13:52:19"/>
        <d v="2024-09-18T21:19:35"/>
        <d v="2024-08-13T13:22:33"/>
        <d v="2024-12-27T03:09:09"/>
        <d v="2024-12-19T03:29:31"/>
        <d v="2024-10-17T10:01:35"/>
        <d v="2024-07-15T00:44:45"/>
        <d v="2024-07-25T22:04:36"/>
        <d v="2024-12-23T17:49:56"/>
        <d v="2024-05-13T03:51:52"/>
        <d v="2024-06-30T21:52:24"/>
        <d v="2024-01-31T17:36:08"/>
        <d v="2024-03-17T08:10:39"/>
        <d v="2024-11-09T10:31:26"/>
        <d v="2024-05-07T05:01:59"/>
        <d v="2024-09-27T03:20:02"/>
        <d v="2024-01-09T18:07:40"/>
        <d v="2024-08-28T14:46:43"/>
        <d v="2024-11-05T12:08:12"/>
        <d v="2024-11-12T12:30:07"/>
        <d v="2024-06-15T18:59:01"/>
        <d v="2024-02-10T10:42:06"/>
        <d v="2024-04-20T06:13:17"/>
        <d v="2024-11-05T02:07:36"/>
        <d v="2024-12-20T17:06:48"/>
        <d v="2024-08-15T03:55:32"/>
        <d v="2024-07-29T21:08:59"/>
        <d v="2024-06-27T07:32:23"/>
        <d v="2024-03-26T01:07:20"/>
        <d v="2024-05-22T11:08:14"/>
        <d v="2024-11-11T05:06:00"/>
        <d v="2024-11-09T08:18:09"/>
        <d v="2024-10-05T14:33:45"/>
        <d v="2024-01-03T06:13:11"/>
        <d v="2024-03-09T15:33:09"/>
        <d v="2024-06-03T03:46:09"/>
        <d v="2024-09-02T00:09:39"/>
        <d v="2024-09-05T06:48:51"/>
        <d v="2024-08-17T14:49:44"/>
        <d v="2024-10-11T22:58:27"/>
        <d v="2024-12-29T04:49:46"/>
        <d v="2024-01-25T18:01:09"/>
        <d v="2024-08-20T16:51:31"/>
        <d v="2024-05-06T21:36:03"/>
        <d v="2024-04-21T10:37:25"/>
        <d v="2024-08-13T21:08:45"/>
        <d v="2024-11-21T01:27:28"/>
        <d v="2024-07-02T20:47:33"/>
        <d v="2024-12-05T16:45:38"/>
        <d v="2024-01-21T00:36:50"/>
        <d v="2024-11-28T04:29:38"/>
        <d v="2024-12-25T22:04:26"/>
        <d v="2024-04-08T21:50:36"/>
        <d v="2024-03-05T12:20:31"/>
        <d v="2024-08-08T15:16:48"/>
        <d v="2024-11-25T23:49:00"/>
        <d v="2024-01-29T09:53:53"/>
        <d v="2024-08-24T10:34:37"/>
        <d v="2024-02-15T07:33:57"/>
        <d v="2024-07-23T03:38:39"/>
        <d v="2024-12-08T16:18:24"/>
        <d v="2024-06-30T00:36:00"/>
        <d v="2024-07-18T05:07:02"/>
        <d v="2024-09-21T21:49:02"/>
        <d v="2024-06-01T18:10:58"/>
        <d v="2024-01-01T16:48:35"/>
        <d v="2024-11-27T18:51:07"/>
        <d v="2024-10-13T17:45:17"/>
        <d v="2024-02-19T05:38:45"/>
        <d v="2024-05-05T08:55:16"/>
        <d v="2024-11-02T12:47:35"/>
        <d v="2024-10-16T00:11:44"/>
        <d v="2024-07-04T02:58:57"/>
        <d v="2024-05-31T11:43:06"/>
        <d v="2024-07-09T17:55:29"/>
        <d v="2024-01-01T14:26:18"/>
        <d v="2024-04-03T02:13:25"/>
        <d v="2024-08-05T18:22:15"/>
        <d v="2024-08-17T23:49:59"/>
        <d v="2024-10-13T23:58:48"/>
        <d v="2024-01-20T18:20:16"/>
        <d v="2024-03-25T02:18:10"/>
        <d v="2024-07-20T17:26:41"/>
        <d v="2024-04-17T23:38:44"/>
        <d v="2024-09-08T07:25:44"/>
        <d v="2024-04-29T15:27:20"/>
        <d v="2024-12-01T08:18:03"/>
        <d v="2024-02-02T18:18:21"/>
        <d v="2024-06-12T12:18:50"/>
        <d v="2024-02-15T09:58:38"/>
        <d v="2024-09-29T18:05:08"/>
        <d v="2024-12-27T17:18:11"/>
        <d v="2024-05-19T12:30:12"/>
        <d v="2024-07-27T05:33:28"/>
        <d v="2024-01-22T02:30:39"/>
        <d v="2024-11-07T08:46:53"/>
        <d v="2024-11-02T07:51:19"/>
        <d v="2024-03-09T02:09:33"/>
        <d v="2024-03-13T02:57:39"/>
        <d v="2024-02-05T08:58:24"/>
        <d v="2024-08-25T04:41:32"/>
        <d v="2024-04-23T09:42:19"/>
        <d v="2024-05-10T18:12:59"/>
        <d v="2024-06-04T05:27:23"/>
        <d v="2024-09-19T10:08:37"/>
        <d v="2024-01-28T01:52:14"/>
        <d v="2024-08-16T19:50:37"/>
        <d v="2024-06-05T23:19:43"/>
        <d v="2024-11-13T17:49:25"/>
        <d v="2024-02-22T15:05:35"/>
        <d v="2024-02-23T05:12:48"/>
        <d v="2024-03-13T20:17:50"/>
        <d v="2024-03-26T03:09:02"/>
        <d v="2024-10-10T20:44:21"/>
        <d v="2024-05-26T02:44:51"/>
        <d v="2024-05-04T09:29:05"/>
        <d v="2024-12-05T06:25:39"/>
        <d v="2024-06-25T04:19:19"/>
        <d v="2024-07-20T06:49:35"/>
        <d v="2024-01-11T03:24:54"/>
        <d v="2024-09-08T20:35:48"/>
        <d v="2024-03-14T00:31:44"/>
        <d v="2024-09-13T21:46:28"/>
        <d v="2024-06-24T03:51:57"/>
        <d v="2024-06-09T05:33:04"/>
        <d v="2024-12-09T21:33:43"/>
        <d v="2024-09-15T02:56:36"/>
        <d v="2024-10-09T21:30:07"/>
        <d v="2024-11-24T15:29:57"/>
        <d v="2024-12-06T23:39:22"/>
        <d v="2024-03-07T19:55:32"/>
        <d v="2024-10-18T06:39:01"/>
        <d v="2024-06-16T12:35:33"/>
        <d v="2024-01-20T16:54:39"/>
        <d v="2024-02-22T23:09:12"/>
        <d v="2024-08-04T19:45:10"/>
        <d v="2024-07-17T02:56:36"/>
        <d v="2024-07-29T03:05:40"/>
        <d v="2024-06-25T06:55:58"/>
        <d v="2024-03-01T12:58:55"/>
        <d v="2024-09-29T17:50:59"/>
        <d v="2024-01-23T16:34:11"/>
        <d v="2024-01-27T08:47:55"/>
        <d v="2024-01-20T14:27:04"/>
        <d v="2024-02-23T05:46:38"/>
        <d v="2024-08-08T13:03:13"/>
        <d v="2024-10-06T06:16:58"/>
        <d v="2024-02-15T14:18:26"/>
        <d v="2024-02-29T03:48:26"/>
        <d v="2024-01-18T19:06:55"/>
        <d v="2024-12-04T00:20:40"/>
        <d v="2024-03-11T05:55:00"/>
        <d v="2024-05-27T14:44:01"/>
        <d v="2024-08-05T19:56:40"/>
        <d v="2024-07-28T14:29:09"/>
        <d v="2024-09-13T23:40:41"/>
        <d v="2024-12-11T18:21:18"/>
        <d v="2024-02-15T22:32:00"/>
        <d v="2024-03-14T01:08:45"/>
        <d v="2024-08-14T14:00:21"/>
        <d v="2024-04-28T03:23:36"/>
        <d v="2024-04-20T12:54:04"/>
        <d v="2024-10-17T07:50:26"/>
        <d v="2024-10-28T18:53:12"/>
        <d v="2024-09-21T23:58:34"/>
        <d v="2024-05-08T04:28:54"/>
        <d v="2024-07-06T12:50:24"/>
        <d v="2024-07-08T03:06:35"/>
        <d v="2024-11-21T23:27:34"/>
        <d v="2024-09-14T22:54:14"/>
        <d v="2024-11-30T21:04:41"/>
        <d v="2024-02-12T18:07:30"/>
        <d v="2024-07-09T04:07:55"/>
        <d v="2024-06-19T08:58:06"/>
        <d v="2024-09-06T16:28:50"/>
        <d v="2024-03-14T08:55:43"/>
        <d v="2024-09-28T07:28:25"/>
        <d v="2024-09-24T03:42:08"/>
        <d v="2024-11-03T15:53:09"/>
        <d v="2024-01-08T18:38:36"/>
        <d v="2024-01-11T18:17:09"/>
        <d v="2024-06-17T16:13:18"/>
        <d v="2024-03-29T01:16:54"/>
        <d v="2024-05-20T03:43:11"/>
        <d v="2024-05-14T04:04:27"/>
        <d v="2024-02-10T18:57:13"/>
        <d v="2024-02-21T23:29:58"/>
        <d v="2024-10-02T23:26:26"/>
        <d v="2024-02-03T17:42:03"/>
        <d v="2024-05-25T07:42:10"/>
        <d v="2024-07-16T10:33:42"/>
        <d v="2024-08-20T23:52:22"/>
        <d v="2024-11-09T07:35:24"/>
        <d v="2024-11-18T16:41:14"/>
        <d v="2024-01-12T07:31:25"/>
        <d v="2024-05-10T07:46:48"/>
        <d v="2024-07-16T04:01:52"/>
        <d v="2024-09-02T00:33:48"/>
        <d v="2024-09-07T06:06:03"/>
        <d v="2024-03-11T03:53:59"/>
        <d v="2024-05-15T00:05:03"/>
        <d v="2024-06-25T00:03:50"/>
        <d v="2024-06-02T05:39:39"/>
        <d v="2024-05-26T00:42:33"/>
        <d v="2024-01-12T23:15:01"/>
        <d v="2024-07-27T12:40:44"/>
        <d v="2024-09-23T23:25:49"/>
        <d v="2024-07-22T05:41:36"/>
        <d v="2024-06-07T17:35:52"/>
        <d v="2024-02-09T08:24:52"/>
        <d v="2024-09-28T19:15:03"/>
        <d v="2024-12-19T18:31:38"/>
        <d v="2024-07-22T00:19:56"/>
        <d v="2024-09-09T04:12:41"/>
        <d v="2024-04-24T22:51:50"/>
        <d v="2024-11-28T09:05:37"/>
        <d v="2024-04-10T09:02:33"/>
        <d v="2024-01-09T09:15:38"/>
        <d v="2024-03-23T03:05:40"/>
        <d v="2024-09-29T18:04:52"/>
        <d v="2024-04-11T08:08:46"/>
        <d v="2024-04-21T23:10:51"/>
        <d v="2024-05-21T14:49:56"/>
        <d v="2024-01-06T04:45:42"/>
        <d v="2024-05-12T14:06:48"/>
        <d v="2024-09-19T22:22:50"/>
        <d v="2024-03-13T13:21:55"/>
        <d v="2024-04-26T00:20:05"/>
        <d v="2024-01-03T05:55:24"/>
        <d v="2024-01-01T03:59:12"/>
        <d v="2024-04-27T22:52:09"/>
        <d v="2024-08-25T22:31:43"/>
        <d v="2024-04-06T16:28:57"/>
        <d v="2024-02-28T06:44:05"/>
        <d v="2024-10-21T18:42:11"/>
        <d v="2024-05-15T00:21:30"/>
        <d v="2024-11-11T21:12:30"/>
        <d v="2024-06-07T08:49:21"/>
        <d v="2024-09-25T20:34:51"/>
        <d v="2024-06-25T03:57:11"/>
        <d v="2024-09-10T12:08:46"/>
        <d v="2024-05-16T15:12:40"/>
        <d v="2024-08-06T22:26:54"/>
        <d v="2024-12-06T17:55:32"/>
        <d v="2024-03-25T00:11:44"/>
        <d v="2024-01-31T05:53:08"/>
        <d v="2024-01-02T11:59:35"/>
        <d v="2024-08-04T23:51:23"/>
        <d v="2024-03-10T00:29:35"/>
        <d v="2024-01-16T14:22:38"/>
        <d v="2024-06-14T10:46:53"/>
        <d v="2024-02-19T14:50:38"/>
        <d v="2024-11-04T15:11:19"/>
        <d v="2024-03-14T12:49:06"/>
        <d v="2024-12-15T10:12:19"/>
        <d v="2024-06-10T12:43:27"/>
        <d v="2024-07-13T15:08:34"/>
        <d v="2024-07-25T16:13:32"/>
        <d v="2024-10-23T10:47:32"/>
        <d v="2024-11-24T10:50:55"/>
        <d v="2024-01-05T15:50:42"/>
        <d v="2024-04-03T00:21:16"/>
        <d v="2024-03-27T04:27:48"/>
        <d v="2024-09-17T00:18:37"/>
        <d v="2024-07-16T09:13:00"/>
        <d v="2024-03-16T05:18:28"/>
        <d v="2024-04-18T17:37:06"/>
        <d v="2024-04-04T07:14:48"/>
        <d v="2024-07-15T22:52:27"/>
        <d v="2024-05-01T02:18:01"/>
        <d v="2024-05-12T23:42:35"/>
        <d v="2024-08-10T20:50:28"/>
        <d v="2024-10-19T13:04:10"/>
        <d v="2024-07-10T07:56:36"/>
        <d v="2024-03-20T12:49:08"/>
        <d v="2024-02-15T07:59:49"/>
        <d v="2024-06-27T07:31:53"/>
        <d v="2024-11-04T21:13:10"/>
        <d v="2024-10-01T15:00:48"/>
        <d v="2024-08-12T06:35:26"/>
        <d v="2024-07-29T22:28:42"/>
        <d v="2024-03-05T10:47:07"/>
        <d v="2024-08-04T12:57:07"/>
        <d v="2024-08-19T11:36:12"/>
        <d v="2024-02-29T00:11:42"/>
        <d v="2024-07-05T14:06:07"/>
        <d v="2024-06-28T13:53:41"/>
        <d v="2024-01-16T02:08:48"/>
        <d v="2024-01-16T14:18:21"/>
        <d v="2024-11-30T01:32:43"/>
        <d v="2024-11-28T13:04:38"/>
        <d v="2024-01-16T02:12:31"/>
        <d v="2024-12-22T16:56:30"/>
        <d v="2024-11-03T04:31:03"/>
        <d v="2024-12-15T03:43:21"/>
        <d v="2024-09-10T10:30:14"/>
        <d v="2024-04-04T10:07:44"/>
        <d v="2024-11-19T08:56:47"/>
        <d v="2024-10-08T05:07:10"/>
        <d v="2024-08-09T15:50:51"/>
        <d v="2024-02-06T22:44:46"/>
        <d v="2024-10-30T12:14:10"/>
        <d v="2024-03-27T02:21:53"/>
        <d v="2024-02-20T08:20:33"/>
        <d v="2024-12-24T11:32:42"/>
        <d v="2024-10-29T23:26:12"/>
        <d v="2024-11-25T17:57:19"/>
        <d v="2024-05-12T11:04:33"/>
        <d v="2024-07-27T01:18:58"/>
        <d v="2024-09-18T23:22:30"/>
        <d v="2024-02-02T05:46:58"/>
        <d v="2024-05-04T14:32:08"/>
        <d v="2024-08-31T05:51:28"/>
        <d v="2024-06-12T22:34:02"/>
        <d v="2024-01-13T01:12:53"/>
        <d v="2024-05-10T19:56:03"/>
        <d v="2024-10-17T21:31:00"/>
        <d v="2024-05-07T12:06:13"/>
        <d v="2024-07-07T19:35:38"/>
        <d v="2024-01-01T18:01:41"/>
        <d v="2024-02-22T14:21:30"/>
        <d v="2024-03-13T07:10:30"/>
        <d v="2024-07-03T14:31:35"/>
        <d v="2024-01-14T12:11:00"/>
        <d v="2024-02-27T00:26:00"/>
        <d v="2024-06-25T06:44:39"/>
        <d v="2024-08-28T09:59:28"/>
        <d v="2024-03-05T03:42:24"/>
        <d v="2024-06-28T13:09:50"/>
        <d v="2024-10-07T06:52:09"/>
        <d v="2024-05-21T12:56:51"/>
        <d v="2024-05-20T01:18:13"/>
        <d v="2024-03-01T01:11:37"/>
        <d v="2024-01-18T06:43:21"/>
        <d v="2024-01-21T19:59:42"/>
        <d v="2024-10-20T06:35:25"/>
        <d v="2024-04-13T03:42:24"/>
        <d v="2024-07-15T03:42:00"/>
        <d v="2024-02-19T20:25:48"/>
        <d v="2024-12-11T13:28:37"/>
        <d v="2024-01-08T14:56:00"/>
        <d v="2024-08-07T13:24:41"/>
        <d v="2024-08-18T21:59:52"/>
        <d v="2024-12-08T04:12:41"/>
        <d v="2024-12-27T22:13:52"/>
        <d v="2024-06-25T07:18:18"/>
        <d v="2024-01-26T16:18:52"/>
        <d v="2024-03-10T00:09:10"/>
        <d v="2024-01-03T09:15:43"/>
        <d v="2024-08-12T23:13:52"/>
        <d v="2024-12-20T12:01:39"/>
        <d v="2024-01-01T18:34:43"/>
        <d v="2024-02-20T18:18:37"/>
        <d v="2024-08-27T00:31:45"/>
        <d v="2024-02-10T12:06:53"/>
        <d v="2024-12-01T18:47:10"/>
        <d v="2024-04-15T04:41:57"/>
        <d v="2024-10-13T22:04:52"/>
        <d v="2024-03-15T16:47:36"/>
        <d v="2024-07-01T18:17:58"/>
        <d v="2024-07-14T17:33:21"/>
        <d v="2024-12-08T22:00:58"/>
        <d v="2024-09-23T09:47:47"/>
        <d v="2024-03-15T16:42:07"/>
        <d v="2024-11-25T19:44:50"/>
        <d v="2024-11-25T09:12:16"/>
        <d v="2024-03-20T16:54:45"/>
        <d v="2024-12-11T23:51:10"/>
        <d v="2024-11-23T03:45:30"/>
        <d v="2024-07-30T16:22:23"/>
        <d v="2024-12-15T08:57:28"/>
        <d v="2024-05-20T13:18:44"/>
        <d v="2024-05-04T16:47:15"/>
        <d v="2024-10-25T23:33:22"/>
        <d v="2024-01-18T23:53:17"/>
        <d v="2024-09-16T21:36:36"/>
        <d v="2024-05-23T01:02:06"/>
        <d v="2024-01-03T18:59:06"/>
        <d v="2024-06-22T05:45:43"/>
        <d v="2024-09-04T07:06:00"/>
        <d v="2024-08-31T03:48:13"/>
        <d v="2024-04-06T09:34:15"/>
        <d v="2024-09-21T05:29:47"/>
        <d v="2024-02-13T22:33:58"/>
        <d v="2024-03-20T02:17:36"/>
        <d v="2024-09-07T08:24:52"/>
        <d v="2024-06-17T00:31:48"/>
        <d v="2024-07-25T13:59:45"/>
        <d v="2024-06-21T09:15:26"/>
        <d v="2024-09-20T02:35:48"/>
        <d v="2024-03-20T18:49:31"/>
        <d v="2024-05-24T12:15:19"/>
        <d v="2024-06-02T16:08:51"/>
        <d v="2024-08-18T12:39:34"/>
        <d v="2024-10-10T07:27:20"/>
        <d v="2024-04-27T11:51:00"/>
        <d v="2024-09-29T11:28:57"/>
        <d v="2024-09-25T03:27:33"/>
        <d v="2024-09-05T01:26:25"/>
        <d v="2024-12-21T23:23:22"/>
        <d v="2024-05-05T08:28:32"/>
        <d v="2024-11-29T12:24:19"/>
        <d v="2024-09-19T18:48:18"/>
        <d v="2024-01-24T15:01:39"/>
        <d v="2024-10-14T13:30:48"/>
        <d v="2024-04-20T14:08:22"/>
        <d v="2024-04-14T23:01:07"/>
        <d v="2024-01-03T10:53:44"/>
        <d v="2024-04-09T02:17:14"/>
        <d v="2024-09-12T22:23:22"/>
        <d v="2024-10-24T17:58:36"/>
        <d v="2024-04-24T18:31:18"/>
        <d v="2024-07-23T18:16:57"/>
        <d v="2024-12-28T08:15:47"/>
        <d v="2024-04-04T20:14:41"/>
        <d v="2024-10-18T13:04:26"/>
        <d v="2024-03-03T05:16:30"/>
        <d v="2024-11-16T00:41:42"/>
        <d v="2024-08-30T01:36:10"/>
        <d v="2024-01-13T18:19:03"/>
        <d v="2024-07-13T13:38:11"/>
        <d v="2024-08-29T21:05:27"/>
        <d v="2024-06-29T13:17:46"/>
        <d v="2024-09-13T22:20:29"/>
        <d v="2024-09-01T15:09:41"/>
        <d v="2024-09-26T09:24:45"/>
        <d v="2024-06-25T10:19:57"/>
        <d v="2024-12-30T07:24:23"/>
        <d v="2024-08-07T23:53:23"/>
        <d v="2024-11-13T03:14:29"/>
        <d v="2024-05-21T20:56:11"/>
        <d v="2024-12-28T13:37:21"/>
        <d v="2024-04-20T15:50:09"/>
        <d v="2024-11-03T02:57:28"/>
        <d v="2024-06-21T20:02:11"/>
        <d v="2024-12-16T15:13:01"/>
        <d v="2024-08-24T20:20:05"/>
        <d v="2024-02-20T01:09:01"/>
        <d v="2024-08-29T20:05:13"/>
        <d v="2024-09-07T08:59:00"/>
        <d v="2024-06-27T17:19:39"/>
        <d v="2024-03-20T03:46:26"/>
        <d v="2024-08-12T08:21:49"/>
        <d v="2024-07-02T08:15:24"/>
        <d v="2024-04-15T08:42:25"/>
        <d v="2024-11-19T15:35:46"/>
        <d v="2024-06-03T05:16:29"/>
        <d v="2024-05-26T05:07:02"/>
        <d v="2024-02-28T09:47:37"/>
        <d v="2024-03-09T15:06:50"/>
        <d v="2024-01-15T13:29:26"/>
        <d v="2024-06-09T12:03:17"/>
        <d v="2024-05-25T05:47:05"/>
        <d v="2024-08-10T19:25:39"/>
        <d v="2024-07-29T00:29:54"/>
        <d v="2024-11-02T23:03:00"/>
        <d v="2024-06-24T20:38:58"/>
        <d v="2024-12-25T08:44:57"/>
        <d v="2024-03-24T23:33:32"/>
        <d v="2024-03-26T18:32:12"/>
        <d v="2024-02-18T04:41:47"/>
        <d v="2024-12-11T18:12:48"/>
        <d v="2024-11-09T14:34:32"/>
        <d v="2024-08-04T16:23:14"/>
        <d v="2024-08-13T01:04:48"/>
        <d v="2024-09-26T16:14:49"/>
        <d v="2024-04-21T08:25:46"/>
        <d v="2024-06-13T14:15:11"/>
        <d v="2024-02-13T02:01:16"/>
        <d v="2024-05-10T21:19:48"/>
        <d v="2024-07-08T05:59:05"/>
        <d v="2024-11-12T13:57:40"/>
        <d v="2024-08-19T06:49:39"/>
        <d v="2024-10-29T04:03:58"/>
        <d v="2024-07-30T21:41:18"/>
        <d v="2024-10-25T06:02:16"/>
        <d v="2024-09-22T17:31:55"/>
        <d v="2024-10-05T13:41:07"/>
        <d v="2024-06-16T15:05:47"/>
        <d v="2024-09-27T03:59:50"/>
        <d v="2024-09-21T02:50:08"/>
        <d v="2024-03-30T22:10:43"/>
        <d v="2024-02-18T19:49:21"/>
        <d v="2024-01-08T22:30:53"/>
        <d v="2024-01-03T14:59:09"/>
        <d v="2024-11-26T10:00:54"/>
        <d v="2024-09-25T21:00:10"/>
        <d v="2024-10-13T21:28:11"/>
        <d v="2024-04-06T08:21:12"/>
        <d v="2024-12-05T08:04:15"/>
        <d v="2024-03-06T02:13:34"/>
        <d v="2024-05-31T13:27:25"/>
        <d v="2024-01-06T00:57:23"/>
        <d v="2024-10-22T13:26:05"/>
        <d v="2024-06-21T20:33:38"/>
        <d v="2024-02-05T18:48:09"/>
        <d v="2024-12-23T02:14:21"/>
        <d v="2024-05-04T14:43:52"/>
        <d v="2024-11-21T01:20:50"/>
        <d v="2024-12-17T13:59:45"/>
        <d v="2024-11-21T09:26:21"/>
        <d v="2024-01-30T05:01:55"/>
        <d v="2024-08-15T08:52:49"/>
        <d v="2024-01-19T06:45:49"/>
        <d v="2024-10-10T02:39:10"/>
        <d v="2024-06-18T21:17:28"/>
        <d v="2024-08-08T23:11:49"/>
        <d v="2024-01-04T12:11:18"/>
        <d v="2024-06-27T20:50:57"/>
        <d v="2024-06-01T18:09:30"/>
        <d v="2024-08-27T05:56:21"/>
        <d v="2024-11-21T13:14:39"/>
        <d v="2024-08-12T03:55:27"/>
        <d v="2024-03-01T14:55:40"/>
        <d v="2024-09-23T17:33:41"/>
        <d v="2024-05-03T23:56:58"/>
        <d v="2024-09-16T08:13:32"/>
        <d v="2024-02-11T02:38:09"/>
        <d v="2024-01-11T10:15:36"/>
        <d v="2024-02-01T06:10:55"/>
        <d v="2024-03-06T13:37:27"/>
        <d v="2024-02-12T23:33:40"/>
        <d v="2024-09-13T03:09:54"/>
        <d v="2024-08-11T00:27:30"/>
        <d v="2024-11-01T07:38:39"/>
        <d v="2024-07-11T11:48:12"/>
        <d v="2024-03-21T15:55:25"/>
        <d v="2024-03-24T18:03:24"/>
        <d v="2024-07-24T11:32:47"/>
        <d v="2024-05-10T12:41:13"/>
        <d v="2024-06-26T22:15:06"/>
        <d v="2024-07-11T20:37:29"/>
        <d v="2024-11-30T02:34:59"/>
        <d v="2024-03-07T12:25:40"/>
        <d v="2024-09-09T07:35:42"/>
        <d v="2024-05-20T18:39:05"/>
        <d v="2024-08-17T19:11:30"/>
        <d v="2024-06-14T11:53:24"/>
        <d v="2024-05-02T03:17:24"/>
        <d v="2024-08-14T15:32:36"/>
        <d v="2024-10-09T01:27:47"/>
        <d v="2024-12-08T07:13:15"/>
        <d v="2024-02-05T01:36:28"/>
        <d v="2024-06-14T10:36:29"/>
        <d v="2024-05-04T11:12:07"/>
        <d v="2024-12-15T18:56:24"/>
        <d v="2024-12-11T22:14:17"/>
        <d v="2024-10-26T11:58:32"/>
        <d v="2024-06-25T19:16:31"/>
        <d v="2024-02-05T11:26:37"/>
        <d v="2024-08-07T07:57:35"/>
        <d v="2024-02-09T15:36:00"/>
        <d v="2024-10-21T19:45:56"/>
        <d v="2024-09-09T12:21:17"/>
        <d v="2024-05-29T11:20:07"/>
        <d v="2024-09-28T02:10:18"/>
        <d v="2024-11-17T18:45:42"/>
        <d v="2024-01-08T12:08:54"/>
        <d v="2024-12-26T21:17:23"/>
        <d v="2024-05-11T04:14:23"/>
        <d v="2024-09-21T21:56:58"/>
        <d v="2024-09-10T11:56:38"/>
        <d v="2024-07-24T17:46:05"/>
        <d v="2024-04-30T04:37:00"/>
        <d v="2024-03-27T06:57:25"/>
        <d v="2024-12-12T07:12:16"/>
        <d v="2024-11-04T06:35:26"/>
        <d v="2024-06-24T14:04:15"/>
        <d v="2024-09-02T00:24:38"/>
        <d v="2024-05-20T22:20:31"/>
        <d v="2024-01-10T17:54:05"/>
        <d v="2024-08-31T18:06:21"/>
        <d v="2024-12-10T05:43:18"/>
        <d v="2024-09-17T23:21:08"/>
        <d v="2024-10-21T13:01:59"/>
        <d v="2024-01-25T18:07:47"/>
        <d v="2024-02-26T07:49:24"/>
        <d v="2024-02-26T14:58:25"/>
        <d v="2024-10-30T19:35:23"/>
        <d v="2024-02-08T07:55:47"/>
        <d v="2024-05-09T19:53:09"/>
        <d v="2024-03-12T22:37:37"/>
        <d v="2024-04-10T01:31:27"/>
        <d v="2024-10-27T08:13:06"/>
        <d v="2024-10-07T06:11:05"/>
        <d v="2024-09-22T13:28:22"/>
        <d v="2024-11-23T11:35:49"/>
        <d v="2024-03-09T07:53:25"/>
        <d v="2024-03-10T13:41:54"/>
        <d v="2024-10-04T17:21:36"/>
        <d v="2024-09-22T20:37:28"/>
        <d v="2024-10-22T09:43:25"/>
        <d v="2024-11-01T02:18:35"/>
        <d v="2024-08-21T04:13:09"/>
        <d v="2024-10-20T06:31:49"/>
        <d v="2024-12-03T16:37:19"/>
        <d v="2024-01-19T11:26:55"/>
        <d v="2024-03-25T05:20:31"/>
        <d v="2024-07-05T21:45:58"/>
        <d v="2024-10-20T20:42:39"/>
        <d v="2024-07-26T05:49:30"/>
        <d v="2024-07-27T00:53:15"/>
        <d v="2024-10-13T13:49:28"/>
        <d v="2024-09-06T12:47:20"/>
        <d v="2024-04-07T12:01:49"/>
        <d v="2024-06-20T12:06:43"/>
        <d v="2024-07-11T23:57:59"/>
        <d v="2024-02-17T23:20:16"/>
        <d v="2024-02-13T03:26:15"/>
        <d v="2024-02-28T04:10:39"/>
        <d v="2024-02-15T14:19:13"/>
        <d v="2024-01-08T23:11:21"/>
        <d v="2024-11-07T00:12:18"/>
        <d v="2024-12-27T04:57:52"/>
        <d v="2024-04-25T00:13:42"/>
        <d v="2024-04-29T08:39:56"/>
        <d v="2024-08-24T00:00:14"/>
        <d v="2024-05-02T12:02:18"/>
        <d v="2024-06-06T13:08:08"/>
        <d v="2024-12-17T06:28:47"/>
        <d v="2024-10-28T22:11:32"/>
        <d v="2024-05-16T02:00:49"/>
        <d v="2024-05-17T15:16:45"/>
        <d v="2024-11-17T21:07:41"/>
        <d v="2024-03-04T17:47:10"/>
        <d v="2024-06-20T09:52:03"/>
        <d v="2024-06-04T16:11:34"/>
        <d v="2024-12-30T02:14:30"/>
        <d v="2024-10-03T18:06:08"/>
        <d v="2024-08-15T00:57:35"/>
        <d v="2024-09-27T15:00:42"/>
        <d v="2024-06-03T18:48:28"/>
        <d v="2024-09-13T12:28:00"/>
        <d v="2024-03-24T14:32:33"/>
        <d v="2024-02-20T18:56:17"/>
        <d v="2024-04-07T16:06:18"/>
        <d v="2024-03-02T13:56:20"/>
        <d v="2024-06-17T20:01:17"/>
        <d v="2024-12-09T14:01:09"/>
        <d v="2024-05-15T07:00:30"/>
        <d v="2024-09-16T02:04:58"/>
        <d v="2024-01-12T03:57:54"/>
        <d v="2024-07-07T04:13:01"/>
        <d v="2024-08-10T07:40:18"/>
        <d v="2024-11-17T07:09:05"/>
        <d v="2024-11-11T23:38:17"/>
        <d v="2024-07-24T22:25:35"/>
        <d v="2024-10-28T14:34:45"/>
        <d v="2024-04-13T10:06:52"/>
        <d v="2024-04-17T15:22:46"/>
        <d v="2024-03-31T03:24:15"/>
        <d v="2024-04-27T20:22:28"/>
        <d v="2024-10-22T23:44:03"/>
        <d v="2024-12-24T06:46:19"/>
        <d v="2024-02-16T21:50:53"/>
        <d v="2024-04-06T12:37:04"/>
        <d v="2024-03-10T09:47:56"/>
        <d v="2024-01-15T19:08:20"/>
        <d v="2024-09-30T13:55:18"/>
        <d v="2024-02-07T06:16:41"/>
        <d v="2024-05-05T12:07:12"/>
        <d v="2024-02-03T01:21:50"/>
        <d v="2024-10-24T23:37:04"/>
        <d v="2024-07-10T09:05:56"/>
        <d v="2024-03-03T23:40:20"/>
        <d v="2024-03-03T21:40:24"/>
        <d v="2024-02-03T18:58:38"/>
        <d v="2024-04-21T18:05:58"/>
        <d v="2024-06-14T17:22:25"/>
        <d v="2024-05-14T12:06:52"/>
        <d v="2024-07-06T19:53:18"/>
        <d v="2024-02-03T01:00:52"/>
        <d v="2024-06-02T09:59:59"/>
        <d v="2024-10-06T22:16:45"/>
        <d v="2024-07-30T16:09:46"/>
        <d v="2024-03-27T03:47:53"/>
        <d v="2024-01-31T15:55:12"/>
        <d v="2024-04-24T12:56:19"/>
        <d v="2024-03-28T05:05:37"/>
        <d v="2024-11-24T05:52:20"/>
        <d v="2024-07-18T09:18:37"/>
        <d v="2024-02-04T03:57:42"/>
        <d v="2024-12-22T09:11:43"/>
        <d v="2024-04-16T04:17:40"/>
        <d v="2024-11-22T09:59:31"/>
        <d v="2024-03-28T05:10:53"/>
        <d v="2024-02-22T08:56:17"/>
        <d v="2024-07-01T04:40:03"/>
        <d v="2024-10-15T11:01:58"/>
        <d v="2024-09-11T12:50:57"/>
        <d v="2024-03-17T23:36:20"/>
        <d v="2024-07-29T16:22:07"/>
        <d v="2024-08-11T09:19:33"/>
        <d v="2024-05-20T05:50:29"/>
        <d v="2024-12-08T13:58:34"/>
        <d v="2024-09-06T06:03:12"/>
        <d v="2024-09-26T14:12:44"/>
        <d v="2024-01-11T16:23:32"/>
        <d v="2024-09-26T09:22:45"/>
        <d v="2024-09-08T05:10:28"/>
        <d v="2024-01-16T00:09:19"/>
        <d v="2024-09-09T06:28:08"/>
        <d v="2024-12-20T19:27:13"/>
        <d v="2024-01-10T02:12:52"/>
        <d v="2024-02-21T00:16:50"/>
        <d v="2024-11-16T14:51:15"/>
        <d v="2024-01-31T04:19:12"/>
        <d v="2024-09-19T07:10:55"/>
        <d v="2024-12-19T15:54:23"/>
        <d v="2024-07-22T15:00:53"/>
        <d v="2024-12-30T14:35:49"/>
        <d v="2024-07-14T12:48:33"/>
        <d v="2024-07-17T15:38:17"/>
        <d v="2024-07-12T15:49:14"/>
        <d v="2024-03-11T10:13:50"/>
        <d v="2024-04-22T22:38:47"/>
        <d v="2024-09-10T03:30:17"/>
        <d v="2024-01-08T17:51:31"/>
        <d v="2024-07-08T10:10:42"/>
        <d v="2024-11-21T00:51:07"/>
        <d v="2024-10-19T00:33:46"/>
        <d v="2024-08-30T21:11:44"/>
        <d v="2024-01-09T07:35:45"/>
        <d v="2024-03-25T21:14:58"/>
        <d v="2024-09-16T17:14:28"/>
        <d v="2024-08-03T17:59:05"/>
        <d v="2024-02-11T13:14:07"/>
        <d v="2024-11-11T21:16:54"/>
        <d v="2024-06-21T15:15:51"/>
        <d v="2024-08-13T01:29:51"/>
        <d v="2024-06-22T08:11:08"/>
        <d v="2024-04-23T11:13:59"/>
        <d v="2024-10-17T15:17:40"/>
        <d v="2024-11-29T18:40:46"/>
        <d v="2024-08-22T17:50:10"/>
        <d v="2024-01-17T12:37:41"/>
        <d v="2024-07-21T04:23:54"/>
        <d v="2024-05-02T12:42:07"/>
        <d v="2024-11-22T06:14:47"/>
        <d v="2024-02-15T17:36:01"/>
        <d v="2024-07-07T14:02:18"/>
        <d v="2024-02-18T07:15:09"/>
        <d v="2024-09-20T01:36:26"/>
        <d v="2024-03-28T10:12:28"/>
        <d v="2024-11-13T17:32:19"/>
        <d v="2024-06-14T16:06:57"/>
        <d v="2024-02-10T16:19:04"/>
        <d v="2024-11-01T07:44:06"/>
        <d v="2024-01-05T20:18:53"/>
        <d v="2024-08-28T12:11:42"/>
        <d v="2024-06-28T23:17:50"/>
        <d v="2024-03-17T14:08:17"/>
        <d v="2024-04-05T21:09:42"/>
        <d v="2024-11-30T12:05:34"/>
        <d v="2024-05-20T19:28:24"/>
        <d v="2024-04-04T06:25:17"/>
        <d v="2024-05-28T04:10:02"/>
        <d v="2024-06-05T10:43:31"/>
        <d v="2024-04-20T03:06:05"/>
        <d v="2024-11-06T11:07:12"/>
        <d v="2024-06-13T00:12:22"/>
        <d v="2024-10-23T00:21:11"/>
        <d v="2024-02-27T11:52:33"/>
        <d v="2024-04-30T15:04:53"/>
        <d v="2024-04-21T02:37:50"/>
        <d v="2024-06-07T00:03:21"/>
        <d v="2024-03-09T15:25:44"/>
        <d v="2024-08-06T23:47:20"/>
        <d v="2024-09-08T06:49:59"/>
        <d v="2024-02-05T18:19:13"/>
        <d v="2024-03-09T11:06:42"/>
        <d v="2024-10-09T11:53:49"/>
        <d v="2024-02-25T09:21:01"/>
        <d v="2024-11-22T00:02:22"/>
        <d v="2024-06-13T00:33:27"/>
        <d v="2024-12-26T06:56:22"/>
        <d v="2024-03-31T05:58:57"/>
        <d v="2024-04-26T12:56:16"/>
        <d v="2024-03-15T13:37:46"/>
        <d v="2024-03-01T18:32:03"/>
        <d v="2024-01-18T04:21:28"/>
        <d v="2024-10-14T00:10:57"/>
        <d v="2024-12-05T07:02:37"/>
        <d v="2024-06-25T11:58:13"/>
        <d v="2024-03-06T11:51:23"/>
        <d v="2024-03-28T06:18:45"/>
        <d v="2024-03-30T20:38:11"/>
        <d v="2024-11-23T21:30:10"/>
        <d v="2024-12-11T07:03:38"/>
        <d v="2024-01-26T00:08:17"/>
        <d v="2024-06-15T14:32:21"/>
        <d v="2024-08-24T04:53:58"/>
        <d v="2024-03-14T22:06:09"/>
        <d v="2024-02-02T12:47:16"/>
        <d v="2024-08-09T02:11:03"/>
        <d v="2024-04-14T02:44:41"/>
        <d v="2024-06-15T23:47:37"/>
        <d v="2024-05-31T04:57:45"/>
        <d v="2024-08-27T05:30:38"/>
        <d v="2024-10-27T00:41:02"/>
        <d v="2024-06-09T01:06:06"/>
        <d v="2024-08-11T06:38:58"/>
        <d v="2024-02-10T11:36:10"/>
        <d v="2024-03-19T12:30:12"/>
        <d v="2024-04-27T02:57:45"/>
        <d v="2024-05-10T06:35:20"/>
        <d v="2024-06-05T02:48:53"/>
        <d v="2024-11-13T11:20:28"/>
        <d v="2024-07-19T08:43:56"/>
        <d v="2024-01-22T08:12:24"/>
        <d v="2024-03-30T17:03:13"/>
        <d v="2024-11-26T23:34:57"/>
        <d v="2024-01-04T09:28:47"/>
        <d v="2024-09-14T15:39:13"/>
        <d v="2024-02-14T13:47:02"/>
        <d v="2024-11-20T01:51:19"/>
        <d v="2024-12-23T00:23:42"/>
        <d v="2024-03-31T09:45:11"/>
        <d v="2024-12-15T21:12:27"/>
        <d v="2024-01-27T13:29:05"/>
        <d v="2024-09-12T16:44:50"/>
        <d v="2024-07-12T11:10:02"/>
        <d v="2024-03-17T12:11:33"/>
        <d v="2024-04-24T14:36:12"/>
        <d v="2024-06-06T10:50:33"/>
        <d v="2024-03-15T22:01:05"/>
        <d v="2024-02-25T09:05:38"/>
        <d v="2024-03-16T22:37:40"/>
        <d v="2024-12-02T20:26:27"/>
        <d v="2024-03-13T13:01:21"/>
        <d v="2024-09-10T11:58:27"/>
        <d v="2024-08-04T14:16:58"/>
        <d v="2024-01-29T00:08:02"/>
        <d v="2024-10-04T05:32:59"/>
        <d v="2024-03-06T18:46:46"/>
        <d v="2024-04-10T23:52:49"/>
        <d v="2024-06-24T06:46:29"/>
        <d v="2024-01-25T12:12:05"/>
        <d v="2024-03-25T21:24:28"/>
        <d v="2024-12-06T14:55:31"/>
        <d v="2024-09-05T08:31:50"/>
        <d v="2024-03-21T09:27:12"/>
        <d v="2024-11-07T05:36:23"/>
        <d v="2024-11-16T23:09:38"/>
        <d v="2024-06-12T03:36:20"/>
        <d v="2024-04-11T07:47:59"/>
        <d v="2024-02-04T22:24:55"/>
        <d v="2024-10-02T06:37:37"/>
        <d v="2024-02-04T17:13:30"/>
        <d v="2024-04-04T20:13:43"/>
        <d v="2024-11-30T14:04:33"/>
        <d v="2024-05-08T09:42:03"/>
        <d v="2024-12-21T14:10:07"/>
        <d v="2024-08-02T04:21:43"/>
        <d v="2024-05-28T10:21:51"/>
        <d v="2024-11-19T23:32:32"/>
        <d v="2024-10-15T02:32:14"/>
        <d v="2024-10-12T18:22:13"/>
        <d v="2024-02-20T09:49:09"/>
        <d v="2024-12-27T23:53:08"/>
        <d v="2024-12-03T02:34:34"/>
        <d v="2024-01-27T02:10:39"/>
        <d v="2024-10-11T20:18:00"/>
        <d v="2024-09-18T00:30:09"/>
        <d v="2024-01-25T23:31:54"/>
        <d v="2024-10-10T10:50:52"/>
        <d v="2024-02-21T12:02:48"/>
        <d v="2024-03-06T16:26:26"/>
        <d v="2024-10-13T04:02:24"/>
        <d v="2024-08-02T17:54:58"/>
        <d v="2024-10-08T07:15:42"/>
        <d v="2024-11-03T08:41:04"/>
        <d v="2024-08-18T06:05:19"/>
        <d v="2024-08-17T09:14:08"/>
        <d v="2024-08-03T07:32:54"/>
        <d v="2024-09-08T06:01:43"/>
        <d v="2024-08-17T08:57:50"/>
        <d v="2024-07-08T05:27:19"/>
        <d v="2024-11-07T08:11:33"/>
        <d v="2024-12-20T22:08:11"/>
        <d v="2024-08-01T19:47:32"/>
        <d v="2024-08-02T11:46:14"/>
        <d v="2024-09-03T22:48:58"/>
        <d v="2024-10-20T14:29:26"/>
        <d v="2024-11-03T11:02:54"/>
        <d v="2024-05-16T21:43:26"/>
        <d v="2024-04-18T11:04:53"/>
        <d v="2024-04-14T18:16:39"/>
        <d v="2024-04-26T20:33:35"/>
        <d v="2024-07-10T11:44:40"/>
        <d v="2024-08-01T06:22:06"/>
        <d v="2024-07-18T18:44:56"/>
        <d v="2024-07-06T17:20:04"/>
        <d v="2024-10-11T16:20:59"/>
        <d v="2024-08-17T23:40:12"/>
        <d v="2024-08-07T01:52:12"/>
        <d v="2024-10-18T21:48:43"/>
        <d v="2024-05-03T02:37:31"/>
        <d v="2024-01-30T18:24:05"/>
        <d v="2024-03-17T17:57:21"/>
        <d v="2024-06-12T23:33:42"/>
        <d v="2024-11-21T18:16:28"/>
        <d v="2024-07-16T04:01:36"/>
        <d v="2024-08-29T15:31:03"/>
        <d v="2024-12-01T05:43:16"/>
        <d v="2024-05-14T02:35:08"/>
        <d v="2024-02-12T19:21:06"/>
        <d v="2024-11-17T09:01:38"/>
        <d v="2024-11-19T02:47:26"/>
        <d v="2024-02-02T07:06:34"/>
        <d v="2024-10-27T21:18:07"/>
        <d v="2024-09-08T23:59:49"/>
        <d v="2024-07-23T06:14:32"/>
        <d v="2024-03-05T01:02:52"/>
        <d v="2024-11-02T16:51:33"/>
        <d v="2024-10-12T12:46:48"/>
        <d v="2024-11-12T14:41:13"/>
        <d v="2024-06-14T15:21:42"/>
        <d v="2024-11-26T13:13:49"/>
        <d v="2024-04-10T06:20:31"/>
        <d v="2024-07-05T10:19:16"/>
        <d v="2024-03-20T12:38:06"/>
        <d v="2024-12-16T11:44:50"/>
        <d v="2024-10-23T12:38:39"/>
        <d v="2024-02-19T08:30:09"/>
        <d v="2024-02-04T01:37:25"/>
        <d v="2024-07-21T07:24:37"/>
        <d v="2024-10-22T08:37:28"/>
        <d v="2024-12-19T13:43:00"/>
        <d v="2024-03-18T18:56:26"/>
        <d v="2024-02-03T19:47:45"/>
        <d v="2024-11-05T02:36:05"/>
        <d v="2024-02-21T07:36:50"/>
        <d v="2024-09-07T09:41:34"/>
        <d v="2024-04-04T06:32:30"/>
        <d v="2024-06-19T18:01:41"/>
        <d v="2024-08-01T05:29:24"/>
        <d v="2024-02-22T14:52:23"/>
        <d v="2024-11-06T17:04:02"/>
        <d v="2024-04-02T00:38:18"/>
        <d v="2024-07-16T04:44:32"/>
        <d v="2024-04-14T12:21:26"/>
        <d v="2024-02-03T16:35:41"/>
        <d v="2024-09-17T10:07:49"/>
        <d v="2024-12-02T13:26:36"/>
        <d v="2024-10-21T22:47:56"/>
        <d v="2024-05-20T02:01:27"/>
        <d v="2024-01-23T02:28:52"/>
        <d v="2024-04-27T16:04:33"/>
        <d v="2024-12-16T17:50:21"/>
        <d v="2024-09-20T02:19:52"/>
        <d v="2024-05-19T07:17:09"/>
        <d v="2024-02-17T00:23:10"/>
        <d v="2024-04-04T23:00:33"/>
        <d v="2024-08-27T20:05:43"/>
        <d v="2024-05-19T13:53:52"/>
        <d v="2024-04-26T12:23:44"/>
        <d v="2024-10-07T01:00:11"/>
        <d v="2024-08-13T22:29:33"/>
        <d v="2024-03-12T18:41:48"/>
        <d v="2024-07-23T05:44:52"/>
        <d v="2024-01-19T03:20:44"/>
        <d v="2024-11-05T16:14:22"/>
        <d v="2024-01-22T13:14:52"/>
        <d v="2024-10-04T08:45:46"/>
        <d v="2024-10-11T21:00:28"/>
        <d v="2024-07-01T03:25:32"/>
        <d v="2024-06-25T08:42:48"/>
        <d v="2024-03-22T08:18:49"/>
        <d v="2024-02-23T08:51:28"/>
        <d v="2024-02-23T07:12:06"/>
        <d v="2024-01-17T21:54:42"/>
        <d v="2024-07-01T00:28:20"/>
        <d v="2024-06-14T07:19:49"/>
        <d v="2024-03-11T23:13:38"/>
        <d v="2024-10-21T10:32:37"/>
        <d v="2024-12-24T03:24:29"/>
        <d v="2024-11-11T04:26:51"/>
        <d v="2024-03-16T12:05:38"/>
        <d v="2024-10-10T14:45:30"/>
        <d v="2024-12-21T01:47:47"/>
        <d v="2024-05-08T08:34:52"/>
        <d v="2024-11-30T17:10:06"/>
        <d v="2024-12-05T18:35:50"/>
        <d v="2024-04-02T23:01:52"/>
        <d v="2024-10-17T03:18:28"/>
        <d v="2024-12-11T08:38:39"/>
        <d v="2024-11-10T13:35:38"/>
        <d v="2024-01-07T14:06:40"/>
        <d v="2024-02-08T11:15:50"/>
        <d v="2024-08-11T16:39:33"/>
        <d v="2024-06-28T13:18:03"/>
        <d v="2024-08-27T12:56:32"/>
        <d v="2024-06-27T02:02:30"/>
        <d v="2024-11-16T03:19:05"/>
        <d v="2024-10-05T03:38:20"/>
        <d v="2024-12-26T16:04:24"/>
        <d v="2024-02-25T21:45:13"/>
        <d v="2024-12-06T17:10:48"/>
        <d v="2024-11-21T11:46:51"/>
        <d v="2024-06-23T19:35:10"/>
        <d v="2024-04-29T03:28:58"/>
        <d v="2024-04-11T08:43:06"/>
        <d v="2024-05-09T10:49:14"/>
        <d v="2024-03-12T09:50:04"/>
        <d v="2024-02-25T12:37:27"/>
        <d v="2024-02-04T09:59:49"/>
        <d v="2024-03-16T16:56:07"/>
        <d v="2024-11-25T06:16:07"/>
        <d v="2024-06-15T05:00:44"/>
        <d v="2024-04-12T13:56:19"/>
        <d v="2024-10-13T05:56:36"/>
        <d v="2024-06-30T05:31:34"/>
        <d v="2024-05-18T15:57:41"/>
        <d v="2024-04-07T06:19:11"/>
        <d v="2024-04-06T16:12:11"/>
        <d v="2024-05-23T18:43:45"/>
        <d v="2024-07-26T18:38:29"/>
        <d v="2024-09-27T09:18:57"/>
        <d v="2024-04-15T06:07:42"/>
        <d v="2024-07-16T23:11:26"/>
        <d v="2024-04-27T03:58:37"/>
        <d v="2024-11-21T00:53:16"/>
        <d v="2024-04-29T23:04:44"/>
        <d v="2024-04-15T04:06:18"/>
        <d v="2024-05-18T14:59:34"/>
        <d v="2024-02-24T14:45:34"/>
        <d v="2024-02-06T04:52:55"/>
        <d v="2024-07-15T03:45:50"/>
        <d v="2024-06-01T08:39:10"/>
        <d v="2024-11-29T21:33:03"/>
        <d v="2024-10-12T20:59:42"/>
        <d v="2024-08-12T03:57:48"/>
        <d v="2024-09-09T22:17:57"/>
        <d v="2024-04-01T06:29:37"/>
        <d v="2024-06-16T00:35:08"/>
        <d v="2024-12-20T22:41:26"/>
        <d v="2024-09-09T18:28:40"/>
        <d v="2024-06-13T21:52:19"/>
        <d v="2024-02-20T11:07:27"/>
        <d v="2024-12-05T15:31:27"/>
        <d v="2024-09-19T14:36:21"/>
        <d v="2024-08-03T00:09:53"/>
        <d v="2024-04-05T06:00:32"/>
        <d v="2024-07-19T07:34:59"/>
        <d v="2024-05-11T05:41:30"/>
        <d v="2024-11-09T14:53:20"/>
        <d v="2024-12-17T01:08:55"/>
        <d v="2024-02-08T13:32:26"/>
        <d v="2024-04-14T22:59:18"/>
        <d v="2024-11-12T04:07:42"/>
        <d v="2024-05-05T05:12:35"/>
        <d v="2024-05-19T06:00:25"/>
        <d v="2024-09-14T12:09:23"/>
        <d v="2024-07-31T02:10:01"/>
        <d v="2024-08-21T09:01:09"/>
        <d v="2024-11-14T21:21:32"/>
        <d v="2024-07-24T04:57:59"/>
        <d v="2024-03-23T16:20:40"/>
        <d v="2024-06-11T23:32:21"/>
        <d v="2024-05-13T08:55:57"/>
        <d v="2024-01-11T20:57:03"/>
        <d v="2024-08-15T09:52:06"/>
        <d v="2024-04-13T14:45:34"/>
        <d v="2024-02-23T13:12:46"/>
        <d v="2024-09-17T01:31:42"/>
        <d v="2024-06-25T01:19:20"/>
        <d v="2024-11-26T09:59:58"/>
        <d v="2024-05-08T15:34:34"/>
        <d v="2024-12-19T17:38:03"/>
        <d v="2024-12-15T15:50:02"/>
        <d v="2024-10-03T06:07:09"/>
        <d v="2024-04-07T09:49:42"/>
        <d v="2024-11-28T14:41:04"/>
        <d v="2024-12-13T09:32:45"/>
        <d v="2024-05-14T06:37:22"/>
        <d v="2024-05-30T15:14:22"/>
        <d v="2024-06-22T12:47:14"/>
        <d v="2024-11-24T07:17:56"/>
        <d v="2024-10-28T05:11:55"/>
        <d v="2024-06-09T12:47:24"/>
        <d v="2024-06-07T21:13:00"/>
        <d v="2024-01-23T08:39:05"/>
        <d v="2024-02-14T09:37:36"/>
        <d v="2024-09-29T10:02:53"/>
        <d v="2024-01-19T22:37:21"/>
        <d v="2024-02-07T04:11:21"/>
        <d v="2024-02-27T17:52:28"/>
        <d v="2024-09-15T08:03:37"/>
        <d v="2024-08-20T16:45:07"/>
        <d v="2024-02-29T11:50:36"/>
        <d v="2024-04-01T18:47:00"/>
        <d v="2024-09-06T13:35:04"/>
        <d v="2024-06-23T13:15:25"/>
        <d v="2024-05-03T05:19:52"/>
        <d v="2024-05-04T14:06:42"/>
        <d v="2024-05-17T15:46:09"/>
        <d v="2024-02-26T03:18:49"/>
        <d v="2024-11-14T22:49:14"/>
        <d v="2024-10-22T09:46:43"/>
        <d v="2024-06-03T04:32:54"/>
        <d v="2024-09-26T16:33:34"/>
        <d v="2024-03-15T01:53:35"/>
        <d v="2024-02-23T19:49:22"/>
        <d v="2024-08-26T09:01:31"/>
        <d v="2024-05-23T08:46:57"/>
        <d v="2024-02-03T10:17:38"/>
        <d v="2024-02-23T00:43:17"/>
        <d v="2024-07-04T21:49:39"/>
        <d v="2024-12-06T22:16:26"/>
        <d v="2024-10-05T08:22:03"/>
        <d v="2024-05-05T06:55:10"/>
        <d v="2024-01-22T01:47:55"/>
        <d v="2024-10-18T20:50:12"/>
        <d v="2024-02-17T19:51:36"/>
        <d v="2024-09-08T14:49:23"/>
        <d v="2024-11-08T06:51:21"/>
        <d v="2024-01-20T13:17:25"/>
        <d v="2024-03-09T04:09:14"/>
        <d v="2024-12-09T14:40:51"/>
        <d v="2024-01-04T12:28:00"/>
        <d v="2024-10-26T17:11:16"/>
        <d v="2024-06-18T20:17:20"/>
        <d v="2024-07-22T20:31:49"/>
        <d v="2024-06-11T22:32:47"/>
        <d v="2024-11-05T18:54:02"/>
        <d v="2024-09-01T09:12:34"/>
        <d v="2024-09-19T04:14:46"/>
        <d v="2024-09-19T05:30:02"/>
        <d v="2024-03-25T18:36:47"/>
        <d v="2024-08-12T06:44:02"/>
        <d v="2024-03-09T20:06:19"/>
        <d v="2024-07-30T03:01:09"/>
        <d v="2024-05-07T09:13:14"/>
        <d v="2024-05-15T22:51:50"/>
        <d v="2024-11-13T11:49:09"/>
        <d v="2024-10-30T11:39:25"/>
        <d v="2024-10-08T04:26:38"/>
        <d v="2024-03-30T07:00:57"/>
        <d v="2024-11-27T05:48:24"/>
        <d v="2024-08-21T15:27:50"/>
        <d v="2024-06-01T11:55:30"/>
        <d v="2024-12-15T02:27:02"/>
        <d v="2024-09-11T16:50:17"/>
        <d v="2024-06-22T17:28:39"/>
        <d v="2024-05-09T04:04:39"/>
        <d v="2024-12-07T01:47:43"/>
        <d v="2024-12-04T09:57:40"/>
        <d v="2024-09-06T23:10:43"/>
        <d v="2024-03-15T20:30:29"/>
        <d v="2024-02-10T09:13:35"/>
        <d v="2024-07-17T14:11:31"/>
        <d v="2024-10-04T10:37:26"/>
        <d v="2024-05-21T12:44:02"/>
        <d v="2024-07-31T00:50:17"/>
        <d v="2024-01-14T22:16:16"/>
        <d v="2024-12-14T07:48:47"/>
        <d v="2024-04-27T22:41:19"/>
        <d v="2024-03-06T09:50:33"/>
        <d v="2024-05-18T07:58:16"/>
        <d v="2024-05-12T13:57:06"/>
        <d v="2024-07-29T10:40:26"/>
        <d v="2024-09-22T22:48:39"/>
        <d v="2024-04-25T16:04:14"/>
        <d v="2024-02-16T05:10:33"/>
        <d v="2024-04-05T07:31:37"/>
        <d v="2024-09-16T20:51:35"/>
        <d v="2024-10-15T22:31:03"/>
        <d v="2024-09-18T19:36:29"/>
        <d v="2024-07-01T09:03:31"/>
        <d v="2024-06-28T11:35:57"/>
        <d v="2024-08-13T18:57:59"/>
        <d v="2024-04-06T03:59:55"/>
        <d v="2024-08-10T15:10:10"/>
        <d v="2024-02-25T18:40:39"/>
        <d v="2024-08-01T05:56:27"/>
        <d v="2024-12-13T19:50:50"/>
        <d v="2024-12-09T12:14:02"/>
        <d v="2024-05-09T19:40:00"/>
        <d v="2024-04-16T22:03:02"/>
        <d v="2024-02-13T19:50:55"/>
        <d v="2024-07-26T22:37:22"/>
        <d v="2024-12-01T18:31:50"/>
        <d v="2024-03-08T02:29:28"/>
        <d v="2024-12-03T16:15:57"/>
        <d v="2024-03-08T01:40:01"/>
        <d v="2024-06-02T10:01:27"/>
        <d v="2024-09-30T23:39:50"/>
        <d v="2024-10-15T23:06:56"/>
        <d v="2024-11-06T05:45:40"/>
        <d v="2024-11-22T12:20:07"/>
        <d v="2024-05-19T19:14:53"/>
        <d v="2024-01-29T14:04:39"/>
        <d v="2024-11-29T01:01:45"/>
        <d v="2024-07-14T07:29:05"/>
        <d v="2024-02-21T17:03:36"/>
        <d v="2024-06-09T16:06:37"/>
        <d v="2024-05-10T18:53:07"/>
        <d v="2024-09-08T09:33:34"/>
        <d v="2024-01-01T05:58:16"/>
        <d v="2024-09-26T16:20:33"/>
        <d v="2024-10-11T05:25:38"/>
        <d v="2024-05-15T23:36:43"/>
        <d v="2024-03-24T07:15:30"/>
        <d v="2024-01-19T19:13:57"/>
        <d v="2024-03-23T12:00:27"/>
        <d v="2024-09-07T04:11:44"/>
        <d v="2024-12-28T13:15:03"/>
        <d v="2024-12-09T04:20:26"/>
        <d v="2024-08-22T11:23:27"/>
        <d v="2024-09-10T19:15:58"/>
        <d v="2024-11-02T00:42:40"/>
        <d v="2024-12-14T09:49:16"/>
        <d v="2024-08-10T06:18:00"/>
        <d v="2024-12-15T18:09:37"/>
        <d v="2024-04-28T05:06:46"/>
        <d v="2024-09-13T01:46:06"/>
        <d v="2024-08-02T02:33:12"/>
        <d v="2024-07-18T05:16:30"/>
        <d v="2024-12-20T20:48:53"/>
        <d v="2024-11-30T13:08:59"/>
        <d v="2024-04-26T15:17:18"/>
        <d v="2024-11-08T13:08:48"/>
        <d v="2024-12-14T20:42:42"/>
        <d v="2024-03-24T13:25:19"/>
        <d v="2024-02-13T16:18:15"/>
        <d v="2024-03-01T14:36:07"/>
        <d v="2024-05-29T07:55:00"/>
        <d v="2024-03-02T00:26:32"/>
        <d v="2024-05-28T19:59:41"/>
        <d v="2024-04-01T17:04:13"/>
        <d v="2024-04-11T12:10:26"/>
        <d v="2024-01-03T00:25:30"/>
        <d v="2024-07-24T03:09:46"/>
        <d v="2024-01-01T11:01:47"/>
        <d v="2024-04-19T02:46:28"/>
        <d v="2024-02-04T04:59:44"/>
        <d v="2024-07-27T15:12:44"/>
        <d v="2024-02-25T20:40:44"/>
        <d v="2024-10-04T04:31:42"/>
        <d v="2024-05-26T23:56:09"/>
        <d v="2024-10-28T07:08:25"/>
        <d v="2024-08-21T18:54:21"/>
        <d v="2024-03-19T04:05:49"/>
        <d v="2024-11-06T21:52:39"/>
        <d v="2024-03-09T18:08:12"/>
        <d v="2024-05-28T06:55:12"/>
        <d v="2024-11-01T09:23:44"/>
        <d v="2024-08-03T07:59:01"/>
        <d v="2024-02-27T16:25:08"/>
        <d v="2024-05-06T15:31:28"/>
        <d v="2024-01-01T09:58:07"/>
        <d v="2024-06-21T01:10:36"/>
        <d v="2024-09-11T09:01:46"/>
        <d v="2024-11-03T01:13:03"/>
        <d v="2024-11-04T20:53:06"/>
        <d v="2024-01-24T13:17:28"/>
        <d v="2024-02-25T17:45:09"/>
        <d v="2024-05-29T10:24:00"/>
        <d v="2024-03-21T19:18:12"/>
        <d v="2024-04-22T18:15:15"/>
        <d v="2024-12-02T07:40:48"/>
        <d v="2024-02-16T15:56:23"/>
        <d v="2024-12-09T22:16:28"/>
        <d v="2024-08-16T20:48:15"/>
        <d v="2024-03-14T23:22:50"/>
        <d v="2024-08-28T04:53:52"/>
        <d v="2024-12-11T01:46:24"/>
        <d v="2024-08-29T18:36:39"/>
        <d v="2024-07-02T22:20:54"/>
        <d v="2024-07-25T20:25:01"/>
        <d v="2024-04-19T22:40:38"/>
        <d v="2024-12-18T12:09:46"/>
        <d v="2024-04-28T11:58:52"/>
        <d v="2024-10-05T02:05:13"/>
        <d v="2024-11-09T04:23:49"/>
        <d v="2024-08-27T23:44:31"/>
        <d v="2024-05-02T15:11:52"/>
        <d v="2024-06-07T18:18:00"/>
        <d v="2024-10-07T09:48:39"/>
        <d v="2024-09-11T03:23:10"/>
        <d v="2024-04-03T09:26:13"/>
        <d v="2024-10-31T15:52:48"/>
        <d v="2024-11-03T14:55:31"/>
        <d v="2024-01-26T22:53:38"/>
        <d v="2024-01-24T16:27:44"/>
        <d v="2024-11-15T05:51:15"/>
        <d v="2024-03-15T05:00:00"/>
        <d v="2024-12-15T23:52:46"/>
        <d v="2024-09-17T21:40:45"/>
        <d v="2024-08-17T06:23:02"/>
        <d v="2024-01-28T12:04:27"/>
        <d v="2024-01-02T21:48:34"/>
        <d v="2024-05-30T06:40:20"/>
        <d v="2024-01-23T00:50:44"/>
        <d v="2024-06-02T18:07:35"/>
        <d v="2024-12-11T05:09:01"/>
        <d v="2024-08-26T05:00:14"/>
        <d v="2024-10-12T11:38:03"/>
        <d v="2024-07-13T22:07:33"/>
        <d v="2024-12-09T19:16:36"/>
        <d v="2024-02-03T02:52:31"/>
        <d v="2024-12-09T15:40:41"/>
        <d v="2024-11-15T18:10:36"/>
        <d v="2024-07-07T19:52:47"/>
        <d v="2024-07-22T17:13:31"/>
        <d v="2024-01-18T22:52:12"/>
        <d v="2024-04-25T08:45:49"/>
        <d v="2024-07-11T22:09:36"/>
        <d v="2024-08-10T23:50:33"/>
        <d v="2024-03-13T06:16:08"/>
        <d v="2024-08-26T09:11:52"/>
        <d v="2024-05-24T01:18:50"/>
        <d v="2024-04-14T01:30:58"/>
        <d v="2024-04-04T11:50:24"/>
        <d v="2024-09-07T04:31:08"/>
        <d v="2024-03-23T18:40:08"/>
        <d v="2024-06-22T00:30:57"/>
        <d v="2024-09-16T17:19:33"/>
        <d v="2024-07-02T18:08:33"/>
        <d v="2024-05-17T01:11:01"/>
        <d v="2024-06-03T19:12:03"/>
        <d v="2024-02-13T12:59:21"/>
        <d v="2024-09-21T21:01:29"/>
        <d v="2024-06-28T09:04:48"/>
        <d v="2024-12-25T18:21:54"/>
        <d v="2024-09-28T23:20:44"/>
        <d v="2024-01-15T19:57:58"/>
        <d v="2024-08-25T18:36:23"/>
        <d v="2024-09-29T17:00:56"/>
        <d v="2024-12-12T05:10:07"/>
        <d v="2024-10-07T13:04:35"/>
        <d v="2024-06-10T11:16:56"/>
        <d v="2024-10-17T17:23:08"/>
        <d v="2024-10-22T17:19:59"/>
        <d v="2024-01-26T15:40:27"/>
        <d v="2024-05-13T05:06:44"/>
        <d v="2024-03-05T09:45:22"/>
        <d v="2024-09-13T21:54:38"/>
        <d v="2024-11-28T06:19:14"/>
        <d v="2024-09-27T13:26:43"/>
        <d v="2024-05-11T19:14:29"/>
        <d v="2024-03-14T16:50:32"/>
        <d v="2024-11-26T07:30:20"/>
        <d v="2024-07-28T13:47:44"/>
        <d v="2024-09-08T12:49:46"/>
        <d v="2024-06-16T07:16:30"/>
        <d v="2024-06-15T23:46:11"/>
        <d v="2024-04-11T01:17:48"/>
        <d v="2024-07-10T04:25:48"/>
        <d v="2024-06-06T19:58:26"/>
        <d v="2024-08-07T04:24:28"/>
        <d v="2024-01-22T07:49:54"/>
        <d v="2024-10-10T10:03:47"/>
        <d v="2024-04-19T04:05:41"/>
        <d v="2024-12-14T10:16:19"/>
        <d v="2024-01-28T16:23:59"/>
        <d v="2024-06-25T12:08:02"/>
        <d v="2024-03-16T13:02:56"/>
        <d v="2024-03-17T05:26:00"/>
        <d v="2024-06-12T15:29:26"/>
        <d v="2024-03-13T00:11:12"/>
        <d v="2024-12-24T07:08:42"/>
        <d v="2024-03-04T23:52:36"/>
        <d v="2024-03-16T23:36:50"/>
        <d v="2024-10-02T08:28:40"/>
        <d v="2024-04-12T11:49:11"/>
        <d v="2024-04-29T20:01:59"/>
        <d v="2024-03-08T16:10:44"/>
        <d v="2024-05-08T22:58:10"/>
        <d v="2024-06-20T20:52:00"/>
        <d v="2024-01-30T00:54:41"/>
        <d v="2024-09-18T02:04:59"/>
        <d v="2024-09-24T15:45:08"/>
        <d v="2024-08-19T17:43:13"/>
        <d v="2024-12-10T13:55:34"/>
        <d v="2024-01-25T13:59:33"/>
        <d v="2024-10-01T07:53:53"/>
        <d v="2024-01-18T13:51:24"/>
        <d v="2024-05-13T04:33:07"/>
        <d v="2024-08-17T01:48:15"/>
        <d v="2024-12-21T20:01:59"/>
        <d v="2024-02-18T12:09:25"/>
        <d v="2024-03-05T23:33:08"/>
        <d v="2024-01-01T10:32:35"/>
        <d v="2024-09-18T15:55:32"/>
        <d v="2024-12-14T23:30:59"/>
        <d v="2024-11-09T13:52:31"/>
        <d v="2024-05-17T06:18:29"/>
        <d v="2024-05-12T21:16:28"/>
        <d v="2024-10-03T11:46:55"/>
        <d v="2024-05-08T09:59:09"/>
        <d v="2024-11-05T08:14:40"/>
        <d v="2024-02-28T11:46:24"/>
        <d v="2024-07-18T14:38:27"/>
        <d v="2024-02-19T21:35:11"/>
        <d v="2024-07-12T17:26:05"/>
        <d v="2024-09-19T15:07:36"/>
        <d v="2024-11-08T08:53:23"/>
        <d v="2024-02-13T17:28:50"/>
        <d v="2024-09-19T15:30:14"/>
        <d v="2024-12-02T09:43:33"/>
        <d v="2024-12-08T20:46:51"/>
        <d v="2024-06-01T04:43:27"/>
        <d v="2024-04-14T05:55:40"/>
        <d v="2024-02-12T17:04:36"/>
        <d v="2024-12-05T00:28:59"/>
        <d v="2024-11-27T15:45:27"/>
        <d v="2024-03-12T16:15:03"/>
        <d v="2024-04-15T10:51:11"/>
        <d v="2024-02-12T09:07:06"/>
        <d v="2024-12-09T16:19:49"/>
        <d v="2024-12-26T03:31:11"/>
        <d v="2024-07-16T10:33:17"/>
        <d v="2024-11-04T20:42:19"/>
        <d v="2024-05-23T21:34:29"/>
        <d v="2024-11-17T19:18:55"/>
        <d v="2024-04-01T23:41:24"/>
        <d v="2024-04-29T07:56:24"/>
        <d v="2024-01-03T12:12:15"/>
        <d v="2024-12-25T18:30:25"/>
        <d v="2024-02-02T13:37:05"/>
        <d v="2024-02-14T17:45:42"/>
        <d v="2024-10-12T10:28:55"/>
        <d v="2024-07-29T16:11:08"/>
        <d v="2024-09-20T00:14:40"/>
        <d v="2024-12-16T00:34:23"/>
        <d v="2024-07-13T07:19:35"/>
        <d v="2024-05-21T22:03:41"/>
        <d v="2024-09-22T08:41:55"/>
        <d v="2024-05-04T19:35:52"/>
        <d v="2024-01-31T01:34:13"/>
        <d v="2024-03-19T03:29:26"/>
        <d v="2024-10-01T22:49:21"/>
        <d v="2024-08-03T18:25:48"/>
        <d v="2024-08-24T02:54:20"/>
        <d v="2024-11-16T22:19:33"/>
        <d v="2024-10-19T21:38:43"/>
        <d v="2024-03-23T04:10:37"/>
        <d v="2024-11-03T16:55:29"/>
        <d v="2024-06-08T17:16:48"/>
        <d v="2024-07-19T03:11:33"/>
        <d v="2024-09-07T11:45:05"/>
        <d v="2024-12-09T01:48:36"/>
        <d v="2024-11-13T05:34:16"/>
        <d v="2024-06-04T15:53:10"/>
        <d v="2024-12-24T19:35:59"/>
        <d v="2024-08-06T00:04:58"/>
        <d v="2024-10-09T12:37:19"/>
        <d v="2024-07-01T09:41:01"/>
        <d v="2024-06-24T02:05:19"/>
        <d v="2024-10-06T00:18:10"/>
        <d v="2024-10-15T15:53:10"/>
        <d v="2024-02-01T12:50:54"/>
        <d v="2024-12-11T09:44:34"/>
        <d v="2024-04-05T21:17:27"/>
        <d v="2024-07-15T08:12:15"/>
        <d v="2024-06-06T06:48:48"/>
        <d v="2024-02-18T07:08:05"/>
        <d v="2024-06-30T16:39:01"/>
        <d v="2024-11-11T04:07:13"/>
        <d v="2024-12-28T06:27:50"/>
        <d v="2024-06-03T23:06:41"/>
        <d v="2024-07-17T11:39:35"/>
        <d v="2024-05-24T08:48:45"/>
        <d v="2024-08-13T02:29:13"/>
        <d v="2024-04-18T19:19:36"/>
        <d v="2024-01-01T03:27:57"/>
        <d v="2024-08-03T16:04:59"/>
        <d v="2024-11-19T17:56:47"/>
        <d v="2024-08-10T11:09:02"/>
        <d v="2024-12-18T14:39:49"/>
        <d v="2024-02-12T08:20:43"/>
        <d v="2024-03-17T15:02:07"/>
        <d v="2024-12-05T00:33:59"/>
        <d v="2024-11-27T02:46:11"/>
        <d v="2024-05-04T23:44:50"/>
        <d v="2024-05-24T16:28:38"/>
        <d v="2024-11-11T16:35:15"/>
        <d v="2024-08-26T20:52:32"/>
        <d v="2024-03-10T21:31:01"/>
        <d v="2024-05-10T01:21:29"/>
        <d v="2024-11-02T06:01:44"/>
        <d v="2024-11-12T08:04:45"/>
        <d v="2024-06-28T14:41:59"/>
        <d v="2024-10-12T23:16:33"/>
        <d v="2024-05-07T09:34:02"/>
        <d v="2024-12-15T04:36:59"/>
        <d v="2024-11-11T08:28:01"/>
        <d v="2024-04-08T07:45:48"/>
        <d v="2024-05-20T20:36:27"/>
        <d v="2024-01-22T01:37:42"/>
        <d v="2024-02-27T19:29:14"/>
        <d v="2024-02-27T12:42:47"/>
        <d v="2024-06-17T13:23:17"/>
        <d v="2024-09-11T17:25:17"/>
        <d v="2024-03-23T20:43:07"/>
        <d v="2024-03-21T19:56:07"/>
        <d v="2024-05-05T09:30:11"/>
        <d v="2024-12-11T04:39:06"/>
        <d v="2024-12-27T08:22:16"/>
        <d v="2024-04-21T04:59:01"/>
        <d v="2024-04-11T18:48:39"/>
        <d v="2024-05-18T20:48:57"/>
        <d v="2024-12-11T13:44:54"/>
        <d v="2024-01-19T22:04:18"/>
        <d v="2024-01-13T23:04:23"/>
        <d v="2024-02-19T09:52:50"/>
        <d v="2024-08-25T01:32:27"/>
        <d v="2024-12-26T10:58:10"/>
        <d v="2024-04-01T03:15:21"/>
        <d v="2024-05-30T11:14:20"/>
        <d v="2024-04-17T04:39:53"/>
        <d v="2024-11-08T17:44:29"/>
        <d v="2024-12-27T06:43:16"/>
        <d v="2024-11-08T01:39:42"/>
        <d v="2024-06-19T17:24:43"/>
        <d v="2024-09-14T16:43:45"/>
        <d v="2024-11-27T13:34:46"/>
        <d v="2024-07-01T19:04:57"/>
        <d v="2024-08-02T22:30:28"/>
        <d v="2024-10-04T14:22:37"/>
        <d v="2024-04-06T05:06:48"/>
        <d v="2024-09-25T01:16:28"/>
        <d v="2024-06-08T18:07:27"/>
        <d v="2024-06-28T15:51:51"/>
        <d v="2024-10-05T05:32:15"/>
        <d v="2024-02-17T12:58:28"/>
        <d v="2024-01-04T14:34:50"/>
        <d v="2024-04-21T07:20:35"/>
        <d v="2024-09-28T04:32:23"/>
        <d v="2024-01-08T08:22:17"/>
        <d v="2024-06-22T07:14:53"/>
        <d v="2024-12-19T04:36:14"/>
        <d v="2024-02-13T17:12:57"/>
        <d v="2024-01-10T01:52:08"/>
        <d v="2024-11-13T08:57:24"/>
        <d v="2024-04-19T15:43:55"/>
        <d v="2024-12-23T16:25:55"/>
        <d v="2024-05-25T06:48:49"/>
        <d v="2024-02-10T12:09:45"/>
        <d v="2024-02-12T04:14:59"/>
        <d v="2024-01-13T03:32:34"/>
        <d v="2024-07-15T20:13:10"/>
        <d v="2024-02-17T21:30:04"/>
        <d v="2024-07-26T04:40:03"/>
        <d v="2024-03-01T11:45:55"/>
        <d v="2024-07-02T18:55:15"/>
        <d v="2024-09-09T01:23:55"/>
        <d v="2024-05-06T11:41:24"/>
        <d v="2024-01-02T05:19:00"/>
        <d v="2024-05-28T23:09:38"/>
        <d v="2024-10-24T13:33:46"/>
        <d v="2024-07-29T11:52:59"/>
        <d v="2024-01-29T01:21:11"/>
        <d v="2024-06-06T14:11:57"/>
        <d v="2024-10-10T08:13:51"/>
        <d v="2024-09-07T09:59:55"/>
        <d v="2024-01-31T23:28:00"/>
        <d v="2024-01-09T10:24:36"/>
        <d v="2024-08-12T18:30:11"/>
        <d v="2024-03-05T05:07:32"/>
        <d v="2024-10-15T07:00:54"/>
        <d v="2024-02-01T16:51:39"/>
        <d v="2024-06-02T04:51:39"/>
        <d v="2024-08-08T15:24:26"/>
        <d v="2024-12-09T19:35:28"/>
        <d v="2024-03-01T13:51:22"/>
        <d v="2024-03-02T07:27:02"/>
        <d v="2024-10-01T11:31:10"/>
        <d v="2024-03-28T18:44:36"/>
        <d v="2024-02-21T21:56:27"/>
        <d v="2024-05-09T23:16:56"/>
        <d v="2024-11-19T22:58:28"/>
        <d v="2024-12-21T22:53:45"/>
        <d v="2024-02-28T16:18:38"/>
        <d v="2024-07-03T18:15:36"/>
        <d v="2024-10-16T23:12:02"/>
        <d v="2024-06-19T10:18:30"/>
        <d v="2024-05-20T06:33:22"/>
        <d v="2024-01-26T16:25:26"/>
        <d v="2024-01-12T04:25:54"/>
        <d v="2024-11-05T22:11:23"/>
        <d v="2024-12-28T08:02:02"/>
        <d v="2024-01-10T13:25:38"/>
        <d v="2024-10-24T23:43:43"/>
        <d v="2024-12-25T15:26:13"/>
        <d v="2024-02-16T21:48:37"/>
        <d v="2024-02-15T18:29:42"/>
        <d v="2024-02-23T15:51:07"/>
        <d v="2024-07-02T22:46:12"/>
        <d v="2024-06-11T01:42:25"/>
        <d v="2024-11-16T23:57:17"/>
        <d v="2024-10-13T06:40:33"/>
        <d v="2024-12-16T04:30:39"/>
        <d v="2024-05-22T02:05:19"/>
        <d v="2024-08-27T23:45:06"/>
        <d v="2024-04-06T01:05:01"/>
        <d v="2024-02-26T22:02:20"/>
        <d v="2024-04-27T18:42:27"/>
        <d v="2024-12-18T14:18:00"/>
        <d v="2024-05-25T11:58:09"/>
        <d v="2024-07-28T17:45:10"/>
        <d v="2024-05-27T13:55:19"/>
        <d v="2024-05-22T05:42:23"/>
        <d v="2024-05-18T07:53:42"/>
        <d v="2024-03-08T13:23:09"/>
        <d v="2024-12-20T06:40:01"/>
        <d v="2024-07-27T13:28:16"/>
        <d v="2024-07-05T07:08:15"/>
        <d v="2024-04-10T19:13:08"/>
        <d v="2024-04-05T10:34:42"/>
        <d v="2024-05-29T05:07:34"/>
        <d v="2024-04-04T07:55:13"/>
        <d v="2024-11-08T21:22:06"/>
        <d v="2024-05-21T02:19:39"/>
        <d v="2024-11-05T09:00:26"/>
        <d v="2024-10-06T09:54:47"/>
        <d v="2024-07-24T06:55:58"/>
        <d v="2024-12-03T11:36:40"/>
        <d v="2024-02-26T21:10:39"/>
        <d v="2024-05-21T18:59:20"/>
        <d v="2024-04-03T16:57:18"/>
        <d v="2024-01-28T15:11:43"/>
        <d v="2024-11-07T13:11:47"/>
        <d v="2024-04-21T15:36:21"/>
        <d v="2024-12-06T15:20:22"/>
        <d v="2024-07-04T05:05:45"/>
        <d v="2024-12-15T11:56:29"/>
        <d v="2024-09-05T09:30:34"/>
        <d v="2024-11-18T10:33:41"/>
        <d v="2024-10-22T16:46:57"/>
        <d v="2024-02-25T21:59:16"/>
        <d v="2024-09-21T17:40:36"/>
        <d v="2024-01-29T01:27:05"/>
        <d v="2024-10-08T22:44:33"/>
        <d v="2024-11-06T15:36:39"/>
        <d v="2024-10-26T07:11:37"/>
        <d v="2024-08-17T21:18:23"/>
        <d v="2024-06-11T02:06:41"/>
        <d v="2024-10-24T07:44:28"/>
        <d v="2024-07-11T05:52:36"/>
        <d v="2024-07-15T08:57:42"/>
        <d v="2024-10-13T16:02:17"/>
        <d v="2024-11-02T04:14:53"/>
        <d v="2024-03-28T03:34:22"/>
        <d v="2024-04-11T08:58:17"/>
        <d v="2024-06-23T14:30:45"/>
        <d v="2024-02-29T01:57:45"/>
        <d v="2024-02-11T02:42:26"/>
        <d v="2024-07-31T01:52:34"/>
        <d v="2024-03-18T06:40:42"/>
        <d v="2024-10-08T01:37:31"/>
        <d v="2024-05-04T18:56:47"/>
        <d v="2024-02-22T12:48:40"/>
        <d v="2024-01-18T00:21:22"/>
        <d v="2024-10-17T01:50:15"/>
        <d v="2024-07-01T17:34:48"/>
        <d v="2024-06-23T11:32:29"/>
        <d v="2024-04-09T06:22:08"/>
        <d v="2024-01-09T06:11:08"/>
        <d v="2024-09-12T05:20:23"/>
        <d v="2024-10-12T01:14:48"/>
        <d v="2024-10-09T23:22:21"/>
        <d v="2024-03-28T02:54:39"/>
        <d v="2024-04-23T00:35:10"/>
        <d v="2024-10-16T23:36:35"/>
        <d v="2024-07-19T08:37:33"/>
        <d v="2024-05-29T20:43:23"/>
        <d v="2024-08-09T01:28:51"/>
        <d v="2024-02-03T08:26:51"/>
        <d v="2024-03-29T00:34:55"/>
        <d v="2024-11-15T14:54:35"/>
        <d v="2024-02-04T03:55:11"/>
        <d v="2024-12-16T03:47:17"/>
        <d v="2024-08-19T14:46:07"/>
        <d v="2024-10-01T02:24:51"/>
        <d v="2024-12-16T13:33:09"/>
        <d v="2024-03-04T23:57:58"/>
        <d v="2024-12-28T22:52:40"/>
        <d v="2024-08-12T01:19:40"/>
        <d v="2024-05-18T16:44:43"/>
        <d v="2024-12-23T02:16:42"/>
        <d v="2024-12-25T09:10:33"/>
        <d v="2024-03-07T01:30:13"/>
        <d v="2024-01-17T19:16:50"/>
        <d v="2024-04-30T06:32:10"/>
        <d v="2024-10-12T20:27:05"/>
        <d v="2024-04-24T12:38:45"/>
        <d v="2024-03-05T03:41:23"/>
        <d v="2024-12-12T14:04:45"/>
        <d v="2024-10-11T11:01:51"/>
        <d v="2024-07-03T13:23:41"/>
        <d v="2024-04-02T01:28:23"/>
        <d v="2024-07-29T13:48:23"/>
        <d v="2024-08-27T07:25:32"/>
        <d v="2024-03-01T16:53:55"/>
        <d v="2024-03-18T08:11:36"/>
        <d v="2024-12-10T22:29:38"/>
        <d v="2024-09-24T04:12:10"/>
        <d v="2024-10-13T09:19:28"/>
        <d v="2024-12-17T14:52:21"/>
        <d v="2024-07-28T19:51:14"/>
        <d v="2024-01-31T10:55:52"/>
        <d v="2024-02-21T14:49:15"/>
        <d v="2024-07-01T00:15:55"/>
        <d v="2024-09-06T10:22:58"/>
        <d v="2024-06-07T02:56:15"/>
        <d v="2024-08-06T09:16:48"/>
        <d v="2024-06-17T04:48:27"/>
        <d v="2024-07-23T13:33:28"/>
        <d v="2024-02-25T23:31:36"/>
        <d v="2024-11-26T18:39:37"/>
        <d v="2024-02-12T13:15:36"/>
        <d v="2024-02-06T19:28:53"/>
        <d v="2024-10-18T15:36:34"/>
        <d v="2024-08-31T14:06:17"/>
        <d v="2024-09-22T00:05:22"/>
        <d v="2024-03-27T20:35:15"/>
        <d v="2024-05-16T02:15:40"/>
        <d v="2024-01-10T04:56:23"/>
        <d v="2024-03-14T03:22:24"/>
        <d v="2024-03-11T20:46:50"/>
        <d v="2024-02-16T20:34:03"/>
        <d v="2024-02-18T04:04:34"/>
        <d v="2024-12-08T04:59:19"/>
        <d v="2024-04-29T20:21:04"/>
        <d v="2024-08-31T15:54:29"/>
        <d v="2024-03-16T22:47:37"/>
        <d v="2024-07-19T05:35:38"/>
        <d v="2024-12-02T04:05:18"/>
        <d v="2024-04-12T20:25:20"/>
        <d v="2024-02-23T14:53:51"/>
        <d v="2024-10-16T14:14:39"/>
        <d v="2024-01-26T10:54:09"/>
        <d v="2024-10-13T20:58:00"/>
        <d v="2024-01-18T09:13:08"/>
        <d v="2024-09-01T15:29:14"/>
        <d v="2024-07-22T23:26:42"/>
        <d v="2024-09-16T02:16:20"/>
        <d v="2024-11-29T16:10:50"/>
        <d v="2024-06-13T14:43:00"/>
        <d v="2024-06-22T08:07:15"/>
        <d v="2024-10-15T23:04:38"/>
        <d v="2024-12-18T07:47:18"/>
        <d v="2024-04-23T20:15:11"/>
        <d v="2024-07-10T20:42:54"/>
        <d v="2024-07-26T04:10:06"/>
        <d v="2024-05-25T17:29:36"/>
        <d v="2024-09-18T22:48:36"/>
        <d v="2024-06-30T16:12:54"/>
        <d v="2024-12-08T20:01:36"/>
        <d v="2024-12-01T11:57:55"/>
        <d v="2024-12-05T21:35:44"/>
        <d v="2024-09-13T15:18:16"/>
        <d v="2024-03-20T01:26:12"/>
        <d v="2024-02-15T00:41:42"/>
        <d v="2024-09-04T19:07:19"/>
        <d v="2024-04-09T04:16:49"/>
        <d v="2024-05-19T04:21:31"/>
        <d v="2024-04-22T10:22:59"/>
        <d v="2024-08-29T09:50:19"/>
        <d v="2024-09-20T10:58:46"/>
        <d v="2024-12-21T16:32:36"/>
        <d v="2024-05-26T05:07:26"/>
        <d v="2024-12-07T21:47:27"/>
        <d v="2024-11-13T08:39:13"/>
        <d v="2024-03-18T01:55:56"/>
        <d v="2024-06-15T12:58:33"/>
        <d v="2024-04-24T13:26:19"/>
        <d v="2024-07-16T02:03:56"/>
        <d v="2024-04-02T04:46:52"/>
        <d v="2024-05-27T15:54:54"/>
        <d v="2024-09-15T08:50:31"/>
        <d v="2024-02-29T11:08:40"/>
        <d v="2024-03-07T19:30:33"/>
        <d v="2024-12-11T19:45:08"/>
        <d v="2024-12-28T20:55:05"/>
        <d v="2024-06-09T04:38:05"/>
        <d v="2024-06-04T09:25:00"/>
        <d v="2024-08-14T15:20:22"/>
        <d v="2024-11-23T08:01:30"/>
        <d v="2024-06-01T04:55:06"/>
        <d v="2024-06-30T00:09:49"/>
        <d v="2024-02-26T10:50:55"/>
        <d v="2024-03-03T01:15:05"/>
        <d v="2024-02-27T07:29:23"/>
        <d v="2024-07-02T09:40:42"/>
        <d v="2024-11-17T08:49:48"/>
        <d v="2024-03-12T14:25:36"/>
        <d v="2024-01-15T02:07:25"/>
        <d v="2024-10-20T18:13:14"/>
        <d v="2024-12-14T05:13:25"/>
        <d v="2024-12-12T03:25:02"/>
        <d v="2024-05-07T14:14:52"/>
        <d v="2024-12-01T13:51:50"/>
        <d v="2024-11-08T14:20:17"/>
        <d v="2024-03-19T02:50:19"/>
        <d v="2024-10-06T14:20:33"/>
        <d v="2024-07-21T22:36:05"/>
        <d v="2024-12-27T04:45:42"/>
        <d v="2024-07-22T17:13:32"/>
        <d v="2024-03-11T19:53:47"/>
        <d v="2024-09-10T21:20:01"/>
        <d v="2024-12-18T22:51:40"/>
        <d v="2024-08-01T06:04:37"/>
        <d v="2024-11-04T03:41:45"/>
        <d v="2024-01-03T12:43:57"/>
        <d v="2024-05-22T22:16:56"/>
        <d v="2024-05-04T03:33:45"/>
        <d v="2024-03-16T16:54:14"/>
        <d v="2024-05-31T18:41:33"/>
        <d v="2024-03-19T19:17:46"/>
        <d v="2024-09-11T20:21:37"/>
        <d v="2024-04-18T11:36:35"/>
        <d v="2024-12-19T20:29:24"/>
        <d v="2024-02-23T15:32:58"/>
        <d v="2024-05-23T05:03:12"/>
        <d v="2024-01-03T14:30:05"/>
        <d v="2024-03-14T17:58:17"/>
        <d v="2024-06-22T08:59:44"/>
        <d v="2024-04-07T14:58:22"/>
        <d v="2024-02-17T14:33:27"/>
        <d v="2024-01-02T12:37:18"/>
        <d v="2024-04-07T02:51:27"/>
        <d v="2024-10-05T10:43:55"/>
        <d v="2024-05-14T12:16:46"/>
        <d v="2024-08-18T18:29:14"/>
        <d v="2024-08-18T21:35:26"/>
        <d v="2024-11-27T04:58:26"/>
        <d v="2024-06-17T09:55:24"/>
        <d v="2024-04-14T19:36:38"/>
        <d v="2024-09-21T22:39:32"/>
        <d v="2024-11-10T12:07:01"/>
        <d v="2024-05-02T22:09:26"/>
        <d v="2024-08-29T20:57:28"/>
        <d v="2024-12-10T05:20:20"/>
        <d v="2024-09-26T08:56:45"/>
        <d v="2024-03-02T16:19:55"/>
        <d v="2024-12-11T22:12:01"/>
        <d v="2024-10-20T04:55:02"/>
        <d v="2024-07-06T23:39:41"/>
        <d v="2024-07-03T03:28:49"/>
        <d v="2024-11-06T09:27:10"/>
        <d v="2024-12-18T01:09:55"/>
        <d v="2024-08-22T16:50:47"/>
        <d v="2024-04-24T20:40:39"/>
        <d v="2024-07-26T09:59:37"/>
        <d v="2024-02-12T11:53:43"/>
        <d v="2024-08-13T00:39:16"/>
        <d v="2024-07-27T16:53:45"/>
        <d v="2024-05-03T21:06:06"/>
        <d v="2024-08-14T16:42:25"/>
        <d v="2024-02-19T00:19:58"/>
        <d v="2024-04-15T15:50:58"/>
        <d v="2024-12-16T02:24:16"/>
        <d v="2024-05-19T09:12:20"/>
        <d v="2024-12-01T16:13:22"/>
        <d v="2024-05-20T14:24:28"/>
        <d v="2024-09-24T16:04:28"/>
        <d v="2024-05-06T09:55:55"/>
        <d v="2024-04-29T09:59:25"/>
        <d v="2024-05-12T01:40:34"/>
        <d v="2024-01-24T02:13:12"/>
        <d v="2024-11-25T11:49:00"/>
        <d v="2024-02-28T00:52:45"/>
        <d v="2024-08-25T06:14:36"/>
        <d v="2024-02-13T00:18:48"/>
        <d v="2024-08-01T04:22:54"/>
        <d v="2024-10-19T00:51:35"/>
        <d v="2024-07-04T12:45:49"/>
        <d v="2024-04-29T16:33:36"/>
        <d v="2024-05-02T09:33:35"/>
        <d v="2024-01-19T18:30:37"/>
        <d v="2024-04-14T00:59:10"/>
        <d v="2024-08-31T08:02:14"/>
        <d v="2024-10-05T04:32:52"/>
        <d v="2024-01-14T10:34:25"/>
        <d v="2024-11-04T21:53:51"/>
        <d v="2024-01-14T13:01:23"/>
        <d v="2024-01-20T16:38:44"/>
        <d v="2024-05-12T13:17:04"/>
        <d v="2024-01-26T10:21:01"/>
        <d v="2024-02-02T10:29:46"/>
        <d v="2024-05-11T08:24:51"/>
        <d v="2024-04-20T08:33:52"/>
        <d v="2024-11-14T06:25:53"/>
        <d v="2024-06-20T09:07:21"/>
        <d v="2024-08-11T19:17:50"/>
        <d v="2024-11-04T09:37:23"/>
        <d v="2024-07-24T00:03:43"/>
        <d v="2024-07-31T03:38:00"/>
        <d v="2024-08-03T22:12:39"/>
        <d v="2024-08-25T02:20:47"/>
        <d v="2024-08-28T20:47:02"/>
        <d v="2024-05-25T18:31:55"/>
        <d v="2024-02-13T06:02:40"/>
        <d v="2024-06-23T01:12:01"/>
        <d v="2024-07-10T22:26:38"/>
        <d v="2024-04-30T13:29:07"/>
        <d v="2024-09-13T23:53:55"/>
        <d v="2024-12-21T15:27:52"/>
        <d v="2024-07-26T04:19:36"/>
        <d v="2024-02-15T01:56:15"/>
        <d v="2024-02-17T17:37:25"/>
        <d v="2024-02-29T08:39:13"/>
        <d v="2024-10-13T01:04:49"/>
        <d v="2024-05-26T23:41:26"/>
        <d v="2024-03-20T08:28:10"/>
        <d v="2024-06-25T00:32:36"/>
        <d v="2024-08-12T08:52:49"/>
        <d v="2024-07-24T19:09:20"/>
        <d v="2024-08-19T12:02:05"/>
        <d v="2024-02-18T22:19:17"/>
        <d v="2024-08-06T18:20:24"/>
        <d v="2024-02-23T18:08:02"/>
        <d v="2024-11-12T21:17:35"/>
        <d v="2024-04-20T18:08:41"/>
        <d v="2024-08-23T03:30:53"/>
        <d v="2024-04-20T18:10:26"/>
        <d v="2024-09-26T02:43:55"/>
        <d v="2024-03-02T03:19:07"/>
        <d v="2024-10-08T03:37:54"/>
        <d v="2024-11-16T12:41:48"/>
        <d v="2024-06-21T13:26:19"/>
        <d v="2024-10-28T15:58:52"/>
        <d v="2024-03-24T09:11:05"/>
        <d v="2024-09-04T12:12:49"/>
        <d v="2024-09-27T17:18:24"/>
        <d v="2024-07-12T00:29:29"/>
        <d v="2024-06-01T19:02:12"/>
        <d v="2024-12-11T09:28:25"/>
        <d v="2024-12-11T19:19:06"/>
        <d v="2024-09-01T21:31:13"/>
        <d v="2024-04-07T12:59:17"/>
        <d v="2024-03-21T11:45:40"/>
        <d v="2024-11-11T20:33:44"/>
        <d v="2024-12-14T02:29:47"/>
        <d v="2024-07-02T20:09:39"/>
        <d v="2024-07-02T22:37:12"/>
        <d v="2024-02-18T04:12:38"/>
        <d v="2024-02-05T04:43:12"/>
        <d v="2024-06-11T22:56:40"/>
        <d v="2024-08-28T11:37:45"/>
        <d v="2024-09-23T21:49:15"/>
        <d v="2024-04-21T07:26:57"/>
        <d v="2024-10-27T08:23:37"/>
        <d v="2024-10-13T22:26:10"/>
        <d v="2024-10-26T06:41:36"/>
        <d v="2024-09-14T02:10:17"/>
        <d v="2024-07-10T18:55:56"/>
        <d v="2024-08-26T20:08:53"/>
        <d v="2024-04-27T09:41:39"/>
        <d v="2024-09-26T02:04:31"/>
        <d v="2024-11-05T20:01:37"/>
        <d v="2024-05-30T05:41:58"/>
        <d v="2024-12-30T19:41:36"/>
        <d v="2024-07-16T11:01:01"/>
        <d v="2024-03-22T02:03:23"/>
        <d v="2024-09-07T17:24:22"/>
        <d v="2024-08-15T17:07:42"/>
        <d v="2024-10-10T00:14:31"/>
        <d v="2024-04-21T16:37:56"/>
        <d v="2024-02-19T12:05:28"/>
        <d v="2024-06-24T14:50:08"/>
        <d v="2024-04-12T08:00:52"/>
        <d v="2024-07-20T10:13:44"/>
        <d v="2024-07-11T22:57:29"/>
        <d v="2024-06-30T08:30:56"/>
        <d v="2024-08-08T22:01:40"/>
        <d v="2024-08-05T10:27:53"/>
        <d v="2024-02-11T08:05:33"/>
        <d v="2024-04-08T15:48:46"/>
        <d v="2024-02-12T16:01:37"/>
        <d v="2024-02-22T20:01:02"/>
        <d v="2024-06-22T23:29:37"/>
        <d v="2024-07-30T17:42:31"/>
        <d v="2024-05-02T07:50:02"/>
        <d v="2024-07-11T09:09:02"/>
        <d v="2024-07-11T17:31:52"/>
        <d v="2024-04-29T06:06:35"/>
        <d v="2024-05-31T22:48:54"/>
        <d v="2024-09-27T12:07:46"/>
        <d v="2024-03-05T17:47:00"/>
        <d v="2024-08-04T19:30:45"/>
        <d v="2024-07-19T03:15:27"/>
        <d v="2024-04-01T05:33:32"/>
        <d v="2024-08-22T09:30:22"/>
        <d v="2024-11-16T17:53:03"/>
        <d v="2024-07-08T21:50:49"/>
        <d v="2024-10-21T02:28:16"/>
        <d v="2024-07-21T13:10:28"/>
        <d v="2024-11-22T18:39:09"/>
        <d v="2024-08-09T01:17:51"/>
        <d v="2024-11-05T03:21:02"/>
        <d v="2024-11-12T08:00:27"/>
        <d v="2024-12-20T15:02:43"/>
        <d v="2024-12-12T18:26:27"/>
        <d v="2024-11-29T13:47:49"/>
        <d v="2024-05-04T20:35:21"/>
        <d v="2024-11-11T11:20:02"/>
        <d v="2024-03-17T09:01:38"/>
        <d v="2024-03-16T10:43:37"/>
        <d v="2024-06-28T04:15:21"/>
        <d v="2024-11-04T11:11:59"/>
        <d v="2024-06-23T07:41:14"/>
        <d v="2024-11-07T05:45:40"/>
        <d v="2024-10-28T14:03:53"/>
        <d v="2024-07-07T08:58:10"/>
        <d v="2024-08-01T12:36:50"/>
        <d v="2024-07-18T08:19:46"/>
        <d v="2024-07-31T04:29:36"/>
        <d v="2024-05-27T16:55:27"/>
        <d v="2024-10-17T05:49:41"/>
        <d v="2024-01-18T22:36:34"/>
        <d v="2024-06-16T11:03:58"/>
        <d v="2024-07-11T23:46:27"/>
        <d v="2024-03-03T15:51:00"/>
        <d v="2024-06-07T12:40:57"/>
        <d v="2024-06-15T07:39:37"/>
        <d v="2024-03-20T18:15:41"/>
        <d v="2024-07-30T03:42:47"/>
        <d v="2024-11-22T12:16:17"/>
        <d v="2024-07-31T23:40:21"/>
        <d v="2024-02-18T08:26:03"/>
        <d v="2024-01-10T07:17:50"/>
        <d v="2024-09-17T08:25:36"/>
        <d v="2024-12-13T22:16:42"/>
        <d v="2024-06-21T16:11:07"/>
        <d v="2024-09-03T14:17:59"/>
        <d v="2024-06-03T01:55:58"/>
        <d v="2024-11-13T00:48:25"/>
        <d v="2024-03-26T03:35:56"/>
        <d v="2024-11-09T07:44:18"/>
        <d v="2024-10-04T01:45:00"/>
        <d v="2024-06-23T22:06:49"/>
        <d v="2024-07-17T20:08:37"/>
        <d v="2024-10-28T21:41:04"/>
        <d v="2024-07-29T08:41:22"/>
        <d v="2024-02-13T13:03:23"/>
        <d v="2024-07-27T14:18:59"/>
        <d v="2024-08-31T02:39:32"/>
        <d v="2024-02-08T19:27:48"/>
        <d v="2024-05-28T21:28:22"/>
        <d v="2024-02-03T07:15:06"/>
        <d v="2024-05-24T00:31:03"/>
        <d v="2024-10-23T16:50:11"/>
        <d v="2024-02-14T09:30:40"/>
        <d v="2024-01-18T22:46:23"/>
        <d v="2024-05-15T10:46:50"/>
        <d v="2024-11-05T19:04:04"/>
        <d v="2024-05-12T01:28:51"/>
        <d v="2024-06-06T21:50:25"/>
        <d v="2024-02-01T21:39:18"/>
        <d v="2024-10-02T07:32:13"/>
        <d v="2024-11-27T07:31:46"/>
        <d v="2024-06-25T04:00:15"/>
        <d v="2024-03-08T15:13:31"/>
        <d v="2024-12-20T14:19:13"/>
        <d v="2024-11-27T21:08:06"/>
        <d v="2024-02-03T01:25:41"/>
        <d v="2024-08-03T22:32:22"/>
        <d v="2024-06-25T10:15:02"/>
        <d v="2024-06-25T17:21:47"/>
        <d v="2024-01-18T22:05:56"/>
        <d v="2024-07-17T15:59:13"/>
        <d v="2024-12-05T04:08:32"/>
        <d v="2024-08-21T15:53:27"/>
        <d v="2024-07-12T04:58:12"/>
        <d v="2024-08-26T17:24:49"/>
        <d v="2024-03-17T20:41:13"/>
        <d v="2024-01-26T04:50:12"/>
        <d v="2024-03-03T18:44:10"/>
        <d v="2024-06-20T16:11:34"/>
        <d v="2024-08-13T23:33:16"/>
        <d v="2024-03-10T01:12:29"/>
        <d v="2024-06-24T11:47:33"/>
        <d v="2024-07-28T13:13:15"/>
        <d v="2024-11-09T11:32:04"/>
        <d v="2024-04-24T23:09:00"/>
        <d v="2024-03-06T02:52:13"/>
        <d v="2024-05-06T00:14:14"/>
        <d v="2024-11-24T14:27:01"/>
        <d v="2024-05-06T20:57:46"/>
        <d v="2024-06-09T02:34:02"/>
        <d v="2024-03-07T08:44:03"/>
        <d v="2024-08-25T11:55:29"/>
        <d v="2024-10-19T21:09:37"/>
        <d v="2024-07-22T02:49:49"/>
        <d v="2024-07-23T11:35:15"/>
        <d v="2024-02-14T23:25:54"/>
        <d v="2024-12-07T20:43:26"/>
        <d v="2024-04-05T09:11:34"/>
        <d v="2024-04-02T17:33:28"/>
        <d v="2024-05-29T18:11:49"/>
        <d v="2024-05-08T17:35:42"/>
        <d v="2024-09-14T06:24:38"/>
        <d v="2024-11-02T13:52:37"/>
        <d v="2024-07-09T19:12:50"/>
        <d v="2024-01-16T17:14:50"/>
        <d v="2024-07-28T15:17:34"/>
        <d v="2024-10-22T08:16:49"/>
        <d v="2024-07-07T09:01:31"/>
        <d v="2024-07-22T20:19:00"/>
        <d v="2024-04-08T17:42:56"/>
        <d v="2024-08-26T19:18:02"/>
        <d v="2024-10-02T00:45:32"/>
        <d v="2024-12-03T23:42:25"/>
        <d v="2024-02-11T04:38:43"/>
        <d v="2024-01-18T16:30:19"/>
        <d v="2024-01-12T11:34:50"/>
        <d v="2024-06-17T02:26:27"/>
        <d v="2024-08-03T08:59:37"/>
        <d v="2024-04-20T05:07:55"/>
        <d v="2024-07-09T14:09:05"/>
        <d v="2024-02-07T01:27:17"/>
        <d v="2024-08-23T14:10:55"/>
        <d v="2024-11-01T03:12:52"/>
        <d v="2024-08-22T00:35:04"/>
        <d v="2024-10-30T06:24:08"/>
        <d v="2024-09-20T20:22:54"/>
        <d v="2024-04-19T02:04:13"/>
        <d v="2024-06-25T09:28:29"/>
        <d v="2024-06-06T13:27:06"/>
        <d v="2024-01-23T18:52:18"/>
        <d v="2024-05-02T22:51:03"/>
        <d v="2024-07-28T17:12:42"/>
        <d v="2024-10-04T16:37:48"/>
        <d v="2024-03-20T16:00:32"/>
        <d v="2024-09-03T01:30:02"/>
        <d v="2024-08-01T00:24:09"/>
        <d v="2024-02-16T10:43:43"/>
        <d v="2024-02-18T03:44:36"/>
        <d v="2024-10-28T14:13:31"/>
        <d v="2024-07-02T10:52:33"/>
        <d v="2024-02-01T20:04:28"/>
        <d v="2024-02-06T10:46:20"/>
        <d v="2024-02-16T11:43:15"/>
        <d v="2024-02-16T02:28:06"/>
        <d v="2024-07-12T16:31:04"/>
        <d v="2024-04-13T03:56:57"/>
        <d v="2024-10-16T08:10:35"/>
        <d v="2024-05-10T07:15:10"/>
        <d v="2024-07-02T17:49:41"/>
        <d v="2024-12-26T07:05:18"/>
        <d v="2024-12-30T20:54:36"/>
        <d v="2024-11-26T04:54:22"/>
        <d v="2024-05-08T08:35:04"/>
        <d v="2024-10-03T15:37:49"/>
        <d v="2024-06-26T04:39:38"/>
        <d v="2024-04-06T20:03:01"/>
        <d v="2024-08-10T23:47:51"/>
        <d v="2024-08-04T14:54:15"/>
        <d v="2024-09-11T11:45:33"/>
        <d v="2024-01-04T11:47:22"/>
        <d v="2024-12-29T19:10:25"/>
        <d v="2024-03-23T13:34:36"/>
        <d v="2024-06-13T21:11:12"/>
        <d v="2024-02-24T08:34:49"/>
        <d v="2024-12-07T06:17:34"/>
        <d v="2024-07-19T12:20:43"/>
        <d v="2024-03-10T22:02:44"/>
        <d v="2024-04-25T00:00:02"/>
        <d v="2024-04-28T02:13:27"/>
        <d v="2024-11-15T01:40:03"/>
        <d v="2024-02-18T06:57:10"/>
        <d v="2024-09-14T22:15:28"/>
        <d v="2024-07-05T02:35:15"/>
        <d v="2024-03-21T23:10:31"/>
        <d v="2024-03-10T00:16:42"/>
        <d v="2024-05-20T22:00:45"/>
        <d v="2024-01-07T07:56:10"/>
        <d v="2024-07-17T11:43:35"/>
        <d v="2024-03-01T22:17:39"/>
        <d v="2024-08-06T09:19:57"/>
        <d v="2024-08-08T15:15:04"/>
        <d v="2024-04-03T16:11:40"/>
        <d v="2024-06-21T01:12:40"/>
        <d v="2024-10-20T23:33:06"/>
        <d v="2024-09-08T21:42:13"/>
        <d v="2024-05-10T04:55:30"/>
        <d v="2024-03-04T02:38:44"/>
        <d v="2024-03-10T18:23:51"/>
        <d v="2024-05-03T04:48:42"/>
        <d v="2024-11-08T04:35:36"/>
        <d v="2024-01-13T09:45:13"/>
        <d v="2024-03-01T18:53:38"/>
        <d v="2024-03-26T11:07:34"/>
        <d v="2024-09-15T23:21:18"/>
        <d v="2024-11-30T16:29:57"/>
        <d v="2024-03-10T09:02:03"/>
        <d v="2024-08-10T05:49:06"/>
        <d v="2024-04-29T06:49:59"/>
        <d v="2024-06-06T05:48:28"/>
        <d v="2024-10-10T03:22:11"/>
        <d v="2024-06-25T02:53:31"/>
        <d v="2024-01-13T10:02:44"/>
        <d v="2024-04-30T13:29:18"/>
        <d v="2024-08-31T17:09:03"/>
        <d v="2024-01-08T03:30:54"/>
        <d v="2024-06-07T11:44:12"/>
        <d v="2024-12-26T14:06:45"/>
        <d v="2024-05-25T21:04:55"/>
        <d v="2024-03-07T11:49:36"/>
        <d v="2024-09-11T10:44:23"/>
        <d v="2024-05-21T22:12:30"/>
        <d v="2024-12-29T17:37:20"/>
        <d v="2024-10-12T01:09:46"/>
        <d v="2024-09-12T16:02:27"/>
        <d v="2024-04-29T09:46:29"/>
        <d v="2024-08-25T13:56:42"/>
        <d v="2024-08-06T21:18:59"/>
        <d v="2024-11-20T07:19:16"/>
        <d v="2024-07-23T12:36:18"/>
        <d v="2024-02-28T19:02:11"/>
        <d v="2024-01-21T12:50:08"/>
        <d v="2024-12-17T21:34:34"/>
        <d v="2024-01-27T04:04:55"/>
        <d v="2024-08-20T20:17:31"/>
        <d v="2024-05-27T10:18:02"/>
        <d v="2024-10-13T14:06:13"/>
        <d v="2024-06-16T14:58:05"/>
        <d v="2024-08-11T04:14:23"/>
        <d v="2024-07-27T02:51:37"/>
        <d v="2024-08-04T08:22:27"/>
        <d v="2024-10-14T22:10:49"/>
        <d v="2024-01-09T03:51:02"/>
        <d v="2024-10-29T21:02:46"/>
        <d v="2024-09-23T22:04:59"/>
        <d v="2024-03-07T13:14:53"/>
        <d v="2024-07-28T06:09:24"/>
        <d v="2024-03-15T08:00:38"/>
        <d v="2024-11-09T12:55:12"/>
        <d v="2024-10-29T20:48:08"/>
        <d v="2024-10-27T07:37:07"/>
        <d v="2024-08-30T11:36:33"/>
        <d v="2024-06-25T23:26:28"/>
        <d v="2024-01-06T14:20:29"/>
        <d v="2024-09-12T00:30:51"/>
        <d v="2024-03-05T11:06:36"/>
        <d v="2024-04-20T18:30:57"/>
        <d v="2024-11-08T18:35:21"/>
        <d v="2024-05-08T23:47:54"/>
        <d v="2024-10-21T20:30:00"/>
        <d v="2024-01-29T15:56:10"/>
        <d v="2024-01-12T23:09:10"/>
        <d v="2024-05-28T22:59:15"/>
        <d v="2024-10-25T19:23:50"/>
        <d v="2024-01-15T07:48:21"/>
        <d v="2024-04-21T05:56:58"/>
        <d v="2024-03-12T14:10:14"/>
        <d v="2024-03-28T05:23:56"/>
        <d v="2024-11-20T07:48:25"/>
        <d v="2024-01-16T01:46:33"/>
        <d v="2024-12-19T22:16:06"/>
        <d v="2024-09-07T05:31:05"/>
        <d v="2024-09-21T15:37:48"/>
        <d v="2024-04-24T14:01:03"/>
        <d v="2024-12-19T05:14:01"/>
        <d v="2024-07-02T19:51:10"/>
        <d v="2024-03-18T09:05:36"/>
        <d v="2024-06-10T15:57:40"/>
        <d v="2024-02-02T09:56:57"/>
        <d v="2024-09-21T05:40:24"/>
        <d v="2024-02-25T19:07:58"/>
        <d v="2024-11-18T00:17:04"/>
        <d v="2024-10-22T02:59:38"/>
        <d v="2024-03-15T17:12:15"/>
        <d v="2024-12-18T16:41:07"/>
        <d v="2024-02-13T02:29:31"/>
        <d v="2024-02-18T15:16:04"/>
        <d v="2024-11-06T22:06:28"/>
        <d v="2024-09-17T19:20:03"/>
        <d v="2024-06-24T10:14:56"/>
        <d v="2024-03-24T15:56:23"/>
        <d v="2024-10-28T08:32:04"/>
        <d v="2024-10-09T13:37:16"/>
        <d v="2024-08-07T07:29:40"/>
        <d v="2024-10-29T02:10:32"/>
        <d v="2024-02-09T21:02:57"/>
        <d v="2024-03-27T08:22:09"/>
        <d v="2024-03-04T12:22:34"/>
        <d v="2024-10-18T16:59:42"/>
        <d v="2024-04-08T17:49:21"/>
        <d v="2024-09-29T19:26:19"/>
        <d v="2024-04-04T19:30:35"/>
        <d v="2024-11-17T01:21:33"/>
        <d v="2024-07-29T17:25:08"/>
        <d v="2024-12-14T23:55:26"/>
        <d v="2024-09-07T20:17:13"/>
        <d v="2024-02-17T17:21:28"/>
        <d v="2024-09-03T06:09:37"/>
        <d v="2024-03-02T19:58:30"/>
        <d v="2024-07-03T22:09:04"/>
        <d v="2024-10-26T14:18:43"/>
        <d v="2024-12-23T20:18:15"/>
        <d v="2024-12-18T21:03:37"/>
        <d v="2024-08-08T08:02:37"/>
        <d v="2024-06-26T16:17:27"/>
        <d v="2024-03-12T09:37:24"/>
        <d v="2024-06-09T16:15:30"/>
        <d v="2024-03-07T13:09:13"/>
        <d v="2024-06-27T21:12:42"/>
        <d v="2024-12-24T17:37:53"/>
        <d v="2024-03-15T02:49:45"/>
        <d v="2024-06-29T09:06:02"/>
        <d v="2024-12-01T01:53:32"/>
        <d v="2024-04-04T07:01:17"/>
        <d v="2024-10-04T07:42:54"/>
        <d v="2024-06-20T14:17:36"/>
        <d v="2024-01-16T14:22:31"/>
        <d v="2024-11-12T19:19:16"/>
        <d v="2024-04-02T03:58:07"/>
        <d v="2024-08-14T07:42:49"/>
        <d v="2024-04-10T09:22:53"/>
        <d v="2024-07-09T05:54:45"/>
        <d v="2024-10-17T03:20:10"/>
        <d v="2024-12-22T02:00:15"/>
        <d v="2024-06-28T22:24:38"/>
        <d v="2024-11-07T09:13:13"/>
        <d v="2024-07-01T19:33:44"/>
        <d v="2024-03-09T00:31:52"/>
        <d v="2024-09-17T10:54:34"/>
        <d v="2024-09-30T02:17:57"/>
        <d v="2024-09-23T13:04:07"/>
        <d v="2024-08-14T00:26:43"/>
        <d v="2024-03-16T20:28:47"/>
        <d v="2024-09-25T17:59:34"/>
        <d v="2024-06-01T10:00:22"/>
        <d v="2024-04-15T15:46:21"/>
        <d v="2024-12-09T04:13:45"/>
        <d v="2024-05-19T22:58:26"/>
        <d v="2024-03-01T07:08:59"/>
        <d v="2024-04-19T22:35:03"/>
        <d v="2024-04-08T22:34:32"/>
        <d v="2024-07-08T00:56:02"/>
        <d v="2024-03-11T17:40:44"/>
        <d v="2024-04-10T13:28:32"/>
        <d v="2024-04-30T15:47:12"/>
        <d v="2024-03-02T00:21:25"/>
        <d v="2024-08-10T21:45:43"/>
        <d v="2024-10-21T14:10:03"/>
        <d v="2024-03-26T08:23:50"/>
        <d v="2024-06-01T05:54:50"/>
        <d v="2024-10-13T13:11:28"/>
        <d v="2024-04-24T04:17:55"/>
        <d v="2024-11-19T06:09:47"/>
        <d v="2024-05-29T02:59:00"/>
        <d v="2024-02-17T03:01:19"/>
        <d v="2024-10-06T08:03:36"/>
        <d v="2024-01-06T16:01:55"/>
        <d v="2024-12-28T04:21:07"/>
        <d v="2024-01-28T03:21:18"/>
        <d v="2024-01-02T05:57:02"/>
        <d v="2024-11-04T17:12:15"/>
        <d v="2024-10-05T07:17:30"/>
        <d v="2024-11-28T04:26:03"/>
        <d v="2024-12-20T16:11:37"/>
        <d v="2024-02-04T22:13:29"/>
        <d v="2024-09-08T02:08:38"/>
        <d v="2024-01-22T16:29:35"/>
        <d v="2024-03-20T09:48:19"/>
        <d v="2024-12-12T01:26:36"/>
        <d v="2024-05-13T03:48:58"/>
        <d v="2024-07-21T18:31:26"/>
        <d v="2024-07-03T22:37:15"/>
        <d v="2024-12-09T21:12:59"/>
        <d v="2024-09-30T17:48:14"/>
        <d v="2024-05-28T08:10:25"/>
        <d v="2024-04-14T18:05:29"/>
        <d v="2024-01-08T12:41:03"/>
        <d v="2024-06-02T18:25:07"/>
        <d v="2024-02-18T12:01:22"/>
        <d v="2024-02-02T00:04:52"/>
        <d v="2024-11-17T13:26:32"/>
        <d v="2024-07-08T09:24:12"/>
        <d v="2024-04-03T10:31:59"/>
        <d v="2024-10-26T03:13:39"/>
        <d v="2024-09-02T08:59:04"/>
        <d v="2024-07-02T13:47:01"/>
        <d v="2024-12-25T08:25:49"/>
        <d v="2024-07-15T21:05:10"/>
        <d v="2024-05-08T20:16:02"/>
        <d v="2024-09-21T16:09:19"/>
        <d v="2024-10-26T09:59:37"/>
        <d v="2024-09-24T04:47:03"/>
        <d v="2024-01-09T23:01:45"/>
        <d v="2024-12-14T06:00:35"/>
        <d v="2024-03-22T07:04:36"/>
        <d v="2024-02-29T17:35:37"/>
        <d v="2024-03-07T09:23:16"/>
        <d v="2024-05-27T18:13:58"/>
        <d v="2024-09-26T08:55:52"/>
        <d v="2024-11-25T05:47:46"/>
        <d v="2024-11-25T02:59:41"/>
        <d v="2024-03-11T05:58:40"/>
        <d v="2024-01-23T20:39:54"/>
        <d v="2024-08-29T21:23:21"/>
        <d v="2024-08-05T10:25:17"/>
        <d v="2024-05-27T07:24:44"/>
        <d v="2024-12-12T06:02:29"/>
        <d v="2024-07-19T23:20:43"/>
        <d v="2024-06-09T16:04:46"/>
        <d v="2024-09-05T15:17:28"/>
        <d v="2024-09-16T20:41:59"/>
        <d v="2024-06-28T08:12:21"/>
        <d v="2024-04-13T14:13:06"/>
        <d v="2024-06-24T04:25:24"/>
        <d v="2024-01-17T01:11:35"/>
        <d v="2024-05-17T02:54:12"/>
        <d v="2024-02-13T21:59:23"/>
        <d v="2024-08-11T05:56:15"/>
        <d v="2024-08-25T10:41:06"/>
        <d v="2024-08-13T16:10:24"/>
        <d v="2024-05-02T05:22:21"/>
        <d v="2024-01-22T01:18:30"/>
        <d v="2024-11-10T10:56:46"/>
        <d v="2024-07-02T05:22:55"/>
        <d v="2024-11-18T06:10:37"/>
        <d v="2024-01-23T11:30:53"/>
        <d v="2024-06-20T10:15:46"/>
        <d v="2024-02-18T23:52:26"/>
        <d v="2024-12-08T16:37:45"/>
        <d v="2024-06-21T06:56:53"/>
        <d v="2024-10-22T17:43:00"/>
        <d v="2024-01-09T11:23:19"/>
        <d v="2024-04-04T08:32:23"/>
        <d v="2024-04-25T06:13:37"/>
        <d v="2024-09-12T15:42:03"/>
        <d v="2024-02-29T08:06:12"/>
        <d v="2024-07-16T07:36:16"/>
        <d v="2024-02-19T18:58:30"/>
        <d v="2024-05-18T22:54:32"/>
        <d v="2024-10-21T17:40:51"/>
        <d v="2024-02-25T03:34:16"/>
        <d v="2024-06-14T04:36:44"/>
        <d v="2024-08-03T12:08:22"/>
        <d v="2024-03-24T19:50:37"/>
        <d v="2024-10-19T20:51:28"/>
        <d v="2024-02-15T10:01:38"/>
        <d v="2024-08-01T17:46:41"/>
        <d v="2024-03-10T00:20:58"/>
        <d v="2024-01-06T06:42:59"/>
        <d v="2024-08-03T12:25:35"/>
        <d v="2024-09-05T21:02:57"/>
        <d v="2024-08-13T05:39:38"/>
        <d v="2024-08-07T09:05:38"/>
        <d v="2024-05-06T15:11:58"/>
        <d v="2024-02-09T09:20:53"/>
        <d v="2024-11-19T22:53:18"/>
        <d v="2024-08-22T03:21:13"/>
        <d v="2024-01-03T17:07:39"/>
        <d v="2024-08-20T23:34:38"/>
        <d v="2024-05-06T19:23:55"/>
        <d v="2024-07-01T16:52:32"/>
        <d v="2024-10-10T04:49:26"/>
        <d v="2024-04-04T06:45:28"/>
        <d v="2024-10-17T06:04:20"/>
        <d v="2024-07-17T19:48:53"/>
        <d v="2024-02-06T03:50:08"/>
        <d v="2024-02-25T14:21:17"/>
        <d v="2024-05-01T18:24:12"/>
        <d v="2024-04-01T18:12:29"/>
        <d v="2024-02-05T23:41:39"/>
        <d v="2024-12-22T16:44:41"/>
        <d v="2024-12-22T22:45:57"/>
        <d v="2024-12-06T15:32:58"/>
        <d v="2024-08-08T12:53:04"/>
        <d v="2024-09-24T21:54:08"/>
        <d v="2024-11-01T16:18:18"/>
        <d v="2024-06-21T21:11:38"/>
        <d v="2024-05-28T19:14:31"/>
        <d v="2024-11-09T04:12:18"/>
        <d v="2024-05-25T19:04:46"/>
        <d v="2024-05-15T00:49:07"/>
        <d v="2024-12-21T17:55:27"/>
        <d v="2024-10-23T18:02:24"/>
        <d v="2024-10-11T22:46:39"/>
        <d v="2024-11-18T23:50:24"/>
        <d v="2024-05-14T11:13:18"/>
        <d v="2024-12-30T01:07:03"/>
        <d v="2024-04-30T06:44:29"/>
        <d v="2024-04-14T18:35:15"/>
        <d v="2024-11-13T04:55:31"/>
        <d v="2024-12-20T18:49:01"/>
        <d v="2024-09-28T20:24:48"/>
        <d v="2024-05-10T21:39:53"/>
        <d v="2024-07-01T01:27:06"/>
        <d v="2024-05-18T17:59:49"/>
        <d v="2024-02-27T12:11:16"/>
        <d v="2024-01-06T19:51:13"/>
        <d v="2024-03-31T00:26:10"/>
        <d v="2024-10-01T03:57:57"/>
        <d v="2024-09-14T22:14:26"/>
        <d v="2024-11-22T04:32:54"/>
        <d v="2024-05-31T16:52:31"/>
        <d v="2024-09-06T00:12:46"/>
        <d v="2024-05-11T12:21:55"/>
        <d v="2024-10-31T03:56:21"/>
        <d v="2024-08-23T11:24:44"/>
        <d v="2024-04-22T10:28:53"/>
        <d v="2024-10-09T13:51:13"/>
        <d v="2024-04-21T17:55:14"/>
        <d v="2024-08-21T19:39:16"/>
        <d v="2024-12-08T08:36:45"/>
        <d v="2024-08-06T18:43:24"/>
        <d v="2024-02-21T09:31:58"/>
        <d v="2024-06-24T13:27:58"/>
        <d v="2024-09-04T16:38:34"/>
        <d v="2024-01-01T14:30:59"/>
        <d v="2024-08-04T18:39:40"/>
        <d v="2024-09-30T17:51:06"/>
        <d v="2024-04-12T21:34:49"/>
        <d v="2024-02-27T12:14:50"/>
        <d v="2024-12-09T03:58:24"/>
        <d v="2024-07-30T18:55:54"/>
        <d v="2024-01-09T21:51:28"/>
        <d v="2024-10-27T16:00:42"/>
        <d v="2024-01-20T11:23:55"/>
        <d v="2024-04-26T03:24:47"/>
        <d v="2024-09-24T17:37:46"/>
        <d v="2024-03-10T16:10:25"/>
        <d v="2024-07-28T14:16:29"/>
        <d v="2024-03-08T13:29:12"/>
        <d v="2024-09-19T05:17:07"/>
        <d v="2024-10-01T05:49:31"/>
        <d v="2024-10-09T17:45:56"/>
        <d v="2024-03-23T15:52:53"/>
        <d v="2024-10-14T16:48:21"/>
        <d v="2024-12-04T16:01:03"/>
        <d v="2024-02-24T20:49:25"/>
        <d v="2024-03-29T12:07:28"/>
        <d v="2024-01-29T00:14:37"/>
        <d v="2024-03-02T18:47:22"/>
        <d v="2024-05-22T05:00:16"/>
        <d v="2024-04-05T15:51:34"/>
        <d v="2024-07-09T14:52:41"/>
        <d v="2024-11-25T00:00:23"/>
        <d v="2024-02-28T11:43:51"/>
        <d v="2024-04-22T05:30:14"/>
        <d v="2024-12-25T16:30:54"/>
        <d v="2024-02-29T07:07:13"/>
        <d v="2024-02-12T05:18:01"/>
        <d v="2024-06-21T12:36:13"/>
        <d v="2024-02-03T01:51:54"/>
        <d v="2024-04-28T05:47:42"/>
        <d v="2024-01-11T11:58:34"/>
        <d v="2024-10-03T07:07:23"/>
        <d v="2024-09-08T22:53:35"/>
        <d v="2024-06-17T12:11:07"/>
        <d v="2024-10-23T06:57:01"/>
        <d v="2024-04-18T18:59:44"/>
        <d v="2024-05-29T20:58:59"/>
        <d v="2024-01-22T06:02:03"/>
        <d v="2024-04-07T02:17:42"/>
        <d v="2024-12-24T15:49:38"/>
        <d v="2024-06-12T05:16:50"/>
        <d v="2024-12-14T18:17:25"/>
        <d v="2024-01-22T22:29:33"/>
        <d v="2024-10-12T00:34:26"/>
        <d v="2024-05-21T18:44:43"/>
        <d v="2024-09-03T01:01:45"/>
        <d v="2024-11-23T02:52:00"/>
        <d v="2024-11-21T09:49:32"/>
        <d v="2024-02-12T18:55:15"/>
        <d v="2024-12-22T13:15:31"/>
        <d v="2024-09-24T10:15:47"/>
        <d v="2024-01-23T14:52:02"/>
        <d v="2024-03-22T16:50:42"/>
        <d v="2024-08-22T15:07:31"/>
        <d v="2024-01-14T12:59:47"/>
        <d v="2024-07-25T16:27:28"/>
        <d v="2024-04-17T02:16:56"/>
        <d v="2024-11-01T14:00:48"/>
        <d v="2024-06-09T02:28:20"/>
        <d v="2024-08-16T04:12:48"/>
        <d v="2024-12-03T16:25:58"/>
        <d v="2024-01-07T02:16:54"/>
        <d v="2024-07-27T18:40:56"/>
        <d v="2024-10-23T14:43:09"/>
        <d v="2024-10-07T12:56:01"/>
        <d v="2024-10-26T16:01:21"/>
        <d v="2024-08-17T08:14:25"/>
        <d v="2024-04-20T16:26:05"/>
        <d v="2024-09-14T11:42:23"/>
        <d v="2024-06-07T04:16:14"/>
        <d v="2024-08-04T17:30:55"/>
        <d v="2024-04-29T14:30:38"/>
        <d v="2024-09-21T08:00:31"/>
        <d v="2024-11-13T02:54:07"/>
        <d v="2024-10-19T16:14:12"/>
        <d v="2024-01-25T18:04:56"/>
        <d v="2024-05-27T23:08:27"/>
        <d v="2024-12-06T16:24:02"/>
        <d v="2024-05-01T08:44:30"/>
        <d v="2024-07-09T22:21:58"/>
        <d v="2024-11-02T03:02:27"/>
        <d v="2024-06-06T07:44:38"/>
        <d v="2024-05-13T16:11:33"/>
        <d v="2024-05-28T12:00:20"/>
        <d v="2024-06-18T20:04:38"/>
        <d v="2024-08-04T14:34:39"/>
        <d v="2024-02-24T00:14:34"/>
        <d v="2024-11-30T01:40:03"/>
        <d v="2024-11-01T01:52:08"/>
        <d v="2024-07-30T20:11:46"/>
        <d v="2024-04-06T08:54:36"/>
        <d v="2024-08-31T14:43:41"/>
        <d v="2024-08-03T03:23:56"/>
        <d v="2024-12-03T22:45:41"/>
        <d v="2024-11-16T02:10:36"/>
        <d v="2024-02-22T13:26:11"/>
        <d v="2024-05-14T08:50:30"/>
        <d v="2024-11-11T13:13:54"/>
        <d v="2024-02-02T01:37:54"/>
        <d v="2024-11-12T18:04:48"/>
        <d v="2024-09-09T06:55:19"/>
        <d v="2024-12-30T21:21:53"/>
        <d v="2024-06-11T21:11:23"/>
        <d v="2024-09-29T14:34:49"/>
        <d v="2024-03-17T23:25:30"/>
        <d v="2024-10-04T01:25:00"/>
        <d v="2024-10-19T03:18:07"/>
        <d v="2024-01-05T08:38:17"/>
        <d v="2024-12-18T17:15:36"/>
        <d v="2024-03-16T13:26:39"/>
        <d v="2024-10-07T16:15:11"/>
        <d v="2024-08-05T09:47:54"/>
        <d v="2024-05-14T20:54:36"/>
        <d v="2024-09-02T05:48:25"/>
        <d v="2024-02-06T16:01:56"/>
        <d v="2024-01-15T17:43:11"/>
        <d v="2024-01-09T13:32:54"/>
        <d v="2024-08-27T16:54:07"/>
        <d v="2024-08-20T17:33:46"/>
        <d v="2024-09-09T11:50:15"/>
        <d v="2024-02-24T16:39:37"/>
        <d v="2024-12-20T12:44:26"/>
        <d v="2024-09-10T19:35:40"/>
        <d v="2024-06-30T16:41:37"/>
        <d v="2024-03-07T22:43:23"/>
        <d v="2024-10-16T01:12:28"/>
        <d v="2024-05-20T09:13:46"/>
        <d v="2024-05-26T03:03:43"/>
        <d v="2024-03-25T22:19:27"/>
        <d v="2024-06-05T18:45:58"/>
        <d v="2024-10-04T07:56:36"/>
        <d v="2024-10-24T19:39:51"/>
        <d v="2024-12-06T20:39:17"/>
        <d v="2024-08-17T01:23:31"/>
        <d v="2024-10-30T07:05:36"/>
        <d v="2024-08-26T06:39:51"/>
        <d v="2024-09-02T18:12:39"/>
        <d v="2024-08-08T02:08:54"/>
        <d v="2024-08-04T14:55:28"/>
        <d v="2024-02-25T10:07:54"/>
        <d v="2024-02-22T16:15:06"/>
        <d v="2024-03-26T05:29:13"/>
        <d v="2024-07-24T11:52:49"/>
        <d v="2024-12-11T13:57:36"/>
        <d v="2024-11-10T21:29:31"/>
        <d v="2024-07-16T11:29:16"/>
        <d v="2024-06-03T09:35:48"/>
        <d v="2024-10-14T01:27:05"/>
        <d v="2024-08-23T17:34:59"/>
        <d v="2024-08-22T21:35:30"/>
        <d v="2024-07-21T21:15:19"/>
        <d v="2024-04-13T10:55:33"/>
        <d v="2024-06-25T01:58:00"/>
        <d v="2024-09-11T00:38:34"/>
        <d v="2024-02-26T17:28:58"/>
        <d v="2024-02-23T06:28:10"/>
        <d v="2024-05-05T11:20:06"/>
        <d v="2024-04-23T15:04:07"/>
        <d v="2024-02-09T06:52:58"/>
        <d v="2024-09-01T09:35:21"/>
        <d v="2024-02-06T21:19:51"/>
        <d v="2024-09-01T03:04:11"/>
        <d v="2024-05-02T03:30:28"/>
        <d v="2024-01-12T05:23:09"/>
        <d v="2024-08-26T19:31:45"/>
        <d v="2024-11-06T23:58:16"/>
        <d v="2024-10-10T18:16:29"/>
        <d v="2024-05-22T13:33:32"/>
        <d v="2024-12-02T05:04:28"/>
        <d v="2024-06-01T11:24:23"/>
        <d v="2024-08-09T09:28:06"/>
        <d v="2024-09-22T18:13:55"/>
        <d v="2024-05-22T06:47:47"/>
        <d v="2024-11-06T01:48:31"/>
        <d v="2024-05-21T05:56:24"/>
        <d v="2024-01-25T21:37:24"/>
        <d v="2024-11-16T08:28:06"/>
        <d v="2024-05-17T12:21:41"/>
        <d v="2024-06-24T04:35:28"/>
        <d v="2024-01-23T12:39:44"/>
        <d v="2024-06-14T09:05:15"/>
        <d v="2024-08-26T13:36:08"/>
        <d v="2024-04-15T23:37:20"/>
        <d v="2024-03-19T10:11:17"/>
        <d v="2024-07-11T01:20:13"/>
        <d v="2024-04-26T14:09:36"/>
        <d v="2024-06-30T09:12:24"/>
        <d v="2024-11-01T15:51:36"/>
        <d v="2024-09-23T13:15:42"/>
        <d v="2024-07-24T07:18:15"/>
        <d v="2024-08-23T08:52:24"/>
        <d v="2024-02-05T22:00:27"/>
        <d v="2024-05-27T13:06:12"/>
        <d v="2024-03-30T17:48:55"/>
        <d v="2024-07-22T11:47:11"/>
        <d v="2024-03-12T08:23:49"/>
        <d v="2024-09-04T16:22:47"/>
        <d v="2024-06-17T08:41:32"/>
        <d v="2024-03-01T10:11:43"/>
        <d v="2024-09-13T00:44:01"/>
        <d v="2024-09-17T09:08:20"/>
        <d v="2024-09-13T17:22:56"/>
        <d v="2024-11-08T02:50:54"/>
        <d v="2024-12-08T05:38:12"/>
        <d v="2024-01-10T11:27:56"/>
        <d v="2024-03-16T06:43:37"/>
        <d v="2024-01-05T23:06:00"/>
        <d v="2024-08-30T19:24:33"/>
        <d v="2024-08-12T06:41:10"/>
        <d v="2024-09-17T12:47:41"/>
        <d v="2024-11-05T16:40:36"/>
        <d v="2024-01-25T03:22:01"/>
        <d v="2024-11-23T00:25:39"/>
        <d v="2024-11-24T02:18:37"/>
        <d v="2024-03-15T08:09:52"/>
        <d v="2024-07-30T19:00:28"/>
        <d v="2024-05-29T05:37:24"/>
        <d v="2024-02-25T14:12:16"/>
        <d v="2024-03-15T20:16:10"/>
        <d v="2024-05-06T07:59:59"/>
        <d v="2024-02-19T09:38:56"/>
        <d v="2024-08-28T03:33:42"/>
        <d v="2024-08-14T06:26:51"/>
        <d v="2024-03-04T07:14:43"/>
        <d v="2024-11-08T03:06:08"/>
        <d v="2024-05-31T20:18:34"/>
        <d v="2024-06-25T15:31:55"/>
        <d v="2024-01-02T19:28:53"/>
        <d v="2024-07-30T01:54:27"/>
        <d v="2024-02-02T17:21:19"/>
        <d v="2024-08-08T23:34:46"/>
        <d v="2024-08-23T12:31:12"/>
        <d v="2024-09-21T19:23:34"/>
        <d v="2024-02-14T15:33:56"/>
        <d v="2024-03-18T20:04:11"/>
        <d v="2024-01-17T21:13:51"/>
        <d v="2024-04-14T09:36:07"/>
        <d v="2024-12-15T22:03:58"/>
        <d v="2024-03-31T19:27:40"/>
        <d v="2024-11-06T06:44:26"/>
        <d v="2024-09-23T11:31:05"/>
        <d v="2024-01-31T07:54:54"/>
        <d v="2024-03-30T14:03:53"/>
        <d v="2024-03-08T01:20:12"/>
        <d v="2024-11-23T07:27:09"/>
        <d v="2024-07-27T08:28:42"/>
        <d v="2024-02-13T08:25:35"/>
        <d v="2024-05-02T12:22:39"/>
        <d v="2024-03-20T03:06:46"/>
        <d v="2024-03-22T11:54:38"/>
        <d v="2024-01-17T11:57:24"/>
        <d v="2024-05-18T13:45:12"/>
        <d v="2024-05-04T11:00:29"/>
        <d v="2024-04-19T09:59:59"/>
        <d v="2024-02-09T11:33:29"/>
        <d v="2024-09-20T21:15:56"/>
        <d v="2024-12-17T00:37:41"/>
        <d v="2024-08-19T11:23:15"/>
        <d v="2024-05-19T22:19:20"/>
        <d v="2024-11-11T10:47:28"/>
        <d v="2024-08-11T16:28:38"/>
        <d v="2024-09-26T19:25:05"/>
        <d v="2024-10-11T23:29:04"/>
        <d v="2024-03-04T06:03:29"/>
        <d v="2024-05-26T14:49:38"/>
        <d v="2024-12-01T12:40:40"/>
        <d v="2024-12-16T08:12:57"/>
        <d v="2024-01-15T15:34:39"/>
        <d v="2024-02-04T09:11:57"/>
        <d v="2024-02-18T10:48:26"/>
        <d v="2024-09-23T11:37:38"/>
        <d v="2024-03-14T01:10:01"/>
        <d v="2024-01-17T16:01:39"/>
        <d v="2024-05-31T01:27:46"/>
        <d v="2024-12-18T13:21:58"/>
        <d v="2024-04-01T07:13:00"/>
        <d v="2024-09-30T13:46:31"/>
        <d v="2024-01-14T10:15:31"/>
        <d v="2024-12-11T08:05:31"/>
        <d v="2024-11-29T04:50:39"/>
        <d v="2024-10-06T03:25:05"/>
        <d v="2024-05-22T10:29:32"/>
        <d v="2024-08-19T02:01:03"/>
        <d v="2024-01-30T02:24:40"/>
        <d v="2024-08-02T21:33:39"/>
        <d v="2024-01-19T10:27:03"/>
        <d v="2024-08-07T16:03:49"/>
        <d v="2024-02-18T20:23:55"/>
        <d v="2024-05-28T21:39:36"/>
        <d v="2024-01-19T03:48:38"/>
        <d v="2024-10-23T12:27:22"/>
        <d v="2024-12-17T08:55:59"/>
        <d v="2024-04-27T17:02:42"/>
        <d v="2024-11-22T11:13:19"/>
        <d v="2024-09-09T06:34:03"/>
        <d v="2024-12-21T02:07:52"/>
        <d v="2024-06-06T16:56:49"/>
        <d v="2024-01-19T21:18:56"/>
        <d v="2024-12-28T05:09:43"/>
        <d v="2024-11-07T18:27:56"/>
        <d v="2024-06-24T09:44:59"/>
        <d v="2024-01-04T14:25:00"/>
        <d v="2024-06-25T12:20:50"/>
        <d v="2024-01-06T10:22:26"/>
        <d v="2024-09-14T02:45:53"/>
        <d v="2024-08-11T15:53:50"/>
        <d v="2024-04-17T12:20:28"/>
        <d v="2024-01-14T16:27:56"/>
        <d v="2024-09-19T04:30:06"/>
        <d v="2024-10-30T20:47:40"/>
        <d v="2024-10-15T09:30:55"/>
        <d v="2024-04-03T11:08:25"/>
        <d v="2024-01-29T18:29:42"/>
        <d v="2024-07-02T05:40:48"/>
        <d v="2024-03-20T04:29:12"/>
        <d v="2024-11-20T00:50:26"/>
        <d v="2024-07-27T06:12:19"/>
        <d v="2024-02-13T17:23:23"/>
        <d v="2024-03-04T17:30:36"/>
        <d v="2024-02-22T07:07:26"/>
        <d v="2024-12-25T16:46:54"/>
        <d v="2024-01-10T22:47:58"/>
        <d v="2024-04-11T13:58:06"/>
        <d v="2024-05-22T18:55:59"/>
        <d v="2024-05-20T16:01:29"/>
        <d v="2024-05-05T12:18:02"/>
        <d v="2024-07-15T13:33:28"/>
        <d v="2024-01-24T11:05:09"/>
        <d v="2024-11-09T10:24:24"/>
        <d v="2024-01-02T03:01:12"/>
        <d v="2024-12-02T22:16:12"/>
        <d v="2024-07-07T15:23:35"/>
        <d v="2024-01-30T03:11:58"/>
        <d v="2024-04-01T08:50:24"/>
        <d v="2024-06-20T23:47:38"/>
        <d v="2024-02-08T06:04:11"/>
        <d v="2024-01-04T00:30:56"/>
        <d v="2024-04-30T08:18:59"/>
        <d v="2024-12-13T12:12:23"/>
        <d v="2024-07-11T12:30:07"/>
        <d v="2024-03-07T21:18:50"/>
        <d v="2024-06-23T23:07:40"/>
        <d v="2024-01-27T07:54:50"/>
        <d v="2024-11-10T21:03:50"/>
        <d v="2024-05-28T10:01:36"/>
        <d v="2024-07-31T02:20:27"/>
        <d v="2024-02-28T19:05:59"/>
        <d v="2024-02-11T22:51:52"/>
        <d v="2024-01-03T16:59:04"/>
        <d v="2024-04-30T11:21:12"/>
        <d v="2024-03-11T07:55:12"/>
        <d v="2024-07-30T09:12:49"/>
        <d v="2024-10-12T10:04:53"/>
        <d v="2024-09-30T02:28:45"/>
        <d v="2024-04-05T01:48:39"/>
        <d v="2024-10-11T20:56:34"/>
        <d v="2024-05-16T22:29:43"/>
        <d v="2024-12-21T02:01:27"/>
        <d v="2024-05-13T01:02:23"/>
        <d v="2024-01-22T21:27:32"/>
        <d v="2024-09-14T21:26:00"/>
        <d v="2024-10-22T16:51:14"/>
        <d v="2024-12-10T08:32:15"/>
        <d v="2024-10-23T10:02:19"/>
        <d v="2024-03-12T07:11:31"/>
        <d v="2024-10-11T02:12:31"/>
        <d v="2024-07-09T01:04:06"/>
        <d v="2024-07-18T15:06:41"/>
        <d v="2024-11-10T06:01:55"/>
        <d v="2024-03-23T17:38:35"/>
        <d v="2024-12-05T06:30:49"/>
        <d v="2024-03-19T21:06:32"/>
        <d v="2024-03-21T12:21:40"/>
        <d v="2024-06-18T02:21:30"/>
        <d v="2024-11-08T21:52:54"/>
        <d v="2024-03-20T16:43:55"/>
        <d v="2024-02-06T06:23:27"/>
        <d v="2024-11-15T02:29:11"/>
        <d v="2024-11-30T13:22:56"/>
        <d v="2024-07-21T02:16:29"/>
        <d v="2024-04-04T20:05:42"/>
        <d v="2024-03-01T10:37:43"/>
        <d v="2024-01-13T13:46:02"/>
        <d v="2024-11-23T06:26:28"/>
        <d v="2024-09-29T06:18:11"/>
        <d v="2024-08-25T15:41:59"/>
        <d v="2024-07-12T15:32:45"/>
        <d v="2024-09-07T08:31:49"/>
        <d v="2024-02-04T01:11:26"/>
        <d v="2024-03-18T12:42:51"/>
        <d v="2024-11-23T15:01:28"/>
        <d v="2024-02-28T18:49:19"/>
        <d v="2024-02-29T13:39:01"/>
        <d v="2024-06-21T11:50:17"/>
        <d v="2024-10-18T23:34:10"/>
        <d v="2024-12-09T22:38:28"/>
        <d v="2024-01-03T19:46:48"/>
        <d v="2024-08-06T19:47:41"/>
        <d v="2024-06-04T23:10:05"/>
        <d v="2024-10-10T14:07:41"/>
        <d v="2024-03-31T12:30:38"/>
        <d v="2024-05-10T16:42:35"/>
        <d v="2024-06-05T00:06:07"/>
        <d v="2024-03-06T12:27:51"/>
        <d v="2024-09-12T03:52:01"/>
        <d v="2024-10-22T08:39:34"/>
        <d v="2024-01-18T20:07:31"/>
        <d v="2024-10-15T18:22:12"/>
        <d v="2024-12-22T22:11:19"/>
        <d v="2024-10-30T00:58:00"/>
        <d v="2024-06-25T05:41:09"/>
        <d v="2024-12-29T23:24:22"/>
        <d v="2024-09-01T20:06:31"/>
        <d v="2024-07-05T15:15:31"/>
        <d v="2024-09-11T19:50:34"/>
        <d v="2024-03-04T23:36:16"/>
        <d v="2024-07-23T01:40:29"/>
        <d v="2024-10-18T20:39:27"/>
        <d v="2024-05-18T23:32:49"/>
        <d v="2024-03-20T03:17:30"/>
        <d v="2024-02-03T18:57:51"/>
        <d v="2024-02-04T09:37:24"/>
        <d v="2024-10-21T20:14:37"/>
        <d v="2024-02-02T20:43:53"/>
        <d v="2024-07-30T19:37:55"/>
        <d v="2024-01-25T05:27:07"/>
        <d v="2024-04-21T07:08:38"/>
        <d v="2024-08-03T09:17:28"/>
        <d v="2024-12-21T10:19:36"/>
        <d v="2024-05-23T23:55:28"/>
        <d v="2024-06-30T12:57:26"/>
        <d v="2024-05-17T08:44:10"/>
        <d v="2024-03-03T14:38:28"/>
        <d v="2024-04-16T07:50:06"/>
        <d v="2024-04-07T05:39:21"/>
        <d v="2024-07-07T07:24:35"/>
        <d v="2024-09-27T15:09:42"/>
      </sharedItems>
      <fieldGroup par="23"/>
    </cacheField>
    <cacheField name="Time of Day" numFmtId="22">
      <sharedItems count="4">
        <s v="Night"/>
        <s v="Evening"/>
        <s v="Morning"/>
        <s v="Afternoon"/>
      </sharedItems>
    </cacheField>
    <cacheField name="Day" numFmtId="49">
      <sharedItems containsSemiMixedTypes="0" containsString="0" containsNumber="1" containsInteger="1" minValue="1" maxValue="31"/>
    </cacheField>
    <cacheField name="Unit ID" numFmtId="0">
      <sharedItems count="170">
        <s v="U327"/>
        <s v="U323"/>
        <s v="U403"/>
        <s v="U293"/>
        <s v="U156"/>
        <s v="U337"/>
        <s v="U493"/>
        <s v="U297"/>
        <s v="U470"/>
        <s v="U309"/>
        <s v="U124"/>
        <s v="U410"/>
        <s v="U278"/>
        <s v="U478"/>
        <s v="U028"/>
        <s v="U043"/>
        <s v="U377"/>
        <s v="U442"/>
        <s v="U134"/>
        <s v="U174"/>
        <s v="U371"/>
        <s v="U080"/>
        <s v="U147"/>
        <s v="U074"/>
        <s v="U485"/>
        <s v="U422"/>
        <s v="U058"/>
        <s v="U164"/>
        <s v="U007"/>
        <s v="U006"/>
        <s v="U238"/>
        <s v="U441"/>
        <s v="U090"/>
        <s v="U219"/>
        <s v="U464"/>
        <s v="U188"/>
        <s v="U415"/>
        <s v="U370"/>
        <s v="U224"/>
        <s v="U320"/>
        <s v="U118"/>
        <s v="U273"/>
        <s v="U388"/>
        <s v="U204"/>
        <s v="U236"/>
        <s v="U159"/>
        <s v="U115"/>
        <s v="U095"/>
        <s v="U387"/>
        <s v="U353"/>
        <s v="U288"/>
        <s v="U414"/>
        <s v="U002"/>
        <s v="U445"/>
        <s v="U484"/>
        <s v="U162"/>
        <s v="U178"/>
        <s v="U221"/>
        <s v="U226"/>
        <s v="U140"/>
        <s v="U398"/>
        <s v="U324"/>
        <s v="U483"/>
        <s v="U283"/>
        <s v="U145"/>
        <s v="U067"/>
        <s v="U181"/>
        <s v="U176"/>
        <s v="U033"/>
        <s v="U084"/>
        <s v="U020"/>
        <s v="U217"/>
        <s v="U282"/>
        <s v="U313"/>
        <s v="U245"/>
        <s v="U402"/>
        <s v="U482"/>
        <s v="U374"/>
        <s v="U255"/>
        <s v="U401"/>
        <s v="U182"/>
        <s v="U406"/>
        <s v="U187"/>
        <s v="U016"/>
        <s v="U161"/>
        <s v="U487"/>
        <s v="U073"/>
        <s v="U448"/>
        <s v="U480"/>
        <s v="U424"/>
        <s v="U199"/>
        <s v="U029"/>
        <s v="U122"/>
        <s v="U157"/>
        <s v="U051"/>
        <s v="U193"/>
        <s v="U289"/>
        <s v="U397"/>
        <s v="U357"/>
        <s v="U341"/>
        <s v="U087"/>
        <s v="U391"/>
        <s v="U216"/>
        <s v="U201"/>
        <s v="U137"/>
        <s v="U102"/>
        <s v="U094"/>
        <s v="U121"/>
        <s v="U460"/>
        <s v="U108"/>
        <s v="U438"/>
        <s v="U079"/>
        <s v="U437"/>
        <s v="U420"/>
        <s v="U436"/>
        <s v="U285"/>
        <s v="U423"/>
        <s v="U150"/>
        <s v="U405"/>
        <s v="U389"/>
        <s v="U399"/>
        <s v="U011"/>
        <s v="U209"/>
        <s v="U432"/>
        <s v="U474"/>
        <s v="U149"/>
        <s v="U109"/>
        <s v="U465"/>
        <s v="U269"/>
        <s v="U498"/>
        <s v="U393"/>
        <s v="U328"/>
        <s v="U142"/>
        <s v="U001"/>
        <s v="U155"/>
        <s v="U344"/>
        <s v="U086"/>
        <s v="U378"/>
        <s v="U440"/>
        <s v="U305"/>
        <s v="U381"/>
        <s v="U302"/>
        <s v="U047"/>
        <s v="U394"/>
        <s v="U154"/>
        <s v="U452"/>
        <s v="U392"/>
        <s v="U227"/>
        <s v="U131"/>
        <s v="U141"/>
        <s v="U477"/>
        <s v="U168"/>
        <s v="U066"/>
        <s v="U183"/>
        <s v="U459"/>
        <s v="U196"/>
        <s v="U315"/>
        <s v="U358"/>
        <s v="U476"/>
        <s v="U264"/>
        <s v="U333"/>
        <s v="U489"/>
        <s v="U314"/>
        <s v="U407"/>
        <s v="U322"/>
        <s v="U088"/>
        <s v="U165"/>
        <s v="U330"/>
        <s v="U359"/>
        <s v="U092"/>
      </sharedItems>
    </cacheField>
    <cacheField name="Column1" numFmtId="0">
      <sharedItems containsNonDate="0" containsString="0" containsBlank="1"/>
    </cacheField>
    <cacheField name="Temperature" numFmtId="0">
      <sharedItems containsSemiMixedTypes="0" containsString="0" containsNumber="1" minValue="32.299999999999997" maxValue="104.9"/>
    </cacheField>
    <cacheField name="Humidity" numFmtId="0">
      <sharedItems containsSemiMixedTypes="0" containsString="0" containsNumber="1" minValue="25" maxValue="70"/>
    </cacheField>
    <cacheField name="Occupancy Status" numFmtId="0">
      <sharedItems count="2">
        <b v="0"/>
        <b v="1"/>
      </sharedItems>
    </cacheField>
    <cacheField name="HVAC Setting" numFmtId="0">
      <sharedItems containsSemiMixedTypes="0" containsString="0" containsNumber="1" minValue="0" maxValue="5"/>
    </cacheField>
    <cacheField name="HVAC Category" numFmtId="0">
      <sharedItems count="3">
        <s v="Low"/>
        <s v="High"/>
        <s v="Normal"/>
      </sharedItems>
    </cacheField>
    <cacheField name="Energy Consumption" numFmtId="0">
      <sharedItems containsString="0" containsBlank="1" containsNumber="1" minValue="0" maxValue="3144" count="1229">
        <n v="6"/>
        <n v="30.17"/>
        <n v="28.36"/>
        <n v="10"/>
        <m/>
        <n v="23.5"/>
        <n v="26.2"/>
        <n v="17.09"/>
        <n v="13.02"/>
        <n v="22.93"/>
        <n v="29.62"/>
        <n v="12.78"/>
        <n v="1"/>
        <n v="26.81"/>
        <n v="21.32"/>
        <n v="5"/>
        <n v="8"/>
        <n v="23.62"/>
        <n v="24.2"/>
        <n v="19.100000000000001"/>
        <n v="13"/>
        <n v="22"/>
        <n v="20.38"/>
        <n v="27.25"/>
        <n v="28.01"/>
        <n v="11.66"/>
        <n v="28.1"/>
        <n v="17.309999999999999"/>
        <n v="19.45"/>
        <n v="28.63"/>
        <n v="31.92"/>
        <n v="26.69"/>
        <n v="20"/>
        <n v="18.38"/>
        <n v="23.82"/>
        <n v="20.49"/>
        <n v="3.68"/>
        <n v="12.49"/>
        <n v="20.56"/>
        <n v="23.12"/>
        <n v="12"/>
        <n v="18.600000000000001"/>
        <n v="19.12"/>
        <n v="27.94"/>
        <n v="30.46"/>
        <n v="15"/>
        <n v="27.72"/>
        <n v="7"/>
        <n v="15.61"/>
        <n v="12.68"/>
        <n v="7.88"/>
        <n v="24.49"/>
        <n v="30.08"/>
        <n v="23.66"/>
        <n v="23.95"/>
        <n v="29.8"/>
        <n v="25.79"/>
        <n v="11.57"/>
        <n v="23"/>
        <n v="14.28"/>
        <n v="20.48"/>
        <n v="17"/>
        <n v="27.5"/>
        <n v="28.28"/>
        <n v="16.47"/>
        <n v="15.92"/>
        <n v="8.93"/>
        <n v="0"/>
        <n v="25.61"/>
        <n v="14.43"/>
        <n v="28.97"/>
        <n v="18.239999999999998"/>
        <n v="16"/>
        <n v="20.190000000000001"/>
        <n v="27.61"/>
        <n v="27.92"/>
        <n v="12.14"/>
        <n v="28.45"/>
        <n v="24.41"/>
        <n v="18.47"/>
        <n v="29.97"/>
        <n v="16.28"/>
        <n v="22.33"/>
        <n v="31.2"/>
        <n v="25.35"/>
        <n v="33.35"/>
        <n v="23.17"/>
        <n v="24.88"/>
        <n v="24.37"/>
        <n v="20.73"/>
        <n v="29.7"/>
        <n v="29.1"/>
        <n v="23.98"/>
        <n v="11"/>
        <n v="16.260000000000002"/>
        <n v="32.71"/>
        <n v="28.95"/>
        <n v="29.2"/>
        <n v="31.65"/>
        <n v="19.96"/>
        <n v="20.399999999999999"/>
        <n v="18.66"/>
        <n v="21.68"/>
        <n v="30.7"/>
        <n v="30.94"/>
        <n v="23.81"/>
        <n v="15.16"/>
        <n v="32.43"/>
        <n v="34.200000000000003"/>
        <n v="23.45"/>
        <n v="26.9"/>
        <n v="26.66"/>
        <n v="26.56"/>
        <n v="26.78"/>
        <n v="7.13"/>
        <n v="19.72"/>
        <n v="29.25"/>
        <n v="21.8"/>
        <n v="19.52"/>
        <n v="16.5"/>
        <n v="18.57"/>
        <n v="21.74"/>
        <n v="19.149999999999999"/>
        <n v="27.82"/>
        <n v="20.36"/>
        <n v="12.86"/>
        <n v="16.14"/>
        <n v="14.87"/>
        <n v="12.1"/>
        <n v="27.43"/>
        <n v="16.25"/>
        <n v="13.12"/>
        <n v="26.15"/>
        <n v="28.6"/>
        <n v="14.54"/>
        <n v="31.3"/>
        <n v="24.89"/>
        <n v="20.59"/>
        <n v="30.29"/>
        <n v="16.48"/>
        <n v="21.53"/>
        <n v="23.7"/>
        <n v="27.51"/>
        <n v="21.04"/>
        <n v="17.89"/>
        <n v="28.02"/>
        <n v="25.73"/>
        <n v="11.9"/>
        <n v="21.44"/>
        <n v="21.22"/>
        <n v="20.94"/>
        <n v="32.68"/>
        <n v="22.27"/>
        <n v="18.440000000000001"/>
        <n v="14.94"/>
        <n v="19.010000000000002"/>
        <n v="27.95"/>
        <n v="14.18"/>
        <n v="21"/>
        <n v="11.14"/>
        <n v="24.79"/>
        <n v="28.14"/>
        <n v="15.81"/>
        <n v="22.34"/>
        <n v="31.43"/>
        <n v="24.74"/>
        <n v="18"/>
        <n v="31.51"/>
        <n v="30.8"/>
        <n v="23.46"/>
        <n v="27.07"/>
        <n v="22.44"/>
        <n v="20.97"/>
        <n v="23.1"/>
        <n v="16.89"/>
        <n v="19.43"/>
        <n v="14.66"/>
        <n v="28.19"/>
        <n v="16.75"/>
        <n v="34.65"/>
        <n v="29.55"/>
        <n v="18.170000000000002"/>
        <n v="18.670000000000002"/>
        <n v="31.02"/>
        <n v="32.64"/>
        <n v="15.84"/>
        <n v="29.91"/>
        <n v="22.05"/>
        <n v="24.06"/>
        <n v="24.9"/>
        <n v="15.39"/>
        <n v="12.32"/>
        <n v="28.98"/>
        <n v="23.69"/>
        <n v="12.82"/>
        <n v="29.78"/>
        <n v="17.63"/>
        <n v="18.82"/>
        <n v="16.36"/>
        <n v="2.62"/>
        <n v="24.31"/>
        <n v="24.14"/>
        <n v="25.9"/>
        <n v="27.75"/>
        <n v="16.11"/>
        <n v="29.57"/>
        <n v="23.55"/>
        <n v="30.44"/>
        <n v="29.64"/>
        <n v="22.67"/>
        <n v="21.54"/>
        <n v="20.84"/>
        <n v="24.81"/>
        <n v="22.79"/>
        <n v="12.83"/>
        <n v="24.64"/>
        <n v="17.29"/>
        <n v="22.95"/>
        <n v="22.31"/>
        <n v="17.03"/>
        <n v="18.829999999999998"/>
        <n v="27.88"/>
        <n v="18.89"/>
        <n v="25.33"/>
        <n v="31.39"/>
        <n v="17.38"/>
        <n v="30.79"/>
        <n v="24.47"/>
        <n v="31.33"/>
        <n v="10.199999999999999"/>
        <n v="21.29"/>
        <n v="31.04"/>
        <n v="21.37"/>
        <n v="14.49"/>
        <n v="27.73"/>
        <n v="22.01"/>
        <n v="27.48"/>
        <n v="31.68"/>
        <n v="11.59"/>
        <n v="10.18"/>
        <n v="21.65"/>
        <n v="23.63"/>
        <n v="14.45"/>
        <n v="21.83"/>
        <n v="16.12"/>
        <n v="15.41"/>
        <n v="19.47"/>
        <n v="29.31"/>
        <n v="16.329999999999998"/>
        <n v="11.82"/>
        <n v="15.36"/>
        <n v="16.05"/>
        <n v="15.23"/>
        <n v="7.5"/>
        <n v="24.54"/>
        <n v="29.33"/>
        <n v="16.97"/>
        <n v="27.45"/>
        <n v="17.59"/>
        <n v="31.32"/>
        <n v="24.27"/>
        <n v="16.61"/>
        <n v="11.64"/>
        <n v="26.99"/>
        <n v="13.5"/>
        <n v="18.7"/>
        <n v="12.74"/>
        <n v="24.35"/>
        <n v="16.13"/>
        <n v="15.7"/>
        <n v="25.82"/>
        <n v="11.81"/>
        <n v="23.61"/>
        <n v="25.85"/>
        <n v="10.84"/>
        <n v="11.03"/>
        <n v="30.86"/>
        <n v="22.16"/>
        <n v="21.2"/>
        <n v="28.91"/>
        <n v="7.08"/>
        <n v="28.12"/>
        <n v="23.93"/>
        <n v="28.57"/>
        <n v="21.08"/>
        <n v="29.02"/>
        <n v="17.41"/>
        <n v="16.03"/>
        <n v="22.84"/>
        <n v="11.79"/>
        <n v="19.98"/>
        <n v="19.79"/>
        <n v="30.12"/>
        <n v="30.14"/>
        <n v="31.96"/>
        <n v="24.7"/>
        <n v="17.36"/>
        <n v="24"/>
        <n v="15.75"/>
        <n v="19.399999999999999"/>
        <n v="26.3"/>
        <n v="25.68"/>
        <n v="19.39"/>
        <n v="24.56"/>
        <n v="25.07"/>
        <n v="20.81"/>
        <n v="23.41"/>
        <n v="15.63"/>
        <n v="28.99"/>
        <n v="27.32"/>
        <n v="12.08"/>
        <n v="26.52"/>
        <n v="25.75"/>
        <n v="21.99"/>
        <n v="21.69"/>
        <n v="29.29"/>
        <n v="18.77"/>
        <n v="20.86"/>
        <n v="11.09"/>
        <n v="17.05"/>
        <n v="11.32"/>
        <n v="24.04"/>
        <n v="22.3"/>
        <n v="26.33"/>
        <n v="23.76"/>
        <n v="21.93"/>
        <n v="29.53"/>
        <n v="24.68"/>
        <n v="17.940000000000001"/>
        <n v="23.44"/>
        <n v="22.09"/>
        <n v="26.44"/>
        <n v="29.01"/>
        <n v="26.77"/>
        <n v="21.75"/>
        <n v="30.37"/>
        <n v="24.92"/>
        <n v="24.67"/>
        <n v="16.04"/>
        <n v="25.89"/>
        <n v="16.37"/>
        <n v="25.18"/>
        <n v="32.4"/>
        <n v="17.809999999999999"/>
        <n v="27.67"/>
        <n v="27.77"/>
        <n v="26.25"/>
        <n v="22.39"/>
        <n v="27.02"/>
        <n v="30.56"/>
        <n v="13.27"/>
        <n v="20.52"/>
        <n v="17.21"/>
        <n v="33.15"/>
        <n v="21.5"/>
        <n v="16.559999999999999"/>
        <n v="31.14"/>
        <n v="16.690000000000001"/>
        <n v="33.58"/>
        <n v="24.07"/>
        <n v="19.29"/>
        <n v="18.34"/>
        <n v="19.600000000000001"/>
        <n v="32.14"/>
        <n v="23.08"/>
        <n v="33.08"/>
        <n v="15.13"/>
        <n v="31.45"/>
        <n v="17.579999999999998"/>
        <n v="20.32"/>
        <n v="32.39"/>
        <n v="19.54"/>
        <n v="26.67"/>
        <n v="17.68"/>
        <n v="7.39"/>
        <n v="12.6"/>
        <n v="12.36"/>
        <n v="27.76"/>
        <n v="14.98"/>
        <n v="31.29"/>
        <n v="31.95"/>
        <n v="28.56"/>
        <n v="16.79"/>
        <n v="27.16"/>
        <n v="29.85"/>
        <n v="11.97"/>
        <n v="31.7"/>
        <n v="23.09"/>
        <n v="24.4"/>
        <n v="32.869999999999997"/>
        <n v="29.93"/>
        <n v="31.48"/>
        <n v="32.56"/>
        <n v="27.87"/>
        <n v="16.16"/>
        <n v="26.62"/>
        <n v="25.93"/>
        <n v="15.04"/>
        <n v="32.01"/>
        <n v="24.5"/>
        <n v="32.08"/>
        <n v="13.71"/>
        <n v="28.88"/>
        <n v="18.54"/>
        <n v="27.26"/>
        <n v="20.23"/>
        <n v="17.34"/>
        <n v="9.9700000000000006"/>
        <n v="30.1"/>
        <n v="24.02"/>
        <n v="27.79"/>
        <n v="17.04"/>
        <n v="26.89"/>
        <n v="21.64"/>
        <n v="20.71"/>
        <n v="16.88"/>
        <n v="14.76"/>
        <n v="19.7"/>
        <n v="13.35"/>
        <n v="30.55"/>
        <n v="25.21"/>
        <n v="25.32"/>
        <n v="13.65"/>
        <n v="27.44"/>
        <n v="20.04"/>
        <n v="30.26"/>
        <n v="18.63"/>
        <n v="17.440000000000001"/>
        <n v="21.13"/>
        <n v="32.28"/>
        <n v="29.03"/>
        <n v="23.49"/>
        <n v="20.98"/>
        <n v="19.91"/>
        <n v="25.45"/>
        <n v="19.829999999999998"/>
        <n v="27.34"/>
        <n v="17.260000000000002"/>
        <n v="11.51"/>
        <n v="26.34"/>
        <n v="29.42"/>
        <n v="30.42"/>
        <n v="21.46"/>
        <n v="11.98"/>
        <n v="31.5"/>
        <n v="13.46"/>
        <n v="32.74"/>
        <n v="27.58"/>
        <n v="18.25"/>
        <n v="29.84"/>
        <n v="30.21"/>
        <n v="21.47"/>
        <n v="26.39"/>
        <n v="12.89"/>
        <n v="30.49"/>
        <n v="17.71"/>
        <n v="27.3"/>
        <n v="26.48"/>
        <n v="28"/>
        <n v="33.24"/>
        <n v="20.91"/>
        <n v="17.989999999999998"/>
        <n v="22.74"/>
        <n v="23.03"/>
        <n v="26.17"/>
        <n v="34.549999999999997"/>
        <n v="27"/>
        <n v="24.11"/>
        <n v="19.989999999999998"/>
        <n v="25.66"/>
        <n v="27.22"/>
        <n v="15.48"/>
        <n v="33.299999999999997"/>
        <n v="33.14"/>
        <n v="19.62"/>
        <n v="31.8"/>
        <n v="24.46"/>
        <n v="30.62"/>
        <n v="17.61"/>
        <n v="21.01"/>
        <n v="15.8"/>
        <n v="10.029999999999999"/>
        <n v="23.86"/>
        <n v="26.55"/>
        <n v="24.53"/>
        <n v="17.510000000000002"/>
        <n v="28.65"/>
        <n v="28.62"/>
        <n v="21.95"/>
        <n v="22.4"/>
        <n v="16.55"/>
        <n v="29.83"/>
        <n v="28.37"/>
        <n v="19.329999999999998"/>
        <n v="33.42"/>
        <n v="18.75"/>
        <n v="24.44"/>
        <n v="28.76"/>
        <n v="28.72"/>
        <n v="20.88"/>
        <n v="29.26"/>
        <n v="32.229999999999997"/>
        <n v="32.33"/>
        <n v="17.86"/>
        <n v="15.35"/>
        <n v="18.78"/>
        <n v="24.38"/>
        <n v="19.690000000000001"/>
        <n v="25.15"/>
        <n v="28.96"/>
        <n v="26.97"/>
        <n v="25.88"/>
        <n v="30.09"/>
        <n v="17.329999999999998"/>
        <n v="31.38"/>
        <n v="20.63"/>
        <n v="20.41"/>
        <n v="20.29"/>
        <n v="16.38"/>
        <n v="22.85"/>
        <n v="27.39"/>
        <n v="12.03"/>
        <n v="16.46"/>
        <n v="11.19"/>
        <n v="21.24"/>
        <n v="32.369999999999997"/>
        <n v="19.73"/>
        <n v="24.66"/>
        <n v="23.25"/>
        <n v="30.36"/>
        <n v="11.84"/>
        <n v="22.1"/>
        <n v="27.84"/>
        <n v="28.51"/>
        <n v="19.260000000000002"/>
        <n v="16.21"/>
        <n v="23.83"/>
        <n v="17.73"/>
        <n v="16.63"/>
        <n v="34.44"/>
        <n v="16.09"/>
        <n v="19.37"/>
        <n v="27.12"/>
        <n v="17.14"/>
        <n v="21.56"/>
        <n v="29.47"/>
        <n v="28.24"/>
        <n v="21.41"/>
        <n v="29.86"/>
        <n v="24.05"/>
        <n v="30.35"/>
        <n v="20.93"/>
        <n v="16.29"/>
        <n v="18.8"/>
        <n v="20.99"/>
        <n v="34.159999999999997"/>
        <n v="27.18"/>
        <n v="24.25"/>
        <n v="30.6"/>
        <n v="26.84"/>
        <n v="19.579999999999998"/>
        <n v="26.7"/>
        <n v="31.41"/>
        <n v="16.7"/>
        <n v="33.380000000000003"/>
        <n v="34.1"/>
        <n v="24.91"/>
        <n v="21.51"/>
        <n v="21.89"/>
        <n v="12.02"/>
        <n v="29.35"/>
        <n v="10.34"/>
        <n v="17.23"/>
        <n v="26.04"/>
        <n v="24.17"/>
        <n v="22.07"/>
        <n v="14.91"/>
        <n v="28.67"/>
        <n v="25.01"/>
        <n v="20.65"/>
        <n v="31.11"/>
        <n v="22.91"/>
        <n v="21.35"/>
        <n v="16.78"/>
        <n v="24.63"/>
        <n v="28.27"/>
        <n v="15.99"/>
        <n v="33.770000000000003"/>
        <n v="21.14"/>
        <n v="32.950000000000003"/>
        <n v="17.600000000000001"/>
        <n v="21.52"/>
        <n v="16.940000000000001"/>
        <n v="15.22"/>
        <n v="14.52"/>
        <n v="32.85"/>
        <n v="22.66"/>
        <n v="23.99"/>
        <n v="18.21"/>
        <n v="27.19"/>
        <n v="20.87"/>
        <n v="23.54"/>
        <n v="25.49"/>
        <n v="21.76"/>
        <n v="16.149999999999999"/>
        <n v="31.88"/>
        <n v="28.68"/>
        <n v="28.44"/>
        <n v="25.65"/>
        <n v="27.11"/>
        <n v="18.91"/>
        <n v="11.22"/>
        <n v="33.1"/>
        <n v="18.059999999999999"/>
        <n v="8.8699999999999992"/>
        <n v="24.34"/>
        <n v="19.22"/>
        <n v="30.01"/>
        <n v="20.440000000000001"/>
        <n v="17.88"/>
        <n v="28.53"/>
        <n v="22.83"/>
        <n v="23.92"/>
        <n v="32.49"/>
        <n v="1262"/>
        <n v="30.34"/>
        <n v="30.82"/>
        <n v="18.03"/>
        <n v="29.17"/>
        <n v="21.19"/>
        <n v="34.299999999999997"/>
        <n v="26.53"/>
        <n v="29.27"/>
        <n v="21.26"/>
        <n v="30"/>
        <n v="7.46"/>
        <n v="34.270000000000003"/>
        <n v="12.94"/>
        <n v="28.78"/>
        <n v="24.15"/>
        <n v="7.14"/>
        <n v="14.29"/>
        <n v="21.39"/>
        <n v="25.94"/>
        <n v="12.85"/>
        <n v="28.71"/>
        <n v="27.98"/>
        <n v="16.440000000000001"/>
        <n v="30.63"/>
        <n v="29.15"/>
        <n v="16.95"/>
        <n v="22.86"/>
        <n v="11.52"/>
        <n v="17.62"/>
        <n v="26.47"/>
        <n v="20.64"/>
        <n v="29.94"/>
        <n v="21.43"/>
        <n v="33.9"/>
        <n v="17.27"/>
        <n v="11.75"/>
        <n v="17.54"/>
        <n v="26.41"/>
        <n v="28.3"/>
        <n v="26.85"/>
        <n v="26.24"/>
        <n v="30.04"/>
        <n v="31.85"/>
        <n v="33.130000000000003"/>
        <n v="11.53"/>
        <n v="30.87"/>
        <n v="28.61"/>
        <n v="10.62"/>
        <n v="17.91"/>
        <n v="25.87"/>
        <n v="19.41"/>
        <n v="26.06"/>
        <n v="29.73"/>
        <n v="23.8"/>
        <n v="18.010000000000002"/>
        <n v="11.48"/>
        <n v="30.74"/>
        <n v="27.83"/>
        <n v="31.72"/>
        <n v="16.3"/>
        <n v="27.69"/>
        <n v="14.84"/>
        <n v="10.58"/>
        <n v="21.12"/>
        <n v="19.75"/>
        <n v="12.47"/>
        <n v="23.34"/>
        <n v="10.45"/>
        <n v="31.81"/>
        <n v="19.97"/>
        <n v="28.69"/>
        <n v="25.84"/>
        <n v="28.4"/>
        <n v="29.82"/>
        <n v="28.79"/>
        <n v="18.93"/>
        <n v="23.73"/>
        <n v="27.74"/>
        <n v="13.95"/>
        <n v="24.97"/>
        <n v="23.3"/>
        <n v="21.36"/>
        <n v="17.739999999999998"/>
        <n v="14.38"/>
        <n v="17.25"/>
        <n v="23.33"/>
        <n v="20.09"/>
        <n v="21.97"/>
        <n v="11.31"/>
        <n v="9.18"/>
        <n v="26.73"/>
        <n v="26.08"/>
        <n v="23.18"/>
        <n v="30.91"/>
        <n v="2730"/>
        <n v="22.56"/>
        <n v="29.98"/>
        <n v="18.149999999999999"/>
        <n v="34.04"/>
        <n v="26.8"/>
        <n v="19.05"/>
        <n v="32.61"/>
        <n v="31.26"/>
        <n v="20.14"/>
        <n v="29.56"/>
        <n v="21.05"/>
        <n v="20.96"/>
        <n v="12.11"/>
        <n v="31.58"/>
        <n v="26.64"/>
        <n v="22.94"/>
        <n v="18.760000000000002"/>
        <n v="24.52"/>
        <n v="8.8800000000000008"/>
        <n v="26.11"/>
        <n v="21.03"/>
        <n v="25"/>
        <n v="27.78"/>
        <n v="21.16"/>
        <n v="15.65"/>
        <n v="28.58"/>
        <n v="15.5"/>
        <n v="20.100000000000001"/>
        <n v="12.38"/>
        <n v="16.190000000000001"/>
        <n v="7.78"/>
        <n v="26.86"/>
        <n v="28.55"/>
        <n v="20.5"/>
        <n v="27.06"/>
        <n v="14.17"/>
        <n v="25.55"/>
        <n v="16.2"/>
        <n v="15.94"/>
        <n v="26.05"/>
        <n v="29.46"/>
        <n v="22.2"/>
        <n v="20.67"/>
        <n v="25.1"/>
        <n v="30.48"/>
        <n v="1368"/>
        <n v="27.03"/>
        <n v="22.29"/>
        <n v="31.74"/>
        <n v="17.48"/>
        <n v="30.92"/>
        <n v="21.17"/>
        <n v="32.29"/>
        <n v="19.440000000000001"/>
        <n v="17.829999999999998"/>
        <n v="22.92"/>
        <n v="23.91"/>
        <n v="12.42"/>
        <n v="15.89"/>
        <n v="17.079999999999998"/>
        <n v="34.53"/>
        <n v="26.5"/>
        <n v="28.48"/>
        <n v="26.29"/>
        <n v="26.13"/>
        <n v="17.12"/>
        <n v="20.02"/>
        <n v="30.95"/>
        <n v="23.2"/>
        <n v="29.77"/>
        <n v="33.119999999999997"/>
        <n v="32.25"/>
        <n v="30.39"/>
        <n v="31.93"/>
        <n v="18.329999999999998"/>
        <n v="33.369999999999997"/>
        <n v="28.43"/>
        <n v="30.3"/>
        <n v="28.29"/>
        <n v="26.16"/>
        <n v="30.43"/>
        <n v="15.82"/>
        <n v="23.9"/>
        <n v="31.63"/>
        <n v="28.54"/>
        <n v="30.4"/>
        <n v="16.66"/>
        <n v="21.79"/>
        <n v="22.23"/>
        <n v="25.04"/>
        <n v="33.799999999999997"/>
        <n v="20.149999999999999"/>
        <n v="27.65"/>
        <n v="16.489999999999998"/>
        <n v="27.57"/>
        <n v="22.25"/>
        <n v="32.840000000000003"/>
        <n v="26.91"/>
        <n v="32.21"/>
        <n v="30.88"/>
        <n v="15.54"/>
        <n v="10.06"/>
        <n v="16.170000000000002"/>
        <n v="17.47"/>
        <n v="27.04"/>
        <n v="28.92"/>
        <n v="22.51"/>
        <n v="18.04"/>
        <n v="34.799999999999997"/>
        <n v="21.15"/>
        <n v="23.56"/>
        <n v="28.18"/>
        <n v="23.43"/>
        <n v="15.21"/>
        <n v="12.79"/>
        <n v="32.78"/>
        <n v="19.559999999999999"/>
        <n v="27.54"/>
        <n v="16.54"/>
        <n v="26.63"/>
        <n v="22.03"/>
        <n v="21.07"/>
        <n v="14.86"/>
        <n v="21.25"/>
        <n v="7.3"/>
        <n v="15.72"/>
        <n v="32.799999999999997"/>
        <n v="16.98"/>
        <n v="18.43"/>
        <n v="29.61"/>
        <n v="17.3"/>
        <n v="23.58"/>
        <n v="22.58"/>
        <n v="22.89"/>
        <n v="20.54"/>
        <n v="31.99"/>
        <n v="29.68"/>
        <n v="16.899999999999999"/>
        <n v="13.3"/>
        <n v="18.05"/>
        <n v="22.69"/>
        <n v="7.64"/>
        <n v="15.09"/>
        <n v="34.14"/>
        <n v="28.8"/>
        <n v="35.630000000000003"/>
        <n v="11.45"/>
        <n v="27.01"/>
        <n v="16.100000000000001"/>
        <n v="31.89"/>
        <n v="17.46"/>
        <n v="18.61"/>
        <n v="22.7"/>
        <n v="28.32"/>
        <n v="21.57"/>
        <n v="20.79"/>
        <n v="17.7"/>
        <n v="26.6"/>
        <n v="15.6"/>
        <n v="27.05"/>
        <n v="18.899999999999999"/>
        <n v="32.159999999999997"/>
        <n v="32.18"/>
        <n v="30.71"/>
        <n v="29.08"/>
        <n v="23.24"/>
        <n v="17.399999999999999"/>
        <n v="25.96"/>
        <n v="15.97"/>
        <n v="33.79"/>
        <n v="14.51"/>
        <n v="25.08"/>
        <n v="27.91"/>
        <n v="16.059999999999999"/>
        <n v="32.47"/>
        <n v="26.19"/>
        <n v="16.41"/>
        <n v="22.12"/>
        <n v="23.35"/>
        <n v="23.31"/>
        <n v="23.59"/>
        <n v="24.01"/>
        <n v="11.76"/>
        <n v="22.98"/>
        <n v="22.77"/>
        <n v="27.8"/>
        <n v="18.29"/>
        <n v="20.57"/>
        <n v="24.45"/>
        <n v="10.31"/>
        <n v="35.72"/>
        <n v="16.77"/>
        <n v="22.28"/>
        <n v="26.26"/>
        <n v="23.38"/>
        <n v="19.13"/>
        <n v="12.58"/>
        <n v="18.420000000000002"/>
        <n v="23.26"/>
        <n v="22.73"/>
        <n v="17.37"/>
        <n v="12.76"/>
        <n v="26.57"/>
        <n v="31.87"/>
        <n v="25.81"/>
        <n v="3144"/>
        <n v="33.270000000000003"/>
        <n v="21.23"/>
        <n v="15.38"/>
        <n v="25.43"/>
        <n v="27.56"/>
        <n v="20.55"/>
        <n v="30.47"/>
        <n v="12.77"/>
        <n v="11.67"/>
        <n v="18.62"/>
        <n v="28.66"/>
        <n v="11.1"/>
        <n v="17.87"/>
        <n v="17.07"/>
        <n v="7.22"/>
        <n v="30.66"/>
        <n v="17.149999999999999"/>
        <n v="22.18"/>
        <n v="19.8"/>
        <n v="19.64"/>
        <n v="28.11"/>
        <n v="19.5"/>
        <n v="16.07"/>
        <n v="24.51"/>
        <n v="19.66"/>
        <n v="23.96"/>
        <n v="6.92"/>
        <n v="17.45"/>
        <n v="23.65"/>
        <n v="22.38"/>
        <n v="12.55"/>
        <n v="12.5"/>
        <n v="16.850000000000001"/>
        <n v="27.41"/>
        <n v="7.66"/>
        <n v="23.22"/>
        <n v="25.25"/>
        <n v="14.39"/>
        <n v="17.670000000000002"/>
        <n v="30.31"/>
        <n v="17.649999999999999"/>
        <n v="22.53"/>
        <n v="16.420000000000002"/>
        <n v="21.4"/>
        <n v="30.9"/>
        <n v="24.72"/>
        <n v="30.76"/>
        <n v="18.84"/>
        <n v="19.95"/>
        <n v="21.3"/>
        <n v="29.14"/>
        <n v="15.26"/>
        <n v="23.19"/>
        <n v="26.95"/>
        <n v="32.049999999999997"/>
        <n v="18.95"/>
        <n v="25.54"/>
        <n v="14.25"/>
        <n v="10.19"/>
        <n v="9.82"/>
        <n v="30.45"/>
        <n v="21.58"/>
        <n v="26.87"/>
        <n v="33.11"/>
        <n v="32.46"/>
        <n v="29.3"/>
        <n v="19.02"/>
        <n v="10.37"/>
        <n v="20.170000000000002"/>
        <n v="34.909999999999997"/>
        <n v="28.82"/>
        <n v="28.89"/>
        <n v="31.6"/>
        <n v="27.09"/>
        <n v="22.48"/>
        <n v="12.4"/>
        <n v="24.86"/>
        <n v="26.27"/>
        <n v="27.71"/>
        <n v="26.01"/>
        <n v="22.37"/>
        <n v="25.63"/>
        <n v="25.67"/>
        <n v="29.92"/>
        <n v="7.82"/>
        <n v="27.27"/>
        <n v="28.46"/>
        <n v="31.66"/>
        <n v="27.14"/>
        <n v="16.91"/>
        <n v="600"/>
        <n v="33.99"/>
        <n v="18.559999999999999"/>
        <n v="24.21"/>
        <n v="24.8"/>
        <n v="1312"/>
        <n v="14.34"/>
        <n v="21.9"/>
        <n v="28.26"/>
        <n v="27.33"/>
        <n v="31.21"/>
        <n v="15.31"/>
        <n v="17.22"/>
        <n v="18.37"/>
        <n v="26.4"/>
        <n v="16.649999999999999"/>
        <n v="23.28"/>
        <n v="17.75"/>
        <n v="22.35"/>
        <n v="28.73"/>
        <n v="28.94"/>
        <n v="17.489999999999998"/>
        <n v="32.659999999999997"/>
        <n v="32.93"/>
        <n v="27.64"/>
        <n v="9.6300000000000008"/>
        <n v="26.37"/>
        <n v="16.96"/>
        <n v="33.93"/>
        <n v="31.36"/>
        <n v="27.89"/>
        <n v="28.31"/>
        <n v="27.96"/>
        <n v="24.13"/>
        <n v="33.869999999999997"/>
        <n v="18.41"/>
        <n v="10.35"/>
        <n v="12.69"/>
        <n v="29.58"/>
        <n v="7.27"/>
        <n v="31.25"/>
        <n v="23.37"/>
        <n v="28.59"/>
        <n v="28.49"/>
        <n v="18.399999999999999"/>
        <n v="19.940000000000001"/>
        <n v="24.59"/>
        <n v="28.35"/>
        <n v="25.7"/>
        <n v="26.92"/>
        <n v="24.43"/>
        <n v="14.63"/>
        <n v="22.8"/>
        <n v="34.47"/>
        <n v="23.72"/>
        <n v="22.63"/>
        <n v="32.11"/>
        <n v="18.23"/>
        <n v="17.84"/>
        <n v="20.75"/>
        <n v="23.14"/>
        <n v="29.81"/>
        <n v="23.13"/>
        <n v="12.43"/>
        <n v="22.6"/>
        <n v="20.89"/>
        <n v="24.42"/>
        <n v="17.78"/>
        <n v="32.75"/>
        <n v="16.57"/>
        <n v="16.23"/>
        <n v="12.45"/>
        <n v="21.62"/>
        <n v="9.99"/>
        <n v="30.81"/>
        <n v="29.37"/>
        <n v="31.52"/>
        <n v="20.059999999999999"/>
        <n v="30.57"/>
        <n v="16.43"/>
        <n v="15.46"/>
        <n v="11.83"/>
        <n v="32.36"/>
        <n v="29.13"/>
        <n v="11.34"/>
        <n v="20.76"/>
        <n v="13.36"/>
        <n v="34.36"/>
        <n v="22.22"/>
        <n v="27.29"/>
        <n v="27.55"/>
        <n v="20.8"/>
        <n v="30.28"/>
        <n v="24.71"/>
        <n v="12.05"/>
        <n v="29.5"/>
        <n v="28.15"/>
        <n v="27.13"/>
        <n v="20.22"/>
        <n v="7.57"/>
        <n v="23.89"/>
        <n v="23.47"/>
        <n v="18.96"/>
        <n v="28.21"/>
        <n v="31.22"/>
        <n v="14.57"/>
        <n v="22.68"/>
        <n v="28.22"/>
        <n v="23.94"/>
        <n v="25.03"/>
        <n v="29.99"/>
        <n v="10.130000000000001"/>
        <n v="27.85"/>
        <n v="32.630000000000003"/>
        <n v="24.12"/>
        <n v="12.41"/>
        <n v="30.15"/>
        <n v="27.99"/>
        <n v="24.78"/>
        <n v="16.809999999999999"/>
        <n v="27.9"/>
        <n v="28.38"/>
        <n v="29.51"/>
        <n v="35.049999999999997"/>
        <n v="26.82"/>
        <n v="30.59"/>
        <n v="15.37"/>
        <n v="7.93"/>
        <n v="18.68"/>
        <n v="11.27"/>
        <n v="24.39"/>
        <n v="31.44"/>
        <n v="23.75"/>
        <n v="20.45"/>
        <n v="20.6"/>
        <n v="7.54"/>
        <n v="12.97"/>
        <n v="14.44"/>
        <n v="16.239999999999998"/>
        <n v="20.13"/>
        <n v="21.02"/>
        <n v="19.16"/>
        <n v="11.41"/>
        <n v="22.64"/>
        <n v="16.350000000000001"/>
        <n v="12.61"/>
        <n v="26.14"/>
        <n v="12.48"/>
        <n v="18.36"/>
        <n v="31.24"/>
        <n v="32.700000000000003"/>
        <n v="12.04"/>
        <n v="30.32"/>
        <n v="32.42"/>
        <n v="23.23"/>
        <n v="29.76"/>
        <n v="30.83"/>
        <n v="19.899999999999999"/>
        <n v="19.55"/>
        <n v="21.06"/>
        <n v="24.93"/>
        <n v="28.34"/>
        <n v="16.829999999999998"/>
        <n v="6.45"/>
        <n v="12.44"/>
        <n v="29.6"/>
        <n v="11.85"/>
        <n v="29.95"/>
        <n v="17.95"/>
        <n v="25.23"/>
        <n v="11.69"/>
        <n v="32.35"/>
        <n v="28.23"/>
        <n v="29.23"/>
        <n v="33.340000000000003"/>
        <n v="22.13"/>
        <n v="25.91"/>
        <n v="28.06"/>
        <n v="21.55"/>
        <n v="21.21"/>
        <n v="17.55"/>
        <n v="16.32"/>
        <n v="28.47"/>
        <n v="33.979999999999997"/>
        <n v="33.479999999999997"/>
        <n v="23.51"/>
        <n v="2000"/>
        <n v="14.75"/>
        <n v="21.72"/>
        <n v="12.87"/>
        <n v="11.71"/>
        <n v="24.62"/>
        <n v="25.72"/>
        <n v="24.82"/>
        <n v="13.09"/>
        <n v="21.28"/>
        <n v="16.52"/>
        <n v="23.57"/>
        <n v="26.94"/>
        <n v="31.97"/>
        <n v="17.420000000000002"/>
        <n v="27.81"/>
        <n v="23.53"/>
        <n v="16.920000000000002"/>
        <n v="15.47"/>
        <n v="14.92"/>
        <n v="32.479999999999997"/>
        <n v="31.47"/>
        <n v="32.200000000000003"/>
        <n v="32.520000000000003"/>
        <n v="29.06"/>
        <n v="28.5"/>
        <n v="16.59"/>
      </sharedItems>
    </cacheField>
    <cacheField name="EC" numFmtId="0">
      <sharedItems containsString="0" containsBlank="1" containsNumber="1" minValue="0" maxValue="35.72"/>
    </cacheField>
    <cacheField name="z_zcore" numFmtId="0">
      <sharedItems containsSemiMixedTypes="0" containsString="0" containsNumber="1" minValue="-0.24967377635768659" maxValue="36.553669003964409"/>
    </cacheField>
    <cacheField name="outlier" numFmtId="0">
      <sharedItems/>
    </cacheField>
    <cacheField name="average" numFmtId="0">
      <sharedItems containsSemiMixedTypes="0" containsString="0" containsNumber="1" minValue="11.927894736842106" maxValue="23.552222222222223"/>
    </cacheField>
    <cacheField name="Filled Energy Consumption" numFmtId="0">
      <sharedItems containsSemiMixedTypes="0" containsString="0" containsNumber="1" minValue="0" maxValue="35.72"/>
    </cacheField>
    <cacheField name="Energy Category" numFmtId="0">
      <sharedItems count="2">
        <s v="Low"/>
        <s v="High"/>
      </sharedItems>
    </cacheField>
    <cacheField name="Tenant ID" numFmtId="0">
      <sharedItems/>
    </cacheField>
    <cacheField name="Occupancy" numFmtId="0">
      <sharedItems/>
    </cacheField>
    <cacheField name="Time Spent in Unit (Hours)" numFmtId="0">
      <sharedItems containsSemiMixedTypes="0" containsString="0" containsNumber="1" containsInteger="1" minValue="1" maxValue="24" count="24">
        <n v="15"/>
        <n v="14"/>
        <n v="4"/>
        <n v="22"/>
        <n v="19"/>
        <n v="5"/>
        <n v="21"/>
        <n v="3"/>
        <n v="17"/>
        <n v="11"/>
        <n v="23"/>
        <n v="24"/>
        <n v="6"/>
        <n v="9"/>
        <n v="20"/>
        <n v="8"/>
        <n v="10"/>
        <n v="2"/>
        <n v="13"/>
        <n v="16"/>
        <n v="12"/>
        <n v="1"/>
        <n v="18"/>
        <n v="7"/>
      </sharedItems>
    </cacheField>
    <cacheField name="Appliance Usage" numFmtId="0">
      <sharedItems containsSemiMixedTypes="0" containsString="0" containsNumber="1" containsInteger="1" minValue="0" maxValue="1" count="2">
        <n v="1"/>
        <n v="0"/>
      </sharedItems>
    </cacheField>
    <cacheField name="Energy Preferences" numFmtId="0">
      <sharedItems count="3">
        <s v="warmer"/>
        <s v="cooler"/>
        <s v="neutral"/>
      </sharedItems>
    </cacheField>
    <cacheField name="Days (Timestamp)" numFmtId="0" databaseField="0">
      <fieldGroup base="0">
        <rangePr groupBy="days" startDate="2024-01-01T03:27:57" endDate="2024-12-30T21:21:53"/>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Months (Timestamp)" numFmtId="0" databaseField="0">
      <fieldGroup base="0">
        <rangePr groupBy="months" startDate="2024-01-01T03:27:57" endDate="2024-12-30T21:21:53"/>
        <groupItems count="14">
          <s v="&lt;1/1/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24778063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refreshedDate="45916.867964930556" createdVersion="8" refreshedVersion="8" minRefreshableVersion="3" recordCount="345" xr:uid="{700B40FE-7376-4C7B-8893-1BF9839EF2D9}">
  <cacheSource type="worksheet">
    <worksheetSource name="maintenance_logs"/>
  </cacheSource>
  <cacheFields count="8">
    <cacheField name="Maintenance ID" numFmtId="0">
      <sharedItems/>
    </cacheField>
    <cacheField name="Unit ID" numFmtId="0">
      <sharedItems count="169">
        <s v="U001"/>
        <s v="U002"/>
        <s v="U006"/>
        <s v="U007"/>
        <s v="U011"/>
        <s v="U016"/>
        <s v="U020"/>
        <s v="U028"/>
        <s v="U029"/>
        <s v="U033"/>
        <s v="U043"/>
        <s v="U047"/>
        <s v="U051"/>
        <s v="U058"/>
        <s v="U066"/>
        <s v="U067"/>
        <s v="U073"/>
        <s v="U074"/>
        <s v="U079"/>
        <s v="U080"/>
        <s v="U084"/>
        <s v="U086"/>
        <s v="U087"/>
        <s v="U088"/>
        <s v="U090"/>
        <s v="U092"/>
        <s v="U094"/>
        <s v="U095"/>
        <s v="U102"/>
        <s v="U108"/>
        <s v="U109"/>
        <s v="U115"/>
        <s v="U118"/>
        <s v="U121"/>
        <s v="U122"/>
        <s v="U124"/>
        <s v="U131"/>
        <s v="U134"/>
        <s v="U137"/>
        <s v="U140"/>
        <s v="U141"/>
        <s v="U142"/>
        <s v="U145"/>
        <s v="U147"/>
        <s v="U149"/>
        <s v="U150"/>
        <s v="U154"/>
        <s v="U155"/>
        <s v="U156"/>
        <s v="U157"/>
        <s v="U159"/>
        <s v="U161"/>
        <s v="U162"/>
        <s v="U164"/>
        <s v="U165"/>
        <s v="U168"/>
        <s v="U174"/>
        <s v="U176"/>
        <s v="U178"/>
        <s v="U182"/>
        <s v="U183"/>
        <s v="U187"/>
        <s v="U188"/>
        <s v="U193"/>
        <s v="U196"/>
        <s v="U199"/>
        <s v="U201"/>
        <s v="U204"/>
        <s v="U209"/>
        <s v="U216"/>
        <s v="U217"/>
        <s v="U219"/>
        <s v="U221"/>
        <s v="U224"/>
        <s v="U226"/>
        <s v="U227"/>
        <s v="U236"/>
        <s v="U238"/>
        <s v="U245"/>
        <s v="U255"/>
        <s v="U264"/>
        <s v="U269"/>
        <s v="U273"/>
        <s v="U278"/>
        <s v="U282"/>
        <s v="U283"/>
        <s v="U285"/>
        <s v="U288"/>
        <s v="U289"/>
        <s v="U293"/>
        <s v="U297"/>
        <s v="U302"/>
        <s v="U305"/>
        <s v="U309"/>
        <s v="U313"/>
        <s v="U314"/>
        <s v="U315"/>
        <s v="U320"/>
        <s v="U322"/>
        <s v="U323"/>
        <s v="U324"/>
        <s v="U327"/>
        <s v="U328"/>
        <s v="U330"/>
        <s v="U333"/>
        <s v="U337"/>
        <s v="U341"/>
        <s v="U344"/>
        <s v="U353"/>
        <s v="U357"/>
        <s v="U358"/>
        <s v="U359"/>
        <s v="U370"/>
        <s v="U371"/>
        <s v="U374"/>
        <s v="U377"/>
        <s v="U378"/>
        <s v="U381"/>
        <s v="U387"/>
        <s v="U388"/>
        <s v="U389"/>
        <s v="U391"/>
        <s v="U392"/>
        <s v="U393"/>
        <s v="U394"/>
        <s v="U397"/>
        <s v="U398"/>
        <s v="U399"/>
        <s v="U401"/>
        <s v="U402"/>
        <s v="U403"/>
        <s v="U405"/>
        <s v="U406"/>
        <s v="U407"/>
        <s v="U410"/>
        <s v="U414"/>
        <s v="U415"/>
        <s v="U420"/>
        <s v="U422"/>
        <s v="U423"/>
        <s v="U424"/>
        <s v="U432"/>
        <s v="U436"/>
        <s v="U437"/>
        <s v="U438"/>
        <s v="U440"/>
        <s v="U441"/>
        <s v="U442"/>
        <s v="U445"/>
        <s v="U448"/>
        <s v="U452"/>
        <s v="U459"/>
        <s v="U460"/>
        <s v="U464"/>
        <s v="U465"/>
        <s v="U470"/>
        <s v="U474"/>
        <s v="U476"/>
        <s v="U477"/>
        <s v="U478"/>
        <s v="U480"/>
        <s v="U482"/>
        <s v="U483"/>
        <s v="U484"/>
        <s v="U485"/>
        <s v="U487"/>
        <s v="U489"/>
        <s v="U493"/>
        <s v="U498"/>
      </sharedItems>
    </cacheField>
    <cacheField name="Issue Type" numFmtId="0">
      <sharedItems count="5">
        <s v="HVAC failure"/>
        <s v="Filter replacement"/>
        <s v="Lighting fixture failure"/>
        <s v="Thermostat failure"/>
        <s v="Appliance malfunction"/>
      </sharedItems>
    </cacheField>
    <cacheField name="Resolution" numFmtId="0">
      <sharedItems count="2">
        <s v="Cleaning"/>
        <s v="Part replacement"/>
      </sharedItems>
    </cacheField>
    <cacheField name="Log Date" numFmtId="22">
      <sharedItems containsSemiMixedTypes="0" containsNonDate="0" containsDate="1" containsString="0" minDate="2024-01-02T16:44:00" maxDate="2024-12-30T08:44:00" count="325">
        <d v="2024-01-28T22:36:00"/>
        <d v="2024-12-21T22:16:00"/>
        <d v="2024-02-10T18:20:00"/>
        <d v="2024-04-21T02:13:00"/>
        <d v="2024-04-27T23:38:00"/>
        <d v="2024-08-16T14:26:00"/>
        <d v="2024-01-21T07:27:00"/>
        <d v="2024-01-23T21:27:00"/>
        <d v="2024-05-27T01:52:00"/>
        <d v="2024-05-09T13:26:00"/>
        <d v="2024-05-01T20:13:00"/>
        <d v="2024-06-13T10:21:00"/>
        <d v="2024-09-03T15:32:00"/>
        <d v="2024-10-27T18:22:00"/>
        <d v="2024-11-17T16:00:00"/>
        <d v="2024-12-04T05:52:00"/>
        <d v="2024-12-26T14:55:00"/>
        <d v="2024-12-03T21:33:00"/>
        <d v="2024-02-14T06:45:00"/>
        <d v="2024-06-20T21:17:00"/>
        <d v="2024-01-12T21:11:00"/>
        <d v="2024-11-10T16:59:00"/>
        <d v="2024-05-16T06:37:00"/>
        <d v="2024-05-28T06:37:00"/>
        <d v="2024-07-10T01:24:00"/>
        <d v="2024-09-09T01:42:00"/>
        <d v="2024-12-13T16:01:00"/>
        <d v="2024-06-10T05:16:00"/>
        <d v="2024-07-27T10:19:00"/>
        <d v="2024-09-23T23:58:00"/>
        <d v="2024-11-26T18:53:00"/>
        <d v="2024-12-13T18:21:00"/>
        <d v="2024-04-17T18:48:00"/>
        <d v="2024-01-28T06:07:00"/>
        <d v="2024-11-17T11:59:00"/>
        <d v="2024-03-19T13:37:00"/>
        <d v="2024-05-17T12:41:00"/>
        <d v="2024-05-18T23:56:00"/>
        <d v="2024-08-03T14:09:00"/>
        <d v="2024-03-25T07:15:00"/>
        <d v="2024-04-18T12:00:00"/>
        <d v="2024-05-02T08:18:00"/>
        <d v="2024-06-17T10:01:00"/>
        <d v="2024-02-25T16:31:00"/>
        <d v="2024-10-21T15:09:00"/>
        <d v="2024-01-27T10:32:00"/>
        <d v="2024-03-09T23:50:00"/>
        <d v="2024-08-31T10:10:00"/>
        <d v="2024-05-05T04:05:00"/>
        <d v="2024-01-05T09:44:00"/>
        <d v="2024-06-24T06:48:00"/>
        <d v="2024-05-21T14:24:00"/>
        <d v="2024-06-16T14:24:00"/>
        <d v="2024-09-26T16:04:00"/>
        <d v="2024-07-24T06:01:00"/>
        <d v="2024-07-30T12:29:00"/>
        <d v="2024-03-07T15:23:00"/>
        <d v="2024-01-12T18:30:00"/>
        <d v="2024-05-22T05:12:00"/>
        <d v="2024-12-03T14:53:00"/>
        <d v="2024-12-06T14:53:00"/>
        <d v="2024-08-08T16:18:00"/>
        <d v="2024-03-25T19:50:00"/>
        <d v="2024-04-09T19:50:00"/>
        <d v="2024-09-06T09:05:00"/>
        <d v="2024-05-07T13:08:00"/>
        <d v="2024-07-22T16:20:00"/>
        <d v="2024-01-15T19:57:00"/>
        <d v="2024-06-11T01:11:00"/>
        <d v="2024-11-02T21:31:00"/>
        <d v="2024-01-02T16:44:00"/>
        <d v="2024-08-19T12:53:00"/>
        <d v="2024-12-23T13:47:00"/>
        <d v="2024-09-04T15:09:00"/>
        <d v="2024-10-16T09:24:00"/>
        <d v="2024-03-27T12:36:00"/>
        <d v="2024-10-31T17:30:00"/>
        <d v="2024-08-18T09:59:00"/>
        <d v="2024-09-17T16:50:00"/>
        <d v="2024-12-14T05:20:00"/>
        <d v="2024-01-29T06:11:00"/>
        <d v="2024-04-29T06:22:00"/>
        <d v="2024-03-23T17:40:00"/>
        <d v="2024-04-01T00:21:00"/>
        <d v="2024-04-24T22:34:00"/>
        <d v="2024-03-14T02:52:00"/>
        <d v="2024-08-21T16:51:00"/>
        <d v="2024-08-25T15:21:00"/>
        <d v="2024-10-18T06:10:00"/>
        <d v="2024-01-07T17:38:00"/>
        <d v="2024-05-25T08:55:00"/>
        <d v="2024-10-15T01:31:00"/>
        <d v="2024-04-23T13:10:00"/>
        <d v="2024-12-11T20:53:00"/>
        <d v="2024-09-01T11:46:00"/>
        <d v="2024-11-16T11:02:00"/>
        <d v="2024-12-01T08:11:00"/>
        <d v="2024-01-12T18:31:00"/>
        <d v="2024-05-27T07:46:00"/>
        <d v="2024-08-09T00:19:00"/>
        <d v="2024-02-10T07:38:00"/>
        <d v="2024-02-17T07:38:00"/>
        <d v="2024-07-11T01:04:00"/>
        <d v="2024-10-07T21:26:00"/>
        <d v="2024-08-22T19:39:00"/>
        <d v="2024-08-27T18:43:00"/>
        <d v="2024-05-11T08:19:00"/>
        <d v="2024-10-19T17:14:00"/>
        <d v="2024-08-15T02:33:00"/>
        <d v="2024-04-14T09:02:00"/>
        <d v="2024-05-05T22:52:00"/>
        <d v="2024-09-18T04:12:00"/>
        <d v="2024-06-29T14:32:00"/>
        <d v="2024-12-18T07:02:00"/>
        <d v="2024-02-11T01:51:00"/>
        <d v="2024-07-03T12:36:00"/>
        <d v="2024-03-05T09:05:00"/>
        <d v="2024-04-29T14:36:00"/>
        <d v="2024-09-14T11:58:00"/>
        <d v="2024-05-06T19:26:00"/>
        <d v="2024-05-12T00:16:00"/>
        <d v="2024-10-25T05:03:00"/>
        <d v="2024-05-17T14:06:00"/>
        <d v="2024-05-18T08:33:00"/>
        <d v="2024-06-10T08:50:00"/>
        <d v="2024-01-17T16:04:00"/>
        <d v="2024-04-08T06:16:00"/>
        <d v="2024-04-11T06:16:00"/>
        <d v="2024-11-23T18:10:00"/>
        <d v="2024-09-24T23:39:00"/>
        <d v="2024-02-11T02:07:00"/>
        <d v="2024-03-23T01:15:00"/>
        <d v="2024-04-30T08:32:00"/>
        <d v="2024-07-19T22:20:00"/>
        <d v="2024-08-01T22:20:00"/>
        <d v="2024-09-21T04:53:00"/>
        <d v="2024-01-26T18:38:00"/>
        <d v="2024-01-27T18:07:00"/>
        <d v="2024-02-11T07:55:00"/>
        <d v="2024-03-10T13:41:00"/>
        <d v="2024-06-05T12:33:00"/>
        <d v="2024-10-27T08:55:00"/>
        <d v="2024-12-11T15:24:00"/>
        <d v="2024-09-19T16:54:00"/>
        <d v="2024-10-01T21:54:00"/>
        <d v="2024-03-19T00:29:00"/>
        <d v="2024-06-16T08:49:00"/>
        <d v="2024-11-14T21:12:00"/>
        <d v="2024-07-18T04:25:00"/>
        <d v="2024-09-04T15:50:00"/>
        <d v="2024-02-11T20:39:00"/>
        <d v="2024-09-14T21:23:00"/>
        <d v="2024-12-23T06:02:00"/>
        <d v="2024-09-19T03:10:00"/>
        <d v="2024-11-15T14:26:00"/>
        <d v="2024-12-02T01:44:00"/>
        <d v="2024-09-29T15:45:00"/>
        <d v="2024-11-17T00:05:00"/>
        <d v="2024-04-24T03:24:00"/>
        <d v="2024-07-08T20:01:00"/>
        <d v="2024-11-16T23:44:00"/>
        <d v="2024-02-28T17:36:00"/>
        <d v="2024-02-05T22:00:00"/>
        <d v="2024-04-25T17:48:00"/>
        <d v="2024-07-18T09:12:00"/>
        <d v="2024-03-06T18:08:00"/>
        <d v="2024-10-23T17:18:00"/>
        <d v="2024-11-23T21:17:00"/>
        <d v="2024-03-12T19:39:00"/>
        <d v="2024-05-24T21:30:00"/>
        <d v="2024-06-24T16:37:00"/>
        <d v="2024-05-05T05:57:00"/>
        <d v="2024-02-05T23:11:00"/>
        <d v="2024-08-16T05:49:00"/>
        <d v="2024-11-15T20:42:00"/>
        <d v="2024-02-07T15:01:00"/>
        <d v="2024-04-28T14:08:00"/>
        <d v="2024-01-19T08:02:00"/>
        <d v="2024-05-06T21:50:00"/>
        <d v="2024-08-23T16:51:00"/>
        <d v="2024-12-01T01:27:00"/>
        <d v="2024-06-19T22:32:00"/>
        <d v="2024-06-27T22:32:00"/>
        <d v="2024-07-29T05:56:00"/>
        <d v="2024-12-20T04:29:00"/>
        <d v="2024-06-12T18:34:00"/>
        <d v="2024-11-04T09:54:00"/>
        <d v="2024-10-18T08:00:00"/>
        <d v="2024-01-24T02:16:00"/>
        <d v="2024-05-24T14:01:00"/>
        <d v="2024-10-01T15:37:00"/>
        <d v="2024-11-08T22:06:00"/>
        <d v="2024-08-07T08:22:00"/>
        <d v="2024-09-13T20:17:00"/>
        <d v="2024-03-16T10:51:00"/>
        <d v="2024-04-01T11:49:00"/>
        <d v="2024-05-03T08:39:00"/>
        <d v="2024-03-30T03:06:00"/>
        <d v="2024-01-21T22:46:00"/>
        <d v="2024-09-22T00:24:00"/>
        <d v="2024-06-12T10:29:00"/>
        <d v="2024-12-27T08:55:00"/>
        <d v="2024-03-28T05:59:00"/>
        <d v="2024-04-21T04:41:00"/>
        <d v="2024-07-07T18:17:00"/>
        <d v="2024-11-25T03:45:00"/>
        <d v="2024-12-09T10:42:00"/>
        <d v="2024-04-16T05:33:00"/>
        <d v="2024-12-15T02:29:00"/>
        <d v="2024-04-13T06:43:00"/>
        <d v="2024-12-01T02:18:00"/>
        <d v="2024-12-21T00:25:00"/>
        <d v="2024-03-01T21:02:00"/>
        <d v="2024-03-20T20:51:00"/>
        <d v="2024-03-25T20:51:00"/>
        <d v="2024-03-21T02:29:00"/>
        <d v="2024-10-05T06:24:00"/>
        <d v="2024-09-05T14:46:00"/>
        <d v="2024-06-18T12:44:00"/>
        <d v="2024-09-23T02:45:00"/>
        <d v="2024-04-26T12:30:00"/>
        <d v="2024-02-17T11:11:00"/>
        <d v="2024-10-06T18:03:00"/>
        <d v="2024-09-04T05:53:00"/>
        <d v="2024-08-07T15:49:00"/>
        <d v="2024-09-24T21:11:00"/>
        <d v="2024-07-12T23:52:00"/>
        <d v="2024-08-13T12:20:00"/>
        <d v="2024-01-12T23:09:00"/>
        <d v="2024-05-10T05:56:00"/>
        <d v="2024-02-07T22:29:00"/>
        <d v="2024-06-06T18:44:00"/>
        <d v="2024-10-11T20:44:00"/>
        <d v="2024-04-20T01:28:00"/>
        <d v="2024-08-27T13:48:00"/>
        <d v="2024-09-07T07:25:00"/>
        <d v="2024-01-06T09:58:00"/>
        <d v="2024-03-19T18:08:00"/>
        <d v="2024-04-20T02:46:00"/>
        <d v="2024-08-04T21:05:00"/>
        <d v="2024-03-10T12:05:00"/>
        <d v="2024-07-31T22:57:00"/>
        <d v="2024-03-28T20:28:00"/>
        <d v="2024-04-30T09:22:00"/>
        <d v="2024-06-07T11:55:00"/>
        <d v="2024-10-20T10:37:00"/>
        <d v="2024-01-25T09:15:00"/>
        <d v="2024-11-12T20:58:00"/>
        <d v="2024-08-13T23:47:00"/>
        <d v="2024-03-11T21:40:00"/>
        <d v="2024-01-15T15:29:00"/>
        <d v="2024-09-08T15:11:00"/>
        <d v="2024-12-12T19:31:00"/>
        <d v="2024-11-04T20:27:00"/>
        <d v="2024-02-21T12:47:00"/>
        <d v="2024-06-03T04:57:00"/>
        <d v="2024-11-01T00:41:00"/>
        <d v="2024-06-14T22:19:00"/>
        <d v="2024-05-04T08:57:00"/>
        <d v="2024-12-04T18:25:00"/>
        <d v="2024-03-04T05:38:00"/>
        <d v="2024-07-03T00:36:00"/>
        <d v="2024-04-18T22:16:00"/>
        <d v="2024-10-01T19:20:00"/>
        <d v="2024-02-19T20:34:00"/>
        <d v="2024-07-24T18:55:00"/>
        <d v="2024-10-03T01:23:00"/>
        <d v="2024-01-05T02:32:00"/>
        <d v="2024-02-05T23:01:00"/>
        <d v="2024-07-05T04:04:00"/>
        <d v="2024-10-01T17:40:00"/>
        <d v="2024-11-25T04:14:00"/>
        <d v="2024-09-15T12:56:00"/>
        <d v="2024-08-17T22:36:00"/>
        <d v="2024-04-05T18:44:00"/>
        <d v="2024-03-18T12:58:00"/>
        <d v="2024-09-19T20:52:00"/>
        <d v="2024-11-18T08:28:00"/>
        <d v="2024-11-22T08:28:00"/>
        <d v="2024-04-13T16:11:00"/>
        <d v="2024-12-02T16:29:00"/>
        <d v="2024-12-21T16:29:00"/>
        <d v="2024-09-30T20:56:00"/>
        <d v="2024-12-04T21:33:00"/>
        <d v="2024-04-01T16:09:00"/>
        <d v="2024-05-08T16:36:00"/>
        <d v="2024-04-15T03:09:00"/>
        <d v="2024-12-03T10:50:00"/>
        <d v="2024-04-08T00:38:00"/>
        <d v="2024-07-20T22:37:00"/>
        <d v="2024-10-26T12:37:00"/>
        <d v="2024-03-08T13:59:00"/>
        <d v="2024-07-02T16:34:00"/>
        <d v="2024-12-19T02:34:00"/>
        <d v="2024-03-10T01:56:00"/>
        <d v="2024-05-06T13:29:00"/>
        <d v="2024-09-14T23:53:00"/>
        <d v="2024-01-14T15:37:00"/>
        <d v="2024-01-07T12:37:00"/>
        <d v="2024-01-10T12:37:00"/>
        <d v="2024-05-11T19:36:00"/>
        <d v="2024-11-08T01:48:00"/>
        <d v="2024-11-21T04:55:00"/>
        <d v="2024-01-05T03:40:00"/>
        <d v="2024-06-14T09:34:00"/>
        <d v="2024-02-29T07:12:00"/>
        <d v="2024-04-10T18:41:00"/>
        <d v="2024-04-20T23:00:00"/>
        <d v="2024-02-12T00:09:00"/>
        <d v="2024-02-17T17:28:00"/>
        <d v="2024-06-19T16:08:00"/>
        <d v="2024-07-09T16:13:00"/>
        <d v="2024-10-04T03:42:00"/>
        <d v="2024-04-03T05:55:00"/>
        <d v="2024-10-14T17:50:00"/>
        <d v="2024-12-06T01:32:00"/>
        <d v="2024-12-07T02:47:00"/>
        <d v="2024-04-27T09:36:00"/>
        <d v="2024-07-06T15:31:00"/>
        <d v="2024-05-07T16:56:00"/>
        <d v="2024-12-23T22:22:00"/>
        <d v="2024-12-30T08:44:00"/>
        <d v="2024-02-12T18:30:00"/>
        <d v="2024-10-17T22:26:00"/>
        <d v="2024-12-17T02:29:00"/>
      </sharedItems>
      <fieldGroup par="7"/>
    </cacheField>
    <cacheField name="average EC" numFmtId="0">
      <sharedItems containsSemiMixedTypes="0" containsString="0" containsNumber="1" minValue="12.903944444444443" maxValue="23.115888888888886"/>
    </cacheField>
    <cacheField name="Days (Log Date)" numFmtId="0" databaseField="0">
      <fieldGroup base="4">
        <rangePr groupBy="days" startDate="2024-01-02T16:44:00" endDate="2024-12-30T08:44: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Months (Log Date)" numFmtId="0" databaseField="0">
      <fieldGroup base="4">
        <rangePr groupBy="months" startDate="2024-01-02T16:44:00" endDate="2024-12-30T08:44:00"/>
        <groupItems count="14">
          <s v="&lt;1/2/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508630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0">
  <r>
    <x v="0"/>
    <x v="0"/>
    <n v="10"/>
    <x v="0"/>
    <m/>
    <n v="64.3"/>
    <n v="40.200000000000003"/>
    <x v="0"/>
    <n v="1"/>
    <x v="0"/>
    <x v="0"/>
    <n v="6"/>
    <n v="-0.17943838937233908"/>
    <s v="Normal"/>
    <n v="18.586666666666666"/>
    <n v="6"/>
    <x v="0"/>
    <s v="T158"/>
    <b v="0"/>
    <x v="0"/>
    <x v="0"/>
    <x v="0"/>
  </r>
  <r>
    <x v="1"/>
    <x v="1"/>
    <n v="16"/>
    <x v="0"/>
    <m/>
    <n v="82.7"/>
    <n v="37.9"/>
    <x v="1"/>
    <n v="5"/>
    <x v="1"/>
    <x v="1"/>
    <n v="30.17"/>
    <n v="0.1034931612003025"/>
    <s v="Normal"/>
    <n v="18.586666666666666"/>
    <n v="30.17"/>
    <x v="1"/>
    <s v="T273"/>
    <b v="1"/>
    <x v="1"/>
    <x v="0"/>
    <x v="0"/>
  </r>
  <r>
    <x v="2"/>
    <x v="2"/>
    <n v="24"/>
    <x v="0"/>
    <m/>
    <n v="85.7"/>
    <n v="61.1"/>
    <x v="1"/>
    <n v="4.5"/>
    <x v="1"/>
    <x v="2"/>
    <n v="28.36"/>
    <n v="8.2305486126389299E-2"/>
    <s v="Normal"/>
    <n v="18.586666666666666"/>
    <n v="28.36"/>
    <x v="1"/>
    <s v="T258"/>
    <b v="1"/>
    <x v="2"/>
    <x v="0"/>
    <x v="1"/>
  </r>
  <r>
    <x v="3"/>
    <x v="0"/>
    <n v="10"/>
    <x v="0"/>
    <m/>
    <n v="61.2"/>
    <n v="40.4"/>
    <x v="0"/>
    <n v="2"/>
    <x v="0"/>
    <x v="3"/>
    <n v="10"/>
    <n v="-0.13261479804877407"/>
    <s v="Normal"/>
    <n v="18.586666666666666"/>
    <n v="10"/>
    <x v="0"/>
    <s v="T336"/>
    <b v="0"/>
    <x v="3"/>
    <x v="1"/>
    <x v="2"/>
  </r>
  <r>
    <x v="4"/>
    <x v="1"/>
    <n v="17"/>
    <x v="0"/>
    <m/>
    <n v="66.900000000000006"/>
    <n v="35.6"/>
    <x v="1"/>
    <n v="5"/>
    <x v="1"/>
    <x v="4"/>
    <m/>
    <n v="-0.24967377635768659"/>
    <s v="Normal"/>
    <n v="18.586666666666666"/>
    <n v="18.586666666666666"/>
    <x v="1"/>
    <s v="T225"/>
    <b v="1"/>
    <x v="4"/>
    <x v="1"/>
    <x v="2"/>
  </r>
  <r>
    <x v="5"/>
    <x v="0"/>
    <n v="21"/>
    <x v="0"/>
    <m/>
    <n v="99.1"/>
    <n v="69.900000000000006"/>
    <x v="1"/>
    <n v="4"/>
    <x v="1"/>
    <x v="5"/>
    <n v="23.5"/>
    <n v="2.5414822668257831E-2"/>
    <s v="Normal"/>
    <n v="18.586666666666666"/>
    <n v="23.5"/>
    <x v="1"/>
    <s v="T150"/>
    <b v="1"/>
    <x v="5"/>
    <x v="0"/>
    <x v="0"/>
  </r>
  <r>
    <x v="6"/>
    <x v="1"/>
    <n v="17"/>
    <x v="0"/>
    <m/>
    <n v="96.5"/>
    <n v="56.6"/>
    <x v="1"/>
    <n v="4"/>
    <x v="1"/>
    <x v="6"/>
    <n v="26.2"/>
    <n v="5.7020746811664198E-2"/>
    <s v="Normal"/>
    <n v="18.586666666666666"/>
    <n v="26.2"/>
    <x v="1"/>
    <s v="T216"/>
    <b v="1"/>
    <x v="6"/>
    <x v="0"/>
    <x v="2"/>
  </r>
  <r>
    <x v="7"/>
    <x v="0"/>
    <n v="25"/>
    <x v="0"/>
    <m/>
    <n v="68.099999999999994"/>
    <n v="46.1"/>
    <x v="1"/>
    <n v="3"/>
    <x v="2"/>
    <x v="7"/>
    <n v="17.09"/>
    <n v="-4.9619982427755095E-2"/>
    <s v="Normal"/>
    <n v="18.586666666666666"/>
    <n v="17.09"/>
    <x v="0"/>
    <s v="T139"/>
    <b v="1"/>
    <x v="7"/>
    <x v="0"/>
    <x v="0"/>
  </r>
  <r>
    <x v="8"/>
    <x v="2"/>
    <n v="30"/>
    <x v="0"/>
    <m/>
    <n v="47.3"/>
    <n v="37.4"/>
    <x v="0"/>
    <n v="3"/>
    <x v="2"/>
    <x v="4"/>
    <m/>
    <n v="-0.24967377635768659"/>
    <s v="Normal"/>
    <n v="18.586666666666666"/>
    <n v="18.586666666666666"/>
    <x v="1"/>
    <s v="T150"/>
    <b v="0"/>
    <x v="8"/>
    <x v="1"/>
    <x v="0"/>
  </r>
  <r>
    <x v="9"/>
    <x v="2"/>
    <n v="1"/>
    <x v="0"/>
    <m/>
    <n v="74.7"/>
    <n v="32"/>
    <x v="0"/>
    <n v="2"/>
    <x v="0"/>
    <x v="4"/>
    <m/>
    <n v="-0.24967377635768659"/>
    <s v="Normal"/>
    <n v="18.586666666666666"/>
    <n v="18.586666666666666"/>
    <x v="1"/>
    <s v="T472"/>
    <b v="0"/>
    <x v="3"/>
    <x v="0"/>
    <x v="0"/>
  </r>
  <r>
    <x v="10"/>
    <x v="2"/>
    <n v="3"/>
    <x v="0"/>
    <m/>
    <n v="57.6"/>
    <n v="31.2"/>
    <x v="0"/>
    <n v="4"/>
    <x v="1"/>
    <x v="4"/>
    <m/>
    <n v="-0.24967377635768659"/>
    <s v="Normal"/>
    <n v="18.586666666666666"/>
    <n v="18.586666666666666"/>
    <x v="1"/>
    <s v="T266"/>
    <b v="0"/>
    <x v="1"/>
    <x v="1"/>
    <x v="2"/>
  </r>
  <r>
    <x v="11"/>
    <x v="3"/>
    <n v="13"/>
    <x v="0"/>
    <m/>
    <n v="65.8"/>
    <n v="44.4"/>
    <x v="1"/>
    <n v="2"/>
    <x v="0"/>
    <x v="8"/>
    <n v="13.02"/>
    <n v="-9.7262986599482487E-2"/>
    <s v="Normal"/>
    <n v="18.586666666666666"/>
    <n v="13.02"/>
    <x v="0"/>
    <s v="T368"/>
    <b v="1"/>
    <x v="9"/>
    <x v="0"/>
    <x v="1"/>
  </r>
  <r>
    <x v="12"/>
    <x v="2"/>
    <n v="27"/>
    <x v="0"/>
    <m/>
    <n v="63.7"/>
    <n v="53"/>
    <x v="0"/>
    <n v="2"/>
    <x v="0"/>
    <x v="3"/>
    <n v="10"/>
    <n v="-0.13261479804877407"/>
    <s v="Normal"/>
    <n v="18.586666666666666"/>
    <n v="10"/>
    <x v="0"/>
    <s v="T446"/>
    <b v="0"/>
    <x v="9"/>
    <x v="1"/>
    <x v="0"/>
  </r>
  <r>
    <x v="13"/>
    <x v="2"/>
    <n v="14"/>
    <x v="0"/>
    <m/>
    <n v="77.599999999999994"/>
    <n v="55"/>
    <x v="1"/>
    <n v="4"/>
    <x v="1"/>
    <x v="9"/>
    <n v="22.93"/>
    <n v="1.8742460904649812E-2"/>
    <s v="Normal"/>
    <n v="18.586666666666666"/>
    <n v="22.93"/>
    <x v="1"/>
    <s v="T166"/>
    <b v="1"/>
    <x v="10"/>
    <x v="0"/>
    <x v="0"/>
  </r>
  <r>
    <x v="14"/>
    <x v="2"/>
    <n v="5"/>
    <x v="0"/>
    <m/>
    <n v="98.9"/>
    <n v="49.2"/>
    <x v="1"/>
    <n v="5"/>
    <x v="1"/>
    <x v="10"/>
    <n v="29.62"/>
    <n v="9.7054917393312304E-2"/>
    <s v="Normal"/>
    <n v="18.586666666666666"/>
    <n v="29.62"/>
    <x v="1"/>
    <s v="T224"/>
    <b v="1"/>
    <x v="11"/>
    <x v="1"/>
    <x v="0"/>
  </r>
  <r>
    <x v="15"/>
    <x v="2"/>
    <n v="12"/>
    <x v="0"/>
    <m/>
    <n v="69.8"/>
    <n v="45.6"/>
    <x v="1"/>
    <n v="2"/>
    <x v="0"/>
    <x v="11"/>
    <n v="12.78"/>
    <n v="-0.10007240207889639"/>
    <s v="Normal"/>
    <n v="18.586666666666666"/>
    <n v="12.78"/>
    <x v="0"/>
    <s v="T423"/>
    <b v="1"/>
    <x v="3"/>
    <x v="0"/>
    <x v="0"/>
  </r>
  <r>
    <x v="16"/>
    <x v="3"/>
    <n v="23"/>
    <x v="0"/>
    <m/>
    <n v="60.8"/>
    <n v="43.2"/>
    <x v="0"/>
    <n v="2"/>
    <x v="0"/>
    <x v="4"/>
    <m/>
    <n v="-0.24967377635768659"/>
    <s v="Normal"/>
    <n v="18.586666666666666"/>
    <n v="18.586666666666666"/>
    <x v="1"/>
    <s v="T073"/>
    <b v="0"/>
    <x v="0"/>
    <x v="1"/>
    <x v="0"/>
  </r>
  <r>
    <x v="17"/>
    <x v="2"/>
    <n v="14"/>
    <x v="0"/>
    <m/>
    <n v="61.8"/>
    <n v="52.3"/>
    <x v="0"/>
    <n v="0"/>
    <x v="0"/>
    <x v="12"/>
    <n v="1"/>
    <n v="-0.23796787852679532"/>
    <s v="Normal"/>
    <n v="18.586666666666666"/>
    <n v="1"/>
    <x v="0"/>
    <s v="T326"/>
    <b v="0"/>
    <x v="12"/>
    <x v="1"/>
    <x v="1"/>
  </r>
  <r>
    <x v="18"/>
    <x v="1"/>
    <n v="10"/>
    <x v="0"/>
    <m/>
    <n v="85.1"/>
    <n v="63.1"/>
    <x v="1"/>
    <n v="4"/>
    <x v="1"/>
    <x v="13"/>
    <n v="26.81"/>
    <n v="6.4161344488507854E-2"/>
    <s v="Normal"/>
    <n v="18.586666666666666"/>
    <n v="26.81"/>
    <x v="1"/>
    <s v="T183"/>
    <b v="1"/>
    <x v="6"/>
    <x v="0"/>
    <x v="2"/>
  </r>
  <r>
    <x v="19"/>
    <x v="2"/>
    <n v="30"/>
    <x v="0"/>
    <m/>
    <n v="71.599999999999994"/>
    <n v="43.8"/>
    <x v="1"/>
    <n v="3.5"/>
    <x v="1"/>
    <x v="14"/>
    <n v="21.32"/>
    <n v="-1.040346030850948E-4"/>
    <s v="Normal"/>
    <n v="18.586666666666666"/>
    <n v="21.32"/>
    <x v="1"/>
    <s v="T263"/>
    <b v="1"/>
    <x v="9"/>
    <x v="0"/>
    <x v="0"/>
  </r>
  <r>
    <x v="20"/>
    <x v="2"/>
    <n v="7"/>
    <x v="1"/>
    <m/>
    <n v="71.099999999999994"/>
    <n v="35"/>
    <x v="0"/>
    <n v="1"/>
    <x v="0"/>
    <x v="15"/>
    <n v="5"/>
    <n v="-0.19114428720323032"/>
    <s v="Normal"/>
    <n v="18.632380952380952"/>
    <n v="5"/>
    <x v="0"/>
    <s v="T443"/>
    <b v="0"/>
    <x v="0"/>
    <x v="1"/>
    <x v="2"/>
  </r>
  <r>
    <x v="21"/>
    <x v="0"/>
    <n v="18"/>
    <x v="1"/>
    <m/>
    <n v="35"/>
    <n v="27.6"/>
    <x v="0"/>
    <n v="1"/>
    <x v="0"/>
    <x v="16"/>
    <n v="8"/>
    <n v="-0.15602659371055658"/>
    <s v="Normal"/>
    <n v="18.632380952380952"/>
    <n v="8"/>
    <x v="0"/>
    <s v="T195"/>
    <b v="0"/>
    <x v="1"/>
    <x v="1"/>
    <x v="2"/>
  </r>
  <r>
    <x v="22"/>
    <x v="3"/>
    <n v="11"/>
    <x v="1"/>
    <m/>
    <n v="58.9"/>
    <n v="30.4"/>
    <x v="0"/>
    <n v="4.5"/>
    <x v="1"/>
    <x v="17"/>
    <n v="23.62"/>
    <n v="2.6819530407964792E-2"/>
    <s v="Normal"/>
    <n v="18.632380952380952"/>
    <n v="23.62"/>
    <x v="1"/>
    <s v="T266"/>
    <b v="0"/>
    <x v="13"/>
    <x v="1"/>
    <x v="1"/>
  </r>
  <r>
    <x v="23"/>
    <x v="1"/>
    <n v="9"/>
    <x v="1"/>
    <m/>
    <n v="95.4"/>
    <n v="58.7"/>
    <x v="0"/>
    <n v="4"/>
    <x v="1"/>
    <x v="18"/>
    <n v="24.2"/>
    <n v="3.3608951149881695E-2"/>
    <s v="Normal"/>
    <n v="18.632380952380952"/>
    <n v="24.2"/>
    <x v="1"/>
    <s v="T280"/>
    <b v="0"/>
    <x v="3"/>
    <x v="0"/>
    <x v="1"/>
  </r>
  <r>
    <x v="24"/>
    <x v="1"/>
    <n v="3"/>
    <x v="1"/>
    <m/>
    <n v="67.599999999999994"/>
    <n v="31.2"/>
    <x v="1"/>
    <n v="3"/>
    <x v="2"/>
    <x v="19"/>
    <n v="19.100000000000001"/>
    <n v="-2.6091127787663659E-2"/>
    <s v="Normal"/>
    <n v="18.632380952380952"/>
    <n v="19.100000000000001"/>
    <x v="1"/>
    <s v="T246"/>
    <b v="1"/>
    <x v="5"/>
    <x v="0"/>
    <x v="0"/>
  </r>
  <r>
    <x v="25"/>
    <x v="0"/>
    <n v="22"/>
    <x v="1"/>
    <m/>
    <n v="35.299999999999997"/>
    <n v="36.9"/>
    <x v="0"/>
    <n v="2"/>
    <x v="0"/>
    <x v="20"/>
    <n v="13"/>
    <n v="-9.7497104556100306E-2"/>
    <s v="Normal"/>
    <n v="18.632380952380952"/>
    <n v="13"/>
    <x v="0"/>
    <s v="T031"/>
    <b v="0"/>
    <x v="14"/>
    <x v="0"/>
    <x v="2"/>
  </r>
  <r>
    <x v="26"/>
    <x v="0"/>
    <n v="21"/>
    <x v="1"/>
    <m/>
    <n v="74.599999999999994"/>
    <n v="47.7"/>
    <x v="0"/>
    <n v="2"/>
    <x v="0"/>
    <x v="3"/>
    <n v="10"/>
    <n v="-0.13261479804877407"/>
    <s v="Normal"/>
    <n v="18.632380952380952"/>
    <n v="10"/>
    <x v="0"/>
    <s v="T498"/>
    <b v="0"/>
    <x v="9"/>
    <x v="1"/>
    <x v="0"/>
  </r>
  <r>
    <x v="27"/>
    <x v="0"/>
    <n v="27"/>
    <x v="1"/>
    <m/>
    <n v="74.099999999999994"/>
    <n v="49.6"/>
    <x v="0"/>
    <n v="1"/>
    <x v="0"/>
    <x v="15"/>
    <n v="5"/>
    <n v="-0.19114428720323032"/>
    <s v="Normal"/>
    <n v="18.632380952380952"/>
    <n v="5"/>
    <x v="0"/>
    <s v="T233"/>
    <b v="0"/>
    <x v="15"/>
    <x v="1"/>
    <x v="1"/>
  </r>
  <r>
    <x v="28"/>
    <x v="3"/>
    <n v="20"/>
    <x v="1"/>
    <m/>
    <n v="75"/>
    <n v="56.4"/>
    <x v="0"/>
    <n v="1"/>
    <x v="0"/>
    <x v="15"/>
    <n v="5"/>
    <n v="-0.19114428720323032"/>
    <s v="Normal"/>
    <n v="18.632380952380952"/>
    <n v="5"/>
    <x v="0"/>
    <s v="T372"/>
    <b v="0"/>
    <x v="4"/>
    <x v="1"/>
    <x v="1"/>
  </r>
  <r>
    <x v="29"/>
    <x v="1"/>
    <n v="25"/>
    <x v="1"/>
    <m/>
    <n v="98.1"/>
    <n v="47.6"/>
    <x v="0"/>
    <n v="4"/>
    <x v="1"/>
    <x v="18"/>
    <n v="24.2"/>
    <n v="3.3608951149881695E-2"/>
    <s v="Normal"/>
    <n v="18.632380952380952"/>
    <n v="24.2"/>
    <x v="1"/>
    <s v="T326"/>
    <b v="0"/>
    <x v="14"/>
    <x v="0"/>
    <x v="2"/>
  </r>
  <r>
    <x v="30"/>
    <x v="2"/>
    <n v="15"/>
    <x v="1"/>
    <m/>
    <n v="46.3"/>
    <n v="33.6"/>
    <x v="0"/>
    <n v="4"/>
    <x v="1"/>
    <x v="21"/>
    <n v="22"/>
    <n v="7.8559759219209522E-3"/>
    <s v="Normal"/>
    <n v="18.632380952380952"/>
    <n v="22"/>
    <x v="1"/>
    <s v="T294"/>
    <b v="0"/>
    <x v="12"/>
    <x v="0"/>
    <x v="0"/>
  </r>
  <r>
    <x v="31"/>
    <x v="0"/>
    <n v="1"/>
    <x v="1"/>
    <m/>
    <n v="56.1"/>
    <n v="28.2"/>
    <x v="1"/>
    <n v="3.5"/>
    <x v="1"/>
    <x v="22"/>
    <n v="20.38"/>
    <n v="-1.1107578564122885E-2"/>
    <s v="Normal"/>
    <n v="18.632380952380952"/>
    <n v="20.38"/>
    <x v="1"/>
    <s v="T151"/>
    <b v="1"/>
    <x v="16"/>
    <x v="0"/>
    <x v="1"/>
  </r>
  <r>
    <x v="32"/>
    <x v="2"/>
    <n v="13"/>
    <x v="1"/>
    <m/>
    <n v="52.9"/>
    <n v="34"/>
    <x v="1"/>
    <n v="5"/>
    <x v="1"/>
    <x v="23"/>
    <n v="27.25"/>
    <n v="6.9311939534100017E-2"/>
    <s v="Normal"/>
    <n v="18.632380952380952"/>
    <n v="27.25"/>
    <x v="1"/>
    <s v="T108"/>
    <b v="1"/>
    <x v="13"/>
    <x v="1"/>
    <x v="1"/>
  </r>
  <r>
    <x v="33"/>
    <x v="0"/>
    <n v="29"/>
    <x v="1"/>
    <m/>
    <n v="55"/>
    <n v="27.1"/>
    <x v="1"/>
    <n v="5"/>
    <x v="1"/>
    <x v="24"/>
    <n v="28.01"/>
    <n v="7.8208421885577389E-2"/>
    <s v="Normal"/>
    <n v="18.632380952380952"/>
    <n v="28.01"/>
    <x v="1"/>
    <s v="T035"/>
    <b v="1"/>
    <x v="17"/>
    <x v="0"/>
    <x v="1"/>
  </r>
  <r>
    <x v="34"/>
    <x v="0"/>
    <n v="29"/>
    <x v="1"/>
    <m/>
    <n v="78.7"/>
    <n v="46.8"/>
    <x v="1"/>
    <n v="2"/>
    <x v="0"/>
    <x v="25"/>
    <n v="11.66"/>
    <n v="-0.11318300764949459"/>
    <s v="Normal"/>
    <n v="18.632380952380952"/>
    <n v="11.66"/>
    <x v="0"/>
    <s v="T177"/>
    <b v="1"/>
    <x v="8"/>
    <x v="1"/>
    <x v="1"/>
  </r>
  <r>
    <x v="35"/>
    <x v="3"/>
    <n v="21"/>
    <x v="1"/>
    <m/>
    <n v="50"/>
    <n v="34.5"/>
    <x v="1"/>
    <n v="5"/>
    <x v="1"/>
    <x v="26"/>
    <n v="28.1"/>
    <n v="7.9261952690357601E-2"/>
    <s v="Normal"/>
    <n v="18.632380952380952"/>
    <n v="28.1"/>
    <x v="1"/>
    <s v="T364"/>
    <b v="1"/>
    <x v="10"/>
    <x v="0"/>
    <x v="2"/>
  </r>
  <r>
    <x v="36"/>
    <x v="0"/>
    <n v="11"/>
    <x v="1"/>
    <m/>
    <n v="61.8"/>
    <n v="44.6"/>
    <x v="1"/>
    <n v="3"/>
    <x v="2"/>
    <x v="27"/>
    <n v="17.309999999999999"/>
    <n v="-4.7044684904959035E-2"/>
    <s v="Normal"/>
    <n v="18.632380952380952"/>
    <n v="17.309999999999999"/>
    <x v="0"/>
    <s v="T073"/>
    <b v="1"/>
    <x v="2"/>
    <x v="1"/>
    <x v="1"/>
  </r>
  <r>
    <x v="37"/>
    <x v="3"/>
    <n v="26"/>
    <x v="1"/>
    <m/>
    <n v="38"/>
    <n v="39.4"/>
    <x v="1"/>
    <n v="3"/>
    <x v="2"/>
    <x v="28"/>
    <n v="19.45"/>
    <n v="-2.1994063546851746E-2"/>
    <s v="Normal"/>
    <n v="18.632380952380952"/>
    <n v="19.45"/>
    <x v="1"/>
    <s v="T042"/>
    <b v="1"/>
    <x v="18"/>
    <x v="0"/>
    <x v="2"/>
  </r>
  <r>
    <x v="38"/>
    <x v="2"/>
    <n v="28"/>
    <x v="1"/>
    <m/>
    <n v="39.200000000000003"/>
    <n v="38"/>
    <x v="1"/>
    <n v="4.5"/>
    <x v="1"/>
    <x v="29"/>
    <n v="28.63"/>
    <n v="8.5466078540729934E-2"/>
    <s v="Normal"/>
    <n v="18.632380952380952"/>
    <n v="28.63"/>
    <x v="1"/>
    <s v="T466"/>
    <b v="1"/>
    <x v="10"/>
    <x v="1"/>
    <x v="2"/>
  </r>
  <r>
    <x v="39"/>
    <x v="1"/>
    <n v="26"/>
    <x v="1"/>
    <m/>
    <n v="95.5"/>
    <n v="52"/>
    <x v="1"/>
    <n v="5"/>
    <x v="1"/>
    <x v="30"/>
    <n v="31.92"/>
    <n v="0.12397848240436218"/>
    <s v="Normal"/>
    <n v="18.632380952380952"/>
    <n v="31.92"/>
    <x v="1"/>
    <s v="T328"/>
    <b v="1"/>
    <x v="4"/>
    <x v="0"/>
    <x v="0"/>
  </r>
  <r>
    <x v="40"/>
    <x v="0"/>
    <n v="11"/>
    <x v="2"/>
    <m/>
    <n v="62.3"/>
    <n v="54.4"/>
    <x v="0"/>
    <n v="1"/>
    <x v="0"/>
    <x v="15"/>
    <n v="5"/>
    <n v="-0.19114428720323032"/>
    <s v="Normal"/>
    <n v="14.997058823529413"/>
    <n v="5"/>
    <x v="0"/>
    <s v="T242"/>
    <b v="0"/>
    <x v="19"/>
    <x v="1"/>
    <x v="0"/>
  </r>
  <r>
    <x v="41"/>
    <x v="0"/>
    <n v="17"/>
    <x v="2"/>
    <m/>
    <n v="73.099999999999994"/>
    <n v="55.2"/>
    <x v="0"/>
    <n v="1"/>
    <x v="0"/>
    <x v="15"/>
    <n v="5"/>
    <n v="-0.19114428720323032"/>
    <s v="Normal"/>
    <n v="14.997058823529413"/>
    <n v="5"/>
    <x v="0"/>
    <s v="T090"/>
    <b v="0"/>
    <x v="4"/>
    <x v="1"/>
    <x v="1"/>
  </r>
  <r>
    <x v="42"/>
    <x v="0"/>
    <n v="19"/>
    <x v="2"/>
    <m/>
    <n v="50.2"/>
    <n v="35.9"/>
    <x v="0"/>
    <n v="1"/>
    <x v="0"/>
    <x v="0"/>
    <n v="6"/>
    <n v="-0.17943838937233908"/>
    <s v="Normal"/>
    <n v="14.997058823529413"/>
    <n v="6"/>
    <x v="0"/>
    <s v="T122"/>
    <b v="0"/>
    <x v="20"/>
    <x v="1"/>
    <x v="2"/>
  </r>
  <r>
    <x v="43"/>
    <x v="0"/>
    <n v="24"/>
    <x v="2"/>
    <m/>
    <n v="78.599999999999994"/>
    <n v="56.5"/>
    <x v="1"/>
    <n v="4.5"/>
    <x v="1"/>
    <x v="31"/>
    <n v="26.69"/>
    <n v="6.2756636748800942E-2"/>
    <s v="Normal"/>
    <n v="14.997058823529413"/>
    <n v="26.69"/>
    <x v="1"/>
    <s v="T427"/>
    <b v="1"/>
    <x v="12"/>
    <x v="0"/>
    <x v="2"/>
  </r>
  <r>
    <x v="44"/>
    <x v="3"/>
    <n v="1"/>
    <x v="2"/>
    <m/>
    <n v="54.2"/>
    <n v="35.299999999999997"/>
    <x v="0"/>
    <n v="4"/>
    <x v="1"/>
    <x v="32"/>
    <n v="20"/>
    <n v="-1.5555819739861551E-2"/>
    <s v="Normal"/>
    <n v="14.997058823529413"/>
    <n v="20"/>
    <x v="1"/>
    <s v="T419"/>
    <b v="0"/>
    <x v="10"/>
    <x v="1"/>
    <x v="1"/>
  </r>
  <r>
    <x v="45"/>
    <x v="0"/>
    <n v="1"/>
    <x v="2"/>
    <m/>
    <n v="69.7"/>
    <n v="57.7"/>
    <x v="1"/>
    <n v="2.5"/>
    <x v="1"/>
    <x v="4"/>
    <m/>
    <n v="-0.24967377635768659"/>
    <s v="Normal"/>
    <n v="14.997058823529413"/>
    <n v="14.997058823529413"/>
    <x v="0"/>
    <s v="T158"/>
    <b v="1"/>
    <x v="19"/>
    <x v="0"/>
    <x v="1"/>
  </r>
  <r>
    <x v="46"/>
    <x v="3"/>
    <n v="14"/>
    <x v="2"/>
    <m/>
    <n v="90.1"/>
    <n v="63.6"/>
    <x v="1"/>
    <n v="3"/>
    <x v="2"/>
    <x v="33"/>
    <n v="18.38"/>
    <n v="-3.451937422590539E-2"/>
    <s v="Normal"/>
    <n v="14.997058823529413"/>
    <n v="18.38"/>
    <x v="1"/>
    <s v="T129"/>
    <b v="1"/>
    <x v="5"/>
    <x v="1"/>
    <x v="2"/>
  </r>
  <r>
    <x v="47"/>
    <x v="3"/>
    <n v="26"/>
    <x v="2"/>
    <m/>
    <n v="71.8"/>
    <n v="46"/>
    <x v="1"/>
    <n v="3.5"/>
    <x v="1"/>
    <x v="4"/>
    <m/>
    <n v="-0.24967377635768659"/>
    <s v="Normal"/>
    <n v="14.997058823529413"/>
    <n v="14.997058823529413"/>
    <x v="0"/>
    <s v="T035"/>
    <b v="1"/>
    <x v="11"/>
    <x v="0"/>
    <x v="1"/>
  </r>
  <r>
    <x v="48"/>
    <x v="1"/>
    <n v="30"/>
    <x v="2"/>
    <m/>
    <n v="98.6"/>
    <n v="55.1"/>
    <x v="1"/>
    <n v="5"/>
    <x v="1"/>
    <x v="4"/>
    <m/>
    <n v="-0.24967377635768659"/>
    <s v="Normal"/>
    <n v="14.997058823529413"/>
    <n v="14.997058823529413"/>
    <x v="0"/>
    <s v="T188"/>
    <b v="1"/>
    <x v="4"/>
    <x v="0"/>
    <x v="2"/>
  </r>
  <r>
    <x v="49"/>
    <x v="2"/>
    <n v="9"/>
    <x v="2"/>
    <m/>
    <n v="78.8"/>
    <n v="55.4"/>
    <x v="0"/>
    <n v="2"/>
    <x v="0"/>
    <x v="3"/>
    <n v="10"/>
    <n v="-0.13261479804877407"/>
    <s v="Normal"/>
    <n v="14.997058823529413"/>
    <n v="10"/>
    <x v="0"/>
    <s v="T185"/>
    <b v="0"/>
    <x v="1"/>
    <x v="1"/>
    <x v="1"/>
  </r>
  <r>
    <x v="50"/>
    <x v="3"/>
    <n v="23"/>
    <x v="2"/>
    <m/>
    <n v="40"/>
    <n v="38.5"/>
    <x v="1"/>
    <n v="4"/>
    <x v="1"/>
    <x v="34"/>
    <n v="23.82"/>
    <n v="2.9160709974143034E-2"/>
    <s v="Normal"/>
    <n v="14.997058823529413"/>
    <n v="23.82"/>
    <x v="1"/>
    <s v="T402"/>
    <b v="1"/>
    <x v="21"/>
    <x v="0"/>
    <x v="2"/>
  </r>
  <r>
    <x v="51"/>
    <x v="2"/>
    <n v="31"/>
    <x v="2"/>
    <m/>
    <n v="65.099999999999994"/>
    <n v="41.7"/>
    <x v="0"/>
    <n v="2"/>
    <x v="0"/>
    <x v="3"/>
    <n v="10"/>
    <n v="-0.13261479804877407"/>
    <s v="Normal"/>
    <n v="14.997058823529413"/>
    <n v="10"/>
    <x v="0"/>
    <s v="T068"/>
    <b v="0"/>
    <x v="5"/>
    <x v="1"/>
    <x v="1"/>
  </r>
  <r>
    <x v="52"/>
    <x v="2"/>
    <n v="15"/>
    <x v="2"/>
    <m/>
    <n v="80.5"/>
    <n v="30.6"/>
    <x v="1"/>
    <n v="3.5"/>
    <x v="1"/>
    <x v="35"/>
    <n v="20.49"/>
    <n v="-9.8199298027248551E-3"/>
    <s v="Normal"/>
    <n v="14.997058823529413"/>
    <n v="20.49"/>
    <x v="1"/>
    <s v="T289"/>
    <b v="1"/>
    <x v="10"/>
    <x v="0"/>
    <x v="1"/>
  </r>
  <r>
    <x v="53"/>
    <x v="2"/>
    <n v="7"/>
    <x v="2"/>
    <m/>
    <n v="67"/>
    <n v="32.4"/>
    <x v="0"/>
    <n v="0.5"/>
    <x v="0"/>
    <x v="36"/>
    <n v="3.68"/>
    <n v="-0.20659607234000676"/>
    <s v="Normal"/>
    <n v="14.997058823529413"/>
    <n v="3.68"/>
    <x v="0"/>
    <s v="T131"/>
    <b v="0"/>
    <x v="22"/>
    <x v="1"/>
    <x v="1"/>
  </r>
  <r>
    <x v="54"/>
    <x v="3"/>
    <n v="2"/>
    <x v="2"/>
    <m/>
    <n v="70.599999999999994"/>
    <n v="55.8"/>
    <x v="1"/>
    <n v="2"/>
    <x v="0"/>
    <x v="37"/>
    <n v="12.49"/>
    <n v="-0.10346711244985485"/>
    <s v="Normal"/>
    <n v="14.997058823529413"/>
    <n v="12.49"/>
    <x v="0"/>
    <s v="T130"/>
    <b v="1"/>
    <x v="0"/>
    <x v="1"/>
    <x v="2"/>
  </r>
  <r>
    <x v="55"/>
    <x v="1"/>
    <n v="15"/>
    <x v="2"/>
    <m/>
    <n v="63.6"/>
    <n v="52.5"/>
    <x v="1"/>
    <n v="3"/>
    <x v="2"/>
    <x v="38"/>
    <n v="20.56"/>
    <n v="-9.0005169545624639E-3"/>
    <s v="Normal"/>
    <n v="14.997058823529413"/>
    <n v="20.56"/>
    <x v="1"/>
    <s v="T431"/>
    <b v="1"/>
    <x v="18"/>
    <x v="0"/>
    <x v="0"/>
  </r>
  <r>
    <x v="56"/>
    <x v="1"/>
    <n v="1"/>
    <x v="2"/>
    <m/>
    <n v="76.2"/>
    <n v="53.8"/>
    <x v="1"/>
    <n v="4"/>
    <x v="1"/>
    <x v="39"/>
    <n v="23.12"/>
    <n v="2.0966581492519166E-2"/>
    <s v="Normal"/>
    <n v="14.997058823529413"/>
    <n v="23.12"/>
    <x v="1"/>
    <s v="T003"/>
    <b v="1"/>
    <x v="11"/>
    <x v="1"/>
    <x v="2"/>
  </r>
  <r>
    <x v="57"/>
    <x v="0"/>
    <n v="22"/>
    <x v="2"/>
    <m/>
    <n v="95.7"/>
    <n v="55.2"/>
    <x v="0"/>
    <n v="2"/>
    <x v="0"/>
    <x v="40"/>
    <n v="12"/>
    <n v="-0.10920300238699156"/>
    <s v="Normal"/>
    <n v="14.997058823529413"/>
    <n v="12"/>
    <x v="0"/>
    <s v="T413"/>
    <b v="0"/>
    <x v="12"/>
    <x v="1"/>
    <x v="2"/>
  </r>
  <r>
    <x v="58"/>
    <x v="1"/>
    <n v="22"/>
    <x v="2"/>
    <m/>
    <n v="74.2"/>
    <n v="36.200000000000003"/>
    <x v="1"/>
    <n v="3"/>
    <x v="2"/>
    <x v="41"/>
    <n v="18.600000000000001"/>
    <n v="-3.1944076703109288E-2"/>
    <s v="Normal"/>
    <n v="14.997058823529413"/>
    <n v="18.600000000000001"/>
    <x v="1"/>
    <s v="T024"/>
    <b v="1"/>
    <x v="3"/>
    <x v="0"/>
    <x v="2"/>
  </r>
  <r>
    <x v="59"/>
    <x v="3"/>
    <n v="25"/>
    <x v="2"/>
    <m/>
    <n v="47.1"/>
    <n v="29.2"/>
    <x v="1"/>
    <n v="3"/>
    <x v="2"/>
    <x v="42"/>
    <n v="19.12"/>
    <n v="-2.585700983104584E-2"/>
    <s v="Normal"/>
    <n v="14.997058823529413"/>
    <n v="19.12"/>
    <x v="1"/>
    <s v="T085"/>
    <b v="1"/>
    <x v="20"/>
    <x v="0"/>
    <x v="0"/>
  </r>
  <r>
    <x v="60"/>
    <x v="3"/>
    <n v="24"/>
    <x v="3"/>
    <m/>
    <n v="41.9"/>
    <n v="34.5"/>
    <x v="0"/>
    <n v="2"/>
    <x v="0"/>
    <x v="4"/>
    <m/>
    <n v="-0.24967377635768659"/>
    <s v="Normal"/>
    <n v="17.056999999999999"/>
    <n v="17.056999999999999"/>
    <x v="0"/>
    <s v="T342"/>
    <b v="0"/>
    <x v="3"/>
    <x v="1"/>
    <x v="0"/>
  </r>
  <r>
    <x v="61"/>
    <x v="2"/>
    <n v="19"/>
    <x v="3"/>
    <m/>
    <n v="43.5"/>
    <n v="35.799999999999997"/>
    <x v="0"/>
    <n v="4"/>
    <x v="1"/>
    <x v="21"/>
    <n v="22"/>
    <n v="7.8559759219209522E-3"/>
    <s v="Normal"/>
    <n v="17.056999999999999"/>
    <n v="22"/>
    <x v="1"/>
    <s v="T272"/>
    <b v="0"/>
    <x v="21"/>
    <x v="1"/>
    <x v="2"/>
  </r>
  <r>
    <x v="62"/>
    <x v="0"/>
    <n v="22"/>
    <x v="3"/>
    <m/>
    <n v="80.099999999999994"/>
    <n v="42.1"/>
    <x v="1"/>
    <n v="5"/>
    <x v="1"/>
    <x v="43"/>
    <n v="27.94"/>
    <n v="7.7389009037414996E-2"/>
    <s v="Normal"/>
    <n v="17.056999999999999"/>
    <n v="27.94"/>
    <x v="1"/>
    <s v="T311"/>
    <b v="1"/>
    <x v="20"/>
    <x v="0"/>
    <x v="0"/>
  </r>
  <r>
    <x v="63"/>
    <x v="3"/>
    <n v="30"/>
    <x v="3"/>
    <m/>
    <n v="62.5"/>
    <n v="54.6"/>
    <x v="0"/>
    <n v="3.5"/>
    <x v="1"/>
    <x v="33"/>
    <n v="18.38"/>
    <n v="-3.451937422590539E-2"/>
    <s v="Normal"/>
    <n v="17.056999999999999"/>
    <n v="18.38"/>
    <x v="1"/>
    <s v="T468"/>
    <b v="0"/>
    <x v="17"/>
    <x v="0"/>
    <x v="2"/>
  </r>
  <r>
    <x v="64"/>
    <x v="3"/>
    <n v="7"/>
    <x v="3"/>
    <m/>
    <n v="44.7"/>
    <n v="37.6"/>
    <x v="1"/>
    <n v="5"/>
    <x v="1"/>
    <x v="44"/>
    <n v="30.46"/>
    <n v="0.10688787157126095"/>
    <s v="Normal"/>
    <n v="17.056999999999999"/>
    <n v="30.46"/>
    <x v="1"/>
    <s v="T367"/>
    <b v="1"/>
    <x v="0"/>
    <x v="0"/>
    <x v="1"/>
  </r>
  <r>
    <x v="65"/>
    <x v="0"/>
    <n v="4"/>
    <x v="3"/>
    <m/>
    <n v="57.6"/>
    <n v="56.1"/>
    <x v="0"/>
    <n v="0"/>
    <x v="0"/>
    <x v="12"/>
    <n v="1"/>
    <n v="-0.23796787852679532"/>
    <s v="Normal"/>
    <n v="17.056999999999999"/>
    <n v="1"/>
    <x v="0"/>
    <s v="T281"/>
    <b v="0"/>
    <x v="21"/>
    <x v="1"/>
    <x v="0"/>
  </r>
  <r>
    <x v="66"/>
    <x v="0"/>
    <n v="5"/>
    <x v="3"/>
    <m/>
    <n v="65.5"/>
    <n v="37"/>
    <x v="0"/>
    <n v="3"/>
    <x v="2"/>
    <x v="45"/>
    <n v="15"/>
    <n v="-7.4085308894317803E-2"/>
    <s v="Normal"/>
    <n v="17.056999999999999"/>
    <n v="15"/>
    <x v="0"/>
    <s v="T154"/>
    <b v="0"/>
    <x v="14"/>
    <x v="0"/>
    <x v="2"/>
  </r>
  <r>
    <x v="67"/>
    <x v="2"/>
    <n v="16"/>
    <x v="3"/>
    <m/>
    <n v="82.4"/>
    <n v="32.299999999999997"/>
    <x v="1"/>
    <n v="4.5"/>
    <x v="1"/>
    <x v="46"/>
    <n v="27.72"/>
    <n v="7.4813711514618894E-2"/>
    <s v="Normal"/>
    <n v="17.056999999999999"/>
    <n v="27.72"/>
    <x v="1"/>
    <s v="T342"/>
    <b v="1"/>
    <x v="15"/>
    <x v="1"/>
    <x v="0"/>
  </r>
  <r>
    <x v="68"/>
    <x v="3"/>
    <n v="14"/>
    <x v="3"/>
    <m/>
    <n v="80.7"/>
    <n v="49.2"/>
    <x v="1"/>
    <n v="4"/>
    <x v="1"/>
    <x v="34"/>
    <n v="23.82"/>
    <n v="2.9160709974143034E-2"/>
    <s v="Normal"/>
    <n v="17.056999999999999"/>
    <n v="23.82"/>
    <x v="1"/>
    <s v="T082"/>
    <b v="1"/>
    <x v="4"/>
    <x v="0"/>
    <x v="2"/>
  </r>
  <r>
    <x v="69"/>
    <x v="0"/>
    <n v="18"/>
    <x v="3"/>
    <m/>
    <n v="90"/>
    <n v="48.9"/>
    <x v="0"/>
    <n v="1"/>
    <x v="0"/>
    <x v="47"/>
    <n v="7"/>
    <n v="-0.16773249154144781"/>
    <s v="Normal"/>
    <n v="17.056999999999999"/>
    <n v="7"/>
    <x v="0"/>
    <s v="T378"/>
    <b v="0"/>
    <x v="8"/>
    <x v="1"/>
    <x v="2"/>
  </r>
  <r>
    <x v="70"/>
    <x v="3"/>
    <n v="5"/>
    <x v="3"/>
    <m/>
    <n v="78.900000000000006"/>
    <n v="38.200000000000003"/>
    <x v="1"/>
    <n v="2.5"/>
    <x v="1"/>
    <x v="48"/>
    <n v="15.61"/>
    <n v="-6.6944711217474154E-2"/>
    <s v="Normal"/>
    <n v="17.056999999999999"/>
    <n v="15.61"/>
    <x v="0"/>
    <s v="T216"/>
    <b v="1"/>
    <x v="12"/>
    <x v="0"/>
    <x v="2"/>
  </r>
  <r>
    <x v="71"/>
    <x v="0"/>
    <n v="18"/>
    <x v="3"/>
    <m/>
    <n v="66.400000000000006"/>
    <n v="40.6"/>
    <x v="0"/>
    <n v="1"/>
    <x v="0"/>
    <x v="15"/>
    <n v="5"/>
    <n v="-0.19114428720323032"/>
    <s v="Normal"/>
    <n v="17.056999999999999"/>
    <n v="5"/>
    <x v="0"/>
    <s v="T069"/>
    <b v="0"/>
    <x v="7"/>
    <x v="1"/>
    <x v="1"/>
  </r>
  <r>
    <x v="72"/>
    <x v="0"/>
    <n v="27"/>
    <x v="3"/>
    <m/>
    <n v="60.8"/>
    <n v="52.8"/>
    <x v="0"/>
    <n v="2"/>
    <x v="0"/>
    <x v="3"/>
    <n v="10"/>
    <n v="-0.13261479804877407"/>
    <s v="Normal"/>
    <n v="17.056999999999999"/>
    <n v="10"/>
    <x v="0"/>
    <s v="T116"/>
    <b v="0"/>
    <x v="10"/>
    <x v="1"/>
    <x v="1"/>
  </r>
  <r>
    <x v="73"/>
    <x v="0"/>
    <n v="17"/>
    <x v="3"/>
    <m/>
    <n v="65.2"/>
    <n v="59.4"/>
    <x v="1"/>
    <n v="2"/>
    <x v="0"/>
    <x v="49"/>
    <n v="12.68"/>
    <n v="-0.10124299186198552"/>
    <s v="Normal"/>
    <n v="17.056999999999999"/>
    <n v="12.68"/>
    <x v="0"/>
    <s v="T492"/>
    <b v="1"/>
    <x v="12"/>
    <x v="1"/>
    <x v="0"/>
  </r>
  <r>
    <x v="74"/>
    <x v="2"/>
    <n v="19"/>
    <x v="3"/>
    <m/>
    <n v="95"/>
    <n v="43"/>
    <x v="0"/>
    <n v="1"/>
    <x v="0"/>
    <x v="47"/>
    <n v="7"/>
    <n v="-0.16773249154144781"/>
    <s v="Normal"/>
    <n v="17.056999999999999"/>
    <n v="7"/>
    <x v="0"/>
    <s v="T053"/>
    <b v="0"/>
    <x v="20"/>
    <x v="1"/>
    <x v="0"/>
  </r>
  <r>
    <x v="75"/>
    <x v="2"/>
    <n v="29"/>
    <x v="3"/>
    <m/>
    <n v="80.5"/>
    <n v="55.2"/>
    <x v="0"/>
    <n v="1.5"/>
    <x v="0"/>
    <x v="50"/>
    <n v="7.88"/>
    <n v="-0.15743130145026352"/>
    <s v="Normal"/>
    <n v="17.056999999999999"/>
    <n v="7.88"/>
    <x v="0"/>
    <s v="T091"/>
    <b v="0"/>
    <x v="4"/>
    <x v="1"/>
    <x v="2"/>
  </r>
  <r>
    <x v="76"/>
    <x v="0"/>
    <n v="23"/>
    <x v="3"/>
    <m/>
    <n v="75.7"/>
    <n v="41.4"/>
    <x v="0"/>
    <n v="2"/>
    <x v="0"/>
    <x v="3"/>
    <n v="10"/>
    <n v="-0.13261479804877407"/>
    <s v="Normal"/>
    <n v="17.056999999999999"/>
    <n v="10"/>
    <x v="0"/>
    <s v="T244"/>
    <b v="0"/>
    <x v="6"/>
    <x v="1"/>
    <x v="2"/>
  </r>
  <r>
    <x v="77"/>
    <x v="2"/>
    <n v="4"/>
    <x v="3"/>
    <m/>
    <n v="47.6"/>
    <n v="37.5"/>
    <x v="1"/>
    <n v="4"/>
    <x v="1"/>
    <x v="51"/>
    <n v="24.49"/>
    <n v="3.7003661520840149E-2"/>
    <s v="Normal"/>
    <n v="17.056999999999999"/>
    <n v="24.49"/>
    <x v="1"/>
    <s v="T019"/>
    <b v="1"/>
    <x v="0"/>
    <x v="0"/>
    <x v="1"/>
  </r>
  <r>
    <x v="78"/>
    <x v="0"/>
    <n v="7"/>
    <x v="3"/>
    <m/>
    <n v="43.7"/>
    <n v="39.1"/>
    <x v="1"/>
    <n v="5"/>
    <x v="1"/>
    <x v="52"/>
    <n v="30.08"/>
    <n v="0.10243963039552224"/>
    <s v="Normal"/>
    <n v="17.056999999999999"/>
    <n v="30.08"/>
    <x v="1"/>
    <s v="T263"/>
    <b v="1"/>
    <x v="0"/>
    <x v="0"/>
    <x v="2"/>
  </r>
  <r>
    <x v="79"/>
    <x v="3"/>
    <n v="19"/>
    <x v="3"/>
    <m/>
    <n v="64.8"/>
    <n v="52"/>
    <x v="0"/>
    <n v="3"/>
    <x v="2"/>
    <x v="45"/>
    <n v="15"/>
    <n v="-7.4085308894317803E-2"/>
    <s v="Normal"/>
    <n v="17.056999999999999"/>
    <n v="15"/>
    <x v="0"/>
    <s v="T077"/>
    <b v="0"/>
    <x v="0"/>
    <x v="1"/>
    <x v="0"/>
  </r>
  <r>
    <x v="80"/>
    <x v="2"/>
    <n v="13"/>
    <x v="4"/>
    <m/>
    <n v="75.599999999999994"/>
    <n v="53.6"/>
    <x v="1"/>
    <n v="4"/>
    <x v="1"/>
    <x v="53"/>
    <n v="23.66"/>
    <n v="2.7287766321200432E-2"/>
    <s v="Normal"/>
    <n v="17.939999999999998"/>
    <n v="23.66"/>
    <x v="1"/>
    <s v="T081"/>
    <b v="1"/>
    <x v="5"/>
    <x v="0"/>
    <x v="2"/>
  </r>
  <r>
    <x v="81"/>
    <x v="3"/>
    <n v="22"/>
    <x v="4"/>
    <m/>
    <n v="91.5"/>
    <n v="49.2"/>
    <x v="1"/>
    <n v="4"/>
    <x v="1"/>
    <x v="51"/>
    <n v="24.49"/>
    <n v="3.7003661520840149E-2"/>
    <s v="Normal"/>
    <n v="17.939999999999998"/>
    <n v="24.49"/>
    <x v="1"/>
    <s v="T378"/>
    <b v="1"/>
    <x v="10"/>
    <x v="0"/>
    <x v="1"/>
  </r>
  <r>
    <x v="82"/>
    <x v="2"/>
    <n v="15"/>
    <x v="4"/>
    <m/>
    <n v="64.599999999999994"/>
    <n v="30.8"/>
    <x v="0"/>
    <n v="2"/>
    <x v="0"/>
    <x v="3"/>
    <n v="10"/>
    <n v="-0.13261479804877407"/>
    <s v="Normal"/>
    <n v="17.939999999999998"/>
    <n v="10"/>
    <x v="0"/>
    <s v="T215"/>
    <b v="0"/>
    <x v="14"/>
    <x v="1"/>
    <x v="2"/>
  </r>
  <r>
    <x v="83"/>
    <x v="1"/>
    <n v="5"/>
    <x v="4"/>
    <m/>
    <n v="73.7"/>
    <n v="58.8"/>
    <x v="1"/>
    <n v="4"/>
    <x v="1"/>
    <x v="54"/>
    <n v="23.95"/>
    <n v="3.0682476692158886E-2"/>
    <s v="Normal"/>
    <n v="17.939999999999998"/>
    <n v="23.95"/>
    <x v="1"/>
    <s v="T367"/>
    <b v="1"/>
    <x v="6"/>
    <x v="0"/>
    <x v="2"/>
  </r>
  <r>
    <x v="84"/>
    <x v="1"/>
    <n v="17"/>
    <x v="4"/>
    <m/>
    <n v="89.7"/>
    <n v="54.7"/>
    <x v="1"/>
    <n v="4.5"/>
    <x v="1"/>
    <x v="55"/>
    <n v="29.8"/>
    <n v="9.9161979002872727E-2"/>
    <s v="Normal"/>
    <n v="17.939999999999998"/>
    <n v="29.8"/>
    <x v="1"/>
    <s v="T378"/>
    <b v="1"/>
    <x v="6"/>
    <x v="0"/>
    <x v="1"/>
  </r>
  <r>
    <x v="85"/>
    <x v="2"/>
    <n v="21"/>
    <x v="4"/>
    <m/>
    <n v="81.5"/>
    <n v="52.7"/>
    <x v="1"/>
    <n v="4.5"/>
    <x v="1"/>
    <x v="56"/>
    <n v="25.79"/>
    <n v="5.2221328700998784E-2"/>
    <s v="Normal"/>
    <n v="17.939999999999998"/>
    <n v="25.79"/>
    <x v="1"/>
    <s v="T177"/>
    <b v="1"/>
    <x v="8"/>
    <x v="0"/>
    <x v="1"/>
  </r>
  <r>
    <x v="86"/>
    <x v="3"/>
    <n v="29"/>
    <x v="4"/>
    <m/>
    <n v="98.2"/>
    <n v="61.8"/>
    <x v="0"/>
    <n v="2"/>
    <x v="0"/>
    <x v="40"/>
    <n v="12"/>
    <n v="-0.10920300238699156"/>
    <s v="Normal"/>
    <n v="17.939999999999998"/>
    <n v="12"/>
    <x v="0"/>
    <s v="T313"/>
    <b v="0"/>
    <x v="18"/>
    <x v="1"/>
    <x v="2"/>
  </r>
  <r>
    <x v="87"/>
    <x v="2"/>
    <n v="6"/>
    <x v="4"/>
    <m/>
    <n v="61.4"/>
    <n v="48.7"/>
    <x v="0"/>
    <n v="3"/>
    <x v="2"/>
    <x v="45"/>
    <n v="15"/>
    <n v="-7.4085308894317803E-2"/>
    <s v="Normal"/>
    <n v="17.939999999999998"/>
    <n v="15"/>
    <x v="0"/>
    <s v="T190"/>
    <b v="0"/>
    <x v="13"/>
    <x v="1"/>
    <x v="0"/>
  </r>
  <r>
    <x v="88"/>
    <x v="2"/>
    <n v="3"/>
    <x v="4"/>
    <m/>
    <n v="80.3"/>
    <n v="52.3"/>
    <x v="0"/>
    <n v="1"/>
    <x v="0"/>
    <x v="15"/>
    <n v="5"/>
    <n v="-0.19114428720323032"/>
    <s v="Normal"/>
    <n v="17.939999999999998"/>
    <n v="5"/>
    <x v="0"/>
    <s v="T152"/>
    <b v="0"/>
    <x v="13"/>
    <x v="1"/>
    <x v="2"/>
  </r>
  <r>
    <x v="89"/>
    <x v="0"/>
    <n v="22"/>
    <x v="4"/>
    <m/>
    <n v="65.599999999999994"/>
    <n v="53.5"/>
    <x v="0"/>
    <n v="2"/>
    <x v="0"/>
    <x v="3"/>
    <n v="10"/>
    <n v="-0.13261479804877407"/>
    <s v="Normal"/>
    <n v="17.939999999999998"/>
    <n v="10"/>
    <x v="0"/>
    <s v="T073"/>
    <b v="0"/>
    <x v="17"/>
    <x v="1"/>
    <x v="2"/>
  </r>
  <r>
    <x v="90"/>
    <x v="2"/>
    <n v="20"/>
    <x v="4"/>
    <m/>
    <n v="78.900000000000006"/>
    <n v="48.7"/>
    <x v="1"/>
    <n v="2"/>
    <x v="0"/>
    <x v="57"/>
    <n v="11.57"/>
    <n v="-0.1142365384542748"/>
    <s v="Normal"/>
    <n v="17.939999999999998"/>
    <n v="11.57"/>
    <x v="0"/>
    <s v="T480"/>
    <b v="1"/>
    <x v="5"/>
    <x v="0"/>
    <x v="2"/>
  </r>
  <r>
    <x v="91"/>
    <x v="3"/>
    <n v="2"/>
    <x v="4"/>
    <m/>
    <n v="88.4"/>
    <n v="61.7"/>
    <x v="0"/>
    <n v="4"/>
    <x v="1"/>
    <x v="58"/>
    <n v="23"/>
    <n v="1.9561873752812205E-2"/>
    <s v="Normal"/>
    <n v="17.939999999999998"/>
    <n v="23"/>
    <x v="1"/>
    <s v="T155"/>
    <b v="0"/>
    <x v="6"/>
    <x v="1"/>
    <x v="1"/>
  </r>
  <r>
    <x v="92"/>
    <x v="0"/>
    <n v="30"/>
    <x v="4"/>
    <m/>
    <n v="76.099999999999994"/>
    <n v="38.9"/>
    <x v="1"/>
    <n v="2.5"/>
    <x v="1"/>
    <x v="59"/>
    <n v="14.28"/>
    <n v="-8.251355533255951E-2"/>
    <s v="Normal"/>
    <n v="17.939999999999998"/>
    <n v="14.28"/>
    <x v="0"/>
    <s v="T185"/>
    <b v="1"/>
    <x v="22"/>
    <x v="1"/>
    <x v="1"/>
  </r>
  <r>
    <x v="93"/>
    <x v="3"/>
    <n v="8"/>
    <x v="4"/>
    <m/>
    <n v="69.3"/>
    <n v="37.9"/>
    <x v="0"/>
    <n v="2"/>
    <x v="0"/>
    <x v="3"/>
    <n v="10"/>
    <n v="-0.13261479804877407"/>
    <s v="Normal"/>
    <n v="17.939999999999998"/>
    <n v="10"/>
    <x v="0"/>
    <s v="T168"/>
    <b v="0"/>
    <x v="19"/>
    <x v="1"/>
    <x v="2"/>
  </r>
  <r>
    <x v="94"/>
    <x v="0"/>
    <n v="7"/>
    <x v="4"/>
    <m/>
    <n v="41.7"/>
    <n v="33"/>
    <x v="0"/>
    <n v="3.5"/>
    <x v="1"/>
    <x v="60"/>
    <n v="20.48"/>
    <n v="-9.9369887810337437E-3"/>
    <s v="Normal"/>
    <n v="17.939999999999998"/>
    <n v="20.48"/>
    <x v="1"/>
    <s v="T421"/>
    <b v="0"/>
    <x v="8"/>
    <x v="1"/>
    <x v="1"/>
  </r>
  <r>
    <x v="95"/>
    <x v="2"/>
    <n v="13"/>
    <x v="4"/>
    <m/>
    <n v="36.9"/>
    <n v="38.4"/>
    <x v="0"/>
    <n v="3"/>
    <x v="2"/>
    <x v="61"/>
    <n v="17"/>
    <n v="-5.0673513232535307E-2"/>
    <s v="Normal"/>
    <n v="17.939999999999998"/>
    <n v="17"/>
    <x v="0"/>
    <s v="T408"/>
    <b v="0"/>
    <x v="17"/>
    <x v="1"/>
    <x v="1"/>
  </r>
  <r>
    <x v="96"/>
    <x v="3"/>
    <n v="14"/>
    <x v="4"/>
    <m/>
    <n v="56"/>
    <n v="25.2"/>
    <x v="1"/>
    <n v="4.5"/>
    <x v="1"/>
    <x v="4"/>
    <m/>
    <n v="-0.24967377635768659"/>
    <s v="Normal"/>
    <n v="17.939999999999998"/>
    <n v="17.939999999999998"/>
    <x v="0"/>
    <s v="T225"/>
    <b v="1"/>
    <x v="18"/>
    <x v="0"/>
    <x v="1"/>
  </r>
  <r>
    <x v="97"/>
    <x v="1"/>
    <n v="12"/>
    <x v="4"/>
    <m/>
    <n v="56.4"/>
    <n v="29.4"/>
    <x v="0"/>
    <n v="5"/>
    <x v="1"/>
    <x v="62"/>
    <n v="27.5"/>
    <n v="7.2238413991822834E-2"/>
    <s v="Normal"/>
    <n v="17.939999999999998"/>
    <n v="27.5"/>
    <x v="1"/>
    <s v="T316"/>
    <b v="0"/>
    <x v="2"/>
    <x v="1"/>
    <x v="2"/>
  </r>
  <r>
    <x v="98"/>
    <x v="1"/>
    <n v="22"/>
    <x v="4"/>
    <m/>
    <n v="42.4"/>
    <n v="31.3"/>
    <x v="1"/>
    <n v="4"/>
    <x v="1"/>
    <x v="63"/>
    <n v="28.28"/>
    <n v="8.1369014299918024E-2"/>
    <s v="Normal"/>
    <n v="17.939999999999998"/>
    <n v="28.28"/>
    <x v="1"/>
    <s v="T202"/>
    <b v="1"/>
    <x v="12"/>
    <x v="0"/>
    <x v="1"/>
  </r>
  <r>
    <x v="99"/>
    <x v="0"/>
    <n v="30"/>
    <x v="4"/>
    <m/>
    <n v="67.599999999999994"/>
    <n v="42.4"/>
    <x v="0"/>
    <n v="2"/>
    <x v="0"/>
    <x v="3"/>
    <n v="10"/>
    <n v="-0.13261479804877407"/>
    <s v="Normal"/>
    <n v="17.939999999999998"/>
    <n v="10"/>
    <x v="0"/>
    <s v="T324"/>
    <b v="0"/>
    <x v="19"/>
    <x v="1"/>
    <x v="1"/>
  </r>
  <r>
    <x v="100"/>
    <x v="2"/>
    <n v="24"/>
    <x v="5"/>
    <m/>
    <n v="60.8"/>
    <n v="41.6"/>
    <x v="0"/>
    <n v="2"/>
    <x v="0"/>
    <x v="3"/>
    <n v="10"/>
    <n v="-0.13261479804877407"/>
    <s v="Normal"/>
    <n v="18.635945945945942"/>
    <n v="10"/>
    <x v="0"/>
    <s v="T413"/>
    <b v="0"/>
    <x v="11"/>
    <x v="1"/>
    <x v="0"/>
  </r>
  <r>
    <x v="101"/>
    <x v="3"/>
    <n v="31"/>
    <x v="5"/>
    <m/>
    <n v="65.3"/>
    <n v="34.6"/>
    <x v="1"/>
    <n v="2.5"/>
    <x v="1"/>
    <x v="64"/>
    <n v="16.47"/>
    <n v="-5.6877639082907681E-2"/>
    <s v="Normal"/>
    <n v="18.635945945945942"/>
    <n v="16.47"/>
    <x v="0"/>
    <s v="T279"/>
    <b v="1"/>
    <x v="21"/>
    <x v="0"/>
    <x v="2"/>
  </r>
  <r>
    <x v="102"/>
    <x v="0"/>
    <n v="28"/>
    <x v="5"/>
    <m/>
    <n v="79.099999999999994"/>
    <n v="57.7"/>
    <x v="1"/>
    <n v="2.5"/>
    <x v="1"/>
    <x v="65"/>
    <n v="15.92"/>
    <n v="-6.3315882889897854E-2"/>
    <s v="Normal"/>
    <n v="18.635945945945942"/>
    <n v="15.92"/>
    <x v="0"/>
    <s v="T252"/>
    <b v="1"/>
    <x v="19"/>
    <x v="0"/>
    <x v="2"/>
  </r>
  <r>
    <x v="103"/>
    <x v="0"/>
    <n v="5"/>
    <x v="5"/>
    <m/>
    <n v="61"/>
    <n v="44"/>
    <x v="0"/>
    <n v="1.5"/>
    <x v="0"/>
    <x v="66"/>
    <n v="8.93"/>
    <n v="-0.1451401087278277"/>
    <s v="Normal"/>
    <n v="18.635945945945942"/>
    <n v="8.93"/>
    <x v="0"/>
    <s v="T334"/>
    <b v="0"/>
    <x v="3"/>
    <x v="1"/>
    <x v="1"/>
  </r>
  <r>
    <x v="104"/>
    <x v="0"/>
    <n v="23"/>
    <x v="5"/>
    <m/>
    <n v="65.3"/>
    <n v="58.4"/>
    <x v="0"/>
    <n v="3"/>
    <x v="2"/>
    <x v="45"/>
    <n v="15"/>
    <n v="-7.4085308894317803E-2"/>
    <s v="Normal"/>
    <n v="18.635945945945942"/>
    <n v="15"/>
    <x v="0"/>
    <s v="T434"/>
    <b v="0"/>
    <x v="19"/>
    <x v="0"/>
    <x v="1"/>
  </r>
  <r>
    <x v="105"/>
    <x v="2"/>
    <n v="15"/>
    <x v="5"/>
    <m/>
    <n v="71.900000000000006"/>
    <n v="45.6"/>
    <x v="0"/>
    <n v="0"/>
    <x v="0"/>
    <x v="67"/>
    <n v="0"/>
    <n v="-0.24967377635768659"/>
    <s v="Normal"/>
    <n v="18.635945945945942"/>
    <n v="0"/>
    <x v="0"/>
    <s v="T024"/>
    <b v="0"/>
    <x v="23"/>
    <x v="0"/>
    <x v="2"/>
  </r>
  <r>
    <x v="106"/>
    <x v="2"/>
    <n v="8"/>
    <x v="5"/>
    <m/>
    <n v="48.9"/>
    <n v="26.3"/>
    <x v="1"/>
    <n v="4.5"/>
    <x v="1"/>
    <x v="63"/>
    <n v="28.28"/>
    <n v="8.1369014299918024E-2"/>
    <s v="Normal"/>
    <n v="18.635945945945942"/>
    <n v="28.28"/>
    <x v="1"/>
    <s v="T303"/>
    <b v="1"/>
    <x v="9"/>
    <x v="0"/>
    <x v="0"/>
  </r>
  <r>
    <x v="107"/>
    <x v="1"/>
    <n v="25"/>
    <x v="5"/>
    <m/>
    <n v="99.8"/>
    <n v="60"/>
    <x v="1"/>
    <n v="4"/>
    <x v="1"/>
    <x v="68"/>
    <n v="25.61"/>
    <n v="5.0114267091438361E-2"/>
    <s v="Normal"/>
    <n v="18.635945945945942"/>
    <n v="25.61"/>
    <x v="1"/>
    <s v="T273"/>
    <b v="1"/>
    <x v="20"/>
    <x v="0"/>
    <x v="0"/>
  </r>
  <r>
    <x v="108"/>
    <x v="2"/>
    <n v="17"/>
    <x v="5"/>
    <m/>
    <n v="73.3"/>
    <n v="45.1"/>
    <x v="1"/>
    <n v="2.5"/>
    <x v="1"/>
    <x v="69"/>
    <n v="14.43"/>
    <n v="-8.0757670657925829E-2"/>
    <s v="Normal"/>
    <n v="18.635945945945942"/>
    <n v="14.43"/>
    <x v="0"/>
    <s v="T396"/>
    <b v="1"/>
    <x v="7"/>
    <x v="0"/>
    <x v="2"/>
  </r>
  <r>
    <x v="109"/>
    <x v="3"/>
    <n v="16"/>
    <x v="5"/>
    <m/>
    <n v="47.9"/>
    <n v="38.4"/>
    <x v="0"/>
    <n v="4"/>
    <x v="1"/>
    <x v="21"/>
    <n v="22"/>
    <n v="7.8559759219209522E-3"/>
    <s v="Normal"/>
    <n v="18.635945945945942"/>
    <n v="22"/>
    <x v="1"/>
    <s v="T210"/>
    <b v="0"/>
    <x v="20"/>
    <x v="1"/>
    <x v="2"/>
  </r>
  <r>
    <x v="110"/>
    <x v="0"/>
    <n v="27"/>
    <x v="5"/>
    <m/>
    <n v="92.1"/>
    <n v="55.9"/>
    <x v="1"/>
    <n v="4.5"/>
    <x v="1"/>
    <x v="70"/>
    <n v="28.97"/>
    <n v="8.9446083803232962E-2"/>
    <s v="Normal"/>
    <n v="18.635945945945942"/>
    <n v="28.97"/>
    <x v="1"/>
    <s v="T420"/>
    <b v="1"/>
    <x v="1"/>
    <x v="0"/>
    <x v="1"/>
  </r>
  <r>
    <x v="111"/>
    <x v="0"/>
    <n v="26"/>
    <x v="5"/>
    <m/>
    <n v="73.2"/>
    <n v="51.4"/>
    <x v="1"/>
    <n v="3"/>
    <x v="2"/>
    <x v="71"/>
    <n v="18.239999999999998"/>
    <n v="-3.6158199922230169E-2"/>
    <s v="Normal"/>
    <n v="18.635945945945942"/>
    <n v="18.239999999999998"/>
    <x v="1"/>
    <s v="T152"/>
    <b v="1"/>
    <x v="21"/>
    <x v="0"/>
    <x v="2"/>
  </r>
  <r>
    <x v="112"/>
    <x v="0"/>
    <n v="24"/>
    <x v="5"/>
    <m/>
    <n v="58.9"/>
    <n v="53.1"/>
    <x v="1"/>
    <n v="1.5"/>
    <x v="0"/>
    <x v="4"/>
    <m/>
    <n v="-0.24967377635768659"/>
    <s v="Normal"/>
    <n v="18.635945945945942"/>
    <n v="18.635945945945942"/>
    <x v="1"/>
    <s v="T334"/>
    <b v="1"/>
    <x v="6"/>
    <x v="0"/>
    <x v="1"/>
  </r>
  <r>
    <x v="113"/>
    <x v="2"/>
    <n v="24"/>
    <x v="5"/>
    <m/>
    <n v="75.3"/>
    <n v="31.4"/>
    <x v="0"/>
    <n v="3"/>
    <x v="2"/>
    <x v="72"/>
    <n v="16"/>
    <n v="-6.2379411063426558E-2"/>
    <s v="Normal"/>
    <n v="18.635945945945942"/>
    <n v="16"/>
    <x v="0"/>
    <s v="T459"/>
    <b v="0"/>
    <x v="5"/>
    <x v="1"/>
    <x v="1"/>
  </r>
  <r>
    <x v="114"/>
    <x v="2"/>
    <n v="27"/>
    <x v="5"/>
    <m/>
    <n v="74.7"/>
    <n v="30.5"/>
    <x v="1"/>
    <n v="3.5"/>
    <x v="1"/>
    <x v="73"/>
    <n v="20.190000000000001"/>
    <n v="-1.3331699151992197E-2"/>
    <s v="Normal"/>
    <n v="18.635945945945942"/>
    <n v="20.190000000000001"/>
    <x v="1"/>
    <s v="T291"/>
    <b v="1"/>
    <x v="7"/>
    <x v="0"/>
    <x v="0"/>
  </r>
  <r>
    <x v="115"/>
    <x v="1"/>
    <n v="28"/>
    <x v="5"/>
    <m/>
    <n v="42.9"/>
    <n v="29.7"/>
    <x v="1"/>
    <n v="4"/>
    <x v="1"/>
    <x v="74"/>
    <n v="27.61"/>
    <n v="7.3526062753220864E-2"/>
    <s v="Normal"/>
    <n v="18.635945945945942"/>
    <n v="27.61"/>
    <x v="1"/>
    <s v="T080"/>
    <b v="1"/>
    <x v="13"/>
    <x v="0"/>
    <x v="0"/>
  </r>
  <r>
    <x v="116"/>
    <x v="0"/>
    <n v="29"/>
    <x v="5"/>
    <m/>
    <n v="88.9"/>
    <n v="48.3"/>
    <x v="1"/>
    <n v="4.5"/>
    <x v="1"/>
    <x v="75"/>
    <n v="27.92"/>
    <n v="7.7154891080797178E-2"/>
    <s v="Normal"/>
    <n v="18.635945945945942"/>
    <n v="27.92"/>
    <x v="1"/>
    <s v="T242"/>
    <b v="1"/>
    <x v="21"/>
    <x v="0"/>
    <x v="1"/>
  </r>
  <r>
    <x v="117"/>
    <x v="2"/>
    <n v="31"/>
    <x v="5"/>
    <m/>
    <n v="70"/>
    <n v="34"/>
    <x v="1"/>
    <n v="2"/>
    <x v="0"/>
    <x v="76"/>
    <n v="12.14"/>
    <n v="-0.10756417669066679"/>
    <s v="Normal"/>
    <n v="18.635945945945942"/>
    <n v="12.14"/>
    <x v="0"/>
    <s v="T160"/>
    <b v="1"/>
    <x v="14"/>
    <x v="1"/>
    <x v="2"/>
  </r>
  <r>
    <x v="118"/>
    <x v="2"/>
    <n v="10"/>
    <x v="5"/>
    <m/>
    <n v="61.8"/>
    <n v="43.6"/>
    <x v="0"/>
    <n v="2"/>
    <x v="0"/>
    <x v="3"/>
    <n v="10"/>
    <n v="-0.13261479804877407"/>
    <s v="Normal"/>
    <n v="18.635945945945942"/>
    <n v="10"/>
    <x v="0"/>
    <s v="T401"/>
    <b v="0"/>
    <x v="8"/>
    <x v="1"/>
    <x v="1"/>
  </r>
  <r>
    <x v="119"/>
    <x v="0"/>
    <n v="23"/>
    <x v="5"/>
    <m/>
    <n v="43.9"/>
    <n v="36.6"/>
    <x v="0"/>
    <n v="2"/>
    <x v="0"/>
    <x v="40"/>
    <n v="12"/>
    <n v="-0.10920300238699156"/>
    <s v="Normal"/>
    <n v="18.635945945945942"/>
    <n v="12"/>
    <x v="0"/>
    <s v="T240"/>
    <b v="0"/>
    <x v="17"/>
    <x v="0"/>
    <x v="0"/>
  </r>
  <r>
    <x v="120"/>
    <x v="2"/>
    <n v="20"/>
    <x v="6"/>
    <m/>
    <n v="69.8"/>
    <n v="46.5"/>
    <x v="0"/>
    <n v="2"/>
    <x v="0"/>
    <x v="3"/>
    <n v="10"/>
    <n v="-0.13261479804877407"/>
    <s v="Normal"/>
    <n v="19.563888888888886"/>
    <n v="10"/>
    <x v="0"/>
    <s v="T042"/>
    <b v="0"/>
    <x v="3"/>
    <x v="1"/>
    <x v="0"/>
  </r>
  <r>
    <x v="121"/>
    <x v="2"/>
    <n v="25"/>
    <x v="6"/>
    <m/>
    <n v="89.3"/>
    <n v="62.3"/>
    <x v="1"/>
    <n v="4.5"/>
    <x v="1"/>
    <x v="77"/>
    <n v="28.45"/>
    <n v="8.3359016931169511E-2"/>
    <s v="Normal"/>
    <n v="19.563888888888886"/>
    <n v="28.45"/>
    <x v="1"/>
    <s v="T155"/>
    <b v="1"/>
    <x v="6"/>
    <x v="1"/>
    <x v="2"/>
  </r>
  <r>
    <x v="122"/>
    <x v="3"/>
    <n v="30"/>
    <x v="6"/>
    <m/>
    <n v="89.6"/>
    <n v="68.900000000000006"/>
    <x v="0"/>
    <n v="3"/>
    <x v="2"/>
    <x v="61"/>
    <n v="17"/>
    <n v="-5.0673513232535307E-2"/>
    <s v="Normal"/>
    <n v="19.563888888888886"/>
    <n v="17"/>
    <x v="0"/>
    <s v="T407"/>
    <b v="0"/>
    <x v="20"/>
    <x v="0"/>
    <x v="2"/>
  </r>
  <r>
    <x v="123"/>
    <x v="2"/>
    <n v="6"/>
    <x v="6"/>
    <m/>
    <n v="40.1"/>
    <n v="31.7"/>
    <x v="1"/>
    <n v="4"/>
    <x v="1"/>
    <x v="78"/>
    <n v="24.41"/>
    <n v="3.6067189694368867E-2"/>
    <s v="Normal"/>
    <n v="19.563888888888886"/>
    <n v="24.41"/>
    <x v="1"/>
    <s v="T037"/>
    <b v="1"/>
    <x v="21"/>
    <x v="1"/>
    <x v="2"/>
  </r>
  <r>
    <x v="124"/>
    <x v="0"/>
    <n v="11"/>
    <x v="6"/>
    <m/>
    <n v="43.3"/>
    <n v="34.4"/>
    <x v="0"/>
    <n v="2"/>
    <x v="0"/>
    <x v="4"/>
    <m/>
    <n v="-0.24967377635768659"/>
    <s v="Normal"/>
    <n v="19.563888888888886"/>
    <n v="19.563888888888886"/>
    <x v="1"/>
    <s v="T222"/>
    <b v="0"/>
    <x v="7"/>
    <x v="1"/>
    <x v="1"/>
  </r>
  <r>
    <x v="125"/>
    <x v="0"/>
    <n v="20"/>
    <x v="6"/>
    <m/>
    <n v="44.2"/>
    <n v="30.3"/>
    <x v="0"/>
    <n v="3"/>
    <x v="2"/>
    <x v="61"/>
    <n v="17"/>
    <n v="-5.0673513232535307E-2"/>
    <s v="Normal"/>
    <n v="19.563888888888886"/>
    <n v="17"/>
    <x v="0"/>
    <s v="T071"/>
    <b v="0"/>
    <x v="6"/>
    <x v="0"/>
    <x v="2"/>
  </r>
  <r>
    <x v="126"/>
    <x v="0"/>
    <n v="19"/>
    <x v="6"/>
    <m/>
    <n v="84.6"/>
    <n v="54.1"/>
    <x v="0"/>
    <n v="1"/>
    <x v="0"/>
    <x v="15"/>
    <n v="5"/>
    <n v="-0.19114428720323032"/>
    <s v="Normal"/>
    <n v="19.563888888888886"/>
    <n v="5"/>
    <x v="0"/>
    <s v="T276"/>
    <b v="0"/>
    <x v="2"/>
    <x v="1"/>
    <x v="2"/>
  </r>
  <r>
    <x v="127"/>
    <x v="2"/>
    <n v="4"/>
    <x v="6"/>
    <m/>
    <n v="90.6"/>
    <n v="57"/>
    <x v="0"/>
    <n v="4"/>
    <x v="1"/>
    <x v="58"/>
    <n v="23"/>
    <n v="1.9561873752812205E-2"/>
    <s v="Normal"/>
    <n v="19.563888888888886"/>
    <n v="23"/>
    <x v="1"/>
    <s v="T081"/>
    <b v="0"/>
    <x v="15"/>
    <x v="1"/>
    <x v="0"/>
  </r>
  <r>
    <x v="128"/>
    <x v="3"/>
    <n v="27"/>
    <x v="6"/>
    <m/>
    <n v="64"/>
    <n v="39"/>
    <x v="0"/>
    <n v="3.5"/>
    <x v="1"/>
    <x v="33"/>
    <n v="18.38"/>
    <n v="-3.451937422590539E-2"/>
    <s v="Normal"/>
    <n v="19.563888888888886"/>
    <n v="18.38"/>
    <x v="1"/>
    <s v="T281"/>
    <b v="0"/>
    <x v="19"/>
    <x v="1"/>
    <x v="2"/>
  </r>
  <r>
    <x v="129"/>
    <x v="0"/>
    <n v="23"/>
    <x v="6"/>
    <m/>
    <n v="66.599999999999994"/>
    <n v="31.9"/>
    <x v="1"/>
    <n v="3"/>
    <x v="2"/>
    <x v="79"/>
    <n v="18.47"/>
    <n v="-3.3465843421125178E-2"/>
    <s v="Normal"/>
    <n v="19.563888888888886"/>
    <n v="18.47"/>
    <x v="1"/>
    <s v="T164"/>
    <b v="1"/>
    <x v="6"/>
    <x v="0"/>
    <x v="1"/>
  </r>
  <r>
    <x v="130"/>
    <x v="1"/>
    <n v="5"/>
    <x v="6"/>
    <m/>
    <n v="65.5"/>
    <n v="37.200000000000003"/>
    <x v="1"/>
    <n v="5"/>
    <x v="1"/>
    <x v="80"/>
    <n v="29.97"/>
    <n v="0.10115198163412421"/>
    <s v="Normal"/>
    <n v="19.563888888888886"/>
    <n v="29.97"/>
    <x v="1"/>
    <s v="T457"/>
    <b v="1"/>
    <x v="20"/>
    <x v="0"/>
    <x v="1"/>
  </r>
  <r>
    <x v="131"/>
    <x v="2"/>
    <n v="15"/>
    <x v="6"/>
    <m/>
    <n v="42.5"/>
    <n v="35.4"/>
    <x v="0"/>
    <n v="3"/>
    <x v="2"/>
    <x v="61"/>
    <n v="17"/>
    <n v="-5.0673513232535307E-2"/>
    <s v="Normal"/>
    <n v="19.563888888888886"/>
    <n v="17"/>
    <x v="0"/>
    <s v="T449"/>
    <b v="0"/>
    <x v="2"/>
    <x v="1"/>
    <x v="1"/>
  </r>
  <r>
    <x v="132"/>
    <x v="0"/>
    <n v="15"/>
    <x v="6"/>
    <m/>
    <n v="41.2"/>
    <n v="35.1"/>
    <x v="0"/>
    <n v="2.5"/>
    <x v="1"/>
    <x v="81"/>
    <n v="16.28"/>
    <n v="-5.9101759670776993E-2"/>
    <s v="Normal"/>
    <n v="19.563888888888886"/>
    <n v="16.28"/>
    <x v="0"/>
    <s v="T348"/>
    <b v="0"/>
    <x v="18"/>
    <x v="1"/>
    <x v="1"/>
  </r>
  <r>
    <x v="133"/>
    <x v="2"/>
    <n v="6"/>
    <x v="6"/>
    <m/>
    <n v="67.2"/>
    <n v="36.200000000000003"/>
    <x v="1"/>
    <n v="4.5"/>
    <x v="1"/>
    <x v="4"/>
    <m/>
    <n v="-0.24967377635768659"/>
    <s v="Normal"/>
    <n v="19.563888888888886"/>
    <n v="19.563888888888886"/>
    <x v="1"/>
    <s v="T096"/>
    <b v="1"/>
    <x v="19"/>
    <x v="0"/>
    <x v="0"/>
  </r>
  <r>
    <x v="134"/>
    <x v="3"/>
    <n v="22"/>
    <x v="6"/>
    <m/>
    <n v="82.9"/>
    <n v="54"/>
    <x v="0"/>
    <n v="3.5"/>
    <x v="1"/>
    <x v="33"/>
    <n v="18.38"/>
    <n v="-3.451937422590539E-2"/>
    <s v="Normal"/>
    <n v="19.563888888888886"/>
    <n v="18.38"/>
    <x v="1"/>
    <s v="T500"/>
    <b v="0"/>
    <x v="6"/>
    <x v="1"/>
    <x v="0"/>
  </r>
  <r>
    <x v="135"/>
    <x v="0"/>
    <n v="11"/>
    <x v="6"/>
    <m/>
    <n v="91.9"/>
    <n v="47.4"/>
    <x v="0"/>
    <n v="3"/>
    <x v="2"/>
    <x v="61"/>
    <n v="17"/>
    <n v="-5.0673513232535307E-2"/>
    <s v="Normal"/>
    <n v="19.563888888888886"/>
    <n v="17"/>
    <x v="0"/>
    <s v="T284"/>
    <b v="0"/>
    <x v="9"/>
    <x v="0"/>
    <x v="2"/>
  </r>
  <r>
    <x v="136"/>
    <x v="0"/>
    <n v="29"/>
    <x v="6"/>
    <m/>
    <n v="95.7"/>
    <n v="44.1"/>
    <x v="0"/>
    <n v="4"/>
    <x v="1"/>
    <x v="21"/>
    <n v="22"/>
    <n v="7.8559759219209522E-3"/>
    <s v="Normal"/>
    <n v="19.563888888888886"/>
    <n v="22"/>
    <x v="1"/>
    <s v="T064"/>
    <b v="0"/>
    <x v="15"/>
    <x v="0"/>
    <x v="1"/>
  </r>
  <r>
    <x v="137"/>
    <x v="2"/>
    <n v="7"/>
    <x v="6"/>
    <m/>
    <n v="92.2"/>
    <n v="42.1"/>
    <x v="1"/>
    <n v="3.5"/>
    <x v="1"/>
    <x v="82"/>
    <n v="22.33"/>
    <n v="1.1718922206115047E-2"/>
    <s v="Normal"/>
    <n v="19.563888888888886"/>
    <n v="22.33"/>
    <x v="1"/>
    <s v="T161"/>
    <b v="1"/>
    <x v="13"/>
    <x v="0"/>
    <x v="2"/>
  </r>
  <r>
    <x v="138"/>
    <x v="1"/>
    <n v="31"/>
    <x v="6"/>
    <m/>
    <n v="98.6"/>
    <n v="54.3"/>
    <x v="1"/>
    <n v="5"/>
    <x v="1"/>
    <x v="83"/>
    <n v="31.2"/>
    <n v="0.11555023596612046"/>
    <s v="Normal"/>
    <n v="19.563888888888886"/>
    <n v="31.2"/>
    <x v="1"/>
    <s v="T035"/>
    <b v="1"/>
    <x v="22"/>
    <x v="1"/>
    <x v="0"/>
  </r>
  <r>
    <x v="139"/>
    <x v="2"/>
    <n v="24"/>
    <x v="6"/>
    <m/>
    <n v="47.5"/>
    <n v="34.1"/>
    <x v="0"/>
    <n v="2.5"/>
    <x v="1"/>
    <x v="81"/>
    <n v="16.28"/>
    <n v="-5.9101759670776993E-2"/>
    <s v="Normal"/>
    <n v="19.563888888888886"/>
    <n v="16.28"/>
    <x v="0"/>
    <s v="T261"/>
    <b v="0"/>
    <x v="10"/>
    <x v="0"/>
    <x v="0"/>
  </r>
  <r>
    <x v="140"/>
    <x v="0"/>
    <n v="29"/>
    <x v="7"/>
    <m/>
    <n v="74.2"/>
    <n v="33.200000000000003"/>
    <x v="0"/>
    <n v="1"/>
    <x v="0"/>
    <x v="4"/>
    <m/>
    <n v="-0.24967377635768659"/>
    <s v="Normal"/>
    <n v="17.492105263157899"/>
    <n v="17.492105263157899"/>
    <x v="0"/>
    <s v="T390"/>
    <b v="0"/>
    <x v="8"/>
    <x v="1"/>
    <x v="2"/>
  </r>
  <r>
    <x v="141"/>
    <x v="2"/>
    <n v="25"/>
    <x v="7"/>
    <m/>
    <n v="69.900000000000006"/>
    <n v="30.6"/>
    <x v="1"/>
    <n v="4.5"/>
    <x v="1"/>
    <x v="84"/>
    <n v="25.35"/>
    <n v="4.7070733655406663E-2"/>
    <s v="Normal"/>
    <n v="17.492105263157899"/>
    <n v="25.35"/>
    <x v="1"/>
    <s v="T025"/>
    <b v="1"/>
    <x v="22"/>
    <x v="0"/>
    <x v="0"/>
  </r>
  <r>
    <x v="142"/>
    <x v="3"/>
    <n v="24"/>
    <x v="7"/>
    <m/>
    <n v="96.2"/>
    <n v="61.9"/>
    <x v="0"/>
    <n v="4"/>
    <x v="1"/>
    <x v="58"/>
    <n v="23"/>
    <n v="1.9561873752812205E-2"/>
    <s v="Normal"/>
    <n v="17.492105263157899"/>
    <n v="23"/>
    <x v="1"/>
    <s v="T028"/>
    <b v="0"/>
    <x v="10"/>
    <x v="1"/>
    <x v="0"/>
  </r>
  <r>
    <x v="143"/>
    <x v="1"/>
    <n v="17"/>
    <x v="7"/>
    <m/>
    <n v="90"/>
    <n v="48.9"/>
    <x v="1"/>
    <n v="5"/>
    <x v="1"/>
    <x v="85"/>
    <n v="33.35"/>
    <n v="0.14071791630253666"/>
    <s v="Normal"/>
    <n v="17.492105263157899"/>
    <n v="33.35"/>
    <x v="1"/>
    <s v="T486"/>
    <b v="1"/>
    <x v="0"/>
    <x v="0"/>
    <x v="1"/>
  </r>
  <r>
    <x v="144"/>
    <x v="0"/>
    <n v="8"/>
    <x v="7"/>
    <m/>
    <n v="73"/>
    <n v="42.3"/>
    <x v="0"/>
    <n v="0"/>
    <x v="0"/>
    <x v="67"/>
    <n v="0"/>
    <n v="-0.24967377635768659"/>
    <s v="Normal"/>
    <n v="17.492105263157899"/>
    <n v="0"/>
    <x v="0"/>
    <s v="T101"/>
    <b v="0"/>
    <x v="3"/>
    <x v="1"/>
    <x v="2"/>
  </r>
  <r>
    <x v="145"/>
    <x v="0"/>
    <n v="25"/>
    <x v="7"/>
    <m/>
    <n v="40.799999999999997"/>
    <n v="37.6"/>
    <x v="1"/>
    <n v="3.5"/>
    <x v="1"/>
    <x v="86"/>
    <n v="23.17"/>
    <n v="2.1551876384063737E-2"/>
    <s v="Normal"/>
    <n v="17.492105263157899"/>
    <n v="23.17"/>
    <x v="1"/>
    <s v="T389"/>
    <b v="1"/>
    <x v="8"/>
    <x v="0"/>
    <x v="1"/>
  </r>
  <r>
    <x v="146"/>
    <x v="1"/>
    <n v="6"/>
    <x v="7"/>
    <m/>
    <n v="76.2"/>
    <n v="56"/>
    <x v="1"/>
    <n v="4"/>
    <x v="1"/>
    <x v="87"/>
    <n v="24.88"/>
    <n v="4.1568961674887744E-2"/>
    <s v="Normal"/>
    <n v="17.492105263157899"/>
    <n v="24.88"/>
    <x v="1"/>
    <s v="T310"/>
    <b v="1"/>
    <x v="9"/>
    <x v="0"/>
    <x v="0"/>
  </r>
  <r>
    <x v="147"/>
    <x v="0"/>
    <n v="26"/>
    <x v="7"/>
    <m/>
    <n v="42.9"/>
    <n v="34.9"/>
    <x v="0"/>
    <n v="2"/>
    <x v="0"/>
    <x v="40"/>
    <n v="12"/>
    <n v="-0.10920300238699156"/>
    <s v="Normal"/>
    <n v="17.492105263157899"/>
    <n v="12"/>
    <x v="0"/>
    <s v="T244"/>
    <b v="0"/>
    <x v="20"/>
    <x v="0"/>
    <x v="2"/>
  </r>
  <r>
    <x v="148"/>
    <x v="1"/>
    <n v="21"/>
    <x v="7"/>
    <m/>
    <n v="69.099999999999994"/>
    <n v="43.1"/>
    <x v="1"/>
    <n v="4"/>
    <x v="1"/>
    <x v="88"/>
    <n v="24.37"/>
    <n v="3.559895378113323E-2"/>
    <s v="Normal"/>
    <n v="17.492105263157899"/>
    <n v="24.37"/>
    <x v="1"/>
    <s v="T410"/>
    <b v="1"/>
    <x v="22"/>
    <x v="0"/>
    <x v="1"/>
  </r>
  <r>
    <x v="149"/>
    <x v="0"/>
    <n v="18"/>
    <x v="7"/>
    <m/>
    <n v="39.299999999999997"/>
    <n v="35.299999999999997"/>
    <x v="1"/>
    <n v="4"/>
    <x v="1"/>
    <x v="4"/>
    <m/>
    <n v="-0.24967377635768659"/>
    <s v="Normal"/>
    <n v="17.492105263157899"/>
    <n v="17.492105263157899"/>
    <x v="0"/>
    <s v="T095"/>
    <b v="1"/>
    <x v="1"/>
    <x v="1"/>
    <x v="0"/>
  </r>
  <r>
    <x v="150"/>
    <x v="1"/>
    <n v="4"/>
    <x v="7"/>
    <m/>
    <n v="93.8"/>
    <n v="62"/>
    <x v="0"/>
    <n v="4"/>
    <x v="1"/>
    <x v="4"/>
    <m/>
    <n v="-0.24967377635768659"/>
    <s v="Normal"/>
    <n v="17.492105263157899"/>
    <n v="17.492105263157899"/>
    <x v="0"/>
    <s v="T091"/>
    <b v="0"/>
    <x v="15"/>
    <x v="0"/>
    <x v="2"/>
  </r>
  <r>
    <x v="151"/>
    <x v="0"/>
    <n v="19"/>
    <x v="7"/>
    <m/>
    <n v="74.2"/>
    <n v="57.1"/>
    <x v="1"/>
    <n v="3.5"/>
    <x v="1"/>
    <x v="89"/>
    <n v="20.73"/>
    <n v="-7.0105143233109317E-3"/>
    <s v="Normal"/>
    <n v="17.492105263157899"/>
    <n v="20.73"/>
    <x v="1"/>
    <s v="T270"/>
    <b v="1"/>
    <x v="22"/>
    <x v="0"/>
    <x v="1"/>
  </r>
  <r>
    <x v="152"/>
    <x v="2"/>
    <n v="10"/>
    <x v="7"/>
    <m/>
    <n v="82.5"/>
    <n v="46.6"/>
    <x v="1"/>
    <n v="4"/>
    <x v="1"/>
    <x v="4"/>
    <m/>
    <n v="-0.24967377635768659"/>
    <s v="Normal"/>
    <n v="17.492105263157899"/>
    <n v="17.492105263157899"/>
    <x v="0"/>
    <s v="T327"/>
    <b v="1"/>
    <x v="23"/>
    <x v="0"/>
    <x v="1"/>
  </r>
  <r>
    <x v="153"/>
    <x v="0"/>
    <n v="7"/>
    <x v="7"/>
    <m/>
    <n v="68"/>
    <n v="31"/>
    <x v="0"/>
    <n v="0"/>
    <x v="0"/>
    <x v="12"/>
    <n v="1"/>
    <n v="-0.23796787852679532"/>
    <s v="Normal"/>
    <n v="17.492105263157899"/>
    <n v="1"/>
    <x v="0"/>
    <s v="T093"/>
    <b v="0"/>
    <x v="3"/>
    <x v="1"/>
    <x v="0"/>
  </r>
  <r>
    <x v="154"/>
    <x v="1"/>
    <n v="24"/>
    <x v="7"/>
    <m/>
    <n v="41.3"/>
    <n v="32.1"/>
    <x v="0"/>
    <n v="5"/>
    <x v="1"/>
    <x v="90"/>
    <n v="29.7"/>
    <n v="9.7991389219783578E-2"/>
    <s v="Normal"/>
    <n v="17.492105263157899"/>
    <n v="29.7"/>
    <x v="1"/>
    <s v="T155"/>
    <b v="0"/>
    <x v="11"/>
    <x v="1"/>
    <x v="2"/>
  </r>
  <r>
    <x v="155"/>
    <x v="2"/>
    <n v="3"/>
    <x v="7"/>
    <m/>
    <n v="70.599999999999994"/>
    <n v="36"/>
    <x v="0"/>
    <n v="1"/>
    <x v="0"/>
    <x v="15"/>
    <n v="5"/>
    <n v="-0.19114428720323032"/>
    <s v="Normal"/>
    <n v="17.492105263157899"/>
    <n v="5"/>
    <x v="0"/>
    <s v="T429"/>
    <b v="0"/>
    <x v="0"/>
    <x v="0"/>
    <x v="1"/>
  </r>
  <r>
    <x v="156"/>
    <x v="0"/>
    <n v="6"/>
    <x v="7"/>
    <m/>
    <n v="75.400000000000006"/>
    <n v="37.4"/>
    <x v="0"/>
    <n v="2"/>
    <x v="0"/>
    <x v="3"/>
    <n v="10"/>
    <n v="-0.13261479804877407"/>
    <s v="Normal"/>
    <n v="17.492105263157899"/>
    <n v="10"/>
    <x v="0"/>
    <s v="T322"/>
    <b v="0"/>
    <x v="18"/>
    <x v="0"/>
    <x v="2"/>
  </r>
  <r>
    <x v="157"/>
    <x v="1"/>
    <n v="21"/>
    <x v="7"/>
    <m/>
    <n v="67.5"/>
    <n v="44"/>
    <x v="1"/>
    <n v="5"/>
    <x v="1"/>
    <x v="91"/>
    <n v="29.1"/>
    <n v="9.0967850521248853E-2"/>
    <s v="Normal"/>
    <n v="17.492105263157899"/>
    <n v="29.1"/>
    <x v="1"/>
    <s v="T338"/>
    <b v="1"/>
    <x v="10"/>
    <x v="1"/>
    <x v="2"/>
  </r>
  <r>
    <x v="158"/>
    <x v="3"/>
    <n v="16"/>
    <x v="7"/>
    <m/>
    <n v="64.400000000000006"/>
    <n v="39.700000000000003"/>
    <x v="0"/>
    <n v="1"/>
    <x v="0"/>
    <x v="0"/>
    <n v="6"/>
    <n v="-0.17943838937233908"/>
    <s v="Normal"/>
    <n v="17.492105263157899"/>
    <n v="6"/>
    <x v="0"/>
    <s v="T227"/>
    <b v="0"/>
    <x v="22"/>
    <x v="0"/>
    <x v="2"/>
  </r>
  <r>
    <x v="159"/>
    <x v="2"/>
    <n v="10"/>
    <x v="7"/>
    <m/>
    <n v="98.8"/>
    <n v="48.9"/>
    <x v="0"/>
    <n v="2"/>
    <x v="0"/>
    <x v="40"/>
    <n v="12"/>
    <n v="-0.10920300238699156"/>
    <s v="Normal"/>
    <n v="17.492105263157899"/>
    <n v="12"/>
    <x v="0"/>
    <s v="T498"/>
    <b v="0"/>
    <x v="6"/>
    <x v="1"/>
    <x v="2"/>
  </r>
  <r>
    <x v="160"/>
    <x v="2"/>
    <n v="16"/>
    <x v="8"/>
    <m/>
    <n v="92.6"/>
    <n v="55.6"/>
    <x v="0"/>
    <n v="3"/>
    <x v="2"/>
    <x v="61"/>
    <n v="17"/>
    <n v="-5.0673513232535307E-2"/>
    <s v="Normal"/>
    <n v="20.249999999999996"/>
    <n v="17"/>
    <x v="0"/>
    <s v="T493"/>
    <b v="0"/>
    <x v="2"/>
    <x v="0"/>
    <x v="1"/>
  </r>
  <r>
    <x v="161"/>
    <x v="0"/>
    <n v="23"/>
    <x v="8"/>
    <m/>
    <n v="96.3"/>
    <n v="43.9"/>
    <x v="0"/>
    <n v="4"/>
    <x v="1"/>
    <x v="58"/>
    <n v="23"/>
    <n v="1.9561873752812205E-2"/>
    <s v="Normal"/>
    <n v="20.249999999999996"/>
    <n v="23"/>
    <x v="1"/>
    <s v="T011"/>
    <b v="0"/>
    <x v="3"/>
    <x v="0"/>
    <x v="1"/>
  </r>
  <r>
    <x v="162"/>
    <x v="2"/>
    <n v="15"/>
    <x v="8"/>
    <m/>
    <n v="73.8"/>
    <n v="51.1"/>
    <x v="1"/>
    <n v="4"/>
    <x v="1"/>
    <x v="92"/>
    <n v="23.98"/>
    <n v="3.1033653627085635E-2"/>
    <s v="Normal"/>
    <n v="20.249999999999996"/>
    <n v="23.98"/>
    <x v="1"/>
    <s v="T172"/>
    <b v="1"/>
    <x v="22"/>
    <x v="0"/>
    <x v="0"/>
  </r>
  <r>
    <x v="163"/>
    <x v="2"/>
    <n v="8"/>
    <x v="8"/>
    <m/>
    <n v="53.8"/>
    <n v="36.4"/>
    <x v="0"/>
    <n v="2"/>
    <x v="0"/>
    <x v="93"/>
    <n v="11"/>
    <n v="-0.12090890021788281"/>
    <s v="Normal"/>
    <n v="20.249999999999996"/>
    <n v="11"/>
    <x v="0"/>
    <s v="T145"/>
    <b v="0"/>
    <x v="13"/>
    <x v="0"/>
    <x v="0"/>
  </r>
  <r>
    <x v="164"/>
    <x v="0"/>
    <n v="15"/>
    <x v="8"/>
    <m/>
    <n v="84.6"/>
    <n v="62.3"/>
    <x v="1"/>
    <n v="3"/>
    <x v="2"/>
    <x v="94"/>
    <n v="16.260000000000002"/>
    <n v="-5.9335877627394812E-2"/>
    <s v="Normal"/>
    <n v="20.249999999999996"/>
    <n v="16.260000000000002"/>
    <x v="0"/>
    <s v="T274"/>
    <b v="1"/>
    <x v="21"/>
    <x v="0"/>
    <x v="2"/>
  </r>
  <r>
    <x v="165"/>
    <x v="1"/>
    <n v="4"/>
    <x v="8"/>
    <m/>
    <n v="44.2"/>
    <n v="26.2"/>
    <x v="1"/>
    <n v="5"/>
    <x v="1"/>
    <x v="95"/>
    <n v="32.71"/>
    <n v="0.13322614169076627"/>
    <s v="Normal"/>
    <n v="20.249999999999996"/>
    <n v="32.71"/>
    <x v="1"/>
    <s v="T399"/>
    <b v="1"/>
    <x v="9"/>
    <x v="0"/>
    <x v="0"/>
  </r>
  <r>
    <x v="166"/>
    <x v="3"/>
    <n v="7"/>
    <x v="8"/>
    <m/>
    <n v="56.3"/>
    <n v="33"/>
    <x v="1"/>
    <n v="5"/>
    <x v="1"/>
    <x v="96"/>
    <n v="28.95"/>
    <n v="8.9211965846615143E-2"/>
    <s v="Normal"/>
    <n v="20.249999999999996"/>
    <n v="28.95"/>
    <x v="1"/>
    <s v="T314"/>
    <b v="1"/>
    <x v="22"/>
    <x v="0"/>
    <x v="2"/>
  </r>
  <r>
    <x v="167"/>
    <x v="0"/>
    <n v="12"/>
    <x v="8"/>
    <m/>
    <n v="46.1"/>
    <n v="34.1"/>
    <x v="0"/>
    <n v="2"/>
    <x v="0"/>
    <x v="4"/>
    <m/>
    <n v="-0.24967377635768659"/>
    <s v="Normal"/>
    <n v="20.249999999999996"/>
    <n v="20.249999999999996"/>
    <x v="1"/>
    <s v="T434"/>
    <b v="0"/>
    <x v="4"/>
    <x v="1"/>
    <x v="2"/>
  </r>
  <r>
    <x v="168"/>
    <x v="1"/>
    <n v="19"/>
    <x v="8"/>
    <m/>
    <n v="43.8"/>
    <n v="29.1"/>
    <x v="1"/>
    <n v="5"/>
    <x v="1"/>
    <x v="4"/>
    <m/>
    <n v="-0.24967377635768659"/>
    <s v="Normal"/>
    <n v="20.249999999999996"/>
    <n v="20.249999999999996"/>
    <x v="1"/>
    <s v="T029"/>
    <b v="1"/>
    <x v="18"/>
    <x v="0"/>
    <x v="1"/>
  </r>
  <r>
    <x v="169"/>
    <x v="0"/>
    <n v="22"/>
    <x v="8"/>
    <m/>
    <n v="90.2"/>
    <n v="54.7"/>
    <x v="0"/>
    <n v="3"/>
    <x v="2"/>
    <x v="61"/>
    <n v="17"/>
    <n v="-5.0673513232535307E-2"/>
    <s v="Normal"/>
    <n v="20.249999999999996"/>
    <n v="17"/>
    <x v="0"/>
    <s v="T146"/>
    <b v="0"/>
    <x v="19"/>
    <x v="1"/>
    <x v="2"/>
  </r>
  <r>
    <x v="170"/>
    <x v="1"/>
    <n v="30"/>
    <x v="8"/>
    <m/>
    <n v="82.6"/>
    <n v="35.700000000000003"/>
    <x v="1"/>
    <n v="4"/>
    <x v="1"/>
    <x v="34"/>
    <n v="23.82"/>
    <n v="2.9160709974143034E-2"/>
    <s v="Normal"/>
    <n v="20.249999999999996"/>
    <n v="23.82"/>
    <x v="1"/>
    <s v="T013"/>
    <b v="1"/>
    <x v="20"/>
    <x v="0"/>
    <x v="0"/>
  </r>
  <r>
    <x v="171"/>
    <x v="0"/>
    <n v="23"/>
    <x v="8"/>
    <m/>
    <n v="46.1"/>
    <n v="36.1"/>
    <x v="0"/>
    <n v="4"/>
    <x v="1"/>
    <x v="21"/>
    <n v="22"/>
    <n v="7.8559759219209522E-3"/>
    <s v="Normal"/>
    <n v="20.249999999999996"/>
    <n v="22"/>
    <x v="1"/>
    <s v="T299"/>
    <b v="0"/>
    <x v="14"/>
    <x v="1"/>
    <x v="1"/>
  </r>
  <r>
    <x v="172"/>
    <x v="1"/>
    <n v="5"/>
    <x v="8"/>
    <m/>
    <n v="70.900000000000006"/>
    <n v="59.7"/>
    <x v="1"/>
    <n v="4.5"/>
    <x v="1"/>
    <x v="97"/>
    <n v="29.2"/>
    <n v="9.213844030433796E-2"/>
    <s v="Normal"/>
    <n v="20.249999999999996"/>
    <n v="29.2"/>
    <x v="1"/>
    <s v="T276"/>
    <b v="1"/>
    <x v="14"/>
    <x v="0"/>
    <x v="2"/>
  </r>
  <r>
    <x v="173"/>
    <x v="3"/>
    <n v="10"/>
    <x v="8"/>
    <m/>
    <n v="63.8"/>
    <n v="42.8"/>
    <x v="0"/>
    <n v="3"/>
    <x v="2"/>
    <x v="45"/>
    <n v="15"/>
    <n v="-7.4085308894317803E-2"/>
    <s v="Normal"/>
    <n v="20.249999999999996"/>
    <n v="15"/>
    <x v="0"/>
    <s v="T115"/>
    <b v="0"/>
    <x v="12"/>
    <x v="1"/>
    <x v="1"/>
  </r>
  <r>
    <x v="174"/>
    <x v="0"/>
    <n v="25"/>
    <x v="8"/>
    <m/>
    <n v="84"/>
    <n v="63.3"/>
    <x v="0"/>
    <n v="1"/>
    <x v="0"/>
    <x v="15"/>
    <n v="5"/>
    <n v="-0.19114428720323032"/>
    <s v="Normal"/>
    <n v="20.249999999999996"/>
    <n v="5"/>
    <x v="0"/>
    <s v="T127"/>
    <b v="0"/>
    <x v="17"/>
    <x v="1"/>
    <x v="1"/>
  </r>
  <r>
    <x v="175"/>
    <x v="1"/>
    <n v="5"/>
    <x v="8"/>
    <m/>
    <n v="88.6"/>
    <n v="68.900000000000006"/>
    <x v="0"/>
    <n v="4"/>
    <x v="1"/>
    <x v="18"/>
    <n v="24.2"/>
    <n v="3.3608951149881695E-2"/>
    <s v="Normal"/>
    <n v="20.249999999999996"/>
    <n v="24.2"/>
    <x v="1"/>
    <s v="T289"/>
    <b v="0"/>
    <x v="23"/>
    <x v="0"/>
    <x v="2"/>
  </r>
  <r>
    <x v="176"/>
    <x v="0"/>
    <n v="29"/>
    <x v="8"/>
    <m/>
    <n v="51.9"/>
    <n v="27.8"/>
    <x v="0"/>
    <n v="4"/>
    <x v="1"/>
    <x v="32"/>
    <n v="20"/>
    <n v="-1.5555819739861551E-2"/>
    <s v="Normal"/>
    <n v="20.249999999999996"/>
    <n v="20"/>
    <x v="1"/>
    <s v="T460"/>
    <b v="0"/>
    <x v="12"/>
    <x v="1"/>
    <x v="2"/>
  </r>
  <r>
    <x v="177"/>
    <x v="2"/>
    <n v="25"/>
    <x v="8"/>
    <m/>
    <n v="40.1"/>
    <n v="37.799999999999997"/>
    <x v="1"/>
    <n v="5"/>
    <x v="1"/>
    <x v="4"/>
    <m/>
    <n v="-0.24967377635768659"/>
    <s v="Normal"/>
    <n v="20.249999999999996"/>
    <n v="20.249999999999996"/>
    <x v="1"/>
    <s v="T069"/>
    <b v="1"/>
    <x v="1"/>
    <x v="0"/>
    <x v="2"/>
  </r>
  <r>
    <x v="178"/>
    <x v="1"/>
    <n v="12"/>
    <x v="8"/>
    <m/>
    <n v="71.400000000000006"/>
    <n v="52.3"/>
    <x v="1"/>
    <n v="5"/>
    <x v="1"/>
    <x v="98"/>
    <n v="31.65"/>
    <n v="0.12081788999002151"/>
    <s v="Normal"/>
    <n v="20.249999999999996"/>
    <n v="31.65"/>
    <x v="1"/>
    <s v="T160"/>
    <b v="1"/>
    <x v="5"/>
    <x v="0"/>
    <x v="2"/>
  </r>
  <r>
    <x v="179"/>
    <x v="3"/>
    <n v="10"/>
    <x v="8"/>
    <m/>
    <n v="69.8"/>
    <n v="34.4"/>
    <x v="0"/>
    <n v="3"/>
    <x v="2"/>
    <x v="45"/>
    <n v="15"/>
    <n v="-7.4085308894317803E-2"/>
    <s v="Normal"/>
    <n v="20.249999999999996"/>
    <n v="15"/>
    <x v="0"/>
    <s v="T397"/>
    <b v="0"/>
    <x v="0"/>
    <x v="1"/>
    <x v="0"/>
  </r>
  <r>
    <x v="180"/>
    <x v="1"/>
    <n v="2"/>
    <x v="9"/>
    <m/>
    <n v="62.1"/>
    <n v="31.7"/>
    <x v="1"/>
    <n v="3"/>
    <x v="2"/>
    <x v="99"/>
    <n v="19.96"/>
    <n v="-1.602405565309719E-2"/>
    <s v="Normal"/>
    <n v="16.34"/>
    <n v="19.96"/>
    <x v="1"/>
    <s v="T249"/>
    <b v="1"/>
    <x v="23"/>
    <x v="0"/>
    <x v="0"/>
  </r>
  <r>
    <x v="181"/>
    <x v="3"/>
    <n v="30"/>
    <x v="9"/>
    <m/>
    <n v="59.8"/>
    <n v="35.799999999999997"/>
    <x v="0"/>
    <n v="2"/>
    <x v="0"/>
    <x v="3"/>
    <n v="10"/>
    <n v="-0.13261479804877407"/>
    <s v="Normal"/>
    <n v="16.34"/>
    <n v="10"/>
    <x v="0"/>
    <s v="T267"/>
    <b v="0"/>
    <x v="5"/>
    <x v="1"/>
    <x v="2"/>
  </r>
  <r>
    <x v="182"/>
    <x v="0"/>
    <n v="27"/>
    <x v="9"/>
    <m/>
    <n v="90.4"/>
    <n v="63.8"/>
    <x v="0"/>
    <n v="2"/>
    <x v="0"/>
    <x v="4"/>
    <m/>
    <n v="-0.24967377635768659"/>
    <s v="Normal"/>
    <n v="16.34"/>
    <n v="16.34"/>
    <x v="0"/>
    <s v="T349"/>
    <b v="0"/>
    <x v="10"/>
    <x v="0"/>
    <x v="1"/>
  </r>
  <r>
    <x v="183"/>
    <x v="3"/>
    <n v="6"/>
    <x v="9"/>
    <m/>
    <n v="64.900000000000006"/>
    <n v="43.8"/>
    <x v="0"/>
    <n v="1"/>
    <x v="0"/>
    <x v="0"/>
    <n v="6"/>
    <n v="-0.17943838937233908"/>
    <s v="Normal"/>
    <n v="16.34"/>
    <n v="6"/>
    <x v="0"/>
    <s v="T490"/>
    <b v="0"/>
    <x v="1"/>
    <x v="1"/>
    <x v="1"/>
  </r>
  <r>
    <x v="184"/>
    <x v="0"/>
    <n v="19"/>
    <x v="9"/>
    <m/>
    <n v="94"/>
    <n v="46.5"/>
    <x v="0"/>
    <n v="3"/>
    <x v="2"/>
    <x v="61"/>
    <n v="17"/>
    <n v="-5.0673513232535307E-2"/>
    <s v="Normal"/>
    <n v="16.34"/>
    <n v="17"/>
    <x v="0"/>
    <s v="T014"/>
    <b v="0"/>
    <x v="0"/>
    <x v="1"/>
    <x v="0"/>
  </r>
  <r>
    <x v="185"/>
    <x v="2"/>
    <n v="1"/>
    <x v="9"/>
    <m/>
    <n v="69.099999999999994"/>
    <n v="47.4"/>
    <x v="0"/>
    <n v="1"/>
    <x v="0"/>
    <x v="0"/>
    <n v="6"/>
    <n v="-0.17943838937233908"/>
    <s v="Normal"/>
    <n v="16.34"/>
    <n v="6"/>
    <x v="0"/>
    <s v="T093"/>
    <b v="0"/>
    <x v="5"/>
    <x v="1"/>
    <x v="0"/>
  </r>
  <r>
    <x v="186"/>
    <x v="3"/>
    <n v="14"/>
    <x v="9"/>
    <m/>
    <n v="73.099999999999994"/>
    <n v="37.1"/>
    <x v="1"/>
    <n v="3.5"/>
    <x v="1"/>
    <x v="100"/>
    <n v="20.399999999999999"/>
    <n v="-1.0873460607505067E-2"/>
    <s v="Normal"/>
    <n v="16.34"/>
    <n v="20.399999999999999"/>
    <x v="1"/>
    <s v="T481"/>
    <b v="1"/>
    <x v="7"/>
    <x v="0"/>
    <x v="0"/>
  </r>
  <r>
    <x v="187"/>
    <x v="2"/>
    <n v="10"/>
    <x v="9"/>
    <m/>
    <n v="71.099999999999994"/>
    <n v="59.9"/>
    <x v="1"/>
    <n v="3"/>
    <x v="2"/>
    <x v="101"/>
    <n v="18.66"/>
    <n v="-3.1241722833255825E-2"/>
    <s v="Normal"/>
    <n v="16.34"/>
    <n v="18.66"/>
    <x v="1"/>
    <s v="T018"/>
    <b v="1"/>
    <x v="19"/>
    <x v="1"/>
    <x v="0"/>
  </r>
  <r>
    <x v="188"/>
    <x v="2"/>
    <n v="15"/>
    <x v="9"/>
    <m/>
    <n v="42"/>
    <n v="26.3"/>
    <x v="1"/>
    <n v="4.5"/>
    <x v="1"/>
    <x v="13"/>
    <n v="26.81"/>
    <n v="6.4161344488507854E-2"/>
    <s v="Normal"/>
    <n v="16.34"/>
    <n v="26.81"/>
    <x v="1"/>
    <s v="T179"/>
    <b v="1"/>
    <x v="20"/>
    <x v="0"/>
    <x v="0"/>
  </r>
  <r>
    <x v="189"/>
    <x v="2"/>
    <n v="14"/>
    <x v="9"/>
    <m/>
    <n v="62.2"/>
    <n v="44.6"/>
    <x v="0"/>
    <n v="2"/>
    <x v="0"/>
    <x v="3"/>
    <n v="10"/>
    <n v="-0.13261479804877407"/>
    <s v="Normal"/>
    <n v="16.34"/>
    <n v="10"/>
    <x v="0"/>
    <s v="T151"/>
    <b v="0"/>
    <x v="21"/>
    <x v="1"/>
    <x v="0"/>
  </r>
  <r>
    <x v="190"/>
    <x v="0"/>
    <n v="14"/>
    <x v="9"/>
    <m/>
    <n v="74"/>
    <n v="55.5"/>
    <x v="0"/>
    <n v="3"/>
    <x v="2"/>
    <x v="72"/>
    <n v="16"/>
    <n v="-6.2379411063426558E-2"/>
    <s v="Normal"/>
    <n v="16.34"/>
    <n v="16"/>
    <x v="0"/>
    <s v="T062"/>
    <b v="0"/>
    <x v="11"/>
    <x v="1"/>
    <x v="2"/>
  </r>
  <r>
    <x v="191"/>
    <x v="3"/>
    <n v="3"/>
    <x v="9"/>
    <m/>
    <n v="58.4"/>
    <n v="36.299999999999997"/>
    <x v="1"/>
    <n v="4.5"/>
    <x v="1"/>
    <x v="4"/>
    <m/>
    <n v="-0.24967377635768659"/>
    <s v="Normal"/>
    <n v="16.34"/>
    <n v="16.34"/>
    <x v="0"/>
    <s v="T092"/>
    <b v="1"/>
    <x v="2"/>
    <x v="1"/>
    <x v="1"/>
  </r>
  <r>
    <x v="192"/>
    <x v="0"/>
    <n v="25"/>
    <x v="9"/>
    <m/>
    <n v="46.7"/>
    <n v="35.799999999999997"/>
    <x v="1"/>
    <n v="3.5"/>
    <x v="1"/>
    <x v="102"/>
    <n v="21.68"/>
    <n v="4.1100886160357489E-3"/>
    <s v="Normal"/>
    <n v="16.34"/>
    <n v="21.68"/>
    <x v="1"/>
    <s v="T373"/>
    <b v="1"/>
    <x v="5"/>
    <x v="0"/>
    <x v="1"/>
  </r>
  <r>
    <x v="193"/>
    <x v="2"/>
    <n v="23"/>
    <x v="9"/>
    <m/>
    <n v="61.7"/>
    <n v="57.2"/>
    <x v="0"/>
    <n v="1"/>
    <x v="0"/>
    <x v="0"/>
    <n v="6"/>
    <n v="-0.17943838937233908"/>
    <s v="Normal"/>
    <n v="16.34"/>
    <n v="6"/>
    <x v="0"/>
    <s v="T138"/>
    <b v="0"/>
    <x v="6"/>
    <x v="1"/>
    <x v="2"/>
  </r>
  <r>
    <x v="194"/>
    <x v="0"/>
    <n v="12"/>
    <x v="9"/>
    <m/>
    <n v="80.3"/>
    <n v="48.5"/>
    <x v="0"/>
    <n v="1"/>
    <x v="0"/>
    <x v="15"/>
    <n v="5"/>
    <n v="-0.19114428720323032"/>
    <s v="Normal"/>
    <n v="16.34"/>
    <n v="5"/>
    <x v="0"/>
    <s v="T166"/>
    <b v="0"/>
    <x v="12"/>
    <x v="0"/>
    <x v="2"/>
  </r>
  <r>
    <x v="195"/>
    <x v="3"/>
    <n v="22"/>
    <x v="9"/>
    <m/>
    <n v="60.1"/>
    <n v="42.7"/>
    <x v="0"/>
    <n v="2"/>
    <x v="0"/>
    <x v="3"/>
    <n v="10"/>
    <n v="-0.13261479804877407"/>
    <s v="Normal"/>
    <n v="16.34"/>
    <n v="10"/>
    <x v="0"/>
    <s v="T269"/>
    <b v="0"/>
    <x v="10"/>
    <x v="1"/>
    <x v="2"/>
  </r>
  <r>
    <x v="196"/>
    <x v="2"/>
    <n v="12"/>
    <x v="9"/>
    <m/>
    <n v="103.9"/>
    <n v="49.4"/>
    <x v="1"/>
    <n v="5"/>
    <x v="1"/>
    <x v="103"/>
    <n v="30.7"/>
    <n v="0.10969728705067483"/>
    <s v="Normal"/>
    <n v="16.34"/>
    <n v="30.7"/>
    <x v="1"/>
    <s v="T057"/>
    <b v="1"/>
    <x v="13"/>
    <x v="1"/>
    <x v="0"/>
  </r>
  <r>
    <x v="197"/>
    <x v="0"/>
    <n v="30"/>
    <x v="9"/>
    <m/>
    <n v="97.8"/>
    <n v="65.3"/>
    <x v="1"/>
    <n v="5"/>
    <x v="1"/>
    <x v="104"/>
    <n v="30.94"/>
    <n v="0.11250670253008875"/>
    <s v="Normal"/>
    <n v="16.34"/>
    <n v="30.94"/>
    <x v="1"/>
    <s v="T398"/>
    <b v="1"/>
    <x v="14"/>
    <x v="0"/>
    <x v="1"/>
  </r>
  <r>
    <x v="198"/>
    <x v="0"/>
    <n v="19"/>
    <x v="9"/>
    <m/>
    <n v="80.400000000000006"/>
    <n v="54.8"/>
    <x v="1"/>
    <n v="4"/>
    <x v="1"/>
    <x v="105"/>
    <n v="23.81"/>
    <n v="2.9043650995834103E-2"/>
    <s v="Normal"/>
    <n v="16.34"/>
    <n v="23.81"/>
    <x v="1"/>
    <s v="T190"/>
    <b v="1"/>
    <x v="18"/>
    <x v="1"/>
    <x v="2"/>
  </r>
  <r>
    <x v="199"/>
    <x v="0"/>
    <n v="11"/>
    <x v="9"/>
    <m/>
    <n v="74.400000000000006"/>
    <n v="53"/>
    <x v="1"/>
    <n v="2.5"/>
    <x v="1"/>
    <x v="106"/>
    <n v="15.16"/>
    <n v="-7.2212365241375198E-2"/>
    <s v="Normal"/>
    <n v="16.34"/>
    <n v="15.16"/>
    <x v="0"/>
    <s v="T159"/>
    <b v="1"/>
    <x v="11"/>
    <x v="0"/>
    <x v="0"/>
  </r>
  <r>
    <x v="200"/>
    <x v="1"/>
    <n v="26"/>
    <x v="10"/>
    <m/>
    <n v="103.6"/>
    <n v="64.5"/>
    <x v="1"/>
    <n v="5"/>
    <x v="1"/>
    <x v="107"/>
    <n v="32.43"/>
    <n v="0.1299484902981167"/>
    <s v="Normal"/>
    <n v="19.131944444444443"/>
    <n v="32.43"/>
    <x v="1"/>
    <s v="T402"/>
    <b v="1"/>
    <x v="18"/>
    <x v="0"/>
    <x v="0"/>
  </r>
  <r>
    <x v="201"/>
    <x v="2"/>
    <n v="22"/>
    <x v="10"/>
    <m/>
    <n v="93"/>
    <n v="47.4"/>
    <x v="0"/>
    <n v="3"/>
    <x v="2"/>
    <x v="61"/>
    <n v="17"/>
    <n v="-5.0673513232535307E-2"/>
    <s v="Normal"/>
    <n v="19.131944444444443"/>
    <n v="17"/>
    <x v="0"/>
    <s v="T125"/>
    <b v="0"/>
    <x v="18"/>
    <x v="1"/>
    <x v="2"/>
  </r>
  <r>
    <x v="202"/>
    <x v="3"/>
    <n v="10"/>
    <x v="10"/>
    <m/>
    <n v="67.5"/>
    <n v="51"/>
    <x v="0"/>
    <n v="1"/>
    <x v="0"/>
    <x v="0"/>
    <n v="6"/>
    <n v="-0.17943838937233908"/>
    <s v="Normal"/>
    <n v="19.131944444444443"/>
    <n v="6"/>
    <x v="0"/>
    <s v="T165"/>
    <b v="0"/>
    <x v="14"/>
    <x v="1"/>
    <x v="2"/>
  </r>
  <r>
    <x v="203"/>
    <x v="3"/>
    <n v="24"/>
    <x v="10"/>
    <m/>
    <n v="62.9"/>
    <n v="31.3"/>
    <x v="0"/>
    <n v="1.5"/>
    <x v="0"/>
    <x v="66"/>
    <n v="8.93"/>
    <n v="-0.1451401087278277"/>
    <s v="Normal"/>
    <n v="19.131944444444443"/>
    <n v="8.93"/>
    <x v="0"/>
    <s v="T109"/>
    <b v="0"/>
    <x v="5"/>
    <x v="0"/>
    <x v="0"/>
  </r>
  <r>
    <x v="204"/>
    <x v="0"/>
    <n v="28"/>
    <x v="10"/>
    <m/>
    <n v="68.400000000000006"/>
    <n v="48.3"/>
    <x v="0"/>
    <n v="3"/>
    <x v="2"/>
    <x v="45"/>
    <n v="15"/>
    <n v="-7.4085308894317803E-2"/>
    <s v="Normal"/>
    <n v="19.131944444444443"/>
    <n v="15"/>
    <x v="0"/>
    <s v="T054"/>
    <b v="0"/>
    <x v="11"/>
    <x v="1"/>
    <x v="0"/>
  </r>
  <r>
    <x v="205"/>
    <x v="2"/>
    <n v="27"/>
    <x v="10"/>
    <m/>
    <n v="48"/>
    <n v="29.2"/>
    <x v="0"/>
    <n v="3"/>
    <x v="2"/>
    <x v="61"/>
    <n v="17"/>
    <n v="-5.0673513232535307E-2"/>
    <s v="Normal"/>
    <n v="19.131944444444443"/>
    <n v="17"/>
    <x v="0"/>
    <s v="T235"/>
    <b v="0"/>
    <x v="20"/>
    <x v="0"/>
    <x v="2"/>
  </r>
  <r>
    <x v="206"/>
    <x v="2"/>
    <n v="15"/>
    <x v="10"/>
    <m/>
    <n v="93.5"/>
    <n v="58.1"/>
    <x v="0"/>
    <n v="2"/>
    <x v="0"/>
    <x v="4"/>
    <m/>
    <n v="-0.24967377635768659"/>
    <s v="Normal"/>
    <n v="19.131944444444443"/>
    <n v="19.131944444444443"/>
    <x v="1"/>
    <s v="T442"/>
    <b v="0"/>
    <x v="10"/>
    <x v="1"/>
    <x v="2"/>
  </r>
  <r>
    <x v="207"/>
    <x v="1"/>
    <n v="1"/>
    <x v="10"/>
    <m/>
    <n v="44"/>
    <n v="26.3"/>
    <x v="1"/>
    <n v="5"/>
    <x v="1"/>
    <x v="108"/>
    <n v="34.200000000000003"/>
    <n v="0.15066792945879426"/>
    <s v="Normal"/>
    <n v="19.131944444444443"/>
    <n v="34.200000000000003"/>
    <x v="1"/>
    <s v="T124"/>
    <b v="1"/>
    <x v="7"/>
    <x v="0"/>
    <x v="1"/>
  </r>
  <r>
    <x v="208"/>
    <x v="3"/>
    <n v="9"/>
    <x v="10"/>
    <m/>
    <n v="84.2"/>
    <n v="46"/>
    <x v="0"/>
    <n v="3"/>
    <x v="2"/>
    <x v="45"/>
    <n v="15"/>
    <n v="-7.4085308894317803E-2"/>
    <s v="Normal"/>
    <n v="19.131944444444443"/>
    <n v="15"/>
    <x v="0"/>
    <s v="T132"/>
    <b v="0"/>
    <x v="15"/>
    <x v="1"/>
    <x v="1"/>
  </r>
  <r>
    <x v="209"/>
    <x v="2"/>
    <n v="1"/>
    <x v="10"/>
    <m/>
    <n v="85.1"/>
    <n v="57.5"/>
    <x v="1"/>
    <n v="3.5"/>
    <x v="1"/>
    <x v="4"/>
    <m/>
    <n v="-0.24967377635768659"/>
    <s v="Normal"/>
    <n v="19.131944444444443"/>
    <n v="19.131944444444443"/>
    <x v="1"/>
    <s v="T188"/>
    <b v="1"/>
    <x v="20"/>
    <x v="0"/>
    <x v="1"/>
  </r>
  <r>
    <x v="210"/>
    <x v="2"/>
    <n v="18"/>
    <x v="10"/>
    <m/>
    <n v="79.099999999999994"/>
    <n v="52.3"/>
    <x v="1"/>
    <n v="4"/>
    <x v="1"/>
    <x v="109"/>
    <n v="23.45"/>
    <n v="2.482952777671326E-2"/>
    <s v="Normal"/>
    <n v="19.131944444444443"/>
    <n v="23.45"/>
    <x v="1"/>
    <s v="T469"/>
    <b v="1"/>
    <x v="19"/>
    <x v="1"/>
    <x v="2"/>
  </r>
  <r>
    <x v="211"/>
    <x v="0"/>
    <n v="13"/>
    <x v="10"/>
    <m/>
    <n v="33.9"/>
    <n v="28.5"/>
    <x v="0"/>
    <n v="1"/>
    <x v="0"/>
    <x v="16"/>
    <n v="8"/>
    <n v="-0.15602659371055658"/>
    <s v="Normal"/>
    <n v="19.131944444444443"/>
    <n v="8"/>
    <x v="0"/>
    <s v="T339"/>
    <b v="0"/>
    <x v="16"/>
    <x v="0"/>
    <x v="2"/>
  </r>
  <r>
    <x v="212"/>
    <x v="2"/>
    <n v="1"/>
    <x v="10"/>
    <m/>
    <n v="46.2"/>
    <n v="35.5"/>
    <x v="0"/>
    <n v="4"/>
    <x v="1"/>
    <x v="21"/>
    <n v="22"/>
    <n v="7.8559759219209522E-3"/>
    <s v="Normal"/>
    <n v="19.131944444444443"/>
    <n v="22"/>
    <x v="1"/>
    <s v="T435"/>
    <b v="0"/>
    <x v="22"/>
    <x v="0"/>
    <x v="1"/>
  </r>
  <r>
    <x v="213"/>
    <x v="3"/>
    <n v="27"/>
    <x v="10"/>
    <m/>
    <n v="52.8"/>
    <n v="25.6"/>
    <x v="1"/>
    <n v="5"/>
    <x v="1"/>
    <x v="110"/>
    <n v="26.9"/>
    <n v="6.5214875293288066E-2"/>
    <s v="Normal"/>
    <n v="19.131944444444443"/>
    <n v="26.9"/>
    <x v="1"/>
    <s v="T112"/>
    <b v="1"/>
    <x v="12"/>
    <x v="0"/>
    <x v="2"/>
  </r>
  <r>
    <x v="214"/>
    <x v="1"/>
    <n v="31"/>
    <x v="10"/>
    <m/>
    <n v="87.4"/>
    <n v="51"/>
    <x v="1"/>
    <n v="4"/>
    <x v="1"/>
    <x v="111"/>
    <n v="26.66"/>
    <n v="6.2405459813874187E-2"/>
    <s v="Normal"/>
    <n v="19.131944444444443"/>
    <n v="26.66"/>
    <x v="1"/>
    <s v="T389"/>
    <b v="1"/>
    <x v="3"/>
    <x v="0"/>
    <x v="0"/>
  </r>
  <r>
    <x v="215"/>
    <x v="0"/>
    <n v="13"/>
    <x v="10"/>
    <m/>
    <n v="67.7"/>
    <n v="33.6"/>
    <x v="1"/>
    <n v="5"/>
    <x v="1"/>
    <x v="112"/>
    <n v="26.56"/>
    <n v="6.1234870030785045E-2"/>
    <s v="Normal"/>
    <n v="19.131944444444443"/>
    <n v="26.56"/>
    <x v="1"/>
    <s v="T134"/>
    <b v="1"/>
    <x v="18"/>
    <x v="0"/>
    <x v="0"/>
  </r>
  <r>
    <x v="216"/>
    <x v="0"/>
    <n v="30"/>
    <x v="10"/>
    <m/>
    <n v="102.1"/>
    <n v="48"/>
    <x v="0"/>
    <n v="4.5"/>
    <x v="1"/>
    <x v="113"/>
    <n v="26.78"/>
    <n v="6.3810167553581154E-2"/>
    <s v="Normal"/>
    <n v="19.131944444444443"/>
    <n v="26.78"/>
    <x v="1"/>
    <s v="T250"/>
    <b v="0"/>
    <x v="21"/>
    <x v="1"/>
    <x v="0"/>
  </r>
  <r>
    <x v="217"/>
    <x v="0"/>
    <n v="24"/>
    <x v="10"/>
    <m/>
    <n v="70.900000000000006"/>
    <n v="43.2"/>
    <x v="1"/>
    <n v="1"/>
    <x v="0"/>
    <x v="114"/>
    <n v="7.13"/>
    <n v="-0.16621072482343197"/>
    <s v="Normal"/>
    <n v="19.131944444444443"/>
    <n v="7.13"/>
    <x v="0"/>
    <s v="T180"/>
    <b v="1"/>
    <x v="8"/>
    <x v="0"/>
    <x v="2"/>
  </r>
  <r>
    <x v="218"/>
    <x v="2"/>
    <n v="27"/>
    <x v="10"/>
    <m/>
    <n v="77.599999999999994"/>
    <n v="31.5"/>
    <x v="1"/>
    <n v="3.5"/>
    <x v="1"/>
    <x v="115"/>
    <n v="19.72"/>
    <n v="-1.8833471132511114E-2"/>
    <s v="Normal"/>
    <n v="19.131944444444443"/>
    <n v="19.72"/>
    <x v="1"/>
    <s v="T246"/>
    <b v="1"/>
    <x v="1"/>
    <x v="0"/>
    <x v="1"/>
  </r>
  <r>
    <x v="219"/>
    <x v="3"/>
    <n v="30"/>
    <x v="10"/>
    <m/>
    <n v="61.1"/>
    <n v="35.4"/>
    <x v="0"/>
    <n v="2"/>
    <x v="0"/>
    <x v="3"/>
    <n v="10"/>
    <n v="-0.13261479804877407"/>
    <s v="Normal"/>
    <n v="19.131944444444443"/>
    <n v="10"/>
    <x v="0"/>
    <s v="T180"/>
    <b v="0"/>
    <x v="5"/>
    <x v="0"/>
    <x v="2"/>
  </r>
  <r>
    <x v="220"/>
    <x v="1"/>
    <n v="2"/>
    <x v="11"/>
    <m/>
    <n v="51.8"/>
    <n v="28.8"/>
    <x v="1"/>
    <n v="5"/>
    <x v="1"/>
    <x v="116"/>
    <n v="29.25"/>
    <n v="9.272373519588252E-2"/>
    <s v="Normal"/>
    <n v="17.293684210526315"/>
    <n v="29.25"/>
    <x v="1"/>
    <s v="T297"/>
    <b v="1"/>
    <x v="16"/>
    <x v="1"/>
    <x v="0"/>
  </r>
  <r>
    <x v="221"/>
    <x v="2"/>
    <n v="1"/>
    <x v="11"/>
    <m/>
    <n v="61.5"/>
    <n v="37.4"/>
    <x v="0"/>
    <n v="2"/>
    <x v="0"/>
    <x v="3"/>
    <n v="10"/>
    <n v="-0.13261479804877407"/>
    <s v="Normal"/>
    <n v="17.293684210526315"/>
    <n v="10"/>
    <x v="0"/>
    <s v="T042"/>
    <b v="0"/>
    <x v="19"/>
    <x v="1"/>
    <x v="0"/>
  </r>
  <r>
    <x v="222"/>
    <x v="2"/>
    <n v="2"/>
    <x v="11"/>
    <m/>
    <n v="84.2"/>
    <n v="45.4"/>
    <x v="1"/>
    <n v="4"/>
    <x v="1"/>
    <x v="117"/>
    <n v="21.8"/>
    <n v="5.5147963557427111E-3"/>
    <s v="Normal"/>
    <n v="17.293684210526315"/>
    <n v="21.8"/>
    <x v="1"/>
    <s v="T084"/>
    <b v="1"/>
    <x v="8"/>
    <x v="0"/>
    <x v="2"/>
  </r>
  <r>
    <x v="223"/>
    <x v="2"/>
    <n v="4"/>
    <x v="11"/>
    <m/>
    <n v="61.8"/>
    <n v="44.7"/>
    <x v="0"/>
    <n v="3"/>
    <x v="2"/>
    <x v="45"/>
    <n v="15"/>
    <n v="-7.4085308894317803E-2"/>
    <s v="Normal"/>
    <n v="17.293684210526315"/>
    <n v="15"/>
    <x v="0"/>
    <s v="T071"/>
    <b v="0"/>
    <x v="14"/>
    <x v="1"/>
    <x v="0"/>
  </r>
  <r>
    <x v="224"/>
    <x v="2"/>
    <n v="16"/>
    <x v="11"/>
    <m/>
    <n v="75.2"/>
    <n v="53.9"/>
    <x v="1"/>
    <n v="3.5"/>
    <x v="1"/>
    <x v="118"/>
    <n v="19.52"/>
    <n v="-2.1174650698689356E-2"/>
    <s v="Normal"/>
    <n v="17.293684210526315"/>
    <n v="19.52"/>
    <x v="1"/>
    <s v="T017"/>
    <b v="1"/>
    <x v="8"/>
    <x v="0"/>
    <x v="0"/>
  </r>
  <r>
    <x v="225"/>
    <x v="2"/>
    <n v="12"/>
    <x v="11"/>
    <m/>
    <n v="61.7"/>
    <n v="48.3"/>
    <x v="0"/>
    <n v="1"/>
    <x v="0"/>
    <x v="4"/>
    <m/>
    <n v="-0.24967377635768659"/>
    <s v="Normal"/>
    <n v="17.293684210526315"/>
    <n v="17.293684210526315"/>
    <x v="0"/>
    <s v="T021"/>
    <b v="0"/>
    <x v="9"/>
    <x v="1"/>
    <x v="2"/>
  </r>
  <r>
    <x v="226"/>
    <x v="1"/>
    <n v="4"/>
    <x v="11"/>
    <m/>
    <n v="80.8"/>
    <n v="32.4"/>
    <x v="0"/>
    <n v="3"/>
    <x v="2"/>
    <x v="119"/>
    <n v="16.5"/>
    <n v="-5.6526462147980933E-2"/>
    <s v="Normal"/>
    <n v="17.293684210526315"/>
    <n v="16.5"/>
    <x v="0"/>
    <s v="T132"/>
    <b v="0"/>
    <x v="22"/>
    <x v="0"/>
    <x v="0"/>
  </r>
  <r>
    <x v="227"/>
    <x v="0"/>
    <n v="30"/>
    <x v="11"/>
    <m/>
    <n v="98.4"/>
    <n v="57.4"/>
    <x v="1"/>
    <n v="3"/>
    <x v="2"/>
    <x v="120"/>
    <n v="18.57"/>
    <n v="-3.2295253638036037E-2"/>
    <s v="Normal"/>
    <n v="17.293684210526315"/>
    <n v="18.57"/>
    <x v="1"/>
    <s v="T250"/>
    <b v="1"/>
    <x v="7"/>
    <x v="0"/>
    <x v="1"/>
  </r>
  <r>
    <x v="228"/>
    <x v="2"/>
    <n v="16"/>
    <x v="11"/>
    <m/>
    <n v="57.2"/>
    <n v="38.5"/>
    <x v="1"/>
    <n v="4"/>
    <x v="1"/>
    <x v="121"/>
    <n v="21.74"/>
    <n v="4.8124424858892092E-3"/>
    <s v="Normal"/>
    <n v="17.293684210526315"/>
    <n v="21.74"/>
    <x v="1"/>
    <s v="T424"/>
    <b v="1"/>
    <x v="23"/>
    <x v="1"/>
    <x v="1"/>
  </r>
  <r>
    <x v="229"/>
    <x v="2"/>
    <n v="24"/>
    <x v="11"/>
    <m/>
    <n v="48.2"/>
    <n v="35.1"/>
    <x v="1"/>
    <n v="3"/>
    <x v="2"/>
    <x v="122"/>
    <n v="19.149999999999999"/>
    <n v="-2.5505832896119129E-2"/>
    <s v="Normal"/>
    <n v="17.293684210526315"/>
    <n v="19.149999999999999"/>
    <x v="1"/>
    <s v="T476"/>
    <b v="1"/>
    <x v="22"/>
    <x v="0"/>
    <x v="0"/>
  </r>
  <r>
    <x v="230"/>
    <x v="3"/>
    <n v="26"/>
    <x v="11"/>
    <m/>
    <n v="74.8"/>
    <n v="57.7"/>
    <x v="0"/>
    <n v="1"/>
    <x v="0"/>
    <x v="15"/>
    <n v="5"/>
    <n v="-0.19114428720323032"/>
    <s v="Normal"/>
    <n v="17.293684210526315"/>
    <n v="5"/>
    <x v="0"/>
    <s v="T190"/>
    <b v="0"/>
    <x v="17"/>
    <x v="0"/>
    <x v="2"/>
  </r>
  <r>
    <x v="231"/>
    <x v="3"/>
    <n v="26"/>
    <x v="11"/>
    <m/>
    <n v="66.8"/>
    <n v="52.7"/>
    <x v="0"/>
    <n v="2"/>
    <x v="0"/>
    <x v="3"/>
    <n v="10"/>
    <n v="-0.13261479804877407"/>
    <s v="Normal"/>
    <n v="17.293684210526315"/>
    <n v="10"/>
    <x v="0"/>
    <s v="T277"/>
    <b v="0"/>
    <x v="17"/>
    <x v="0"/>
    <x v="1"/>
  </r>
  <r>
    <x v="232"/>
    <x v="0"/>
    <n v="12"/>
    <x v="11"/>
    <m/>
    <n v="87.3"/>
    <n v="63.9"/>
    <x v="0"/>
    <n v="2"/>
    <x v="0"/>
    <x v="40"/>
    <n v="12"/>
    <n v="-0.10920300238699156"/>
    <s v="Normal"/>
    <n v="17.293684210526315"/>
    <n v="12"/>
    <x v="0"/>
    <s v="T421"/>
    <b v="0"/>
    <x v="9"/>
    <x v="1"/>
    <x v="0"/>
  </r>
  <r>
    <x v="233"/>
    <x v="1"/>
    <n v="26"/>
    <x v="11"/>
    <m/>
    <n v="77.2"/>
    <n v="36.700000000000003"/>
    <x v="1"/>
    <n v="4.5"/>
    <x v="1"/>
    <x v="123"/>
    <n v="27.82"/>
    <n v="7.5984301297708043E-2"/>
    <s v="Normal"/>
    <n v="17.293684210526315"/>
    <n v="27.82"/>
    <x v="1"/>
    <s v="T393"/>
    <b v="1"/>
    <x v="2"/>
    <x v="0"/>
    <x v="2"/>
  </r>
  <r>
    <x v="234"/>
    <x v="0"/>
    <n v="8"/>
    <x v="11"/>
    <m/>
    <n v="57"/>
    <n v="27.6"/>
    <x v="1"/>
    <n v="3.5"/>
    <x v="1"/>
    <x v="124"/>
    <n v="20.36"/>
    <n v="-1.1341696520740706E-2"/>
    <s v="Normal"/>
    <n v="17.293684210526315"/>
    <n v="20.36"/>
    <x v="1"/>
    <s v="T477"/>
    <b v="1"/>
    <x v="11"/>
    <x v="0"/>
    <x v="1"/>
  </r>
  <r>
    <x v="235"/>
    <x v="0"/>
    <n v="29"/>
    <x v="11"/>
    <m/>
    <n v="54.4"/>
    <n v="26.3"/>
    <x v="0"/>
    <n v="3"/>
    <x v="2"/>
    <x v="45"/>
    <n v="15"/>
    <n v="-7.4085308894317803E-2"/>
    <s v="Normal"/>
    <n v="17.293684210526315"/>
    <n v="15"/>
    <x v="0"/>
    <s v="T095"/>
    <b v="0"/>
    <x v="21"/>
    <x v="1"/>
    <x v="0"/>
  </r>
  <r>
    <x v="236"/>
    <x v="0"/>
    <n v="2"/>
    <x v="11"/>
    <m/>
    <n v="70.3"/>
    <n v="48.9"/>
    <x v="1"/>
    <n v="2"/>
    <x v="0"/>
    <x v="125"/>
    <n v="12.86"/>
    <n v="-9.9135930252425092E-2"/>
    <s v="Normal"/>
    <n v="17.293684210526315"/>
    <n v="12.86"/>
    <x v="0"/>
    <s v="T292"/>
    <b v="1"/>
    <x v="17"/>
    <x v="0"/>
    <x v="1"/>
  </r>
  <r>
    <x v="237"/>
    <x v="2"/>
    <n v="11"/>
    <x v="11"/>
    <m/>
    <n v="72.7"/>
    <n v="50.4"/>
    <x v="1"/>
    <n v="3"/>
    <x v="2"/>
    <x v="126"/>
    <n v="16.14"/>
    <n v="-6.0740585367101772E-2"/>
    <s v="Normal"/>
    <n v="17.293684210526315"/>
    <n v="16.14"/>
    <x v="0"/>
    <s v="T203"/>
    <b v="1"/>
    <x v="7"/>
    <x v="1"/>
    <x v="1"/>
  </r>
  <r>
    <x v="238"/>
    <x v="0"/>
    <n v="9"/>
    <x v="11"/>
    <m/>
    <n v="62.7"/>
    <n v="52.3"/>
    <x v="1"/>
    <n v="2.5"/>
    <x v="1"/>
    <x v="127"/>
    <n v="14.87"/>
    <n v="-7.560707561233368E-2"/>
    <s v="Normal"/>
    <n v="17.293684210526315"/>
    <n v="14.87"/>
    <x v="0"/>
    <s v="T330"/>
    <b v="1"/>
    <x v="9"/>
    <x v="0"/>
    <x v="2"/>
  </r>
  <r>
    <x v="239"/>
    <x v="0"/>
    <n v="30"/>
    <x v="11"/>
    <m/>
    <n v="89.7"/>
    <n v="50.4"/>
    <x v="0"/>
    <n v="4"/>
    <x v="1"/>
    <x v="58"/>
    <n v="23"/>
    <n v="1.9561873752812205E-2"/>
    <s v="Normal"/>
    <n v="17.293684210526315"/>
    <n v="23"/>
    <x v="1"/>
    <s v="T188"/>
    <b v="0"/>
    <x v="6"/>
    <x v="1"/>
    <x v="1"/>
  </r>
  <r>
    <x v="240"/>
    <x v="1"/>
    <n v="19"/>
    <x v="12"/>
    <m/>
    <n v="68.7"/>
    <n v="38.299999999999997"/>
    <x v="0"/>
    <n v="2"/>
    <x v="0"/>
    <x v="128"/>
    <n v="12.1"/>
    <n v="-0.10803241260390244"/>
    <s v="Normal"/>
    <n v="17.730277777777772"/>
    <n v="12.1"/>
    <x v="0"/>
    <s v="T400"/>
    <b v="0"/>
    <x v="2"/>
    <x v="1"/>
    <x v="0"/>
  </r>
  <r>
    <x v="241"/>
    <x v="2"/>
    <n v="22"/>
    <x v="12"/>
    <m/>
    <n v="88"/>
    <n v="59.7"/>
    <x v="0"/>
    <n v="2"/>
    <x v="0"/>
    <x v="40"/>
    <n v="12"/>
    <n v="-0.10920300238699156"/>
    <s v="Normal"/>
    <n v="17.730277777777772"/>
    <n v="12"/>
    <x v="0"/>
    <s v="T334"/>
    <b v="0"/>
    <x v="15"/>
    <x v="1"/>
    <x v="1"/>
  </r>
  <r>
    <x v="242"/>
    <x v="1"/>
    <n v="9"/>
    <x v="12"/>
    <m/>
    <n v="45.3"/>
    <n v="37.299999999999997"/>
    <x v="1"/>
    <n v="4"/>
    <x v="1"/>
    <x v="129"/>
    <n v="27.43"/>
    <n v="7.1419001143660441E-2"/>
    <s v="Normal"/>
    <n v="17.730277777777772"/>
    <n v="27.43"/>
    <x v="1"/>
    <s v="T396"/>
    <b v="1"/>
    <x v="2"/>
    <x v="0"/>
    <x v="0"/>
  </r>
  <r>
    <x v="243"/>
    <x v="2"/>
    <n v="19"/>
    <x v="12"/>
    <m/>
    <n v="72.099999999999994"/>
    <n v="56.5"/>
    <x v="1"/>
    <n v="2.5"/>
    <x v="1"/>
    <x v="130"/>
    <n v="16.25"/>
    <n v="-5.9452936605703742E-2"/>
    <s v="Normal"/>
    <n v="17.730277777777772"/>
    <n v="16.25"/>
    <x v="0"/>
    <s v="T038"/>
    <b v="1"/>
    <x v="16"/>
    <x v="0"/>
    <x v="1"/>
  </r>
  <r>
    <x v="244"/>
    <x v="2"/>
    <n v="1"/>
    <x v="12"/>
    <m/>
    <n v="94.8"/>
    <n v="67.5"/>
    <x v="0"/>
    <n v="3"/>
    <x v="2"/>
    <x v="61"/>
    <n v="17"/>
    <n v="-5.0673513232535307E-2"/>
    <s v="Normal"/>
    <n v="17.730277777777772"/>
    <n v="17"/>
    <x v="0"/>
    <s v="T073"/>
    <b v="0"/>
    <x v="2"/>
    <x v="0"/>
    <x v="2"/>
  </r>
  <r>
    <x v="245"/>
    <x v="2"/>
    <n v="19"/>
    <x v="12"/>
    <m/>
    <n v="69.599999999999994"/>
    <n v="45.3"/>
    <x v="0"/>
    <n v="2.5"/>
    <x v="1"/>
    <x v="131"/>
    <n v="13.12"/>
    <n v="-9.6092396816393366E-2"/>
    <s v="Normal"/>
    <n v="17.730277777777772"/>
    <n v="13.12"/>
    <x v="0"/>
    <s v="T208"/>
    <b v="0"/>
    <x v="3"/>
    <x v="0"/>
    <x v="2"/>
  </r>
  <r>
    <x v="246"/>
    <x v="2"/>
    <n v="21"/>
    <x v="12"/>
    <m/>
    <n v="66.7"/>
    <n v="47.9"/>
    <x v="1"/>
    <n v="3.5"/>
    <x v="1"/>
    <x v="73"/>
    <n v="20.190000000000001"/>
    <n v="-1.3331699151992197E-2"/>
    <s v="Normal"/>
    <n v="17.730277777777772"/>
    <n v="20.190000000000001"/>
    <x v="1"/>
    <s v="T326"/>
    <b v="1"/>
    <x v="0"/>
    <x v="1"/>
    <x v="2"/>
  </r>
  <r>
    <x v="247"/>
    <x v="2"/>
    <n v="28"/>
    <x v="12"/>
    <m/>
    <n v="61.6"/>
    <n v="57"/>
    <x v="0"/>
    <n v="0.5"/>
    <x v="0"/>
    <x v="36"/>
    <n v="3.68"/>
    <n v="-0.20659607234000676"/>
    <s v="Normal"/>
    <n v="17.730277777777772"/>
    <n v="3.68"/>
    <x v="0"/>
    <s v="T157"/>
    <b v="0"/>
    <x v="10"/>
    <x v="1"/>
    <x v="0"/>
  </r>
  <r>
    <x v="248"/>
    <x v="0"/>
    <n v="11"/>
    <x v="12"/>
    <m/>
    <n v="60.3"/>
    <n v="30.9"/>
    <x v="0"/>
    <n v="2"/>
    <x v="0"/>
    <x v="3"/>
    <n v="10"/>
    <n v="-0.13261479804877407"/>
    <s v="Normal"/>
    <n v="17.730277777777772"/>
    <n v="10"/>
    <x v="0"/>
    <s v="T148"/>
    <b v="0"/>
    <x v="5"/>
    <x v="1"/>
    <x v="2"/>
  </r>
  <r>
    <x v="249"/>
    <x v="0"/>
    <n v="9"/>
    <x v="12"/>
    <m/>
    <n v="71.900000000000006"/>
    <n v="53.7"/>
    <x v="0"/>
    <n v="1.5"/>
    <x v="0"/>
    <x v="50"/>
    <n v="7.88"/>
    <n v="-0.15743130145026352"/>
    <s v="Normal"/>
    <n v="17.730277777777772"/>
    <n v="7.88"/>
    <x v="0"/>
    <s v="T415"/>
    <b v="0"/>
    <x v="15"/>
    <x v="1"/>
    <x v="2"/>
  </r>
  <r>
    <x v="250"/>
    <x v="2"/>
    <n v="6"/>
    <x v="12"/>
    <m/>
    <n v="76.7"/>
    <n v="53"/>
    <x v="0"/>
    <n v="1"/>
    <x v="0"/>
    <x v="15"/>
    <n v="5"/>
    <n v="-0.19114428720323032"/>
    <s v="Normal"/>
    <n v="17.730277777777772"/>
    <n v="5"/>
    <x v="0"/>
    <s v="T485"/>
    <b v="0"/>
    <x v="23"/>
    <x v="1"/>
    <x v="1"/>
  </r>
  <r>
    <x v="251"/>
    <x v="2"/>
    <n v="4"/>
    <x v="12"/>
    <m/>
    <n v="78.5"/>
    <n v="49.7"/>
    <x v="0"/>
    <n v="3"/>
    <x v="2"/>
    <x v="72"/>
    <n v="16"/>
    <n v="-6.2379411063426558E-2"/>
    <s v="Normal"/>
    <n v="17.730277777777772"/>
    <n v="16"/>
    <x v="0"/>
    <s v="T054"/>
    <b v="0"/>
    <x v="22"/>
    <x v="1"/>
    <x v="1"/>
  </r>
  <r>
    <x v="252"/>
    <x v="2"/>
    <n v="28"/>
    <x v="12"/>
    <m/>
    <n v="55.6"/>
    <n v="32.6"/>
    <x v="1"/>
    <n v="4.5"/>
    <x v="1"/>
    <x v="132"/>
    <n v="26.15"/>
    <n v="5.6435451920119631E-2"/>
    <s v="Normal"/>
    <n v="17.730277777777772"/>
    <n v="26.15"/>
    <x v="1"/>
    <s v="T243"/>
    <b v="1"/>
    <x v="11"/>
    <x v="0"/>
    <x v="1"/>
  </r>
  <r>
    <x v="253"/>
    <x v="2"/>
    <n v="24"/>
    <x v="12"/>
    <m/>
    <n v="48.3"/>
    <n v="28.3"/>
    <x v="1"/>
    <n v="5"/>
    <x v="1"/>
    <x v="133"/>
    <n v="28.6"/>
    <n v="8.5114901605803234E-2"/>
    <s v="Normal"/>
    <n v="17.730277777777772"/>
    <n v="28.6"/>
    <x v="1"/>
    <s v="T435"/>
    <b v="1"/>
    <x v="23"/>
    <x v="0"/>
    <x v="0"/>
  </r>
  <r>
    <x v="254"/>
    <x v="2"/>
    <n v="1"/>
    <x v="12"/>
    <m/>
    <n v="95"/>
    <n v="43"/>
    <x v="0"/>
    <n v="3"/>
    <x v="2"/>
    <x v="4"/>
    <m/>
    <n v="-0.24967377635768659"/>
    <s v="Normal"/>
    <n v="17.730277777777772"/>
    <n v="17.730277777777772"/>
    <x v="0"/>
    <s v="T187"/>
    <b v="0"/>
    <x v="8"/>
    <x v="1"/>
    <x v="2"/>
  </r>
  <r>
    <x v="255"/>
    <x v="2"/>
    <n v="7"/>
    <x v="12"/>
    <m/>
    <n v="63.3"/>
    <n v="58.8"/>
    <x v="1"/>
    <n v="2.5"/>
    <x v="1"/>
    <x v="134"/>
    <n v="14.54"/>
    <n v="-7.9470021896527798E-2"/>
    <s v="Normal"/>
    <n v="17.730277777777772"/>
    <n v="14.54"/>
    <x v="0"/>
    <s v="T254"/>
    <b v="1"/>
    <x v="21"/>
    <x v="0"/>
    <x v="1"/>
  </r>
  <r>
    <x v="256"/>
    <x v="0"/>
    <n v="19"/>
    <x v="12"/>
    <m/>
    <n v="41.6"/>
    <n v="36.700000000000003"/>
    <x v="0"/>
    <n v="3"/>
    <x v="2"/>
    <x v="4"/>
    <m/>
    <n v="-0.24967377635768659"/>
    <s v="Normal"/>
    <n v="17.730277777777772"/>
    <n v="17.730277777777772"/>
    <x v="0"/>
    <s v="T003"/>
    <b v="0"/>
    <x v="18"/>
    <x v="1"/>
    <x v="2"/>
  </r>
  <r>
    <x v="257"/>
    <x v="1"/>
    <n v="14"/>
    <x v="12"/>
    <m/>
    <n v="61.6"/>
    <n v="56.2"/>
    <x v="0"/>
    <n v="3"/>
    <x v="2"/>
    <x v="119"/>
    <n v="16.5"/>
    <n v="-5.6526462147980933E-2"/>
    <s v="Normal"/>
    <n v="17.730277777777772"/>
    <n v="16.5"/>
    <x v="0"/>
    <s v="T179"/>
    <b v="0"/>
    <x v="7"/>
    <x v="0"/>
    <x v="0"/>
  </r>
  <r>
    <x v="258"/>
    <x v="0"/>
    <n v="20"/>
    <x v="12"/>
    <m/>
    <n v="104.1"/>
    <n v="44.4"/>
    <x v="1"/>
    <n v="5"/>
    <x v="1"/>
    <x v="135"/>
    <n v="31.3"/>
    <n v="0.1167208257492096"/>
    <s v="Normal"/>
    <n v="17.730277777777772"/>
    <n v="31.3"/>
    <x v="1"/>
    <s v="T075"/>
    <b v="1"/>
    <x v="4"/>
    <x v="0"/>
    <x v="2"/>
  </r>
  <r>
    <x v="259"/>
    <x v="3"/>
    <n v="15"/>
    <x v="12"/>
    <m/>
    <n v="76.5"/>
    <n v="32.5"/>
    <x v="0"/>
    <n v="3"/>
    <x v="2"/>
    <x v="72"/>
    <n v="16"/>
    <n v="-6.2379411063426558E-2"/>
    <s v="Normal"/>
    <n v="17.730277777777772"/>
    <n v="16"/>
    <x v="0"/>
    <s v="T352"/>
    <b v="0"/>
    <x v="5"/>
    <x v="1"/>
    <x v="2"/>
  </r>
  <r>
    <x v="260"/>
    <x v="0"/>
    <n v="11"/>
    <x v="13"/>
    <m/>
    <n v="42.3"/>
    <n v="26"/>
    <x v="1"/>
    <n v="4"/>
    <x v="1"/>
    <x v="136"/>
    <n v="24.89"/>
    <n v="4.1686020653196675E-2"/>
    <s v="Normal"/>
    <n v="17.40111111111111"/>
    <n v="24.89"/>
    <x v="1"/>
    <s v="T064"/>
    <b v="1"/>
    <x v="8"/>
    <x v="0"/>
    <x v="1"/>
  </r>
  <r>
    <x v="261"/>
    <x v="0"/>
    <n v="8"/>
    <x v="13"/>
    <m/>
    <n v="68.099999999999994"/>
    <n v="50.6"/>
    <x v="0"/>
    <n v="2"/>
    <x v="0"/>
    <x v="3"/>
    <n v="10"/>
    <n v="-0.13261479804877407"/>
    <s v="Normal"/>
    <n v="17.40111111111111"/>
    <n v="10"/>
    <x v="0"/>
    <s v="T372"/>
    <b v="0"/>
    <x v="13"/>
    <x v="1"/>
    <x v="2"/>
  </r>
  <r>
    <x v="262"/>
    <x v="2"/>
    <n v="20"/>
    <x v="13"/>
    <m/>
    <n v="52.3"/>
    <n v="27.1"/>
    <x v="0"/>
    <n v="3"/>
    <x v="2"/>
    <x v="45"/>
    <n v="15"/>
    <n v="-7.4085308894317803E-2"/>
    <s v="Normal"/>
    <n v="17.40111111111111"/>
    <n v="15"/>
    <x v="0"/>
    <s v="T133"/>
    <b v="0"/>
    <x v="8"/>
    <x v="1"/>
    <x v="0"/>
  </r>
  <r>
    <x v="263"/>
    <x v="0"/>
    <n v="7"/>
    <x v="13"/>
    <m/>
    <n v="77.3"/>
    <n v="33.5"/>
    <x v="1"/>
    <n v="3.5"/>
    <x v="1"/>
    <x v="137"/>
    <n v="20.59"/>
    <n v="-8.6493400196357133E-3"/>
    <s v="Normal"/>
    <n v="17.40111111111111"/>
    <n v="20.59"/>
    <x v="1"/>
    <s v="T183"/>
    <b v="1"/>
    <x v="16"/>
    <x v="0"/>
    <x v="2"/>
  </r>
  <r>
    <x v="264"/>
    <x v="2"/>
    <n v="22"/>
    <x v="13"/>
    <m/>
    <n v="66.5"/>
    <n v="45.8"/>
    <x v="0"/>
    <n v="2"/>
    <x v="0"/>
    <x v="3"/>
    <n v="10"/>
    <n v="-0.13261479804877407"/>
    <s v="Normal"/>
    <n v="17.40111111111111"/>
    <n v="10"/>
    <x v="0"/>
    <s v="T078"/>
    <b v="0"/>
    <x v="18"/>
    <x v="0"/>
    <x v="1"/>
  </r>
  <r>
    <x v="265"/>
    <x v="0"/>
    <n v="13"/>
    <x v="13"/>
    <m/>
    <n v="40.299999999999997"/>
    <n v="35.799999999999997"/>
    <x v="0"/>
    <n v="2"/>
    <x v="0"/>
    <x v="40"/>
    <n v="12"/>
    <n v="-0.10920300238699156"/>
    <s v="Normal"/>
    <n v="17.40111111111111"/>
    <n v="12"/>
    <x v="0"/>
    <s v="T151"/>
    <b v="0"/>
    <x v="17"/>
    <x v="1"/>
    <x v="1"/>
  </r>
  <r>
    <x v="266"/>
    <x v="0"/>
    <n v="27"/>
    <x v="13"/>
    <m/>
    <n v="90.8"/>
    <n v="57.6"/>
    <x v="0"/>
    <n v="4.5"/>
    <x v="1"/>
    <x v="113"/>
    <n v="26.78"/>
    <n v="6.3810167553581154E-2"/>
    <s v="Normal"/>
    <n v="17.40111111111111"/>
    <n v="26.78"/>
    <x v="1"/>
    <s v="T437"/>
    <b v="0"/>
    <x v="19"/>
    <x v="0"/>
    <x v="0"/>
  </r>
  <r>
    <x v="267"/>
    <x v="2"/>
    <n v="30"/>
    <x v="13"/>
    <m/>
    <n v="67"/>
    <n v="30.3"/>
    <x v="0"/>
    <n v="2"/>
    <x v="0"/>
    <x v="3"/>
    <n v="10"/>
    <n v="-0.13261479804877407"/>
    <s v="Normal"/>
    <n v="17.40111111111111"/>
    <n v="10"/>
    <x v="0"/>
    <s v="T320"/>
    <b v="0"/>
    <x v="6"/>
    <x v="1"/>
    <x v="1"/>
  </r>
  <r>
    <x v="268"/>
    <x v="0"/>
    <n v="10"/>
    <x v="13"/>
    <m/>
    <n v="60.9"/>
    <n v="48.7"/>
    <x v="0"/>
    <n v="2"/>
    <x v="0"/>
    <x v="3"/>
    <n v="10"/>
    <n v="-0.13261479804877407"/>
    <s v="Normal"/>
    <n v="17.40111111111111"/>
    <n v="10"/>
    <x v="0"/>
    <s v="T447"/>
    <b v="0"/>
    <x v="2"/>
    <x v="1"/>
    <x v="1"/>
  </r>
  <r>
    <x v="269"/>
    <x v="3"/>
    <n v="14"/>
    <x v="13"/>
    <m/>
    <n v="40.200000000000003"/>
    <n v="28.7"/>
    <x v="1"/>
    <n v="5"/>
    <x v="1"/>
    <x v="138"/>
    <n v="30.29"/>
    <n v="0.10489786894000942"/>
    <s v="Normal"/>
    <n v="17.40111111111111"/>
    <n v="30.29"/>
    <x v="1"/>
    <s v="T386"/>
    <b v="1"/>
    <x v="8"/>
    <x v="0"/>
    <x v="2"/>
  </r>
  <r>
    <x v="270"/>
    <x v="3"/>
    <n v="3"/>
    <x v="13"/>
    <m/>
    <n v="64.5"/>
    <n v="35.299999999999997"/>
    <x v="1"/>
    <n v="2.5"/>
    <x v="1"/>
    <x v="139"/>
    <n v="16.48"/>
    <n v="-5.6760580104598751E-2"/>
    <s v="Normal"/>
    <n v="17.40111111111111"/>
    <n v="16.48"/>
    <x v="0"/>
    <s v="T108"/>
    <b v="1"/>
    <x v="1"/>
    <x v="0"/>
    <x v="0"/>
  </r>
  <r>
    <x v="271"/>
    <x v="2"/>
    <n v="19"/>
    <x v="13"/>
    <m/>
    <n v="50"/>
    <n v="30.9"/>
    <x v="1"/>
    <n v="4"/>
    <x v="1"/>
    <x v="140"/>
    <n v="21.53"/>
    <n v="2.3542039414020778E-3"/>
    <s v="Normal"/>
    <n v="17.40111111111111"/>
    <n v="21.53"/>
    <x v="1"/>
    <s v="T407"/>
    <b v="1"/>
    <x v="0"/>
    <x v="0"/>
    <x v="2"/>
  </r>
  <r>
    <x v="272"/>
    <x v="2"/>
    <n v="11"/>
    <x v="13"/>
    <m/>
    <n v="48.9"/>
    <n v="36.799999999999997"/>
    <x v="1"/>
    <n v="4"/>
    <x v="1"/>
    <x v="4"/>
    <m/>
    <n v="-0.24967377635768659"/>
    <s v="Normal"/>
    <n v="17.40111111111111"/>
    <n v="17.40111111111111"/>
    <x v="0"/>
    <s v="T135"/>
    <b v="1"/>
    <x v="19"/>
    <x v="0"/>
    <x v="0"/>
  </r>
  <r>
    <x v="273"/>
    <x v="2"/>
    <n v="23"/>
    <x v="13"/>
    <m/>
    <n v="62.1"/>
    <n v="59.1"/>
    <x v="0"/>
    <n v="3"/>
    <x v="2"/>
    <x v="4"/>
    <m/>
    <n v="-0.24967377635768659"/>
    <s v="Normal"/>
    <n v="17.40111111111111"/>
    <n v="17.40111111111111"/>
    <x v="0"/>
    <s v="T084"/>
    <b v="0"/>
    <x v="20"/>
    <x v="1"/>
    <x v="1"/>
  </r>
  <r>
    <x v="274"/>
    <x v="0"/>
    <n v="10"/>
    <x v="13"/>
    <m/>
    <n v="66.3"/>
    <n v="41.9"/>
    <x v="0"/>
    <n v="1"/>
    <x v="0"/>
    <x v="0"/>
    <n v="6"/>
    <n v="-0.17943838937233908"/>
    <s v="Normal"/>
    <n v="17.40111111111111"/>
    <n v="6"/>
    <x v="0"/>
    <s v="T481"/>
    <b v="0"/>
    <x v="10"/>
    <x v="1"/>
    <x v="2"/>
  </r>
  <r>
    <x v="275"/>
    <x v="2"/>
    <n v="11"/>
    <x v="13"/>
    <m/>
    <n v="73.900000000000006"/>
    <n v="41.1"/>
    <x v="1"/>
    <n v="4"/>
    <x v="1"/>
    <x v="141"/>
    <n v="23.7"/>
    <n v="2.7756002234436073E-2"/>
    <s v="Normal"/>
    <n v="17.40111111111111"/>
    <n v="23.7"/>
    <x v="1"/>
    <s v="T446"/>
    <b v="1"/>
    <x v="23"/>
    <x v="0"/>
    <x v="2"/>
  </r>
  <r>
    <x v="276"/>
    <x v="1"/>
    <n v="21"/>
    <x v="13"/>
    <m/>
    <n v="72.900000000000006"/>
    <n v="45.8"/>
    <x v="1"/>
    <n v="4.5"/>
    <x v="1"/>
    <x v="142"/>
    <n v="27.51"/>
    <n v="7.2355472970131771E-2"/>
    <s v="Normal"/>
    <n v="17.40111111111111"/>
    <n v="27.51"/>
    <x v="1"/>
    <s v="T431"/>
    <b v="1"/>
    <x v="12"/>
    <x v="0"/>
    <x v="2"/>
  </r>
  <r>
    <x v="277"/>
    <x v="3"/>
    <n v="10"/>
    <x v="13"/>
    <m/>
    <n v="45.5"/>
    <n v="32.5"/>
    <x v="0"/>
    <n v="3"/>
    <x v="2"/>
    <x v="61"/>
    <n v="17"/>
    <n v="-5.0673513232535307E-2"/>
    <s v="Normal"/>
    <n v="17.40111111111111"/>
    <n v="17"/>
    <x v="0"/>
    <s v="T162"/>
    <b v="0"/>
    <x v="17"/>
    <x v="1"/>
    <x v="2"/>
  </r>
  <r>
    <x v="278"/>
    <x v="0"/>
    <n v="16"/>
    <x v="13"/>
    <m/>
    <n v="92.6"/>
    <n v="59.3"/>
    <x v="0"/>
    <n v="2"/>
    <x v="0"/>
    <x v="40"/>
    <n v="12"/>
    <n v="-0.10920300238699156"/>
    <s v="Normal"/>
    <n v="17.40111111111111"/>
    <n v="12"/>
    <x v="0"/>
    <s v="T387"/>
    <b v="0"/>
    <x v="1"/>
    <x v="1"/>
    <x v="0"/>
  </r>
  <r>
    <x v="279"/>
    <x v="2"/>
    <n v="28"/>
    <x v="13"/>
    <m/>
    <n v="88.5"/>
    <n v="67.599999999999994"/>
    <x v="1"/>
    <n v="3"/>
    <x v="2"/>
    <x v="28"/>
    <n v="19.45"/>
    <n v="-2.1994063546851746E-2"/>
    <s v="Normal"/>
    <n v="17.40111111111111"/>
    <n v="19.45"/>
    <x v="1"/>
    <s v="T002"/>
    <b v="1"/>
    <x v="19"/>
    <x v="0"/>
    <x v="2"/>
  </r>
  <r>
    <x v="280"/>
    <x v="3"/>
    <n v="26"/>
    <x v="14"/>
    <m/>
    <n v="64.900000000000006"/>
    <n v="59.4"/>
    <x v="1"/>
    <n v="3.5"/>
    <x v="1"/>
    <x v="143"/>
    <n v="21.04"/>
    <n v="-3.3816859957346585E-3"/>
    <s v="Normal"/>
    <n v="16.267777777777781"/>
    <n v="21.04"/>
    <x v="1"/>
    <s v="T098"/>
    <b v="1"/>
    <x v="11"/>
    <x v="0"/>
    <x v="0"/>
  </r>
  <r>
    <x v="281"/>
    <x v="1"/>
    <n v="24"/>
    <x v="14"/>
    <m/>
    <n v="79.3"/>
    <n v="33.700000000000003"/>
    <x v="0"/>
    <n v="3"/>
    <x v="2"/>
    <x v="119"/>
    <n v="16.5"/>
    <n v="-5.6526462147980933E-2"/>
    <s v="Normal"/>
    <n v="16.267777777777781"/>
    <n v="16.5"/>
    <x v="0"/>
    <s v="T249"/>
    <b v="0"/>
    <x v="22"/>
    <x v="0"/>
    <x v="1"/>
  </r>
  <r>
    <x v="282"/>
    <x v="1"/>
    <n v="23"/>
    <x v="14"/>
    <m/>
    <n v="72.2"/>
    <n v="48.7"/>
    <x v="1"/>
    <n v="3"/>
    <x v="2"/>
    <x v="144"/>
    <n v="17.89"/>
    <n v="-4.0255264163042086E-2"/>
    <s v="Normal"/>
    <n v="16.267777777777781"/>
    <n v="17.89"/>
    <x v="0"/>
    <s v="T134"/>
    <b v="1"/>
    <x v="8"/>
    <x v="0"/>
    <x v="0"/>
  </r>
  <r>
    <x v="283"/>
    <x v="1"/>
    <n v="30"/>
    <x v="14"/>
    <m/>
    <n v="40.4"/>
    <n v="31.2"/>
    <x v="1"/>
    <n v="4"/>
    <x v="1"/>
    <x v="145"/>
    <n v="28.02"/>
    <n v="7.8325480863886285E-2"/>
    <s v="Normal"/>
    <n v="16.267777777777781"/>
    <n v="28.02"/>
    <x v="1"/>
    <s v="T481"/>
    <b v="1"/>
    <x v="4"/>
    <x v="0"/>
    <x v="0"/>
  </r>
  <r>
    <x v="284"/>
    <x v="1"/>
    <n v="24"/>
    <x v="14"/>
    <m/>
    <n v="95"/>
    <n v="49.3"/>
    <x v="1"/>
    <n v="5"/>
    <x v="1"/>
    <x v="4"/>
    <m/>
    <n v="-0.24967377635768659"/>
    <s v="Normal"/>
    <n v="16.267777777777781"/>
    <n v="16.267777777777781"/>
    <x v="0"/>
    <s v="T454"/>
    <b v="1"/>
    <x v="14"/>
    <x v="0"/>
    <x v="1"/>
  </r>
  <r>
    <x v="285"/>
    <x v="3"/>
    <n v="22"/>
    <x v="14"/>
    <m/>
    <n v="46.6"/>
    <n v="32.299999999999997"/>
    <x v="0"/>
    <n v="4.5"/>
    <x v="1"/>
    <x v="146"/>
    <n v="25.73"/>
    <n v="5.1518974831145328E-2"/>
    <s v="Normal"/>
    <n v="16.267777777777781"/>
    <n v="25.73"/>
    <x v="1"/>
    <s v="T390"/>
    <b v="0"/>
    <x v="12"/>
    <x v="1"/>
    <x v="0"/>
  </r>
  <r>
    <x v="286"/>
    <x v="1"/>
    <n v="1"/>
    <x v="14"/>
    <m/>
    <n v="75"/>
    <n v="37.200000000000003"/>
    <x v="1"/>
    <n v="4"/>
    <x v="1"/>
    <x v="4"/>
    <m/>
    <n v="-0.24967377635768659"/>
    <s v="Normal"/>
    <n v="16.267777777777781"/>
    <n v="16.267777777777781"/>
    <x v="0"/>
    <s v="T271"/>
    <b v="1"/>
    <x v="23"/>
    <x v="0"/>
    <x v="2"/>
  </r>
  <r>
    <x v="287"/>
    <x v="2"/>
    <n v="22"/>
    <x v="14"/>
    <m/>
    <n v="51.3"/>
    <n v="34.700000000000003"/>
    <x v="0"/>
    <n v="2"/>
    <x v="0"/>
    <x v="93"/>
    <n v="11"/>
    <n v="-0.12090890021788281"/>
    <s v="Normal"/>
    <n v="16.267777777777781"/>
    <n v="11"/>
    <x v="0"/>
    <s v="T267"/>
    <b v="0"/>
    <x v="10"/>
    <x v="1"/>
    <x v="2"/>
  </r>
  <r>
    <x v="288"/>
    <x v="2"/>
    <n v="14"/>
    <x v="14"/>
    <m/>
    <n v="54.7"/>
    <n v="34.5"/>
    <x v="1"/>
    <n v="4.5"/>
    <x v="1"/>
    <x v="4"/>
    <m/>
    <n v="-0.24967377635768659"/>
    <s v="Normal"/>
    <n v="16.267777777777781"/>
    <n v="16.267777777777781"/>
    <x v="0"/>
    <s v="T053"/>
    <b v="1"/>
    <x v="10"/>
    <x v="0"/>
    <x v="0"/>
  </r>
  <r>
    <x v="289"/>
    <x v="0"/>
    <n v="16"/>
    <x v="14"/>
    <m/>
    <n v="57.4"/>
    <n v="34.9"/>
    <x v="0"/>
    <n v="4"/>
    <x v="1"/>
    <x v="4"/>
    <m/>
    <n v="-0.24967377635768659"/>
    <s v="Normal"/>
    <n v="16.267777777777781"/>
    <n v="16.267777777777781"/>
    <x v="0"/>
    <s v="T151"/>
    <b v="0"/>
    <x v="16"/>
    <x v="0"/>
    <x v="2"/>
  </r>
  <r>
    <x v="290"/>
    <x v="2"/>
    <n v="6"/>
    <x v="14"/>
    <m/>
    <n v="78.900000000000006"/>
    <n v="53.1"/>
    <x v="1"/>
    <n v="2"/>
    <x v="0"/>
    <x v="147"/>
    <n v="11.9"/>
    <n v="-0.11037359217008068"/>
    <s v="Normal"/>
    <n v="16.267777777777781"/>
    <n v="11.9"/>
    <x v="0"/>
    <s v="T371"/>
    <b v="1"/>
    <x v="13"/>
    <x v="0"/>
    <x v="0"/>
  </r>
  <r>
    <x v="291"/>
    <x v="0"/>
    <n v="22"/>
    <x v="14"/>
    <m/>
    <n v="75"/>
    <n v="47"/>
    <x v="0"/>
    <n v="2"/>
    <x v="0"/>
    <x v="3"/>
    <n v="10"/>
    <n v="-0.13261479804877407"/>
    <s v="Normal"/>
    <n v="16.267777777777781"/>
    <n v="10"/>
    <x v="0"/>
    <s v="T294"/>
    <b v="0"/>
    <x v="23"/>
    <x v="1"/>
    <x v="2"/>
  </r>
  <r>
    <x v="292"/>
    <x v="2"/>
    <n v="2"/>
    <x v="14"/>
    <m/>
    <n v="88.7"/>
    <n v="45"/>
    <x v="1"/>
    <n v="3.5"/>
    <x v="1"/>
    <x v="4"/>
    <m/>
    <n v="-0.24967377635768659"/>
    <s v="Normal"/>
    <n v="16.267777777777781"/>
    <n v="16.267777777777781"/>
    <x v="0"/>
    <s v="T012"/>
    <b v="1"/>
    <x v="9"/>
    <x v="0"/>
    <x v="1"/>
  </r>
  <r>
    <x v="293"/>
    <x v="3"/>
    <n v="13"/>
    <x v="14"/>
    <m/>
    <n v="64.3"/>
    <n v="38.4"/>
    <x v="1"/>
    <n v="3.5"/>
    <x v="1"/>
    <x v="148"/>
    <n v="21.44"/>
    <n v="1.3006731366218671E-3"/>
    <s v="Normal"/>
    <n v="16.267777777777781"/>
    <n v="21.44"/>
    <x v="1"/>
    <s v="T350"/>
    <b v="1"/>
    <x v="2"/>
    <x v="0"/>
    <x v="1"/>
  </r>
  <r>
    <x v="294"/>
    <x v="0"/>
    <n v="10"/>
    <x v="14"/>
    <m/>
    <n v="54.8"/>
    <n v="37.5"/>
    <x v="1"/>
    <n v="3.5"/>
    <x v="1"/>
    <x v="149"/>
    <n v="21.22"/>
    <n v="-1.2746243861742365E-3"/>
    <s v="Normal"/>
    <n v="16.267777777777781"/>
    <n v="21.22"/>
    <x v="1"/>
    <s v="T210"/>
    <b v="1"/>
    <x v="12"/>
    <x v="1"/>
    <x v="0"/>
  </r>
  <r>
    <x v="295"/>
    <x v="0"/>
    <n v="4"/>
    <x v="14"/>
    <m/>
    <n v="57.6"/>
    <n v="50.3"/>
    <x v="0"/>
    <n v="1"/>
    <x v="0"/>
    <x v="15"/>
    <n v="5"/>
    <n v="-0.19114428720323032"/>
    <s v="Normal"/>
    <n v="16.267777777777781"/>
    <n v="5"/>
    <x v="0"/>
    <s v="T338"/>
    <b v="0"/>
    <x v="16"/>
    <x v="1"/>
    <x v="2"/>
  </r>
  <r>
    <x v="296"/>
    <x v="0"/>
    <n v="20"/>
    <x v="14"/>
    <m/>
    <n v="43.5"/>
    <n v="26.8"/>
    <x v="0"/>
    <n v="3"/>
    <x v="2"/>
    <x v="61"/>
    <n v="17"/>
    <n v="-5.0673513232535307E-2"/>
    <s v="Normal"/>
    <n v="16.267777777777781"/>
    <n v="17"/>
    <x v="0"/>
    <s v="T278"/>
    <b v="0"/>
    <x v="2"/>
    <x v="1"/>
    <x v="1"/>
  </r>
  <r>
    <x v="297"/>
    <x v="0"/>
    <n v="17"/>
    <x v="14"/>
    <m/>
    <n v="64.5"/>
    <n v="47.3"/>
    <x v="1"/>
    <n v="3.5"/>
    <x v="1"/>
    <x v="150"/>
    <n v="20.94"/>
    <n v="-4.5522757788237587E-3"/>
    <s v="Normal"/>
    <n v="16.267777777777781"/>
    <n v="20.94"/>
    <x v="1"/>
    <s v="T438"/>
    <b v="1"/>
    <x v="11"/>
    <x v="0"/>
    <x v="0"/>
  </r>
  <r>
    <x v="298"/>
    <x v="2"/>
    <n v="20"/>
    <x v="14"/>
    <m/>
    <n v="76"/>
    <n v="34.4"/>
    <x v="0"/>
    <n v="3"/>
    <x v="2"/>
    <x v="72"/>
    <n v="16"/>
    <n v="-6.2379411063426558E-2"/>
    <s v="Normal"/>
    <n v="16.267777777777781"/>
    <n v="16"/>
    <x v="0"/>
    <s v="T423"/>
    <b v="0"/>
    <x v="17"/>
    <x v="1"/>
    <x v="2"/>
  </r>
  <r>
    <x v="299"/>
    <x v="1"/>
    <n v="29"/>
    <x v="14"/>
    <m/>
    <n v="41.3"/>
    <n v="27"/>
    <x v="1"/>
    <n v="5"/>
    <x v="1"/>
    <x v="151"/>
    <n v="32.68"/>
    <n v="0.13287496475583951"/>
    <s v="Normal"/>
    <n v="16.267777777777781"/>
    <n v="32.68"/>
    <x v="1"/>
    <s v="T172"/>
    <b v="1"/>
    <x v="22"/>
    <x v="0"/>
    <x v="2"/>
  </r>
  <r>
    <x v="300"/>
    <x v="3"/>
    <n v="25"/>
    <x v="15"/>
    <m/>
    <n v="67.2"/>
    <n v="42.1"/>
    <x v="1"/>
    <n v="4"/>
    <x v="1"/>
    <x v="152"/>
    <n v="22.27"/>
    <n v="1.1016568336261585E-2"/>
    <s v="Normal"/>
    <n v="17.563333333333336"/>
    <n v="22.27"/>
    <x v="1"/>
    <s v="T207"/>
    <b v="1"/>
    <x v="3"/>
    <x v="0"/>
    <x v="0"/>
  </r>
  <r>
    <x v="301"/>
    <x v="3"/>
    <n v="27"/>
    <x v="15"/>
    <m/>
    <n v="89.1"/>
    <n v="60.3"/>
    <x v="1"/>
    <n v="3"/>
    <x v="2"/>
    <x v="153"/>
    <n v="18.440000000000001"/>
    <n v="-3.3817020356051886E-2"/>
    <s v="Normal"/>
    <n v="17.563333333333336"/>
    <n v="18.440000000000001"/>
    <x v="1"/>
    <s v="T163"/>
    <b v="1"/>
    <x v="16"/>
    <x v="1"/>
    <x v="0"/>
  </r>
  <r>
    <x v="302"/>
    <x v="0"/>
    <n v="12"/>
    <x v="15"/>
    <m/>
    <n v="72.8"/>
    <n v="38.1"/>
    <x v="0"/>
    <n v="1.5"/>
    <x v="0"/>
    <x v="50"/>
    <n v="7.88"/>
    <n v="-0.15743130145026352"/>
    <s v="Normal"/>
    <n v="17.563333333333336"/>
    <n v="7.88"/>
    <x v="0"/>
    <s v="T374"/>
    <b v="0"/>
    <x v="7"/>
    <x v="1"/>
    <x v="0"/>
  </r>
  <r>
    <x v="303"/>
    <x v="2"/>
    <n v="6"/>
    <x v="15"/>
    <m/>
    <n v="61.9"/>
    <n v="39.299999999999997"/>
    <x v="1"/>
    <n v="2.5"/>
    <x v="1"/>
    <x v="154"/>
    <n v="14.94"/>
    <n v="-7.4787662764171287E-2"/>
    <s v="Normal"/>
    <n v="17.563333333333336"/>
    <n v="14.94"/>
    <x v="0"/>
    <s v="T009"/>
    <b v="1"/>
    <x v="14"/>
    <x v="0"/>
    <x v="1"/>
  </r>
  <r>
    <x v="304"/>
    <x v="2"/>
    <n v="30"/>
    <x v="15"/>
    <m/>
    <n v="99.1"/>
    <n v="43.2"/>
    <x v="1"/>
    <n v="3"/>
    <x v="2"/>
    <x v="155"/>
    <n v="19.010000000000002"/>
    <n v="-2.714465859244387E-2"/>
    <s v="Normal"/>
    <n v="17.563333333333336"/>
    <n v="19.010000000000002"/>
    <x v="1"/>
    <s v="T077"/>
    <b v="1"/>
    <x v="5"/>
    <x v="1"/>
    <x v="2"/>
  </r>
  <r>
    <x v="305"/>
    <x v="1"/>
    <n v="9"/>
    <x v="15"/>
    <m/>
    <n v="81.2"/>
    <n v="45.3"/>
    <x v="0"/>
    <n v="3"/>
    <x v="2"/>
    <x v="119"/>
    <n v="16.5"/>
    <n v="-5.6526462147980933E-2"/>
    <s v="Normal"/>
    <n v="17.563333333333336"/>
    <n v="16.5"/>
    <x v="0"/>
    <s v="T252"/>
    <b v="0"/>
    <x v="11"/>
    <x v="1"/>
    <x v="1"/>
  </r>
  <r>
    <x v="306"/>
    <x v="0"/>
    <n v="24"/>
    <x v="15"/>
    <m/>
    <n v="51"/>
    <n v="34.799999999999997"/>
    <x v="0"/>
    <n v="3"/>
    <x v="2"/>
    <x v="45"/>
    <n v="15"/>
    <n v="-7.4085308894317803E-2"/>
    <s v="Normal"/>
    <n v="17.563333333333336"/>
    <n v="15"/>
    <x v="0"/>
    <s v="T021"/>
    <b v="0"/>
    <x v="8"/>
    <x v="1"/>
    <x v="2"/>
  </r>
  <r>
    <x v="307"/>
    <x v="0"/>
    <n v="2"/>
    <x v="15"/>
    <m/>
    <n v="57.7"/>
    <n v="27.3"/>
    <x v="1"/>
    <n v="5"/>
    <x v="1"/>
    <x v="156"/>
    <n v="27.95"/>
    <n v="7.7506068015723892E-2"/>
    <s v="Normal"/>
    <n v="17.563333333333336"/>
    <n v="27.95"/>
    <x v="1"/>
    <s v="T050"/>
    <b v="1"/>
    <x v="13"/>
    <x v="0"/>
    <x v="2"/>
  </r>
  <r>
    <x v="308"/>
    <x v="3"/>
    <n v="28"/>
    <x v="15"/>
    <m/>
    <n v="53.2"/>
    <n v="25.3"/>
    <x v="0"/>
    <n v="2.5"/>
    <x v="1"/>
    <x v="157"/>
    <n v="14.18"/>
    <n v="-8.3684145115648631E-2"/>
    <s v="Normal"/>
    <n v="17.563333333333336"/>
    <n v="14.18"/>
    <x v="0"/>
    <s v="T377"/>
    <b v="0"/>
    <x v="20"/>
    <x v="0"/>
    <x v="0"/>
  </r>
  <r>
    <x v="309"/>
    <x v="0"/>
    <n v="30"/>
    <x v="15"/>
    <m/>
    <n v="82.9"/>
    <n v="48.5"/>
    <x v="0"/>
    <n v="2"/>
    <x v="0"/>
    <x v="3"/>
    <n v="10"/>
    <n v="-0.13261479804877407"/>
    <s v="Normal"/>
    <n v="17.563333333333336"/>
    <n v="10"/>
    <x v="0"/>
    <s v="T063"/>
    <b v="0"/>
    <x v="2"/>
    <x v="1"/>
    <x v="2"/>
  </r>
  <r>
    <x v="310"/>
    <x v="0"/>
    <n v="20"/>
    <x v="15"/>
    <m/>
    <n v="81.900000000000006"/>
    <n v="41.2"/>
    <x v="1"/>
    <n v="3"/>
    <x v="2"/>
    <x v="7"/>
    <n v="17.09"/>
    <n v="-4.9619982427755095E-2"/>
    <s v="Normal"/>
    <n v="17.563333333333336"/>
    <n v="17.09"/>
    <x v="0"/>
    <s v="T418"/>
    <b v="1"/>
    <x v="8"/>
    <x v="1"/>
    <x v="0"/>
  </r>
  <r>
    <x v="311"/>
    <x v="3"/>
    <n v="21"/>
    <x v="15"/>
    <m/>
    <n v="66.2"/>
    <n v="55.1"/>
    <x v="1"/>
    <n v="3"/>
    <x v="2"/>
    <x v="4"/>
    <m/>
    <n v="-0.24967377635768659"/>
    <s v="Normal"/>
    <n v="17.563333333333336"/>
    <n v="17.563333333333336"/>
    <x v="0"/>
    <s v="T334"/>
    <b v="1"/>
    <x v="20"/>
    <x v="1"/>
    <x v="2"/>
  </r>
  <r>
    <x v="312"/>
    <x v="0"/>
    <n v="27"/>
    <x v="15"/>
    <m/>
    <n v="72.099999999999994"/>
    <n v="41"/>
    <x v="0"/>
    <n v="4"/>
    <x v="1"/>
    <x v="158"/>
    <n v="21"/>
    <n v="-3.8499219089702984E-3"/>
    <s v="Normal"/>
    <n v="17.563333333333336"/>
    <n v="21"/>
    <x v="1"/>
    <s v="T160"/>
    <b v="0"/>
    <x v="19"/>
    <x v="0"/>
    <x v="0"/>
  </r>
  <r>
    <x v="313"/>
    <x v="2"/>
    <n v="16"/>
    <x v="15"/>
    <m/>
    <n v="71"/>
    <n v="40"/>
    <x v="1"/>
    <n v="2"/>
    <x v="0"/>
    <x v="159"/>
    <n v="11.14"/>
    <n v="-0.11927007452155804"/>
    <s v="Normal"/>
    <n v="17.563333333333336"/>
    <n v="11.14"/>
    <x v="0"/>
    <s v="T393"/>
    <b v="1"/>
    <x v="19"/>
    <x v="1"/>
    <x v="1"/>
  </r>
  <r>
    <x v="314"/>
    <x v="3"/>
    <n v="30"/>
    <x v="15"/>
    <m/>
    <n v="91.5"/>
    <n v="44.1"/>
    <x v="1"/>
    <n v="4"/>
    <x v="1"/>
    <x v="160"/>
    <n v="24.79"/>
    <n v="4.0515430870107533E-2"/>
    <s v="Normal"/>
    <n v="17.563333333333336"/>
    <n v="24.79"/>
    <x v="1"/>
    <s v="T058"/>
    <b v="1"/>
    <x v="22"/>
    <x v="1"/>
    <x v="2"/>
  </r>
  <r>
    <x v="315"/>
    <x v="0"/>
    <n v="12"/>
    <x v="15"/>
    <m/>
    <n v="52.4"/>
    <n v="29.7"/>
    <x v="0"/>
    <n v="2"/>
    <x v="0"/>
    <x v="3"/>
    <n v="10"/>
    <n v="-0.13261479804877407"/>
    <s v="Normal"/>
    <n v="17.563333333333336"/>
    <n v="10"/>
    <x v="0"/>
    <s v="T254"/>
    <b v="0"/>
    <x v="10"/>
    <x v="1"/>
    <x v="2"/>
  </r>
  <r>
    <x v="316"/>
    <x v="2"/>
    <n v="23"/>
    <x v="15"/>
    <m/>
    <n v="99.5"/>
    <n v="46.5"/>
    <x v="1"/>
    <n v="3.5"/>
    <x v="1"/>
    <x v="4"/>
    <m/>
    <n v="-0.24967377635768659"/>
    <s v="Normal"/>
    <n v="17.563333333333336"/>
    <n v="17.563333333333336"/>
    <x v="0"/>
    <s v="T330"/>
    <b v="1"/>
    <x v="10"/>
    <x v="0"/>
    <x v="1"/>
  </r>
  <r>
    <x v="317"/>
    <x v="2"/>
    <n v="14"/>
    <x v="15"/>
    <m/>
    <n v="50.2"/>
    <n v="39.4"/>
    <x v="1"/>
    <n v="5"/>
    <x v="1"/>
    <x v="161"/>
    <n v="28.14"/>
    <n v="7.9730188603593238E-2"/>
    <s v="Normal"/>
    <n v="17.563333333333336"/>
    <n v="28.14"/>
    <x v="1"/>
    <s v="T227"/>
    <b v="1"/>
    <x v="0"/>
    <x v="0"/>
    <x v="2"/>
  </r>
  <r>
    <x v="318"/>
    <x v="0"/>
    <n v="11"/>
    <x v="15"/>
    <m/>
    <n v="40.200000000000003"/>
    <n v="33.200000000000003"/>
    <x v="0"/>
    <n v="4"/>
    <x v="1"/>
    <x v="21"/>
    <n v="22"/>
    <n v="7.8559759219209522E-3"/>
    <s v="Normal"/>
    <n v="17.563333333333336"/>
    <n v="22"/>
    <x v="1"/>
    <s v="T096"/>
    <b v="0"/>
    <x v="1"/>
    <x v="1"/>
    <x v="2"/>
  </r>
  <r>
    <x v="319"/>
    <x v="0"/>
    <n v="16"/>
    <x v="15"/>
    <m/>
    <n v="64.5"/>
    <n v="36.299999999999997"/>
    <x v="1"/>
    <n v="2.5"/>
    <x v="1"/>
    <x v="162"/>
    <n v="15.81"/>
    <n v="-6.4603531651295884E-2"/>
    <s v="Normal"/>
    <n v="17.563333333333336"/>
    <n v="15.81"/>
    <x v="0"/>
    <s v="T244"/>
    <b v="1"/>
    <x v="18"/>
    <x v="1"/>
    <x v="0"/>
  </r>
  <r>
    <x v="320"/>
    <x v="2"/>
    <n v="18"/>
    <x v="16"/>
    <m/>
    <n v="98.5"/>
    <n v="40.799999999999997"/>
    <x v="0"/>
    <n v="4"/>
    <x v="1"/>
    <x v="58"/>
    <n v="23"/>
    <n v="1.9561873752812205E-2"/>
    <s v="Normal"/>
    <n v="17.850000000000001"/>
    <n v="23"/>
    <x v="1"/>
    <s v="T255"/>
    <b v="0"/>
    <x v="1"/>
    <x v="1"/>
    <x v="1"/>
  </r>
  <r>
    <x v="321"/>
    <x v="3"/>
    <n v="31"/>
    <x v="16"/>
    <m/>
    <n v="65.900000000000006"/>
    <n v="54.5"/>
    <x v="0"/>
    <n v="1"/>
    <x v="0"/>
    <x v="0"/>
    <n v="6"/>
    <n v="-0.17943838937233908"/>
    <s v="Normal"/>
    <n v="17.850000000000001"/>
    <n v="6"/>
    <x v="0"/>
    <s v="T136"/>
    <b v="0"/>
    <x v="12"/>
    <x v="1"/>
    <x v="0"/>
  </r>
  <r>
    <x v="322"/>
    <x v="3"/>
    <n v="30"/>
    <x v="16"/>
    <m/>
    <n v="96.8"/>
    <n v="47.1"/>
    <x v="0"/>
    <n v="2"/>
    <x v="0"/>
    <x v="40"/>
    <n v="12"/>
    <n v="-0.10920300238699156"/>
    <s v="Normal"/>
    <n v="17.850000000000001"/>
    <n v="12"/>
    <x v="0"/>
    <s v="T267"/>
    <b v="0"/>
    <x v="20"/>
    <x v="0"/>
    <x v="0"/>
  </r>
  <r>
    <x v="323"/>
    <x v="1"/>
    <n v="6"/>
    <x v="16"/>
    <m/>
    <n v="59.4"/>
    <n v="27.7"/>
    <x v="0"/>
    <n v="5"/>
    <x v="1"/>
    <x v="62"/>
    <n v="27.5"/>
    <n v="7.2238413991822834E-2"/>
    <s v="Normal"/>
    <n v="17.850000000000001"/>
    <n v="27.5"/>
    <x v="1"/>
    <s v="T328"/>
    <b v="0"/>
    <x v="0"/>
    <x v="1"/>
    <x v="0"/>
  </r>
  <r>
    <x v="324"/>
    <x v="3"/>
    <n v="25"/>
    <x v="16"/>
    <m/>
    <n v="72.599999999999994"/>
    <n v="55.9"/>
    <x v="0"/>
    <n v="3"/>
    <x v="2"/>
    <x v="72"/>
    <n v="16"/>
    <n v="-6.2379411063426558E-2"/>
    <s v="Normal"/>
    <n v="17.850000000000001"/>
    <n v="16"/>
    <x v="0"/>
    <s v="T330"/>
    <b v="0"/>
    <x v="21"/>
    <x v="1"/>
    <x v="1"/>
  </r>
  <r>
    <x v="325"/>
    <x v="0"/>
    <n v="9"/>
    <x v="16"/>
    <m/>
    <n v="96.9"/>
    <n v="69.7"/>
    <x v="1"/>
    <n v="3.5"/>
    <x v="1"/>
    <x v="163"/>
    <n v="22.34"/>
    <n v="1.1835981184423977E-2"/>
    <s v="Normal"/>
    <n v="17.850000000000001"/>
    <n v="22.34"/>
    <x v="1"/>
    <s v="T226"/>
    <b v="1"/>
    <x v="14"/>
    <x v="0"/>
    <x v="2"/>
  </r>
  <r>
    <x v="326"/>
    <x v="1"/>
    <n v="11"/>
    <x v="16"/>
    <m/>
    <n v="95.3"/>
    <n v="54.3"/>
    <x v="0"/>
    <n v="4"/>
    <x v="1"/>
    <x v="18"/>
    <n v="24.2"/>
    <n v="3.3608951149881695E-2"/>
    <s v="Normal"/>
    <n v="17.850000000000001"/>
    <n v="24.2"/>
    <x v="1"/>
    <s v="T256"/>
    <b v="0"/>
    <x v="19"/>
    <x v="1"/>
    <x v="2"/>
  </r>
  <r>
    <x v="327"/>
    <x v="0"/>
    <n v="26"/>
    <x v="16"/>
    <m/>
    <n v="83.6"/>
    <n v="57"/>
    <x v="0"/>
    <n v="2"/>
    <x v="0"/>
    <x v="3"/>
    <n v="10"/>
    <n v="-0.13261479804877407"/>
    <s v="Normal"/>
    <n v="17.850000000000001"/>
    <n v="10"/>
    <x v="0"/>
    <s v="T129"/>
    <b v="0"/>
    <x v="13"/>
    <x v="1"/>
    <x v="0"/>
  </r>
  <r>
    <x v="328"/>
    <x v="0"/>
    <n v="10"/>
    <x v="16"/>
    <m/>
    <n v="39.9"/>
    <n v="32.700000000000003"/>
    <x v="0"/>
    <n v="2"/>
    <x v="0"/>
    <x v="40"/>
    <n v="12"/>
    <n v="-0.10920300238699156"/>
    <s v="Normal"/>
    <n v="17.850000000000001"/>
    <n v="12"/>
    <x v="0"/>
    <s v="T220"/>
    <b v="0"/>
    <x v="19"/>
    <x v="0"/>
    <x v="1"/>
  </r>
  <r>
    <x v="329"/>
    <x v="2"/>
    <n v="14"/>
    <x v="16"/>
    <m/>
    <n v="38.5"/>
    <n v="25.5"/>
    <x v="0"/>
    <n v="3"/>
    <x v="2"/>
    <x v="61"/>
    <n v="17"/>
    <n v="-5.0673513232535307E-2"/>
    <s v="Normal"/>
    <n v="17.850000000000001"/>
    <n v="17"/>
    <x v="0"/>
    <s v="T114"/>
    <b v="0"/>
    <x v="14"/>
    <x v="1"/>
    <x v="0"/>
  </r>
  <r>
    <x v="330"/>
    <x v="1"/>
    <n v="16"/>
    <x v="16"/>
    <m/>
    <n v="103.7"/>
    <n v="59.3"/>
    <x v="1"/>
    <n v="5"/>
    <x v="1"/>
    <x v="164"/>
    <n v="31.43"/>
    <n v="0.11824259246722545"/>
    <s v="Normal"/>
    <n v="17.850000000000001"/>
    <n v="31.43"/>
    <x v="1"/>
    <s v="T454"/>
    <b v="1"/>
    <x v="6"/>
    <x v="0"/>
    <x v="2"/>
  </r>
  <r>
    <x v="331"/>
    <x v="3"/>
    <n v="24"/>
    <x v="16"/>
    <m/>
    <n v="61.9"/>
    <n v="39.5"/>
    <x v="0"/>
    <n v="2"/>
    <x v="0"/>
    <x v="3"/>
    <n v="10"/>
    <n v="-0.13261479804877407"/>
    <s v="Normal"/>
    <n v="17.850000000000001"/>
    <n v="10"/>
    <x v="0"/>
    <s v="T141"/>
    <b v="0"/>
    <x v="23"/>
    <x v="0"/>
    <x v="1"/>
  </r>
  <r>
    <x v="332"/>
    <x v="3"/>
    <n v="27"/>
    <x v="16"/>
    <m/>
    <n v="46.8"/>
    <n v="30.3"/>
    <x v="1"/>
    <n v="4"/>
    <x v="1"/>
    <x v="165"/>
    <n v="24.74"/>
    <n v="3.9930135978562965E-2"/>
    <s v="Normal"/>
    <n v="17.850000000000001"/>
    <n v="24.74"/>
    <x v="1"/>
    <s v="T245"/>
    <b v="1"/>
    <x v="3"/>
    <x v="1"/>
    <x v="0"/>
  </r>
  <r>
    <x v="333"/>
    <x v="3"/>
    <n v="27"/>
    <x v="16"/>
    <m/>
    <n v="89"/>
    <n v="66.099999999999994"/>
    <x v="0"/>
    <n v="3"/>
    <x v="2"/>
    <x v="61"/>
    <n v="17"/>
    <n v="-5.0673513232535307E-2"/>
    <s v="Normal"/>
    <n v="17.850000000000001"/>
    <n v="17"/>
    <x v="0"/>
    <s v="T002"/>
    <b v="0"/>
    <x v="17"/>
    <x v="1"/>
    <x v="2"/>
  </r>
  <r>
    <x v="334"/>
    <x v="0"/>
    <n v="6"/>
    <x v="16"/>
    <m/>
    <n v="86.7"/>
    <n v="51.2"/>
    <x v="0"/>
    <n v="3"/>
    <x v="2"/>
    <x v="166"/>
    <n v="18"/>
    <n v="-3.8967615401644055E-2"/>
    <s v="Normal"/>
    <n v="17.850000000000001"/>
    <n v="18"/>
    <x v="1"/>
    <s v="T403"/>
    <b v="0"/>
    <x v="9"/>
    <x v="1"/>
    <x v="2"/>
  </r>
  <r>
    <x v="335"/>
    <x v="3"/>
    <n v="28"/>
    <x v="16"/>
    <m/>
    <n v="62.4"/>
    <n v="56.5"/>
    <x v="0"/>
    <n v="2"/>
    <x v="0"/>
    <x v="3"/>
    <n v="10"/>
    <n v="-0.13261479804877407"/>
    <s v="Normal"/>
    <n v="17.850000000000001"/>
    <n v="10"/>
    <x v="0"/>
    <s v="T005"/>
    <b v="0"/>
    <x v="6"/>
    <x v="1"/>
    <x v="2"/>
  </r>
  <r>
    <x v="336"/>
    <x v="2"/>
    <n v="10"/>
    <x v="16"/>
    <m/>
    <n v="39.1"/>
    <n v="36.4"/>
    <x v="0"/>
    <n v="2.5"/>
    <x v="1"/>
    <x v="81"/>
    <n v="16.28"/>
    <n v="-5.9101759670776993E-2"/>
    <s v="Normal"/>
    <n v="17.850000000000001"/>
    <n v="16.28"/>
    <x v="0"/>
    <s v="T319"/>
    <b v="0"/>
    <x v="21"/>
    <x v="1"/>
    <x v="0"/>
  </r>
  <r>
    <x v="337"/>
    <x v="1"/>
    <n v="3"/>
    <x v="16"/>
    <m/>
    <n v="98"/>
    <n v="56.4"/>
    <x v="1"/>
    <n v="5"/>
    <x v="1"/>
    <x v="167"/>
    <n v="31.51"/>
    <n v="0.11917906429369678"/>
    <s v="Normal"/>
    <n v="17.850000000000001"/>
    <n v="31.51"/>
    <x v="1"/>
    <s v="T369"/>
    <b v="1"/>
    <x v="9"/>
    <x v="0"/>
    <x v="2"/>
  </r>
  <r>
    <x v="338"/>
    <x v="0"/>
    <n v="10"/>
    <x v="16"/>
    <m/>
    <n v="96.1"/>
    <n v="64.2"/>
    <x v="0"/>
    <n v="3"/>
    <x v="2"/>
    <x v="166"/>
    <n v="18"/>
    <n v="-3.8967615401644055E-2"/>
    <s v="Normal"/>
    <n v="17.850000000000001"/>
    <n v="18"/>
    <x v="1"/>
    <s v="T356"/>
    <b v="0"/>
    <x v="19"/>
    <x v="1"/>
    <x v="2"/>
  </r>
  <r>
    <x v="339"/>
    <x v="0"/>
    <n v="23"/>
    <x v="16"/>
    <m/>
    <n v="80.599999999999994"/>
    <n v="48.2"/>
    <x v="0"/>
    <n v="2"/>
    <x v="0"/>
    <x v="3"/>
    <n v="10"/>
    <n v="-0.13261479804877407"/>
    <s v="Normal"/>
    <n v="17.850000000000001"/>
    <n v="10"/>
    <x v="0"/>
    <s v="T482"/>
    <b v="0"/>
    <x v="14"/>
    <x v="1"/>
    <x v="0"/>
  </r>
  <r>
    <x v="340"/>
    <x v="1"/>
    <n v="11"/>
    <x v="17"/>
    <m/>
    <n v="81.900000000000006"/>
    <n v="39.299999999999997"/>
    <x v="1"/>
    <n v="3.5"/>
    <x v="1"/>
    <x v="53"/>
    <n v="23.66"/>
    <n v="2.7287766321200432E-2"/>
    <s v="Normal"/>
    <n v="18.545294117647057"/>
    <n v="23.66"/>
    <x v="1"/>
    <s v="T094"/>
    <b v="1"/>
    <x v="10"/>
    <x v="0"/>
    <x v="0"/>
  </r>
  <r>
    <x v="341"/>
    <x v="1"/>
    <n v="24"/>
    <x v="17"/>
    <m/>
    <n v="98.5"/>
    <n v="56"/>
    <x v="0"/>
    <n v="5"/>
    <x v="1"/>
    <x v="168"/>
    <n v="30.8"/>
    <n v="0.11086787683376398"/>
    <s v="Normal"/>
    <n v="18.545294117647057"/>
    <n v="30.8"/>
    <x v="1"/>
    <s v="T114"/>
    <b v="0"/>
    <x v="12"/>
    <x v="1"/>
    <x v="2"/>
  </r>
  <r>
    <x v="342"/>
    <x v="0"/>
    <n v="7"/>
    <x v="17"/>
    <m/>
    <n v="48.9"/>
    <n v="28.2"/>
    <x v="1"/>
    <n v="3.5"/>
    <x v="1"/>
    <x v="169"/>
    <n v="23.46"/>
    <n v="2.494658675502219E-2"/>
    <s v="Normal"/>
    <n v="18.545294117647057"/>
    <n v="23.46"/>
    <x v="1"/>
    <s v="T484"/>
    <b v="1"/>
    <x v="1"/>
    <x v="0"/>
    <x v="2"/>
  </r>
  <r>
    <x v="343"/>
    <x v="2"/>
    <n v="9"/>
    <x v="17"/>
    <m/>
    <n v="94.8"/>
    <n v="69.3"/>
    <x v="1"/>
    <n v="4.5"/>
    <x v="1"/>
    <x v="170"/>
    <n v="27.07"/>
    <n v="6.7204877924539594E-2"/>
    <s v="Normal"/>
    <n v="18.545294117647057"/>
    <n v="27.07"/>
    <x v="1"/>
    <s v="T120"/>
    <b v="1"/>
    <x v="4"/>
    <x v="0"/>
    <x v="0"/>
  </r>
  <r>
    <x v="344"/>
    <x v="3"/>
    <n v="5"/>
    <x v="17"/>
    <m/>
    <n v="64.900000000000006"/>
    <n v="32.4"/>
    <x v="1"/>
    <n v="3.5"/>
    <x v="1"/>
    <x v="158"/>
    <n v="21"/>
    <n v="-3.8499219089702984E-3"/>
    <s v="Normal"/>
    <n v="18.545294117647057"/>
    <n v="21"/>
    <x v="1"/>
    <s v="T321"/>
    <b v="1"/>
    <x v="17"/>
    <x v="1"/>
    <x v="1"/>
  </r>
  <r>
    <x v="345"/>
    <x v="2"/>
    <n v="29"/>
    <x v="17"/>
    <m/>
    <n v="73.099999999999994"/>
    <n v="59.6"/>
    <x v="0"/>
    <n v="2"/>
    <x v="0"/>
    <x v="4"/>
    <m/>
    <n v="-0.24967377635768659"/>
    <s v="Normal"/>
    <n v="18.545294117647057"/>
    <n v="18.545294117647057"/>
    <x v="1"/>
    <s v="T475"/>
    <b v="0"/>
    <x v="7"/>
    <x v="1"/>
    <x v="1"/>
  </r>
  <r>
    <x v="346"/>
    <x v="2"/>
    <n v="22"/>
    <x v="17"/>
    <m/>
    <n v="86.1"/>
    <n v="63.6"/>
    <x v="1"/>
    <n v="5"/>
    <x v="1"/>
    <x v="4"/>
    <m/>
    <n v="-0.24967377635768659"/>
    <s v="Normal"/>
    <n v="18.545294117647057"/>
    <n v="18.545294117647057"/>
    <x v="1"/>
    <s v="T409"/>
    <b v="1"/>
    <x v="11"/>
    <x v="1"/>
    <x v="1"/>
  </r>
  <r>
    <x v="347"/>
    <x v="0"/>
    <n v="15"/>
    <x v="17"/>
    <m/>
    <n v="71.2"/>
    <n v="37.200000000000003"/>
    <x v="0"/>
    <n v="4"/>
    <x v="1"/>
    <x v="158"/>
    <n v="21"/>
    <n v="-3.8499219089702984E-3"/>
    <s v="Normal"/>
    <n v="18.545294117647057"/>
    <n v="21"/>
    <x v="1"/>
    <s v="T136"/>
    <b v="0"/>
    <x v="11"/>
    <x v="1"/>
    <x v="0"/>
  </r>
  <r>
    <x v="348"/>
    <x v="0"/>
    <n v="29"/>
    <x v="17"/>
    <m/>
    <n v="70.3"/>
    <n v="59.5"/>
    <x v="0"/>
    <n v="1"/>
    <x v="0"/>
    <x v="4"/>
    <m/>
    <n v="-0.24967377635768659"/>
    <s v="Normal"/>
    <n v="18.545294117647057"/>
    <n v="18.545294117647057"/>
    <x v="1"/>
    <s v="T328"/>
    <b v="0"/>
    <x v="17"/>
    <x v="1"/>
    <x v="2"/>
  </r>
  <r>
    <x v="349"/>
    <x v="2"/>
    <n v="2"/>
    <x v="17"/>
    <m/>
    <n v="73.7"/>
    <n v="41.8"/>
    <x v="0"/>
    <n v="2"/>
    <x v="0"/>
    <x v="93"/>
    <n v="11"/>
    <n v="-0.12090890021788281"/>
    <s v="Normal"/>
    <n v="18.545294117647057"/>
    <n v="11"/>
    <x v="0"/>
    <s v="T177"/>
    <b v="0"/>
    <x v="17"/>
    <x v="1"/>
    <x v="0"/>
  </r>
  <r>
    <x v="350"/>
    <x v="0"/>
    <n v="27"/>
    <x v="17"/>
    <m/>
    <n v="48.8"/>
    <n v="27.9"/>
    <x v="0"/>
    <n v="2"/>
    <x v="0"/>
    <x v="20"/>
    <n v="13"/>
    <n v="-9.7497104556100306E-2"/>
    <s v="Normal"/>
    <n v="18.545294117647057"/>
    <n v="13"/>
    <x v="0"/>
    <s v="T208"/>
    <b v="0"/>
    <x v="4"/>
    <x v="1"/>
    <x v="0"/>
  </r>
  <r>
    <x v="351"/>
    <x v="2"/>
    <n v="20"/>
    <x v="17"/>
    <m/>
    <n v="82.1"/>
    <n v="47.6"/>
    <x v="1"/>
    <n v="4"/>
    <x v="1"/>
    <x v="171"/>
    <n v="22.44"/>
    <n v="1.3006570967513119E-2"/>
    <s v="Normal"/>
    <n v="18.545294117647057"/>
    <n v="22.44"/>
    <x v="1"/>
    <s v="T081"/>
    <b v="1"/>
    <x v="17"/>
    <x v="0"/>
    <x v="2"/>
  </r>
  <r>
    <x v="352"/>
    <x v="3"/>
    <n v="28"/>
    <x v="17"/>
    <m/>
    <n v="70.099999999999994"/>
    <n v="53.5"/>
    <x v="0"/>
    <n v="1.5"/>
    <x v="0"/>
    <x v="50"/>
    <n v="7.88"/>
    <n v="-0.15743130145026352"/>
    <s v="Normal"/>
    <n v="18.545294117647057"/>
    <n v="7.88"/>
    <x v="0"/>
    <s v="T022"/>
    <b v="0"/>
    <x v="15"/>
    <x v="1"/>
    <x v="2"/>
  </r>
  <r>
    <x v="353"/>
    <x v="2"/>
    <n v="28"/>
    <x v="17"/>
    <m/>
    <n v="81.8"/>
    <n v="41.5"/>
    <x v="1"/>
    <n v="3.5"/>
    <x v="1"/>
    <x v="172"/>
    <n v="20.97"/>
    <n v="-4.2010988438970498E-3"/>
    <s v="Normal"/>
    <n v="18.545294117647057"/>
    <n v="20.97"/>
    <x v="1"/>
    <s v="T321"/>
    <b v="1"/>
    <x v="11"/>
    <x v="0"/>
    <x v="0"/>
  </r>
  <r>
    <x v="354"/>
    <x v="3"/>
    <n v="9"/>
    <x v="17"/>
    <m/>
    <n v="97.6"/>
    <n v="66.099999999999994"/>
    <x v="0"/>
    <n v="3"/>
    <x v="2"/>
    <x v="61"/>
    <n v="17"/>
    <n v="-5.0673513232535307E-2"/>
    <s v="Normal"/>
    <n v="18.545294117647057"/>
    <n v="17"/>
    <x v="0"/>
    <s v="T320"/>
    <b v="0"/>
    <x v="14"/>
    <x v="0"/>
    <x v="0"/>
  </r>
  <r>
    <x v="355"/>
    <x v="1"/>
    <n v="17"/>
    <x v="17"/>
    <m/>
    <n v="71.7"/>
    <n v="42.5"/>
    <x v="0"/>
    <n v="2"/>
    <x v="0"/>
    <x v="93"/>
    <n v="11"/>
    <n v="-0.12090890021788281"/>
    <s v="Normal"/>
    <n v="18.545294117647057"/>
    <n v="11"/>
    <x v="0"/>
    <s v="T166"/>
    <b v="0"/>
    <x v="15"/>
    <x v="0"/>
    <x v="2"/>
  </r>
  <r>
    <x v="356"/>
    <x v="0"/>
    <n v="8"/>
    <x v="17"/>
    <m/>
    <n v="69.900000000000006"/>
    <n v="34.299999999999997"/>
    <x v="0"/>
    <n v="2"/>
    <x v="0"/>
    <x v="3"/>
    <n v="10"/>
    <n v="-0.13261479804877407"/>
    <s v="Normal"/>
    <n v="18.545294117647057"/>
    <n v="10"/>
    <x v="0"/>
    <s v="T241"/>
    <b v="0"/>
    <x v="4"/>
    <x v="1"/>
    <x v="2"/>
  </r>
  <r>
    <x v="357"/>
    <x v="1"/>
    <n v="17"/>
    <x v="17"/>
    <m/>
    <n v="78.7"/>
    <n v="47.8"/>
    <x v="0"/>
    <n v="4"/>
    <x v="1"/>
    <x v="173"/>
    <n v="23.1"/>
    <n v="2.0732463535901347E-2"/>
    <s v="Normal"/>
    <n v="18.545294117647057"/>
    <n v="23.1"/>
    <x v="1"/>
    <s v="T342"/>
    <b v="0"/>
    <x v="12"/>
    <x v="1"/>
    <x v="0"/>
  </r>
  <r>
    <x v="358"/>
    <x v="3"/>
    <n v="12"/>
    <x v="17"/>
    <m/>
    <n v="78.3"/>
    <n v="57.3"/>
    <x v="1"/>
    <n v="3"/>
    <x v="2"/>
    <x v="174"/>
    <n v="16.89"/>
    <n v="-5.1961161993933337E-2"/>
    <s v="Normal"/>
    <n v="18.545294117647057"/>
    <n v="16.89"/>
    <x v="0"/>
    <s v="T029"/>
    <b v="1"/>
    <x v="6"/>
    <x v="0"/>
    <x v="2"/>
  </r>
  <r>
    <x v="359"/>
    <x v="3"/>
    <n v="7"/>
    <x v="17"/>
    <m/>
    <n v="69.8"/>
    <n v="59.5"/>
    <x v="0"/>
    <n v="3"/>
    <x v="2"/>
    <x v="45"/>
    <n v="15"/>
    <n v="-7.4085308894317803E-2"/>
    <s v="Normal"/>
    <n v="18.545294117647057"/>
    <n v="15"/>
    <x v="0"/>
    <s v="T151"/>
    <b v="0"/>
    <x v="3"/>
    <x v="1"/>
    <x v="1"/>
  </r>
  <r>
    <x v="360"/>
    <x v="2"/>
    <n v="15"/>
    <x v="18"/>
    <m/>
    <n v="90.2"/>
    <n v="69.900000000000006"/>
    <x v="0"/>
    <n v="3.5"/>
    <x v="1"/>
    <x v="60"/>
    <n v="20.48"/>
    <n v="-9.9369887810337437E-3"/>
    <s v="Normal"/>
    <n v="20.744736842105262"/>
    <n v="20.48"/>
    <x v="1"/>
    <s v="T065"/>
    <b v="0"/>
    <x v="10"/>
    <x v="0"/>
    <x v="0"/>
  </r>
  <r>
    <x v="361"/>
    <x v="3"/>
    <n v="16"/>
    <x v="18"/>
    <m/>
    <n v="74"/>
    <n v="46.3"/>
    <x v="0"/>
    <n v="3.5"/>
    <x v="1"/>
    <x v="175"/>
    <n v="19.43"/>
    <n v="-2.2228181503469568E-2"/>
    <s v="Normal"/>
    <n v="20.744736842105262"/>
    <n v="19.43"/>
    <x v="1"/>
    <s v="T265"/>
    <b v="0"/>
    <x v="0"/>
    <x v="1"/>
    <x v="1"/>
  </r>
  <r>
    <x v="362"/>
    <x v="3"/>
    <n v="5"/>
    <x v="18"/>
    <m/>
    <n v="77.5"/>
    <n v="42.5"/>
    <x v="1"/>
    <n v="2.5"/>
    <x v="1"/>
    <x v="176"/>
    <n v="14.66"/>
    <n v="-7.8065314156820831E-2"/>
    <s v="Normal"/>
    <n v="20.744736842105262"/>
    <n v="14.66"/>
    <x v="0"/>
    <s v="T105"/>
    <b v="1"/>
    <x v="16"/>
    <x v="0"/>
    <x v="0"/>
  </r>
  <r>
    <x v="363"/>
    <x v="3"/>
    <n v="19"/>
    <x v="18"/>
    <m/>
    <n v="89.7"/>
    <n v="61.9"/>
    <x v="0"/>
    <n v="4"/>
    <x v="1"/>
    <x v="58"/>
    <n v="23"/>
    <n v="1.9561873752812205E-2"/>
    <s v="Normal"/>
    <n v="20.744736842105262"/>
    <n v="23"/>
    <x v="1"/>
    <s v="T384"/>
    <b v="0"/>
    <x v="9"/>
    <x v="1"/>
    <x v="2"/>
  </r>
  <r>
    <x v="364"/>
    <x v="2"/>
    <n v="8"/>
    <x v="18"/>
    <m/>
    <n v="72.2"/>
    <n v="42.3"/>
    <x v="0"/>
    <n v="2"/>
    <x v="0"/>
    <x v="3"/>
    <n v="10"/>
    <n v="-0.13261479804877407"/>
    <s v="Normal"/>
    <n v="20.744736842105262"/>
    <n v="10"/>
    <x v="0"/>
    <s v="T113"/>
    <b v="0"/>
    <x v="23"/>
    <x v="1"/>
    <x v="2"/>
  </r>
  <r>
    <x v="365"/>
    <x v="2"/>
    <n v="5"/>
    <x v="18"/>
    <m/>
    <n v="98.1"/>
    <n v="58.2"/>
    <x v="0"/>
    <n v="4"/>
    <x v="1"/>
    <x v="58"/>
    <n v="23"/>
    <n v="1.9561873752812205E-2"/>
    <s v="Normal"/>
    <n v="20.744736842105262"/>
    <n v="23"/>
    <x v="1"/>
    <s v="T271"/>
    <b v="0"/>
    <x v="22"/>
    <x v="1"/>
    <x v="0"/>
  </r>
  <r>
    <x v="366"/>
    <x v="1"/>
    <n v="3"/>
    <x v="18"/>
    <m/>
    <n v="63"/>
    <n v="34.6"/>
    <x v="0"/>
    <n v="2"/>
    <x v="0"/>
    <x v="128"/>
    <n v="12.1"/>
    <n v="-0.10803241260390244"/>
    <s v="Normal"/>
    <n v="20.744736842105262"/>
    <n v="12.1"/>
    <x v="0"/>
    <s v="T408"/>
    <b v="0"/>
    <x v="17"/>
    <x v="0"/>
    <x v="0"/>
  </r>
  <r>
    <x v="367"/>
    <x v="0"/>
    <n v="26"/>
    <x v="18"/>
    <m/>
    <n v="89"/>
    <n v="42.6"/>
    <x v="1"/>
    <n v="5"/>
    <x v="1"/>
    <x v="177"/>
    <n v="28.19"/>
    <n v="8.0315483495137813E-2"/>
    <s v="Normal"/>
    <n v="20.744736842105262"/>
    <n v="28.19"/>
    <x v="1"/>
    <s v="T016"/>
    <b v="1"/>
    <x v="3"/>
    <x v="0"/>
    <x v="2"/>
  </r>
  <r>
    <x v="368"/>
    <x v="0"/>
    <n v="27"/>
    <x v="18"/>
    <m/>
    <n v="88"/>
    <n v="51.2"/>
    <x v="0"/>
    <n v="3"/>
    <x v="2"/>
    <x v="166"/>
    <n v="18"/>
    <n v="-3.8967615401644055E-2"/>
    <s v="Normal"/>
    <n v="20.744736842105262"/>
    <n v="18"/>
    <x v="1"/>
    <s v="T495"/>
    <b v="0"/>
    <x v="21"/>
    <x v="0"/>
    <x v="2"/>
  </r>
  <r>
    <x v="369"/>
    <x v="3"/>
    <n v="9"/>
    <x v="18"/>
    <m/>
    <n v="74.900000000000006"/>
    <n v="34.200000000000003"/>
    <x v="1"/>
    <n v="3"/>
    <x v="2"/>
    <x v="178"/>
    <n v="16.75"/>
    <n v="-5.3599987690258116E-2"/>
    <s v="Normal"/>
    <n v="20.744736842105262"/>
    <n v="16.75"/>
    <x v="0"/>
    <s v="T068"/>
    <b v="1"/>
    <x v="4"/>
    <x v="0"/>
    <x v="2"/>
  </r>
  <r>
    <x v="370"/>
    <x v="1"/>
    <n v="25"/>
    <x v="18"/>
    <m/>
    <n v="92.6"/>
    <n v="67.900000000000006"/>
    <x v="1"/>
    <n v="5"/>
    <x v="1"/>
    <x v="179"/>
    <n v="34.65"/>
    <n v="0.15593558348269526"/>
    <s v="Normal"/>
    <n v="20.744736842105262"/>
    <n v="34.65"/>
    <x v="1"/>
    <s v="T216"/>
    <b v="1"/>
    <x v="19"/>
    <x v="0"/>
    <x v="2"/>
  </r>
  <r>
    <x v="371"/>
    <x v="2"/>
    <n v="16"/>
    <x v="18"/>
    <m/>
    <n v="62"/>
    <n v="37.1"/>
    <x v="1"/>
    <n v="3.5"/>
    <x v="1"/>
    <x v="4"/>
    <m/>
    <n v="-0.24967377635768659"/>
    <s v="Normal"/>
    <n v="20.744736842105262"/>
    <n v="20.744736842105262"/>
    <x v="1"/>
    <s v="T272"/>
    <b v="1"/>
    <x v="8"/>
    <x v="0"/>
    <x v="2"/>
  </r>
  <r>
    <x v="372"/>
    <x v="1"/>
    <n v="11"/>
    <x v="18"/>
    <m/>
    <n v="65.3"/>
    <n v="55.8"/>
    <x v="1"/>
    <n v="5"/>
    <x v="1"/>
    <x v="180"/>
    <n v="29.55"/>
    <n v="9.6235504545149911E-2"/>
    <s v="Normal"/>
    <n v="20.744736842105262"/>
    <n v="29.55"/>
    <x v="1"/>
    <s v="T465"/>
    <b v="1"/>
    <x v="14"/>
    <x v="0"/>
    <x v="0"/>
  </r>
  <r>
    <x v="373"/>
    <x v="0"/>
    <n v="10"/>
    <x v="18"/>
    <m/>
    <n v="42.9"/>
    <n v="31.5"/>
    <x v="1"/>
    <n v="3"/>
    <x v="2"/>
    <x v="181"/>
    <n v="18.170000000000002"/>
    <n v="-3.6977612770392521E-2"/>
    <s v="Normal"/>
    <n v="20.744736842105262"/>
    <n v="18.170000000000002"/>
    <x v="1"/>
    <s v="T326"/>
    <b v="1"/>
    <x v="4"/>
    <x v="1"/>
    <x v="0"/>
  </r>
  <r>
    <x v="374"/>
    <x v="3"/>
    <n v="8"/>
    <x v="18"/>
    <m/>
    <n v="93"/>
    <n v="45.2"/>
    <x v="1"/>
    <n v="3"/>
    <x v="2"/>
    <x v="182"/>
    <n v="18.670000000000002"/>
    <n v="-3.1124663854946895E-2"/>
    <s v="Normal"/>
    <n v="20.744736842105262"/>
    <n v="18.670000000000002"/>
    <x v="1"/>
    <s v="T349"/>
    <b v="1"/>
    <x v="13"/>
    <x v="0"/>
    <x v="2"/>
  </r>
  <r>
    <x v="375"/>
    <x v="0"/>
    <n v="19"/>
    <x v="18"/>
    <m/>
    <n v="46.6"/>
    <n v="35.200000000000003"/>
    <x v="0"/>
    <n v="3"/>
    <x v="2"/>
    <x v="61"/>
    <n v="17"/>
    <n v="-5.0673513232535307E-2"/>
    <s v="Normal"/>
    <n v="20.744736842105262"/>
    <n v="17"/>
    <x v="0"/>
    <s v="T353"/>
    <b v="0"/>
    <x v="2"/>
    <x v="0"/>
    <x v="1"/>
  </r>
  <r>
    <x v="376"/>
    <x v="1"/>
    <n v="27"/>
    <x v="18"/>
    <m/>
    <n v="77.2"/>
    <n v="35.799999999999997"/>
    <x v="1"/>
    <n v="5"/>
    <x v="1"/>
    <x v="183"/>
    <n v="31.02"/>
    <n v="0.11344317435656004"/>
    <s v="Normal"/>
    <n v="20.744736842105262"/>
    <n v="31.02"/>
    <x v="1"/>
    <s v="T214"/>
    <b v="1"/>
    <x v="4"/>
    <x v="0"/>
    <x v="2"/>
  </r>
  <r>
    <x v="377"/>
    <x v="1"/>
    <n v="25"/>
    <x v="18"/>
    <m/>
    <n v="46.8"/>
    <n v="29.8"/>
    <x v="1"/>
    <n v="5"/>
    <x v="1"/>
    <x v="184"/>
    <n v="32.64"/>
    <n v="0.13240672884260388"/>
    <s v="Normal"/>
    <n v="20.744736842105262"/>
    <n v="32.64"/>
    <x v="1"/>
    <s v="T142"/>
    <b v="1"/>
    <x v="20"/>
    <x v="0"/>
    <x v="0"/>
  </r>
  <r>
    <x v="378"/>
    <x v="0"/>
    <n v="27"/>
    <x v="18"/>
    <m/>
    <n v="70"/>
    <n v="37.700000000000003"/>
    <x v="1"/>
    <n v="2.5"/>
    <x v="1"/>
    <x v="185"/>
    <n v="15.84"/>
    <n v="-6.4252354716369156E-2"/>
    <s v="Normal"/>
    <n v="20.744736842105262"/>
    <n v="15.84"/>
    <x v="0"/>
    <s v="T455"/>
    <b v="1"/>
    <x v="5"/>
    <x v="0"/>
    <x v="2"/>
  </r>
  <r>
    <x v="379"/>
    <x v="0"/>
    <n v="2"/>
    <x v="18"/>
    <m/>
    <n v="59.2"/>
    <n v="31.6"/>
    <x v="0"/>
    <n v="2"/>
    <x v="0"/>
    <x v="93"/>
    <n v="11"/>
    <n v="-0.12090890021788281"/>
    <s v="Normal"/>
    <n v="20.744736842105262"/>
    <n v="11"/>
    <x v="0"/>
    <s v="T011"/>
    <b v="0"/>
    <x v="2"/>
    <x v="0"/>
    <x v="2"/>
  </r>
  <r>
    <x v="380"/>
    <x v="1"/>
    <n v="31"/>
    <x v="19"/>
    <m/>
    <n v="72.099999999999994"/>
    <n v="40.9"/>
    <x v="1"/>
    <n v="5"/>
    <x v="1"/>
    <x v="186"/>
    <n v="29.91"/>
    <n v="0.10044962776427076"/>
    <s v="Normal"/>
    <n v="17.623846153846152"/>
    <n v="29.91"/>
    <x v="1"/>
    <s v="T069"/>
    <b v="1"/>
    <x v="19"/>
    <x v="0"/>
    <x v="2"/>
  </r>
  <r>
    <x v="381"/>
    <x v="2"/>
    <n v="6"/>
    <x v="19"/>
    <m/>
    <n v="63.8"/>
    <n v="35.6"/>
    <x v="1"/>
    <n v="4"/>
    <x v="1"/>
    <x v="187"/>
    <n v="22.05"/>
    <n v="8.4412708134655231E-3"/>
    <s v="Normal"/>
    <n v="17.623846153846152"/>
    <n v="22.05"/>
    <x v="1"/>
    <s v="T166"/>
    <b v="1"/>
    <x v="20"/>
    <x v="0"/>
    <x v="2"/>
  </r>
  <r>
    <x v="382"/>
    <x v="3"/>
    <n v="17"/>
    <x v="19"/>
    <m/>
    <n v="62.7"/>
    <n v="57.4"/>
    <x v="0"/>
    <n v="2"/>
    <x v="0"/>
    <x v="3"/>
    <n v="10"/>
    <n v="-0.13261479804877407"/>
    <s v="Normal"/>
    <n v="17.623846153846152"/>
    <n v="10"/>
    <x v="0"/>
    <s v="T457"/>
    <b v="0"/>
    <x v="2"/>
    <x v="1"/>
    <x v="1"/>
  </r>
  <r>
    <x v="383"/>
    <x v="1"/>
    <n v="11"/>
    <x v="19"/>
    <m/>
    <n v="86.9"/>
    <n v="52.4"/>
    <x v="0"/>
    <n v="5"/>
    <x v="1"/>
    <x v="4"/>
    <m/>
    <n v="-0.24967377635768659"/>
    <s v="Normal"/>
    <n v="17.623846153846152"/>
    <n v="17.623846153846152"/>
    <x v="0"/>
    <s v="T154"/>
    <b v="0"/>
    <x v="12"/>
    <x v="0"/>
    <x v="0"/>
  </r>
  <r>
    <x v="384"/>
    <x v="1"/>
    <n v="19"/>
    <x v="19"/>
    <m/>
    <n v="50.5"/>
    <n v="35.200000000000003"/>
    <x v="0"/>
    <n v="4"/>
    <x v="1"/>
    <x v="21"/>
    <n v="22"/>
    <n v="7.8559759219209522E-3"/>
    <s v="Normal"/>
    <n v="17.623846153846152"/>
    <n v="22"/>
    <x v="1"/>
    <s v="T086"/>
    <b v="0"/>
    <x v="14"/>
    <x v="1"/>
    <x v="0"/>
  </r>
  <r>
    <x v="385"/>
    <x v="2"/>
    <n v="17"/>
    <x v="19"/>
    <m/>
    <n v="43.1"/>
    <n v="35.9"/>
    <x v="1"/>
    <n v="3.5"/>
    <x v="1"/>
    <x v="188"/>
    <n v="24.06"/>
    <n v="3.1970125453556916E-2"/>
    <s v="Normal"/>
    <n v="17.623846153846152"/>
    <n v="24.06"/>
    <x v="1"/>
    <s v="T282"/>
    <b v="1"/>
    <x v="21"/>
    <x v="0"/>
    <x v="0"/>
  </r>
  <r>
    <x v="386"/>
    <x v="0"/>
    <n v="16"/>
    <x v="19"/>
    <m/>
    <n v="65.8"/>
    <n v="43.3"/>
    <x v="0"/>
    <n v="1"/>
    <x v="0"/>
    <x v="15"/>
    <n v="5"/>
    <n v="-0.19114428720323032"/>
    <s v="Normal"/>
    <n v="17.623846153846152"/>
    <n v="5"/>
    <x v="0"/>
    <s v="T420"/>
    <b v="0"/>
    <x v="5"/>
    <x v="0"/>
    <x v="2"/>
  </r>
  <r>
    <x v="387"/>
    <x v="1"/>
    <n v="26"/>
    <x v="19"/>
    <m/>
    <n v="75.2"/>
    <n v="39.6"/>
    <x v="1"/>
    <n v="5"/>
    <x v="1"/>
    <x v="4"/>
    <m/>
    <n v="-0.24967377635768659"/>
    <s v="Normal"/>
    <n v="17.623846153846152"/>
    <n v="17.623846153846152"/>
    <x v="0"/>
    <s v="T066"/>
    <b v="1"/>
    <x v="5"/>
    <x v="0"/>
    <x v="2"/>
  </r>
  <r>
    <x v="388"/>
    <x v="2"/>
    <n v="21"/>
    <x v="19"/>
    <m/>
    <n v="50.3"/>
    <n v="32.4"/>
    <x v="1"/>
    <n v="4.5"/>
    <x v="1"/>
    <x v="189"/>
    <n v="24.9"/>
    <n v="4.1803079631505563E-2"/>
    <s v="Normal"/>
    <n v="17.623846153846152"/>
    <n v="24.9"/>
    <x v="1"/>
    <s v="T271"/>
    <b v="1"/>
    <x v="15"/>
    <x v="1"/>
    <x v="0"/>
  </r>
  <r>
    <x v="389"/>
    <x v="0"/>
    <n v="21"/>
    <x v="19"/>
    <m/>
    <n v="79.2"/>
    <n v="39.5"/>
    <x v="1"/>
    <n v="2.5"/>
    <x v="1"/>
    <x v="190"/>
    <n v="15.39"/>
    <n v="-6.9520008740270214E-2"/>
    <s v="Normal"/>
    <n v="17.623846153846152"/>
    <n v="15.39"/>
    <x v="0"/>
    <s v="T442"/>
    <b v="1"/>
    <x v="5"/>
    <x v="0"/>
    <x v="1"/>
  </r>
  <r>
    <x v="390"/>
    <x v="0"/>
    <n v="1"/>
    <x v="19"/>
    <m/>
    <n v="92.9"/>
    <n v="61.7"/>
    <x v="1"/>
    <n v="4.5"/>
    <x v="1"/>
    <x v="4"/>
    <m/>
    <n v="-0.24967377635768659"/>
    <s v="Normal"/>
    <n v="17.623846153846152"/>
    <n v="17.623846153846152"/>
    <x v="0"/>
    <s v="T299"/>
    <b v="1"/>
    <x v="10"/>
    <x v="0"/>
    <x v="1"/>
  </r>
  <r>
    <x v="391"/>
    <x v="2"/>
    <n v="30"/>
    <x v="19"/>
    <m/>
    <n v="43"/>
    <n v="36"/>
    <x v="0"/>
    <n v="2"/>
    <x v="0"/>
    <x v="20"/>
    <n v="13"/>
    <n v="-9.7497104556100306E-2"/>
    <s v="Normal"/>
    <n v="17.623846153846152"/>
    <n v="13"/>
    <x v="0"/>
    <s v="T187"/>
    <b v="0"/>
    <x v="4"/>
    <x v="1"/>
    <x v="2"/>
  </r>
  <r>
    <x v="392"/>
    <x v="1"/>
    <n v="12"/>
    <x v="19"/>
    <m/>
    <n v="61.5"/>
    <n v="43.9"/>
    <x v="0"/>
    <n v="3"/>
    <x v="2"/>
    <x v="119"/>
    <n v="16.5"/>
    <n v="-5.6526462147980933E-2"/>
    <s v="Normal"/>
    <n v="17.623846153846152"/>
    <n v="16.5"/>
    <x v="0"/>
    <s v="T168"/>
    <b v="0"/>
    <x v="13"/>
    <x v="1"/>
    <x v="2"/>
  </r>
  <r>
    <x v="393"/>
    <x v="2"/>
    <n v="28"/>
    <x v="19"/>
    <m/>
    <n v="96.9"/>
    <n v="48.2"/>
    <x v="0"/>
    <n v="4"/>
    <x v="1"/>
    <x v="4"/>
    <m/>
    <n v="-0.24967377635768659"/>
    <s v="Normal"/>
    <n v="17.623846153846152"/>
    <n v="17.623846153846152"/>
    <x v="0"/>
    <s v="T374"/>
    <b v="0"/>
    <x v="21"/>
    <x v="1"/>
    <x v="0"/>
  </r>
  <r>
    <x v="394"/>
    <x v="3"/>
    <n v="5"/>
    <x v="19"/>
    <m/>
    <n v="68.8"/>
    <n v="41.2"/>
    <x v="1"/>
    <n v="2.5"/>
    <x v="1"/>
    <x v="4"/>
    <m/>
    <n v="-0.24967377635768659"/>
    <s v="Normal"/>
    <n v="17.623846153846152"/>
    <n v="17.623846153846152"/>
    <x v="0"/>
    <s v="T496"/>
    <b v="1"/>
    <x v="14"/>
    <x v="0"/>
    <x v="0"/>
  </r>
  <r>
    <x v="395"/>
    <x v="0"/>
    <n v="23"/>
    <x v="19"/>
    <m/>
    <n v="69.900000000000006"/>
    <n v="57.3"/>
    <x v="0"/>
    <n v="0.5"/>
    <x v="0"/>
    <x v="4"/>
    <m/>
    <n v="-0.24967377635768659"/>
    <s v="Normal"/>
    <n v="17.623846153846152"/>
    <n v="17.623846153846152"/>
    <x v="0"/>
    <s v="T241"/>
    <b v="0"/>
    <x v="1"/>
    <x v="1"/>
    <x v="2"/>
  </r>
  <r>
    <x v="396"/>
    <x v="0"/>
    <n v="31"/>
    <x v="19"/>
    <m/>
    <n v="80.3"/>
    <n v="69.400000000000006"/>
    <x v="0"/>
    <n v="1"/>
    <x v="0"/>
    <x v="15"/>
    <n v="5"/>
    <n v="-0.19114428720323032"/>
    <s v="Normal"/>
    <n v="17.623846153846152"/>
    <n v="5"/>
    <x v="0"/>
    <s v="T300"/>
    <b v="0"/>
    <x v="19"/>
    <x v="1"/>
    <x v="1"/>
  </r>
  <r>
    <x v="397"/>
    <x v="3"/>
    <n v="17"/>
    <x v="19"/>
    <m/>
    <n v="59.9"/>
    <n v="42"/>
    <x v="1"/>
    <n v="2"/>
    <x v="0"/>
    <x v="191"/>
    <n v="12.32"/>
    <n v="-0.10545711508110636"/>
    <s v="Normal"/>
    <n v="17.623846153846152"/>
    <n v="12.32"/>
    <x v="0"/>
    <s v="T415"/>
    <b v="1"/>
    <x v="20"/>
    <x v="0"/>
    <x v="2"/>
  </r>
  <r>
    <x v="398"/>
    <x v="3"/>
    <n v="20"/>
    <x v="19"/>
    <m/>
    <n v="44.7"/>
    <n v="25.6"/>
    <x v="1"/>
    <n v="5"/>
    <x v="1"/>
    <x v="4"/>
    <m/>
    <n v="-0.24967377635768659"/>
    <s v="Normal"/>
    <n v="17.623846153846152"/>
    <n v="17.623846153846152"/>
    <x v="0"/>
    <s v="T139"/>
    <b v="1"/>
    <x v="12"/>
    <x v="0"/>
    <x v="0"/>
  </r>
  <r>
    <x v="399"/>
    <x v="0"/>
    <n v="15"/>
    <x v="19"/>
    <m/>
    <n v="68.8"/>
    <n v="43.1"/>
    <x v="1"/>
    <n v="5"/>
    <x v="1"/>
    <x v="192"/>
    <n v="28.98"/>
    <n v="8.9563142781541899E-2"/>
    <s v="Normal"/>
    <n v="17.623846153846152"/>
    <n v="28.98"/>
    <x v="1"/>
    <s v="T359"/>
    <b v="1"/>
    <x v="6"/>
    <x v="0"/>
    <x v="0"/>
  </r>
  <r>
    <x v="400"/>
    <x v="3"/>
    <n v="20"/>
    <x v="20"/>
    <m/>
    <n v="55.2"/>
    <n v="30.9"/>
    <x v="1"/>
    <n v="5"/>
    <x v="1"/>
    <x v="170"/>
    <n v="27.07"/>
    <n v="6.7204877924539594E-2"/>
    <s v="Normal"/>
    <n v="16.403529411764705"/>
    <n v="27.07"/>
    <x v="1"/>
    <s v="T022"/>
    <b v="1"/>
    <x v="3"/>
    <x v="0"/>
    <x v="0"/>
  </r>
  <r>
    <x v="401"/>
    <x v="3"/>
    <n v="16"/>
    <x v="20"/>
    <m/>
    <n v="65.8"/>
    <n v="31.2"/>
    <x v="0"/>
    <n v="1"/>
    <x v="0"/>
    <x v="0"/>
    <n v="6"/>
    <n v="-0.17943838937233908"/>
    <s v="Normal"/>
    <n v="16.403529411764705"/>
    <n v="6"/>
    <x v="0"/>
    <s v="T411"/>
    <b v="0"/>
    <x v="1"/>
    <x v="1"/>
    <x v="0"/>
  </r>
  <r>
    <x v="402"/>
    <x v="1"/>
    <n v="24"/>
    <x v="20"/>
    <m/>
    <n v="71.7"/>
    <n v="48.3"/>
    <x v="0"/>
    <n v="4"/>
    <x v="1"/>
    <x v="173"/>
    <n v="23.1"/>
    <n v="2.0732463535901347E-2"/>
    <s v="Normal"/>
    <n v="16.403529411764705"/>
    <n v="23.1"/>
    <x v="1"/>
    <s v="T072"/>
    <b v="0"/>
    <x v="17"/>
    <x v="0"/>
    <x v="1"/>
  </r>
  <r>
    <x v="403"/>
    <x v="3"/>
    <n v="24"/>
    <x v="20"/>
    <m/>
    <n v="41.2"/>
    <n v="33"/>
    <x v="0"/>
    <n v="4"/>
    <x v="1"/>
    <x v="4"/>
    <m/>
    <n v="-0.24967377635768659"/>
    <s v="Normal"/>
    <n v="16.403529411764705"/>
    <n v="16.403529411764705"/>
    <x v="0"/>
    <s v="T235"/>
    <b v="0"/>
    <x v="16"/>
    <x v="1"/>
    <x v="1"/>
  </r>
  <r>
    <x v="404"/>
    <x v="2"/>
    <n v="23"/>
    <x v="20"/>
    <m/>
    <n v="95.1"/>
    <n v="66.099999999999994"/>
    <x v="1"/>
    <n v="4"/>
    <x v="1"/>
    <x v="193"/>
    <n v="23.69"/>
    <n v="2.7638943256127181E-2"/>
    <s v="Normal"/>
    <n v="16.403529411764705"/>
    <n v="23.69"/>
    <x v="1"/>
    <s v="T122"/>
    <b v="1"/>
    <x v="13"/>
    <x v="0"/>
    <x v="0"/>
  </r>
  <r>
    <x v="405"/>
    <x v="0"/>
    <n v="14"/>
    <x v="20"/>
    <m/>
    <n v="74.3"/>
    <n v="44.6"/>
    <x v="1"/>
    <n v="2"/>
    <x v="0"/>
    <x v="194"/>
    <n v="12.82"/>
    <n v="-9.9604166165660729E-2"/>
    <s v="Normal"/>
    <n v="16.403529411764705"/>
    <n v="12.82"/>
    <x v="0"/>
    <s v="T495"/>
    <b v="1"/>
    <x v="8"/>
    <x v="0"/>
    <x v="2"/>
  </r>
  <r>
    <x v="406"/>
    <x v="1"/>
    <n v="10"/>
    <x v="20"/>
    <m/>
    <n v="65.2"/>
    <n v="47.5"/>
    <x v="1"/>
    <n v="5"/>
    <x v="1"/>
    <x v="4"/>
    <m/>
    <n v="-0.24967377635768659"/>
    <s v="Normal"/>
    <n v="16.403529411764705"/>
    <n v="16.403529411764705"/>
    <x v="0"/>
    <s v="T212"/>
    <b v="1"/>
    <x v="0"/>
    <x v="0"/>
    <x v="1"/>
  </r>
  <r>
    <x v="407"/>
    <x v="3"/>
    <n v="21"/>
    <x v="20"/>
    <m/>
    <n v="95.5"/>
    <n v="57.9"/>
    <x v="0"/>
    <n v="3"/>
    <x v="2"/>
    <x v="61"/>
    <n v="17"/>
    <n v="-5.0673513232535307E-2"/>
    <s v="Normal"/>
    <n v="16.403529411764705"/>
    <n v="17"/>
    <x v="0"/>
    <s v="T252"/>
    <b v="0"/>
    <x v="8"/>
    <x v="1"/>
    <x v="0"/>
  </r>
  <r>
    <x v="408"/>
    <x v="2"/>
    <n v="11"/>
    <x v="20"/>
    <m/>
    <n v="104.9"/>
    <n v="44.5"/>
    <x v="1"/>
    <n v="5"/>
    <x v="1"/>
    <x v="4"/>
    <m/>
    <n v="-0.24967377635768659"/>
    <s v="Normal"/>
    <n v="16.403529411764705"/>
    <n v="16.403529411764705"/>
    <x v="0"/>
    <s v="T184"/>
    <b v="1"/>
    <x v="3"/>
    <x v="0"/>
    <x v="2"/>
  </r>
  <r>
    <x v="409"/>
    <x v="0"/>
    <n v="17"/>
    <x v="20"/>
    <m/>
    <n v="97.1"/>
    <n v="56.7"/>
    <x v="1"/>
    <n v="5"/>
    <x v="1"/>
    <x v="195"/>
    <n v="29.78"/>
    <n v="9.8927861046254909E-2"/>
    <s v="Normal"/>
    <n v="16.403529411764705"/>
    <n v="29.78"/>
    <x v="1"/>
    <s v="T305"/>
    <b v="1"/>
    <x v="23"/>
    <x v="0"/>
    <x v="1"/>
  </r>
  <r>
    <x v="410"/>
    <x v="0"/>
    <n v="6"/>
    <x v="20"/>
    <m/>
    <n v="73.400000000000006"/>
    <n v="55.7"/>
    <x v="1"/>
    <n v="3"/>
    <x v="2"/>
    <x v="196"/>
    <n v="17.63"/>
    <n v="-4.3298797599073825E-2"/>
    <s v="Normal"/>
    <n v="16.403529411764705"/>
    <n v="17.63"/>
    <x v="0"/>
    <s v="T453"/>
    <b v="1"/>
    <x v="10"/>
    <x v="0"/>
    <x v="2"/>
  </r>
  <r>
    <x v="411"/>
    <x v="0"/>
    <n v="20"/>
    <x v="20"/>
    <m/>
    <n v="85.1"/>
    <n v="43.2"/>
    <x v="1"/>
    <n v="3"/>
    <x v="2"/>
    <x v="197"/>
    <n v="18.82"/>
    <n v="-2.9368779180313224E-2"/>
    <s v="Normal"/>
    <n v="16.403529411764705"/>
    <n v="18.82"/>
    <x v="1"/>
    <s v="T251"/>
    <b v="1"/>
    <x v="22"/>
    <x v="0"/>
    <x v="0"/>
  </r>
  <r>
    <x v="412"/>
    <x v="2"/>
    <n v="20"/>
    <x v="20"/>
    <m/>
    <n v="93.8"/>
    <n v="67.2"/>
    <x v="1"/>
    <n v="2.5"/>
    <x v="1"/>
    <x v="198"/>
    <n v="16.36"/>
    <n v="-5.8165287844305712E-2"/>
    <s v="Normal"/>
    <n v="16.403529411764705"/>
    <n v="16.36"/>
    <x v="0"/>
    <s v="T127"/>
    <b v="1"/>
    <x v="3"/>
    <x v="0"/>
    <x v="1"/>
  </r>
  <r>
    <x v="413"/>
    <x v="0"/>
    <n v="30"/>
    <x v="20"/>
    <m/>
    <n v="87.6"/>
    <n v="46.9"/>
    <x v="0"/>
    <n v="3"/>
    <x v="2"/>
    <x v="61"/>
    <n v="17"/>
    <n v="-5.0673513232535307E-2"/>
    <s v="Normal"/>
    <n v="16.403529411764705"/>
    <n v="17"/>
    <x v="0"/>
    <s v="T401"/>
    <b v="0"/>
    <x v="3"/>
    <x v="1"/>
    <x v="1"/>
  </r>
  <r>
    <x v="414"/>
    <x v="0"/>
    <n v="1"/>
    <x v="20"/>
    <m/>
    <n v="71"/>
    <n v="38"/>
    <x v="0"/>
    <n v="1"/>
    <x v="0"/>
    <x v="15"/>
    <n v="5"/>
    <n v="-0.19114428720323032"/>
    <s v="Normal"/>
    <n v="16.403529411764705"/>
    <n v="5"/>
    <x v="0"/>
    <s v="T156"/>
    <b v="0"/>
    <x v="17"/>
    <x v="1"/>
    <x v="1"/>
  </r>
  <r>
    <x v="415"/>
    <x v="2"/>
    <n v="18"/>
    <x v="20"/>
    <m/>
    <n v="70.5"/>
    <n v="49.7"/>
    <x v="0"/>
    <n v="3"/>
    <x v="2"/>
    <x v="72"/>
    <n v="16"/>
    <n v="-6.2379411063426558E-2"/>
    <s v="Normal"/>
    <n v="16.403529411764705"/>
    <n v="16"/>
    <x v="0"/>
    <s v="T248"/>
    <b v="0"/>
    <x v="6"/>
    <x v="1"/>
    <x v="1"/>
  </r>
  <r>
    <x v="416"/>
    <x v="2"/>
    <n v="28"/>
    <x v="20"/>
    <m/>
    <n v="70.5"/>
    <n v="42"/>
    <x v="0"/>
    <n v="1.5"/>
    <x v="0"/>
    <x v="50"/>
    <n v="7.88"/>
    <n v="-0.15743130145026352"/>
    <s v="Normal"/>
    <n v="16.403529411764705"/>
    <n v="7.88"/>
    <x v="0"/>
    <s v="T127"/>
    <b v="0"/>
    <x v="8"/>
    <x v="1"/>
    <x v="0"/>
  </r>
  <r>
    <x v="417"/>
    <x v="2"/>
    <n v="25"/>
    <x v="20"/>
    <m/>
    <n v="75.5"/>
    <n v="38.4"/>
    <x v="0"/>
    <n v="0.5"/>
    <x v="0"/>
    <x v="199"/>
    <n v="2.62"/>
    <n v="-0.21900432404075149"/>
    <s v="Normal"/>
    <n v="16.403529411764705"/>
    <n v="2.62"/>
    <x v="0"/>
    <s v="T365"/>
    <b v="0"/>
    <x v="0"/>
    <x v="1"/>
    <x v="0"/>
  </r>
  <r>
    <x v="418"/>
    <x v="0"/>
    <n v="22"/>
    <x v="20"/>
    <m/>
    <n v="40.299999999999997"/>
    <n v="25.5"/>
    <x v="0"/>
    <n v="2"/>
    <x v="0"/>
    <x v="40"/>
    <n v="12"/>
    <n v="-0.10920300238699156"/>
    <s v="Normal"/>
    <n v="16.403529411764705"/>
    <n v="12"/>
    <x v="0"/>
    <s v="T044"/>
    <b v="0"/>
    <x v="1"/>
    <x v="0"/>
    <x v="0"/>
  </r>
  <r>
    <x v="419"/>
    <x v="3"/>
    <n v="25"/>
    <x v="20"/>
    <m/>
    <n v="49"/>
    <n v="37.700000000000003"/>
    <x v="1"/>
    <n v="4"/>
    <x v="1"/>
    <x v="200"/>
    <n v="24.31"/>
    <n v="3.4896599911279726E-2"/>
    <s v="Normal"/>
    <n v="16.403529411764705"/>
    <n v="24.31"/>
    <x v="1"/>
    <s v="T213"/>
    <b v="1"/>
    <x v="4"/>
    <x v="1"/>
    <x v="0"/>
  </r>
  <r>
    <x v="420"/>
    <x v="0"/>
    <n v="24"/>
    <x v="5"/>
    <m/>
    <n v="99.7"/>
    <n v="44.4"/>
    <x v="1"/>
    <n v="4"/>
    <x v="1"/>
    <x v="201"/>
    <n v="24.14"/>
    <n v="3.2906597280028239E-2"/>
    <s v="Normal"/>
    <n v="18.635945945945942"/>
    <n v="24.14"/>
    <x v="1"/>
    <s v="T388"/>
    <b v="1"/>
    <x v="14"/>
    <x v="0"/>
    <x v="1"/>
  </r>
  <r>
    <x v="421"/>
    <x v="0"/>
    <n v="1"/>
    <x v="5"/>
    <m/>
    <n v="37.6"/>
    <n v="29.8"/>
    <x v="0"/>
    <n v="3"/>
    <x v="2"/>
    <x v="61"/>
    <n v="17"/>
    <n v="-5.0673513232535307E-2"/>
    <s v="Normal"/>
    <n v="18.635945945945942"/>
    <n v="17"/>
    <x v="0"/>
    <s v="T453"/>
    <b v="0"/>
    <x v="8"/>
    <x v="1"/>
    <x v="0"/>
  </r>
  <r>
    <x v="422"/>
    <x v="1"/>
    <n v="7"/>
    <x v="5"/>
    <m/>
    <n v="98.4"/>
    <n v="46.3"/>
    <x v="1"/>
    <n v="4"/>
    <x v="1"/>
    <x v="202"/>
    <n v="25.9"/>
    <n v="5.3508977462396815E-2"/>
    <s v="Normal"/>
    <n v="18.635945945945942"/>
    <n v="25.9"/>
    <x v="1"/>
    <s v="T341"/>
    <b v="1"/>
    <x v="1"/>
    <x v="0"/>
    <x v="0"/>
  </r>
  <r>
    <x v="423"/>
    <x v="0"/>
    <n v="3"/>
    <x v="5"/>
    <m/>
    <n v="83.7"/>
    <n v="63.5"/>
    <x v="0"/>
    <n v="2"/>
    <x v="0"/>
    <x v="3"/>
    <n v="10"/>
    <n v="-0.13261479804877407"/>
    <s v="Normal"/>
    <n v="18.635945945945942"/>
    <n v="10"/>
    <x v="0"/>
    <s v="T170"/>
    <b v="0"/>
    <x v="6"/>
    <x v="1"/>
    <x v="2"/>
  </r>
  <r>
    <x v="424"/>
    <x v="2"/>
    <n v="27"/>
    <x v="5"/>
    <m/>
    <n v="86.1"/>
    <n v="58.2"/>
    <x v="1"/>
    <n v="4.5"/>
    <x v="1"/>
    <x v="203"/>
    <n v="27.75"/>
    <n v="7.516488844954565E-2"/>
    <s v="Normal"/>
    <n v="18.635945945945942"/>
    <n v="27.75"/>
    <x v="1"/>
    <s v="T343"/>
    <b v="1"/>
    <x v="4"/>
    <x v="0"/>
    <x v="1"/>
  </r>
  <r>
    <x v="425"/>
    <x v="2"/>
    <n v="14"/>
    <x v="5"/>
    <m/>
    <n v="61.8"/>
    <n v="53.1"/>
    <x v="1"/>
    <n v="3"/>
    <x v="2"/>
    <x v="204"/>
    <n v="16.11"/>
    <n v="-6.1091762302028521E-2"/>
    <s v="Normal"/>
    <n v="18.635945945945942"/>
    <n v="16.11"/>
    <x v="0"/>
    <s v="T051"/>
    <b v="1"/>
    <x v="15"/>
    <x v="0"/>
    <x v="2"/>
  </r>
  <r>
    <x v="426"/>
    <x v="0"/>
    <n v="27"/>
    <x v="5"/>
    <m/>
    <n v="54.9"/>
    <n v="35.9"/>
    <x v="0"/>
    <n v="4"/>
    <x v="1"/>
    <x v="32"/>
    <n v="20"/>
    <n v="-1.5555819739861551E-2"/>
    <s v="Normal"/>
    <n v="18.635945945945942"/>
    <n v="20"/>
    <x v="1"/>
    <s v="T343"/>
    <b v="0"/>
    <x v="20"/>
    <x v="1"/>
    <x v="2"/>
  </r>
  <r>
    <x v="427"/>
    <x v="2"/>
    <n v="17"/>
    <x v="5"/>
    <m/>
    <n v="40.1"/>
    <n v="36.200000000000003"/>
    <x v="1"/>
    <n v="5"/>
    <x v="1"/>
    <x v="205"/>
    <n v="29.57"/>
    <n v="9.6469622501767729E-2"/>
    <s v="Normal"/>
    <n v="18.635945945945942"/>
    <n v="29.57"/>
    <x v="1"/>
    <s v="T350"/>
    <b v="1"/>
    <x v="4"/>
    <x v="0"/>
    <x v="1"/>
  </r>
  <r>
    <x v="428"/>
    <x v="0"/>
    <n v="23"/>
    <x v="5"/>
    <m/>
    <n v="59.8"/>
    <n v="49.4"/>
    <x v="0"/>
    <n v="2"/>
    <x v="0"/>
    <x v="3"/>
    <n v="10"/>
    <n v="-0.13261479804877407"/>
    <s v="Normal"/>
    <n v="18.635945945945942"/>
    <n v="10"/>
    <x v="0"/>
    <s v="T058"/>
    <b v="0"/>
    <x v="8"/>
    <x v="1"/>
    <x v="0"/>
  </r>
  <r>
    <x v="429"/>
    <x v="3"/>
    <n v="7"/>
    <x v="5"/>
    <m/>
    <n v="71.400000000000006"/>
    <n v="41.3"/>
    <x v="0"/>
    <n v="2.5"/>
    <x v="1"/>
    <x v="131"/>
    <n v="13.12"/>
    <n v="-9.6092396816393366E-2"/>
    <s v="Normal"/>
    <n v="18.635945945945942"/>
    <n v="13.12"/>
    <x v="0"/>
    <s v="T433"/>
    <b v="0"/>
    <x v="4"/>
    <x v="1"/>
    <x v="1"/>
  </r>
  <r>
    <x v="430"/>
    <x v="0"/>
    <n v="5"/>
    <x v="5"/>
    <m/>
    <n v="92"/>
    <n v="62.3"/>
    <x v="0"/>
    <n v="3"/>
    <x v="2"/>
    <x v="61"/>
    <n v="17"/>
    <n v="-5.0673513232535307E-2"/>
    <s v="Normal"/>
    <n v="18.635945945945942"/>
    <n v="17"/>
    <x v="0"/>
    <s v="T231"/>
    <b v="0"/>
    <x v="2"/>
    <x v="0"/>
    <x v="1"/>
  </r>
  <r>
    <x v="431"/>
    <x v="3"/>
    <n v="28"/>
    <x v="5"/>
    <m/>
    <n v="101.4"/>
    <n v="49.3"/>
    <x v="1"/>
    <n v="4"/>
    <x v="1"/>
    <x v="206"/>
    <n v="23.55"/>
    <n v="2.6000117559802402E-2"/>
    <s v="Normal"/>
    <n v="18.635945945945942"/>
    <n v="23.55"/>
    <x v="1"/>
    <s v="T069"/>
    <b v="1"/>
    <x v="15"/>
    <x v="0"/>
    <x v="1"/>
  </r>
  <r>
    <x v="432"/>
    <x v="3"/>
    <n v="25"/>
    <x v="5"/>
    <m/>
    <n v="70.3"/>
    <n v="46.4"/>
    <x v="0"/>
    <n v="2"/>
    <x v="0"/>
    <x v="3"/>
    <n v="10"/>
    <n v="-0.13261479804877407"/>
    <s v="Normal"/>
    <n v="18.635945945945942"/>
    <n v="10"/>
    <x v="0"/>
    <s v="T470"/>
    <b v="0"/>
    <x v="12"/>
    <x v="1"/>
    <x v="2"/>
  </r>
  <r>
    <x v="433"/>
    <x v="1"/>
    <n v="16"/>
    <x v="5"/>
    <m/>
    <n v="70"/>
    <n v="54.5"/>
    <x v="1"/>
    <n v="5"/>
    <x v="1"/>
    <x v="207"/>
    <n v="30.44"/>
    <n v="0.10665375361464313"/>
    <s v="Normal"/>
    <n v="18.635945945945942"/>
    <n v="30.44"/>
    <x v="1"/>
    <s v="T277"/>
    <b v="1"/>
    <x v="15"/>
    <x v="0"/>
    <x v="0"/>
  </r>
  <r>
    <x v="434"/>
    <x v="1"/>
    <n v="15"/>
    <x v="5"/>
    <m/>
    <n v="100.4"/>
    <n v="51.1"/>
    <x v="1"/>
    <n v="4.5"/>
    <x v="1"/>
    <x v="208"/>
    <n v="29.64"/>
    <n v="9.7289035349930122E-2"/>
    <s v="Normal"/>
    <n v="18.635945945945942"/>
    <n v="29.64"/>
    <x v="1"/>
    <s v="T294"/>
    <b v="1"/>
    <x v="2"/>
    <x v="0"/>
    <x v="1"/>
  </r>
  <r>
    <x v="435"/>
    <x v="3"/>
    <n v="21"/>
    <x v="5"/>
    <m/>
    <n v="72.400000000000006"/>
    <n v="36.200000000000003"/>
    <x v="0"/>
    <n v="2"/>
    <x v="0"/>
    <x v="3"/>
    <n v="10"/>
    <n v="-0.13261479804877407"/>
    <s v="Normal"/>
    <n v="18.635945945945942"/>
    <n v="10"/>
    <x v="0"/>
    <s v="T050"/>
    <b v="0"/>
    <x v="16"/>
    <x v="1"/>
    <x v="0"/>
  </r>
  <r>
    <x v="436"/>
    <x v="2"/>
    <n v="18"/>
    <x v="5"/>
    <m/>
    <n v="59"/>
    <n v="40.799999999999997"/>
    <x v="0"/>
    <n v="1"/>
    <x v="0"/>
    <x v="4"/>
    <m/>
    <n v="-0.24967377635768659"/>
    <s v="Normal"/>
    <n v="18.635945945945942"/>
    <n v="18.635945945945942"/>
    <x v="1"/>
    <s v="T066"/>
    <b v="0"/>
    <x v="17"/>
    <x v="1"/>
    <x v="0"/>
  </r>
  <r>
    <x v="437"/>
    <x v="0"/>
    <n v="10"/>
    <x v="5"/>
    <m/>
    <n v="52.6"/>
    <n v="35.200000000000003"/>
    <x v="1"/>
    <n v="4"/>
    <x v="1"/>
    <x v="209"/>
    <n v="22.67"/>
    <n v="1.5698927468618111E-2"/>
    <s v="Normal"/>
    <n v="18.635945945945942"/>
    <n v="22.67"/>
    <x v="1"/>
    <s v="T012"/>
    <b v="1"/>
    <x v="14"/>
    <x v="0"/>
    <x v="1"/>
  </r>
  <r>
    <x v="438"/>
    <x v="3"/>
    <n v="16"/>
    <x v="5"/>
    <m/>
    <n v="75.2"/>
    <n v="46.6"/>
    <x v="1"/>
    <n v="4"/>
    <x v="1"/>
    <x v="9"/>
    <n v="22.93"/>
    <n v="1.8742460904649812E-2"/>
    <s v="Normal"/>
    <n v="18.635945945945942"/>
    <n v="22.93"/>
    <x v="1"/>
    <s v="T040"/>
    <b v="1"/>
    <x v="10"/>
    <x v="1"/>
    <x v="2"/>
  </r>
  <r>
    <x v="439"/>
    <x v="2"/>
    <n v="29"/>
    <x v="5"/>
    <m/>
    <n v="57.1"/>
    <n v="32.799999999999997"/>
    <x v="0"/>
    <n v="1"/>
    <x v="0"/>
    <x v="4"/>
    <m/>
    <n v="-0.24967377635768659"/>
    <s v="Normal"/>
    <n v="18.635945945945942"/>
    <n v="18.635945945945942"/>
    <x v="1"/>
    <s v="T267"/>
    <b v="0"/>
    <x v="20"/>
    <x v="1"/>
    <x v="2"/>
  </r>
  <r>
    <x v="440"/>
    <x v="2"/>
    <n v="9"/>
    <x v="21"/>
    <m/>
    <n v="44.5"/>
    <n v="31.9"/>
    <x v="1"/>
    <n v="3"/>
    <x v="2"/>
    <x v="118"/>
    <n v="19.52"/>
    <n v="-2.1174650698689356E-2"/>
    <s v="Normal"/>
    <n v="16.498000000000001"/>
    <n v="19.52"/>
    <x v="1"/>
    <s v="T055"/>
    <b v="1"/>
    <x v="20"/>
    <x v="0"/>
    <x v="2"/>
  </r>
  <r>
    <x v="441"/>
    <x v="2"/>
    <n v="18"/>
    <x v="21"/>
    <m/>
    <n v="69.2"/>
    <n v="53.3"/>
    <x v="1"/>
    <n v="4"/>
    <x v="1"/>
    <x v="210"/>
    <n v="21.54"/>
    <n v="2.4712629197109672E-3"/>
    <s v="Normal"/>
    <n v="16.498000000000001"/>
    <n v="21.54"/>
    <x v="1"/>
    <s v="T128"/>
    <b v="1"/>
    <x v="16"/>
    <x v="0"/>
    <x v="1"/>
  </r>
  <r>
    <x v="442"/>
    <x v="0"/>
    <n v="8"/>
    <x v="21"/>
    <m/>
    <n v="91.8"/>
    <n v="54.1"/>
    <x v="0"/>
    <n v="3.5"/>
    <x v="1"/>
    <x v="140"/>
    <n v="21.53"/>
    <n v="2.3542039414020778E-3"/>
    <s v="Normal"/>
    <n v="16.498000000000001"/>
    <n v="21.53"/>
    <x v="1"/>
    <s v="T456"/>
    <b v="0"/>
    <x v="19"/>
    <x v="1"/>
    <x v="2"/>
  </r>
  <r>
    <x v="443"/>
    <x v="2"/>
    <n v="4"/>
    <x v="21"/>
    <m/>
    <n v="41.3"/>
    <n v="39.200000000000003"/>
    <x v="1"/>
    <n v="3.5"/>
    <x v="1"/>
    <x v="193"/>
    <n v="23.69"/>
    <n v="2.7638943256127181E-2"/>
    <s v="Normal"/>
    <n v="16.498000000000001"/>
    <n v="23.69"/>
    <x v="1"/>
    <s v="T023"/>
    <b v="1"/>
    <x v="9"/>
    <x v="0"/>
    <x v="1"/>
  </r>
  <r>
    <x v="444"/>
    <x v="0"/>
    <n v="5"/>
    <x v="21"/>
    <m/>
    <n v="79.400000000000006"/>
    <n v="33.799999999999997"/>
    <x v="1"/>
    <n v="3.5"/>
    <x v="1"/>
    <x v="211"/>
    <n v="20.84"/>
    <n v="-5.7228655619129005E-3"/>
    <s v="Normal"/>
    <n v="16.498000000000001"/>
    <n v="20.84"/>
    <x v="1"/>
    <s v="T473"/>
    <b v="1"/>
    <x v="6"/>
    <x v="0"/>
    <x v="1"/>
  </r>
  <r>
    <x v="445"/>
    <x v="2"/>
    <n v="7"/>
    <x v="21"/>
    <m/>
    <n v="65.2"/>
    <n v="59.4"/>
    <x v="1"/>
    <n v="4.5"/>
    <x v="1"/>
    <x v="212"/>
    <n v="24.81"/>
    <n v="4.0749548826725351E-2"/>
    <s v="Normal"/>
    <n v="16.498000000000001"/>
    <n v="24.81"/>
    <x v="1"/>
    <s v="T437"/>
    <b v="1"/>
    <x v="18"/>
    <x v="0"/>
    <x v="2"/>
  </r>
  <r>
    <x v="446"/>
    <x v="3"/>
    <n v="3"/>
    <x v="21"/>
    <m/>
    <n v="85.7"/>
    <n v="64.400000000000006"/>
    <x v="0"/>
    <n v="3.5"/>
    <x v="1"/>
    <x v="60"/>
    <n v="20.48"/>
    <n v="-9.9369887810337437E-3"/>
    <s v="Normal"/>
    <n v="16.498000000000001"/>
    <n v="20.48"/>
    <x v="1"/>
    <s v="T281"/>
    <b v="0"/>
    <x v="2"/>
    <x v="1"/>
    <x v="0"/>
  </r>
  <r>
    <x v="447"/>
    <x v="2"/>
    <n v="29"/>
    <x v="21"/>
    <m/>
    <n v="76.2"/>
    <n v="32.4"/>
    <x v="0"/>
    <n v="2"/>
    <x v="0"/>
    <x v="3"/>
    <n v="10"/>
    <n v="-0.13261479804877407"/>
    <s v="Normal"/>
    <n v="16.498000000000001"/>
    <n v="10"/>
    <x v="0"/>
    <s v="T317"/>
    <b v="0"/>
    <x v="5"/>
    <x v="1"/>
    <x v="2"/>
  </r>
  <r>
    <x v="448"/>
    <x v="2"/>
    <n v="25"/>
    <x v="21"/>
    <m/>
    <n v="55.9"/>
    <n v="36"/>
    <x v="1"/>
    <n v="4"/>
    <x v="1"/>
    <x v="213"/>
    <n v="22.79"/>
    <n v="1.710363520832503E-2"/>
    <s v="Normal"/>
    <n v="16.498000000000001"/>
    <n v="22.79"/>
    <x v="1"/>
    <s v="T063"/>
    <b v="1"/>
    <x v="0"/>
    <x v="0"/>
    <x v="1"/>
  </r>
  <r>
    <x v="449"/>
    <x v="2"/>
    <n v="4"/>
    <x v="21"/>
    <m/>
    <n v="72.099999999999994"/>
    <n v="38.5"/>
    <x v="0"/>
    <n v="1"/>
    <x v="0"/>
    <x v="15"/>
    <n v="5"/>
    <n v="-0.19114428720323032"/>
    <s v="Normal"/>
    <n v="16.498000000000001"/>
    <n v="5"/>
    <x v="0"/>
    <s v="T390"/>
    <b v="0"/>
    <x v="19"/>
    <x v="1"/>
    <x v="0"/>
  </r>
  <r>
    <x v="450"/>
    <x v="0"/>
    <n v="12"/>
    <x v="21"/>
    <m/>
    <n v="69.5"/>
    <n v="38.6"/>
    <x v="0"/>
    <n v="2.5"/>
    <x v="1"/>
    <x v="131"/>
    <n v="13.12"/>
    <n v="-9.6092396816393366E-2"/>
    <s v="Normal"/>
    <n v="16.498000000000001"/>
    <n v="13.12"/>
    <x v="0"/>
    <s v="T457"/>
    <b v="0"/>
    <x v="5"/>
    <x v="1"/>
    <x v="0"/>
  </r>
  <r>
    <x v="451"/>
    <x v="2"/>
    <n v="25"/>
    <x v="21"/>
    <m/>
    <n v="75.400000000000006"/>
    <n v="57.3"/>
    <x v="0"/>
    <n v="3"/>
    <x v="2"/>
    <x v="72"/>
    <n v="16"/>
    <n v="-6.2379411063426558E-2"/>
    <s v="Normal"/>
    <n v="16.498000000000001"/>
    <n v="16"/>
    <x v="0"/>
    <s v="T471"/>
    <b v="0"/>
    <x v="3"/>
    <x v="1"/>
    <x v="1"/>
  </r>
  <r>
    <x v="452"/>
    <x v="3"/>
    <n v="24"/>
    <x v="21"/>
    <m/>
    <n v="57.6"/>
    <n v="50"/>
    <x v="0"/>
    <n v="1"/>
    <x v="0"/>
    <x v="0"/>
    <n v="6"/>
    <n v="-0.17943838937233908"/>
    <s v="Normal"/>
    <n v="16.498000000000001"/>
    <n v="6"/>
    <x v="0"/>
    <s v="T311"/>
    <b v="0"/>
    <x v="6"/>
    <x v="1"/>
    <x v="2"/>
  </r>
  <r>
    <x v="453"/>
    <x v="2"/>
    <n v="1"/>
    <x v="21"/>
    <m/>
    <n v="77.599999999999994"/>
    <n v="35.700000000000003"/>
    <x v="1"/>
    <n v="2"/>
    <x v="0"/>
    <x v="214"/>
    <n v="12.83"/>
    <n v="-9.948710718735182E-2"/>
    <s v="Normal"/>
    <n v="16.498000000000001"/>
    <n v="12.83"/>
    <x v="0"/>
    <s v="T056"/>
    <b v="1"/>
    <x v="18"/>
    <x v="0"/>
    <x v="1"/>
  </r>
  <r>
    <x v="454"/>
    <x v="3"/>
    <n v="27"/>
    <x v="21"/>
    <m/>
    <n v="43.3"/>
    <n v="39.9"/>
    <x v="0"/>
    <n v="2"/>
    <x v="0"/>
    <x v="20"/>
    <n v="13"/>
    <n v="-9.7497104556100306E-2"/>
    <s v="Normal"/>
    <n v="16.498000000000001"/>
    <n v="13"/>
    <x v="0"/>
    <s v="T087"/>
    <b v="0"/>
    <x v="1"/>
    <x v="1"/>
    <x v="0"/>
  </r>
  <r>
    <x v="455"/>
    <x v="2"/>
    <n v="20"/>
    <x v="21"/>
    <m/>
    <n v="41.3"/>
    <n v="34.5"/>
    <x v="1"/>
    <n v="4"/>
    <x v="1"/>
    <x v="215"/>
    <n v="24.64"/>
    <n v="3.8759546195473865E-2"/>
    <s v="Normal"/>
    <n v="16.498000000000001"/>
    <n v="24.64"/>
    <x v="1"/>
    <s v="T342"/>
    <b v="1"/>
    <x v="16"/>
    <x v="0"/>
    <x v="1"/>
  </r>
  <r>
    <x v="456"/>
    <x v="3"/>
    <n v="22"/>
    <x v="21"/>
    <m/>
    <n v="57.3"/>
    <n v="47.7"/>
    <x v="0"/>
    <n v="1"/>
    <x v="0"/>
    <x v="0"/>
    <n v="6"/>
    <n v="-0.17943838937233908"/>
    <s v="Normal"/>
    <n v="16.498000000000001"/>
    <n v="6"/>
    <x v="0"/>
    <s v="T490"/>
    <b v="0"/>
    <x v="18"/>
    <x v="1"/>
    <x v="2"/>
  </r>
  <r>
    <x v="457"/>
    <x v="2"/>
    <n v="23"/>
    <x v="21"/>
    <m/>
    <n v="93.1"/>
    <n v="50.8"/>
    <x v="0"/>
    <n v="4"/>
    <x v="1"/>
    <x v="58"/>
    <n v="23"/>
    <n v="1.9561873752812205E-2"/>
    <s v="Normal"/>
    <n v="16.498000000000001"/>
    <n v="23"/>
    <x v="1"/>
    <s v="T429"/>
    <b v="0"/>
    <x v="9"/>
    <x v="1"/>
    <x v="2"/>
  </r>
  <r>
    <x v="458"/>
    <x v="0"/>
    <n v="15"/>
    <x v="21"/>
    <m/>
    <n v="95.7"/>
    <n v="57"/>
    <x v="1"/>
    <n v="2.5"/>
    <x v="1"/>
    <x v="216"/>
    <n v="17.29"/>
    <n v="-4.7278802861576853E-2"/>
    <s v="Normal"/>
    <n v="16.498000000000001"/>
    <n v="17.29"/>
    <x v="0"/>
    <s v="T402"/>
    <b v="1"/>
    <x v="0"/>
    <x v="0"/>
    <x v="1"/>
  </r>
  <r>
    <x v="459"/>
    <x v="0"/>
    <n v="12"/>
    <x v="21"/>
    <m/>
    <n v="58.7"/>
    <n v="42.3"/>
    <x v="0"/>
    <n v="1.5"/>
    <x v="0"/>
    <x v="50"/>
    <n v="7.88"/>
    <n v="-0.15743130145026352"/>
    <s v="Normal"/>
    <n v="16.498000000000001"/>
    <n v="7.88"/>
    <x v="0"/>
    <s v="T105"/>
    <b v="0"/>
    <x v="15"/>
    <x v="1"/>
    <x v="0"/>
  </r>
  <r>
    <x v="460"/>
    <x v="2"/>
    <n v="15"/>
    <x v="22"/>
    <m/>
    <n v="95.8"/>
    <n v="45.2"/>
    <x v="1"/>
    <n v="3.5"/>
    <x v="1"/>
    <x v="217"/>
    <n v="22.95"/>
    <n v="1.8976578861267634E-2"/>
    <s v="Normal"/>
    <n v="16.238999999999997"/>
    <n v="22.95"/>
    <x v="1"/>
    <s v="T003"/>
    <b v="1"/>
    <x v="7"/>
    <x v="1"/>
    <x v="2"/>
  </r>
  <r>
    <x v="461"/>
    <x v="0"/>
    <n v="8"/>
    <x v="22"/>
    <m/>
    <n v="70.099999999999994"/>
    <n v="34.1"/>
    <x v="1"/>
    <n v="3.5"/>
    <x v="1"/>
    <x v="218"/>
    <n v="22.31"/>
    <n v="1.1484804249497226E-2"/>
    <s v="Normal"/>
    <n v="16.238999999999997"/>
    <n v="22.31"/>
    <x v="1"/>
    <s v="T022"/>
    <b v="1"/>
    <x v="22"/>
    <x v="0"/>
    <x v="2"/>
  </r>
  <r>
    <x v="462"/>
    <x v="0"/>
    <n v="27"/>
    <x v="22"/>
    <m/>
    <n v="84.9"/>
    <n v="47.5"/>
    <x v="0"/>
    <n v="2"/>
    <x v="0"/>
    <x v="3"/>
    <n v="10"/>
    <n v="-0.13261479804877407"/>
    <s v="Normal"/>
    <n v="16.238999999999997"/>
    <n v="10"/>
    <x v="0"/>
    <s v="T272"/>
    <b v="0"/>
    <x v="16"/>
    <x v="1"/>
    <x v="0"/>
  </r>
  <r>
    <x v="463"/>
    <x v="0"/>
    <n v="11"/>
    <x v="22"/>
    <m/>
    <n v="67.599999999999994"/>
    <n v="40.700000000000003"/>
    <x v="0"/>
    <n v="1"/>
    <x v="0"/>
    <x v="0"/>
    <n v="6"/>
    <n v="-0.17943838937233908"/>
    <s v="Normal"/>
    <n v="16.238999999999997"/>
    <n v="6"/>
    <x v="0"/>
    <s v="T031"/>
    <b v="0"/>
    <x v="18"/>
    <x v="1"/>
    <x v="2"/>
  </r>
  <r>
    <x v="464"/>
    <x v="2"/>
    <n v="4"/>
    <x v="22"/>
    <m/>
    <n v="73.7"/>
    <n v="44.2"/>
    <x v="0"/>
    <n v="0"/>
    <x v="0"/>
    <x v="67"/>
    <n v="0"/>
    <n v="-0.24967377635768659"/>
    <s v="Normal"/>
    <n v="16.238999999999997"/>
    <n v="0"/>
    <x v="0"/>
    <s v="T093"/>
    <b v="0"/>
    <x v="3"/>
    <x v="1"/>
    <x v="2"/>
  </r>
  <r>
    <x v="465"/>
    <x v="0"/>
    <n v="18"/>
    <x v="22"/>
    <m/>
    <n v="60.9"/>
    <n v="45.2"/>
    <x v="0"/>
    <n v="1"/>
    <x v="0"/>
    <x v="15"/>
    <n v="5"/>
    <n v="-0.19114428720323032"/>
    <s v="Normal"/>
    <n v="16.238999999999997"/>
    <n v="5"/>
    <x v="0"/>
    <s v="T372"/>
    <b v="0"/>
    <x v="9"/>
    <x v="1"/>
    <x v="0"/>
  </r>
  <r>
    <x v="466"/>
    <x v="2"/>
    <n v="12"/>
    <x v="22"/>
    <m/>
    <n v="72.8"/>
    <n v="41"/>
    <x v="1"/>
    <n v="3"/>
    <x v="2"/>
    <x v="219"/>
    <n v="17.03"/>
    <n v="-5.0322336297608551E-2"/>
    <s v="Normal"/>
    <n v="16.238999999999997"/>
    <n v="17.03"/>
    <x v="0"/>
    <s v="T109"/>
    <b v="1"/>
    <x v="3"/>
    <x v="1"/>
    <x v="2"/>
  </r>
  <r>
    <x v="467"/>
    <x v="0"/>
    <n v="6"/>
    <x v="22"/>
    <m/>
    <n v="63.1"/>
    <n v="50.4"/>
    <x v="1"/>
    <n v="3"/>
    <x v="2"/>
    <x v="220"/>
    <n v="18.829999999999998"/>
    <n v="-2.9251720202004335E-2"/>
    <s v="Normal"/>
    <n v="16.238999999999997"/>
    <n v="18.829999999999998"/>
    <x v="1"/>
    <s v="T328"/>
    <b v="1"/>
    <x v="7"/>
    <x v="0"/>
    <x v="2"/>
  </r>
  <r>
    <x v="468"/>
    <x v="2"/>
    <n v="21"/>
    <x v="22"/>
    <m/>
    <n v="64.900000000000006"/>
    <n v="30.6"/>
    <x v="0"/>
    <n v="0"/>
    <x v="0"/>
    <x v="12"/>
    <n v="1"/>
    <n v="-0.23796787852679532"/>
    <s v="Normal"/>
    <n v="16.238999999999997"/>
    <n v="1"/>
    <x v="0"/>
    <s v="T315"/>
    <b v="0"/>
    <x v="3"/>
    <x v="1"/>
    <x v="1"/>
  </r>
  <r>
    <x v="469"/>
    <x v="2"/>
    <n v="26"/>
    <x v="22"/>
    <m/>
    <n v="53.4"/>
    <n v="33.6"/>
    <x v="1"/>
    <n v="5"/>
    <x v="1"/>
    <x v="221"/>
    <n v="27.88"/>
    <n v="7.6686655167561499E-2"/>
    <s v="Normal"/>
    <n v="16.238999999999997"/>
    <n v="27.88"/>
    <x v="1"/>
    <s v="T313"/>
    <b v="1"/>
    <x v="14"/>
    <x v="1"/>
    <x v="2"/>
  </r>
  <r>
    <x v="470"/>
    <x v="1"/>
    <n v="23"/>
    <x v="22"/>
    <m/>
    <n v="79.099999999999994"/>
    <n v="46.9"/>
    <x v="1"/>
    <n v="3"/>
    <x v="2"/>
    <x v="222"/>
    <n v="18.89"/>
    <n v="-2.8549366332150831E-2"/>
    <s v="Normal"/>
    <n v="16.238999999999997"/>
    <n v="18.89"/>
    <x v="1"/>
    <s v="T236"/>
    <b v="1"/>
    <x v="0"/>
    <x v="1"/>
    <x v="1"/>
  </r>
  <r>
    <x v="471"/>
    <x v="1"/>
    <n v="28"/>
    <x v="22"/>
    <m/>
    <n v="96.9"/>
    <n v="66.900000000000006"/>
    <x v="1"/>
    <n v="4"/>
    <x v="1"/>
    <x v="223"/>
    <n v="25.33"/>
    <n v="4.6836615698788803E-2"/>
    <s v="Normal"/>
    <n v="16.238999999999997"/>
    <n v="25.33"/>
    <x v="1"/>
    <s v="T196"/>
    <b v="1"/>
    <x v="21"/>
    <x v="1"/>
    <x v="1"/>
  </r>
  <r>
    <x v="472"/>
    <x v="2"/>
    <n v="22"/>
    <x v="22"/>
    <m/>
    <n v="89.1"/>
    <n v="46.1"/>
    <x v="1"/>
    <n v="5"/>
    <x v="1"/>
    <x v="224"/>
    <n v="31.39"/>
    <n v="0.11777435655398981"/>
    <s v="Normal"/>
    <n v="16.238999999999997"/>
    <n v="31.39"/>
    <x v="1"/>
    <s v="T102"/>
    <b v="1"/>
    <x v="10"/>
    <x v="0"/>
    <x v="1"/>
  </r>
  <r>
    <x v="473"/>
    <x v="0"/>
    <n v="1"/>
    <x v="22"/>
    <m/>
    <n v="46.2"/>
    <n v="38.6"/>
    <x v="0"/>
    <n v="2"/>
    <x v="0"/>
    <x v="40"/>
    <n v="12"/>
    <n v="-0.10920300238699156"/>
    <s v="Normal"/>
    <n v="16.238999999999997"/>
    <n v="12"/>
    <x v="0"/>
    <s v="T445"/>
    <b v="0"/>
    <x v="8"/>
    <x v="1"/>
    <x v="2"/>
  </r>
  <r>
    <x v="474"/>
    <x v="3"/>
    <n v="6"/>
    <x v="22"/>
    <m/>
    <n v="77.3"/>
    <n v="31.4"/>
    <x v="1"/>
    <n v="3"/>
    <x v="2"/>
    <x v="225"/>
    <n v="17.38"/>
    <n v="-4.6225272056796642E-2"/>
    <s v="Normal"/>
    <n v="16.238999999999997"/>
    <n v="17.38"/>
    <x v="0"/>
    <s v="T440"/>
    <b v="1"/>
    <x v="9"/>
    <x v="0"/>
    <x v="2"/>
  </r>
  <r>
    <x v="475"/>
    <x v="3"/>
    <n v="24"/>
    <x v="22"/>
    <m/>
    <n v="68.400000000000006"/>
    <n v="33.799999999999997"/>
    <x v="1"/>
    <n v="4"/>
    <x v="1"/>
    <x v="58"/>
    <n v="23"/>
    <n v="1.9561873752812205E-2"/>
    <s v="Normal"/>
    <n v="16.238999999999997"/>
    <n v="23"/>
    <x v="1"/>
    <s v="T255"/>
    <b v="1"/>
    <x v="2"/>
    <x v="0"/>
    <x v="0"/>
  </r>
  <r>
    <x v="476"/>
    <x v="2"/>
    <n v="8"/>
    <x v="22"/>
    <m/>
    <n v="40.6"/>
    <n v="31.2"/>
    <x v="1"/>
    <n v="5"/>
    <x v="1"/>
    <x v="226"/>
    <n v="30.79"/>
    <n v="0.11075081785545504"/>
    <s v="Normal"/>
    <n v="16.238999999999997"/>
    <n v="30.79"/>
    <x v="1"/>
    <s v="T382"/>
    <b v="1"/>
    <x v="3"/>
    <x v="0"/>
    <x v="2"/>
  </r>
  <r>
    <x v="477"/>
    <x v="0"/>
    <n v="9"/>
    <x v="22"/>
    <m/>
    <n v="39.9"/>
    <n v="28.5"/>
    <x v="0"/>
    <n v="3"/>
    <x v="2"/>
    <x v="61"/>
    <n v="17"/>
    <n v="-5.0673513232535307E-2"/>
    <s v="Normal"/>
    <n v="16.238999999999997"/>
    <n v="17"/>
    <x v="0"/>
    <s v="T427"/>
    <b v="0"/>
    <x v="18"/>
    <x v="1"/>
    <x v="0"/>
  </r>
  <r>
    <x v="478"/>
    <x v="3"/>
    <n v="21"/>
    <x v="22"/>
    <m/>
    <n v="37.6"/>
    <n v="28.9"/>
    <x v="0"/>
    <n v="3"/>
    <x v="2"/>
    <x v="61"/>
    <n v="17"/>
    <n v="-5.0673513232535307E-2"/>
    <s v="Normal"/>
    <n v="16.238999999999997"/>
    <n v="17"/>
    <x v="0"/>
    <s v="T333"/>
    <b v="0"/>
    <x v="1"/>
    <x v="1"/>
    <x v="1"/>
  </r>
  <r>
    <x v="479"/>
    <x v="0"/>
    <n v="30"/>
    <x v="22"/>
    <m/>
    <n v="59.2"/>
    <n v="36.6"/>
    <x v="0"/>
    <n v="0"/>
    <x v="0"/>
    <x v="12"/>
    <n v="1"/>
    <n v="-0.23796787852679532"/>
    <s v="Normal"/>
    <n v="16.238999999999997"/>
    <n v="1"/>
    <x v="0"/>
    <s v="T047"/>
    <b v="0"/>
    <x v="14"/>
    <x v="1"/>
    <x v="0"/>
  </r>
  <r>
    <x v="480"/>
    <x v="3"/>
    <n v="27"/>
    <x v="23"/>
    <m/>
    <n v="54.6"/>
    <n v="38.200000000000003"/>
    <x v="1"/>
    <n v="5"/>
    <x v="1"/>
    <x v="4"/>
    <m/>
    <n v="-0.24967377635768659"/>
    <s v="Normal"/>
    <n v="19.659714285714291"/>
    <n v="19.659714285714291"/>
    <x v="1"/>
    <s v="T480"/>
    <b v="1"/>
    <x v="9"/>
    <x v="1"/>
    <x v="1"/>
  </r>
  <r>
    <x v="481"/>
    <x v="2"/>
    <n v="18"/>
    <x v="23"/>
    <m/>
    <n v="89.1"/>
    <n v="46.7"/>
    <x v="1"/>
    <n v="4"/>
    <x v="1"/>
    <x v="227"/>
    <n v="24.47"/>
    <n v="3.676954356422233E-2"/>
    <s v="Normal"/>
    <n v="19.659714285714291"/>
    <n v="24.47"/>
    <x v="1"/>
    <s v="T201"/>
    <b v="1"/>
    <x v="17"/>
    <x v="0"/>
    <x v="1"/>
  </r>
  <r>
    <x v="482"/>
    <x v="1"/>
    <n v="14"/>
    <x v="23"/>
    <m/>
    <n v="76.3"/>
    <n v="45.5"/>
    <x v="1"/>
    <n v="5"/>
    <x v="1"/>
    <x v="228"/>
    <n v="31.33"/>
    <n v="0.11707200268413631"/>
    <s v="Normal"/>
    <n v="19.659714285714291"/>
    <n v="31.33"/>
    <x v="1"/>
    <s v="T131"/>
    <b v="1"/>
    <x v="9"/>
    <x v="0"/>
    <x v="2"/>
  </r>
  <r>
    <x v="483"/>
    <x v="1"/>
    <n v="18"/>
    <x v="23"/>
    <m/>
    <n v="75.400000000000006"/>
    <n v="47"/>
    <x v="0"/>
    <n v="3"/>
    <x v="2"/>
    <x v="119"/>
    <n v="16.5"/>
    <n v="-5.6526462147980933E-2"/>
    <s v="Normal"/>
    <n v="19.659714285714291"/>
    <n v="16.5"/>
    <x v="0"/>
    <s v="T042"/>
    <b v="0"/>
    <x v="19"/>
    <x v="1"/>
    <x v="2"/>
  </r>
  <r>
    <x v="484"/>
    <x v="0"/>
    <n v="26"/>
    <x v="23"/>
    <m/>
    <n v="59"/>
    <n v="52.4"/>
    <x v="1"/>
    <n v="1.5"/>
    <x v="0"/>
    <x v="229"/>
    <n v="10.199999999999999"/>
    <n v="-0.13027361848259583"/>
    <s v="Normal"/>
    <n v="19.659714285714291"/>
    <n v="10.199999999999999"/>
    <x v="0"/>
    <s v="T316"/>
    <b v="1"/>
    <x v="10"/>
    <x v="0"/>
    <x v="2"/>
  </r>
  <r>
    <x v="485"/>
    <x v="2"/>
    <n v="18"/>
    <x v="23"/>
    <m/>
    <n v="97.2"/>
    <n v="50.7"/>
    <x v="0"/>
    <n v="3"/>
    <x v="2"/>
    <x v="61"/>
    <n v="17"/>
    <n v="-5.0673513232535307E-2"/>
    <s v="Normal"/>
    <n v="19.659714285714291"/>
    <n v="17"/>
    <x v="0"/>
    <s v="T225"/>
    <b v="0"/>
    <x v="9"/>
    <x v="1"/>
    <x v="2"/>
  </r>
  <r>
    <x v="486"/>
    <x v="3"/>
    <n v="12"/>
    <x v="23"/>
    <m/>
    <n v="65.400000000000006"/>
    <n v="56.4"/>
    <x v="0"/>
    <n v="2.5"/>
    <x v="1"/>
    <x v="4"/>
    <m/>
    <n v="-0.24967377635768659"/>
    <s v="Normal"/>
    <n v="19.659714285714291"/>
    <n v="19.659714285714291"/>
    <x v="1"/>
    <s v="T113"/>
    <b v="0"/>
    <x v="19"/>
    <x v="0"/>
    <x v="1"/>
  </r>
  <r>
    <x v="487"/>
    <x v="2"/>
    <n v="20"/>
    <x v="23"/>
    <m/>
    <n v="63.8"/>
    <n v="48.3"/>
    <x v="1"/>
    <n v="3.5"/>
    <x v="1"/>
    <x v="230"/>
    <n v="21.29"/>
    <n v="-4.5521153801184565E-4"/>
    <s v="Normal"/>
    <n v="19.659714285714291"/>
    <n v="21.29"/>
    <x v="1"/>
    <s v="T274"/>
    <b v="1"/>
    <x v="11"/>
    <x v="0"/>
    <x v="2"/>
  </r>
  <r>
    <x v="488"/>
    <x v="1"/>
    <n v="11"/>
    <x v="23"/>
    <m/>
    <n v="81.3"/>
    <n v="45"/>
    <x v="1"/>
    <n v="5"/>
    <x v="1"/>
    <x v="231"/>
    <n v="31.04"/>
    <n v="0.11367729231317786"/>
    <s v="Normal"/>
    <n v="19.659714285714291"/>
    <n v="31.04"/>
    <x v="1"/>
    <s v="T261"/>
    <b v="1"/>
    <x v="16"/>
    <x v="0"/>
    <x v="1"/>
  </r>
  <r>
    <x v="489"/>
    <x v="2"/>
    <n v="16"/>
    <x v="23"/>
    <m/>
    <n v="94.1"/>
    <n v="46.3"/>
    <x v="0"/>
    <n v="2"/>
    <x v="0"/>
    <x v="40"/>
    <n v="12"/>
    <n v="-0.10920300238699156"/>
    <s v="Normal"/>
    <n v="19.659714285714291"/>
    <n v="12"/>
    <x v="0"/>
    <s v="T302"/>
    <b v="0"/>
    <x v="10"/>
    <x v="0"/>
    <x v="2"/>
  </r>
  <r>
    <x v="490"/>
    <x v="0"/>
    <n v="2"/>
    <x v="23"/>
    <m/>
    <n v="88.4"/>
    <n v="61.5"/>
    <x v="0"/>
    <n v="1"/>
    <x v="0"/>
    <x v="47"/>
    <n v="7"/>
    <n v="-0.16773249154144781"/>
    <s v="Normal"/>
    <n v="19.659714285714291"/>
    <n v="7"/>
    <x v="0"/>
    <s v="T465"/>
    <b v="0"/>
    <x v="17"/>
    <x v="1"/>
    <x v="2"/>
  </r>
  <r>
    <x v="491"/>
    <x v="0"/>
    <n v="22"/>
    <x v="23"/>
    <m/>
    <n v="54.6"/>
    <n v="27.3"/>
    <x v="1"/>
    <n v="4"/>
    <x v="1"/>
    <x v="232"/>
    <n v="21.37"/>
    <n v="4.812602884594761E-4"/>
    <s v="Normal"/>
    <n v="19.659714285714291"/>
    <n v="21.37"/>
    <x v="1"/>
    <s v="T476"/>
    <b v="1"/>
    <x v="9"/>
    <x v="0"/>
    <x v="0"/>
  </r>
  <r>
    <x v="492"/>
    <x v="2"/>
    <n v="7"/>
    <x v="23"/>
    <m/>
    <n v="77.2"/>
    <n v="33.4"/>
    <x v="1"/>
    <n v="2.5"/>
    <x v="1"/>
    <x v="233"/>
    <n v="14.49"/>
    <n v="-8.0055316788072345E-2"/>
    <s v="Normal"/>
    <n v="19.659714285714291"/>
    <n v="14.49"/>
    <x v="0"/>
    <s v="T019"/>
    <b v="1"/>
    <x v="3"/>
    <x v="0"/>
    <x v="2"/>
  </r>
  <r>
    <x v="493"/>
    <x v="0"/>
    <n v="16"/>
    <x v="23"/>
    <m/>
    <n v="68.5"/>
    <n v="50.1"/>
    <x v="1"/>
    <n v="5"/>
    <x v="1"/>
    <x v="234"/>
    <n v="27.73"/>
    <n v="7.4930770492927831E-2"/>
    <s v="Normal"/>
    <n v="19.659714285714291"/>
    <n v="27.73"/>
    <x v="1"/>
    <s v="T166"/>
    <b v="1"/>
    <x v="2"/>
    <x v="0"/>
    <x v="1"/>
  </r>
  <r>
    <x v="494"/>
    <x v="2"/>
    <n v="21"/>
    <x v="23"/>
    <m/>
    <n v="70.7"/>
    <n v="30.6"/>
    <x v="1"/>
    <n v="4"/>
    <x v="1"/>
    <x v="235"/>
    <n v="22.01"/>
    <n v="7.9730349002298841E-3"/>
    <s v="Normal"/>
    <n v="19.659714285714291"/>
    <n v="22.01"/>
    <x v="1"/>
    <s v="T484"/>
    <b v="1"/>
    <x v="0"/>
    <x v="1"/>
    <x v="0"/>
  </r>
  <r>
    <x v="495"/>
    <x v="2"/>
    <n v="28"/>
    <x v="23"/>
    <m/>
    <n v="103.7"/>
    <n v="57.4"/>
    <x v="1"/>
    <n v="4.5"/>
    <x v="1"/>
    <x v="236"/>
    <n v="27.48"/>
    <n v="7.2004296035205015E-2"/>
    <s v="Normal"/>
    <n v="19.659714285714291"/>
    <n v="27.48"/>
    <x v="1"/>
    <s v="T083"/>
    <b v="1"/>
    <x v="20"/>
    <x v="1"/>
    <x v="2"/>
  </r>
  <r>
    <x v="496"/>
    <x v="0"/>
    <n v="11"/>
    <x v="23"/>
    <m/>
    <n v="73.5"/>
    <n v="52.6"/>
    <x v="0"/>
    <n v="1"/>
    <x v="0"/>
    <x v="15"/>
    <n v="5"/>
    <n v="-0.19114428720323032"/>
    <s v="Normal"/>
    <n v="19.659714285714291"/>
    <n v="5"/>
    <x v="0"/>
    <s v="T020"/>
    <b v="0"/>
    <x v="22"/>
    <x v="1"/>
    <x v="2"/>
  </r>
  <r>
    <x v="497"/>
    <x v="0"/>
    <n v="28"/>
    <x v="23"/>
    <m/>
    <n v="57.7"/>
    <n v="33.200000000000003"/>
    <x v="1"/>
    <n v="5"/>
    <x v="1"/>
    <x v="4"/>
    <m/>
    <n v="-0.24967377635768659"/>
    <s v="Normal"/>
    <n v="19.659714285714291"/>
    <n v="19.659714285714291"/>
    <x v="1"/>
    <s v="T133"/>
    <b v="1"/>
    <x v="23"/>
    <x v="0"/>
    <x v="0"/>
  </r>
  <r>
    <x v="498"/>
    <x v="1"/>
    <n v="14"/>
    <x v="23"/>
    <m/>
    <n v="102.5"/>
    <n v="58.1"/>
    <x v="1"/>
    <n v="5"/>
    <x v="1"/>
    <x v="237"/>
    <n v="31.68"/>
    <n v="0.12116906692494826"/>
    <s v="Normal"/>
    <n v="19.659714285714291"/>
    <n v="31.68"/>
    <x v="1"/>
    <s v="T182"/>
    <b v="1"/>
    <x v="9"/>
    <x v="0"/>
    <x v="0"/>
  </r>
  <r>
    <x v="499"/>
    <x v="2"/>
    <n v="5"/>
    <x v="23"/>
    <m/>
    <n v="64.2"/>
    <n v="59.3"/>
    <x v="0"/>
    <n v="2"/>
    <x v="0"/>
    <x v="3"/>
    <n v="10"/>
    <n v="-0.13261479804877407"/>
    <s v="Normal"/>
    <n v="19.659714285714291"/>
    <n v="10"/>
    <x v="0"/>
    <s v="T157"/>
    <b v="0"/>
    <x v="13"/>
    <x v="0"/>
    <x v="1"/>
  </r>
  <r>
    <x v="500"/>
    <x v="2"/>
    <n v="24"/>
    <x v="20"/>
    <m/>
    <n v="73.099999999999994"/>
    <n v="39"/>
    <x v="1"/>
    <n v="2"/>
    <x v="0"/>
    <x v="238"/>
    <n v="11.59"/>
    <n v="-0.11400242049765698"/>
    <s v="Normal"/>
    <n v="16.403529411764705"/>
    <n v="11.59"/>
    <x v="0"/>
    <s v="T237"/>
    <b v="1"/>
    <x v="4"/>
    <x v="1"/>
    <x v="2"/>
  </r>
  <r>
    <x v="501"/>
    <x v="0"/>
    <n v="29"/>
    <x v="20"/>
    <m/>
    <n v="59.6"/>
    <n v="33.1"/>
    <x v="1"/>
    <n v="1.5"/>
    <x v="0"/>
    <x v="239"/>
    <n v="10.18"/>
    <n v="-0.13050773643921365"/>
    <s v="Normal"/>
    <n v="16.403529411764705"/>
    <n v="10.18"/>
    <x v="0"/>
    <s v="T284"/>
    <b v="1"/>
    <x v="19"/>
    <x v="0"/>
    <x v="1"/>
  </r>
  <r>
    <x v="502"/>
    <x v="0"/>
    <n v="21"/>
    <x v="20"/>
    <m/>
    <n v="81.8"/>
    <n v="59.5"/>
    <x v="0"/>
    <n v="2"/>
    <x v="0"/>
    <x v="3"/>
    <n v="10"/>
    <n v="-0.13261479804877407"/>
    <s v="Normal"/>
    <n v="16.403529411764705"/>
    <n v="10"/>
    <x v="0"/>
    <s v="T074"/>
    <b v="0"/>
    <x v="18"/>
    <x v="1"/>
    <x v="0"/>
  </r>
  <r>
    <x v="503"/>
    <x v="3"/>
    <n v="8"/>
    <x v="20"/>
    <m/>
    <n v="82.7"/>
    <n v="42"/>
    <x v="1"/>
    <n v="4.5"/>
    <x v="1"/>
    <x v="202"/>
    <n v="25.9"/>
    <n v="5.3508977462396815E-2"/>
    <s v="Normal"/>
    <n v="16.403529411764705"/>
    <n v="25.9"/>
    <x v="1"/>
    <s v="T137"/>
    <b v="1"/>
    <x v="7"/>
    <x v="1"/>
    <x v="2"/>
  </r>
  <r>
    <x v="504"/>
    <x v="0"/>
    <n v="14"/>
    <x v="20"/>
    <m/>
    <n v="79"/>
    <n v="41.6"/>
    <x v="1"/>
    <n v="3.5"/>
    <x v="1"/>
    <x v="240"/>
    <n v="21.65"/>
    <n v="3.7589116811089984E-3"/>
    <s v="Normal"/>
    <n v="16.403529411764705"/>
    <n v="21.65"/>
    <x v="1"/>
    <s v="T079"/>
    <b v="1"/>
    <x v="3"/>
    <x v="0"/>
    <x v="2"/>
  </r>
  <r>
    <x v="505"/>
    <x v="2"/>
    <n v="26"/>
    <x v="20"/>
    <m/>
    <n v="72.900000000000006"/>
    <n v="40.200000000000003"/>
    <x v="0"/>
    <n v="2"/>
    <x v="0"/>
    <x v="3"/>
    <n v="10"/>
    <n v="-0.13261479804877407"/>
    <s v="Normal"/>
    <n v="16.403529411764705"/>
    <n v="10"/>
    <x v="0"/>
    <s v="T187"/>
    <b v="0"/>
    <x v="0"/>
    <x v="0"/>
    <x v="1"/>
  </r>
  <r>
    <x v="506"/>
    <x v="1"/>
    <n v="8"/>
    <x v="20"/>
    <m/>
    <n v="63"/>
    <n v="54.3"/>
    <x v="1"/>
    <n v="4"/>
    <x v="1"/>
    <x v="241"/>
    <n v="23.63"/>
    <n v="2.693658938627368E-2"/>
    <s v="Normal"/>
    <n v="16.403529411764705"/>
    <n v="23.63"/>
    <x v="1"/>
    <s v="T263"/>
    <b v="1"/>
    <x v="10"/>
    <x v="0"/>
    <x v="2"/>
  </r>
  <r>
    <x v="507"/>
    <x v="0"/>
    <n v="20"/>
    <x v="20"/>
    <m/>
    <n v="45.8"/>
    <n v="37.200000000000003"/>
    <x v="1"/>
    <n v="2"/>
    <x v="0"/>
    <x v="242"/>
    <n v="14.45"/>
    <n v="-8.052355270130801E-2"/>
    <s v="Normal"/>
    <n v="16.403529411764705"/>
    <n v="14.45"/>
    <x v="0"/>
    <s v="T240"/>
    <b v="1"/>
    <x v="11"/>
    <x v="0"/>
    <x v="0"/>
  </r>
  <r>
    <x v="508"/>
    <x v="3"/>
    <n v="24"/>
    <x v="20"/>
    <m/>
    <n v="55.8"/>
    <n v="32.1"/>
    <x v="1"/>
    <n v="3.5"/>
    <x v="1"/>
    <x v="243"/>
    <n v="21.83"/>
    <n v="5.86597329066942E-3"/>
    <s v="Normal"/>
    <n v="16.403529411764705"/>
    <n v="21.83"/>
    <x v="1"/>
    <s v="T199"/>
    <b v="1"/>
    <x v="17"/>
    <x v="0"/>
    <x v="2"/>
  </r>
  <r>
    <x v="509"/>
    <x v="2"/>
    <n v="14"/>
    <x v="20"/>
    <m/>
    <n v="61.4"/>
    <n v="56.6"/>
    <x v="1"/>
    <n v="3"/>
    <x v="2"/>
    <x v="244"/>
    <n v="16.12"/>
    <n v="-6.0974703323719591E-2"/>
    <s v="Normal"/>
    <n v="16.403529411764705"/>
    <n v="16.12"/>
    <x v="0"/>
    <s v="T086"/>
    <b v="1"/>
    <x v="13"/>
    <x v="0"/>
    <x v="0"/>
  </r>
  <r>
    <x v="510"/>
    <x v="0"/>
    <n v="1"/>
    <x v="20"/>
    <m/>
    <n v="98.1"/>
    <n v="63.2"/>
    <x v="1"/>
    <n v="2.5"/>
    <x v="1"/>
    <x v="4"/>
    <m/>
    <n v="-0.24967377635768659"/>
    <s v="Normal"/>
    <n v="16.403529411764705"/>
    <n v="16.403529411764705"/>
    <x v="0"/>
    <s v="T407"/>
    <b v="1"/>
    <x v="20"/>
    <x v="0"/>
    <x v="1"/>
  </r>
  <r>
    <x v="511"/>
    <x v="2"/>
    <n v="30"/>
    <x v="20"/>
    <m/>
    <n v="78.099999999999994"/>
    <n v="31"/>
    <x v="1"/>
    <n v="2.5"/>
    <x v="1"/>
    <x v="245"/>
    <n v="15.41"/>
    <n v="-6.9285890783652396E-2"/>
    <s v="Normal"/>
    <n v="16.403529411764705"/>
    <n v="15.41"/>
    <x v="0"/>
    <s v="T317"/>
    <b v="1"/>
    <x v="9"/>
    <x v="1"/>
    <x v="1"/>
  </r>
  <r>
    <x v="512"/>
    <x v="0"/>
    <n v="2"/>
    <x v="20"/>
    <m/>
    <n v="36.1"/>
    <n v="27.7"/>
    <x v="0"/>
    <n v="3"/>
    <x v="2"/>
    <x v="61"/>
    <n v="17"/>
    <n v="-5.0673513232535307E-2"/>
    <s v="Normal"/>
    <n v="16.403529411764705"/>
    <n v="17"/>
    <x v="0"/>
    <s v="T075"/>
    <b v="0"/>
    <x v="11"/>
    <x v="1"/>
    <x v="2"/>
  </r>
  <r>
    <x v="513"/>
    <x v="2"/>
    <n v="19"/>
    <x v="20"/>
    <m/>
    <n v="83"/>
    <n v="66.099999999999994"/>
    <x v="0"/>
    <n v="1"/>
    <x v="0"/>
    <x v="15"/>
    <n v="5"/>
    <n v="-0.19114428720323032"/>
    <s v="Normal"/>
    <n v="16.403529411764705"/>
    <n v="5"/>
    <x v="0"/>
    <s v="T091"/>
    <b v="0"/>
    <x v="0"/>
    <x v="1"/>
    <x v="1"/>
  </r>
  <r>
    <x v="514"/>
    <x v="0"/>
    <n v="26"/>
    <x v="20"/>
    <m/>
    <n v="94.2"/>
    <n v="56.5"/>
    <x v="1"/>
    <n v="5"/>
    <x v="1"/>
    <x v="26"/>
    <n v="28.1"/>
    <n v="7.9261952690357601E-2"/>
    <s v="Normal"/>
    <n v="16.403529411764705"/>
    <n v="28.1"/>
    <x v="1"/>
    <s v="T162"/>
    <b v="1"/>
    <x v="3"/>
    <x v="0"/>
    <x v="2"/>
  </r>
  <r>
    <x v="515"/>
    <x v="1"/>
    <n v="10"/>
    <x v="20"/>
    <m/>
    <n v="66.400000000000006"/>
    <n v="44.8"/>
    <x v="1"/>
    <n v="5"/>
    <x v="1"/>
    <x v="4"/>
    <m/>
    <n v="-0.24967377635768659"/>
    <s v="Normal"/>
    <n v="16.403529411764705"/>
    <n v="16.403529411764705"/>
    <x v="0"/>
    <s v="T295"/>
    <b v="1"/>
    <x v="21"/>
    <x v="0"/>
    <x v="1"/>
  </r>
  <r>
    <x v="516"/>
    <x v="2"/>
    <n v="23"/>
    <x v="20"/>
    <m/>
    <n v="71.900000000000006"/>
    <n v="44"/>
    <x v="1"/>
    <n v="3.5"/>
    <x v="1"/>
    <x v="4"/>
    <m/>
    <n v="-0.24967377635768659"/>
    <s v="Normal"/>
    <n v="16.403529411764705"/>
    <n v="16.403529411764705"/>
    <x v="0"/>
    <s v="T271"/>
    <b v="1"/>
    <x v="1"/>
    <x v="0"/>
    <x v="1"/>
  </r>
  <r>
    <x v="517"/>
    <x v="0"/>
    <n v="19"/>
    <x v="20"/>
    <m/>
    <n v="59.3"/>
    <n v="50.4"/>
    <x v="0"/>
    <n v="0"/>
    <x v="0"/>
    <x v="12"/>
    <n v="1"/>
    <n v="-0.23796787852679532"/>
    <s v="Normal"/>
    <n v="16.403529411764705"/>
    <n v="1"/>
    <x v="0"/>
    <s v="T264"/>
    <b v="0"/>
    <x v="20"/>
    <x v="0"/>
    <x v="2"/>
  </r>
  <r>
    <x v="518"/>
    <x v="3"/>
    <n v="24"/>
    <x v="20"/>
    <m/>
    <n v="45.9"/>
    <n v="28.9"/>
    <x v="1"/>
    <n v="3"/>
    <x v="2"/>
    <x v="246"/>
    <n v="19.47"/>
    <n v="-2.1759945590233927E-2"/>
    <s v="Normal"/>
    <n v="16.403529411764705"/>
    <n v="19.47"/>
    <x v="1"/>
    <s v="T110"/>
    <b v="1"/>
    <x v="20"/>
    <x v="1"/>
    <x v="0"/>
  </r>
  <r>
    <x v="519"/>
    <x v="2"/>
    <n v="16"/>
    <x v="20"/>
    <m/>
    <n v="47.7"/>
    <n v="31.6"/>
    <x v="1"/>
    <n v="5"/>
    <x v="1"/>
    <x v="247"/>
    <n v="29.31"/>
    <n v="9.342608906573599E-2"/>
    <s v="Normal"/>
    <n v="16.403529411764705"/>
    <n v="29.31"/>
    <x v="1"/>
    <s v="T336"/>
    <b v="1"/>
    <x v="8"/>
    <x v="1"/>
    <x v="1"/>
  </r>
  <r>
    <x v="520"/>
    <x v="0"/>
    <n v="20"/>
    <x v="24"/>
    <m/>
    <n v="75"/>
    <n v="33.9"/>
    <x v="1"/>
    <n v="3"/>
    <x v="2"/>
    <x v="248"/>
    <n v="16.329999999999998"/>
    <n v="-5.851646477923246E-2"/>
    <s v="Normal"/>
    <n v="17.811296296296295"/>
    <n v="16.329999999999998"/>
    <x v="0"/>
    <s v="T187"/>
    <b v="1"/>
    <x v="23"/>
    <x v="0"/>
    <x v="2"/>
  </r>
  <r>
    <x v="521"/>
    <x v="3"/>
    <n v="27"/>
    <x v="24"/>
    <m/>
    <n v="55.2"/>
    <n v="35.1"/>
    <x v="0"/>
    <n v="4.5"/>
    <x v="1"/>
    <x v="17"/>
    <n v="23.62"/>
    <n v="2.6819530407964792E-2"/>
    <s v="Normal"/>
    <n v="17.811296296296295"/>
    <n v="23.62"/>
    <x v="1"/>
    <s v="T290"/>
    <b v="0"/>
    <x v="19"/>
    <x v="0"/>
    <x v="2"/>
  </r>
  <r>
    <x v="522"/>
    <x v="3"/>
    <n v="25"/>
    <x v="24"/>
    <m/>
    <n v="94.4"/>
    <n v="61.4"/>
    <x v="0"/>
    <n v="2"/>
    <x v="0"/>
    <x v="40"/>
    <n v="12"/>
    <n v="-0.10920300238699156"/>
    <s v="Normal"/>
    <n v="17.811296296296295"/>
    <n v="12"/>
    <x v="0"/>
    <s v="T050"/>
    <b v="0"/>
    <x v="22"/>
    <x v="0"/>
    <x v="2"/>
  </r>
  <r>
    <x v="523"/>
    <x v="2"/>
    <n v="16"/>
    <x v="24"/>
    <m/>
    <n v="63.7"/>
    <n v="53.8"/>
    <x v="0"/>
    <n v="2"/>
    <x v="0"/>
    <x v="3"/>
    <n v="10"/>
    <n v="-0.13261479804877407"/>
    <s v="Normal"/>
    <n v="17.811296296296295"/>
    <n v="10"/>
    <x v="0"/>
    <s v="T079"/>
    <b v="0"/>
    <x v="13"/>
    <x v="1"/>
    <x v="2"/>
  </r>
  <r>
    <x v="524"/>
    <x v="2"/>
    <n v="13"/>
    <x v="24"/>
    <m/>
    <n v="66.7"/>
    <n v="41.4"/>
    <x v="0"/>
    <n v="2"/>
    <x v="0"/>
    <x v="3"/>
    <n v="10"/>
    <n v="-0.13261479804877407"/>
    <s v="Normal"/>
    <n v="17.811296296296295"/>
    <n v="10"/>
    <x v="0"/>
    <s v="T201"/>
    <b v="0"/>
    <x v="0"/>
    <x v="1"/>
    <x v="0"/>
  </r>
  <r>
    <x v="525"/>
    <x v="3"/>
    <n v="29"/>
    <x v="24"/>
    <m/>
    <n v="53.6"/>
    <n v="26.6"/>
    <x v="0"/>
    <n v="2"/>
    <x v="0"/>
    <x v="4"/>
    <m/>
    <n v="-0.24967377635768659"/>
    <s v="Normal"/>
    <n v="17.811296296296295"/>
    <n v="17.811296296296295"/>
    <x v="0"/>
    <s v="T189"/>
    <b v="0"/>
    <x v="5"/>
    <x v="1"/>
    <x v="2"/>
  </r>
  <r>
    <x v="526"/>
    <x v="0"/>
    <n v="19"/>
    <x v="24"/>
    <m/>
    <n v="65.2"/>
    <n v="53.7"/>
    <x v="1"/>
    <n v="1.5"/>
    <x v="0"/>
    <x v="249"/>
    <n v="11.82"/>
    <n v="-0.11131006399655198"/>
    <s v="Normal"/>
    <n v="17.811296296296295"/>
    <n v="11.82"/>
    <x v="0"/>
    <s v="T474"/>
    <b v="1"/>
    <x v="3"/>
    <x v="1"/>
    <x v="2"/>
  </r>
  <r>
    <x v="527"/>
    <x v="2"/>
    <n v="25"/>
    <x v="24"/>
    <m/>
    <n v="61.6"/>
    <n v="31.3"/>
    <x v="0"/>
    <n v="2"/>
    <x v="0"/>
    <x v="3"/>
    <n v="10"/>
    <n v="-0.13261479804877407"/>
    <s v="Normal"/>
    <n v="17.811296296296295"/>
    <n v="10"/>
    <x v="0"/>
    <s v="T015"/>
    <b v="0"/>
    <x v="0"/>
    <x v="1"/>
    <x v="1"/>
  </r>
  <r>
    <x v="528"/>
    <x v="3"/>
    <n v="1"/>
    <x v="24"/>
    <m/>
    <n v="83.5"/>
    <n v="43.5"/>
    <x v="0"/>
    <n v="3"/>
    <x v="2"/>
    <x v="45"/>
    <n v="15"/>
    <n v="-7.4085308894317803E-2"/>
    <s v="Normal"/>
    <n v="17.811296296296295"/>
    <n v="15"/>
    <x v="0"/>
    <s v="T330"/>
    <b v="0"/>
    <x v="2"/>
    <x v="1"/>
    <x v="0"/>
  </r>
  <r>
    <x v="529"/>
    <x v="2"/>
    <n v="1"/>
    <x v="24"/>
    <m/>
    <n v="65.099999999999994"/>
    <n v="37.1"/>
    <x v="1"/>
    <n v="3"/>
    <x v="2"/>
    <x v="4"/>
    <m/>
    <n v="-0.24967377635768659"/>
    <s v="Normal"/>
    <n v="17.811296296296295"/>
    <n v="17.811296296296295"/>
    <x v="0"/>
    <s v="T146"/>
    <b v="1"/>
    <x v="5"/>
    <x v="1"/>
    <x v="2"/>
  </r>
  <r>
    <x v="530"/>
    <x v="2"/>
    <n v="1"/>
    <x v="24"/>
    <m/>
    <n v="85.1"/>
    <n v="57"/>
    <x v="1"/>
    <n v="3"/>
    <x v="2"/>
    <x v="197"/>
    <n v="18.82"/>
    <n v="-2.9368779180313224E-2"/>
    <s v="Normal"/>
    <n v="17.811296296296295"/>
    <n v="18.82"/>
    <x v="1"/>
    <s v="T207"/>
    <b v="1"/>
    <x v="20"/>
    <x v="0"/>
    <x v="1"/>
  </r>
  <r>
    <x v="531"/>
    <x v="0"/>
    <n v="24"/>
    <x v="24"/>
    <m/>
    <n v="92.8"/>
    <n v="59.2"/>
    <x v="0"/>
    <n v="3"/>
    <x v="2"/>
    <x v="166"/>
    <n v="18"/>
    <n v="-3.8967615401644055E-2"/>
    <s v="Normal"/>
    <n v="17.811296296296295"/>
    <n v="18"/>
    <x v="1"/>
    <s v="T296"/>
    <b v="0"/>
    <x v="3"/>
    <x v="1"/>
    <x v="0"/>
  </r>
  <r>
    <x v="532"/>
    <x v="2"/>
    <n v="25"/>
    <x v="24"/>
    <m/>
    <n v="84.4"/>
    <n v="48.7"/>
    <x v="0"/>
    <n v="3"/>
    <x v="2"/>
    <x v="45"/>
    <n v="15"/>
    <n v="-7.4085308894317803E-2"/>
    <s v="Normal"/>
    <n v="17.811296296296295"/>
    <n v="15"/>
    <x v="0"/>
    <s v="T387"/>
    <b v="0"/>
    <x v="2"/>
    <x v="1"/>
    <x v="0"/>
  </r>
  <r>
    <x v="533"/>
    <x v="0"/>
    <n v="28"/>
    <x v="24"/>
    <m/>
    <n v="44.2"/>
    <n v="39.200000000000003"/>
    <x v="0"/>
    <n v="3.5"/>
    <x v="1"/>
    <x v="60"/>
    <n v="20.48"/>
    <n v="-9.9369887810337437E-3"/>
    <s v="Normal"/>
    <n v="17.811296296296295"/>
    <n v="20.48"/>
    <x v="1"/>
    <s v="T197"/>
    <b v="0"/>
    <x v="6"/>
    <x v="1"/>
    <x v="2"/>
  </r>
  <r>
    <x v="534"/>
    <x v="0"/>
    <n v="6"/>
    <x v="24"/>
    <m/>
    <n v="74.7"/>
    <n v="44.3"/>
    <x v="0"/>
    <n v="2"/>
    <x v="0"/>
    <x v="4"/>
    <m/>
    <n v="-0.24967377635768659"/>
    <s v="Normal"/>
    <n v="17.811296296296295"/>
    <n v="17.811296296296295"/>
    <x v="0"/>
    <s v="T012"/>
    <b v="0"/>
    <x v="9"/>
    <x v="1"/>
    <x v="1"/>
  </r>
  <r>
    <x v="535"/>
    <x v="3"/>
    <n v="14"/>
    <x v="24"/>
    <m/>
    <n v="65.400000000000006"/>
    <n v="57.9"/>
    <x v="0"/>
    <n v="3"/>
    <x v="2"/>
    <x v="45"/>
    <n v="15"/>
    <n v="-7.4085308894317803E-2"/>
    <s v="Normal"/>
    <n v="17.811296296296295"/>
    <n v="15"/>
    <x v="0"/>
    <s v="T399"/>
    <b v="0"/>
    <x v="6"/>
    <x v="0"/>
    <x v="1"/>
  </r>
  <r>
    <x v="536"/>
    <x v="0"/>
    <n v="3"/>
    <x v="24"/>
    <m/>
    <n v="79"/>
    <n v="42.2"/>
    <x v="1"/>
    <n v="2.5"/>
    <x v="1"/>
    <x v="250"/>
    <n v="15.36"/>
    <n v="-6.9871185675196956E-2"/>
    <s v="Normal"/>
    <n v="17.811296296296295"/>
    <n v="15.36"/>
    <x v="0"/>
    <s v="T459"/>
    <b v="1"/>
    <x v="12"/>
    <x v="0"/>
    <x v="1"/>
  </r>
  <r>
    <x v="537"/>
    <x v="2"/>
    <n v="12"/>
    <x v="24"/>
    <m/>
    <n v="62.5"/>
    <n v="37.9"/>
    <x v="1"/>
    <n v="3"/>
    <x v="2"/>
    <x v="251"/>
    <n v="16.05"/>
    <n v="-6.1794116171881984E-2"/>
    <s v="Normal"/>
    <n v="17.811296296296295"/>
    <n v="16.05"/>
    <x v="0"/>
    <s v="T033"/>
    <b v="1"/>
    <x v="18"/>
    <x v="1"/>
    <x v="1"/>
  </r>
  <r>
    <x v="538"/>
    <x v="2"/>
    <n v="28"/>
    <x v="24"/>
    <m/>
    <n v="91.2"/>
    <n v="52.4"/>
    <x v="0"/>
    <n v="2.5"/>
    <x v="1"/>
    <x v="252"/>
    <n v="15.23"/>
    <n v="-7.1392952393212819E-2"/>
    <s v="Normal"/>
    <n v="17.811296296296295"/>
    <n v="15.23"/>
    <x v="0"/>
    <s v="T142"/>
    <b v="0"/>
    <x v="1"/>
    <x v="1"/>
    <x v="0"/>
  </r>
  <r>
    <x v="539"/>
    <x v="2"/>
    <n v="6"/>
    <x v="24"/>
    <m/>
    <n v="63.5"/>
    <n v="30.8"/>
    <x v="1"/>
    <n v="1"/>
    <x v="0"/>
    <x v="253"/>
    <n v="7.5"/>
    <n v="-0.16187954262600218"/>
    <s v="Normal"/>
    <n v="17.811296296296295"/>
    <n v="7.5"/>
    <x v="0"/>
    <s v="T360"/>
    <b v="1"/>
    <x v="9"/>
    <x v="0"/>
    <x v="2"/>
  </r>
  <r>
    <x v="540"/>
    <x v="1"/>
    <n v="21"/>
    <x v="25"/>
    <m/>
    <n v="63.8"/>
    <n v="37.6"/>
    <x v="1"/>
    <n v="4"/>
    <x v="1"/>
    <x v="254"/>
    <n v="24.54"/>
    <n v="3.7588956412384723E-2"/>
    <s v="Normal"/>
    <n v="15.977894736842105"/>
    <n v="24.54"/>
    <x v="1"/>
    <s v="T398"/>
    <b v="1"/>
    <x v="5"/>
    <x v="0"/>
    <x v="0"/>
  </r>
  <r>
    <x v="541"/>
    <x v="2"/>
    <n v="20"/>
    <x v="25"/>
    <m/>
    <n v="96.1"/>
    <n v="45.4"/>
    <x v="1"/>
    <n v="4.5"/>
    <x v="1"/>
    <x v="255"/>
    <n v="29.33"/>
    <n v="9.3660207022353809E-2"/>
    <s v="Normal"/>
    <n v="15.977894736842105"/>
    <n v="29.33"/>
    <x v="1"/>
    <s v="T388"/>
    <b v="1"/>
    <x v="7"/>
    <x v="0"/>
    <x v="2"/>
  </r>
  <r>
    <x v="542"/>
    <x v="0"/>
    <n v="2"/>
    <x v="25"/>
    <m/>
    <n v="89.8"/>
    <n v="64.3"/>
    <x v="0"/>
    <n v="3"/>
    <x v="2"/>
    <x v="166"/>
    <n v="18"/>
    <n v="-3.8967615401644055E-2"/>
    <s v="Normal"/>
    <n v="15.977894736842105"/>
    <n v="18"/>
    <x v="1"/>
    <s v="T431"/>
    <b v="0"/>
    <x v="22"/>
    <x v="1"/>
    <x v="2"/>
  </r>
  <r>
    <x v="543"/>
    <x v="0"/>
    <n v="4"/>
    <x v="25"/>
    <m/>
    <n v="89.3"/>
    <n v="46.5"/>
    <x v="0"/>
    <n v="1"/>
    <x v="0"/>
    <x v="4"/>
    <m/>
    <n v="-0.24967377635768659"/>
    <s v="Normal"/>
    <n v="15.977894736842105"/>
    <n v="15.977894736842105"/>
    <x v="0"/>
    <s v="T464"/>
    <b v="0"/>
    <x v="10"/>
    <x v="1"/>
    <x v="2"/>
  </r>
  <r>
    <x v="544"/>
    <x v="0"/>
    <n v="2"/>
    <x v="25"/>
    <m/>
    <n v="38.299999999999997"/>
    <n v="26.2"/>
    <x v="0"/>
    <n v="2"/>
    <x v="0"/>
    <x v="20"/>
    <n v="13"/>
    <n v="-9.7497104556100306E-2"/>
    <s v="Normal"/>
    <n v="15.977894736842105"/>
    <n v="13"/>
    <x v="0"/>
    <s v="T479"/>
    <b v="0"/>
    <x v="21"/>
    <x v="1"/>
    <x v="1"/>
  </r>
  <r>
    <x v="545"/>
    <x v="3"/>
    <n v="3"/>
    <x v="25"/>
    <m/>
    <n v="94.2"/>
    <n v="47.4"/>
    <x v="0"/>
    <n v="3"/>
    <x v="2"/>
    <x v="61"/>
    <n v="17"/>
    <n v="-5.0673513232535307E-2"/>
    <s v="Normal"/>
    <n v="15.977894736842105"/>
    <n v="17"/>
    <x v="0"/>
    <s v="T497"/>
    <b v="0"/>
    <x v="11"/>
    <x v="1"/>
    <x v="1"/>
  </r>
  <r>
    <x v="546"/>
    <x v="2"/>
    <n v="19"/>
    <x v="25"/>
    <m/>
    <n v="68.400000000000006"/>
    <n v="55"/>
    <x v="1"/>
    <n v="3"/>
    <x v="2"/>
    <x v="256"/>
    <n v="16.97"/>
    <n v="-5.1024690167462056E-2"/>
    <s v="Normal"/>
    <n v="15.977894736842105"/>
    <n v="16.97"/>
    <x v="0"/>
    <s v="T373"/>
    <b v="1"/>
    <x v="2"/>
    <x v="1"/>
    <x v="0"/>
  </r>
  <r>
    <x v="547"/>
    <x v="0"/>
    <n v="19"/>
    <x v="25"/>
    <m/>
    <n v="75"/>
    <n v="39.4"/>
    <x v="0"/>
    <n v="1"/>
    <x v="0"/>
    <x v="15"/>
    <n v="5"/>
    <n v="-0.19114428720323032"/>
    <s v="Normal"/>
    <n v="15.977894736842105"/>
    <n v="5"/>
    <x v="0"/>
    <s v="T219"/>
    <b v="0"/>
    <x v="11"/>
    <x v="1"/>
    <x v="0"/>
  </r>
  <r>
    <x v="548"/>
    <x v="0"/>
    <n v="20"/>
    <x v="25"/>
    <m/>
    <n v="48.5"/>
    <n v="28.9"/>
    <x v="0"/>
    <n v="2"/>
    <x v="0"/>
    <x v="40"/>
    <n v="12"/>
    <n v="-0.10920300238699156"/>
    <s v="Normal"/>
    <n v="15.977894736842105"/>
    <n v="12"/>
    <x v="0"/>
    <s v="T234"/>
    <b v="0"/>
    <x v="2"/>
    <x v="1"/>
    <x v="2"/>
  </r>
  <r>
    <x v="549"/>
    <x v="1"/>
    <n v="27"/>
    <x v="25"/>
    <m/>
    <n v="71.599999999999994"/>
    <n v="57.5"/>
    <x v="0"/>
    <n v="2"/>
    <x v="0"/>
    <x v="93"/>
    <n v="11"/>
    <n v="-0.12090890021788281"/>
    <s v="Normal"/>
    <n v="15.977894736842105"/>
    <n v="11"/>
    <x v="0"/>
    <s v="T241"/>
    <b v="0"/>
    <x v="19"/>
    <x v="0"/>
    <x v="1"/>
  </r>
  <r>
    <x v="550"/>
    <x v="0"/>
    <n v="9"/>
    <x v="25"/>
    <m/>
    <n v="98.1"/>
    <n v="59.7"/>
    <x v="1"/>
    <n v="4.5"/>
    <x v="1"/>
    <x v="90"/>
    <n v="29.7"/>
    <n v="9.7991389219783578E-2"/>
    <s v="Normal"/>
    <n v="15.977894736842105"/>
    <n v="29.7"/>
    <x v="1"/>
    <s v="T494"/>
    <b v="1"/>
    <x v="11"/>
    <x v="0"/>
    <x v="0"/>
  </r>
  <r>
    <x v="551"/>
    <x v="0"/>
    <n v="2"/>
    <x v="25"/>
    <m/>
    <n v="88.2"/>
    <n v="63.1"/>
    <x v="0"/>
    <n v="2"/>
    <x v="0"/>
    <x v="40"/>
    <n v="12"/>
    <n v="-0.10920300238699156"/>
    <s v="Normal"/>
    <n v="15.977894736842105"/>
    <n v="12"/>
    <x v="0"/>
    <s v="T199"/>
    <b v="0"/>
    <x v="7"/>
    <x v="1"/>
    <x v="2"/>
  </r>
  <r>
    <x v="552"/>
    <x v="0"/>
    <n v="15"/>
    <x v="25"/>
    <m/>
    <n v="55.5"/>
    <n v="37"/>
    <x v="0"/>
    <n v="3"/>
    <x v="2"/>
    <x v="45"/>
    <n v="15"/>
    <n v="-7.4085308894317803E-2"/>
    <s v="Normal"/>
    <n v="15.977894736842105"/>
    <n v="15"/>
    <x v="0"/>
    <s v="T331"/>
    <b v="0"/>
    <x v="0"/>
    <x v="1"/>
    <x v="2"/>
  </r>
  <r>
    <x v="553"/>
    <x v="0"/>
    <n v="3"/>
    <x v="25"/>
    <m/>
    <n v="56.5"/>
    <n v="32.6"/>
    <x v="1"/>
    <n v="5"/>
    <x v="1"/>
    <x v="257"/>
    <n v="27.45"/>
    <n v="7.1653119100278259E-2"/>
    <s v="Normal"/>
    <n v="15.977894736842105"/>
    <n v="27.45"/>
    <x v="1"/>
    <s v="T381"/>
    <b v="1"/>
    <x v="0"/>
    <x v="0"/>
    <x v="2"/>
  </r>
  <r>
    <x v="554"/>
    <x v="2"/>
    <n v="29"/>
    <x v="25"/>
    <m/>
    <n v="37.200000000000003"/>
    <n v="35.700000000000003"/>
    <x v="0"/>
    <n v="2"/>
    <x v="0"/>
    <x v="20"/>
    <n v="13"/>
    <n v="-9.7497104556100306E-2"/>
    <s v="Normal"/>
    <n v="15.977894736842105"/>
    <n v="13"/>
    <x v="0"/>
    <s v="T195"/>
    <b v="0"/>
    <x v="20"/>
    <x v="1"/>
    <x v="0"/>
  </r>
  <r>
    <x v="555"/>
    <x v="2"/>
    <n v="29"/>
    <x v="25"/>
    <m/>
    <n v="55.3"/>
    <n v="38.299999999999997"/>
    <x v="0"/>
    <n v="3"/>
    <x v="2"/>
    <x v="45"/>
    <n v="15"/>
    <n v="-7.4085308894317803E-2"/>
    <s v="Normal"/>
    <n v="15.977894736842105"/>
    <n v="15"/>
    <x v="0"/>
    <s v="T176"/>
    <b v="0"/>
    <x v="9"/>
    <x v="1"/>
    <x v="2"/>
  </r>
  <r>
    <x v="556"/>
    <x v="3"/>
    <n v="12"/>
    <x v="25"/>
    <m/>
    <n v="72.8"/>
    <n v="37.299999999999997"/>
    <x v="0"/>
    <n v="3"/>
    <x v="2"/>
    <x v="72"/>
    <n v="16"/>
    <n v="-6.2379411063426558E-2"/>
    <s v="Normal"/>
    <n v="15.977894736842105"/>
    <n v="16"/>
    <x v="0"/>
    <s v="T470"/>
    <b v="0"/>
    <x v="6"/>
    <x v="1"/>
    <x v="2"/>
  </r>
  <r>
    <x v="557"/>
    <x v="3"/>
    <n v="3"/>
    <x v="25"/>
    <m/>
    <n v="66.900000000000006"/>
    <n v="31.4"/>
    <x v="0"/>
    <n v="2"/>
    <x v="0"/>
    <x v="3"/>
    <n v="10"/>
    <n v="-0.13261479804877407"/>
    <s v="Normal"/>
    <n v="15.977894736842105"/>
    <n v="10"/>
    <x v="0"/>
    <s v="T069"/>
    <b v="0"/>
    <x v="8"/>
    <x v="1"/>
    <x v="1"/>
  </r>
  <r>
    <x v="558"/>
    <x v="2"/>
    <n v="14"/>
    <x v="25"/>
    <m/>
    <n v="65"/>
    <n v="40.299999999999997"/>
    <x v="1"/>
    <n v="3"/>
    <x v="2"/>
    <x v="258"/>
    <n v="17.59"/>
    <n v="-4.3767033512309469E-2"/>
    <s v="Normal"/>
    <n v="15.977894736842105"/>
    <n v="17.59"/>
    <x v="0"/>
    <s v="T451"/>
    <b v="1"/>
    <x v="13"/>
    <x v="1"/>
    <x v="2"/>
  </r>
  <r>
    <x v="559"/>
    <x v="0"/>
    <n v="21"/>
    <x v="25"/>
    <m/>
    <n v="67.5"/>
    <n v="44.6"/>
    <x v="0"/>
    <n v="0"/>
    <x v="0"/>
    <x v="12"/>
    <n v="1"/>
    <n v="-0.23796787852679532"/>
    <s v="Normal"/>
    <n v="15.977894736842105"/>
    <n v="1"/>
    <x v="0"/>
    <s v="T472"/>
    <b v="0"/>
    <x v="17"/>
    <x v="1"/>
    <x v="1"/>
  </r>
  <r>
    <x v="560"/>
    <x v="0"/>
    <n v="20"/>
    <x v="26"/>
    <m/>
    <n v="62.5"/>
    <n v="55.6"/>
    <x v="0"/>
    <n v="0"/>
    <x v="0"/>
    <x v="12"/>
    <n v="1"/>
    <n v="-0.23796787852679532"/>
    <s v="Normal"/>
    <n v="16.094444444444445"/>
    <n v="1"/>
    <x v="0"/>
    <s v="T069"/>
    <b v="0"/>
    <x v="21"/>
    <x v="0"/>
    <x v="2"/>
  </r>
  <r>
    <x v="561"/>
    <x v="1"/>
    <n v="23"/>
    <x v="26"/>
    <m/>
    <n v="50.4"/>
    <n v="31.4"/>
    <x v="0"/>
    <n v="5"/>
    <x v="1"/>
    <x v="62"/>
    <n v="27.5"/>
    <n v="7.2238413991822834E-2"/>
    <s v="Normal"/>
    <n v="16.094444444444445"/>
    <n v="27.5"/>
    <x v="1"/>
    <s v="T415"/>
    <b v="0"/>
    <x v="6"/>
    <x v="0"/>
    <x v="0"/>
  </r>
  <r>
    <x v="562"/>
    <x v="0"/>
    <n v="14"/>
    <x v="26"/>
    <m/>
    <n v="91"/>
    <n v="62.9"/>
    <x v="1"/>
    <n v="5"/>
    <x v="1"/>
    <x v="259"/>
    <n v="31.32"/>
    <n v="0.11695494370582742"/>
    <s v="Normal"/>
    <n v="16.094444444444445"/>
    <n v="31.32"/>
    <x v="1"/>
    <s v="T261"/>
    <b v="1"/>
    <x v="20"/>
    <x v="0"/>
    <x v="2"/>
  </r>
  <r>
    <x v="563"/>
    <x v="0"/>
    <n v="15"/>
    <x v="26"/>
    <m/>
    <n v="77.3"/>
    <n v="41.2"/>
    <x v="0"/>
    <n v="1"/>
    <x v="0"/>
    <x v="15"/>
    <n v="5"/>
    <n v="-0.19114428720323032"/>
    <s v="Normal"/>
    <n v="16.094444444444445"/>
    <n v="5"/>
    <x v="0"/>
    <s v="T125"/>
    <b v="0"/>
    <x v="14"/>
    <x v="1"/>
    <x v="1"/>
  </r>
  <r>
    <x v="564"/>
    <x v="2"/>
    <n v="16"/>
    <x v="26"/>
    <m/>
    <n v="42.4"/>
    <n v="33.1"/>
    <x v="1"/>
    <n v="4"/>
    <x v="1"/>
    <x v="260"/>
    <n v="24.27"/>
    <n v="3.4428363998044088E-2"/>
    <s v="Normal"/>
    <n v="16.094444444444445"/>
    <n v="24.27"/>
    <x v="1"/>
    <s v="T284"/>
    <b v="1"/>
    <x v="18"/>
    <x v="1"/>
    <x v="1"/>
  </r>
  <r>
    <x v="565"/>
    <x v="0"/>
    <n v="22"/>
    <x v="26"/>
    <m/>
    <n v="72.3"/>
    <n v="47.3"/>
    <x v="0"/>
    <n v="2"/>
    <x v="0"/>
    <x v="93"/>
    <n v="11"/>
    <n v="-0.12090890021788281"/>
    <s v="Normal"/>
    <n v="16.094444444444445"/>
    <n v="11"/>
    <x v="0"/>
    <s v="T345"/>
    <b v="0"/>
    <x v="5"/>
    <x v="1"/>
    <x v="1"/>
  </r>
  <r>
    <x v="566"/>
    <x v="3"/>
    <n v="25"/>
    <x v="26"/>
    <m/>
    <n v="93.4"/>
    <n v="63.2"/>
    <x v="1"/>
    <n v="4"/>
    <x v="1"/>
    <x v="4"/>
    <m/>
    <n v="-0.24967377635768659"/>
    <s v="Normal"/>
    <n v="16.094444444444445"/>
    <n v="16.094444444444445"/>
    <x v="0"/>
    <s v="T146"/>
    <b v="1"/>
    <x v="12"/>
    <x v="0"/>
    <x v="1"/>
  </r>
  <r>
    <x v="567"/>
    <x v="2"/>
    <n v="19"/>
    <x v="26"/>
    <m/>
    <n v="70.5"/>
    <n v="50.7"/>
    <x v="1"/>
    <n v="3"/>
    <x v="2"/>
    <x v="261"/>
    <n v="16.61"/>
    <n v="-5.5238813386582895E-2"/>
    <s v="Normal"/>
    <n v="16.094444444444445"/>
    <n v="16.61"/>
    <x v="0"/>
    <s v="T395"/>
    <b v="1"/>
    <x v="17"/>
    <x v="1"/>
    <x v="2"/>
  </r>
  <r>
    <x v="568"/>
    <x v="0"/>
    <n v="10"/>
    <x v="26"/>
    <m/>
    <n v="74.599999999999994"/>
    <n v="31.1"/>
    <x v="1"/>
    <n v="2"/>
    <x v="0"/>
    <x v="262"/>
    <n v="11.64"/>
    <n v="-0.1134171256061124"/>
    <s v="Normal"/>
    <n v="16.094444444444445"/>
    <n v="11.64"/>
    <x v="0"/>
    <s v="T495"/>
    <b v="1"/>
    <x v="9"/>
    <x v="0"/>
    <x v="1"/>
  </r>
  <r>
    <x v="569"/>
    <x v="3"/>
    <n v="26"/>
    <x v="26"/>
    <m/>
    <n v="67.900000000000006"/>
    <n v="59.3"/>
    <x v="0"/>
    <n v="2"/>
    <x v="0"/>
    <x v="3"/>
    <n v="10"/>
    <n v="-0.13261479804877407"/>
    <s v="Normal"/>
    <n v="16.094444444444445"/>
    <n v="10"/>
    <x v="0"/>
    <s v="T402"/>
    <b v="0"/>
    <x v="7"/>
    <x v="1"/>
    <x v="1"/>
  </r>
  <r>
    <x v="570"/>
    <x v="0"/>
    <n v="30"/>
    <x v="26"/>
    <m/>
    <n v="94.9"/>
    <n v="46.3"/>
    <x v="0"/>
    <n v="3"/>
    <x v="2"/>
    <x v="166"/>
    <n v="18"/>
    <n v="-3.8967615401644055E-2"/>
    <s v="Normal"/>
    <n v="16.094444444444445"/>
    <n v="18"/>
    <x v="1"/>
    <s v="T200"/>
    <b v="0"/>
    <x v="17"/>
    <x v="1"/>
    <x v="2"/>
  </r>
  <r>
    <x v="571"/>
    <x v="2"/>
    <n v="30"/>
    <x v="26"/>
    <m/>
    <n v="54.4"/>
    <n v="31.9"/>
    <x v="0"/>
    <n v="4"/>
    <x v="1"/>
    <x v="32"/>
    <n v="20"/>
    <n v="-1.5555819739861551E-2"/>
    <s v="Normal"/>
    <n v="16.094444444444445"/>
    <n v="20"/>
    <x v="1"/>
    <s v="T279"/>
    <b v="0"/>
    <x v="7"/>
    <x v="1"/>
    <x v="2"/>
  </r>
  <r>
    <x v="572"/>
    <x v="2"/>
    <n v="3"/>
    <x v="26"/>
    <m/>
    <n v="82.8"/>
    <n v="32"/>
    <x v="1"/>
    <n v="4.5"/>
    <x v="1"/>
    <x v="263"/>
    <n v="26.99"/>
    <n v="6.6268406098068278E-2"/>
    <s v="Normal"/>
    <n v="16.094444444444445"/>
    <n v="26.99"/>
    <x v="1"/>
    <s v="T266"/>
    <b v="1"/>
    <x v="10"/>
    <x v="0"/>
    <x v="0"/>
  </r>
  <r>
    <x v="573"/>
    <x v="0"/>
    <n v="15"/>
    <x v="26"/>
    <m/>
    <n v="89.9"/>
    <n v="46.3"/>
    <x v="1"/>
    <n v="2"/>
    <x v="0"/>
    <x v="264"/>
    <n v="13.5"/>
    <n v="-9.1644155640654687E-2"/>
    <s v="Normal"/>
    <n v="16.094444444444445"/>
    <n v="13.5"/>
    <x v="0"/>
    <s v="T354"/>
    <b v="1"/>
    <x v="21"/>
    <x v="0"/>
    <x v="0"/>
  </r>
  <r>
    <x v="574"/>
    <x v="0"/>
    <n v="9"/>
    <x v="26"/>
    <m/>
    <n v="37.200000000000003"/>
    <n v="26.3"/>
    <x v="1"/>
    <n v="3"/>
    <x v="2"/>
    <x v="265"/>
    <n v="18.7"/>
    <n v="-3.0773486920020184E-2"/>
    <s v="Normal"/>
    <n v="16.094444444444445"/>
    <n v="18.7"/>
    <x v="1"/>
    <s v="T009"/>
    <b v="1"/>
    <x v="14"/>
    <x v="0"/>
    <x v="1"/>
  </r>
  <r>
    <x v="575"/>
    <x v="2"/>
    <n v="13"/>
    <x v="26"/>
    <m/>
    <n v="76.8"/>
    <n v="53.4"/>
    <x v="1"/>
    <n v="2"/>
    <x v="0"/>
    <x v="266"/>
    <n v="12.74"/>
    <n v="-0.10054063799213203"/>
    <s v="Normal"/>
    <n v="16.094444444444445"/>
    <n v="12.74"/>
    <x v="0"/>
    <s v="T418"/>
    <b v="1"/>
    <x v="21"/>
    <x v="0"/>
    <x v="1"/>
  </r>
  <r>
    <x v="576"/>
    <x v="0"/>
    <n v="5"/>
    <x v="26"/>
    <m/>
    <n v="85.2"/>
    <n v="51.9"/>
    <x v="0"/>
    <n v="2"/>
    <x v="0"/>
    <x v="40"/>
    <n v="12"/>
    <n v="-0.10920300238699156"/>
    <s v="Normal"/>
    <n v="16.094444444444445"/>
    <n v="12"/>
    <x v="0"/>
    <s v="T164"/>
    <b v="0"/>
    <x v="11"/>
    <x v="1"/>
    <x v="0"/>
  </r>
  <r>
    <x v="577"/>
    <x v="0"/>
    <n v="29"/>
    <x v="26"/>
    <m/>
    <n v="68.7"/>
    <n v="53.1"/>
    <x v="1"/>
    <n v="4"/>
    <x v="1"/>
    <x v="4"/>
    <m/>
    <n v="-0.24967377635768659"/>
    <s v="Normal"/>
    <n v="16.094444444444445"/>
    <n v="16.094444444444445"/>
    <x v="0"/>
    <s v="T409"/>
    <b v="1"/>
    <x v="18"/>
    <x v="0"/>
    <x v="1"/>
  </r>
  <r>
    <x v="578"/>
    <x v="3"/>
    <n v="28"/>
    <x v="26"/>
    <m/>
    <n v="70.3"/>
    <n v="33.700000000000003"/>
    <x v="0"/>
    <n v="2"/>
    <x v="0"/>
    <x v="3"/>
    <n v="10"/>
    <n v="-0.13261479804877407"/>
    <s v="Normal"/>
    <n v="16.094444444444445"/>
    <n v="10"/>
    <x v="0"/>
    <s v="T450"/>
    <b v="0"/>
    <x v="17"/>
    <x v="1"/>
    <x v="1"/>
  </r>
  <r>
    <x v="579"/>
    <x v="3"/>
    <n v="16"/>
    <x v="26"/>
    <m/>
    <n v="72.3"/>
    <n v="41.8"/>
    <x v="0"/>
    <n v="3.5"/>
    <x v="1"/>
    <x v="175"/>
    <n v="19.43"/>
    <n v="-2.2228181503469568E-2"/>
    <s v="Normal"/>
    <n v="16.094444444444445"/>
    <n v="19.43"/>
    <x v="1"/>
    <s v="T372"/>
    <b v="0"/>
    <x v="17"/>
    <x v="1"/>
    <x v="2"/>
  </r>
  <r>
    <x v="580"/>
    <x v="2"/>
    <n v="2"/>
    <x v="27"/>
    <m/>
    <n v="43.8"/>
    <n v="37.1"/>
    <x v="1"/>
    <n v="4"/>
    <x v="1"/>
    <x v="267"/>
    <n v="24.35"/>
    <n v="3.5364835824515412E-2"/>
    <s v="Normal"/>
    <n v="17.19526315789474"/>
    <n v="24.35"/>
    <x v="1"/>
    <s v="T047"/>
    <b v="1"/>
    <x v="18"/>
    <x v="0"/>
    <x v="2"/>
  </r>
  <r>
    <x v="581"/>
    <x v="1"/>
    <n v="15"/>
    <x v="27"/>
    <m/>
    <n v="84.8"/>
    <n v="52.1"/>
    <x v="0"/>
    <n v="3"/>
    <x v="2"/>
    <x v="119"/>
    <n v="16.5"/>
    <n v="-5.6526462147980933E-2"/>
    <s v="Normal"/>
    <n v="17.19526315789474"/>
    <n v="16.5"/>
    <x v="0"/>
    <s v="T128"/>
    <b v="0"/>
    <x v="5"/>
    <x v="0"/>
    <x v="2"/>
  </r>
  <r>
    <x v="582"/>
    <x v="2"/>
    <n v="2"/>
    <x v="27"/>
    <m/>
    <n v="71.3"/>
    <n v="44.2"/>
    <x v="1"/>
    <n v="2.5"/>
    <x v="1"/>
    <x v="268"/>
    <n v="16.13"/>
    <n v="-6.0857644345410702E-2"/>
    <s v="Normal"/>
    <n v="17.19526315789474"/>
    <n v="16.13"/>
    <x v="0"/>
    <s v="T057"/>
    <b v="1"/>
    <x v="22"/>
    <x v="0"/>
    <x v="2"/>
  </r>
  <r>
    <x v="583"/>
    <x v="3"/>
    <n v="16"/>
    <x v="27"/>
    <m/>
    <n v="61.4"/>
    <n v="33.9"/>
    <x v="0"/>
    <n v="2.5"/>
    <x v="1"/>
    <x v="131"/>
    <n v="13.12"/>
    <n v="-9.6092396816393366E-2"/>
    <s v="Normal"/>
    <n v="17.19526315789474"/>
    <n v="13.12"/>
    <x v="0"/>
    <s v="T280"/>
    <b v="0"/>
    <x v="18"/>
    <x v="0"/>
    <x v="1"/>
  </r>
  <r>
    <x v="584"/>
    <x v="0"/>
    <n v="12"/>
    <x v="27"/>
    <m/>
    <n v="69.900000000000006"/>
    <n v="54.6"/>
    <x v="1"/>
    <n v="2.5"/>
    <x v="1"/>
    <x v="269"/>
    <n v="15.7"/>
    <n v="-6.5891180412693942E-2"/>
    <s v="Normal"/>
    <n v="17.19526315789474"/>
    <n v="15.7"/>
    <x v="0"/>
    <s v="T492"/>
    <b v="1"/>
    <x v="19"/>
    <x v="1"/>
    <x v="2"/>
  </r>
  <r>
    <x v="585"/>
    <x v="3"/>
    <n v="26"/>
    <x v="27"/>
    <m/>
    <n v="71.7"/>
    <n v="39.1"/>
    <x v="1"/>
    <n v="2.5"/>
    <x v="1"/>
    <x v="4"/>
    <m/>
    <n v="-0.24967377635768659"/>
    <s v="Normal"/>
    <n v="17.19526315789474"/>
    <n v="17.19526315789474"/>
    <x v="0"/>
    <s v="T319"/>
    <b v="1"/>
    <x v="23"/>
    <x v="0"/>
    <x v="1"/>
  </r>
  <r>
    <x v="586"/>
    <x v="1"/>
    <n v="26"/>
    <x v="27"/>
    <m/>
    <n v="99.4"/>
    <n v="63"/>
    <x v="0"/>
    <n v="4"/>
    <x v="1"/>
    <x v="18"/>
    <n v="24.2"/>
    <n v="3.3608951149881695E-2"/>
    <s v="Normal"/>
    <n v="17.19526315789474"/>
    <n v="24.2"/>
    <x v="1"/>
    <s v="T199"/>
    <b v="0"/>
    <x v="21"/>
    <x v="1"/>
    <x v="0"/>
  </r>
  <r>
    <x v="587"/>
    <x v="3"/>
    <n v="25"/>
    <x v="27"/>
    <m/>
    <n v="98"/>
    <n v="69.5"/>
    <x v="0"/>
    <n v="4.5"/>
    <x v="1"/>
    <x v="113"/>
    <n v="26.78"/>
    <n v="6.3810167553581154E-2"/>
    <s v="Normal"/>
    <n v="17.19526315789474"/>
    <n v="26.78"/>
    <x v="1"/>
    <s v="T249"/>
    <b v="0"/>
    <x v="23"/>
    <x v="0"/>
    <x v="1"/>
  </r>
  <r>
    <x v="588"/>
    <x v="0"/>
    <n v="30"/>
    <x v="27"/>
    <m/>
    <n v="95.2"/>
    <n v="58.7"/>
    <x v="1"/>
    <n v="3"/>
    <x v="2"/>
    <x v="32"/>
    <n v="20"/>
    <n v="-1.5555819739861551E-2"/>
    <s v="Normal"/>
    <n v="17.19526315789474"/>
    <n v="20"/>
    <x v="1"/>
    <s v="T235"/>
    <b v="1"/>
    <x v="8"/>
    <x v="1"/>
    <x v="0"/>
  </r>
  <r>
    <x v="589"/>
    <x v="2"/>
    <n v="4"/>
    <x v="27"/>
    <m/>
    <n v="50.7"/>
    <n v="30.2"/>
    <x v="1"/>
    <n v="4.5"/>
    <x v="1"/>
    <x v="270"/>
    <n v="25.82"/>
    <n v="5.2572505635925533E-2"/>
    <s v="Normal"/>
    <n v="17.19526315789474"/>
    <n v="25.82"/>
    <x v="1"/>
    <s v="T330"/>
    <b v="1"/>
    <x v="19"/>
    <x v="0"/>
    <x v="2"/>
  </r>
  <r>
    <x v="590"/>
    <x v="1"/>
    <n v="20"/>
    <x v="27"/>
    <m/>
    <n v="78.7"/>
    <n v="44.4"/>
    <x v="0"/>
    <n v="2"/>
    <x v="0"/>
    <x v="93"/>
    <n v="11"/>
    <n v="-0.12090890021788281"/>
    <s v="Normal"/>
    <n v="17.19526315789474"/>
    <n v="11"/>
    <x v="0"/>
    <s v="T465"/>
    <b v="0"/>
    <x v="20"/>
    <x v="1"/>
    <x v="2"/>
  </r>
  <r>
    <x v="591"/>
    <x v="2"/>
    <n v="19"/>
    <x v="27"/>
    <m/>
    <n v="84"/>
    <n v="69.2"/>
    <x v="0"/>
    <n v="4"/>
    <x v="1"/>
    <x v="158"/>
    <n v="21"/>
    <n v="-3.8499219089702984E-3"/>
    <s v="Normal"/>
    <n v="17.19526315789474"/>
    <n v="21"/>
    <x v="1"/>
    <s v="T419"/>
    <b v="0"/>
    <x v="21"/>
    <x v="1"/>
    <x v="1"/>
  </r>
  <r>
    <x v="592"/>
    <x v="0"/>
    <n v="9"/>
    <x v="27"/>
    <m/>
    <n v="69.099999999999994"/>
    <n v="32.4"/>
    <x v="0"/>
    <n v="0"/>
    <x v="0"/>
    <x v="12"/>
    <n v="1"/>
    <n v="-0.23796787852679532"/>
    <s v="Normal"/>
    <n v="17.19526315789474"/>
    <n v="1"/>
    <x v="0"/>
    <s v="T324"/>
    <b v="0"/>
    <x v="0"/>
    <x v="0"/>
    <x v="2"/>
  </r>
  <r>
    <x v="593"/>
    <x v="0"/>
    <n v="16"/>
    <x v="27"/>
    <m/>
    <n v="74.099999999999994"/>
    <n v="32.299999999999997"/>
    <x v="1"/>
    <n v="2"/>
    <x v="0"/>
    <x v="271"/>
    <n v="11.81"/>
    <n v="-0.11142712297486089"/>
    <s v="Normal"/>
    <n v="17.19526315789474"/>
    <n v="11.81"/>
    <x v="0"/>
    <s v="T353"/>
    <b v="1"/>
    <x v="6"/>
    <x v="0"/>
    <x v="0"/>
  </r>
  <r>
    <x v="594"/>
    <x v="3"/>
    <n v="29"/>
    <x v="27"/>
    <m/>
    <n v="38.299999999999997"/>
    <n v="32.5"/>
    <x v="0"/>
    <n v="3"/>
    <x v="2"/>
    <x v="61"/>
    <n v="17"/>
    <n v="-5.0673513232535307E-2"/>
    <s v="Normal"/>
    <n v="17.19526315789474"/>
    <n v="17"/>
    <x v="0"/>
    <s v="T473"/>
    <b v="0"/>
    <x v="14"/>
    <x v="1"/>
    <x v="2"/>
  </r>
  <r>
    <x v="595"/>
    <x v="2"/>
    <n v="2"/>
    <x v="27"/>
    <m/>
    <n v="78.099999999999994"/>
    <n v="32.1"/>
    <x v="1"/>
    <n v="4"/>
    <x v="1"/>
    <x v="272"/>
    <n v="23.61"/>
    <n v="2.6702471429655861E-2"/>
    <s v="Normal"/>
    <n v="17.19526315789474"/>
    <n v="23.61"/>
    <x v="1"/>
    <s v="T223"/>
    <b v="1"/>
    <x v="5"/>
    <x v="0"/>
    <x v="2"/>
  </r>
  <r>
    <x v="596"/>
    <x v="0"/>
    <n v="12"/>
    <x v="27"/>
    <m/>
    <n v="59"/>
    <n v="39.200000000000003"/>
    <x v="0"/>
    <n v="1"/>
    <x v="0"/>
    <x v="15"/>
    <n v="5"/>
    <n v="-0.19114428720323032"/>
    <s v="Normal"/>
    <n v="17.19526315789474"/>
    <n v="5"/>
    <x v="0"/>
    <s v="T457"/>
    <b v="0"/>
    <x v="8"/>
    <x v="0"/>
    <x v="2"/>
  </r>
  <r>
    <x v="597"/>
    <x v="0"/>
    <n v="19"/>
    <x v="27"/>
    <m/>
    <n v="87.1"/>
    <n v="51.2"/>
    <x v="0"/>
    <n v="3"/>
    <x v="2"/>
    <x v="61"/>
    <n v="17"/>
    <n v="-5.0673513232535307E-2"/>
    <s v="Normal"/>
    <n v="17.19526315789474"/>
    <n v="17"/>
    <x v="0"/>
    <s v="T348"/>
    <b v="0"/>
    <x v="6"/>
    <x v="1"/>
    <x v="2"/>
  </r>
  <r>
    <x v="598"/>
    <x v="3"/>
    <n v="17"/>
    <x v="27"/>
    <m/>
    <n v="66.599999999999994"/>
    <n v="30.6"/>
    <x v="1"/>
    <n v="4.5"/>
    <x v="1"/>
    <x v="273"/>
    <n v="25.85"/>
    <n v="5.2923682570852289E-2"/>
    <s v="Normal"/>
    <n v="17.19526315789474"/>
    <n v="25.85"/>
    <x v="1"/>
    <s v="T380"/>
    <b v="1"/>
    <x v="1"/>
    <x v="0"/>
    <x v="0"/>
  </r>
  <r>
    <x v="599"/>
    <x v="0"/>
    <n v="5"/>
    <x v="27"/>
    <m/>
    <n v="66.7"/>
    <n v="45.3"/>
    <x v="1"/>
    <n v="1.5"/>
    <x v="0"/>
    <x v="274"/>
    <n v="10.84"/>
    <n v="-0.12278184387082541"/>
    <s v="Normal"/>
    <n v="17.19526315789474"/>
    <n v="10.84"/>
    <x v="0"/>
    <s v="T437"/>
    <b v="1"/>
    <x v="6"/>
    <x v="1"/>
    <x v="0"/>
  </r>
  <r>
    <x v="600"/>
    <x v="2"/>
    <n v="8"/>
    <x v="28"/>
    <m/>
    <n v="47.5"/>
    <n v="27.2"/>
    <x v="0"/>
    <n v="1.5"/>
    <x v="0"/>
    <x v="275"/>
    <n v="11.03"/>
    <n v="-0.12055772328295608"/>
    <s v="Normal"/>
    <n v="19.2775"/>
    <n v="11.03"/>
    <x v="0"/>
    <s v="T090"/>
    <b v="0"/>
    <x v="2"/>
    <x v="0"/>
    <x v="2"/>
  </r>
  <r>
    <x v="601"/>
    <x v="1"/>
    <n v="16"/>
    <x v="28"/>
    <m/>
    <n v="64"/>
    <n v="59.5"/>
    <x v="0"/>
    <n v="3"/>
    <x v="2"/>
    <x v="4"/>
    <m/>
    <n v="-0.24967377635768659"/>
    <s v="Normal"/>
    <n v="19.2775"/>
    <n v="19.2775"/>
    <x v="1"/>
    <s v="T380"/>
    <b v="0"/>
    <x v="13"/>
    <x v="1"/>
    <x v="0"/>
  </r>
  <r>
    <x v="602"/>
    <x v="0"/>
    <n v="10"/>
    <x v="28"/>
    <m/>
    <n v="84.7"/>
    <n v="50.9"/>
    <x v="0"/>
    <n v="1"/>
    <x v="0"/>
    <x v="15"/>
    <n v="5"/>
    <n v="-0.19114428720323032"/>
    <s v="Normal"/>
    <n v="19.2775"/>
    <n v="5"/>
    <x v="0"/>
    <s v="T229"/>
    <b v="0"/>
    <x v="19"/>
    <x v="0"/>
    <x v="0"/>
  </r>
  <r>
    <x v="603"/>
    <x v="1"/>
    <n v="4"/>
    <x v="28"/>
    <m/>
    <n v="84.9"/>
    <n v="46.2"/>
    <x v="0"/>
    <n v="3"/>
    <x v="2"/>
    <x v="119"/>
    <n v="16.5"/>
    <n v="-5.6526462147980933E-2"/>
    <s v="Normal"/>
    <n v="19.2775"/>
    <n v="16.5"/>
    <x v="0"/>
    <s v="T305"/>
    <b v="0"/>
    <x v="4"/>
    <x v="1"/>
    <x v="1"/>
  </r>
  <r>
    <x v="604"/>
    <x v="2"/>
    <n v="11"/>
    <x v="28"/>
    <m/>
    <n v="71.400000000000006"/>
    <n v="54.8"/>
    <x v="0"/>
    <n v="2.5"/>
    <x v="1"/>
    <x v="131"/>
    <n v="13.12"/>
    <n v="-9.6092396816393366E-2"/>
    <s v="Normal"/>
    <n v="19.2775"/>
    <n v="13.12"/>
    <x v="0"/>
    <s v="T139"/>
    <b v="0"/>
    <x v="11"/>
    <x v="0"/>
    <x v="1"/>
  </r>
  <r>
    <x v="605"/>
    <x v="3"/>
    <n v="25"/>
    <x v="28"/>
    <m/>
    <n v="89"/>
    <n v="68"/>
    <x v="1"/>
    <n v="3.5"/>
    <x v="1"/>
    <x v="235"/>
    <n v="22.01"/>
    <n v="7.9730349002298841E-3"/>
    <s v="Normal"/>
    <n v="19.2775"/>
    <n v="22.01"/>
    <x v="1"/>
    <s v="T472"/>
    <b v="1"/>
    <x v="16"/>
    <x v="0"/>
    <x v="1"/>
  </r>
  <r>
    <x v="606"/>
    <x v="2"/>
    <n v="28"/>
    <x v="28"/>
    <m/>
    <n v="93.1"/>
    <n v="46.6"/>
    <x v="1"/>
    <n v="5"/>
    <x v="1"/>
    <x v="276"/>
    <n v="30.86"/>
    <n v="0.11157023070361743"/>
    <s v="Normal"/>
    <n v="19.2775"/>
    <n v="30.86"/>
    <x v="1"/>
    <s v="T413"/>
    <b v="1"/>
    <x v="17"/>
    <x v="0"/>
    <x v="0"/>
  </r>
  <r>
    <x v="607"/>
    <x v="1"/>
    <n v="13"/>
    <x v="28"/>
    <m/>
    <n v="43"/>
    <n v="39.700000000000003"/>
    <x v="1"/>
    <n v="5"/>
    <x v="1"/>
    <x v="4"/>
    <m/>
    <n v="-0.24967377635768659"/>
    <s v="Normal"/>
    <n v="19.2775"/>
    <n v="19.2775"/>
    <x v="1"/>
    <s v="T006"/>
    <b v="1"/>
    <x v="14"/>
    <x v="0"/>
    <x v="0"/>
  </r>
  <r>
    <x v="608"/>
    <x v="2"/>
    <n v="1"/>
    <x v="28"/>
    <m/>
    <n v="57"/>
    <n v="29.2"/>
    <x v="1"/>
    <n v="3.5"/>
    <x v="1"/>
    <x v="277"/>
    <n v="22.16"/>
    <n v="9.7289195748635551E-3"/>
    <s v="Normal"/>
    <n v="19.2775"/>
    <n v="22.16"/>
    <x v="1"/>
    <s v="T344"/>
    <b v="1"/>
    <x v="7"/>
    <x v="0"/>
    <x v="2"/>
  </r>
  <r>
    <x v="609"/>
    <x v="3"/>
    <n v="9"/>
    <x v="28"/>
    <m/>
    <n v="93.4"/>
    <n v="46.4"/>
    <x v="0"/>
    <n v="3"/>
    <x v="2"/>
    <x v="4"/>
    <m/>
    <n v="-0.24967377635768659"/>
    <s v="Normal"/>
    <n v="19.2775"/>
    <n v="19.2775"/>
    <x v="1"/>
    <s v="T148"/>
    <b v="0"/>
    <x v="1"/>
    <x v="0"/>
    <x v="0"/>
  </r>
  <r>
    <x v="610"/>
    <x v="1"/>
    <n v="27"/>
    <x v="28"/>
    <m/>
    <n v="70.400000000000006"/>
    <n v="42.6"/>
    <x v="1"/>
    <n v="3.5"/>
    <x v="1"/>
    <x v="232"/>
    <n v="21.37"/>
    <n v="4.812602884594761E-4"/>
    <s v="Normal"/>
    <n v="19.2775"/>
    <n v="21.37"/>
    <x v="1"/>
    <s v="T229"/>
    <b v="1"/>
    <x v="0"/>
    <x v="0"/>
    <x v="1"/>
  </r>
  <r>
    <x v="611"/>
    <x v="0"/>
    <n v="4"/>
    <x v="28"/>
    <m/>
    <n v="72.3"/>
    <n v="35.700000000000003"/>
    <x v="1"/>
    <n v="3.5"/>
    <x v="1"/>
    <x v="278"/>
    <n v="21.2"/>
    <n v="-1.5087423427920567E-3"/>
    <s v="Normal"/>
    <n v="19.2775"/>
    <n v="21.2"/>
    <x v="1"/>
    <s v="T418"/>
    <b v="1"/>
    <x v="0"/>
    <x v="0"/>
    <x v="2"/>
  </r>
  <r>
    <x v="612"/>
    <x v="2"/>
    <n v="6"/>
    <x v="28"/>
    <m/>
    <n v="54.3"/>
    <n v="30.3"/>
    <x v="0"/>
    <n v="4.5"/>
    <x v="1"/>
    <x v="17"/>
    <n v="23.62"/>
    <n v="2.6819530407964792E-2"/>
    <s v="Normal"/>
    <n v="19.2775"/>
    <n v="23.62"/>
    <x v="1"/>
    <s v="T188"/>
    <b v="0"/>
    <x v="9"/>
    <x v="1"/>
    <x v="1"/>
  </r>
  <r>
    <x v="613"/>
    <x v="2"/>
    <n v="14"/>
    <x v="28"/>
    <m/>
    <n v="61"/>
    <n v="50.7"/>
    <x v="0"/>
    <n v="2"/>
    <x v="0"/>
    <x v="4"/>
    <m/>
    <n v="-0.24967377635768659"/>
    <s v="Normal"/>
    <n v="19.2775"/>
    <n v="19.2775"/>
    <x v="1"/>
    <s v="T241"/>
    <b v="0"/>
    <x v="20"/>
    <x v="1"/>
    <x v="1"/>
  </r>
  <r>
    <x v="614"/>
    <x v="0"/>
    <n v="20"/>
    <x v="28"/>
    <m/>
    <n v="48.2"/>
    <n v="35.6"/>
    <x v="1"/>
    <n v="4.5"/>
    <x v="1"/>
    <x v="279"/>
    <n v="28.91"/>
    <n v="8.8743729933379506E-2"/>
    <s v="Normal"/>
    <n v="19.2775"/>
    <n v="28.91"/>
    <x v="1"/>
    <s v="T399"/>
    <b v="1"/>
    <x v="22"/>
    <x v="0"/>
    <x v="2"/>
  </r>
  <r>
    <x v="615"/>
    <x v="0"/>
    <n v="21"/>
    <x v="28"/>
    <m/>
    <n v="66.3"/>
    <n v="53.2"/>
    <x v="1"/>
    <n v="1"/>
    <x v="0"/>
    <x v="280"/>
    <n v="7.08"/>
    <n v="-0.16679601971497651"/>
    <s v="Normal"/>
    <n v="19.2775"/>
    <n v="7.08"/>
    <x v="0"/>
    <s v="T455"/>
    <b v="1"/>
    <x v="23"/>
    <x v="1"/>
    <x v="0"/>
  </r>
  <r>
    <x v="616"/>
    <x v="1"/>
    <n v="15"/>
    <x v="28"/>
    <m/>
    <n v="62.2"/>
    <n v="42.8"/>
    <x v="1"/>
    <n v="3.5"/>
    <x v="1"/>
    <x v="169"/>
    <n v="23.46"/>
    <n v="2.494658675502219E-2"/>
    <s v="Normal"/>
    <n v="19.2775"/>
    <n v="23.46"/>
    <x v="1"/>
    <s v="T193"/>
    <b v="1"/>
    <x v="13"/>
    <x v="0"/>
    <x v="1"/>
  </r>
  <r>
    <x v="617"/>
    <x v="2"/>
    <n v="27"/>
    <x v="28"/>
    <m/>
    <n v="85.3"/>
    <n v="67.8"/>
    <x v="0"/>
    <n v="3"/>
    <x v="2"/>
    <x v="166"/>
    <n v="18"/>
    <n v="-3.8967615401644055E-2"/>
    <s v="Normal"/>
    <n v="19.2775"/>
    <n v="18"/>
    <x v="1"/>
    <s v="T280"/>
    <b v="0"/>
    <x v="21"/>
    <x v="1"/>
    <x v="2"/>
  </r>
  <r>
    <x v="618"/>
    <x v="3"/>
    <n v="25"/>
    <x v="28"/>
    <m/>
    <n v="78"/>
    <n v="58.5"/>
    <x v="0"/>
    <n v="3"/>
    <x v="2"/>
    <x v="72"/>
    <n v="16"/>
    <n v="-6.2379411063426558E-2"/>
    <s v="Normal"/>
    <n v="19.2775"/>
    <n v="16"/>
    <x v="0"/>
    <s v="T237"/>
    <b v="0"/>
    <x v="5"/>
    <x v="1"/>
    <x v="2"/>
  </r>
  <r>
    <x v="619"/>
    <x v="2"/>
    <n v="3"/>
    <x v="28"/>
    <m/>
    <n v="92.3"/>
    <n v="61.1"/>
    <x v="1"/>
    <n v="4.5"/>
    <x v="1"/>
    <x v="281"/>
    <n v="28.12"/>
    <n v="7.949607064697542E-2"/>
    <s v="Normal"/>
    <n v="19.2775"/>
    <n v="28.12"/>
    <x v="1"/>
    <s v="T391"/>
    <b v="1"/>
    <x v="13"/>
    <x v="1"/>
    <x v="1"/>
  </r>
  <r>
    <x v="620"/>
    <x v="0"/>
    <n v="8"/>
    <x v="29"/>
    <m/>
    <n v="42.5"/>
    <n v="31.5"/>
    <x v="0"/>
    <n v="2.5"/>
    <x v="1"/>
    <x v="252"/>
    <n v="15.23"/>
    <n v="-7.1392952393212819E-2"/>
    <s v="Normal"/>
    <n v="17.842631578947369"/>
    <n v="15.23"/>
    <x v="0"/>
    <s v="T440"/>
    <b v="0"/>
    <x v="17"/>
    <x v="0"/>
    <x v="1"/>
  </r>
  <r>
    <x v="621"/>
    <x v="2"/>
    <n v="4"/>
    <x v="29"/>
    <m/>
    <n v="67.5"/>
    <n v="31.2"/>
    <x v="0"/>
    <n v="3"/>
    <x v="2"/>
    <x v="45"/>
    <n v="15"/>
    <n v="-7.4085308894317803E-2"/>
    <s v="Normal"/>
    <n v="17.842631578947369"/>
    <n v="15"/>
    <x v="0"/>
    <s v="T377"/>
    <b v="0"/>
    <x v="17"/>
    <x v="1"/>
    <x v="1"/>
  </r>
  <r>
    <x v="622"/>
    <x v="2"/>
    <n v="30"/>
    <x v="29"/>
    <m/>
    <n v="72.3"/>
    <n v="40.6"/>
    <x v="1"/>
    <n v="2"/>
    <x v="0"/>
    <x v="40"/>
    <n v="12"/>
    <n v="-0.10920300238699156"/>
    <s v="Normal"/>
    <n v="17.842631578947369"/>
    <n v="12"/>
    <x v="0"/>
    <s v="T148"/>
    <b v="1"/>
    <x v="0"/>
    <x v="0"/>
    <x v="2"/>
  </r>
  <r>
    <x v="623"/>
    <x v="0"/>
    <n v="15"/>
    <x v="29"/>
    <m/>
    <n v="67.5"/>
    <n v="55"/>
    <x v="0"/>
    <n v="2"/>
    <x v="0"/>
    <x v="3"/>
    <n v="10"/>
    <n v="-0.13261479804877407"/>
    <s v="Normal"/>
    <n v="17.842631578947369"/>
    <n v="10"/>
    <x v="0"/>
    <s v="T014"/>
    <b v="0"/>
    <x v="9"/>
    <x v="0"/>
    <x v="2"/>
  </r>
  <r>
    <x v="624"/>
    <x v="2"/>
    <n v="16"/>
    <x v="29"/>
    <m/>
    <n v="54"/>
    <n v="36.200000000000003"/>
    <x v="1"/>
    <n v="5"/>
    <x v="1"/>
    <x v="236"/>
    <n v="27.48"/>
    <n v="7.2004296035205015E-2"/>
    <s v="Normal"/>
    <n v="17.842631578947369"/>
    <n v="27.48"/>
    <x v="1"/>
    <s v="T077"/>
    <b v="1"/>
    <x v="2"/>
    <x v="0"/>
    <x v="1"/>
  </r>
  <r>
    <x v="625"/>
    <x v="3"/>
    <n v="13"/>
    <x v="29"/>
    <m/>
    <n v="49.5"/>
    <n v="26.2"/>
    <x v="0"/>
    <n v="2"/>
    <x v="0"/>
    <x v="20"/>
    <n v="13"/>
    <n v="-9.7497104556100306E-2"/>
    <s v="Normal"/>
    <n v="17.842631578947369"/>
    <n v="13"/>
    <x v="0"/>
    <s v="T380"/>
    <b v="0"/>
    <x v="19"/>
    <x v="1"/>
    <x v="0"/>
  </r>
  <r>
    <x v="626"/>
    <x v="1"/>
    <n v="9"/>
    <x v="29"/>
    <m/>
    <n v="66.3"/>
    <n v="54.8"/>
    <x v="1"/>
    <n v="4"/>
    <x v="1"/>
    <x v="282"/>
    <n v="23.93"/>
    <n v="3.0448358735541064E-2"/>
    <s v="Normal"/>
    <n v="17.842631578947369"/>
    <n v="23.93"/>
    <x v="1"/>
    <s v="T162"/>
    <b v="1"/>
    <x v="6"/>
    <x v="0"/>
    <x v="0"/>
  </r>
  <r>
    <x v="627"/>
    <x v="0"/>
    <n v="8"/>
    <x v="29"/>
    <m/>
    <n v="88.7"/>
    <n v="54.7"/>
    <x v="0"/>
    <n v="3.5"/>
    <x v="1"/>
    <x v="60"/>
    <n v="20.48"/>
    <n v="-9.9369887810337437E-3"/>
    <s v="Normal"/>
    <n v="17.842631578947369"/>
    <n v="20.48"/>
    <x v="1"/>
    <s v="T006"/>
    <b v="0"/>
    <x v="6"/>
    <x v="1"/>
    <x v="2"/>
  </r>
  <r>
    <x v="628"/>
    <x v="3"/>
    <n v="30"/>
    <x v="29"/>
    <m/>
    <n v="82.8"/>
    <n v="57.4"/>
    <x v="0"/>
    <n v="2"/>
    <x v="0"/>
    <x v="3"/>
    <n v="10"/>
    <n v="-0.13261479804877407"/>
    <s v="Normal"/>
    <n v="17.842631578947369"/>
    <n v="10"/>
    <x v="0"/>
    <s v="T305"/>
    <b v="0"/>
    <x v="6"/>
    <x v="1"/>
    <x v="2"/>
  </r>
  <r>
    <x v="629"/>
    <x v="3"/>
    <n v="18"/>
    <x v="29"/>
    <m/>
    <n v="92.3"/>
    <n v="40.299999999999997"/>
    <x v="1"/>
    <n v="4.5"/>
    <x v="1"/>
    <x v="283"/>
    <n v="28.57"/>
    <n v="8.4763724670876478E-2"/>
    <s v="Normal"/>
    <n v="17.842631578947369"/>
    <n v="28.57"/>
    <x v="1"/>
    <s v="T421"/>
    <b v="1"/>
    <x v="10"/>
    <x v="0"/>
    <x v="1"/>
  </r>
  <r>
    <x v="630"/>
    <x v="0"/>
    <n v="7"/>
    <x v="29"/>
    <m/>
    <n v="90.2"/>
    <n v="49.3"/>
    <x v="0"/>
    <n v="3"/>
    <x v="2"/>
    <x v="166"/>
    <n v="18"/>
    <n v="-3.8967615401644055E-2"/>
    <s v="Normal"/>
    <n v="17.842631578947369"/>
    <n v="18"/>
    <x v="1"/>
    <s v="T206"/>
    <b v="0"/>
    <x v="22"/>
    <x v="1"/>
    <x v="1"/>
  </r>
  <r>
    <x v="631"/>
    <x v="0"/>
    <n v="21"/>
    <x v="29"/>
    <m/>
    <n v="73.900000000000006"/>
    <n v="37.4"/>
    <x v="1"/>
    <n v="3.5"/>
    <x v="1"/>
    <x v="284"/>
    <n v="21.08"/>
    <n v="-2.9134500824990186E-3"/>
    <s v="Normal"/>
    <n v="17.842631578947369"/>
    <n v="21.08"/>
    <x v="1"/>
    <s v="T374"/>
    <b v="1"/>
    <x v="17"/>
    <x v="0"/>
    <x v="0"/>
  </r>
  <r>
    <x v="632"/>
    <x v="2"/>
    <n v="16"/>
    <x v="29"/>
    <m/>
    <n v="74.7"/>
    <n v="54.4"/>
    <x v="0"/>
    <n v="2"/>
    <x v="0"/>
    <x v="3"/>
    <n v="10"/>
    <n v="-0.13261479804877407"/>
    <s v="Normal"/>
    <n v="17.842631578947369"/>
    <n v="10"/>
    <x v="0"/>
    <s v="T055"/>
    <b v="0"/>
    <x v="21"/>
    <x v="1"/>
    <x v="2"/>
  </r>
  <r>
    <x v="633"/>
    <x v="2"/>
    <n v="25"/>
    <x v="29"/>
    <m/>
    <n v="89.5"/>
    <n v="49.9"/>
    <x v="0"/>
    <n v="4.5"/>
    <x v="1"/>
    <x v="113"/>
    <n v="26.78"/>
    <n v="6.3810167553581154E-2"/>
    <s v="Normal"/>
    <n v="17.842631578947369"/>
    <n v="26.78"/>
    <x v="1"/>
    <s v="T189"/>
    <b v="0"/>
    <x v="8"/>
    <x v="1"/>
    <x v="0"/>
  </r>
  <r>
    <x v="634"/>
    <x v="2"/>
    <n v="16"/>
    <x v="29"/>
    <m/>
    <n v="99.6"/>
    <n v="57.6"/>
    <x v="0"/>
    <n v="3"/>
    <x v="2"/>
    <x v="61"/>
    <n v="17"/>
    <n v="-5.0673513232535307E-2"/>
    <s v="Normal"/>
    <n v="17.842631578947369"/>
    <n v="17"/>
    <x v="0"/>
    <s v="T297"/>
    <b v="0"/>
    <x v="18"/>
    <x v="1"/>
    <x v="0"/>
  </r>
  <r>
    <x v="635"/>
    <x v="0"/>
    <n v="2"/>
    <x v="29"/>
    <m/>
    <n v="41.9"/>
    <n v="35.700000000000003"/>
    <x v="0"/>
    <n v="1"/>
    <x v="0"/>
    <x v="16"/>
    <n v="8"/>
    <n v="-0.15602659371055658"/>
    <s v="Normal"/>
    <n v="17.842631578947369"/>
    <n v="8"/>
    <x v="0"/>
    <s v="T168"/>
    <b v="0"/>
    <x v="9"/>
    <x v="1"/>
    <x v="1"/>
  </r>
  <r>
    <x v="636"/>
    <x v="2"/>
    <n v="4"/>
    <x v="29"/>
    <m/>
    <n v="103.5"/>
    <n v="59.9"/>
    <x v="1"/>
    <n v="5"/>
    <x v="1"/>
    <x v="285"/>
    <n v="29.02"/>
    <n v="9.0031378694777536E-2"/>
    <s v="Normal"/>
    <n v="17.842631578947369"/>
    <n v="29.02"/>
    <x v="1"/>
    <s v="T392"/>
    <b v="1"/>
    <x v="12"/>
    <x v="1"/>
    <x v="2"/>
  </r>
  <r>
    <x v="637"/>
    <x v="0"/>
    <n v="17"/>
    <x v="29"/>
    <m/>
    <n v="91.4"/>
    <n v="65"/>
    <x v="1"/>
    <n v="2.5"/>
    <x v="1"/>
    <x v="286"/>
    <n v="17.41"/>
    <n v="-4.5874095121869893E-2"/>
    <s v="Normal"/>
    <n v="17.842631578947369"/>
    <n v="17.41"/>
    <x v="0"/>
    <s v="T047"/>
    <b v="1"/>
    <x v="9"/>
    <x v="0"/>
    <x v="1"/>
  </r>
  <r>
    <x v="638"/>
    <x v="0"/>
    <n v="8"/>
    <x v="29"/>
    <m/>
    <n v="68.099999999999994"/>
    <n v="48.2"/>
    <x v="1"/>
    <n v="3"/>
    <x v="2"/>
    <x v="287"/>
    <n v="16.03"/>
    <n v="-6.2028234128499803E-2"/>
    <s v="Normal"/>
    <n v="17.842631578947369"/>
    <n v="16.03"/>
    <x v="0"/>
    <s v="T137"/>
    <b v="1"/>
    <x v="9"/>
    <x v="0"/>
    <x v="1"/>
  </r>
  <r>
    <x v="639"/>
    <x v="2"/>
    <n v="28"/>
    <x v="29"/>
    <m/>
    <n v="77.099999999999994"/>
    <n v="59.2"/>
    <x v="1"/>
    <n v="3.5"/>
    <x v="1"/>
    <x v="4"/>
    <m/>
    <n v="-0.24967377635768659"/>
    <s v="Normal"/>
    <n v="17.842631578947369"/>
    <n v="17.842631578947369"/>
    <x v="0"/>
    <s v="T239"/>
    <b v="1"/>
    <x v="3"/>
    <x v="0"/>
    <x v="2"/>
  </r>
  <r>
    <x v="640"/>
    <x v="0"/>
    <n v="16"/>
    <x v="30"/>
    <m/>
    <n v="37.4"/>
    <n v="26.2"/>
    <x v="0"/>
    <n v="1"/>
    <x v="0"/>
    <x v="16"/>
    <n v="8"/>
    <n v="-0.15602659371055658"/>
    <s v="Normal"/>
    <n v="13.658333333333333"/>
    <n v="8"/>
    <x v="0"/>
    <s v="T159"/>
    <b v="0"/>
    <x v="22"/>
    <x v="1"/>
    <x v="2"/>
  </r>
  <r>
    <x v="641"/>
    <x v="0"/>
    <n v="21"/>
    <x v="30"/>
    <m/>
    <n v="70.8"/>
    <n v="56.6"/>
    <x v="0"/>
    <n v="1"/>
    <x v="0"/>
    <x v="15"/>
    <n v="5"/>
    <n v="-0.19114428720323032"/>
    <s v="Normal"/>
    <n v="13.658333333333333"/>
    <n v="5"/>
    <x v="0"/>
    <s v="T274"/>
    <b v="0"/>
    <x v="22"/>
    <x v="1"/>
    <x v="0"/>
  </r>
  <r>
    <x v="642"/>
    <x v="0"/>
    <n v="10"/>
    <x v="30"/>
    <m/>
    <n v="67.8"/>
    <n v="42.3"/>
    <x v="0"/>
    <n v="2"/>
    <x v="0"/>
    <x v="3"/>
    <n v="10"/>
    <n v="-0.13261479804877407"/>
    <s v="Normal"/>
    <n v="13.658333333333333"/>
    <n v="10"/>
    <x v="0"/>
    <s v="T457"/>
    <b v="0"/>
    <x v="11"/>
    <x v="0"/>
    <x v="1"/>
  </r>
  <r>
    <x v="643"/>
    <x v="3"/>
    <n v="14"/>
    <x v="30"/>
    <m/>
    <n v="63"/>
    <n v="40.4"/>
    <x v="1"/>
    <n v="4"/>
    <x v="1"/>
    <x v="288"/>
    <n v="22.84"/>
    <n v="1.7688930099869601E-2"/>
    <s v="Normal"/>
    <n v="13.658333333333333"/>
    <n v="22.84"/>
    <x v="1"/>
    <s v="T153"/>
    <b v="1"/>
    <x v="3"/>
    <x v="1"/>
    <x v="1"/>
  </r>
  <r>
    <x v="644"/>
    <x v="2"/>
    <n v="12"/>
    <x v="30"/>
    <m/>
    <n v="35"/>
    <n v="38.6"/>
    <x v="0"/>
    <n v="2"/>
    <x v="0"/>
    <x v="20"/>
    <n v="13"/>
    <n v="-9.7497104556100306E-2"/>
    <s v="Normal"/>
    <n v="13.658333333333333"/>
    <n v="13"/>
    <x v="0"/>
    <s v="T333"/>
    <b v="0"/>
    <x v="10"/>
    <x v="0"/>
    <x v="0"/>
  </r>
  <r>
    <x v="645"/>
    <x v="0"/>
    <n v="18"/>
    <x v="30"/>
    <m/>
    <n v="41.8"/>
    <n v="35.5"/>
    <x v="1"/>
    <n v="5"/>
    <x v="1"/>
    <x v="4"/>
    <m/>
    <n v="-0.24967377635768659"/>
    <s v="Normal"/>
    <n v="13.658333333333333"/>
    <n v="13.658333333333333"/>
    <x v="0"/>
    <s v="T446"/>
    <b v="1"/>
    <x v="4"/>
    <x v="0"/>
    <x v="0"/>
  </r>
  <r>
    <x v="646"/>
    <x v="0"/>
    <n v="23"/>
    <x v="30"/>
    <m/>
    <n v="72.2"/>
    <n v="31.5"/>
    <x v="1"/>
    <n v="2.5"/>
    <x v="1"/>
    <x v="242"/>
    <n v="14.45"/>
    <n v="-8.052355270130801E-2"/>
    <s v="Normal"/>
    <n v="13.658333333333333"/>
    <n v="14.45"/>
    <x v="0"/>
    <s v="T198"/>
    <b v="1"/>
    <x v="2"/>
    <x v="1"/>
    <x v="1"/>
  </r>
  <r>
    <x v="647"/>
    <x v="0"/>
    <n v="27"/>
    <x v="30"/>
    <m/>
    <n v="69.2"/>
    <n v="41.1"/>
    <x v="0"/>
    <n v="1.5"/>
    <x v="0"/>
    <x v="50"/>
    <n v="7.88"/>
    <n v="-0.15743130145026352"/>
    <s v="Normal"/>
    <n v="13.658333333333333"/>
    <n v="7.88"/>
    <x v="0"/>
    <s v="T285"/>
    <b v="0"/>
    <x v="6"/>
    <x v="1"/>
    <x v="0"/>
  </r>
  <r>
    <x v="648"/>
    <x v="0"/>
    <n v="4"/>
    <x v="30"/>
    <m/>
    <n v="43.4"/>
    <n v="39.4"/>
    <x v="0"/>
    <n v="4"/>
    <x v="1"/>
    <x v="21"/>
    <n v="22"/>
    <n v="7.8559759219209522E-3"/>
    <s v="Normal"/>
    <n v="13.658333333333333"/>
    <n v="22"/>
    <x v="1"/>
    <s v="T186"/>
    <b v="0"/>
    <x v="12"/>
    <x v="1"/>
    <x v="0"/>
  </r>
  <r>
    <x v="649"/>
    <x v="0"/>
    <n v="10"/>
    <x v="30"/>
    <m/>
    <n v="58.2"/>
    <n v="51.5"/>
    <x v="1"/>
    <n v="1.5"/>
    <x v="0"/>
    <x v="289"/>
    <n v="11.79"/>
    <n v="-0.11166124093147874"/>
    <s v="Normal"/>
    <n v="13.658333333333333"/>
    <n v="11.79"/>
    <x v="0"/>
    <s v="T143"/>
    <b v="1"/>
    <x v="8"/>
    <x v="0"/>
    <x v="0"/>
  </r>
  <r>
    <x v="650"/>
    <x v="0"/>
    <n v="13"/>
    <x v="30"/>
    <m/>
    <n v="79.7"/>
    <n v="58.1"/>
    <x v="0"/>
    <n v="1"/>
    <x v="0"/>
    <x v="15"/>
    <n v="5"/>
    <n v="-0.19114428720323032"/>
    <s v="Normal"/>
    <n v="13.658333333333333"/>
    <n v="5"/>
    <x v="0"/>
    <s v="T407"/>
    <b v="0"/>
    <x v="11"/>
    <x v="1"/>
    <x v="2"/>
  </r>
  <r>
    <x v="651"/>
    <x v="2"/>
    <n v="29"/>
    <x v="30"/>
    <m/>
    <n v="68.5"/>
    <n v="53.7"/>
    <x v="1"/>
    <n v="3.5"/>
    <x v="1"/>
    <x v="290"/>
    <n v="19.98"/>
    <n v="-1.5789937696479371E-2"/>
    <s v="Normal"/>
    <n v="13.658333333333333"/>
    <n v="19.98"/>
    <x v="1"/>
    <s v="T112"/>
    <b v="1"/>
    <x v="11"/>
    <x v="0"/>
    <x v="2"/>
  </r>
  <r>
    <x v="652"/>
    <x v="3"/>
    <n v="28"/>
    <x v="30"/>
    <m/>
    <n v="74.2"/>
    <n v="30.2"/>
    <x v="1"/>
    <n v="3.5"/>
    <x v="1"/>
    <x v="291"/>
    <n v="19.79"/>
    <n v="-1.8014058284348721E-2"/>
    <s v="Normal"/>
    <n v="13.658333333333333"/>
    <n v="19.79"/>
    <x v="1"/>
    <s v="T398"/>
    <b v="1"/>
    <x v="3"/>
    <x v="0"/>
    <x v="1"/>
  </r>
  <r>
    <x v="653"/>
    <x v="0"/>
    <n v="30"/>
    <x v="30"/>
    <m/>
    <n v="75.7"/>
    <n v="56.8"/>
    <x v="0"/>
    <n v="2"/>
    <x v="0"/>
    <x v="93"/>
    <n v="11"/>
    <n v="-0.12090890021788281"/>
    <s v="Normal"/>
    <n v="13.658333333333333"/>
    <n v="11"/>
    <x v="0"/>
    <s v="T012"/>
    <b v="0"/>
    <x v="18"/>
    <x v="0"/>
    <x v="1"/>
  </r>
  <r>
    <x v="654"/>
    <x v="3"/>
    <n v="15"/>
    <x v="30"/>
    <m/>
    <n v="45.4"/>
    <n v="39"/>
    <x v="1"/>
    <n v="5"/>
    <x v="1"/>
    <x v="292"/>
    <n v="30.12"/>
    <n v="0.10290786630875792"/>
    <s v="Normal"/>
    <n v="13.658333333333333"/>
    <n v="30.12"/>
    <x v="1"/>
    <s v="T381"/>
    <b v="1"/>
    <x v="0"/>
    <x v="0"/>
    <x v="2"/>
  </r>
  <r>
    <x v="655"/>
    <x v="2"/>
    <n v="11"/>
    <x v="30"/>
    <m/>
    <n v="68.3"/>
    <n v="59.2"/>
    <x v="0"/>
    <n v="0"/>
    <x v="0"/>
    <x v="12"/>
    <n v="1"/>
    <n v="-0.23796787852679532"/>
    <s v="Normal"/>
    <n v="13.658333333333333"/>
    <n v="1"/>
    <x v="0"/>
    <s v="T371"/>
    <b v="0"/>
    <x v="16"/>
    <x v="1"/>
    <x v="2"/>
  </r>
  <r>
    <x v="656"/>
    <x v="2"/>
    <n v="27"/>
    <x v="30"/>
    <m/>
    <n v="88.4"/>
    <n v="61.6"/>
    <x v="0"/>
    <n v="3"/>
    <x v="2"/>
    <x v="61"/>
    <n v="17"/>
    <n v="-5.0673513232535307E-2"/>
    <s v="Normal"/>
    <n v="13.658333333333333"/>
    <n v="17"/>
    <x v="0"/>
    <s v="T070"/>
    <b v="0"/>
    <x v="20"/>
    <x v="1"/>
    <x v="0"/>
  </r>
  <r>
    <x v="657"/>
    <x v="3"/>
    <n v="13"/>
    <x v="30"/>
    <m/>
    <n v="50.8"/>
    <n v="31.6"/>
    <x v="0"/>
    <n v="3"/>
    <x v="2"/>
    <x v="45"/>
    <n v="15"/>
    <n v="-7.4085308894317803E-2"/>
    <s v="Normal"/>
    <n v="13.658333333333333"/>
    <n v="15"/>
    <x v="0"/>
    <s v="T273"/>
    <b v="0"/>
    <x v="5"/>
    <x v="1"/>
    <x v="2"/>
  </r>
  <r>
    <x v="658"/>
    <x v="1"/>
    <n v="11"/>
    <x v="30"/>
    <m/>
    <n v="72.8"/>
    <n v="50.1"/>
    <x v="0"/>
    <n v="3"/>
    <x v="2"/>
    <x v="4"/>
    <m/>
    <n v="-0.24967377635768659"/>
    <s v="Normal"/>
    <n v="13.658333333333333"/>
    <n v="13.658333333333333"/>
    <x v="0"/>
    <s v="T222"/>
    <b v="0"/>
    <x v="9"/>
    <x v="1"/>
    <x v="1"/>
  </r>
  <r>
    <x v="659"/>
    <x v="0"/>
    <n v="7"/>
    <x v="30"/>
    <m/>
    <n v="87.2"/>
    <n v="63.8"/>
    <x v="0"/>
    <n v="2"/>
    <x v="0"/>
    <x v="40"/>
    <n v="12"/>
    <n v="-0.10920300238699156"/>
    <s v="Normal"/>
    <n v="13.658333333333333"/>
    <n v="12"/>
    <x v="0"/>
    <s v="T113"/>
    <b v="0"/>
    <x v="13"/>
    <x v="1"/>
    <x v="1"/>
  </r>
  <r>
    <x v="660"/>
    <x v="1"/>
    <n v="13"/>
    <x v="31"/>
    <m/>
    <n v="84.5"/>
    <n v="54.4"/>
    <x v="1"/>
    <n v="5"/>
    <x v="1"/>
    <x v="293"/>
    <n v="30.14"/>
    <n v="0.10314198426537574"/>
    <s v="Normal"/>
    <n v="20.229428571428574"/>
    <n v="30.14"/>
    <x v="1"/>
    <s v="T275"/>
    <b v="1"/>
    <x v="15"/>
    <x v="0"/>
    <x v="0"/>
  </r>
  <r>
    <x v="661"/>
    <x v="1"/>
    <n v="28"/>
    <x v="31"/>
    <m/>
    <n v="70.5"/>
    <n v="39.9"/>
    <x v="1"/>
    <n v="5"/>
    <x v="1"/>
    <x v="294"/>
    <n v="31.96"/>
    <n v="0.12444671831759782"/>
    <s v="Normal"/>
    <n v="20.229428571428574"/>
    <n v="31.96"/>
    <x v="1"/>
    <s v="T195"/>
    <b v="1"/>
    <x v="4"/>
    <x v="0"/>
    <x v="2"/>
  </r>
  <r>
    <x v="662"/>
    <x v="0"/>
    <n v="10"/>
    <x v="31"/>
    <m/>
    <n v="76"/>
    <n v="51.5"/>
    <x v="0"/>
    <n v="1"/>
    <x v="0"/>
    <x v="15"/>
    <n v="5"/>
    <n v="-0.19114428720323032"/>
    <s v="Normal"/>
    <n v="20.229428571428574"/>
    <n v="5"/>
    <x v="0"/>
    <s v="T371"/>
    <b v="0"/>
    <x v="10"/>
    <x v="1"/>
    <x v="2"/>
  </r>
  <r>
    <x v="663"/>
    <x v="2"/>
    <n v="26"/>
    <x v="31"/>
    <m/>
    <n v="92.8"/>
    <n v="58.1"/>
    <x v="1"/>
    <n v="4"/>
    <x v="1"/>
    <x v="295"/>
    <n v="24.7"/>
    <n v="3.9461900065327321E-2"/>
    <s v="Normal"/>
    <n v="20.229428571428574"/>
    <n v="24.7"/>
    <x v="1"/>
    <s v="T034"/>
    <b v="1"/>
    <x v="22"/>
    <x v="0"/>
    <x v="1"/>
  </r>
  <r>
    <x v="664"/>
    <x v="0"/>
    <n v="30"/>
    <x v="31"/>
    <m/>
    <n v="63.9"/>
    <n v="43.1"/>
    <x v="1"/>
    <n v="2"/>
    <x v="0"/>
    <x v="4"/>
    <m/>
    <n v="-0.24967377635768659"/>
    <s v="Normal"/>
    <n v="20.229428571428574"/>
    <n v="20.229428571428574"/>
    <x v="1"/>
    <s v="T370"/>
    <b v="1"/>
    <x v="21"/>
    <x v="0"/>
    <x v="0"/>
  </r>
  <r>
    <x v="665"/>
    <x v="2"/>
    <n v="17"/>
    <x v="31"/>
    <m/>
    <n v="77.400000000000006"/>
    <n v="41.1"/>
    <x v="1"/>
    <n v="3"/>
    <x v="2"/>
    <x v="296"/>
    <n v="17.36"/>
    <n v="-4.645939001341446E-2"/>
    <s v="Normal"/>
    <n v="20.229428571428574"/>
    <n v="17.36"/>
    <x v="0"/>
    <s v="T325"/>
    <b v="1"/>
    <x v="5"/>
    <x v="0"/>
    <x v="1"/>
  </r>
  <r>
    <x v="666"/>
    <x v="1"/>
    <n v="30"/>
    <x v="31"/>
    <m/>
    <n v="77.8"/>
    <n v="49.1"/>
    <x v="1"/>
    <n v="4.5"/>
    <x v="1"/>
    <x v="142"/>
    <n v="27.51"/>
    <n v="7.2355472970131771E-2"/>
    <s v="Normal"/>
    <n v="20.229428571428574"/>
    <n v="27.51"/>
    <x v="1"/>
    <s v="T117"/>
    <b v="1"/>
    <x v="17"/>
    <x v="0"/>
    <x v="1"/>
  </r>
  <r>
    <x v="667"/>
    <x v="3"/>
    <n v="9"/>
    <x v="31"/>
    <m/>
    <n v="82.4"/>
    <n v="38"/>
    <x v="1"/>
    <n v="4"/>
    <x v="1"/>
    <x v="297"/>
    <n v="24"/>
    <n v="3.1267771583703453E-2"/>
    <s v="Normal"/>
    <n v="20.229428571428574"/>
    <n v="24"/>
    <x v="1"/>
    <s v="T089"/>
    <b v="1"/>
    <x v="9"/>
    <x v="0"/>
    <x v="0"/>
  </r>
  <r>
    <x v="668"/>
    <x v="0"/>
    <n v="10"/>
    <x v="31"/>
    <m/>
    <n v="81.5"/>
    <n v="46.1"/>
    <x v="1"/>
    <n v="2.5"/>
    <x v="1"/>
    <x v="298"/>
    <n v="15.75"/>
    <n v="-6.5305885521149368E-2"/>
    <s v="Normal"/>
    <n v="20.229428571428574"/>
    <n v="15.75"/>
    <x v="0"/>
    <s v="T250"/>
    <b v="1"/>
    <x v="4"/>
    <x v="0"/>
    <x v="1"/>
  </r>
  <r>
    <x v="669"/>
    <x v="0"/>
    <n v="13"/>
    <x v="31"/>
    <m/>
    <n v="81.900000000000006"/>
    <n v="55.4"/>
    <x v="1"/>
    <n v="4"/>
    <x v="1"/>
    <x v="230"/>
    <n v="21.29"/>
    <n v="-4.5521153801184565E-4"/>
    <s v="Normal"/>
    <n v="20.229428571428574"/>
    <n v="21.29"/>
    <x v="1"/>
    <s v="T183"/>
    <b v="1"/>
    <x v="3"/>
    <x v="0"/>
    <x v="2"/>
  </r>
  <r>
    <x v="670"/>
    <x v="3"/>
    <n v="6"/>
    <x v="31"/>
    <m/>
    <n v="85.5"/>
    <n v="63.5"/>
    <x v="0"/>
    <n v="2"/>
    <x v="0"/>
    <x v="40"/>
    <n v="12"/>
    <n v="-0.10920300238699156"/>
    <s v="Normal"/>
    <n v="20.229428571428574"/>
    <n v="12"/>
    <x v="0"/>
    <s v="T058"/>
    <b v="0"/>
    <x v="4"/>
    <x v="0"/>
    <x v="0"/>
  </r>
  <r>
    <x v="671"/>
    <x v="3"/>
    <n v="1"/>
    <x v="31"/>
    <m/>
    <n v="49"/>
    <n v="36.1"/>
    <x v="0"/>
    <n v="4"/>
    <x v="1"/>
    <x v="4"/>
    <m/>
    <n v="-0.24967377635768659"/>
    <s v="Normal"/>
    <n v="20.229428571428574"/>
    <n v="20.229428571428574"/>
    <x v="1"/>
    <s v="T358"/>
    <b v="0"/>
    <x v="13"/>
    <x v="1"/>
    <x v="0"/>
  </r>
  <r>
    <x v="672"/>
    <x v="2"/>
    <n v="25"/>
    <x v="31"/>
    <m/>
    <n v="42.5"/>
    <n v="32.9"/>
    <x v="1"/>
    <n v="3"/>
    <x v="2"/>
    <x v="299"/>
    <n v="19.399999999999999"/>
    <n v="-2.2579358438396317E-2"/>
    <s v="Normal"/>
    <n v="20.229428571428574"/>
    <n v="19.399999999999999"/>
    <x v="1"/>
    <s v="T284"/>
    <b v="1"/>
    <x v="23"/>
    <x v="0"/>
    <x v="0"/>
  </r>
  <r>
    <x v="673"/>
    <x v="0"/>
    <n v="23"/>
    <x v="31"/>
    <m/>
    <n v="52.1"/>
    <n v="27"/>
    <x v="1"/>
    <n v="5"/>
    <x v="1"/>
    <x v="300"/>
    <n v="26.3"/>
    <n v="5.819133659475334E-2"/>
    <s v="Normal"/>
    <n v="20.229428571428574"/>
    <n v="26.3"/>
    <x v="1"/>
    <s v="T231"/>
    <b v="1"/>
    <x v="2"/>
    <x v="0"/>
    <x v="0"/>
  </r>
  <r>
    <x v="674"/>
    <x v="2"/>
    <n v="17"/>
    <x v="31"/>
    <m/>
    <n v="67.2"/>
    <n v="32.299999999999997"/>
    <x v="1"/>
    <n v="4.5"/>
    <x v="1"/>
    <x v="301"/>
    <n v="25.68"/>
    <n v="5.0933679939600754E-2"/>
    <s v="Normal"/>
    <n v="20.229428571428574"/>
    <n v="25.68"/>
    <x v="1"/>
    <s v="T289"/>
    <b v="1"/>
    <x v="8"/>
    <x v="0"/>
    <x v="2"/>
  </r>
  <r>
    <x v="675"/>
    <x v="1"/>
    <n v="24"/>
    <x v="31"/>
    <m/>
    <n v="77"/>
    <n v="39.6"/>
    <x v="1"/>
    <n v="3"/>
    <x v="2"/>
    <x v="302"/>
    <n v="19.39"/>
    <n v="-2.2696417416705205E-2"/>
    <s v="Normal"/>
    <n v="20.229428571428574"/>
    <n v="19.39"/>
    <x v="1"/>
    <s v="T099"/>
    <b v="1"/>
    <x v="1"/>
    <x v="0"/>
    <x v="2"/>
  </r>
  <r>
    <x v="676"/>
    <x v="0"/>
    <n v="26"/>
    <x v="31"/>
    <m/>
    <n v="98.6"/>
    <n v="46.5"/>
    <x v="0"/>
    <n v="3"/>
    <x v="2"/>
    <x v="61"/>
    <n v="17"/>
    <n v="-5.0673513232535307E-2"/>
    <s v="Normal"/>
    <n v="20.229428571428574"/>
    <n v="17"/>
    <x v="0"/>
    <s v="T393"/>
    <b v="0"/>
    <x v="1"/>
    <x v="0"/>
    <x v="2"/>
  </r>
  <r>
    <x v="677"/>
    <x v="3"/>
    <n v="21"/>
    <x v="31"/>
    <m/>
    <n v="55.9"/>
    <n v="28.4"/>
    <x v="0"/>
    <n v="3"/>
    <x v="2"/>
    <x v="45"/>
    <n v="15"/>
    <n v="-7.4085308894317803E-2"/>
    <s v="Normal"/>
    <n v="20.229428571428574"/>
    <n v="15"/>
    <x v="0"/>
    <s v="T089"/>
    <b v="0"/>
    <x v="13"/>
    <x v="1"/>
    <x v="2"/>
  </r>
  <r>
    <x v="678"/>
    <x v="3"/>
    <n v="4"/>
    <x v="31"/>
    <m/>
    <n v="48.1"/>
    <n v="33.9"/>
    <x v="1"/>
    <n v="3.5"/>
    <x v="1"/>
    <x v="303"/>
    <n v="24.56"/>
    <n v="3.7823074369002542E-2"/>
    <s v="Normal"/>
    <n v="20.229428571428574"/>
    <n v="24.56"/>
    <x v="1"/>
    <s v="T302"/>
    <b v="1"/>
    <x v="21"/>
    <x v="0"/>
    <x v="0"/>
  </r>
  <r>
    <x v="679"/>
    <x v="0"/>
    <n v="23"/>
    <x v="31"/>
    <m/>
    <n v="70.2"/>
    <n v="52.8"/>
    <x v="1"/>
    <n v="4.5"/>
    <x v="1"/>
    <x v="304"/>
    <n v="25.07"/>
    <n v="4.3793082262757098E-2"/>
    <s v="Normal"/>
    <n v="20.229428571428574"/>
    <n v="25.07"/>
    <x v="1"/>
    <s v="T068"/>
    <b v="1"/>
    <x v="15"/>
    <x v="0"/>
    <x v="2"/>
  </r>
  <r>
    <x v="680"/>
    <x v="0"/>
    <n v="10"/>
    <x v="32"/>
    <m/>
    <n v="51.9"/>
    <n v="34.799999999999997"/>
    <x v="0"/>
    <n v="2"/>
    <x v="0"/>
    <x v="3"/>
    <n v="10"/>
    <n v="-0.13261479804877407"/>
    <s v="Normal"/>
    <n v="11.927894736842106"/>
    <n v="10"/>
    <x v="0"/>
    <s v="T142"/>
    <b v="0"/>
    <x v="2"/>
    <x v="1"/>
    <x v="1"/>
  </r>
  <r>
    <x v="681"/>
    <x v="2"/>
    <n v="7"/>
    <x v="32"/>
    <m/>
    <n v="59.1"/>
    <n v="58.7"/>
    <x v="0"/>
    <n v="1.5"/>
    <x v="0"/>
    <x v="66"/>
    <n v="8.93"/>
    <n v="-0.1451401087278277"/>
    <s v="Normal"/>
    <n v="11.927894736842106"/>
    <n v="8.93"/>
    <x v="0"/>
    <s v="T335"/>
    <b v="0"/>
    <x v="13"/>
    <x v="1"/>
    <x v="0"/>
  </r>
  <r>
    <x v="682"/>
    <x v="3"/>
    <n v="22"/>
    <x v="32"/>
    <m/>
    <n v="70.7"/>
    <n v="45.6"/>
    <x v="0"/>
    <n v="2"/>
    <x v="0"/>
    <x v="3"/>
    <n v="10"/>
    <n v="-0.13261479804877407"/>
    <s v="Normal"/>
    <n v="11.927894736842106"/>
    <n v="10"/>
    <x v="0"/>
    <s v="T204"/>
    <b v="0"/>
    <x v="11"/>
    <x v="1"/>
    <x v="2"/>
  </r>
  <r>
    <x v="683"/>
    <x v="2"/>
    <n v="22"/>
    <x v="32"/>
    <m/>
    <n v="40.5"/>
    <n v="35.6"/>
    <x v="1"/>
    <n v="4"/>
    <x v="1"/>
    <x v="4"/>
    <m/>
    <n v="-0.24967377635768659"/>
    <s v="Normal"/>
    <n v="11.927894736842106"/>
    <n v="11.927894736842106"/>
    <x v="0"/>
    <s v="T487"/>
    <b v="1"/>
    <x v="11"/>
    <x v="0"/>
    <x v="2"/>
  </r>
  <r>
    <x v="684"/>
    <x v="3"/>
    <n v="23"/>
    <x v="32"/>
    <m/>
    <n v="74.5"/>
    <n v="57.6"/>
    <x v="1"/>
    <n v="3.5"/>
    <x v="1"/>
    <x v="305"/>
    <n v="20.81"/>
    <n v="-6.074042496839651E-3"/>
    <s v="Normal"/>
    <n v="11.927894736842106"/>
    <n v="20.81"/>
    <x v="1"/>
    <s v="T286"/>
    <b v="1"/>
    <x v="16"/>
    <x v="0"/>
    <x v="2"/>
  </r>
  <r>
    <x v="685"/>
    <x v="2"/>
    <n v="2"/>
    <x v="32"/>
    <m/>
    <n v="79.5"/>
    <n v="67.099999999999994"/>
    <x v="0"/>
    <n v="1"/>
    <x v="0"/>
    <x v="15"/>
    <n v="5"/>
    <n v="-0.19114428720323032"/>
    <s v="Normal"/>
    <n v="11.927894736842106"/>
    <n v="5"/>
    <x v="0"/>
    <s v="T036"/>
    <b v="0"/>
    <x v="23"/>
    <x v="1"/>
    <x v="1"/>
  </r>
  <r>
    <x v="686"/>
    <x v="0"/>
    <n v="13"/>
    <x v="32"/>
    <m/>
    <n v="81.2"/>
    <n v="54.3"/>
    <x v="0"/>
    <n v="2"/>
    <x v="0"/>
    <x v="3"/>
    <n v="10"/>
    <n v="-0.13261479804877407"/>
    <s v="Normal"/>
    <n v="11.927894736842106"/>
    <n v="10"/>
    <x v="0"/>
    <s v="T329"/>
    <b v="0"/>
    <x v="9"/>
    <x v="1"/>
    <x v="2"/>
  </r>
  <r>
    <x v="687"/>
    <x v="2"/>
    <n v="14"/>
    <x v="32"/>
    <m/>
    <n v="48.9"/>
    <n v="28.7"/>
    <x v="0"/>
    <n v="3.5"/>
    <x v="1"/>
    <x v="60"/>
    <n v="20.48"/>
    <n v="-9.9369887810337437E-3"/>
    <s v="Normal"/>
    <n v="11.927894736842106"/>
    <n v="20.48"/>
    <x v="1"/>
    <s v="T485"/>
    <b v="0"/>
    <x v="18"/>
    <x v="1"/>
    <x v="1"/>
  </r>
  <r>
    <x v="688"/>
    <x v="2"/>
    <n v="24"/>
    <x v="32"/>
    <m/>
    <n v="58.7"/>
    <n v="36.5"/>
    <x v="0"/>
    <n v="1"/>
    <x v="0"/>
    <x v="0"/>
    <n v="6"/>
    <n v="-0.17943838937233908"/>
    <s v="Normal"/>
    <n v="11.927894736842106"/>
    <n v="6"/>
    <x v="0"/>
    <s v="T156"/>
    <b v="0"/>
    <x v="21"/>
    <x v="1"/>
    <x v="1"/>
  </r>
  <r>
    <x v="689"/>
    <x v="0"/>
    <n v="3"/>
    <x v="32"/>
    <m/>
    <n v="84.2"/>
    <n v="56.5"/>
    <x v="0"/>
    <n v="1.5"/>
    <x v="0"/>
    <x v="50"/>
    <n v="7.88"/>
    <n v="-0.15743130145026352"/>
    <s v="Normal"/>
    <n v="11.927894736842106"/>
    <n v="7.88"/>
    <x v="0"/>
    <s v="T433"/>
    <b v="0"/>
    <x v="7"/>
    <x v="1"/>
    <x v="2"/>
  </r>
  <r>
    <x v="690"/>
    <x v="0"/>
    <n v="13"/>
    <x v="32"/>
    <m/>
    <n v="93.8"/>
    <n v="45.6"/>
    <x v="0"/>
    <n v="1"/>
    <x v="0"/>
    <x v="47"/>
    <n v="7"/>
    <n v="-0.16773249154144781"/>
    <s v="Normal"/>
    <n v="11.927894736842106"/>
    <n v="7"/>
    <x v="0"/>
    <s v="T144"/>
    <b v="0"/>
    <x v="3"/>
    <x v="1"/>
    <x v="1"/>
  </r>
  <r>
    <x v="691"/>
    <x v="2"/>
    <n v="10"/>
    <x v="32"/>
    <m/>
    <n v="66.900000000000006"/>
    <n v="37.799999999999997"/>
    <x v="0"/>
    <n v="3.5"/>
    <x v="1"/>
    <x v="33"/>
    <n v="18.38"/>
    <n v="-3.451937422590539E-2"/>
    <s v="Normal"/>
    <n v="11.927894736842106"/>
    <n v="18.38"/>
    <x v="1"/>
    <s v="T069"/>
    <b v="0"/>
    <x v="12"/>
    <x v="0"/>
    <x v="0"/>
  </r>
  <r>
    <x v="692"/>
    <x v="2"/>
    <n v="11"/>
    <x v="32"/>
    <m/>
    <n v="78.3"/>
    <n v="56.1"/>
    <x v="0"/>
    <n v="3.5"/>
    <x v="1"/>
    <x v="175"/>
    <n v="19.43"/>
    <n v="-2.2228181503469568E-2"/>
    <s v="Normal"/>
    <n v="11.927894736842106"/>
    <n v="19.43"/>
    <x v="1"/>
    <s v="T136"/>
    <b v="0"/>
    <x v="14"/>
    <x v="1"/>
    <x v="2"/>
  </r>
  <r>
    <x v="693"/>
    <x v="2"/>
    <n v="19"/>
    <x v="32"/>
    <m/>
    <n v="48.7"/>
    <n v="37.700000000000003"/>
    <x v="1"/>
    <n v="4"/>
    <x v="1"/>
    <x v="306"/>
    <n v="23.41"/>
    <n v="2.4361291863477619E-2"/>
    <s v="Normal"/>
    <n v="11.927894736842106"/>
    <n v="23.41"/>
    <x v="1"/>
    <s v="T152"/>
    <b v="1"/>
    <x v="12"/>
    <x v="0"/>
    <x v="1"/>
  </r>
  <r>
    <x v="694"/>
    <x v="3"/>
    <n v="26"/>
    <x v="32"/>
    <m/>
    <n v="52.5"/>
    <n v="35.200000000000003"/>
    <x v="0"/>
    <n v="3"/>
    <x v="2"/>
    <x v="45"/>
    <n v="15"/>
    <n v="-7.4085308894317803E-2"/>
    <s v="Normal"/>
    <n v="11.927894736842106"/>
    <n v="15"/>
    <x v="0"/>
    <s v="T315"/>
    <b v="0"/>
    <x v="14"/>
    <x v="1"/>
    <x v="2"/>
  </r>
  <r>
    <x v="695"/>
    <x v="3"/>
    <n v="5"/>
    <x v="32"/>
    <m/>
    <n v="61.2"/>
    <n v="33.700000000000003"/>
    <x v="0"/>
    <n v="2"/>
    <x v="0"/>
    <x v="3"/>
    <n v="10"/>
    <n v="-0.13261479804877407"/>
    <s v="Normal"/>
    <n v="11.927894736842106"/>
    <n v="10"/>
    <x v="0"/>
    <s v="T198"/>
    <b v="0"/>
    <x v="15"/>
    <x v="1"/>
    <x v="0"/>
  </r>
  <r>
    <x v="696"/>
    <x v="2"/>
    <n v="20"/>
    <x v="32"/>
    <m/>
    <n v="60.2"/>
    <n v="41.2"/>
    <x v="0"/>
    <n v="2"/>
    <x v="0"/>
    <x v="3"/>
    <n v="10"/>
    <n v="-0.13261479804877407"/>
    <s v="Normal"/>
    <n v="11.927894736842106"/>
    <n v="10"/>
    <x v="0"/>
    <s v="T145"/>
    <b v="0"/>
    <x v="7"/>
    <x v="1"/>
    <x v="2"/>
  </r>
  <r>
    <x v="697"/>
    <x v="0"/>
    <n v="2"/>
    <x v="32"/>
    <m/>
    <n v="64.099999999999994"/>
    <n v="35.700000000000003"/>
    <x v="0"/>
    <n v="0.5"/>
    <x v="0"/>
    <x v="36"/>
    <n v="3.68"/>
    <n v="-0.20659607234000676"/>
    <s v="Normal"/>
    <n v="11.927894736842106"/>
    <n v="3.68"/>
    <x v="0"/>
    <s v="T131"/>
    <b v="0"/>
    <x v="7"/>
    <x v="0"/>
    <x v="2"/>
  </r>
  <r>
    <x v="698"/>
    <x v="0"/>
    <n v="27"/>
    <x v="32"/>
    <m/>
    <n v="61.6"/>
    <n v="38"/>
    <x v="1"/>
    <n v="2.5"/>
    <x v="1"/>
    <x v="307"/>
    <n v="15.63"/>
    <n v="-6.6710593260856307E-2"/>
    <s v="Normal"/>
    <n v="11.927894736842106"/>
    <n v="15.63"/>
    <x v="0"/>
    <s v="T142"/>
    <b v="1"/>
    <x v="8"/>
    <x v="0"/>
    <x v="1"/>
  </r>
  <r>
    <x v="699"/>
    <x v="2"/>
    <n v="22"/>
    <x v="32"/>
    <m/>
    <n v="75"/>
    <n v="37.700000000000003"/>
    <x v="0"/>
    <n v="1"/>
    <x v="0"/>
    <x v="15"/>
    <n v="5"/>
    <n v="-0.19114428720323032"/>
    <s v="Normal"/>
    <n v="11.927894736842106"/>
    <n v="5"/>
    <x v="0"/>
    <s v="T181"/>
    <b v="0"/>
    <x v="1"/>
    <x v="0"/>
    <x v="0"/>
  </r>
  <r>
    <x v="700"/>
    <x v="1"/>
    <n v="5"/>
    <x v="33"/>
    <m/>
    <n v="96.7"/>
    <n v="64.8"/>
    <x v="0"/>
    <n v="5"/>
    <x v="1"/>
    <x v="168"/>
    <n v="30.8"/>
    <n v="0.11086787683376398"/>
    <s v="Normal"/>
    <n v="17.669473684210526"/>
    <n v="30.8"/>
    <x v="1"/>
    <s v="T189"/>
    <b v="0"/>
    <x v="0"/>
    <x v="0"/>
    <x v="2"/>
  </r>
  <r>
    <x v="701"/>
    <x v="0"/>
    <n v="9"/>
    <x v="33"/>
    <m/>
    <n v="63.1"/>
    <n v="35"/>
    <x v="0"/>
    <n v="3.5"/>
    <x v="1"/>
    <x v="33"/>
    <n v="18.38"/>
    <n v="-3.451937422590539E-2"/>
    <s v="Normal"/>
    <n v="17.669473684210526"/>
    <n v="18.38"/>
    <x v="1"/>
    <s v="T101"/>
    <b v="0"/>
    <x v="2"/>
    <x v="1"/>
    <x v="2"/>
  </r>
  <r>
    <x v="702"/>
    <x v="3"/>
    <n v="18"/>
    <x v="33"/>
    <m/>
    <n v="79.2"/>
    <n v="46.7"/>
    <x v="0"/>
    <n v="2"/>
    <x v="0"/>
    <x v="3"/>
    <n v="10"/>
    <n v="-0.13261479804877407"/>
    <s v="Normal"/>
    <n v="17.669473684210526"/>
    <n v="10"/>
    <x v="0"/>
    <s v="T388"/>
    <b v="0"/>
    <x v="23"/>
    <x v="1"/>
    <x v="2"/>
  </r>
  <r>
    <x v="703"/>
    <x v="2"/>
    <n v="28"/>
    <x v="33"/>
    <m/>
    <n v="64.900000000000006"/>
    <n v="33.6"/>
    <x v="0"/>
    <n v="3"/>
    <x v="2"/>
    <x v="4"/>
    <m/>
    <n v="-0.24967377635768659"/>
    <s v="Normal"/>
    <n v="17.669473684210526"/>
    <n v="17.669473684210526"/>
    <x v="0"/>
    <s v="T450"/>
    <b v="0"/>
    <x v="22"/>
    <x v="1"/>
    <x v="1"/>
  </r>
  <r>
    <x v="704"/>
    <x v="2"/>
    <n v="13"/>
    <x v="33"/>
    <m/>
    <n v="66.900000000000006"/>
    <n v="57.7"/>
    <x v="0"/>
    <n v="1"/>
    <x v="0"/>
    <x v="15"/>
    <n v="5"/>
    <n v="-0.19114428720323032"/>
    <s v="Normal"/>
    <n v="17.669473684210526"/>
    <n v="5"/>
    <x v="0"/>
    <s v="T116"/>
    <b v="0"/>
    <x v="10"/>
    <x v="1"/>
    <x v="1"/>
  </r>
  <r>
    <x v="705"/>
    <x v="1"/>
    <n v="26"/>
    <x v="33"/>
    <m/>
    <n v="67.599999999999994"/>
    <n v="52.5"/>
    <x v="1"/>
    <n v="4.5"/>
    <x v="1"/>
    <x v="308"/>
    <n v="28.99"/>
    <n v="8.9680201759850781E-2"/>
    <s v="Normal"/>
    <n v="17.669473684210526"/>
    <n v="28.99"/>
    <x v="1"/>
    <s v="T432"/>
    <b v="1"/>
    <x v="5"/>
    <x v="0"/>
    <x v="0"/>
  </r>
  <r>
    <x v="706"/>
    <x v="0"/>
    <n v="18"/>
    <x v="33"/>
    <m/>
    <n v="65.099999999999994"/>
    <n v="38.5"/>
    <x v="0"/>
    <n v="2"/>
    <x v="0"/>
    <x v="3"/>
    <n v="10"/>
    <n v="-0.13261479804877407"/>
    <s v="Normal"/>
    <n v="17.669473684210526"/>
    <n v="10"/>
    <x v="0"/>
    <s v="T245"/>
    <b v="0"/>
    <x v="5"/>
    <x v="1"/>
    <x v="0"/>
  </r>
  <r>
    <x v="707"/>
    <x v="1"/>
    <n v="29"/>
    <x v="33"/>
    <m/>
    <n v="75.7"/>
    <n v="56.5"/>
    <x v="0"/>
    <n v="3"/>
    <x v="2"/>
    <x v="119"/>
    <n v="16.5"/>
    <n v="-5.6526462147980933E-2"/>
    <s v="Normal"/>
    <n v="17.669473684210526"/>
    <n v="16.5"/>
    <x v="0"/>
    <s v="T201"/>
    <b v="0"/>
    <x v="5"/>
    <x v="0"/>
    <x v="2"/>
  </r>
  <r>
    <x v="708"/>
    <x v="0"/>
    <n v="11"/>
    <x v="33"/>
    <m/>
    <n v="94.9"/>
    <n v="45.6"/>
    <x v="1"/>
    <n v="4.5"/>
    <x v="1"/>
    <x v="309"/>
    <n v="27.32"/>
    <n v="7.013135238226241E-2"/>
    <s v="Normal"/>
    <n v="17.669473684210526"/>
    <n v="27.32"/>
    <x v="1"/>
    <s v="T208"/>
    <b v="1"/>
    <x v="21"/>
    <x v="0"/>
    <x v="0"/>
  </r>
  <r>
    <x v="709"/>
    <x v="2"/>
    <n v="13"/>
    <x v="33"/>
    <m/>
    <n v="72.400000000000006"/>
    <n v="47.9"/>
    <x v="0"/>
    <n v="3"/>
    <x v="2"/>
    <x v="72"/>
    <n v="16"/>
    <n v="-6.2379411063426558E-2"/>
    <s v="Normal"/>
    <n v="17.669473684210526"/>
    <n v="16"/>
    <x v="0"/>
    <s v="T277"/>
    <b v="0"/>
    <x v="20"/>
    <x v="0"/>
    <x v="1"/>
  </r>
  <r>
    <x v="710"/>
    <x v="0"/>
    <n v="15"/>
    <x v="33"/>
    <m/>
    <n v="91.4"/>
    <n v="66.5"/>
    <x v="0"/>
    <n v="3"/>
    <x v="2"/>
    <x v="61"/>
    <n v="17"/>
    <n v="-5.0673513232535307E-2"/>
    <s v="Normal"/>
    <n v="17.669473684210526"/>
    <n v="17"/>
    <x v="0"/>
    <s v="T218"/>
    <b v="0"/>
    <x v="8"/>
    <x v="0"/>
    <x v="2"/>
  </r>
  <r>
    <x v="711"/>
    <x v="2"/>
    <n v="26"/>
    <x v="33"/>
    <m/>
    <n v="61.2"/>
    <n v="34.799999999999997"/>
    <x v="1"/>
    <n v="2"/>
    <x v="0"/>
    <x v="310"/>
    <n v="12.08"/>
    <n v="-0.10826653056052025"/>
    <s v="Normal"/>
    <n v="17.669473684210526"/>
    <n v="12.08"/>
    <x v="0"/>
    <s v="T295"/>
    <b v="1"/>
    <x v="22"/>
    <x v="0"/>
    <x v="0"/>
  </r>
  <r>
    <x v="712"/>
    <x v="0"/>
    <n v="4"/>
    <x v="33"/>
    <m/>
    <n v="70.099999999999994"/>
    <n v="55.4"/>
    <x v="0"/>
    <n v="3"/>
    <x v="2"/>
    <x v="72"/>
    <n v="16"/>
    <n v="-6.2379411063426558E-2"/>
    <s v="Normal"/>
    <n v="17.669473684210526"/>
    <n v="16"/>
    <x v="0"/>
    <s v="T014"/>
    <b v="0"/>
    <x v="23"/>
    <x v="1"/>
    <x v="1"/>
  </r>
  <r>
    <x v="713"/>
    <x v="3"/>
    <n v="19"/>
    <x v="33"/>
    <m/>
    <n v="67"/>
    <n v="32"/>
    <x v="1"/>
    <n v="4.5"/>
    <x v="1"/>
    <x v="311"/>
    <n v="26.52"/>
    <n v="6.0766634117549401E-2"/>
    <s v="Normal"/>
    <n v="17.669473684210526"/>
    <n v="26.52"/>
    <x v="1"/>
    <s v="T442"/>
    <b v="1"/>
    <x v="18"/>
    <x v="0"/>
    <x v="0"/>
  </r>
  <r>
    <x v="714"/>
    <x v="3"/>
    <n v="20"/>
    <x v="33"/>
    <m/>
    <n v="71.3"/>
    <n v="30.8"/>
    <x v="0"/>
    <n v="1"/>
    <x v="0"/>
    <x v="15"/>
    <n v="5"/>
    <n v="-0.19114428720323032"/>
    <s v="Normal"/>
    <n v="17.669473684210526"/>
    <n v="5"/>
    <x v="0"/>
    <s v="T327"/>
    <b v="0"/>
    <x v="11"/>
    <x v="1"/>
    <x v="2"/>
  </r>
  <r>
    <x v="715"/>
    <x v="2"/>
    <n v="6"/>
    <x v="33"/>
    <m/>
    <n v="66.400000000000006"/>
    <n v="46.8"/>
    <x v="1"/>
    <n v="4.5"/>
    <x v="1"/>
    <x v="312"/>
    <n v="25.75"/>
    <n v="5.1753092787763147E-2"/>
    <s v="Normal"/>
    <n v="17.669473684210526"/>
    <n v="25.75"/>
    <x v="1"/>
    <s v="T316"/>
    <b v="1"/>
    <x v="2"/>
    <x v="0"/>
    <x v="0"/>
  </r>
  <r>
    <x v="716"/>
    <x v="1"/>
    <n v="13"/>
    <x v="33"/>
    <m/>
    <n v="94.7"/>
    <n v="50.6"/>
    <x v="0"/>
    <n v="3"/>
    <x v="2"/>
    <x v="265"/>
    <n v="18.7"/>
    <n v="-3.0773486920020184E-2"/>
    <s v="Normal"/>
    <n v="17.669473684210526"/>
    <n v="18.7"/>
    <x v="1"/>
    <s v="T023"/>
    <b v="0"/>
    <x v="15"/>
    <x v="1"/>
    <x v="2"/>
  </r>
  <r>
    <x v="717"/>
    <x v="2"/>
    <n v="17"/>
    <x v="33"/>
    <m/>
    <n v="37.299999999999997"/>
    <n v="33.5"/>
    <x v="0"/>
    <n v="1"/>
    <x v="0"/>
    <x v="16"/>
    <n v="8"/>
    <n v="-0.15602659371055658"/>
    <s v="Normal"/>
    <n v="17.669473684210526"/>
    <n v="8"/>
    <x v="0"/>
    <s v="T124"/>
    <b v="0"/>
    <x v="2"/>
    <x v="1"/>
    <x v="0"/>
  </r>
  <r>
    <x v="718"/>
    <x v="1"/>
    <n v="16"/>
    <x v="33"/>
    <m/>
    <n v="75.2"/>
    <n v="54.4"/>
    <x v="1"/>
    <n v="3.5"/>
    <x v="1"/>
    <x v="313"/>
    <n v="21.99"/>
    <n v="7.7389169436120221E-3"/>
    <s v="Normal"/>
    <n v="17.669473684210526"/>
    <n v="21.99"/>
    <x v="1"/>
    <s v="T385"/>
    <b v="1"/>
    <x v="3"/>
    <x v="0"/>
    <x v="1"/>
  </r>
  <r>
    <x v="719"/>
    <x v="3"/>
    <n v="12"/>
    <x v="33"/>
    <m/>
    <n v="68.8"/>
    <n v="44.3"/>
    <x v="1"/>
    <n v="4"/>
    <x v="1"/>
    <x v="314"/>
    <n v="21.69"/>
    <n v="4.2271475943446799E-3"/>
    <s v="Normal"/>
    <n v="17.669473684210526"/>
    <n v="21.69"/>
    <x v="1"/>
    <s v="T310"/>
    <b v="1"/>
    <x v="6"/>
    <x v="0"/>
    <x v="1"/>
  </r>
  <r>
    <x v="720"/>
    <x v="1"/>
    <n v="6"/>
    <x v="34"/>
    <m/>
    <n v="54.8"/>
    <n v="37.6"/>
    <x v="1"/>
    <n v="5"/>
    <x v="1"/>
    <x v="315"/>
    <n v="29.29"/>
    <n v="9.3191971109118171E-2"/>
    <s v="Normal"/>
    <n v="16.422999999999998"/>
    <n v="29.29"/>
    <x v="1"/>
    <s v="T289"/>
    <b v="1"/>
    <x v="6"/>
    <x v="0"/>
    <x v="2"/>
  </r>
  <r>
    <x v="721"/>
    <x v="2"/>
    <n v="30"/>
    <x v="34"/>
    <m/>
    <n v="96.9"/>
    <n v="69.900000000000006"/>
    <x v="1"/>
    <n v="3"/>
    <x v="2"/>
    <x v="316"/>
    <n v="18.77"/>
    <n v="-2.9954074071857795E-2"/>
    <s v="Normal"/>
    <n v="16.422999999999998"/>
    <n v="18.77"/>
    <x v="1"/>
    <s v="T144"/>
    <b v="1"/>
    <x v="2"/>
    <x v="1"/>
    <x v="2"/>
  </r>
  <r>
    <x v="722"/>
    <x v="0"/>
    <n v="20"/>
    <x v="34"/>
    <m/>
    <n v="70"/>
    <n v="38.1"/>
    <x v="1"/>
    <n v="3.5"/>
    <x v="1"/>
    <x v="317"/>
    <n v="20.86"/>
    <n v="-5.4887476052950801E-3"/>
    <s v="Normal"/>
    <n v="16.422999999999998"/>
    <n v="20.86"/>
    <x v="1"/>
    <s v="T049"/>
    <b v="1"/>
    <x v="0"/>
    <x v="0"/>
    <x v="1"/>
  </r>
  <r>
    <x v="723"/>
    <x v="2"/>
    <n v="5"/>
    <x v="34"/>
    <m/>
    <n v="77.5"/>
    <n v="31.3"/>
    <x v="1"/>
    <n v="2"/>
    <x v="0"/>
    <x v="318"/>
    <n v="11.09"/>
    <n v="-0.1198553694131026"/>
    <s v="Normal"/>
    <n v="16.422999999999998"/>
    <n v="11.09"/>
    <x v="0"/>
    <s v="T464"/>
    <b v="1"/>
    <x v="7"/>
    <x v="0"/>
    <x v="2"/>
  </r>
  <r>
    <x v="724"/>
    <x v="2"/>
    <n v="1"/>
    <x v="34"/>
    <m/>
    <n v="80.599999999999994"/>
    <n v="41.8"/>
    <x v="1"/>
    <n v="3"/>
    <x v="2"/>
    <x v="319"/>
    <n v="17.05"/>
    <n v="-5.0088218340990733E-2"/>
    <s v="Normal"/>
    <n v="16.422999999999998"/>
    <n v="17.05"/>
    <x v="0"/>
    <s v="T406"/>
    <b v="1"/>
    <x v="2"/>
    <x v="1"/>
    <x v="0"/>
  </r>
  <r>
    <x v="725"/>
    <x v="0"/>
    <n v="22"/>
    <x v="34"/>
    <m/>
    <n v="50.9"/>
    <n v="38.4"/>
    <x v="0"/>
    <n v="1"/>
    <x v="0"/>
    <x v="0"/>
    <n v="6"/>
    <n v="-0.17943838937233908"/>
    <s v="Normal"/>
    <n v="16.422999999999998"/>
    <n v="6"/>
    <x v="0"/>
    <s v="T068"/>
    <b v="0"/>
    <x v="4"/>
    <x v="1"/>
    <x v="0"/>
  </r>
  <r>
    <x v="726"/>
    <x v="2"/>
    <n v="4"/>
    <x v="34"/>
    <m/>
    <n v="45.5"/>
    <n v="28.6"/>
    <x v="0"/>
    <n v="4"/>
    <x v="1"/>
    <x v="21"/>
    <n v="22"/>
    <n v="7.8559759219209522E-3"/>
    <s v="Normal"/>
    <n v="16.422999999999998"/>
    <n v="22"/>
    <x v="1"/>
    <s v="T137"/>
    <b v="0"/>
    <x v="14"/>
    <x v="1"/>
    <x v="2"/>
  </r>
  <r>
    <x v="727"/>
    <x v="3"/>
    <n v="5"/>
    <x v="34"/>
    <m/>
    <n v="81.900000000000006"/>
    <n v="69.7"/>
    <x v="0"/>
    <n v="3"/>
    <x v="2"/>
    <x v="45"/>
    <n v="15"/>
    <n v="-7.4085308894317803E-2"/>
    <s v="Normal"/>
    <n v="16.422999999999998"/>
    <n v="15"/>
    <x v="0"/>
    <s v="T322"/>
    <b v="0"/>
    <x v="1"/>
    <x v="0"/>
    <x v="0"/>
  </r>
  <r>
    <x v="728"/>
    <x v="3"/>
    <n v="5"/>
    <x v="34"/>
    <m/>
    <n v="70.400000000000006"/>
    <n v="54.1"/>
    <x v="1"/>
    <n v="2"/>
    <x v="0"/>
    <x v="320"/>
    <n v="11.32"/>
    <n v="-0.11716301291199761"/>
    <s v="Normal"/>
    <n v="16.422999999999998"/>
    <n v="11.32"/>
    <x v="0"/>
    <s v="T375"/>
    <b v="1"/>
    <x v="3"/>
    <x v="0"/>
    <x v="2"/>
  </r>
  <r>
    <x v="729"/>
    <x v="0"/>
    <n v="12"/>
    <x v="34"/>
    <m/>
    <n v="98.4"/>
    <n v="62.6"/>
    <x v="0"/>
    <n v="4"/>
    <x v="1"/>
    <x v="58"/>
    <n v="23"/>
    <n v="1.9561873752812205E-2"/>
    <s v="Normal"/>
    <n v="16.422999999999998"/>
    <n v="23"/>
    <x v="1"/>
    <s v="T071"/>
    <b v="0"/>
    <x v="2"/>
    <x v="1"/>
    <x v="0"/>
  </r>
  <r>
    <x v="730"/>
    <x v="2"/>
    <n v="16"/>
    <x v="34"/>
    <m/>
    <n v="93.1"/>
    <n v="47.4"/>
    <x v="0"/>
    <n v="3.5"/>
    <x v="1"/>
    <x v="60"/>
    <n v="20.48"/>
    <n v="-9.9369887810337437E-3"/>
    <s v="Normal"/>
    <n v="16.422999999999998"/>
    <n v="20.48"/>
    <x v="1"/>
    <s v="T195"/>
    <b v="0"/>
    <x v="12"/>
    <x v="1"/>
    <x v="2"/>
  </r>
  <r>
    <x v="731"/>
    <x v="2"/>
    <n v="30"/>
    <x v="34"/>
    <m/>
    <n v="63.8"/>
    <n v="34.799999999999997"/>
    <x v="0"/>
    <n v="2"/>
    <x v="0"/>
    <x v="3"/>
    <n v="10"/>
    <n v="-0.13261479804877407"/>
    <s v="Normal"/>
    <n v="16.422999999999998"/>
    <n v="10"/>
    <x v="0"/>
    <s v="T439"/>
    <b v="0"/>
    <x v="3"/>
    <x v="1"/>
    <x v="1"/>
  </r>
  <r>
    <x v="732"/>
    <x v="0"/>
    <n v="19"/>
    <x v="34"/>
    <m/>
    <n v="70.400000000000006"/>
    <n v="43.2"/>
    <x v="0"/>
    <n v="0"/>
    <x v="0"/>
    <x v="67"/>
    <n v="0"/>
    <n v="-0.24967377635768659"/>
    <s v="Normal"/>
    <n v="16.422999999999998"/>
    <n v="0"/>
    <x v="0"/>
    <s v="T425"/>
    <b v="0"/>
    <x v="14"/>
    <x v="1"/>
    <x v="1"/>
  </r>
  <r>
    <x v="733"/>
    <x v="3"/>
    <n v="3"/>
    <x v="34"/>
    <m/>
    <n v="40.1"/>
    <n v="35.4"/>
    <x v="0"/>
    <n v="3.5"/>
    <x v="1"/>
    <x v="60"/>
    <n v="20.48"/>
    <n v="-9.9369887810337437E-3"/>
    <s v="Normal"/>
    <n v="16.422999999999998"/>
    <n v="20.48"/>
    <x v="1"/>
    <s v="T046"/>
    <b v="0"/>
    <x v="9"/>
    <x v="1"/>
    <x v="2"/>
  </r>
  <r>
    <x v="734"/>
    <x v="0"/>
    <n v="13"/>
    <x v="34"/>
    <m/>
    <n v="56.6"/>
    <n v="26.8"/>
    <x v="0"/>
    <n v="4"/>
    <x v="1"/>
    <x v="32"/>
    <n v="20"/>
    <n v="-1.5555819739861551E-2"/>
    <s v="Normal"/>
    <n v="16.422999999999998"/>
    <n v="20"/>
    <x v="1"/>
    <s v="T115"/>
    <b v="0"/>
    <x v="23"/>
    <x v="1"/>
    <x v="1"/>
  </r>
  <r>
    <x v="735"/>
    <x v="3"/>
    <n v="16"/>
    <x v="34"/>
    <m/>
    <n v="42.1"/>
    <n v="38.9"/>
    <x v="1"/>
    <n v="4"/>
    <x v="1"/>
    <x v="321"/>
    <n v="24.04"/>
    <n v="3.1736007496939098E-2"/>
    <s v="Normal"/>
    <n v="16.422999999999998"/>
    <n v="24.04"/>
    <x v="1"/>
    <s v="T378"/>
    <b v="1"/>
    <x v="17"/>
    <x v="1"/>
    <x v="2"/>
  </r>
  <r>
    <x v="736"/>
    <x v="3"/>
    <n v="4"/>
    <x v="34"/>
    <m/>
    <n v="86.5"/>
    <n v="50.5"/>
    <x v="0"/>
    <n v="4.5"/>
    <x v="1"/>
    <x v="113"/>
    <n v="26.78"/>
    <n v="6.3810167553581154E-2"/>
    <s v="Normal"/>
    <n v="16.422999999999998"/>
    <n v="26.78"/>
    <x v="1"/>
    <s v="T147"/>
    <b v="0"/>
    <x v="4"/>
    <x v="1"/>
    <x v="2"/>
  </r>
  <r>
    <x v="737"/>
    <x v="1"/>
    <n v="2"/>
    <x v="34"/>
    <m/>
    <n v="71.5"/>
    <n v="33"/>
    <x v="1"/>
    <n v="3.5"/>
    <x v="1"/>
    <x v="322"/>
    <n v="22.3"/>
    <n v="1.1367745271188336E-2"/>
    <s v="Normal"/>
    <n v="16.422999999999998"/>
    <n v="22.3"/>
    <x v="1"/>
    <s v="T322"/>
    <b v="1"/>
    <x v="3"/>
    <x v="0"/>
    <x v="0"/>
  </r>
  <r>
    <x v="738"/>
    <x v="0"/>
    <n v="8"/>
    <x v="34"/>
    <m/>
    <n v="93.9"/>
    <n v="50.5"/>
    <x v="0"/>
    <n v="2"/>
    <x v="0"/>
    <x v="4"/>
    <m/>
    <n v="-0.24967377635768659"/>
    <s v="Normal"/>
    <n v="16.422999999999998"/>
    <n v="16.422999999999998"/>
    <x v="0"/>
    <s v="T022"/>
    <b v="0"/>
    <x v="19"/>
    <x v="1"/>
    <x v="0"/>
  </r>
  <r>
    <x v="739"/>
    <x v="2"/>
    <n v="4"/>
    <x v="34"/>
    <m/>
    <n v="63.1"/>
    <n v="46.5"/>
    <x v="0"/>
    <n v="2"/>
    <x v="0"/>
    <x v="3"/>
    <n v="10"/>
    <n v="-0.13261479804877407"/>
    <s v="Normal"/>
    <n v="16.422999999999998"/>
    <n v="10"/>
    <x v="0"/>
    <s v="T084"/>
    <b v="0"/>
    <x v="9"/>
    <x v="1"/>
    <x v="1"/>
  </r>
  <r>
    <x v="740"/>
    <x v="2"/>
    <n v="9"/>
    <x v="35"/>
    <m/>
    <n v="82.9"/>
    <n v="57"/>
    <x v="0"/>
    <n v="2"/>
    <x v="0"/>
    <x v="3"/>
    <n v="10"/>
    <n v="-0.13261479804877407"/>
    <s v="Normal"/>
    <n v="17.137647058823532"/>
    <n v="10"/>
    <x v="0"/>
    <s v="T450"/>
    <b v="0"/>
    <x v="12"/>
    <x v="1"/>
    <x v="2"/>
  </r>
  <r>
    <x v="741"/>
    <x v="2"/>
    <n v="8"/>
    <x v="35"/>
    <m/>
    <n v="73.099999999999994"/>
    <n v="34.5"/>
    <x v="0"/>
    <n v="2"/>
    <x v="0"/>
    <x v="93"/>
    <n v="11"/>
    <n v="-0.12090890021788281"/>
    <s v="Normal"/>
    <n v="17.137647058823532"/>
    <n v="11"/>
    <x v="0"/>
    <s v="T087"/>
    <b v="0"/>
    <x v="14"/>
    <x v="1"/>
    <x v="1"/>
  </r>
  <r>
    <x v="742"/>
    <x v="0"/>
    <n v="19"/>
    <x v="35"/>
    <m/>
    <n v="64.5"/>
    <n v="58.2"/>
    <x v="1"/>
    <n v="4.5"/>
    <x v="1"/>
    <x v="323"/>
    <n v="26.33"/>
    <n v="5.8542513529680054E-2"/>
    <s v="Normal"/>
    <n v="17.137647058823532"/>
    <n v="26.33"/>
    <x v="1"/>
    <s v="T196"/>
    <b v="1"/>
    <x v="13"/>
    <x v="0"/>
    <x v="0"/>
  </r>
  <r>
    <x v="743"/>
    <x v="0"/>
    <n v="26"/>
    <x v="35"/>
    <m/>
    <n v="56"/>
    <n v="38.9"/>
    <x v="0"/>
    <n v="4"/>
    <x v="1"/>
    <x v="32"/>
    <n v="20"/>
    <n v="-1.5555819739861551E-2"/>
    <s v="Normal"/>
    <n v="17.137647058823532"/>
    <n v="20"/>
    <x v="1"/>
    <s v="T182"/>
    <b v="0"/>
    <x v="7"/>
    <x v="0"/>
    <x v="1"/>
  </r>
  <r>
    <x v="744"/>
    <x v="1"/>
    <n v="13"/>
    <x v="35"/>
    <m/>
    <n v="80"/>
    <n v="59.3"/>
    <x v="1"/>
    <n v="5"/>
    <x v="1"/>
    <x v="4"/>
    <m/>
    <n v="-0.24967377635768659"/>
    <s v="Normal"/>
    <n v="17.137647058823532"/>
    <n v="17.137647058823532"/>
    <x v="0"/>
    <s v="T278"/>
    <b v="1"/>
    <x v="10"/>
    <x v="0"/>
    <x v="2"/>
  </r>
  <r>
    <x v="745"/>
    <x v="2"/>
    <n v="28"/>
    <x v="35"/>
    <m/>
    <n v="91.4"/>
    <n v="41.7"/>
    <x v="0"/>
    <n v="1"/>
    <x v="0"/>
    <x v="47"/>
    <n v="7"/>
    <n v="-0.16773249154144781"/>
    <s v="Normal"/>
    <n v="17.137647058823532"/>
    <n v="7"/>
    <x v="0"/>
    <s v="T370"/>
    <b v="0"/>
    <x v="6"/>
    <x v="1"/>
    <x v="2"/>
  </r>
  <r>
    <x v="746"/>
    <x v="0"/>
    <n v="15"/>
    <x v="35"/>
    <m/>
    <n v="66.2"/>
    <n v="43.6"/>
    <x v="0"/>
    <n v="2"/>
    <x v="0"/>
    <x v="4"/>
    <m/>
    <n v="-0.24967377635768659"/>
    <s v="Normal"/>
    <n v="17.137647058823532"/>
    <n v="17.137647058823532"/>
    <x v="0"/>
    <s v="T406"/>
    <b v="0"/>
    <x v="20"/>
    <x v="1"/>
    <x v="0"/>
  </r>
  <r>
    <x v="747"/>
    <x v="2"/>
    <n v="2"/>
    <x v="35"/>
    <m/>
    <n v="68.2"/>
    <n v="39.9"/>
    <x v="0"/>
    <n v="1"/>
    <x v="0"/>
    <x v="4"/>
    <m/>
    <n v="-0.24967377635768659"/>
    <s v="Normal"/>
    <n v="17.137647058823532"/>
    <n v="17.137647058823532"/>
    <x v="0"/>
    <s v="T213"/>
    <b v="0"/>
    <x v="20"/>
    <x v="1"/>
    <x v="1"/>
  </r>
  <r>
    <x v="748"/>
    <x v="2"/>
    <n v="14"/>
    <x v="35"/>
    <m/>
    <n v="69"/>
    <n v="50.7"/>
    <x v="0"/>
    <n v="2"/>
    <x v="0"/>
    <x v="3"/>
    <n v="10"/>
    <n v="-0.13261479804877407"/>
    <s v="Normal"/>
    <n v="17.137647058823532"/>
    <n v="10"/>
    <x v="0"/>
    <s v="T109"/>
    <b v="0"/>
    <x v="21"/>
    <x v="1"/>
    <x v="1"/>
  </r>
  <r>
    <x v="749"/>
    <x v="1"/>
    <n v="16"/>
    <x v="35"/>
    <m/>
    <n v="63.8"/>
    <n v="38.1"/>
    <x v="1"/>
    <n v="4"/>
    <x v="1"/>
    <x v="324"/>
    <n v="23.76"/>
    <n v="2.8458356104289574E-2"/>
    <s v="Normal"/>
    <n v="17.137647058823532"/>
    <n v="23.76"/>
    <x v="1"/>
    <s v="T253"/>
    <b v="1"/>
    <x v="19"/>
    <x v="0"/>
    <x v="2"/>
  </r>
  <r>
    <x v="750"/>
    <x v="3"/>
    <n v="17"/>
    <x v="35"/>
    <m/>
    <n v="81.8"/>
    <n v="59.5"/>
    <x v="1"/>
    <n v="3"/>
    <x v="2"/>
    <x v="286"/>
    <n v="17.41"/>
    <n v="-4.5874095121869893E-2"/>
    <s v="Normal"/>
    <n v="17.137647058823532"/>
    <n v="17.41"/>
    <x v="0"/>
    <s v="T403"/>
    <b v="1"/>
    <x v="14"/>
    <x v="0"/>
    <x v="2"/>
  </r>
  <r>
    <x v="751"/>
    <x v="0"/>
    <n v="16"/>
    <x v="35"/>
    <m/>
    <n v="74.099999999999994"/>
    <n v="50.1"/>
    <x v="1"/>
    <n v="4"/>
    <x v="1"/>
    <x v="325"/>
    <n v="21.93"/>
    <n v="7.0365630737585618E-3"/>
    <s v="Normal"/>
    <n v="17.137647058823532"/>
    <n v="21.93"/>
    <x v="1"/>
    <s v="T496"/>
    <b v="1"/>
    <x v="20"/>
    <x v="0"/>
    <x v="1"/>
  </r>
  <r>
    <x v="752"/>
    <x v="1"/>
    <n v="23"/>
    <x v="35"/>
    <m/>
    <n v="102.9"/>
    <n v="57.3"/>
    <x v="1"/>
    <n v="5"/>
    <x v="1"/>
    <x v="95"/>
    <n v="32.71"/>
    <n v="0.13322614169076627"/>
    <s v="Normal"/>
    <n v="17.137647058823532"/>
    <n v="32.71"/>
    <x v="1"/>
    <s v="T243"/>
    <b v="1"/>
    <x v="2"/>
    <x v="0"/>
    <x v="0"/>
  </r>
  <r>
    <x v="753"/>
    <x v="2"/>
    <n v="23"/>
    <x v="35"/>
    <m/>
    <n v="64.900000000000006"/>
    <n v="52.3"/>
    <x v="0"/>
    <n v="0"/>
    <x v="0"/>
    <x v="12"/>
    <n v="1"/>
    <n v="-0.23796787852679532"/>
    <s v="Normal"/>
    <n v="17.137647058823532"/>
    <n v="1"/>
    <x v="0"/>
    <s v="T314"/>
    <b v="0"/>
    <x v="3"/>
    <x v="0"/>
    <x v="0"/>
  </r>
  <r>
    <x v="754"/>
    <x v="0"/>
    <n v="2"/>
    <x v="35"/>
    <m/>
    <n v="96.5"/>
    <n v="62.4"/>
    <x v="1"/>
    <n v="5"/>
    <x v="1"/>
    <x v="326"/>
    <n v="29.53"/>
    <n v="9.6001386588532092E-2"/>
    <s v="Normal"/>
    <n v="17.137647058823532"/>
    <n v="29.53"/>
    <x v="1"/>
    <s v="T283"/>
    <b v="1"/>
    <x v="18"/>
    <x v="0"/>
    <x v="2"/>
  </r>
  <r>
    <x v="755"/>
    <x v="0"/>
    <n v="20"/>
    <x v="35"/>
    <m/>
    <n v="84.9"/>
    <n v="61.4"/>
    <x v="0"/>
    <n v="4.5"/>
    <x v="1"/>
    <x v="327"/>
    <n v="24.68"/>
    <n v="3.9227782108709502E-2"/>
    <s v="Normal"/>
    <n v="17.137647058823532"/>
    <n v="24.68"/>
    <x v="1"/>
    <s v="T331"/>
    <b v="0"/>
    <x v="0"/>
    <x v="1"/>
    <x v="1"/>
  </r>
  <r>
    <x v="756"/>
    <x v="3"/>
    <n v="30"/>
    <x v="35"/>
    <m/>
    <n v="65.099999999999994"/>
    <n v="44.1"/>
    <x v="1"/>
    <n v="2.5"/>
    <x v="1"/>
    <x v="174"/>
    <n v="16.89"/>
    <n v="-5.1961161993933337E-2"/>
    <s v="Normal"/>
    <n v="17.137647058823532"/>
    <n v="16.89"/>
    <x v="0"/>
    <s v="T124"/>
    <b v="1"/>
    <x v="20"/>
    <x v="0"/>
    <x v="2"/>
  </r>
  <r>
    <x v="757"/>
    <x v="1"/>
    <n v="6"/>
    <x v="35"/>
    <m/>
    <n v="63.4"/>
    <n v="53"/>
    <x v="0"/>
    <n v="2"/>
    <x v="0"/>
    <x v="128"/>
    <n v="12.1"/>
    <n v="-0.10803241260390244"/>
    <s v="Normal"/>
    <n v="17.137647058823532"/>
    <n v="12.1"/>
    <x v="0"/>
    <s v="T239"/>
    <b v="0"/>
    <x v="4"/>
    <x v="0"/>
    <x v="0"/>
  </r>
  <r>
    <x v="758"/>
    <x v="2"/>
    <n v="17"/>
    <x v="35"/>
    <m/>
    <n v="97.6"/>
    <n v="47.1"/>
    <x v="0"/>
    <n v="3"/>
    <x v="2"/>
    <x v="61"/>
    <n v="17"/>
    <n v="-5.0673513232535307E-2"/>
    <s v="Normal"/>
    <n v="17.137647058823532"/>
    <n v="17"/>
    <x v="0"/>
    <s v="T303"/>
    <b v="0"/>
    <x v="19"/>
    <x v="1"/>
    <x v="2"/>
  </r>
  <r>
    <x v="759"/>
    <x v="0"/>
    <n v="19"/>
    <x v="35"/>
    <m/>
    <n v="67.400000000000006"/>
    <n v="38.4"/>
    <x v="0"/>
    <n v="2"/>
    <x v="0"/>
    <x v="3"/>
    <n v="10"/>
    <n v="-0.13261479804877407"/>
    <s v="Normal"/>
    <n v="17.137647058823532"/>
    <n v="10"/>
    <x v="0"/>
    <s v="T253"/>
    <b v="0"/>
    <x v="13"/>
    <x v="0"/>
    <x v="2"/>
  </r>
  <r>
    <x v="760"/>
    <x v="1"/>
    <n v="21"/>
    <x v="36"/>
    <m/>
    <n v="79.8"/>
    <n v="52.1"/>
    <x v="1"/>
    <n v="3"/>
    <x v="2"/>
    <x v="328"/>
    <n v="17.940000000000001"/>
    <n v="-3.9669969271497511E-2"/>
    <s v="Normal"/>
    <n v="20.564"/>
    <n v="17.940000000000001"/>
    <x v="0"/>
    <s v="T052"/>
    <b v="1"/>
    <x v="10"/>
    <x v="0"/>
    <x v="2"/>
  </r>
  <r>
    <x v="761"/>
    <x v="3"/>
    <n v="5"/>
    <x v="36"/>
    <m/>
    <n v="74.5"/>
    <n v="53"/>
    <x v="0"/>
    <n v="2"/>
    <x v="0"/>
    <x v="3"/>
    <n v="10"/>
    <n v="-0.13261479804877407"/>
    <s v="Normal"/>
    <n v="20.564"/>
    <n v="10"/>
    <x v="0"/>
    <s v="T193"/>
    <b v="0"/>
    <x v="5"/>
    <x v="1"/>
    <x v="2"/>
  </r>
  <r>
    <x v="762"/>
    <x v="1"/>
    <n v="23"/>
    <x v="36"/>
    <m/>
    <n v="62.7"/>
    <n v="41.2"/>
    <x v="1"/>
    <n v="3.5"/>
    <x v="1"/>
    <x v="329"/>
    <n v="23.44"/>
    <n v="2.4712468798404368E-2"/>
    <s v="Normal"/>
    <n v="20.564"/>
    <n v="23.44"/>
    <x v="1"/>
    <s v="T293"/>
    <b v="1"/>
    <x v="15"/>
    <x v="0"/>
    <x v="2"/>
  </r>
  <r>
    <x v="763"/>
    <x v="1"/>
    <n v="25"/>
    <x v="36"/>
    <m/>
    <n v="59.7"/>
    <n v="55.3"/>
    <x v="0"/>
    <n v="2"/>
    <x v="0"/>
    <x v="128"/>
    <n v="12.1"/>
    <n v="-0.10803241260390244"/>
    <s v="Normal"/>
    <n v="20.564"/>
    <n v="12.1"/>
    <x v="0"/>
    <s v="T255"/>
    <b v="0"/>
    <x v="14"/>
    <x v="0"/>
    <x v="2"/>
  </r>
  <r>
    <x v="764"/>
    <x v="0"/>
    <n v="7"/>
    <x v="36"/>
    <m/>
    <n v="97.7"/>
    <n v="58"/>
    <x v="1"/>
    <n v="3.5"/>
    <x v="1"/>
    <x v="330"/>
    <n v="22.09"/>
    <n v="8.9095067267011639E-3"/>
    <s v="Normal"/>
    <n v="20.564"/>
    <n v="22.09"/>
    <x v="1"/>
    <s v="T112"/>
    <b v="1"/>
    <x v="1"/>
    <x v="0"/>
    <x v="1"/>
  </r>
  <r>
    <x v="765"/>
    <x v="2"/>
    <n v="19"/>
    <x v="36"/>
    <m/>
    <n v="95.2"/>
    <n v="47.4"/>
    <x v="0"/>
    <n v="3"/>
    <x v="2"/>
    <x v="61"/>
    <n v="17"/>
    <n v="-5.0673513232535307E-2"/>
    <s v="Normal"/>
    <n v="20.564"/>
    <n v="17"/>
    <x v="0"/>
    <s v="T453"/>
    <b v="0"/>
    <x v="23"/>
    <x v="1"/>
    <x v="1"/>
  </r>
  <r>
    <x v="766"/>
    <x v="2"/>
    <n v="25"/>
    <x v="36"/>
    <m/>
    <n v="39.6"/>
    <n v="36.700000000000003"/>
    <x v="0"/>
    <n v="3.5"/>
    <x v="1"/>
    <x v="60"/>
    <n v="20.48"/>
    <n v="-9.9369887810337437E-3"/>
    <s v="Normal"/>
    <n v="20.564"/>
    <n v="20.48"/>
    <x v="1"/>
    <s v="T099"/>
    <b v="0"/>
    <x v="11"/>
    <x v="1"/>
    <x v="1"/>
  </r>
  <r>
    <x v="767"/>
    <x v="1"/>
    <n v="19"/>
    <x v="36"/>
    <m/>
    <n v="90.5"/>
    <n v="42"/>
    <x v="1"/>
    <n v="4"/>
    <x v="1"/>
    <x v="331"/>
    <n v="26.44"/>
    <n v="5.9830162291078126E-2"/>
    <s v="Normal"/>
    <n v="20.564"/>
    <n v="26.44"/>
    <x v="1"/>
    <s v="T470"/>
    <b v="1"/>
    <x v="10"/>
    <x v="0"/>
    <x v="1"/>
  </r>
  <r>
    <x v="768"/>
    <x v="1"/>
    <n v="1"/>
    <x v="36"/>
    <m/>
    <n v="69.2"/>
    <n v="54"/>
    <x v="1"/>
    <n v="4.5"/>
    <x v="1"/>
    <x v="332"/>
    <n v="29.01"/>
    <n v="8.9914319716468641E-2"/>
    <s v="Normal"/>
    <n v="20.564"/>
    <n v="29.01"/>
    <x v="1"/>
    <s v="T485"/>
    <b v="1"/>
    <x v="21"/>
    <x v="0"/>
    <x v="0"/>
  </r>
  <r>
    <x v="769"/>
    <x v="0"/>
    <n v="25"/>
    <x v="36"/>
    <m/>
    <n v="75.8"/>
    <n v="32.1"/>
    <x v="1"/>
    <n v="2"/>
    <x v="0"/>
    <x v="20"/>
    <n v="13"/>
    <n v="-9.7497104556100306E-2"/>
    <s v="Normal"/>
    <n v="20.564"/>
    <n v="13"/>
    <x v="0"/>
    <s v="T407"/>
    <b v="1"/>
    <x v="21"/>
    <x v="1"/>
    <x v="1"/>
  </r>
  <r>
    <x v="770"/>
    <x v="0"/>
    <n v="14"/>
    <x v="36"/>
    <m/>
    <n v="58.3"/>
    <n v="34.5"/>
    <x v="1"/>
    <n v="4.5"/>
    <x v="1"/>
    <x v="333"/>
    <n v="26.77"/>
    <n v="6.3693108575272217E-2"/>
    <s v="Normal"/>
    <n v="20.564"/>
    <n v="26.77"/>
    <x v="1"/>
    <s v="T352"/>
    <b v="1"/>
    <x v="1"/>
    <x v="0"/>
    <x v="2"/>
  </r>
  <r>
    <x v="771"/>
    <x v="0"/>
    <n v="20"/>
    <x v="36"/>
    <m/>
    <n v="89.7"/>
    <n v="59.3"/>
    <x v="1"/>
    <n v="3.5"/>
    <x v="1"/>
    <x v="334"/>
    <n v="21.75"/>
    <n v="4.9295014641981402E-3"/>
    <s v="Normal"/>
    <n v="20.564"/>
    <n v="21.75"/>
    <x v="1"/>
    <s v="T074"/>
    <b v="1"/>
    <x v="10"/>
    <x v="0"/>
    <x v="2"/>
  </r>
  <r>
    <x v="772"/>
    <x v="0"/>
    <n v="11"/>
    <x v="36"/>
    <m/>
    <n v="103.4"/>
    <n v="61.6"/>
    <x v="1"/>
    <n v="5"/>
    <x v="1"/>
    <x v="335"/>
    <n v="30.37"/>
    <n v="0.10583434076648074"/>
    <s v="Normal"/>
    <n v="20.564"/>
    <n v="30.37"/>
    <x v="1"/>
    <s v="T060"/>
    <b v="1"/>
    <x v="2"/>
    <x v="0"/>
    <x v="0"/>
  </r>
  <r>
    <x v="773"/>
    <x v="0"/>
    <n v="11"/>
    <x v="36"/>
    <m/>
    <n v="85.8"/>
    <n v="46.2"/>
    <x v="1"/>
    <n v="4"/>
    <x v="1"/>
    <x v="336"/>
    <n v="24.92"/>
    <n v="4.2037197588123423E-2"/>
    <s v="Normal"/>
    <n v="20.564"/>
    <n v="24.92"/>
    <x v="1"/>
    <s v="T125"/>
    <b v="1"/>
    <x v="3"/>
    <x v="0"/>
    <x v="1"/>
  </r>
  <r>
    <x v="774"/>
    <x v="2"/>
    <n v="5"/>
    <x v="36"/>
    <m/>
    <n v="84.4"/>
    <n v="48.4"/>
    <x v="0"/>
    <n v="4"/>
    <x v="1"/>
    <x v="158"/>
    <n v="21"/>
    <n v="-3.8499219089702984E-3"/>
    <s v="Normal"/>
    <n v="20.564"/>
    <n v="21"/>
    <x v="1"/>
    <s v="T067"/>
    <b v="0"/>
    <x v="20"/>
    <x v="1"/>
    <x v="2"/>
  </r>
  <r>
    <x v="775"/>
    <x v="3"/>
    <n v="30"/>
    <x v="36"/>
    <m/>
    <n v="92.2"/>
    <n v="50.6"/>
    <x v="0"/>
    <n v="2"/>
    <x v="0"/>
    <x v="40"/>
    <n v="12"/>
    <n v="-0.10920300238699156"/>
    <s v="Normal"/>
    <n v="20.564"/>
    <n v="12"/>
    <x v="0"/>
    <s v="T116"/>
    <b v="0"/>
    <x v="17"/>
    <x v="1"/>
    <x v="1"/>
  </r>
  <r>
    <x v="776"/>
    <x v="0"/>
    <n v="12"/>
    <x v="36"/>
    <m/>
    <n v="93.9"/>
    <n v="58.5"/>
    <x v="1"/>
    <n v="4"/>
    <x v="1"/>
    <x v="337"/>
    <n v="24.67"/>
    <n v="3.9110723130400614E-2"/>
    <s v="Normal"/>
    <n v="20.564"/>
    <n v="24.67"/>
    <x v="1"/>
    <s v="T361"/>
    <b v="1"/>
    <x v="0"/>
    <x v="0"/>
    <x v="2"/>
  </r>
  <r>
    <x v="777"/>
    <x v="0"/>
    <n v="27"/>
    <x v="36"/>
    <m/>
    <n v="73.8"/>
    <n v="32.799999999999997"/>
    <x v="1"/>
    <n v="2.5"/>
    <x v="1"/>
    <x v="338"/>
    <n v="16.04"/>
    <n v="-6.1911175150190914E-2"/>
    <s v="Normal"/>
    <n v="20.564"/>
    <n v="16.04"/>
    <x v="0"/>
    <s v="T175"/>
    <b v="1"/>
    <x v="13"/>
    <x v="0"/>
    <x v="0"/>
  </r>
  <r>
    <x v="778"/>
    <x v="2"/>
    <n v="26"/>
    <x v="36"/>
    <m/>
    <n v="76.400000000000006"/>
    <n v="33.299999999999997"/>
    <x v="1"/>
    <n v="4.5"/>
    <x v="1"/>
    <x v="339"/>
    <n v="25.89"/>
    <n v="5.3391918484087926E-2"/>
    <s v="Normal"/>
    <n v="20.564"/>
    <n v="25.89"/>
    <x v="1"/>
    <s v="T203"/>
    <b v="1"/>
    <x v="21"/>
    <x v="0"/>
    <x v="1"/>
  </r>
  <r>
    <x v="779"/>
    <x v="3"/>
    <n v="30"/>
    <x v="36"/>
    <m/>
    <n v="66.5"/>
    <n v="34.6"/>
    <x v="1"/>
    <n v="3"/>
    <x v="2"/>
    <x v="340"/>
    <n v="16.37"/>
    <n v="-5.8048228865996782E-2"/>
    <s v="Normal"/>
    <n v="20.564"/>
    <n v="16.37"/>
    <x v="0"/>
    <s v="T202"/>
    <b v="1"/>
    <x v="15"/>
    <x v="0"/>
    <x v="0"/>
  </r>
  <r>
    <x v="780"/>
    <x v="0"/>
    <n v="18"/>
    <x v="37"/>
    <m/>
    <n v="71.2"/>
    <n v="44"/>
    <x v="0"/>
    <n v="2"/>
    <x v="0"/>
    <x v="93"/>
    <n v="11"/>
    <n v="-0.12090890021788281"/>
    <s v="Normal"/>
    <n v="19.621764705882356"/>
    <n v="11"/>
    <x v="0"/>
    <s v="T356"/>
    <b v="0"/>
    <x v="8"/>
    <x v="0"/>
    <x v="0"/>
  </r>
  <r>
    <x v="781"/>
    <x v="0"/>
    <n v="2"/>
    <x v="37"/>
    <m/>
    <n v="40.4"/>
    <n v="26.6"/>
    <x v="0"/>
    <n v="3"/>
    <x v="2"/>
    <x v="61"/>
    <n v="17"/>
    <n v="-5.0673513232535307E-2"/>
    <s v="Normal"/>
    <n v="19.621764705882356"/>
    <n v="17"/>
    <x v="0"/>
    <s v="T309"/>
    <b v="0"/>
    <x v="13"/>
    <x v="1"/>
    <x v="2"/>
  </r>
  <r>
    <x v="782"/>
    <x v="0"/>
    <n v="22"/>
    <x v="37"/>
    <m/>
    <n v="66.400000000000006"/>
    <n v="51"/>
    <x v="0"/>
    <n v="1"/>
    <x v="0"/>
    <x v="15"/>
    <n v="5"/>
    <n v="-0.19114428720323032"/>
    <s v="Normal"/>
    <n v="19.621764705882356"/>
    <n v="5"/>
    <x v="0"/>
    <s v="T353"/>
    <b v="0"/>
    <x v="11"/>
    <x v="1"/>
    <x v="2"/>
  </r>
  <r>
    <x v="783"/>
    <x v="2"/>
    <n v="12"/>
    <x v="37"/>
    <m/>
    <n v="44.3"/>
    <n v="29.4"/>
    <x v="0"/>
    <n v="3"/>
    <x v="2"/>
    <x v="61"/>
    <n v="17"/>
    <n v="-5.0673513232535307E-2"/>
    <s v="Normal"/>
    <n v="19.621764705882356"/>
    <n v="17"/>
    <x v="0"/>
    <s v="T205"/>
    <b v="0"/>
    <x v="18"/>
    <x v="1"/>
    <x v="1"/>
  </r>
  <r>
    <x v="784"/>
    <x v="3"/>
    <n v="27"/>
    <x v="37"/>
    <m/>
    <n v="89"/>
    <n v="44.2"/>
    <x v="0"/>
    <n v="4"/>
    <x v="1"/>
    <x v="58"/>
    <n v="23"/>
    <n v="1.9561873752812205E-2"/>
    <s v="Normal"/>
    <n v="19.621764705882356"/>
    <n v="23"/>
    <x v="1"/>
    <s v="T294"/>
    <b v="0"/>
    <x v="10"/>
    <x v="0"/>
    <x v="1"/>
  </r>
  <r>
    <x v="785"/>
    <x v="2"/>
    <n v="27"/>
    <x v="37"/>
    <m/>
    <n v="51"/>
    <n v="34.1"/>
    <x v="1"/>
    <n v="4.5"/>
    <x v="1"/>
    <x v="341"/>
    <n v="25.18"/>
    <n v="4.5080731024155128E-2"/>
    <s v="Normal"/>
    <n v="19.621764705882356"/>
    <n v="25.18"/>
    <x v="1"/>
    <s v="T138"/>
    <b v="1"/>
    <x v="11"/>
    <x v="0"/>
    <x v="2"/>
  </r>
  <r>
    <x v="786"/>
    <x v="1"/>
    <n v="10"/>
    <x v="37"/>
    <m/>
    <n v="42.3"/>
    <n v="38.1"/>
    <x v="1"/>
    <n v="5"/>
    <x v="1"/>
    <x v="342"/>
    <n v="32.4"/>
    <n v="0.12959731336318994"/>
    <s v="Normal"/>
    <n v="19.621764705882356"/>
    <n v="32.4"/>
    <x v="1"/>
    <s v="T454"/>
    <b v="1"/>
    <x v="12"/>
    <x v="0"/>
    <x v="2"/>
  </r>
  <r>
    <x v="787"/>
    <x v="0"/>
    <n v="30"/>
    <x v="37"/>
    <m/>
    <n v="74.900000000000006"/>
    <n v="58.6"/>
    <x v="1"/>
    <n v="2.5"/>
    <x v="1"/>
    <x v="4"/>
    <m/>
    <n v="-0.24967377635768659"/>
    <s v="Normal"/>
    <n v="19.621764705882356"/>
    <n v="19.621764705882356"/>
    <x v="1"/>
    <s v="T364"/>
    <b v="1"/>
    <x v="7"/>
    <x v="0"/>
    <x v="0"/>
  </r>
  <r>
    <x v="788"/>
    <x v="1"/>
    <n v="27"/>
    <x v="37"/>
    <m/>
    <n v="89.4"/>
    <n v="58.5"/>
    <x v="0"/>
    <n v="5"/>
    <x v="1"/>
    <x v="168"/>
    <n v="30.8"/>
    <n v="0.11086787683376398"/>
    <s v="Normal"/>
    <n v="19.621764705882356"/>
    <n v="30.8"/>
    <x v="1"/>
    <s v="T236"/>
    <b v="0"/>
    <x v="5"/>
    <x v="1"/>
    <x v="0"/>
  </r>
  <r>
    <x v="789"/>
    <x v="0"/>
    <n v="22"/>
    <x v="37"/>
    <m/>
    <n v="74.900000000000006"/>
    <n v="30.2"/>
    <x v="0"/>
    <n v="0"/>
    <x v="0"/>
    <x v="4"/>
    <m/>
    <n v="-0.24967377635768659"/>
    <s v="Normal"/>
    <n v="19.621764705882356"/>
    <n v="19.621764705882356"/>
    <x v="1"/>
    <s v="T377"/>
    <b v="0"/>
    <x v="16"/>
    <x v="0"/>
    <x v="1"/>
  </r>
  <r>
    <x v="790"/>
    <x v="1"/>
    <n v="28"/>
    <x v="37"/>
    <m/>
    <n v="74.7"/>
    <n v="59"/>
    <x v="1"/>
    <n v="3"/>
    <x v="2"/>
    <x v="343"/>
    <n v="17.809999999999999"/>
    <n v="-4.1191735989513409E-2"/>
    <s v="Normal"/>
    <n v="19.621764705882356"/>
    <n v="17.809999999999999"/>
    <x v="0"/>
    <s v="T255"/>
    <b v="1"/>
    <x v="8"/>
    <x v="0"/>
    <x v="0"/>
  </r>
  <r>
    <x v="791"/>
    <x v="3"/>
    <n v="3"/>
    <x v="37"/>
    <m/>
    <n v="39.299999999999997"/>
    <n v="29.7"/>
    <x v="1"/>
    <n v="4.5"/>
    <x v="1"/>
    <x v="344"/>
    <n v="27.67"/>
    <n v="7.4228416623074361E-2"/>
    <s v="Normal"/>
    <n v="19.621764705882356"/>
    <n v="27.67"/>
    <x v="1"/>
    <s v="T473"/>
    <b v="1"/>
    <x v="2"/>
    <x v="0"/>
    <x v="2"/>
  </r>
  <r>
    <x v="792"/>
    <x v="1"/>
    <n v="21"/>
    <x v="37"/>
    <m/>
    <n v="77.900000000000006"/>
    <n v="40.299999999999997"/>
    <x v="1"/>
    <n v="4.5"/>
    <x v="1"/>
    <x v="345"/>
    <n v="27.77"/>
    <n v="7.5399006406163468E-2"/>
    <s v="Normal"/>
    <n v="19.621764705882356"/>
    <n v="27.77"/>
    <x v="1"/>
    <s v="T107"/>
    <b v="1"/>
    <x v="9"/>
    <x v="0"/>
    <x v="2"/>
  </r>
  <r>
    <x v="793"/>
    <x v="3"/>
    <n v="14"/>
    <x v="37"/>
    <m/>
    <n v="64.900000000000006"/>
    <n v="35.1"/>
    <x v="0"/>
    <n v="3.5"/>
    <x v="1"/>
    <x v="33"/>
    <n v="18.38"/>
    <n v="-3.451937422590539E-2"/>
    <s v="Normal"/>
    <n v="19.621764705882356"/>
    <n v="18.38"/>
    <x v="1"/>
    <s v="T217"/>
    <b v="0"/>
    <x v="17"/>
    <x v="0"/>
    <x v="2"/>
  </r>
  <r>
    <x v="794"/>
    <x v="0"/>
    <n v="1"/>
    <x v="37"/>
    <m/>
    <n v="100.5"/>
    <n v="50.4"/>
    <x v="0"/>
    <n v="3.5"/>
    <x v="1"/>
    <x v="140"/>
    <n v="21.53"/>
    <n v="2.3542039414020778E-3"/>
    <s v="Normal"/>
    <n v="19.621764705882356"/>
    <n v="21.53"/>
    <x v="1"/>
    <s v="T334"/>
    <b v="0"/>
    <x v="16"/>
    <x v="0"/>
    <x v="1"/>
  </r>
  <r>
    <x v="795"/>
    <x v="0"/>
    <n v="9"/>
    <x v="37"/>
    <m/>
    <n v="65.7"/>
    <n v="45.3"/>
    <x v="0"/>
    <n v="0"/>
    <x v="0"/>
    <x v="12"/>
    <n v="1"/>
    <n v="-0.23796787852679532"/>
    <s v="Normal"/>
    <n v="19.621764705882356"/>
    <n v="1"/>
    <x v="0"/>
    <s v="T177"/>
    <b v="0"/>
    <x v="18"/>
    <x v="1"/>
    <x v="0"/>
  </r>
  <r>
    <x v="796"/>
    <x v="1"/>
    <n v="9"/>
    <x v="37"/>
    <m/>
    <n v="55.8"/>
    <n v="32.299999999999997"/>
    <x v="0"/>
    <n v="4"/>
    <x v="1"/>
    <x v="21"/>
    <n v="22"/>
    <n v="7.8559759219209522E-3"/>
    <s v="Normal"/>
    <n v="19.621764705882356"/>
    <n v="22"/>
    <x v="1"/>
    <s v="T464"/>
    <b v="0"/>
    <x v="3"/>
    <x v="1"/>
    <x v="2"/>
  </r>
  <r>
    <x v="797"/>
    <x v="1"/>
    <n v="30"/>
    <x v="37"/>
    <m/>
    <n v="64.3"/>
    <n v="38.6"/>
    <x v="0"/>
    <n v="4"/>
    <x v="1"/>
    <x v="4"/>
    <m/>
    <n v="-0.24967377635768659"/>
    <s v="Normal"/>
    <n v="19.621764705882356"/>
    <n v="19.621764705882356"/>
    <x v="1"/>
    <s v="T057"/>
    <b v="0"/>
    <x v="17"/>
    <x v="0"/>
    <x v="2"/>
  </r>
  <r>
    <x v="798"/>
    <x v="1"/>
    <n v="3"/>
    <x v="37"/>
    <m/>
    <n v="77.099999999999994"/>
    <n v="48.9"/>
    <x v="1"/>
    <n v="4"/>
    <x v="1"/>
    <x v="282"/>
    <n v="23.93"/>
    <n v="3.0448358735541064E-2"/>
    <s v="Normal"/>
    <n v="19.621764705882356"/>
    <n v="23.93"/>
    <x v="1"/>
    <s v="T406"/>
    <b v="1"/>
    <x v="12"/>
    <x v="0"/>
    <x v="1"/>
  </r>
  <r>
    <x v="799"/>
    <x v="1"/>
    <n v="4"/>
    <x v="37"/>
    <m/>
    <n v="60.3"/>
    <n v="31.7"/>
    <x v="0"/>
    <n v="2"/>
    <x v="0"/>
    <x v="128"/>
    <n v="12.1"/>
    <n v="-0.10803241260390244"/>
    <s v="Normal"/>
    <n v="19.621764705882356"/>
    <n v="12.1"/>
    <x v="0"/>
    <s v="T046"/>
    <b v="0"/>
    <x v="3"/>
    <x v="0"/>
    <x v="2"/>
  </r>
  <r>
    <x v="800"/>
    <x v="0"/>
    <n v="3"/>
    <x v="38"/>
    <m/>
    <n v="62.3"/>
    <n v="51.1"/>
    <x v="0"/>
    <n v="1"/>
    <x v="0"/>
    <x v="0"/>
    <n v="6"/>
    <n v="-0.17943838937233908"/>
    <s v="Normal"/>
    <n v="16.980555555555554"/>
    <n v="6"/>
    <x v="0"/>
    <s v="T477"/>
    <b v="0"/>
    <x v="15"/>
    <x v="1"/>
    <x v="0"/>
  </r>
  <r>
    <x v="801"/>
    <x v="2"/>
    <n v="11"/>
    <x v="38"/>
    <m/>
    <n v="73.400000000000006"/>
    <n v="56.1"/>
    <x v="0"/>
    <n v="1"/>
    <x v="0"/>
    <x v="15"/>
    <n v="5"/>
    <n v="-0.19114428720323032"/>
    <s v="Normal"/>
    <n v="16.980555555555554"/>
    <n v="5"/>
    <x v="0"/>
    <s v="T415"/>
    <b v="0"/>
    <x v="17"/>
    <x v="1"/>
    <x v="2"/>
  </r>
  <r>
    <x v="802"/>
    <x v="0"/>
    <n v="14"/>
    <x v="38"/>
    <m/>
    <n v="74.7"/>
    <n v="34.1"/>
    <x v="0"/>
    <n v="4"/>
    <x v="1"/>
    <x v="4"/>
    <m/>
    <n v="-0.24967377635768659"/>
    <s v="Normal"/>
    <n v="16.980555555555554"/>
    <n v="16.980555555555554"/>
    <x v="0"/>
    <s v="T157"/>
    <b v="0"/>
    <x v="15"/>
    <x v="1"/>
    <x v="0"/>
  </r>
  <r>
    <x v="803"/>
    <x v="0"/>
    <n v="26"/>
    <x v="38"/>
    <m/>
    <n v="73.3"/>
    <n v="46.5"/>
    <x v="1"/>
    <n v="4.5"/>
    <x v="1"/>
    <x v="346"/>
    <n v="26.25"/>
    <n v="5.7606041703208773E-2"/>
    <s v="Normal"/>
    <n v="16.980555555555554"/>
    <n v="26.25"/>
    <x v="1"/>
    <s v="T044"/>
    <b v="1"/>
    <x v="4"/>
    <x v="0"/>
    <x v="0"/>
  </r>
  <r>
    <x v="804"/>
    <x v="3"/>
    <n v="4"/>
    <x v="38"/>
    <m/>
    <n v="94.2"/>
    <n v="68.2"/>
    <x v="0"/>
    <n v="2.5"/>
    <x v="1"/>
    <x v="252"/>
    <n v="15.23"/>
    <n v="-7.1392952393212819E-2"/>
    <s v="Normal"/>
    <n v="16.980555555555554"/>
    <n v="15.23"/>
    <x v="0"/>
    <s v="T158"/>
    <b v="0"/>
    <x v="5"/>
    <x v="0"/>
    <x v="2"/>
  </r>
  <r>
    <x v="805"/>
    <x v="2"/>
    <n v="1"/>
    <x v="38"/>
    <m/>
    <n v="53.6"/>
    <n v="35.299999999999997"/>
    <x v="1"/>
    <n v="3.5"/>
    <x v="1"/>
    <x v="347"/>
    <n v="22.39"/>
    <n v="1.2421276075968548E-2"/>
    <s v="Normal"/>
    <n v="16.980555555555554"/>
    <n v="22.39"/>
    <x v="1"/>
    <s v="T039"/>
    <b v="1"/>
    <x v="12"/>
    <x v="0"/>
    <x v="2"/>
  </r>
  <r>
    <x v="806"/>
    <x v="0"/>
    <n v="29"/>
    <x v="38"/>
    <m/>
    <n v="77.7"/>
    <n v="49.4"/>
    <x v="0"/>
    <n v="3"/>
    <x v="2"/>
    <x v="72"/>
    <n v="16"/>
    <n v="-6.2379411063426558E-2"/>
    <s v="Normal"/>
    <n v="16.980555555555554"/>
    <n v="16"/>
    <x v="0"/>
    <s v="T480"/>
    <b v="0"/>
    <x v="20"/>
    <x v="1"/>
    <x v="2"/>
  </r>
  <r>
    <x v="807"/>
    <x v="2"/>
    <n v="11"/>
    <x v="38"/>
    <m/>
    <n v="94.8"/>
    <n v="46.2"/>
    <x v="1"/>
    <n v="5"/>
    <x v="1"/>
    <x v="4"/>
    <m/>
    <n v="-0.24967377635768659"/>
    <s v="Normal"/>
    <n v="16.980555555555554"/>
    <n v="16.980555555555554"/>
    <x v="0"/>
    <s v="T417"/>
    <b v="1"/>
    <x v="8"/>
    <x v="0"/>
    <x v="0"/>
  </r>
  <r>
    <x v="808"/>
    <x v="0"/>
    <n v="26"/>
    <x v="38"/>
    <m/>
    <n v="71.3"/>
    <n v="58.4"/>
    <x v="0"/>
    <n v="2"/>
    <x v="0"/>
    <x v="3"/>
    <n v="10"/>
    <n v="-0.13261479804877407"/>
    <s v="Normal"/>
    <n v="16.980555555555554"/>
    <n v="10"/>
    <x v="0"/>
    <s v="T323"/>
    <b v="0"/>
    <x v="16"/>
    <x v="1"/>
    <x v="1"/>
  </r>
  <r>
    <x v="809"/>
    <x v="0"/>
    <n v="1"/>
    <x v="38"/>
    <m/>
    <n v="74.400000000000006"/>
    <n v="45.6"/>
    <x v="0"/>
    <n v="1"/>
    <x v="0"/>
    <x v="15"/>
    <n v="5"/>
    <n v="-0.19114428720323032"/>
    <s v="Normal"/>
    <n v="16.980555555555554"/>
    <n v="5"/>
    <x v="0"/>
    <s v="T026"/>
    <b v="0"/>
    <x v="6"/>
    <x v="0"/>
    <x v="2"/>
  </r>
  <r>
    <x v="810"/>
    <x v="3"/>
    <n v="23"/>
    <x v="38"/>
    <m/>
    <n v="65.5"/>
    <n v="59.7"/>
    <x v="1"/>
    <n v="3.5"/>
    <x v="1"/>
    <x v="158"/>
    <n v="21"/>
    <n v="-3.8499219089702984E-3"/>
    <s v="Normal"/>
    <n v="16.980555555555554"/>
    <n v="21"/>
    <x v="1"/>
    <s v="T163"/>
    <b v="1"/>
    <x v="22"/>
    <x v="0"/>
    <x v="0"/>
  </r>
  <r>
    <x v="811"/>
    <x v="2"/>
    <n v="25"/>
    <x v="38"/>
    <m/>
    <n v="42.3"/>
    <n v="35.5"/>
    <x v="1"/>
    <n v="4.5"/>
    <x v="1"/>
    <x v="348"/>
    <n v="27.02"/>
    <n v="6.6619583032995033E-2"/>
    <s v="Normal"/>
    <n v="16.980555555555554"/>
    <n v="27.02"/>
    <x v="1"/>
    <s v="T211"/>
    <b v="1"/>
    <x v="15"/>
    <x v="1"/>
    <x v="0"/>
  </r>
  <r>
    <x v="812"/>
    <x v="0"/>
    <n v="27"/>
    <x v="38"/>
    <m/>
    <n v="64.400000000000006"/>
    <n v="49.8"/>
    <x v="0"/>
    <n v="1.5"/>
    <x v="0"/>
    <x v="50"/>
    <n v="7.88"/>
    <n v="-0.15743130145026352"/>
    <s v="Normal"/>
    <n v="16.980555555555554"/>
    <n v="7.88"/>
    <x v="0"/>
    <s v="T439"/>
    <b v="0"/>
    <x v="6"/>
    <x v="0"/>
    <x v="2"/>
  </r>
  <r>
    <x v="813"/>
    <x v="1"/>
    <n v="28"/>
    <x v="38"/>
    <m/>
    <n v="78.3"/>
    <n v="42.8"/>
    <x v="1"/>
    <n v="3"/>
    <x v="2"/>
    <x v="182"/>
    <n v="18.670000000000002"/>
    <n v="-3.1124663854946895E-2"/>
    <s v="Normal"/>
    <n v="16.980555555555554"/>
    <n v="18.670000000000002"/>
    <x v="1"/>
    <s v="T113"/>
    <b v="1"/>
    <x v="17"/>
    <x v="0"/>
    <x v="0"/>
  </r>
  <r>
    <x v="814"/>
    <x v="1"/>
    <n v="18"/>
    <x v="38"/>
    <m/>
    <n v="82.7"/>
    <n v="32.1"/>
    <x v="0"/>
    <n v="4"/>
    <x v="1"/>
    <x v="173"/>
    <n v="23.1"/>
    <n v="2.0732463535901347E-2"/>
    <s v="Normal"/>
    <n v="16.980555555555554"/>
    <n v="23.1"/>
    <x v="1"/>
    <s v="T418"/>
    <b v="0"/>
    <x v="3"/>
    <x v="1"/>
    <x v="0"/>
  </r>
  <r>
    <x v="815"/>
    <x v="0"/>
    <n v="9"/>
    <x v="38"/>
    <m/>
    <n v="87.8"/>
    <n v="51.7"/>
    <x v="1"/>
    <n v="5"/>
    <x v="1"/>
    <x v="349"/>
    <n v="30.56"/>
    <n v="0.10805846135435004"/>
    <s v="Normal"/>
    <n v="16.980555555555554"/>
    <n v="30.56"/>
    <x v="1"/>
    <s v="T105"/>
    <b v="1"/>
    <x v="22"/>
    <x v="0"/>
    <x v="0"/>
  </r>
  <r>
    <x v="816"/>
    <x v="3"/>
    <n v="7"/>
    <x v="38"/>
    <m/>
    <n v="61"/>
    <n v="56.7"/>
    <x v="1"/>
    <n v="2"/>
    <x v="0"/>
    <x v="350"/>
    <n v="13.27"/>
    <n v="-9.4336512141759671E-2"/>
    <s v="Normal"/>
    <n v="16.980555555555554"/>
    <n v="13.27"/>
    <x v="0"/>
    <s v="T257"/>
    <b v="1"/>
    <x v="11"/>
    <x v="0"/>
    <x v="2"/>
  </r>
  <r>
    <x v="817"/>
    <x v="2"/>
    <n v="24"/>
    <x v="38"/>
    <m/>
    <n v="74"/>
    <n v="58.5"/>
    <x v="1"/>
    <n v="3.5"/>
    <x v="1"/>
    <x v="351"/>
    <n v="20.52"/>
    <n v="-9.4687528677981046E-3"/>
    <s v="Normal"/>
    <n v="16.980555555555554"/>
    <n v="20.52"/>
    <x v="1"/>
    <s v="T397"/>
    <b v="1"/>
    <x v="11"/>
    <x v="0"/>
    <x v="1"/>
  </r>
  <r>
    <x v="818"/>
    <x v="1"/>
    <n v="5"/>
    <x v="38"/>
    <m/>
    <n v="61.5"/>
    <n v="40"/>
    <x v="0"/>
    <n v="3"/>
    <x v="2"/>
    <x v="119"/>
    <n v="16.5"/>
    <n v="-5.6526462147980933E-2"/>
    <s v="Normal"/>
    <n v="16.980555555555554"/>
    <n v="16.5"/>
    <x v="0"/>
    <s v="T334"/>
    <b v="0"/>
    <x v="13"/>
    <x v="0"/>
    <x v="2"/>
  </r>
  <r>
    <x v="819"/>
    <x v="3"/>
    <n v="2"/>
    <x v="38"/>
    <m/>
    <n v="70.400000000000006"/>
    <n v="52.3"/>
    <x v="1"/>
    <n v="3"/>
    <x v="2"/>
    <x v="352"/>
    <n v="17.21"/>
    <n v="-4.8215274688048135E-2"/>
    <s v="Normal"/>
    <n v="16.980555555555554"/>
    <n v="17.21"/>
    <x v="0"/>
    <s v="T220"/>
    <b v="1"/>
    <x v="11"/>
    <x v="0"/>
    <x v="1"/>
  </r>
  <r>
    <x v="820"/>
    <x v="3"/>
    <n v="3"/>
    <x v="31"/>
    <m/>
    <n v="46.2"/>
    <n v="36.200000000000003"/>
    <x v="0"/>
    <n v="3"/>
    <x v="2"/>
    <x v="4"/>
    <m/>
    <n v="-0.24967377635768659"/>
    <s v="Normal"/>
    <n v="20.229428571428574"/>
    <n v="20.229428571428574"/>
    <x v="1"/>
    <s v="T332"/>
    <b v="0"/>
    <x v="10"/>
    <x v="0"/>
    <x v="0"/>
  </r>
  <r>
    <x v="821"/>
    <x v="0"/>
    <n v="13"/>
    <x v="31"/>
    <m/>
    <n v="43.7"/>
    <n v="35.4"/>
    <x v="0"/>
    <n v="2"/>
    <x v="0"/>
    <x v="40"/>
    <n v="12"/>
    <n v="-0.10920300238699156"/>
    <s v="Normal"/>
    <n v="20.229428571428574"/>
    <n v="12"/>
    <x v="0"/>
    <s v="T438"/>
    <b v="0"/>
    <x v="1"/>
    <x v="1"/>
    <x v="0"/>
  </r>
  <r>
    <x v="822"/>
    <x v="2"/>
    <n v="13"/>
    <x v="31"/>
    <m/>
    <n v="49.6"/>
    <n v="25.3"/>
    <x v="0"/>
    <n v="2"/>
    <x v="0"/>
    <x v="40"/>
    <n v="12"/>
    <n v="-0.10920300238699156"/>
    <s v="Normal"/>
    <n v="20.229428571428574"/>
    <n v="12"/>
    <x v="0"/>
    <s v="T396"/>
    <b v="0"/>
    <x v="4"/>
    <x v="1"/>
    <x v="2"/>
  </r>
  <r>
    <x v="823"/>
    <x v="2"/>
    <n v="15"/>
    <x v="31"/>
    <m/>
    <n v="86.6"/>
    <n v="66.2"/>
    <x v="0"/>
    <n v="4"/>
    <x v="1"/>
    <x v="58"/>
    <n v="23"/>
    <n v="1.9561873752812205E-2"/>
    <s v="Normal"/>
    <n v="20.229428571428574"/>
    <n v="23"/>
    <x v="1"/>
    <s v="T464"/>
    <b v="0"/>
    <x v="18"/>
    <x v="1"/>
    <x v="1"/>
  </r>
  <r>
    <x v="824"/>
    <x v="3"/>
    <n v="4"/>
    <x v="31"/>
    <m/>
    <n v="101.5"/>
    <n v="48.5"/>
    <x v="0"/>
    <n v="3.5"/>
    <x v="1"/>
    <x v="60"/>
    <n v="20.48"/>
    <n v="-9.9369887810337437E-3"/>
    <s v="Normal"/>
    <n v="20.229428571428574"/>
    <n v="20.48"/>
    <x v="1"/>
    <s v="T327"/>
    <b v="0"/>
    <x v="10"/>
    <x v="1"/>
    <x v="2"/>
  </r>
  <r>
    <x v="825"/>
    <x v="1"/>
    <n v="28"/>
    <x v="31"/>
    <m/>
    <n v="95"/>
    <n v="40.799999999999997"/>
    <x v="1"/>
    <n v="5"/>
    <x v="1"/>
    <x v="353"/>
    <n v="33.15"/>
    <n v="0.13837673673635839"/>
    <s v="Normal"/>
    <n v="20.229428571428574"/>
    <n v="33.15"/>
    <x v="1"/>
    <s v="T413"/>
    <b v="1"/>
    <x v="13"/>
    <x v="0"/>
    <x v="0"/>
  </r>
  <r>
    <x v="826"/>
    <x v="3"/>
    <n v="19"/>
    <x v="31"/>
    <m/>
    <n v="72.599999999999994"/>
    <n v="55.9"/>
    <x v="1"/>
    <n v="3.5"/>
    <x v="1"/>
    <x v="354"/>
    <n v="21.5"/>
    <n v="2.0030270064753273E-3"/>
    <s v="Normal"/>
    <n v="20.229428571428574"/>
    <n v="21.5"/>
    <x v="1"/>
    <s v="T378"/>
    <b v="1"/>
    <x v="7"/>
    <x v="0"/>
    <x v="1"/>
  </r>
  <r>
    <x v="827"/>
    <x v="3"/>
    <n v="16"/>
    <x v="31"/>
    <m/>
    <n v="73.400000000000006"/>
    <n v="42"/>
    <x v="1"/>
    <n v="3"/>
    <x v="2"/>
    <x v="355"/>
    <n v="16.559999999999999"/>
    <n v="-5.582410827812747E-2"/>
    <s v="Normal"/>
    <n v="20.229428571428574"/>
    <n v="16.559999999999999"/>
    <x v="0"/>
    <s v="T324"/>
    <b v="1"/>
    <x v="22"/>
    <x v="0"/>
    <x v="2"/>
  </r>
  <r>
    <x v="828"/>
    <x v="1"/>
    <n v="26"/>
    <x v="31"/>
    <m/>
    <n v="100.5"/>
    <n v="63.8"/>
    <x v="1"/>
    <n v="5"/>
    <x v="1"/>
    <x v="356"/>
    <n v="31.14"/>
    <n v="0.11484788209626699"/>
    <s v="Normal"/>
    <n v="20.229428571428574"/>
    <n v="31.14"/>
    <x v="1"/>
    <s v="T046"/>
    <b v="1"/>
    <x v="5"/>
    <x v="0"/>
    <x v="2"/>
  </r>
  <r>
    <x v="829"/>
    <x v="0"/>
    <n v="5"/>
    <x v="31"/>
    <m/>
    <n v="72.5"/>
    <n v="46.4"/>
    <x v="0"/>
    <n v="2"/>
    <x v="0"/>
    <x v="3"/>
    <n v="10"/>
    <n v="-0.13261479804877407"/>
    <s v="Normal"/>
    <n v="20.229428571428574"/>
    <n v="10"/>
    <x v="0"/>
    <s v="T216"/>
    <b v="0"/>
    <x v="19"/>
    <x v="1"/>
    <x v="0"/>
  </r>
  <r>
    <x v="830"/>
    <x v="2"/>
    <n v="8"/>
    <x v="31"/>
    <m/>
    <n v="49.6"/>
    <n v="27.1"/>
    <x v="1"/>
    <n v="5"/>
    <x v="1"/>
    <x v="4"/>
    <m/>
    <n v="-0.24967377635768659"/>
    <s v="Normal"/>
    <n v="20.229428571428574"/>
    <n v="20.229428571428574"/>
    <x v="1"/>
    <s v="T496"/>
    <b v="1"/>
    <x v="9"/>
    <x v="0"/>
    <x v="2"/>
  </r>
  <r>
    <x v="831"/>
    <x v="3"/>
    <n v="14"/>
    <x v="31"/>
    <m/>
    <n v="62.4"/>
    <n v="53.3"/>
    <x v="0"/>
    <n v="2.5"/>
    <x v="1"/>
    <x v="131"/>
    <n v="13.12"/>
    <n v="-9.6092396816393366E-2"/>
    <s v="Normal"/>
    <n v="20.229428571428574"/>
    <n v="13.12"/>
    <x v="0"/>
    <s v="T396"/>
    <b v="0"/>
    <x v="20"/>
    <x v="1"/>
    <x v="1"/>
  </r>
  <r>
    <x v="832"/>
    <x v="0"/>
    <n v="2"/>
    <x v="31"/>
    <m/>
    <n v="49"/>
    <n v="26"/>
    <x v="0"/>
    <n v="3"/>
    <x v="2"/>
    <x v="61"/>
    <n v="17"/>
    <n v="-5.0673513232535307E-2"/>
    <s v="Normal"/>
    <n v="20.229428571428574"/>
    <n v="17"/>
    <x v="0"/>
    <s v="T324"/>
    <b v="0"/>
    <x v="1"/>
    <x v="1"/>
    <x v="1"/>
  </r>
  <r>
    <x v="833"/>
    <x v="1"/>
    <n v="31"/>
    <x v="31"/>
    <m/>
    <n v="100.8"/>
    <n v="62.7"/>
    <x v="0"/>
    <n v="3"/>
    <x v="2"/>
    <x v="265"/>
    <n v="18.7"/>
    <n v="-3.0773486920020184E-2"/>
    <s v="Normal"/>
    <n v="20.229428571428574"/>
    <n v="18.7"/>
    <x v="1"/>
    <s v="T219"/>
    <b v="0"/>
    <x v="12"/>
    <x v="0"/>
    <x v="2"/>
  </r>
  <r>
    <x v="834"/>
    <x v="2"/>
    <n v="9"/>
    <x v="31"/>
    <m/>
    <n v="69.2"/>
    <n v="54.3"/>
    <x v="1"/>
    <n v="3"/>
    <x v="2"/>
    <x v="357"/>
    <n v="16.690000000000001"/>
    <n v="-5.4302341560111579E-2"/>
    <s v="Normal"/>
    <n v="20.229428571428574"/>
    <n v="16.690000000000001"/>
    <x v="0"/>
    <s v="T340"/>
    <b v="1"/>
    <x v="4"/>
    <x v="0"/>
    <x v="2"/>
  </r>
  <r>
    <x v="835"/>
    <x v="0"/>
    <n v="17"/>
    <x v="31"/>
    <m/>
    <n v="80.900000000000006"/>
    <n v="57.8"/>
    <x v="0"/>
    <n v="2"/>
    <x v="0"/>
    <x v="3"/>
    <n v="10"/>
    <n v="-0.13261479804877407"/>
    <s v="Normal"/>
    <n v="20.229428571428574"/>
    <n v="10"/>
    <x v="0"/>
    <s v="T398"/>
    <b v="0"/>
    <x v="7"/>
    <x v="1"/>
    <x v="1"/>
  </r>
  <r>
    <x v="836"/>
    <x v="2"/>
    <n v="7"/>
    <x v="31"/>
    <m/>
    <n v="71.400000000000006"/>
    <n v="41.2"/>
    <x v="1"/>
    <n v="2.5"/>
    <x v="1"/>
    <x v="4"/>
    <m/>
    <n v="-0.24967377635768659"/>
    <s v="Normal"/>
    <n v="20.229428571428574"/>
    <n v="20.229428571428574"/>
    <x v="1"/>
    <s v="T200"/>
    <b v="1"/>
    <x v="0"/>
    <x v="1"/>
    <x v="2"/>
  </r>
  <r>
    <x v="837"/>
    <x v="1"/>
    <n v="5"/>
    <x v="31"/>
    <m/>
    <n v="50.2"/>
    <n v="29.9"/>
    <x v="0"/>
    <n v="4"/>
    <x v="1"/>
    <x v="21"/>
    <n v="22"/>
    <n v="7.8559759219209522E-3"/>
    <s v="Normal"/>
    <n v="20.229428571428574"/>
    <n v="22"/>
    <x v="1"/>
    <s v="T358"/>
    <b v="0"/>
    <x v="3"/>
    <x v="1"/>
    <x v="1"/>
  </r>
  <r>
    <x v="838"/>
    <x v="0"/>
    <n v="24"/>
    <x v="31"/>
    <m/>
    <n v="52.2"/>
    <n v="35"/>
    <x v="0"/>
    <n v="3"/>
    <x v="2"/>
    <x v="45"/>
    <n v="15"/>
    <n v="-7.4085308894317803E-2"/>
    <s v="Normal"/>
    <n v="20.229428571428574"/>
    <n v="15"/>
    <x v="0"/>
    <s v="T347"/>
    <b v="0"/>
    <x v="11"/>
    <x v="1"/>
    <x v="1"/>
  </r>
  <r>
    <x v="839"/>
    <x v="1"/>
    <n v="15"/>
    <x v="31"/>
    <m/>
    <n v="90.3"/>
    <n v="46.9"/>
    <x v="1"/>
    <n v="5"/>
    <x v="1"/>
    <x v="358"/>
    <n v="33.58"/>
    <n v="0.14341027280364163"/>
    <s v="Normal"/>
    <n v="20.229428571428574"/>
    <n v="33.58"/>
    <x v="1"/>
    <s v="T494"/>
    <b v="1"/>
    <x v="16"/>
    <x v="0"/>
    <x v="2"/>
  </r>
  <r>
    <x v="840"/>
    <x v="1"/>
    <n v="31"/>
    <x v="39"/>
    <m/>
    <n v="64.099999999999994"/>
    <n v="39.200000000000003"/>
    <x v="1"/>
    <n v="3.5"/>
    <x v="1"/>
    <x v="359"/>
    <n v="24.07"/>
    <n v="3.2087184431865846E-2"/>
    <s v="Normal"/>
    <n v="18.30745454545454"/>
    <n v="24.07"/>
    <x v="1"/>
    <s v="T268"/>
    <b v="1"/>
    <x v="2"/>
    <x v="0"/>
    <x v="2"/>
  </r>
  <r>
    <x v="841"/>
    <x v="2"/>
    <n v="6"/>
    <x v="39"/>
    <m/>
    <n v="88.3"/>
    <n v="54.4"/>
    <x v="1"/>
    <n v="3"/>
    <x v="2"/>
    <x v="360"/>
    <n v="19.29"/>
    <n v="-2.3867007199794347E-2"/>
    <s v="Normal"/>
    <n v="18.30745454545454"/>
    <n v="19.29"/>
    <x v="1"/>
    <s v="T033"/>
    <b v="1"/>
    <x v="18"/>
    <x v="0"/>
    <x v="1"/>
  </r>
  <r>
    <x v="842"/>
    <x v="2"/>
    <n v="8"/>
    <x v="39"/>
    <m/>
    <n v="86.7"/>
    <n v="51.6"/>
    <x v="1"/>
    <n v="3"/>
    <x v="2"/>
    <x v="361"/>
    <n v="18.34"/>
    <n v="-3.4987610139141027E-2"/>
    <s v="Normal"/>
    <n v="18.30745454545454"/>
    <n v="18.34"/>
    <x v="1"/>
    <s v="T223"/>
    <b v="1"/>
    <x v="5"/>
    <x v="0"/>
    <x v="0"/>
  </r>
  <r>
    <x v="843"/>
    <x v="3"/>
    <n v="13"/>
    <x v="39"/>
    <m/>
    <n v="63.5"/>
    <n v="51.1"/>
    <x v="1"/>
    <n v="3.5"/>
    <x v="1"/>
    <x v="362"/>
    <n v="19.600000000000001"/>
    <n v="-2.0238178872218033E-2"/>
    <s v="Normal"/>
    <n v="18.30745454545454"/>
    <n v="19.600000000000001"/>
    <x v="1"/>
    <s v="T151"/>
    <b v="1"/>
    <x v="7"/>
    <x v="0"/>
    <x v="0"/>
  </r>
  <r>
    <x v="844"/>
    <x v="2"/>
    <n v="8"/>
    <x v="39"/>
    <m/>
    <n v="59.2"/>
    <n v="40.700000000000003"/>
    <x v="0"/>
    <n v="1"/>
    <x v="0"/>
    <x v="0"/>
    <n v="6"/>
    <n v="-0.17943838937233908"/>
    <s v="Normal"/>
    <n v="18.30745454545454"/>
    <n v="6"/>
    <x v="0"/>
    <s v="T005"/>
    <b v="0"/>
    <x v="14"/>
    <x v="0"/>
    <x v="1"/>
  </r>
  <r>
    <x v="845"/>
    <x v="0"/>
    <n v="15"/>
    <x v="39"/>
    <m/>
    <n v="100.7"/>
    <n v="49.8"/>
    <x v="1"/>
    <n v="5"/>
    <x v="1"/>
    <x v="363"/>
    <n v="32.14"/>
    <n v="0.12655377992715824"/>
    <s v="Normal"/>
    <n v="18.30745454545454"/>
    <n v="32.14"/>
    <x v="1"/>
    <s v="T108"/>
    <b v="1"/>
    <x v="6"/>
    <x v="0"/>
    <x v="2"/>
  </r>
  <r>
    <x v="846"/>
    <x v="3"/>
    <n v="7"/>
    <x v="39"/>
    <m/>
    <n v="100.7"/>
    <n v="46.7"/>
    <x v="0"/>
    <n v="4.5"/>
    <x v="1"/>
    <x v="113"/>
    <n v="26.78"/>
    <n v="6.3810167553581154E-2"/>
    <s v="Normal"/>
    <n v="18.30745454545454"/>
    <n v="26.78"/>
    <x v="1"/>
    <s v="T392"/>
    <b v="0"/>
    <x v="15"/>
    <x v="0"/>
    <x v="0"/>
  </r>
  <r>
    <x v="847"/>
    <x v="2"/>
    <n v="16"/>
    <x v="39"/>
    <m/>
    <n v="71.5"/>
    <n v="37.799999999999997"/>
    <x v="0"/>
    <n v="0"/>
    <x v="0"/>
    <x v="67"/>
    <n v="0"/>
    <n v="-0.24967377635768659"/>
    <s v="Normal"/>
    <n v="18.30745454545454"/>
    <n v="0"/>
    <x v="0"/>
    <s v="T152"/>
    <b v="0"/>
    <x v="11"/>
    <x v="1"/>
    <x v="0"/>
  </r>
  <r>
    <x v="848"/>
    <x v="2"/>
    <n v="1"/>
    <x v="39"/>
    <m/>
    <n v="78.3"/>
    <n v="55.9"/>
    <x v="1"/>
    <n v="3.5"/>
    <x v="1"/>
    <x v="4"/>
    <m/>
    <n v="-0.24967377635768659"/>
    <s v="Normal"/>
    <n v="18.30745454545454"/>
    <n v="18.30745454545454"/>
    <x v="1"/>
    <s v="T498"/>
    <b v="1"/>
    <x v="22"/>
    <x v="0"/>
    <x v="2"/>
  </r>
  <r>
    <x v="849"/>
    <x v="2"/>
    <n v="4"/>
    <x v="39"/>
    <m/>
    <n v="59.2"/>
    <n v="57.8"/>
    <x v="0"/>
    <n v="1.5"/>
    <x v="0"/>
    <x v="66"/>
    <n v="8.93"/>
    <n v="-0.1451401087278277"/>
    <s v="Normal"/>
    <n v="18.30745454545454"/>
    <n v="8.93"/>
    <x v="0"/>
    <s v="T333"/>
    <b v="0"/>
    <x v="12"/>
    <x v="1"/>
    <x v="0"/>
  </r>
  <r>
    <x v="850"/>
    <x v="2"/>
    <n v="23"/>
    <x v="39"/>
    <m/>
    <n v="67.599999999999994"/>
    <n v="55.1"/>
    <x v="0"/>
    <n v="1"/>
    <x v="0"/>
    <x v="4"/>
    <m/>
    <n v="-0.24967377635768659"/>
    <s v="Normal"/>
    <n v="18.30745454545454"/>
    <n v="18.30745454545454"/>
    <x v="1"/>
    <s v="T227"/>
    <b v="0"/>
    <x v="20"/>
    <x v="1"/>
    <x v="2"/>
  </r>
  <r>
    <x v="851"/>
    <x v="3"/>
    <n v="28"/>
    <x v="39"/>
    <m/>
    <n v="46.5"/>
    <n v="33"/>
    <x v="1"/>
    <n v="3.5"/>
    <x v="1"/>
    <x v="364"/>
    <n v="23.08"/>
    <n v="2.0498345579283483E-2"/>
    <s v="Normal"/>
    <n v="18.30745454545454"/>
    <n v="23.08"/>
    <x v="1"/>
    <s v="T052"/>
    <b v="1"/>
    <x v="16"/>
    <x v="1"/>
    <x v="2"/>
  </r>
  <r>
    <x v="852"/>
    <x v="1"/>
    <n v="3"/>
    <x v="39"/>
    <m/>
    <n v="75.900000000000006"/>
    <n v="30.9"/>
    <x v="1"/>
    <n v="5"/>
    <x v="1"/>
    <x v="365"/>
    <n v="33.08"/>
    <n v="0.137557323888196"/>
    <s v="Normal"/>
    <n v="18.30745454545454"/>
    <n v="33.08"/>
    <x v="1"/>
    <s v="T339"/>
    <b v="1"/>
    <x v="22"/>
    <x v="0"/>
    <x v="1"/>
  </r>
  <r>
    <x v="853"/>
    <x v="3"/>
    <n v="16"/>
    <x v="39"/>
    <m/>
    <n v="79.400000000000006"/>
    <n v="38.5"/>
    <x v="1"/>
    <n v="2.5"/>
    <x v="1"/>
    <x v="366"/>
    <n v="15.13"/>
    <n v="-7.256354217630194E-2"/>
    <s v="Normal"/>
    <n v="18.30745454545454"/>
    <n v="15.13"/>
    <x v="0"/>
    <s v="T427"/>
    <b v="1"/>
    <x v="2"/>
    <x v="0"/>
    <x v="2"/>
  </r>
  <r>
    <x v="854"/>
    <x v="0"/>
    <n v="29"/>
    <x v="39"/>
    <m/>
    <n v="73.599999999999994"/>
    <n v="44.8"/>
    <x v="0"/>
    <n v="0"/>
    <x v="0"/>
    <x v="67"/>
    <n v="0"/>
    <n v="-0.24967377635768659"/>
    <s v="Normal"/>
    <n v="18.30745454545454"/>
    <n v="0"/>
    <x v="0"/>
    <s v="T010"/>
    <b v="0"/>
    <x v="19"/>
    <x v="1"/>
    <x v="1"/>
  </r>
  <r>
    <x v="855"/>
    <x v="1"/>
    <n v="7"/>
    <x v="39"/>
    <m/>
    <n v="68.400000000000006"/>
    <n v="44.8"/>
    <x v="1"/>
    <n v="5"/>
    <x v="1"/>
    <x v="367"/>
    <n v="31.45"/>
    <n v="0.11847671042384327"/>
    <s v="Normal"/>
    <n v="18.30745454545454"/>
    <n v="31.45"/>
    <x v="1"/>
    <s v="T261"/>
    <b v="1"/>
    <x v="15"/>
    <x v="0"/>
    <x v="1"/>
  </r>
  <r>
    <x v="856"/>
    <x v="3"/>
    <n v="11"/>
    <x v="39"/>
    <m/>
    <n v="75"/>
    <n v="36.1"/>
    <x v="0"/>
    <n v="3"/>
    <x v="2"/>
    <x v="72"/>
    <n v="16"/>
    <n v="-6.2379411063426558E-2"/>
    <s v="Normal"/>
    <n v="18.30745454545454"/>
    <n v="16"/>
    <x v="0"/>
    <s v="T201"/>
    <b v="0"/>
    <x v="5"/>
    <x v="0"/>
    <x v="1"/>
  </r>
  <r>
    <x v="857"/>
    <x v="3"/>
    <n v="23"/>
    <x v="39"/>
    <m/>
    <n v="48.3"/>
    <n v="30.6"/>
    <x v="0"/>
    <n v="3"/>
    <x v="2"/>
    <x v="61"/>
    <n v="17"/>
    <n v="-5.0673513232535307E-2"/>
    <s v="Normal"/>
    <n v="18.30745454545454"/>
    <n v="17"/>
    <x v="0"/>
    <s v="T410"/>
    <b v="0"/>
    <x v="15"/>
    <x v="0"/>
    <x v="0"/>
  </r>
  <r>
    <x v="858"/>
    <x v="2"/>
    <n v="3"/>
    <x v="39"/>
    <m/>
    <n v="83.4"/>
    <n v="44.4"/>
    <x v="1"/>
    <n v="3"/>
    <x v="2"/>
    <x v="368"/>
    <n v="17.579999999999998"/>
    <n v="-4.38840924906184E-2"/>
    <s v="Normal"/>
    <n v="18.30745454545454"/>
    <n v="17.579999999999998"/>
    <x v="0"/>
    <s v="T026"/>
    <b v="1"/>
    <x v="21"/>
    <x v="0"/>
    <x v="0"/>
  </r>
  <r>
    <x v="859"/>
    <x v="3"/>
    <n v="17"/>
    <x v="39"/>
    <m/>
    <n v="36.799999999999997"/>
    <n v="39.4"/>
    <x v="1"/>
    <n v="3"/>
    <x v="2"/>
    <x v="369"/>
    <n v="20.32"/>
    <n v="-1.1809932433976347E-2"/>
    <s v="Normal"/>
    <n v="18.30745454545454"/>
    <n v="20.32"/>
    <x v="1"/>
    <s v="T463"/>
    <b v="1"/>
    <x v="11"/>
    <x v="0"/>
    <x v="2"/>
  </r>
  <r>
    <x v="860"/>
    <x v="2"/>
    <n v="5"/>
    <x v="40"/>
    <m/>
    <n v="70.400000000000006"/>
    <n v="45.5"/>
    <x v="1"/>
    <n v="3"/>
    <x v="2"/>
    <x v="61"/>
    <n v="17"/>
    <n v="-5.0673513232535307E-2"/>
    <s v="Normal"/>
    <n v="15.984999999999998"/>
    <n v="17"/>
    <x v="0"/>
    <s v="T182"/>
    <b v="1"/>
    <x v="0"/>
    <x v="1"/>
    <x v="1"/>
  </r>
  <r>
    <x v="861"/>
    <x v="1"/>
    <n v="4"/>
    <x v="40"/>
    <m/>
    <n v="46.3"/>
    <n v="36.700000000000003"/>
    <x v="1"/>
    <n v="5"/>
    <x v="1"/>
    <x v="370"/>
    <n v="32.39"/>
    <n v="0.12948025438488106"/>
    <s v="Normal"/>
    <n v="15.984999999999998"/>
    <n v="32.39"/>
    <x v="1"/>
    <s v="T102"/>
    <b v="1"/>
    <x v="16"/>
    <x v="0"/>
    <x v="2"/>
  </r>
  <r>
    <x v="862"/>
    <x v="3"/>
    <n v="20"/>
    <x v="40"/>
    <m/>
    <n v="73.2"/>
    <n v="38.299999999999997"/>
    <x v="1"/>
    <n v="3.5"/>
    <x v="1"/>
    <x v="371"/>
    <n v="19.54"/>
    <n v="-2.0940532742071534E-2"/>
    <s v="Normal"/>
    <n v="15.984999999999998"/>
    <n v="19.54"/>
    <x v="1"/>
    <s v="T151"/>
    <b v="1"/>
    <x v="11"/>
    <x v="0"/>
    <x v="0"/>
  </r>
  <r>
    <x v="863"/>
    <x v="3"/>
    <n v="29"/>
    <x v="40"/>
    <m/>
    <n v="102.6"/>
    <n v="67.5"/>
    <x v="0"/>
    <n v="4"/>
    <x v="1"/>
    <x v="58"/>
    <n v="23"/>
    <n v="1.9561873752812205E-2"/>
    <s v="Normal"/>
    <n v="15.984999999999998"/>
    <n v="23"/>
    <x v="1"/>
    <s v="T095"/>
    <b v="0"/>
    <x v="22"/>
    <x v="0"/>
    <x v="0"/>
  </r>
  <r>
    <x v="864"/>
    <x v="0"/>
    <n v="7"/>
    <x v="40"/>
    <m/>
    <n v="76.2"/>
    <n v="56.5"/>
    <x v="1"/>
    <n v="4.5"/>
    <x v="1"/>
    <x v="372"/>
    <n v="26.67"/>
    <n v="6.252251879218311E-2"/>
    <s v="Normal"/>
    <n v="15.984999999999998"/>
    <n v="26.67"/>
    <x v="1"/>
    <s v="T246"/>
    <b v="1"/>
    <x v="10"/>
    <x v="0"/>
    <x v="0"/>
  </r>
  <r>
    <x v="865"/>
    <x v="2"/>
    <n v="5"/>
    <x v="40"/>
    <m/>
    <n v="66.3"/>
    <n v="37"/>
    <x v="0"/>
    <n v="1"/>
    <x v="0"/>
    <x v="0"/>
    <n v="6"/>
    <n v="-0.17943838937233908"/>
    <s v="Normal"/>
    <n v="15.984999999999998"/>
    <n v="6"/>
    <x v="0"/>
    <s v="T375"/>
    <b v="0"/>
    <x v="21"/>
    <x v="0"/>
    <x v="1"/>
  </r>
  <r>
    <x v="866"/>
    <x v="2"/>
    <n v="25"/>
    <x v="40"/>
    <m/>
    <n v="76.5"/>
    <n v="36.1"/>
    <x v="1"/>
    <n v="3"/>
    <x v="2"/>
    <x v="373"/>
    <n v="17.68"/>
    <n v="-4.2713502707529258E-2"/>
    <s v="Normal"/>
    <n v="15.984999999999998"/>
    <n v="17.68"/>
    <x v="0"/>
    <s v="T427"/>
    <b v="1"/>
    <x v="2"/>
    <x v="0"/>
    <x v="2"/>
  </r>
  <r>
    <x v="867"/>
    <x v="2"/>
    <n v="20"/>
    <x v="40"/>
    <m/>
    <n v="74.5"/>
    <n v="44.4"/>
    <x v="1"/>
    <n v="1.5"/>
    <x v="0"/>
    <x v="4"/>
    <m/>
    <n v="-0.24967377635768659"/>
    <s v="Normal"/>
    <n v="15.984999999999998"/>
    <n v="15.984999999999998"/>
    <x v="0"/>
    <s v="T028"/>
    <b v="1"/>
    <x v="18"/>
    <x v="0"/>
    <x v="0"/>
  </r>
  <r>
    <x v="868"/>
    <x v="0"/>
    <n v="22"/>
    <x v="40"/>
    <m/>
    <n v="73.400000000000006"/>
    <n v="48.1"/>
    <x v="1"/>
    <n v="1"/>
    <x v="0"/>
    <x v="374"/>
    <n v="7.39"/>
    <n v="-0.16316719138740021"/>
    <s v="Normal"/>
    <n v="15.984999999999998"/>
    <n v="7.39"/>
    <x v="0"/>
    <s v="T384"/>
    <b v="1"/>
    <x v="13"/>
    <x v="1"/>
    <x v="2"/>
  </r>
  <r>
    <x v="869"/>
    <x v="2"/>
    <n v="11"/>
    <x v="40"/>
    <m/>
    <n v="78.2"/>
    <n v="36.299999999999997"/>
    <x v="1"/>
    <n v="2"/>
    <x v="0"/>
    <x v="375"/>
    <n v="12.6"/>
    <n v="-0.10217946368845682"/>
    <s v="Normal"/>
    <n v="15.984999999999998"/>
    <n v="12.6"/>
    <x v="0"/>
    <s v="T473"/>
    <b v="1"/>
    <x v="2"/>
    <x v="1"/>
    <x v="1"/>
  </r>
  <r>
    <x v="870"/>
    <x v="2"/>
    <n v="18"/>
    <x v="40"/>
    <m/>
    <n v="71.400000000000006"/>
    <n v="35.799999999999997"/>
    <x v="1"/>
    <n v="4"/>
    <x v="1"/>
    <x v="169"/>
    <n v="23.46"/>
    <n v="2.494658675502219E-2"/>
    <s v="Normal"/>
    <n v="15.984999999999998"/>
    <n v="23.46"/>
    <x v="1"/>
    <s v="T431"/>
    <b v="1"/>
    <x v="22"/>
    <x v="0"/>
    <x v="1"/>
  </r>
  <r>
    <x v="871"/>
    <x v="0"/>
    <n v="18"/>
    <x v="40"/>
    <m/>
    <n v="45.3"/>
    <n v="30.5"/>
    <x v="0"/>
    <n v="2"/>
    <x v="0"/>
    <x v="20"/>
    <n v="13"/>
    <n v="-9.7497104556100306E-2"/>
    <s v="Normal"/>
    <n v="15.984999999999998"/>
    <n v="13"/>
    <x v="0"/>
    <s v="T287"/>
    <b v="0"/>
    <x v="20"/>
    <x v="1"/>
    <x v="2"/>
  </r>
  <r>
    <x v="872"/>
    <x v="3"/>
    <n v="14"/>
    <x v="40"/>
    <m/>
    <n v="57.5"/>
    <n v="31.6"/>
    <x v="0"/>
    <n v="4"/>
    <x v="1"/>
    <x v="32"/>
    <n v="20"/>
    <n v="-1.5555819739861551E-2"/>
    <s v="Normal"/>
    <n v="15.984999999999998"/>
    <n v="20"/>
    <x v="1"/>
    <s v="T023"/>
    <b v="0"/>
    <x v="19"/>
    <x v="1"/>
    <x v="2"/>
  </r>
  <r>
    <x v="873"/>
    <x v="2"/>
    <n v="30"/>
    <x v="40"/>
    <m/>
    <n v="60"/>
    <n v="58.7"/>
    <x v="1"/>
    <n v="2"/>
    <x v="0"/>
    <x v="376"/>
    <n v="12.36"/>
    <n v="-0.10498887916787071"/>
    <s v="Normal"/>
    <n v="15.984999999999998"/>
    <n v="12.36"/>
    <x v="0"/>
    <s v="T155"/>
    <b v="1"/>
    <x v="10"/>
    <x v="0"/>
    <x v="1"/>
  </r>
  <r>
    <x v="874"/>
    <x v="3"/>
    <n v="22"/>
    <x v="40"/>
    <m/>
    <n v="58.9"/>
    <n v="32.799999999999997"/>
    <x v="1"/>
    <n v="5"/>
    <x v="1"/>
    <x v="377"/>
    <n v="27.76"/>
    <n v="7.5281947427854573E-2"/>
    <s v="Normal"/>
    <n v="15.984999999999998"/>
    <n v="27.76"/>
    <x v="1"/>
    <s v="T380"/>
    <b v="1"/>
    <x v="15"/>
    <x v="0"/>
    <x v="1"/>
  </r>
  <r>
    <x v="875"/>
    <x v="2"/>
    <n v="21"/>
    <x v="40"/>
    <m/>
    <n v="69.3"/>
    <n v="46"/>
    <x v="0"/>
    <n v="0"/>
    <x v="0"/>
    <x v="12"/>
    <n v="1"/>
    <n v="-0.23796787852679532"/>
    <s v="Normal"/>
    <n v="15.984999999999998"/>
    <n v="1"/>
    <x v="0"/>
    <s v="T277"/>
    <b v="0"/>
    <x v="21"/>
    <x v="0"/>
    <x v="0"/>
  </r>
  <r>
    <x v="876"/>
    <x v="2"/>
    <n v="19"/>
    <x v="40"/>
    <m/>
    <n v="69.7"/>
    <n v="49.4"/>
    <x v="0"/>
    <n v="2"/>
    <x v="0"/>
    <x v="3"/>
    <n v="10"/>
    <n v="-0.13261479804877407"/>
    <s v="Normal"/>
    <n v="15.984999999999998"/>
    <n v="10"/>
    <x v="0"/>
    <s v="T218"/>
    <b v="0"/>
    <x v="3"/>
    <x v="1"/>
    <x v="2"/>
  </r>
  <r>
    <x v="877"/>
    <x v="2"/>
    <n v="19"/>
    <x v="40"/>
    <m/>
    <n v="69.3"/>
    <n v="43.6"/>
    <x v="0"/>
    <n v="2"/>
    <x v="0"/>
    <x v="3"/>
    <n v="10"/>
    <n v="-0.13261479804877407"/>
    <s v="Normal"/>
    <n v="15.984999999999998"/>
    <n v="10"/>
    <x v="0"/>
    <s v="T117"/>
    <b v="0"/>
    <x v="17"/>
    <x v="1"/>
    <x v="2"/>
  </r>
  <r>
    <x v="878"/>
    <x v="0"/>
    <n v="30"/>
    <x v="40"/>
    <m/>
    <n v="71.5"/>
    <n v="55.6"/>
    <x v="0"/>
    <n v="1.5"/>
    <x v="0"/>
    <x v="50"/>
    <n v="7.88"/>
    <n v="-0.15743130145026352"/>
    <s v="Normal"/>
    <n v="15.984999999999998"/>
    <n v="7.88"/>
    <x v="0"/>
    <s v="T402"/>
    <b v="0"/>
    <x v="9"/>
    <x v="1"/>
    <x v="2"/>
  </r>
  <r>
    <x v="879"/>
    <x v="1"/>
    <n v="26"/>
    <x v="40"/>
    <m/>
    <n v="73.599999999999994"/>
    <n v="43.6"/>
    <x v="0"/>
    <n v="2"/>
    <x v="0"/>
    <x v="4"/>
    <m/>
    <n v="-0.24967377635768659"/>
    <s v="Normal"/>
    <n v="15.984999999999998"/>
    <n v="15.984999999999998"/>
    <x v="0"/>
    <s v="T298"/>
    <b v="0"/>
    <x v="20"/>
    <x v="0"/>
    <x v="0"/>
  </r>
  <r>
    <x v="880"/>
    <x v="2"/>
    <n v="11"/>
    <x v="41"/>
    <m/>
    <n v="47.9"/>
    <n v="31.7"/>
    <x v="0"/>
    <n v="3"/>
    <x v="2"/>
    <x v="61"/>
    <n v="17"/>
    <n v="-5.0673513232535307E-2"/>
    <s v="Normal"/>
    <n v="20.105625"/>
    <n v="17"/>
    <x v="0"/>
    <s v="T013"/>
    <b v="0"/>
    <x v="5"/>
    <x v="1"/>
    <x v="0"/>
  </r>
  <r>
    <x v="881"/>
    <x v="0"/>
    <n v="21"/>
    <x v="41"/>
    <m/>
    <n v="79.099999999999994"/>
    <n v="58.4"/>
    <x v="0"/>
    <n v="2.5"/>
    <x v="1"/>
    <x v="157"/>
    <n v="14.18"/>
    <n v="-8.3684145115648631E-2"/>
    <s v="Normal"/>
    <n v="20.105625"/>
    <n v="14.18"/>
    <x v="0"/>
    <s v="T490"/>
    <b v="0"/>
    <x v="6"/>
    <x v="0"/>
    <x v="1"/>
  </r>
  <r>
    <x v="882"/>
    <x v="0"/>
    <n v="14"/>
    <x v="41"/>
    <m/>
    <n v="41.4"/>
    <n v="32.799999999999997"/>
    <x v="0"/>
    <n v="4"/>
    <x v="1"/>
    <x v="21"/>
    <n v="22"/>
    <n v="7.8559759219209522E-3"/>
    <s v="Normal"/>
    <n v="20.105625"/>
    <n v="22"/>
    <x v="1"/>
    <s v="T067"/>
    <b v="0"/>
    <x v="17"/>
    <x v="1"/>
    <x v="2"/>
  </r>
  <r>
    <x v="883"/>
    <x v="0"/>
    <n v="27"/>
    <x v="41"/>
    <m/>
    <n v="74"/>
    <n v="40.1"/>
    <x v="1"/>
    <n v="2.5"/>
    <x v="1"/>
    <x v="378"/>
    <n v="14.98"/>
    <n v="-7.4319426850935622E-2"/>
    <s v="Normal"/>
    <n v="20.105625"/>
    <n v="14.98"/>
    <x v="0"/>
    <s v="T326"/>
    <b v="1"/>
    <x v="20"/>
    <x v="1"/>
    <x v="0"/>
  </r>
  <r>
    <x v="884"/>
    <x v="2"/>
    <n v="15"/>
    <x v="41"/>
    <m/>
    <n v="77"/>
    <n v="42.3"/>
    <x v="1"/>
    <n v="2.5"/>
    <x v="1"/>
    <x v="287"/>
    <n v="16.03"/>
    <n v="-6.2028234128499803E-2"/>
    <s v="Normal"/>
    <n v="20.105625"/>
    <n v="16.03"/>
    <x v="0"/>
    <s v="T358"/>
    <b v="1"/>
    <x v="18"/>
    <x v="0"/>
    <x v="2"/>
  </r>
  <r>
    <x v="885"/>
    <x v="2"/>
    <n v="30"/>
    <x v="41"/>
    <m/>
    <n v="101.6"/>
    <n v="53.5"/>
    <x v="0"/>
    <n v="4.5"/>
    <x v="1"/>
    <x v="113"/>
    <n v="26.78"/>
    <n v="6.3810167553581154E-2"/>
    <s v="Normal"/>
    <n v="20.105625"/>
    <n v="26.78"/>
    <x v="1"/>
    <s v="T121"/>
    <b v="0"/>
    <x v="5"/>
    <x v="1"/>
    <x v="1"/>
  </r>
  <r>
    <x v="886"/>
    <x v="2"/>
    <n v="18"/>
    <x v="41"/>
    <m/>
    <n v="62.9"/>
    <n v="45.3"/>
    <x v="0"/>
    <n v="3"/>
    <x v="2"/>
    <x v="45"/>
    <n v="15"/>
    <n v="-7.4085308894317803E-2"/>
    <s v="Normal"/>
    <n v="20.105625"/>
    <n v="15"/>
    <x v="0"/>
    <s v="T432"/>
    <b v="0"/>
    <x v="10"/>
    <x v="1"/>
    <x v="2"/>
  </r>
  <r>
    <x v="887"/>
    <x v="3"/>
    <n v="9"/>
    <x v="41"/>
    <m/>
    <n v="103.1"/>
    <n v="49.6"/>
    <x v="1"/>
    <n v="5"/>
    <x v="1"/>
    <x v="379"/>
    <n v="31.29"/>
    <n v="0.11660376677090067"/>
    <s v="Normal"/>
    <n v="20.105625"/>
    <n v="31.29"/>
    <x v="1"/>
    <s v="T169"/>
    <b v="1"/>
    <x v="8"/>
    <x v="0"/>
    <x v="2"/>
  </r>
  <r>
    <x v="888"/>
    <x v="1"/>
    <n v="21"/>
    <x v="41"/>
    <m/>
    <n v="45.5"/>
    <n v="39.1"/>
    <x v="1"/>
    <n v="5"/>
    <x v="1"/>
    <x v="380"/>
    <n v="31.95"/>
    <n v="0.1243296593392889"/>
    <s v="Normal"/>
    <n v="20.105625"/>
    <n v="31.95"/>
    <x v="1"/>
    <s v="T032"/>
    <b v="1"/>
    <x v="8"/>
    <x v="0"/>
    <x v="1"/>
  </r>
  <r>
    <x v="889"/>
    <x v="2"/>
    <n v="14"/>
    <x v="41"/>
    <m/>
    <n v="68"/>
    <n v="40.5"/>
    <x v="0"/>
    <n v="3"/>
    <x v="2"/>
    <x v="4"/>
    <m/>
    <n v="-0.24967377635768659"/>
    <s v="Normal"/>
    <n v="20.105625"/>
    <n v="20.105625"/>
    <x v="1"/>
    <s v="T347"/>
    <b v="0"/>
    <x v="9"/>
    <x v="1"/>
    <x v="1"/>
  </r>
  <r>
    <x v="890"/>
    <x v="2"/>
    <n v="20"/>
    <x v="41"/>
    <m/>
    <n v="62.9"/>
    <n v="37.6"/>
    <x v="0"/>
    <n v="3"/>
    <x v="2"/>
    <x v="4"/>
    <m/>
    <n v="-0.24967377635768659"/>
    <s v="Normal"/>
    <n v="20.105625"/>
    <n v="20.105625"/>
    <x v="1"/>
    <s v="T351"/>
    <b v="0"/>
    <x v="10"/>
    <x v="1"/>
    <x v="1"/>
  </r>
  <r>
    <x v="891"/>
    <x v="0"/>
    <n v="10"/>
    <x v="41"/>
    <m/>
    <n v="64.8"/>
    <n v="52.8"/>
    <x v="0"/>
    <n v="2"/>
    <x v="0"/>
    <x v="3"/>
    <n v="10"/>
    <n v="-0.13261479804877407"/>
    <s v="Normal"/>
    <n v="20.105625"/>
    <n v="10"/>
    <x v="0"/>
    <s v="T238"/>
    <b v="0"/>
    <x v="23"/>
    <x v="1"/>
    <x v="0"/>
  </r>
  <r>
    <x v="892"/>
    <x v="0"/>
    <n v="14"/>
    <x v="41"/>
    <m/>
    <n v="57.6"/>
    <n v="58"/>
    <x v="0"/>
    <n v="1"/>
    <x v="0"/>
    <x v="4"/>
    <m/>
    <n v="-0.24967377635768659"/>
    <s v="Normal"/>
    <n v="20.105625"/>
    <n v="20.105625"/>
    <x v="1"/>
    <s v="T434"/>
    <b v="0"/>
    <x v="13"/>
    <x v="1"/>
    <x v="0"/>
  </r>
  <r>
    <x v="893"/>
    <x v="0"/>
    <n v="26"/>
    <x v="41"/>
    <m/>
    <n v="72.2"/>
    <n v="56.9"/>
    <x v="0"/>
    <n v="3.5"/>
    <x v="1"/>
    <x v="175"/>
    <n v="19.43"/>
    <n v="-2.2228181503469568E-2"/>
    <s v="Normal"/>
    <n v="20.105625"/>
    <n v="19.43"/>
    <x v="1"/>
    <s v="T108"/>
    <b v="0"/>
    <x v="6"/>
    <x v="1"/>
    <x v="2"/>
  </r>
  <r>
    <x v="894"/>
    <x v="1"/>
    <n v="31"/>
    <x v="41"/>
    <m/>
    <n v="48.2"/>
    <n v="32.9"/>
    <x v="0"/>
    <n v="5"/>
    <x v="1"/>
    <x v="90"/>
    <n v="29.7"/>
    <n v="9.7991389219783578E-2"/>
    <s v="Normal"/>
    <n v="20.105625"/>
    <n v="29.7"/>
    <x v="1"/>
    <s v="T361"/>
    <b v="0"/>
    <x v="10"/>
    <x v="0"/>
    <x v="2"/>
  </r>
  <r>
    <x v="895"/>
    <x v="1"/>
    <n v="23"/>
    <x v="41"/>
    <m/>
    <n v="50.6"/>
    <n v="34.9"/>
    <x v="0"/>
    <n v="4"/>
    <x v="1"/>
    <x v="21"/>
    <n v="22"/>
    <n v="7.8559759219209522E-3"/>
    <s v="Normal"/>
    <n v="20.105625"/>
    <n v="22"/>
    <x v="1"/>
    <s v="T372"/>
    <b v="0"/>
    <x v="4"/>
    <x v="1"/>
    <x v="0"/>
  </r>
  <r>
    <x v="896"/>
    <x v="0"/>
    <n v="1"/>
    <x v="41"/>
    <m/>
    <n v="62.2"/>
    <n v="35.200000000000003"/>
    <x v="0"/>
    <n v="1"/>
    <x v="0"/>
    <x v="0"/>
    <n v="6"/>
    <n v="-0.17943838937233908"/>
    <s v="Normal"/>
    <n v="20.105625"/>
    <n v="6"/>
    <x v="0"/>
    <s v="T126"/>
    <b v="0"/>
    <x v="14"/>
    <x v="1"/>
    <x v="2"/>
  </r>
  <r>
    <x v="897"/>
    <x v="0"/>
    <n v="26"/>
    <x v="41"/>
    <m/>
    <n v="71.599999999999994"/>
    <n v="39.4"/>
    <x v="1"/>
    <n v="2.5"/>
    <x v="1"/>
    <x v="4"/>
    <m/>
    <n v="-0.24967377635768659"/>
    <s v="Normal"/>
    <n v="20.105625"/>
    <n v="20.105625"/>
    <x v="1"/>
    <s v="T130"/>
    <b v="1"/>
    <x v="8"/>
    <x v="0"/>
    <x v="2"/>
  </r>
  <r>
    <x v="898"/>
    <x v="0"/>
    <n v="8"/>
    <x v="41"/>
    <m/>
    <n v="74.900000000000006"/>
    <n v="50.3"/>
    <x v="1"/>
    <n v="5"/>
    <x v="1"/>
    <x v="381"/>
    <n v="28.56"/>
    <n v="8.4646665692567541E-2"/>
    <s v="Normal"/>
    <n v="20.105625"/>
    <n v="28.56"/>
    <x v="1"/>
    <s v="T462"/>
    <b v="1"/>
    <x v="2"/>
    <x v="0"/>
    <x v="2"/>
  </r>
  <r>
    <x v="899"/>
    <x v="0"/>
    <n v="27"/>
    <x v="41"/>
    <m/>
    <n v="87.1"/>
    <n v="55.9"/>
    <x v="1"/>
    <n v="2.5"/>
    <x v="1"/>
    <x v="382"/>
    <n v="16.79"/>
    <n v="-5.3131751777022479E-2"/>
    <s v="Normal"/>
    <n v="20.105625"/>
    <n v="16.79"/>
    <x v="0"/>
    <s v="T340"/>
    <b v="1"/>
    <x v="22"/>
    <x v="0"/>
    <x v="0"/>
  </r>
  <r>
    <x v="900"/>
    <x v="1"/>
    <n v="7"/>
    <x v="42"/>
    <m/>
    <n v="44.2"/>
    <n v="36.6"/>
    <x v="1"/>
    <n v="4"/>
    <x v="1"/>
    <x v="383"/>
    <n v="27.16"/>
    <n v="6.8258408729319806E-2"/>
    <s v="Normal"/>
    <n v="19.614912280701748"/>
    <n v="27.16"/>
    <x v="1"/>
    <s v="T182"/>
    <b v="1"/>
    <x v="21"/>
    <x v="0"/>
    <x v="2"/>
  </r>
  <r>
    <x v="901"/>
    <x v="2"/>
    <n v="25"/>
    <x v="42"/>
    <m/>
    <n v="74.900000000000006"/>
    <n v="36.799999999999997"/>
    <x v="0"/>
    <n v="2"/>
    <x v="0"/>
    <x v="3"/>
    <n v="10"/>
    <n v="-0.13261479804877407"/>
    <s v="Normal"/>
    <n v="19.614912280701748"/>
    <n v="10"/>
    <x v="0"/>
    <s v="T293"/>
    <b v="0"/>
    <x v="4"/>
    <x v="1"/>
    <x v="1"/>
  </r>
  <r>
    <x v="902"/>
    <x v="1"/>
    <n v="12"/>
    <x v="42"/>
    <m/>
    <n v="62.5"/>
    <n v="50.2"/>
    <x v="0"/>
    <n v="2"/>
    <x v="0"/>
    <x v="128"/>
    <n v="12.1"/>
    <n v="-0.10803241260390244"/>
    <s v="Normal"/>
    <n v="19.614912280701748"/>
    <n v="12.1"/>
    <x v="0"/>
    <s v="T469"/>
    <b v="0"/>
    <x v="23"/>
    <x v="1"/>
    <x v="0"/>
  </r>
  <r>
    <x v="903"/>
    <x v="0"/>
    <n v="19"/>
    <x v="42"/>
    <m/>
    <n v="81.599999999999994"/>
    <n v="44.7"/>
    <x v="0"/>
    <n v="1"/>
    <x v="0"/>
    <x v="15"/>
    <n v="5"/>
    <n v="-0.19114428720323032"/>
    <s v="Normal"/>
    <n v="19.614912280701748"/>
    <n v="5"/>
    <x v="0"/>
    <s v="T399"/>
    <b v="0"/>
    <x v="3"/>
    <x v="1"/>
    <x v="1"/>
  </r>
  <r>
    <x v="904"/>
    <x v="0"/>
    <n v="17"/>
    <x v="42"/>
    <m/>
    <n v="41.5"/>
    <n v="29.5"/>
    <x v="0"/>
    <n v="3.5"/>
    <x v="1"/>
    <x v="60"/>
    <n v="20.48"/>
    <n v="-9.9369887810337437E-3"/>
    <s v="Normal"/>
    <n v="19.614912280701748"/>
    <n v="20.48"/>
    <x v="1"/>
    <s v="T412"/>
    <b v="0"/>
    <x v="9"/>
    <x v="1"/>
    <x v="2"/>
  </r>
  <r>
    <x v="905"/>
    <x v="0"/>
    <n v="8"/>
    <x v="42"/>
    <m/>
    <n v="103.1"/>
    <n v="68.599999999999994"/>
    <x v="1"/>
    <n v="5"/>
    <x v="1"/>
    <x v="384"/>
    <n v="29.85"/>
    <n v="9.9747273894417288E-2"/>
    <s v="Normal"/>
    <n v="19.614912280701748"/>
    <n v="29.85"/>
    <x v="1"/>
    <s v="T075"/>
    <b v="1"/>
    <x v="11"/>
    <x v="0"/>
    <x v="1"/>
  </r>
  <r>
    <x v="906"/>
    <x v="3"/>
    <n v="25"/>
    <x v="42"/>
    <m/>
    <n v="97.2"/>
    <n v="42.9"/>
    <x v="1"/>
    <n v="5"/>
    <x v="1"/>
    <x v="4"/>
    <m/>
    <n v="-0.24967377635768659"/>
    <s v="Normal"/>
    <n v="19.614912280701748"/>
    <n v="19.614912280701748"/>
    <x v="1"/>
    <s v="T111"/>
    <b v="1"/>
    <x v="23"/>
    <x v="0"/>
    <x v="1"/>
  </r>
  <r>
    <x v="907"/>
    <x v="0"/>
    <n v="26"/>
    <x v="42"/>
    <m/>
    <n v="62.4"/>
    <n v="43.2"/>
    <x v="1"/>
    <n v="1.5"/>
    <x v="0"/>
    <x v="385"/>
    <n v="11.97"/>
    <n v="-0.10955417932191829"/>
    <s v="Normal"/>
    <n v="19.614912280701748"/>
    <n v="11.97"/>
    <x v="0"/>
    <s v="T251"/>
    <b v="1"/>
    <x v="2"/>
    <x v="0"/>
    <x v="2"/>
  </r>
  <r>
    <x v="908"/>
    <x v="1"/>
    <n v="6"/>
    <x v="42"/>
    <m/>
    <n v="51"/>
    <n v="31.5"/>
    <x v="1"/>
    <n v="5"/>
    <x v="1"/>
    <x v="386"/>
    <n v="31.7"/>
    <n v="0.12140318488156608"/>
    <s v="Normal"/>
    <n v="19.614912280701748"/>
    <n v="31.7"/>
    <x v="1"/>
    <s v="T364"/>
    <b v="1"/>
    <x v="20"/>
    <x v="0"/>
    <x v="2"/>
  </r>
  <r>
    <x v="909"/>
    <x v="3"/>
    <n v="17"/>
    <x v="42"/>
    <m/>
    <n v="72"/>
    <n v="56.6"/>
    <x v="0"/>
    <n v="2.5"/>
    <x v="1"/>
    <x v="131"/>
    <n v="13.12"/>
    <n v="-9.6092396816393366E-2"/>
    <s v="Normal"/>
    <n v="19.614912280701748"/>
    <n v="13.12"/>
    <x v="0"/>
    <s v="T058"/>
    <b v="0"/>
    <x v="12"/>
    <x v="0"/>
    <x v="0"/>
  </r>
  <r>
    <x v="910"/>
    <x v="2"/>
    <n v="8"/>
    <x v="42"/>
    <m/>
    <n v="61.5"/>
    <n v="31.7"/>
    <x v="0"/>
    <n v="2.5"/>
    <x v="1"/>
    <x v="131"/>
    <n v="13.12"/>
    <n v="-9.6092396816393366E-2"/>
    <s v="Normal"/>
    <n v="19.614912280701748"/>
    <n v="13.12"/>
    <x v="0"/>
    <s v="T305"/>
    <b v="0"/>
    <x v="14"/>
    <x v="1"/>
    <x v="1"/>
  </r>
  <r>
    <x v="911"/>
    <x v="3"/>
    <n v="13"/>
    <x v="42"/>
    <m/>
    <n v="48.4"/>
    <n v="39.200000000000003"/>
    <x v="1"/>
    <n v="5"/>
    <x v="1"/>
    <x v="224"/>
    <n v="31.39"/>
    <n v="0.11777435655398981"/>
    <s v="Normal"/>
    <n v="19.614912280701748"/>
    <n v="31.39"/>
    <x v="1"/>
    <s v="T054"/>
    <b v="1"/>
    <x v="2"/>
    <x v="0"/>
    <x v="0"/>
  </r>
  <r>
    <x v="912"/>
    <x v="2"/>
    <n v="16"/>
    <x v="42"/>
    <m/>
    <n v="47.2"/>
    <n v="39.5"/>
    <x v="1"/>
    <n v="4"/>
    <x v="1"/>
    <x v="160"/>
    <n v="24.79"/>
    <n v="4.0515430870107533E-2"/>
    <s v="Normal"/>
    <n v="19.614912280701748"/>
    <n v="24.79"/>
    <x v="1"/>
    <s v="T116"/>
    <b v="1"/>
    <x v="10"/>
    <x v="0"/>
    <x v="0"/>
  </r>
  <r>
    <x v="913"/>
    <x v="0"/>
    <n v="5"/>
    <x v="42"/>
    <m/>
    <n v="92.9"/>
    <n v="67.3"/>
    <x v="0"/>
    <n v="3"/>
    <x v="2"/>
    <x v="61"/>
    <n v="17"/>
    <n v="-5.0673513232535307E-2"/>
    <s v="Normal"/>
    <n v="19.614912280701748"/>
    <n v="17"/>
    <x v="0"/>
    <s v="T037"/>
    <b v="0"/>
    <x v="12"/>
    <x v="1"/>
    <x v="2"/>
  </r>
  <r>
    <x v="914"/>
    <x v="1"/>
    <n v="13"/>
    <x v="42"/>
    <m/>
    <n v="70.099999999999994"/>
    <n v="51.2"/>
    <x v="1"/>
    <n v="3.5"/>
    <x v="1"/>
    <x v="387"/>
    <n v="23.09"/>
    <n v="2.0615404557592414E-2"/>
    <s v="Normal"/>
    <n v="19.614912280701748"/>
    <n v="23.09"/>
    <x v="1"/>
    <s v="T091"/>
    <b v="1"/>
    <x v="16"/>
    <x v="0"/>
    <x v="0"/>
  </r>
  <r>
    <x v="915"/>
    <x v="3"/>
    <n v="28"/>
    <x v="42"/>
    <m/>
    <n v="47"/>
    <n v="35.799999999999997"/>
    <x v="1"/>
    <n v="3.5"/>
    <x v="1"/>
    <x v="388"/>
    <n v="24.4"/>
    <n v="3.5950130716059937E-2"/>
    <s v="Normal"/>
    <n v="19.614912280701748"/>
    <n v="24.4"/>
    <x v="1"/>
    <s v="T094"/>
    <b v="1"/>
    <x v="22"/>
    <x v="0"/>
    <x v="2"/>
  </r>
  <r>
    <x v="916"/>
    <x v="1"/>
    <n v="27"/>
    <x v="42"/>
    <m/>
    <n v="101.1"/>
    <n v="55.6"/>
    <x v="1"/>
    <n v="5"/>
    <x v="1"/>
    <x v="389"/>
    <n v="32.869999999999997"/>
    <n v="0.13509908534370882"/>
    <s v="Normal"/>
    <n v="19.614912280701748"/>
    <n v="32.869999999999997"/>
    <x v="1"/>
    <s v="T086"/>
    <b v="1"/>
    <x v="5"/>
    <x v="0"/>
    <x v="0"/>
  </r>
  <r>
    <x v="917"/>
    <x v="1"/>
    <n v="11"/>
    <x v="42"/>
    <m/>
    <n v="90.1"/>
    <n v="63.9"/>
    <x v="1"/>
    <n v="4.5"/>
    <x v="1"/>
    <x v="390"/>
    <n v="29.93"/>
    <n v="0.10068374572088858"/>
    <s v="Normal"/>
    <n v="19.614912280701748"/>
    <n v="29.93"/>
    <x v="1"/>
    <s v="T219"/>
    <b v="1"/>
    <x v="23"/>
    <x v="0"/>
    <x v="1"/>
  </r>
  <r>
    <x v="918"/>
    <x v="1"/>
    <n v="16"/>
    <x v="42"/>
    <m/>
    <n v="86.2"/>
    <n v="64.099999999999994"/>
    <x v="1"/>
    <n v="5"/>
    <x v="1"/>
    <x v="391"/>
    <n v="31.48"/>
    <n v="0.11882788735877002"/>
    <s v="Normal"/>
    <n v="19.614912280701748"/>
    <n v="31.48"/>
    <x v="1"/>
    <s v="T012"/>
    <b v="1"/>
    <x v="12"/>
    <x v="0"/>
    <x v="2"/>
  </r>
  <r>
    <x v="919"/>
    <x v="1"/>
    <n v="18"/>
    <x v="42"/>
    <m/>
    <n v="102.5"/>
    <n v="59.3"/>
    <x v="1"/>
    <n v="5"/>
    <x v="1"/>
    <x v="392"/>
    <n v="32.56"/>
    <n v="0.1314702570161326"/>
    <s v="Normal"/>
    <n v="19.614912280701748"/>
    <n v="32.56"/>
    <x v="1"/>
    <s v="T264"/>
    <b v="1"/>
    <x v="18"/>
    <x v="0"/>
    <x v="0"/>
  </r>
  <r>
    <x v="920"/>
    <x v="0"/>
    <n v="3"/>
    <x v="43"/>
    <m/>
    <n v="61.9"/>
    <n v="46.5"/>
    <x v="0"/>
    <n v="1"/>
    <x v="0"/>
    <x v="0"/>
    <n v="6"/>
    <n v="-0.17943838937233908"/>
    <s v="Normal"/>
    <n v="19.005294117647058"/>
    <n v="6"/>
    <x v="0"/>
    <s v="T239"/>
    <b v="0"/>
    <x v="17"/>
    <x v="0"/>
    <x v="0"/>
  </r>
  <r>
    <x v="921"/>
    <x v="0"/>
    <n v="28"/>
    <x v="43"/>
    <m/>
    <n v="46.6"/>
    <n v="35.700000000000003"/>
    <x v="0"/>
    <n v="2.5"/>
    <x v="1"/>
    <x v="4"/>
    <m/>
    <n v="-0.24967377635768659"/>
    <s v="Normal"/>
    <n v="19.005294117647058"/>
    <n v="19.005294117647058"/>
    <x v="1"/>
    <s v="T422"/>
    <b v="0"/>
    <x v="13"/>
    <x v="1"/>
    <x v="0"/>
  </r>
  <r>
    <x v="922"/>
    <x v="2"/>
    <n v="25"/>
    <x v="43"/>
    <m/>
    <n v="79.599999999999994"/>
    <n v="59.3"/>
    <x v="0"/>
    <n v="2.5"/>
    <x v="1"/>
    <x v="131"/>
    <n v="13.12"/>
    <n v="-9.6092396816393366E-2"/>
    <s v="Normal"/>
    <n v="19.005294117647058"/>
    <n v="13.12"/>
    <x v="0"/>
    <s v="T320"/>
    <b v="0"/>
    <x v="23"/>
    <x v="1"/>
    <x v="0"/>
  </r>
  <r>
    <x v="923"/>
    <x v="1"/>
    <n v="28"/>
    <x v="43"/>
    <m/>
    <n v="64.599999999999994"/>
    <n v="44.9"/>
    <x v="1"/>
    <n v="4.5"/>
    <x v="1"/>
    <x v="393"/>
    <n v="27.87"/>
    <n v="7.6569596189252603E-2"/>
    <s v="Normal"/>
    <n v="19.005294117647058"/>
    <n v="27.87"/>
    <x v="1"/>
    <s v="T424"/>
    <b v="1"/>
    <x v="11"/>
    <x v="0"/>
    <x v="2"/>
  </r>
  <r>
    <x v="924"/>
    <x v="1"/>
    <n v="22"/>
    <x v="43"/>
    <m/>
    <n v="84"/>
    <n v="55.2"/>
    <x v="1"/>
    <n v="5"/>
    <x v="1"/>
    <x v="4"/>
    <m/>
    <n v="-0.24967377635768659"/>
    <s v="Normal"/>
    <n v="19.005294117647058"/>
    <n v="19.005294117647058"/>
    <x v="1"/>
    <s v="T470"/>
    <b v="1"/>
    <x v="1"/>
    <x v="0"/>
    <x v="0"/>
  </r>
  <r>
    <x v="925"/>
    <x v="2"/>
    <n v="4"/>
    <x v="43"/>
    <m/>
    <n v="77.7"/>
    <n v="47.1"/>
    <x v="1"/>
    <n v="2.5"/>
    <x v="1"/>
    <x v="394"/>
    <n v="16.16"/>
    <n v="-6.0506467410483954E-2"/>
    <s v="Normal"/>
    <n v="19.005294117647058"/>
    <n v="16.16"/>
    <x v="0"/>
    <s v="T479"/>
    <b v="1"/>
    <x v="19"/>
    <x v="0"/>
    <x v="0"/>
  </r>
  <r>
    <x v="926"/>
    <x v="2"/>
    <n v="23"/>
    <x v="43"/>
    <m/>
    <n v="75.3"/>
    <n v="46.8"/>
    <x v="0"/>
    <n v="1.5"/>
    <x v="0"/>
    <x v="50"/>
    <n v="7.88"/>
    <n v="-0.15743130145026352"/>
    <s v="Normal"/>
    <n v="19.005294117647058"/>
    <n v="7.88"/>
    <x v="0"/>
    <s v="T225"/>
    <b v="0"/>
    <x v="20"/>
    <x v="1"/>
    <x v="2"/>
  </r>
  <r>
    <x v="927"/>
    <x v="0"/>
    <n v="6"/>
    <x v="43"/>
    <m/>
    <n v="65"/>
    <n v="37.4"/>
    <x v="0"/>
    <n v="2"/>
    <x v="0"/>
    <x v="3"/>
    <n v="10"/>
    <n v="-0.13261479804877407"/>
    <s v="Normal"/>
    <n v="19.005294117647058"/>
    <n v="10"/>
    <x v="0"/>
    <s v="T305"/>
    <b v="0"/>
    <x v="9"/>
    <x v="0"/>
    <x v="0"/>
  </r>
  <r>
    <x v="928"/>
    <x v="2"/>
    <n v="7"/>
    <x v="43"/>
    <m/>
    <n v="84.4"/>
    <n v="57.6"/>
    <x v="0"/>
    <n v="4"/>
    <x v="1"/>
    <x v="158"/>
    <n v="21"/>
    <n v="-3.8499219089702984E-3"/>
    <s v="Normal"/>
    <n v="19.005294117647058"/>
    <n v="21"/>
    <x v="1"/>
    <s v="T365"/>
    <b v="0"/>
    <x v="14"/>
    <x v="1"/>
    <x v="2"/>
  </r>
  <r>
    <x v="929"/>
    <x v="0"/>
    <n v="28"/>
    <x v="43"/>
    <m/>
    <n v="50.1"/>
    <n v="39.200000000000003"/>
    <x v="1"/>
    <n v="4.5"/>
    <x v="1"/>
    <x v="395"/>
    <n v="26.62"/>
    <n v="6.1937223900638542E-2"/>
    <s v="Normal"/>
    <n v="19.005294117647058"/>
    <n v="26.62"/>
    <x v="1"/>
    <s v="T147"/>
    <b v="1"/>
    <x v="15"/>
    <x v="0"/>
    <x v="2"/>
  </r>
  <r>
    <x v="930"/>
    <x v="0"/>
    <n v="8"/>
    <x v="43"/>
    <m/>
    <n v="63.5"/>
    <n v="59.3"/>
    <x v="0"/>
    <n v="3"/>
    <x v="2"/>
    <x v="45"/>
    <n v="15"/>
    <n v="-7.4085308894317803E-2"/>
    <s v="Normal"/>
    <n v="19.005294117647058"/>
    <n v="15"/>
    <x v="0"/>
    <s v="T295"/>
    <b v="0"/>
    <x v="14"/>
    <x v="0"/>
    <x v="0"/>
  </r>
  <r>
    <x v="931"/>
    <x v="3"/>
    <n v="13"/>
    <x v="43"/>
    <m/>
    <n v="57.8"/>
    <n v="30.7"/>
    <x v="1"/>
    <n v="4.5"/>
    <x v="1"/>
    <x v="396"/>
    <n v="25.93"/>
    <n v="5.386015439732357E-2"/>
    <s v="Normal"/>
    <n v="19.005294117647058"/>
    <n v="25.93"/>
    <x v="1"/>
    <s v="T273"/>
    <b v="1"/>
    <x v="14"/>
    <x v="0"/>
    <x v="0"/>
  </r>
  <r>
    <x v="932"/>
    <x v="0"/>
    <n v="20"/>
    <x v="43"/>
    <m/>
    <n v="55.8"/>
    <n v="29"/>
    <x v="0"/>
    <n v="3"/>
    <x v="2"/>
    <x v="45"/>
    <n v="15"/>
    <n v="-7.4085308894317803E-2"/>
    <s v="Normal"/>
    <n v="19.005294117647058"/>
    <n v="15"/>
    <x v="0"/>
    <s v="T388"/>
    <b v="0"/>
    <x v="5"/>
    <x v="1"/>
    <x v="2"/>
  </r>
  <r>
    <x v="933"/>
    <x v="0"/>
    <n v="26"/>
    <x v="43"/>
    <m/>
    <n v="64.900000000000006"/>
    <n v="57.2"/>
    <x v="0"/>
    <n v="3.5"/>
    <x v="1"/>
    <x v="33"/>
    <n v="18.38"/>
    <n v="-3.451937422590539E-2"/>
    <s v="Normal"/>
    <n v="19.005294117647058"/>
    <n v="18.38"/>
    <x v="1"/>
    <s v="T232"/>
    <b v="0"/>
    <x v="20"/>
    <x v="1"/>
    <x v="2"/>
  </r>
  <r>
    <x v="934"/>
    <x v="2"/>
    <n v="3"/>
    <x v="43"/>
    <m/>
    <n v="73.5"/>
    <n v="56.1"/>
    <x v="1"/>
    <n v="2.5"/>
    <x v="1"/>
    <x v="397"/>
    <n v="15.04"/>
    <n v="-7.3617072981082166E-2"/>
    <s v="Normal"/>
    <n v="19.005294117647058"/>
    <n v="15.04"/>
    <x v="0"/>
    <s v="T431"/>
    <b v="1"/>
    <x v="23"/>
    <x v="0"/>
    <x v="2"/>
  </r>
  <r>
    <x v="935"/>
    <x v="0"/>
    <n v="29"/>
    <x v="43"/>
    <m/>
    <n v="70.2"/>
    <n v="31.8"/>
    <x v="0"/>
    <n v="1.5"/>
    <x v="0"/>
    <x v="4"/>
    <m/>
    <n v="-0.24967377635768659"/>
    <s v="Normal"/>
    <n v="19.005294117647058"/>
    <n v="19.005294117647058"/>
    <x v="1"/>
    <s v="T369"/>
    <b v="0"/>
    <x v="2"/>
    <x v="1"/>
    <x v="2"/>
  </r>
  <r>
    <x v="936"/>
    <x v="1"/>
    <n v="24"/>
    <x v="43"/>
    <m/>
    <n v="59.2"/>
    <n v="34.4"/>
    <x v="1"/>
    <n v="5"/>
    <x v="1"/>
    <x v="398"/>
    <n v="32.01"/>
    <n v="0.12503201320914237"/>
    <s v="Normal"/>
    <n v="19.005294117647058"/>
    <n v="32.01"/>
    <x v="1"/>
    <s v="T048"/>
    <b v="1"/>
    <x v="12"/>
    <x v="0"/>
    <x v="0"/>
  </r>
  <r>
    <x v="937"/>
    <x v="1"/>
    <n v="1"/>
    <x v="43"/>
    <m/>
    <n v="66.900000000000006"/>
    <n v="35.799999999999997"/>
    <x v="1"/>
    <n v="4"/>
    <x v="1"/>
    <x v="399"/>
    <n v="24.5"/>
    <n v="3.7120720499149079E-2"/>
    <s v="Normal"/>
    <n v="19.005294117647058"/>
    <n v="24.5"/>
    <x v="1"/>
    <s v="T375"/>
    <b v="1"/>
    <x v="16"/>
    <x v="0"/>
    <x v="0"/>
  </r>
  <r>
    <x v="938"/>
    <x v="2"/>
    <n v="8"/>
    <x v="43"/>
    <m/>
    <n v="90.7"/>
    <n v="62.6"/>
    <x v="1"/>
    <n v="5"/>
    <x v="1"/>
    <x v="400"/>
    <n v="32.08"/>
    <n v="0.12585142605730476"/>
    <s v="Normal"/>
    <n v="19.005294117647058"/>
    <n v="32.08"/>
    <x v="1"/>
    <s v="T134"/>
    <b v="1"/>
    <x v="21"/>
    <x v="0"/>
    <x v="1"/>
  </r>
  <r>
    <x v="939"/>
    <x v="1"/>
    <n v="11"/>
    <x v="43"/>
    <m/>
    <n v="79.599999999999994"/>
    <n v="48.4"/>
    <x v="0"/>
    <n v="3"/>
    <x v="2"/>
    <x v="119"/>
    <n v="16.5"/>
    <n v="-5.6526462147980933E-2"/>
    <s v="Normal"/>
    <n v="19.005294117647058"/>
    <n v="16.5"/>
    <x v="0"/>
    <s v="T350"/>
    <b v="0"/>
    <x v="1"/>
    <x v="1"/>
    <x v="2"/>
  </r>
  <r>
    <x v="940"/>
    <x v="0"/>
    <n v="10"/>
    <x v="10"/>
    <m/>
    <n v="94.8"/>
    <n v="60"/>
    <x v="1"/>
    <n v="2"/>
    <x v="0"/>
    <x v="401"/>
    <n v="13.71"/>
    <n v="-8.9185917096167508E-2"/>
    <s v="Normal"/>
    <n v="19.131944444444443"/>
    <n v="13.71"/>
    <x v="0"/>
    <s v="T186"/>
    <b v="1"/>
    <x v="10"/>
    <x v="0"/>
    <x v="2"/>
  </r>
  <r>
    <x v="941"/>
    <x v="1"/>
    <n v="10"/>
    <x v="10"/>
    <m/>
    <n v="84"/>
    <n v="41.9"/>
    <x v="1"/>
    <n v="4.5"/>
    <x v="1"/>
    <x v="402"/>
    <n v="28.88"/>
    <n v="8.839255299845275E-2"/>
    <s v="Normal"/>
    <n v="19.131944444444443"/>
    <n v="28.88"/>
    <x v="1"/>
    <s v="T498"/>
    <b v="1"/>
    <x v="9"/>
    <x v="0"/>
    <x v="2"/>
  </r>
  <r>
    <x v="942"/>
    <x v="1"/>
    <n v="12"/>
    <x v="10"/>
    <m/>
    <n v="71.8"/>
    <n v="46.4"/>
    <x v="1"/>
    <n v="3"/>
    <x v="2"/>
    <x v="403"/>
    <n v="18.54"/>
    <n v="-3.2646430572962785E-2"/>
    <s v="Normal"/>
    <n v="19.131944444444443"/>
    <n v="18.54"/>
    <x v="1"/>
    <s v="T278"/>
    <b v="1"/>
    <x v="19"/>
    <x v="1"/>
    <x v="1"/>
  </r>
  <r>
    <x v="943"/>
    <x v="0"/>
    <n v="2"/>
    <x v="10"/>
    <m/>
    <n v="68"/>
    <n v="56.3"/>
    <x v="1"/>
    <n v="5"/>
    <x v="1"/>
    <x v="404"/>
    <n v="27.26"/>
    <n v="6.9428998512408954E-2"/>
    <s v="Normal"/>
    <n v="19.131944444444443"/>
    <n v="27.26"/>
    <x v="1"/>
    <s v="T352"/>
    <b v="1"/>
    <x v="2"/>
    <x v="0"/>
    <x v="2"/>
  </r>
  <r>
    <x v="944"/>
    <x v="1"/>
    <n v="7"/>
    <x v="10"/>
    <m/>
    <n v="93.8"/>
    <n v="64.400000000000006"/>
    <x v="1"/>
    <n v="5"/>
    <x v="1"/>
    <x v="167"/>
    <n v="31.51"/>
    <n v="0.11917906429369678"/>
    <s v="Normal"/>
    <n v="19.131944444444443"/>
    <n v="31.51"/>
    <x v="1"/>
    <s v="T210"/>
    <b v="1"/>
    <x v="1"/>
    <x v="0"/>
    <x v="2"/>
  </r>
  <r>
    <x v="945"/>
    <x v="3"/>
    <n v="29"/>
    <x v="10"/>
    <m/>
    <n v="47.6"/>
    <n v="32.6"/>
    <x v="1"/>
    <n v="3"/>
    <x v="2"/>
    <x v="405"/>
    <n v="20.23"/>
    <n v="-1.2863463238756557E-2"/>
    <s v="Normal"/>
    <n v="19.131944444444443"/>
    <n v="20.23"/>
    <x v="1"/>
    <s v="T021"/>
    <b v="1"/>
    <x v="17"/>
    <x v="0"/>
    <x v="0"/>
  </r>
  <r>
    <x v="946"/>
    <x v="0"/>
    <n v="8"/>
    <x v="10"/>
    <m/>
    <n v="75"/>
    <n v="54.4"/>
    <x v="0"/>
    <n v="2"/>
    <x v="0"/>
    <x v="93"/>
    <n v="11"/>
    <n v="-0.12090890021788281"/>
    <s v="Normal"/>
    <n v="19.131944444444443"/>
    <n v="11"/>
    <x v="0"/>
    <s v="T356"/>
    <b v="0"/>
    <x v="7"/>
    <x v="1"/>
    <x v="2"/>
  </r>
  <r>
    <x v="947"/>
    <x v="2"/>
    <n v="17"/>
    <x v="10"/>
    <m/>
    <n v="68.599999999999994"/>
    <n v="49.3"/>
    <x v="1"/>
    <n v="3"/>
    <x v="2"/>
    <x v="406"/>
    <n v="17.34"/>
    <n v="-4.6693507970032279E-2"/>
    <s v="Normal"/>
    <n v="19.131944444444443"/>
    <n v="17.34"/>
    <x v="0"/>
    <s v="T090"/>
    <b v="1"/>
    <x v="19"/>
    <x v="1"/>
    <x v="0"/>
  </r>
  <r>
    <x v="948"/>
    <x v="2"/>
    <n v="22"/>
    <x v="10"/>
    <m/>
    <n v="65.400000000000006"/>
    <n v="44.8"/>
    <x v="0"/>
    <n v="1"/>
    <x v="0"/>
    <x v="0"/>
    <n v="6"/>
    <n v="-0.17943838937233908"/>
    <s v="Normal"/>
    <n v="19.131944444444443"/>
    <n v="6"/>
    <x v="0"/>
    <s v="T128"/>
    <b v="0"/>
    <x v="20"/>
    <x v="1"/>
    <x v="1"/>
  </r>
  <r>
    <x v="949"/>
    <x v="0"/>
    <n v="27"/>
    <x v="10"/>
    <m/>
    <n v="37.200000000000003"/>
    <n v="36.799999999999997"/>
    <x v="0"/>
    <n v="2"/>
    <x v="0"/>
    <x v="40"/>
    <n v="12"/>
    <n v="-0.10920300238699156"/>
    <s v="Normal"/>
    <n v="19.131944444444443"/>
    <n v="12"/>
    <x v="0"/>
    <s v="T054"/>
    <b v="0"/>
    <x v="21"/>
    <x v="1"/>
    <x v="1"/>
  </r>
  <r>
    <x v="950"/>
    <x v="2"/>
    <n v="7"/>
    <x v="10"/>
    <m/>
    <n v="55.8"/>
    <n v="26.3"/>
    <x v="1"/>
    <n v="5"/>
    <x v="1"/>
    <x v="4"/>
    <m/>
    <n v="-0.24967377635768659"/>
    <s v="Normal"/>
    <n v="19.131944444444443"/>
    <n v="19.131944444444443"/>
    <x v="1"/>
    <s v="T037"/>
    <b v="1"/>
    <x v="14"/>
    <x v="0"/>
    <x v="2"/>
  </r>
  <r>
    <x v="951"/>
    <x v="3"/>
    <n v="30"/>
    <x v="10"/>
    <m/>
    <n v="62.2"/>
    <n v="44.5"/>
    <x v="0"/>
    <n v="1"/>
    <x v="0"/>
    <x v="4"/>
    <m/>
    <n v="-0.24967377635768659"/>
    <s v="Normal"/>
    <n v="19.131944444444443"/>
    <n v="19.131944444444443"/>
    <x v="1"/>
    <s v="T022"/>
    <b v="0"/>
    <x v="19"/>
    <x v="1"/>
    <x v="2"/>
  </r>
  <r>
    <x v="952"/>
    <x v="0"/>
    <n v="11"/>
    <x v="10"/>
    <m/>
    <n v="95.4"/>
    <n v="64.7"/>
    <x v="0"/>
    <n v="3.5"/>
    <x v="1"/>
    <x v="140"/>
    <n v="21.53"/>
    <n v="2.3542039414020778E-3"/>
    <s v="Normal"/>
    <n v="19.131944444444443"/>
    <n v="21.53"/>
    <x v="1"/>
    <s v="T500"/>
    <b v="0"/>
    <x v="11"/>
    <x v="1"/>
    <x v="0"/>
  </r>
  <r>
    <x v="953"/>
    <x v="3"/>
    <n v="11"/>
    <x v="10"/>
    <m/>
    <n v="49.7"/>
    <n v="36.4"/>
    <x v="0"/>
    <n v="3"/>
    <x v="2"/>
    <x v="61"/>
    <n v="17"/>
    <n v="-5.0673513232535307E-2"/>
    <s v="Normal"/>
    <n v="19.131944444444443"/>
    <n v="17"/>
    <x v="0"/>
    <s v="T493"/>
    <b v="0"/>
    <x v="18"/>
    <x v="1"/>
    <x v="1"/>
  </r>
  <r>
    <x v="954"/>
    <x v="3"/>
    <n v="12"/>
    <x v="10"/>
    <m/>
    <n v="50"/>
    <n v="37.1"/>
    <x v="0"/>
    <n v="3"/>
    <x v="2"/>
    <x v="45"/>
    <n v="15"/>
    <n v="-7.4085308894317803E-2"/>
    <s v="Normal"/>
    <n v="19.131944444444443"/>
    <n v="15"/>
    <x v="0"/>
    <s v="T011"/>
    <b v="0"/>
    <x v="15"/>
    <x v="1"/>
    <x v="1"/>
  </r>
  <r>
    <x v="955"/>
    <x v="2"/>
    <n v="2"/>
    <x v="10"/>
    <m/>
    <n v="50.8"/>
    <n v="30.1"/>
    <x v="0"/>
    <n v="3"/>
    <x v="2"/>
    <x v="45"/>
    <n v="15"/>
    <n v="-7.4085308894317803E-2"/>
    <s v="Normal"/>
    <n v="19.131944444444443"/>
    <n v="15"/>
    <x v="0"/>
    <s v="T202"/>
    <b v="0"/>
    <x v="5"/>
    <x v="1"/>
    <x v="1"/>
  </r>
  <r>
    <x v="956"/>
    <x v="3"/>
    <n v="6"/>
    <x v="10"/>
    <m/>
    <n v="43.7"/>
    <n v="39.5"/>
    <x v="1"/>
    <n v="5"/>
    <x v="1"/>
    <x v="4"/>
    <m/>
    <n v="-0.24967377635768659"/>
    <s v="Normal"/>
    <n v="19.131944444444443"/>
    <n v="19.131944444444443"/>
    <x v="1"/>
    <s v="T339"/>
    <b v="1"/>
    <x v="10"/>
    <x v="0"/>
    <x v="1"/>
  </r>
  <r>
    <x v="957"/>
    <x v="0"/>
    <n v="9"/>
    <x v="10"/>
    <m/>
    <n v="95.4"/>
    <n v="43.9"/>
    <x v="0"/>
    <n v="1.5"/>
    <x v="0"/>
    <x v="407"/>
    <n v="9.9700000000000006"/>
    <n v="-0.1329659749837008"/>
    <s v="Normal"/>
    <n v="19.131944444444443"/>
    <n v="9.9700000000000006"/>
    <x v="0"/>
    <s v="T164"/>
    <b v="0"/>
    <x v="7"/>
    <x v="1"/>
    <x v="0"/>
  </r>
  <r>
    <x v="958"/>
    <x v="0"/>
    <n v="19"/>
    <x v="10"/>
    <m/>
    <n v="74.900000000000006"/>
    <n v="32.200000000000003"/>
    <x v="1"/>
    <n v="5"/>
    <x v="1"/>
    <x v="408"/>
    <n v="30.1"/>
    <n v="0.1026737483521401"/>
    <s v="Normal"/>
    <n v="19.131944444444443"/>
    <n v="30.1"/>
    <x v="1"/>
    <s v="T286"/>
    <b v="1"/>
    <x v="19"/>
    <x v="0"/>
    <x v="1"/>
  </r>
  <r>
    <x v="959"/>
    <x v="1"/>
    <n v="19"/>
    <x v="10"/>
    <m/>
    <n v="74.2"/>
    <n v="48.6"/>
    <x v="1"/>
    <n v="4"/>
    <x v="1"/>
    <x v="409"/>
    <n v="24.02"/>
    <n v="3.1501889540321279E-2"/>
    <s v="Normal"/>
    <n v="19.131944444444443"/>
    <n v="24.02"/>
    <x v="1"/>
    <s v="T028"/>
    <b v="1"/>
    <x v="7"/>
    <x v="0"/>
    <x v="2"/>
  </r>
  <r>
    <x v="960"/>
    <x v="0"/>
    <n v="22"/>
    <x v="44"/>
    <m/>
    <n v="49.7"/>
    <n v="32.4"/>
    <x v="0"/>
    <n v="3"/>
    <x v="2"/>
    <x v="61"/>
    <n v="17"/>
    <n v="-5.0673513232535307E-2"/>
    <s v="Normal"/>
    <n v="18.88105263157895"/>
    <n v="17"/>
    <x v="0"/>
    <s v="T168"/>
    <b v="0"/>
    <x v="23"/>
    <x v="0"/>
    <x v="0"/>
  </r>
  <r>
    <x v="961"/>
    <x v="0"/>
    <n v="18"/>
    <x v="44"/>
    <m/>
    <n v="58.3"/>
    <n v="27"/>
    <x v="1"/>
    <n v="4.5"/>
    <x v="1"/>
    <x v="410"/>
    <n v="27.79"/>
    <n v="7.5633124362781287E-2"/>
    <s v="Normal"/>
    <n v="18.88105263157895"/>
    <n v="27.79"/>
    <x v="1"/>
    <s v="T398"/>
    <b v="1"/>
    <x v="23"/>
    <x v="0"/>
    <x v="0"/>
  </r>
  <r>
    <x v="962"/>
    <x v="3"/>
    <n v="20"/>
    <x v="44"/>
    <m/>
    <n v="63.7"/>
    <n v="48.6"/>
    <x v="1"/>
    <n v="2.5"/>
    <x v="1"/>
    <x v="411"/>
    <n v="17.04"/>
    <n v="-5.0205277319299663E-2"/>
    <s v="Normal"/>
    <n v="18.88105263157895"/>
    <n v="17.04"/>
    <x v="0"/>
    <s v="T096"/>
    <b v="1"/>
    <x v="10"/>
    <x v="0"/>
    <x v="2"/>
  </r>
  <r>
    <x v="963"/>
    <x v="1"/>
    <n v="12"/>
    <x v="44"/>
    <m/>
    <n v="95"/>
    <n v="69.900000000000006"/>
    <x v="0"/>
    <n v="4"/>
    <x v="1"/>
    <x v="18"/>
    <n v="24.2"/>
    <n v="3.3608951149881695E-2"/>
    <s v="Normal"/>
    <n v="18.88105263157895"/>
    <n v="24.2"/>
    <x v="1"/>
    <s v="T291"/>
    <b v="0"/>
    <x v="8"/>
    <x v="1"/>
    <x v="2"/>
  </r>
  <r>
    <x v="964"/>
    <x v="0"/>
    <n v="26"/>
    <x v="44"/>
    <m/>
    <n v="63.7"/>
    <n v="47.6"/>
    <x v="0"/>
    <n v="2"/>
    <x v="0"/>
    <x v="3"/>
    <n v="10"/>
    <n v="-0.13261479804877407"/>
    <s v="Normal"/>
    <n v="18.88105263157895"/>
    <n v="10"/>
    <x v="0"/>
    <s v="T175"/>
    <b v="0"/>
    <x v="23"/>
    <x v="1"/>
    <x v="2"/>
  </r>
  <r>
    <x v="965"/>
    <x v="3"/>
    <n v="3"/>
    <x v="44"/>
    <m/>
    <n v="92.2"/>
    <n v="59.5"/>
    <x v="1"/>
    <n v="4.5"/>
    <x v="1"/>
    <x v="412"/>
    <n v="26.89"/>
    <n v="6.5097816314979184E-2"/>
    <s v="Normal"/>
    <n v="18.88105263157895"/>
    <n v="26.89"/>
    <x v="1"/>
    <s v="T236"/>
    <b v="1"/>
    <x v="2"/>
    <x v="0"/>
    <x v="1"/>
  </r>
  <r>
    <x v="966"/>
    <x v="3"/>
    <n v="16"/>
    <x v="44"/>
    <m/>
    <n v="98.1"/>
    <n v="40.299999999999997"/>
    <x v="0"/>
    <n v="2"/>
    <x v="0"/>
    <x v="40"/>
    <n v="12"/>
    <n v="-0.10920300238699156"/>
    <s v="Normal"/>
    <n v="18.88105263157895"/>
    <n v="12"/>
    <x v="0"/>
    <s v="T451"/>
    <b v="0"/>
    <x v="12"/>
    <x v="1"/>
    <x v="2"/>
  </r>
  <r>
    <x v="967"/>
    <x v="2"/>
    <n v="5"/>
    <x v="44"/>
    <m/>
    <n v="67.900000000000006"/>
    <n v="48.5"/>
    <x v="1"/>
    <n v="4.5"/>
    <x v="1"/>
    <x v="189"/>
    <n v="24.9"/>
    <n v="4.1803079631505563E-2"/>
    <s v="Normal"/>
    <n v="18.88105263157895"/>
    <n v="24.9"/>
    <x v="1"/>
    <s v="T197"/>
    <b v="1"/>
    <x v="7"/>
    <x v="0"/>
    <x v="2"/>
  </r>
  <r>
    <x v="968"/>
    <x v="2"/>
    <n v="27"/>
    <x v="44"/>
    <m/>
    <n v="68.099999999999994"/>
    <n v="45.5"/>
    <x v="0"/>
    <n v="3"/>
    <x v="2"/>
    <x v="45"/>
    <n v="15"/>
    <n v="-7.4085308894317803E-2"/>
    <s v="Normal"/>
    <n v="18.88105263157895"/>
    <n v="15"/>
    <x v="0"/>
    <s v="T146"/>
    <b v="0"/>
    <x v="7"/>
    <x v="1"/>
    <x v="2"/>
  </r>
  <r>
    <x v="969"/>
    <x v="1"/>
    <n v="12"/>
    <x v="44"/>
    <m/>
    <n v="78.2"/>
    <n v="49"/>
    <x v="1"/>
    <n v="3.5"/>
    <x v="1"/>
    <x v="413"/>
    <n v="21.64"/>
    <n v="3.641852702800109E-3"/>
    <s v="Normal"/>
    <n v="18.88105263157895"/>
    <n v="21.64"/>
    <x v="1"/>
    <s v="T064"/>
    <b v="1"/>
    <x v="19"/>
    <x v="0"/>
    <x v="2"/>
  </r>
  <r>
    <x v="970"/>
    <x v="0"/>
    <n v="18"/>
    <x v="44"/>
    <m/>
    <n v="53.1"/>
    <n v="36.4"/>
    <x v="0"/>
    <n v="2"/>
    <x v="0"/>
    <x v="3"/>
    <n v="10"/>
    <n v="-0.13261479804877407"/>
    <s v="Normal"/>
    <n v="18.88105263157895"/>
    <n v="10"/>
    <x v="0"/>
    <s v="T152"/>
    <b v="0"/>
    <x v="10"/>
    <x v="1"/>
    <x v="1"/>
  </r>
  <r>
    <x v="971"/>
    <x v="2"/>
    <n v="22"/>
    <x v="44"/>
    <m/>
    <n v="41"/>
    <n v="27.4"/>
    <x v="1"/>
    <n v="3"/>
    <x v="2"/>
    <x v="137"/>
    <n v="20.59"/>
    <n v="-8.6493400196357133E-3"/>
    <s v="Normal"/>
    <n v="18.88105263157895"/>
    <n v="20.59"/>
    <x v="1"/>
    <s v="T485"/>
    <b v="1"/>
    <x v="17"/>
    <x v="1"/>
    <x v="0"/>
  </r>
  <r>
    <x v="972"/>
    <x v="0"/>
    <n v="3"/>
    <x v="44"/>
    <m/>
    <n v="76.3"/>
    <n v="40.4"/>
    <x v="0"/>
    <n v="2"/>
    <x v="0"/>
    <x v="3"/>
    <n v="10"/>
    <n v="-0.13261479804877407"/>
    <s v="Normal"/>
    <n v="18.88105263157895"/>
    <n v="10"/>
    <x v="0"/>
    <s v="T364"/>
    <b v="0"/>
    <x v="13"/>
    <x v="1"/>
    <x v="2"/>
  </r>
  <r>
    <x v="973"/>
    <x v="0"/>
    <n v="5"/>
    <x v="44"/>
    <m/>
    <n v="99.8"/>
    <n v="62"/>
    <x v="0"/>
    <n v="4"/>
    <x v="1"/>
    <x v="21"/>
    <n v="22"/>
    <n v="7.8559759219209522E-3"/>
    <s v="Normal"/>
    <n v="18.88105263157895"/>
    <n v="22"/>
    <x v="1"/>
    <s v="T318"/>
    <b v="0"/>
    <x v="2"/>
    <x v="1"/>
    <x v="0"/>
  </r>
  <r>
    <x v="974"/>
    <x v="3"/>
    <n v="2"/>
    <x v="44"/>
    <m/>
    <n v="73.8"/>
    <n v="44.8"/>
    <x v="1"/>
    <n v="3.5"/>
    <x v="1"/>
    <x v="414"/>
    <n v="20.71"/>
    <n v="-7.2446322799287512E-3"/>
    <s v="Normal"/>
    <n v="18.88105263157895"/>
    <n v="20.71"/>
    <x v="1"/>
    <s v="T082"/>
    <b v="1"/>
    <x v="3"/>
    <x v="0"/>
    <x v="1"/>
  </r>
  <r>
    <x v="975"/>
    <x v="0"/>
    <n v="21"/>
    <x v="44"/>
    <m/>
    <n v="92.6"/>
    <n v="64"/>
    <x v="0"/>
    <n v="3"/>
    <x v="2"/>
    <x v="166"/>
    <n v="18"/>
    <n v="-3.8967615401644055E-2"/>
    <s v="Normal"/>
    <n v="18.88105263157895"/>
    <n v="18"/>
    <x v="1"/>
    <s v="T264"/>
    <b v="0"/>
    <x v="8"/>
    <x v="1"/>
    <x v="2"/>
  </r>
  <r>
    <x v="976"/>
    <x v="0"/>
    <n v="25"/>
    <x v="44"/>
    <m/>
    <n v="89.4"/>
    <n v="53.8"/>
    <x v="0"/>
    <n v="2.5"/>
    <x v="1"/>
    <x v="4"/>
    <m/>
    <n v="-0.24967377635768659"/>
    <s v="Normal"/>
    <n v="18.88105263157895"/>
    <n v="18.88105263157895"/>
    <x v="1"/>
    <s v="T215"/>
    <b v="0"/>
    <x v="17"/>
    <x v="1"/>
    <x v="1"/>
  </r>
  <r>
    <x v="977"/>
    <x v="3"/>
    <n v="25"/>
    <x v="44"/>
    <m/>
    <n v="94"/>
    <n v="65.3"/>
    <x v="0"/>
    <n v="3.5"/>
    <x v="1"/>
    <x v="60"/>
    <n v="20.48"/>
    <n v="-9.9369887810337437E-3"/>
    <s v="Normal"/>
    <n v="18.88105263157895"/>
    <n v="20.48"/>
    <x v="1"/>
    <s v="T497"/>
    <b v="0"/>
    <x v="2"/>
    <x v="1"/>
    <x v="1"/>
  </r>
  <r>
    <x v="978"/>
    <x v="2"/>
    <n v="9"/>
    <x v="44"/>
    <m/>
    <n v="63.7"/>
    <n v="41.2"/>
    <x v="1"/>
    <n v="2.5"/>
    <x v="1"/>
    <x v="415"/>
    <n v="16.88"/>
    <n v="-5.2078220972242267E-2"/>
    <s v="Normal"/>
    <n v="18.88105263157895"/>
    <n v="16.88"/>
    <x v="0"/>
    <s v="T497"/>
    <b v="1"/>
    <x v="10"/>
    <x v="0"/>
    <x v="2"/>
  </r>
  <r>
    <x v="979"/>
    <x v="1"/>
    <n v="4"/>
    <x v="44"/>
    <m/>
    <n v="67.599999999999994"/>
    <n v="39.9"/>
    <x v="1"/>
    <n v="4"/>
    <x v="1"/>
    <x v="17"/>
    <n v="23.62"/>
    <n v="2.6819530407964792E-2"/>
    <s v="Normal"/>
    <n v="18.88105263157895"/>
    <n v="23.62"/>
    <x v="1"/>
    <s v="T056"/>
    <b v="1"/>
    <x v="13"/>
    <x v="1"/>
    <x v="0"/>
  </r>
  <r>
    <x v="980"/>
    <x v="2"/>
    <n v="17"/>
    <x v="45"/>
    <m/>
    <n v="71.099999999999994"/>
    <n v="38.299999999999997"/>
    <x v="1"/>
    <n v="2.5"/>
    <x v="1"/>
    <x v="416"/>
    <n v="14.76"/>
    <n v="-7.689472437373171E-2"/>
    <s v="Normal"/>
    <n v="17.28166666666667"/>
    <n v="14.76"/>
    <x v="0"/>
    <s v="T016"/>
    <b v="1"/>
    <x v="15"/>
    <x v="0"/>
    <x v="2"/>
  </r>
  <r>
    <x v="981"/>
    <x v="2"/>
    <n v="9"/>
    <x v="45"/>
    <m/>
    <n v="41.8"/>
    <n v="25.4"/>
    <x v="1"/>
    <n v="3"/>
    <x v="2"/>
    <x v="417"/>
    <n v="19.7"/>
    <n v="-1.9067589089128933E-2"/>
    <s v="Normal"/>
    <n v="17.28166666666667"/>
    <n v="19.7"/>
    <x v="1"/>
    <s v="T364"/>
    <b v="1"/>
    <x v="16"/>
    <x v="0"/>
    <x v="1"/>
  </r>
  <r>
    <x v="982"/>
    <x v="2"/>
    <n v="3"/>
    <x v="45"/>
    <m/>
    <n v="60.4"/>
    <n v="52.1"/>
    <x v="1"/>
    <n v="2"/>
    <x v="0"/>
    <x v="418"/>
    <n v="13.35"/>
    <n v="-9.3400040315288382E-2"/>
    <s v="Normal"/>
    <n v="17.28166666666667"/>
    <n v="13.35"/>
    <x v="0"/>
    <s v="T477"/>
    <b v="1"/>
    <x v="13"/>
    <x v="1"/>
    <x v="0"/>
  </r>
  <r>
    <x v="983"/>
    <x v="1"/>
    <n v="10"/>
    <x v="45"/>
    <m/>
    <n v="46.1"/>
    <n v="37.9"/>
    <x v="0"/>
    <n v="4"/>
    <x v="1"/>
    <x v="18"/>
    <n v="24.2"/>
    <n v="3.3608951149881695E-2"/>
    <s v="Normal"/>
    <n v="17.28166666666667"/>
    <n v="24.2"/>
    <x v="1"/>
    <s v="T082"/>
    <b v="0"/>
    <x v="9"/>
    <x v="1"/>
    <x v="2"/>
  </r>
  <r>
    <x v="984"/>
    <x v="1"/>
    <n v="9"/>
    <x v="45"/>
    <m/>
    <n v="78.599999999999994"/>
    <n v="35.9"/>
    <x v="1"/>
    <n v="5"/>
    <x v="1"/>
    <x v="392"/>
    <n v="32.56"/>
    <n v="0.1314702570161326"/>
    <s v="Normal"/>
    <n v="17.28166666666667"/>
    <n v="32.56"/>
    <x v="1"/>
    <s v="T402"/>
    <b v="1"/>
    <x v="11"/>
    <x v="0"/>
    <x v="2"/>
  </r>
  <r>
    <x v="985"/>
    <x v="0"/>
    <n v="12"/>
    <x v="45"/>
    <m/>
    <n v="60.4"/>
    <n v="49.8"/>
    <x v="0"/>
    <n v="2"/>
    <x v="0"/>
    <x v="3"/>
    <n v="10"/>
    <n v="-0.13261479804877407"/>
    <s v="Normal"/>
    <n v="17.28166666666667"/>
    <n v="10"/>
    <x v="0"/>
    <s v="T312"/>
    <b v="0"/>
    <x v="17"/>
    <x v="1"/>
    <x v="2"/>
  </r>
  <r>
    <x v="986"/>
    <x v="0"/>
    <n v="31"/>
    <x v="45"/>
    <m/>
    <n v="75.400000000000006"/>
    <n v="34.1"/>
    <x v="0"/>
    <n v="3.5"/>
    <x v="1"/>
    <x v="175"/>
    <n v="19.43"/>
    <n v="-2.2228181503469568E-2"/>
    <s v="Normal"/>
    <n v="17.28166666666667"/>
    <n v="19.43"/>
    <x v="1"/>
    <s v="T280"/>
    <b v="0"/>
    <x v="3"/>
    <x v="0"/>
    <x v="2"/>
  </r>
  <r>
    <x v="987"/>
    <x v="2"/>
    <n v="7"/>
    <x v="45"/>
    <m/>
    <n v="71"/>
    <n v="55"/>
    <x v="0"/>
    <n v="3.5"/>
    <x v="1"/>
    <x v="175"/>
    <n v="19.43"/>
    <n v="-2.2228181503469568E-2"/>
    <s v="Normal"/>
    <n v="17.28166666666667"/>
    <n v="19.43"/>
    <x v="1"/>
    <s v="T258"/>
    <b v="0"/>
    <x v="5"/>
    <x v="1"/>
    <x v="2"/>
  </r>
  <r>
    <x v="988"/>
    <x v="1"/>
    <n v="7"/>
    <x v="45"/>
    <m/>
    <n v="67.400000000000006"/>
    <n v="40.200000000000003"/>
    <x v="1"/>
    <n v="5"/>
    <x v="1"/>
    <x v="419"/>
    <n v="30.55"/>
    <n v="0.10794140237604116"/>
    <s v="Normal"/>
    <n v="17.28166666666667"/>
    <n v="30.55"/>
    <x v="1"/>
    <s v="T446"/>
    <b v="1"/>
    <x v="19"/>
    <x v="0"/>
    <x v="2"/>
  </r>
  <r>
    <x v="989"/>
    <x v="0"/>
    <n v="3"/>
    <x v="45"/>
    <m/>
    <n v="64.400000000000006"/>
    <n v="37.700000000000003"/>
    <x v="1"/>
    <n v="4.5"/>
    <x v="1"/>
    <x v="420"/>
    <n v="25.21"/>
    <n v="4.5431907959081877E-2"/>
    <s v="Normal"/>
    <n v="17.28166666666667"/>
    <n v="25.21"/>
    <x v="1"/>
    <s v="T463"/>
    <b v="1"/>
    <x v="4"/>
    <x v="0"/>
    <x v="1"/>
  </r>
  <r>
    <x v="990"/>
    <x v="2"/>
    <n v="10"/>
    <x v="45"/>
    <m/>
    <n v="63.5"/>
    <n v="32.299999999999997"/>
    <x v="0"/>
    <n v="1"/>
    <x v="0"/>
    <x v="0"/>
    <n v="6"/>
    <n v="-0.17943838937233908"/>
    <s v="Normal"/>
    <n v="17.28166666666667"/>
    <n v="6"/>
    <x v="0"/>
    <s v="T423"/>
    <b v="0"/>
    <x v="16"/>
    <x v="0"/>
    <x v="2"/>
  </r>
  <r>
    <x v="991"/>
    <x v="3"/>
    <n v="10"/>
    <x v="45"/>
    <m/>
    <n v="69.900000000000006"/>
    <n v="57.3"/>
    <x v="0"/>
    <n v="1"/>
    <x v="0"/>
    <x v="4"/>
    <m/>
    <n v="-0.24967377635768659"/>
    <s v="Normal"/>
    <n v="17.28166666666667"/>
    <n v="17.28166666666667"/>
    <x v="0"/>
    <s v="T274"/>
    <b v="0"/>
    <x v="11"/>
    <x v="1"/>
    <x v="2"/>
  </r>
  <r>
    <x v="992"/>
    <x v="0"/>
    <n v="18"/>
    <x v="45"/>
    <m/>
    <n v="58.6"/>
    <n v="50.1"/>
    <x v="0"/>
    <n v="0"/>
    <x v="0"/>
    <x v="12"/>
    <n v="1"/>
    <n v="-0.23796787852679532"/>
    <s v="Normal"/>
    <n v="17.28166666666667"/>
    <n v="1"/>
    <x v="0"/>
    <s v="T416"/>
    <b v="0"/>
    <x v="8"/>
    <x v="1"/>
    <x v="2"/>
  </r>
  <r>
    <x v="993"/>
    <x v="0"/>
    <n v="25"/>
    <x v="45"/>
    <m/>
    <n v="75.5"/>
    <n v="58.9"/>
    <x v="0"/>
    <n v="2"/>
    <x v="0"/>
    <x v="93"/>
    <n v="11"/>
    <n v="-0.12090890021788281"/>
    <s v="Normal"/>
    <n v="17.28166666666667"/>
    <n v="11"/>
    <x v="0"/>
    <s v="T068"/>
    <b v="0"/>
    <x v="14"/>
    <x v="0"/>
    <x v="2"/>
  </r>
  <r>
    <x v="994"/>
    <x v="3"/>
    <n v="24"/>
    <x v="45"/>
    <m/>
    <n v="65.099999999999994"/>
    <n v="37.4"/>
    <x v="0"/>
    <n v="1.5"/>
    <x v="0"/>
    <x v="66"/>
    <n v="8.93"/>
    <n v="-0.1451401087278277"/>
    <s v="Normal"/>
    <n v="17.28166666666667"/>
    <n v="8.93"/>
    <x v="0"/>
    <s v="T122"/>
    <b v="0"/>
    <x v="22"/>
    <x v="1"/>
    <x v="0"/>
  </r>
  <r>
    <x v="995"/>
    <x v="2"/>
    <n v="24"/>
    <x v="45"/>
    <m/>
    <n v="97.1"/>
    <n v="54.3"/>
    <x v="1"/>
    <n v="4"/>
    <x v="1"/>
    <x v="421"/>
    <n v="25.32"/>
    <n v="4.6719556720479907E-2"/>
    <s v="Normal"/>
    <n v="17.28166666666667"/>
    <n v="25.32"/>
    <x v="1"/>
    <s v="T284"/>
    <b v="1"/>
    <x v="16"/>
    <x v="0"/>
    <x v="0"/>
  </r>
  <r>
    <x v="996"/>
    <x v="2"/>
    <n v="21"/>
    <x v="45"/>
    <m/>
    <n v="63.8"/>
    <n v="48.1"/>
    <x v="0"/>
    <n v="2"/>
    <x v="0"/>
    <x v="3"/>
    <n v="10"/>
    <n v="-0.13261479804877407"/>
    <s v="Normal"/>
    <n v="17.28166666666667"/>
    <n v="10"/>
    <x v="0"/>
    <s v="T292"/>
    <b v="0"/>
    <x v="7"/>
    <x v="1"/>
    <x v="1"/>
  </r>
  <r>
    <x v="997"/>
    <x v="2"/>
    <n v="13"/>
    <x v="45"/>
    <m/>
    <n v="79.7"/>
    <n v="58.5"/>
    <x v="0"/>
    <n v="3"/>
    <x v="2"/>
    <x v="72"/>
    <n v="16"/>
    <n v="-6.2379411063426558E-2"/>
    <s v="Normal"/>
    <n v="17.28166666666667"/>
    <n v="16"/>
    <x v="0"/>
    <s v="T484"/>
    <b v="0"/>
    <x v="1"/>
    <x v="1"/>
    <x v="0"/>
  </r>
  <r>
    <x v="998"/>
    <x v="1"/>
    <n v="16"/>
    <x v="45"/>
    <m/>
    <n v="69.8"/>
    <n v="38.200000000000003"/>
    <x v="1"/>
    <n v="4"/>
    <x v="1"/>
    <x v="241"/>
    <n v="23.63"/>
    <n v="2.693658938627368E-2"/>
    <s v="Normal"/>
    <n v="17.28166666666667"/>
    <n v="23.63"/>
    <x v="1"/>
    <s v="T036"/>
    <b v="1"/>
    <x v="2"/>
    <x v="1"/>
    <x v="1"/>
  </r>
  <r>
    <x v="999"/>
    <x v="3"/>
    <n v="4"/>
    <x v="45"/>
    <m/>
    <n v="68.400000000000006"/>
    <n v="45.2"/>
    <x v="1"/>
    <n v="3"/>
    <x v="2"/>
    <x v="4"/>
    <m/>
    <n v="-0.24967377635768659"/>
    <s v="Normal"/>
    <n v="17.28166666666667"/>
    <n v="17.28166666666667"/>
    <x v="0"/>
    <s v="T375"/>
    <b v="1"/>
    <x v="15"/>
    <x v="0"/>
    <x v="1"/>
  </r>
  <r>
    <x v="1000"/>
    <x v="1"/>
    <n v="4"/>
    <x v="46"/>
    <m/>
    <n v="77.400000000000006"/>
    <n v="48.3"/>
    <x v="1"/>
    <n v="4"/>
    <x v="1"/>
    <x v="188"/>
    <n v="24.06"/>
    <n v="3.1970125453556916E-2"/>
    <s v="Normal"/>
    <n v="18.012222222222221"/>
    <n v="24.06"/>
    <x v="1"/>
    <s v="T012"/>
    <b v="1"/>
    <x v="7"/>
    <x v="0"/>
    <x v="1"/>
  </r>
  <r>
    <x v="1001"/>
    <x v="3"/>
    <n v="23"/>
    <x v="46"/>
    <m/>
    <n v="68.900000000000006"/>
    <n v="51.1"/>
    <x v="0"/>
    <n v="1"/>
    <x v="0"/>
    <x v="0"/>
    <n v="6"/>
    <n v="-0.17943838937233908"/>
    <s v="Normal"/>
    <n v="18.012222222222221"/>
    <n v="6"/>
    <x v="0"/>
    <s v="T327"/>
    <b v="0"/>
    <x v="15"/>
    <x v="1"/>
    <x v="2"/>
  </r>
  <r>
    <x v="1002"/>
    <x v="0"/>
    <n v="23"/>
    <x v="46"/>
    <m/>
    <n v="76.7"/>
    <n v="51.8"/>
    <x v="0"/>
    <n v="2"/>
    <x v="0"/>
    <x v="3"/>
    <n v="10"/>
    <n v="-0.13261479804877407"/>
    <s v="Normal"/>
    <n v="18.012222222222221"/>
    <n v="10"/>
    <x v="0"/>
    <s v="T499"/>
    <b v="0"/>
    <x v="0"/>
    <x v="1"/>
    <x v="1"/>
  </r>
  <r>
    <x v="1003"/>
    <x v="2"/>
    <n v="25"/>
    <x v="46"/>
    <m/>
    <n v="42.1"/>
    <n v="27"/>
    <x v="0"/>
    <n v="2.5"/>
    <x v="1"/>
    <x v="81"/>
    <n v="16.28"/>
    <n v="-5.9101759670776993E-2"/>
    <s v="Normal"/>
    <n v="18.012222222222221"/>
    <n v="16.28"/>
    <x v="0"/>
    <s v="T374"/>
    <b v="0"/>
    <x v="22"/>
    <x v="1"/>
    <x v="0"/>
  </r>
  <r>
    <x v="1004"/>
    <x v="0"/>
    <n v="6"/>
    <x v="46"/>
    <m/>
    <n v="41.6"/>
    <n v="31.7"/>
    <x v="1"/>
    <n v="4"/>
    <x v="1"/>
    <x v="359"/>
    <n v="24.07"/>
    <n v="3.2087184431865846E-2"/>
    <s v="Normal"/>
    <n v="18.012222222222221"/>
    <n v="24.07"/>
    <x v="1"/>
    <s v="T392"/>
    <b v="1"/>
    <x v="13"/>
    <x v="0"/>
    <x v="1"/>
  </r>
  <r>
    <x v="1005"/>
    <x v="2"/>
    <n v="21"/>
    <x v="46"/>
    <m/>
    <n v="63.7"/>
    <n v="58.7"/>
    <x v="1"/>
    <n v="2"/>
    <x v="0"/>
    <x v="422"/>
    <n v="13.65"/>
    <n v="-8.9888270966020992E-2"/>
    <s v="Normal"/>
    <n v="18.012222222222221"/>
    <n v="13.65"/>
    <x v="0"/>
    <s v="T001"/>
    <b v="1"/>
    <x v="7"/>
    <x v="0"/>
    <x v="0"/>
  </r>
  <r>
    <x v="1006"/>
    <x v="1"/>
    <n v="3"/>
    <x v="46"/>
    <m/>
    <n v="66.3"/>
    <n v="31.8"/>
    <x v="1"/>
    <n v="4.5"/>
    <x v="1"/>
    <x v="423"/>
    <n v="27.44"/>
    <n v="7.1536060121969378E-2"/>
    <s v="Normal"/>
    <n v="18.012222222222221"/>
    <n v="27.44"/>
    <x v="1"/>
    <s v="T456"/>
    <b v="1"/>
    <x v="8"/>
    <x v="0"/>
    <x v="0"/>
  </r>
  <r>
    <x v="1007"/>
    <x v="0"/>
    <n v="15"/>
    <x v="46"/>
    <m/>
    <n v="43.9"/>
    <n v="39"/>
    <x v="0"/>
    <n v="1"/>
    <x v="0"/>
    <x v="16"/>
    <n v="8"/>
    <n v="-0.15602659371055658"/>
    <s v="Normal"/>
    <n v="18.012222222222221"/>
    <n v="8"/>
    <x v="0"/>
    <s v="T139"/>
    <b v="0"/>
    <x v="18"/>
    <x v="1"/>
    <x v="1"/>
  </r>
  <r>
    <x v="1008"/>
    <x v="3"/>
    <n v="30"/>
    <x v="46"/>
    <m/>
    <n v="85.8"/>
    <n v="52.5"/>
    <x v="0"/>
    <n v="4"/>
    <x v="1"/>
    <x v="58"/>
    <n v="23"/>
    <n v="1.9561873752812205E-2"/>
    <s v="Normal"/>
    <n v="18.012222222222221"/>
    <n v="23"/>
    <x v="1"/>
    <s v="T322"/>
    <b v="0"/>
    <x v="14"/>
    <x v="1"/>
    <x v="2"/>
  </r>
  <r>
    <x v="1009"/>
    <x v="3"/>
    <n v="26"/>
    <x v="46"/>
    <m/>
    <n v="64.8"/>
    <n v="41.4"/>
    <x v="0"/>
    <n v="1"/>
    <x v="0"/>
    <x v="4"/>
    <m/>
    <n v="-0.24967377635768659"/>
    <s v="Normal"/>
    <n v="18.012222222222221"/>
    <n v="18.012222222222221"/>
    <x v="1"/>
    <s v="T097"/>
    <b v="0"/>
    <x v="11"/>
    <x v="1"/>
    <x v="2"/>
  </r>
  <r>
    <x v="1010"/>
    <x v="0"/>
    <n v="28"/>
    <x v="46"/>
    <m/>
    <n v="98.5"/>
    <n v="42.8"/>
    <x v="0"/>
    <n v="2"/>
    <x v="0"/>
    <x v="40"/>
    <n v="12"/>
    <n v="-0.10920300238699156"/>
    <s v="Normal"/>
    <n v="18.012222222222221"/>
    <n v="12"/>
    <x v="0"/>
    <s v="T102"/>
    <b v="0"/>
    <x v="0"/>
    <x v="1"/>
    <x v="0"/>
  </r>
  <r>
    <x v="1011"/>
    <x v="1"/>
    <n v="31"/>
    <x v="46"/>
    <m/>
    <n v="69.2"/>
    <n v="33.5"/>
    <x v="1"/>
    <n v="3"/>
    <x v="2"/>
    <x v="424"/>
    <n v="20.04"/>
    <n v="-1.508758382662591E-2"/>
    <s v="Normal"/>
    <n v="18.012222222222221"/>
    <n v="20.04"/>
    <x v="1"/>
    <s v="T440"/>
    <b v="1"/>
    <x v="17"/>
    <x v="0"/>
    <x v="1"/>
  </r>
  <r>
    <x v="1012"/>
    <x v="0"/>
    <n v="28"/>
    <x v="46"/>
    <m/>
    <n v="92.2"/>
    <n v="42.1"/>
    <x v="0"/>
    <n v="3.5"/>
    <x v="1"/>
    <x v="60"/>
    <n v="20.48"/>
    <n v="-9.9369887810337437E-3"/>
    <s v="Normal"/>
    <n v="18.012222222222221"/>
    <n v="20.48"/>
    <x v="1"/>
    <s v="T071"/>
    <b v="0"/>
    <x v="16"/>
    <x v="1"/>
    <x v="2"/>
  </r>
  <r>
    <x v="1013"/>
    <x v="0"/>
    <n v="20"/>
    <x v="46"/>
    <m/>
    <n v="46.7"/>
    <n v="26.5"/>
    <x v="0"/>
    <n v="2"/>
    <x v="0"/>
    <x v="4"/>
    <m/>
    <n v="-0.24967377635768659"/>
    <s v="Normal"/>
    <n v="18.012222222222221"/>
    <n v="18.012222222222221"/>
    <x v="1"/>
    <s v="T102"/>
    <b v="0"/>
    <x v="3"/>
    <x v="1"/>
    <x v="2"/>
  </r>
  <r>
    <x v="1014"/>
    <x v="2"/>
    <n v="2"/>
    <x v="46"/>
    <m/>
    <n v="87.9"/>
    <n v="42.7"/>
    <x v="1"/>
    <n v="5"/>
    <x v="1"/>
    <x v="425"/>
    <n v="30.26"/>
    <n v="0.10454669200508271"/>
    <s v="Normal"/>
    <n v="18.012222222222221"/>
    <n v="30.26"/>
    <x v="1"/>
    <s v="T099"/>
    <b v="1"/>
    <x v="21"/>
    <x v="0"/>
    <x v="1"/>
  </r>
  <r>
    <x v="1015"/>
    <x v="2"/>
    <n v="12"/>
    <x v="46"/>
    <m/>
    <n v="78.7"/>
    <n v="39"/>
    <x v="0"/>
    <n v="2"/>
    <x v="0"/>
    <x v="3"/>
    <n v="10"/>
    <n v="-0.13261479804877407"/>
    <s v="Normal"/>
    <n v="18.012222222222221"/>
    <n v="10"/>
    <x v="0"/>
    <s v="T188"/>
    <b v="0"/>
    <x v="0"/>
    <x v="1"/>
    <x v="1"/>
  </r>
  <r>
    <x v="1016"/>
    <x v="3"/>
    <n v="7"/>
    <x v="46"/>
    <m/>
    <n v="93.2"/>
    <n v="58"/>
    <x v="1"/>
    <n v="3"/>
    <x v="2"/>
    <x v="426"/>
    <n v="18.63"/>
    <n v="-3.1592899768182574E-2"/>
    <s v="Normal"/>
    <n v="18.012222222222221"/>
    <n v="18.63"/>
    <x v="1"/>
    <s v="T020"/>
    <b v="1"/>
    <x v="20"/>
    <x v="0"/>
    <x v="0"/>
  </r>
  <r>
    <x v="1017"/>
    <x v="0"/>
    <n v="28"/>
    <x v="46"/>
    <m/>
    <n v="93.8"/>
    <n v="42.8"/>
    <x v="1"/>
    <n v="3.5"/>
    <x v="1"/>
    <x v="121"/>
    <n v="21.74"/>
    <n v="4.8124424858892092E-3"/>
    <s v="Normal"/>
    <n v="18.012222222222221"/>
    <n v="21.74"/>
    <x v="1"/>
    <s v="T082"/>
    <b v="1"/>
    <x v="19"/>
    <x v="1"/>
    <x v="0"/>
  </r>
  <r>
    <x v="1018"/>
    <x v="0"/>
    <n v="27"/>
    <x v="46"/>
    <m/>
    <n v="37.5"/>
    <n v="29.4"/>
    <x v="1"/>
    <n v="2.5"/>
    <x v="1"/>
    <x v="427"/>
    <n v="17.440000000000001"/>
    <n v="-4.5522918186943137E-2"/>
    <s v="Normal"/>
    <n v="18.012222222222221"/>
    <n v="17.440000000000001"/>
    <x v="0"/>
    <s v="T449"/>
    <b v="1"/>
    <x v="2"/>
    <x v="1"/>
    <x v="0"/>
  </r>
  <r>
    <x v="1019"/>
    <x v="0"/>
    <n v="24"/>
    <x v="46"/>
    <m/>
    <n v="63.5"/>
    <n v="53.1"/>
    <x v="1"/>
    <n v="4"/>
    <x v="1"/>
    <x v="428"/>
    <n v="21.13"/>
    <n v="-2.3281551909544477E-3"/>
    <s v="Normal"/>
    <n v="18.012222222222221"/>
    <n v="21.13"/>
    <x v="1"/>
    <s v="T319"/>
    <b v="1"/>
    <x v="9"/>
    <x v="0"/>
    <x v="2"/>
  </r>
  <r>
    <x v="1020"/>
    <x v="1"/>
    <n v="10"/>
    <x v="47"/>
    <m/>
    <n v="96.5"/>
    <n v="62.7"/>
    <x v="1"/>
    <n v="5"/>
    <x v="1"/>
    <x v="429"/>
    <n v="32.28"/>
    <n v="0.12819260562348303"/>
    <s v="Normal"/>
    <n v="20.043333333333337"/>
    <n v="32.28"/>
    <x v="1"/>
    <s v="T350"/>
    <b v="1"/>
    <x v="7"/>
    <x v="0"/>
    <x v="0"/>
  </r>
  <r>
    <x v="1021"/>
    <x v="0"/>
    <n v="28"/>
    <x v="47"/>
    <m/>
    <n v="96"/>
    <n v="66.7"/>
    <x v="0"/>
    <n v="3"/>
    <x v="2"/>
    <x v="61"/>
    <n v="17"/>
    <n v="-5.0673513232535307E-2"/>
    <s v="Normal"/>
    <n v="20.043333333333337"/>
    <n v="17"/>
    <x v="0"/>
    <s v="T013"/>
    <b v="0"/>
    <x v="23"/>
    <x v="1"/>
    <x v="2"/>
  </r>
  <r>
    <x v="1022"/>
    <x v="0"/>
    <n v="28"/>
    <x v="47"/>
    <m/>
    <n v="42.2"/>
    <n v="37.700000000000003"/>
    <x v="1"/>
    <n v="3"/>
    <x v="2"/>
    <x v="302"/>
    <n v="19.39"/>
    <n v="-2.2696417416705205E-2"/>
    <s v="Normal"/>
    <n v="20.043333333333337"/>
    <n v="19.39"/>
    <x v="1"/>
    <s v="T082"/>
    <b v="1"/>
    <x v="8"/>
    <x v="0"/>
    <x v="0"/>
  </r>
  <r>
    <x v="1023"/>
    <x v="0"/>
    <n v="12"/>
    <x v="47"/>
    <m/>
    <n v="61.5"/>
    <n v="52.4"/>
    <x v="1"/>
    <n v="2.5"/>
    <x v="1"/>
    <x v="4"/>
    <m/>
    <n v="-0.24967377635768659"/>
    <s v="Normal"/>
    <n v="20.043333333333337"/>
    <n v="20.043333333333337"/>
    <x v="1"/>
    <s v="T068"/>
    <b v="1"/>
    <x v="1"/>
    <x v="0"/>
    <x v="1"/>
  </r>
  <r>
    <x v="1024"/>
    <x v="0"/>
    <n v="15"/>
    <x v="47"/>
    <m/>
    <n v="104.1"/>
    <n v="68.599999999999994"/>
    <x v="1"/>
    <n v="5"/>
    <x v="1"/>
    <x v="381"/>
    <n v="28.56"/>
    <n v="8.4646665692567541E-2"/>
    <s v="Normal"/>
    <n v="20.043333333333337"/>
    <n v="28.56"/>
    <x v="1"/>
    <s v="T056"/>
    <b v="1"/>
    <x v="11"/>
    <x v="0"/>
    <x v="0"/>
  </r>
  <r>
    <x v="1025"/>
    <x v="0"/>
    <n v="20"/>
    <x v="47"/>
    <m/>
    <n v="48.9"/>
    <n v="39.4"/>
    <x v="0"/>
    <n v="2"/>
    <x v="0"/>
    <x v="20"/>
    <n v="13"/>
    <n v="-9.7497104556100306E-2"/>
    <s v="Normal"/>
    <n v="20.043333333333337"/>
    <n v="13"/>
    <x v="0"/>
    <s v="T101"/>
    <b v="0"/>
    <x v="12"/>
    <x v="1"/>
    <x v="2"/>
  </r>
  <r>
    <x v="1026"/>
    <x v="2"/>
    <n v="16"/>
    <x v="47"/>
    <m/>
    <n v="71.7"/>
    <n v="30.7"/>
    <x v="0"/>
    <n v="2"/>
    <x v="0"/>
    <x v="3"/>
    <n v="10"/>
    <n v="-0.13261479804877407"/>
    <s v="Normal"/>
    <n v="20.043333333333337"/>
    <n v="10"/>
    <x v="0"/>
    <s v="T311"/>
    <b v="0"/>
    <x v="2"/>
    <x v="1"/>
    <x v="0"/>
  </r>
  <r>
    <x v="1027"/>
    <x v="2"/>
    <n v="23"/>
    <x v="47"/>
    <m/>
    <n v="86.1"/>
    <n v="45.4"/>
    <x v="1"/>
    <n v="5"/>
    <x v="1"/>
    <x v="430"/>
    <n v="29.03"/>
    <n v="9.0148437673086459E-2"/>
    <s v="Normal"/>
    <n v="20.043333333333337"/>
    <n v="29.03"/>
    <x v="1"/>
    <s v="T099"/>
    <b v="1"/>
    <x v="16"/>
    <x v="0"/>
    <x v="1"/>
  </r>
  <r>
    <x v="1028"/>
    <x v="2"/>
    <n v="16"/>
    <x v="47"/>
    <m/>
    <n v="39.4"/>
    <n v="30.1"/>
    <x v="1"/>
    <n v="4"/>
    <x v="1"/>
    <x v="431"/>
    <n v="23.49"/>
    <n v="2.5297763689948898E-2"/>
    <s v="Normal"/>
    <n v="20.043333333333337"/>
    <n v="23.49"/>
    <x v="1"/>
    <s v="T118"/>
    <b v="1"/>
    <x v="8"/>
    <x v="1"/>
    <x v="0"/>
  </r>
  <r>
    <x v="1029"/>
    <x v="3"/>
    <n v="15"/>
    <x v="47"/>
    <m/>
    <n v="67.7"/>
    <n v="58.2"/>
    <x v="0"/>
    <n v="2.5"/>
    <x v="1"/>
    <x v="131"/>
    <n v="13.12"/>
    <n v="-9.6092396816393366E-2"/>
    <s v="Normal"/>
    <n v="20.043333333333337"/>
    <n v="13.12"/>
    <x v="0"/>
    <s v="T131"/>
    <b v="0"/>
    <x v="3"/>
    <x v="1"/>
    <x v="1"/>
  </r>
  <r>
    <x v="1030"/>
    <x v="2"/>
    <n v="2"/>
    <x v="47"/>
    <m/>
    <n v="80.400000000000006"/>
    <n v="46"/>
    <x v="1"/>
    <n v="3.5"/>
    <x v="1"/>
    <x v="432"/>
    <n v="20.98"/>
    <n v="-4.0840398655881188E-3"/>
    <s v="Normal"/>
    <n v="20.043333333333337"/>
    <n v="20.98"/>
    <x v="1"/>
    <s v="T414"/>
    <b v="1"/>
    <x v="10"/>
    <x v="1"/>
    <x v="1"/>
  </r>
  <r>
    <x v="1031"/>
    <x v="1"/>
    <n v="12"/>
    <x v="47"/>
    <m/>
    <n v="99.3"/>
    <n v="47.6"/>
    <x v="1"/>
    <n v="4"/>
    <x v="1"/>
    <x v="202"/>
    <n v="25.9"/>
    <n v="5.3508977462396815E-2"/>
    <s v="Normal"/>
    <n v="20.043333333333337"/>
    <n v="25.9"/>
    <x v="1"/>
    <s v="T379"/>
    <b v="1"/>
    <x v="23"/>
    <x v="0"/>
    <x v="2"/>
  </r>
  <r>
    <x v="1032"/>
    <x v="1"/>
    <n v="27"/>
    <x v="47"/>
    <m/>
    <n v="91.5"/>
    <n v="41.2"/>
    <x v="0"/>
    <n v="5"/>
    <x v="1"/>
    <x v="168"/>
    <n v="30.8"/>
    <n v="0.11086787683376398"/>
    <s v="Normal"/>
    <n v="20.043333333333337"/>
    <n v="30.8"/>
    <x v="1"/>
    <s v="T095"/>
    <b v="0"/>
    <x v="21"/>
    <x v="1"/>
    <x v="0"/>
  </r>
  <r>
    <x v="1033"/>
    <x v="2"/>
    <n v="9"/>
    <x v="47"/>
    <m/>
    <n v="72.099999999999994"/>
    <n v="46.9"/>
    <x v="1"/>
    <n v="3"/>
    <x v="2"/>
    <x v="4"/>
    <m/>
    <n v="-0.24967377635768659"/>
    <s v="Normal"/>
    <n v="20.043333333333337"/>
    <n v="20.043333333333337"/>
    <x v="1"/>
    <s v="T274"/>
    <b v="1"/>
    <x v="0"/>
    <x v="1"/>
    <x v="1"/>
  </r>
  <r>
    <x v="1034"/>
    <x v="3"/>
    <n v="29"/>
    <x v="47"/>
    <m/>
    <n v="69.900000000000006"/>
    <n v="37.299999999999997"/>
    <x v="1"/>
    <n v="3.5"/>
    <x v="1"/>
    <x v="433"/>
    <n v="19.91"/>
    <n v="-1.6609350544641761E-2"/>
    <s v="Normal"/>
    <n v="20.043333333333337"/>
    <n v="19.91"/>
    <x v="1"/>
    <s v="T408"/>
    <b v="1"/>
    <x v="16"/>
    <x v="0"/>
    <x v="2"/>
  </r>
  <r>
    <x v="1035"/>
    <x v="3"/>
    <n v="21"/>
    <x v="47"/>
    <m/>
    <n v="95.4"/>
    <n v="60.5"/>
    <x v="0"/>
    <n v="3"/>
    <x v="2"/>
    <x v="61"/>
    <n v="17"/>
    <n v="-5.0673513232535307E-2"/>
    <s v="Normal"/>
    <n v="20.043333333333337"/>
    <n v="17"/>
    <x v="0"/>
    <s v="T220"/>
    <b v="0"/>
    <x v="12"/>
    <x v="0"/>
    <x v="1"/>
  </r>
  <r>
    <x v="1036"/>
    <x v="2"/>
    <n v="9"/>
    <x v="47"/>
    <m/>
    <n v="68.900000000000006"/>
    <n v="40"/>
    <x v="0"/>
    <n v="2"/>
    <x v="0"/>
    <x v="3"/>
    <n v="10"/>
    <n v="-0.13261479804877407"/>
    <s v="Normal"/>
    <n v="20.043333333333337"/>
    <n v="10"/>
    <x v="0"/>
    <s v="T450"/>
    <b v="0"/>
    <x v="0"/>
    <x v="1"/>
    <x v="2"/>
  </r>
  <r>
    <x v="1037"/>
    <x v="0"/>
    <n v="9"/>
    <x v="47"/>
    <m/>
    <n v="36.6"/>
    <n v="30.9"/>
    <x v="0"/>
    <n v="2"/>
    <x v="0"/>
    <x v="20"/>
    <n v="13"/>
    <n v="-9.7497104556100306E-2"/>
    <s v="Normal"/>
    <n v="20.043333333333337"/>
    <n v="13"/>
    <x v="0"/>
    <s v="T345"/>
    <b v="0"/>
    <x v="5"/>
    <x v="1"/>
    <x v="0"/>
  </r>
  <r>
    <x v="1038"/>
    <x v="0"/>
    <n v="28"/>
    <x v="47"/>
    <m/>
    <n v="62.4"/>
    <n v="37.4"/>
    <x v="0"/>
    <n v="2.5"/>
    <x v="1"/>
    <x v="131"/>
    <n v="13.12"/>
    <n v="-9.6092396816393366E-2"/>
    <s v="Normal"/>
    <n v="20.043333333333337"/>
    <n v="13.12"/>
    <x v="0"/>
    <s v="T280"/>
    <b v="0"/>
    <x v="2"/>
    <x v="1"/>
    <x v="1"/>
  </r>
  <r>
    <x v="1039"/>
    <x v="0"/>
    <n v="18"/>
    <x v="47"/>
    <m/>
    <n v="48.9"/>
    <n v="35.1"/>
    <x v="1"/>
    <n v="4"/>
    <x v="1"/>
    <x v="18"/>
    <n v="24.2"/>
    <n v="3.3608951149881695E-2"/>
    <s v="Normal"/>
    <n v="20.043333333333337"/>
    <n v="24.2"/>
    <x v="1"/>
    <s v="T401"/>
    <b v="1"/>
    <x v="0"/>
    <x v="1"/>
    <x v="2"/>
  </r>
  <r>
    <x v="1040"/>
    <x v="2"/>
    <n v="27"/>
    <x v="48"/>
    <m/>
    <n v="69.3"/>
    <n v="53.7"/>
    <x v="1"/>
    <n v="4.5"/>
    <x v="1"/>
    <x v="434"/>
    <n v="25.45"/>
    <n v="4.8241323438495763E-2"/>
    <s v="Normal"/>
    <n v="18.16411764705882"/>
    <n v="25.45"/>
    <x v="1"/>
    <s v="T055"/>
    <b v="1"/>
    <x v="22"/>
    <x v="0"/>
    <x v="1"/>
  </r>
  <r>
    <x v="1041"/>
    <x v="0"/>
    <n v="4"/>
    <x v="48"/>
    <m/>
    <n v="84.2"/>
    <n v="50.6"/>
    <x v="1"/>
    <n v="3.5"/>
    <x v="1"/>
    <x v="435"/>
    <n v="19.829999999999998"/>
    <n v="-1.7545822371113084E-2"/>
    <s v="Normal"/>
    <n v="18.16411764705882"/>
    <n v="19.829999999999998"/>
    <x v="1"/>
    <s v="T314"/>
    <b v="1"/>
    <x v="2"/>
    <x v="0"/>
    <x v="1"/>
  </r>
  <r>
    <x v="1042"/>
    <x v="2"/>
    <n v="22"/>
    <x v="48"/>
    <m/>
    <n v="73.3"/>
    <n v="36.9"/>
    <x v="0"/>
    <n v="2"/>
    <x v="0"/>
    <x v="3"/>
    <n v="10"/>
    <n v="-0.13261479804877407"/>
    <s v="Normal"/>
    <n v="18.16411764705882"/>
    <n v="10"/>
    <x v="0"/>
    <s v="T302"/>
    <b v="0"/>
    <x v="3"/>
    <x v="0"/>
    <x v="1"/>
  </r>
  <r>
    <x v="1043"/>
    <x v="3"/>
    <n v="24"/>
    <x v="48"/>
    <m/>
    <n v="93.1"/>
    <n v="65.3"/>
    <x v="1"/>
    <n v="4.5"/>
    <x v="1"/>
    <x v="436"/>
    <n v="27.34"/>
    <n v="7.0365470338880229E-2"/>
    <s v="Normal"/>
    <n v="18.16411764705882"/>
    <n v="27.34"/>
    <x v="1"/>
    <s v="T301"/>
    <b v="1"/>
    <x v="18"/>
    <x v="1"/>
    <x v="2"/>
  </r>
  <r>
    <x v="1044"/>
    <x v="2"/>
    <n v="4"/>
    <x v="48"/>
    <m/>
    <n v="71.400000000000006"/>
    <n v="40.299999999999997"/>
    <x v="1"/>
    <n v="3"/>
    <x v="2"/>
    <x v="437"/>
    <n v="17.260000000000002"/>
    <n v="-4.762997979650356E-2"/>
    <s v="Normal"/>
    <n v="18.16411764705882"/>
    <n v="17.260000000000002"/>
    <x v="0"/>
    <s v="T006"/>
    <b v="1"/>
    <x v="0"/>
    <x v="0"/>
    <x v="0"/>
  </r>
  <r>
    <x v="1045"/>
    <x v="2"/>
    <n v="10"/>
    <x v="48"/>
    <m/>
    <n v="84.8"/>
    <n v="57"/>
    <x v="0"/>
    <n v="4"/>
    <x v="1"/>
    <x v="158"/>
    <n v="21"/>
    <n v="-3.8499219089702984E-3"/>
    <s v="Normal"/>
    <n v="18.16411764705882"/>
    <n v="21"/>
    <x v="1"/>
    <s v="T436"/>
    <b v="0"/>
    <x v="20"/>
    <x v="1"/>
    <x v="1"/>
  </r>
  <r>
    <x v="1046"/>
    <x v="0"/>
    <n v="8"/>
    <x v="48"/>
    <m/>
    <n v="67.5"/>
    <n v="36.1"/>
    <x v="1"/>
    <n v="2"/>
    <x v="0"/>
    <x v="438"/>
    <n v="11.51"/>
    <n v="-0.11493889232412828"/>
    <s v="Normal"/>
    <n v="18.16411764705882"/>
    <n v="11.51"/>
    <x v="0"/>
    <s v="T277"/>
    <b v="1"/>
    <x v="15"/>
    <x v="1"/>
    <x v="2"/>
  </r>
  <r>
    <x v="1047"/>
    <x v="3"/>
    <n v="22"/>
    <x v="48"/>
    <m/>
    <n v="101.9"/>
    <n v="57.2"/>
    <x v="1"/>
    <n v="4"/>
    <x v="1"/>
    <x v="200"/>
    <n v="24.31"/>
    <n v="3.4896599911279726E-2"/>
    <s v="Normal"/>
    <n v="18.16411764705882"/>
    <n v="24.31"/>
    <x v="1"/>
    <s v="T204"/>
    <b v="1"/>
    <x v="20"/>
    <x v="0"/>
    <x v="2"/>
  </r>
  <r>
    <x v="1048"/>
    <x v="0"/>
    <n v="18"/>
    <x v="48"/>
    <m/>
    <n v="69.5"/>
    <n v="54.5"/>
    <x v="1"/>
    <n v="5"/>
    <x v="1"/>
    <x v="439"/>
    <n v="26.34"/>
    <n v="5.8659572507988984E-2"/>
    <s v="Normal"/>
    <n v="18.16411764705882"/>
    <n v="26.34"/>
    <x v="1"/>
    <s v="T389"/>
    <b v="1"/>
    <x v="23"/>
    <x v="0"/>
    <x v="1"/>
  </r>
  <r>
    <x v="1049"/>
    <x v="3"/>
    <n v="13"/>
    <x v="48"/>
    <m/>
    <n v="95.8"/>
    <n v="60.6"/>
    <x v="1"/>
    <n v="3"/>
    <x v="2"/>
    <x v="4"/>
    <m/>
    <n v="-0.24967377635768659"/>
    <s v="Normal"/>
    <n v="18.16411764705882"/>
    <n v="18.16411764705882"/>
    <x v="1"/>
    <s v="T411"/>
    <b v="1"/>
    <x v="7"/>
    <x v="1"/>
    <x v="0"/>
  </r>
  <r>
    <x v="1050"/>
    <x v="0"/>
    <n v="27"/>
    <x v="48"/>
    <m/>
    <n v="33.1"/>
    <n v="37.5"/>
    <x v="0"/>
    <n v="1"/>
    <x v="0"/>
    <x v="4"/>
    <m/>
    <n v="-0.24967377635768659"/>
    <s v="Normal"/>
    <n v="18.16411764705882"/>
    <n v="18.16411764705882"/>
    <x v="1"/>
    <s v="T032"/>
    <b v="0"/>
    <x v="4"/>
    <x v="1"/>
    <x v="2"/>
  </r>
  <r>
    <x v="1051"/>
    <x v="0"/>
    <n v="19"/>
    <x v="48"/>
    <m/>
    <n v="52.1"/>
    <n v="27.7"/>
    <x v="0"/>
    <n v="3"/>
    <x v="2"/>
    <x v="4"/>
    <m/>
    <n v="-0.24967377635768659"/>
    <s v="Normal"/>
    <n v="18.16411764705882"/>
    <n v="18.16411764705882"/>
    <x v="1"/>
    <s v="T193"/>
    <b v="0"/>
    <x v="5"/>
    <x v="1"/>
    <x v="1"/>
  </r>
  <r>
    <x v="1052"/>
    <x v="2"/>
    <n v="17"/>
    <x v="48"/>
    <m/>
    <n v="73.5"/>
    <n v="59.2"/>
    <x v="0"/>
    <n v="2"/>
    <x v="0"/>
    <x v="3"/>
    <n v="10"/>
    <n v="-0.13261479804877407"/>
    <s v="Normal"/>
    <n v="18.16411764705882"/>
    <n v="10"/>
    <x v="0"/>
    <s v="T355"/>
    <b v="0"/>
    <x v="21"/>
    <x v="1"/>
    <x v="2"/>
  </r>
  <r>
    <x v="1053"/>
    <x v="0"/>
    <n v="15"/>
    <x v="48"/>
    <m/>
    <n v="85.5"/>
    <n v="68.400000000000006"/>
    <x v="1"/>
    <n v="3"/>
    <x v="2"/>
    <x v="4"/>
    <m/>
    <n v="-0.24967377635768659"/>
    <s v="Normal"/>
    <n v="18.16411764705882"/>
    <n v="18.16411764705882"/>
    <x v="1"/>
    <s v="T230"/>
    <b v="1"/>
    <x v="12"/>
    <x v="0"/>
    <x v="1"/>
  </r>
  <r>
    <x v="1054"/>
    <x v="0"/>
    <n v="25"/>
    <x v="48"/>
    <m/>
    <n v="97.2"/>
    <n v="62.3"/>
    <x v="0"/>
    <n v="3"/>
    <x v="2"/>
    <x v="61"/>
    <n v="17"/>
    <n v="-5.0673513232535307E-2"/>
    <s v="Normal"/>
    <n v="18.16411764705882"/>
    <n v="17"/>
    <x v="0"/>
    <s v="T191"/>
    <b v="0"/>
    <x v="18"/>
    <x v="1"/>
    <x v="0"/>
  </r>
  <r>
    <x v="1055"/>
    <x v="1"/>
    <n v="23"/>
    <x v="48"/>
    <m/>
    <n v="50.1"/>
    <n v="37.299999999999997"/>
    <x v="1"/>
    <n v="5"/>
    <x v="1"/>
    <x v="440"/>
    <n v="29.42"/>
    <n v="9.4713737827134062E-2"/>
    <s v="Normal"/>
    <n v="18.16411764705882"/>
    <n v="29.42"/>
    <x v="1"/>
    <s v="T177"/>
    <b v="1"/>
    <x v="13"/>
    <x v="0"/>
    <x v="1"/>
  </r>
  <r>
    <x v="1056"/>
    <x v="0"/>
    <n v="13"/>
    <x v="48"/>
    <m/>
    <n v="62"/>
    <n v="38.200000000000003"/>
    <x v="0"/>
    <n v="0"/>
    <x v="0"/>
    <x v="12"/>
    <n v="1"/>
    <n v="-0.23796787852679532"/>
    <s v="Normal"/>
    <n v="18.16411764705882"/>
    <n v="1"/>
    <x v="0"/>
    <s v="T326"/>
    <b v="0"/>
    <x v="0"/>
    <x v="1"/>
    <x v="0"/>
  </r>
  <r>
    <x v="1057"/>
    <x v="0"/>
    <n v="30"/>
    <x v="48"/>
    <m/>
    <n v="100.4"/>
    <n v="55.6"/>
    <x v="1"/>
    <n v="5"/>
    <x v="1"/>
    <x v="441"/>
    <n v="30.42"/>
    <n v="0.10641963565802531"/>
    <s v="Normal"/>
    <n v="18.16411764705882"/>
    <n v="30.42"/>
    <x v="1"/>
    <s v="T450"/>
    <b v="1"/>
    <x v="14"/>
    <x v="0"/>
    <x v="2"/>
  </r>
  <r>
    <x v="1058"/>
    <x v="1"/>
    <n v="31"/>
    <x v="48"/>
    <m/>
    <n v="41.7"/>
    <n v="38.6"/>
    <x v="0"/>
    <n v="4"/>
    <x v="1"/>
    <x v="4"/>
    <m/>
    <n v="-0.24967377635768659"/>
    <s v="Normal"/>
    <n v="18.16411764705882"/>
    <n v="18.16411764705882"/>
    <x v="1"/>
    <s v="T385"/>
    <b v="0"/>
    <x v="23"/>
    <x v="0"/>
    <x v="2"/>
  </r>
  <r>
    <x v="1059"/>
    <x v="2"/>
    <n v="17"/>
    <x v="48"/>
    <m/>
    <n v="65.8"/>
    <n v="53.4"/>
    <x v="1"/>
    <n v="3.5"/>
    <x v="1"/>
    <x v="442"/>
    <n v="21.46"/>
    <n v="1.534791093239687E-3"/>
    <s v="Normal"/>
    <n v="18.16411764705882"/>
    <n v="21.46"/>
    <x v="1"/>
    <s v="T356"/>
    <b v="1"/>
    <x v="0"/>
    <x v="1"/>
    <x v="0"/>
  </r>
  <r>
    <x v="1060"/>
    <x v="2"/>
    <n v="9"/>
    <x v="49"/>
    <m/>
    <n v="63.9"/>
    <n v="40.1"/>
    <x v="0"/>
    <n v="3.5"/>
    <x v="1"/>
    <x v="4"/>
    <m/>
    <n v="-0.24967377635768659"/>
    <s v="Normal"/>
    <n v="18.649999999999999"/>
    <n v="18.649999999999999"/>
    <x v="1"/>
    <s v="T144"/>
    <b v="0"/>
    <x v="12"/>
    <x v="1"/>
    <x v="2"/>
  </r>
  <r>
    <x v="1061"/>
    <x v="2"/>
    <n v="7"/>
    <x v="49"/>
    <m/>
    <n v="65.599999999999994"/>
    <n v="52.2"/>
    <x v="0"/>
    <n v="2"/>
    <x v="0"/>
    <x v="3"/>
    <n v="10"/>
    <n v="-0.13261479804877407"/>
    <s v="Normal"/>
    <n v="18.649999999999999"/>
    <n v="10"/>
    <x v="0"/>
    <s v="T339"/>
    <b v="0"/>
    <x v="8"/>
    <x v="1"/>
    <x v="1"/>
  </r>
  <r>
    <x v="1062"/>
    <x v="0"/>
    <n v="27"/>
    <x v="49"/>
    <m/>
    <n v="62.6"/>
    <n v="31.5"/>
    <x v="1"/>
    <n v="2"/>
    <x v="0"/>
    <x v="443"/>
    <n v="11.98"/>
    <n v="-0.10943712034360938"/>
    <s v="Normal"/>
    <n v="18.649999999999999"/>
    <n v="11.98"/>
    <x v="0"/>
    <s v="T345"/>
    <b v="1"/>
    <x v="11"/>
    <x v="1"/>
    <x v="1"/>
  </r>
  <r>
    <x v="1063"/>
    <x v="1"/>
    <n v="9"/>
    <x v="49"/>
    <m/>
    <n v="45.3"/>
    <n v="28.5"/>
    <x v="1"/>
    <n v="5"/>
    <x v="1"/>
    <x v="444"/>
    <n v="31.5"/>
    <n v="0.11906200531538784"/>
    <s v="Normal"/>
    <n v="18.649999999999999"/>
    <n v="31.5"/>
    <x v="1"/>
    <s v="T211"/>
    <b v="1"/>
    <x v="23"/>
    <x v="0"/>
    <x v="2"/>
  </r>
  <r>
    <x v="1064"/>
    <x v="3"/>
    <n v="28"/>
    <x v="49"/>
    <m/>
    <n v="95.7"/>
    <n v="57.6"/>
    <x v="0"/>
    <n v="4"/>
    <x v="1"/>
    <x v="58"/>
    <n v="23"/>
    <n v="1.9561873752812205E-2"/>
    <s v="Normal"/>
    <n v="18.649999999999999"/>
    <n v="23"/>
    <x v="1"/>
    <s v="T263"/>
    <b v="0"/>
    <x v="5"/>
    <x v="1"/>
    <x v="2"/>
  </r>
  <r>
    <x v="1065"/>
    <x v="3"/>
    <n v="5"/>
    <x v="49"/>
    <m/>
    <n v="67"/>
    <n v="31"/>
    <x v="1"/>
    <n v="2"/>
    <x v="0"/>
    <x v="445"/>
    <n v="13.46"/>
    <n v="-9.2112391553890324E-2"/>
    <s v="Normal"/>
    <n v="18.649999999999999"/>
    <n v="13.46"/>
    <x v="0"/>
    <s v="T105"/>
    <b v="1"/>
    <x v="1"/>
    <x v="0"/>
    <x v="2"/>
  </r>
  <r>
    <x v="1066"/>
    <x v="3"/>
    <n v="12"/>
    <x v="49"/>
    <m/>
    <n v="73.099999999999994"/>
    <n v="55.2"/>
    <x v="0"/>
    <n v="3"/>
    <x v="2"/>
    <x v="72"/>
    <n v="16"/>
    <n v="-6.2379411063426558E-2"/>
    <s v="Normal"/>
    <n v="18.649999999999999"/>
    <n v="16"/>
    <x v="0"/>
    <s v="T354"/>
    <b v="0"/>
    <x v="14"/>
    <x v="1"/>
    <x v="1"/>
  </r>
  <r>
    <x v="1067"/>
    <x v="1"/>
    <n v="15"/>
    <x v="49"/>
    <m/>
    <n v="93.1"/>
    <n v="53.6"/>
    <x v="1"/>
    <n v="5"/>
    <x v="1"/>
    <x v="446"/>
    <n v="32.74"/>
    <n v="0.13357731862569303"/>
    <s v="Normal"/>
    <n v="18.649999999999999"/>
    <n v="32.74"/>
    <x v="1"/>
    <s v="T226"/>
    <b v="1"/>
    <x v="17"/>
    <x v="0"/>
    <x v="1"/>
  </r>
  <r>
    <x v="1068"/>
    <x v="2"/>
    <n v="10"/>
    <x v="49"/>
    <m/>
    <n v="46.8"/>
    <n v="28.7"/>
    <x v="1"/>
    <n v="4.5"/>
    <x v="1"/>
    <x v="447"/>
    <n v="27.58"/>
    <n v="7.3174885818294122E-2"/>
    <s v="Normal"/>
    <n v="18.649999999999999"/>
    <n v="27.58"/>
    <x v="1"/>
    <s v="T344"/>
    <b v="1"/>
    <x v="23"/>
    <x v="1"/>
    <x v="2"/>
  </r>
  <r>
    <x v="1069"/>
    <x v="2"/>
    <n v="20"/>
    <x v="49"/>
    <m/>
    <n v="65"/>
    <n v="44.8"/>
    <x v="1"/>
    <n v="2.5"/>
    <x v="1"/>
    <x v="340"/>
    <n v="16.37"/>
    <n v="-5.8048228865996782E-2"/>
    <s v="Normal"/>
    <n v="18.649999999999999"/>
    <n v="16.37"/>
    <x v="0"/>
    <s v="T290"/>
    <b v="1"/>
    <x v="6"/>
    <x v="0"/>
    <x v="2"/>
  </r>
  <r>
    <x v="1070"/>
    <x v="0"/>
    <n v="5"/>
    <x v="49"/>
    <m/>
    <n v="70.900000000000006"/>
    <n v="44.3"/>
    <x v="0"/>
    <n v="0"/>
    <x v="0"/>
    <x v="67"/>
    <n v="0"/>
    <n v="-0.24967377635768659"/>
    <s v="Normal"/>
    <n v="18.649999999999999"/>
    <n v="0"/>
    <x v="0"/>
    <s v="T296"/>
    <b v="0"/>
    <x v="20"/>
    <x v="1"/>
    <x v="0"/>
  </r>
  <r>
    <x v="1071"/>
    <x v="1"/>
    <n v="20"/>
    <x v="49"/>
    <m/>
    <n v="40.200000000000003"/>
    <n v="32.700000000000003"/>
    <x v="1"/>
    <n v="5"/>
    <x v="1"/>
    <x v="4"/>
    <m/>
    <n v="-0.24967377635768659"/>
    <s v="Normal"/>
    <n v="18.649999999999999"/>
    <n v="18.649999999999999"/>
    <x v="1"/>
    <s v="T495"/>
    <b v="1"/>
    <x v="15"/>
    <x v="0"/>
    <x v="2"/>
  </r>
  <r>
    <x v="1072"/>
    <x v="0"/>
    <n v="15"/>
    <x v="49"/>
    <m/>
    <n v="99.9"/>
    <n v="70"/>
    <x v="1"/>
    <n v="3"/>
    <x v="2"/>
    <x v="448"/>
    <n v="18.25"/>
    <n v="-3.6041140943921239E-2"/>
    <s v="Normal"/>
    <n v="18.649999999999999"/>
    <n v="18.25"/>
    <x v="1"/>
    <s v="T339"/>
    <b v="1"/>
    <x v="19"/>
    <x v="0"/>
    <x v="1"/>
  </r>
  <r>
    <x v="1073"/>
    <x v="0"/>
    <n v="29"/>
    <x v="49"/>
    <m/>
    <n v="104.8"/>
    <n v="65.7"/>
    <x v="1"/>
    <n v="5"/>
    <x v="1"/>
    <x v="449"/>
    <n v="29.84"/>
    <n v="9.9630214916108364E-2"/>
    <s v="Normal"/>
    <n v="18.649999999999999"/>
    <n v="29.84"/>
    <x v="1"/>
    <s v="T192"/>
    <b v="1"/>
    <x v="17"/>
    <x v="0"/>
    <x v="1"/>
  </r>
  <r>
    <x v="1074"/>
    <x v="2"/>
    <n v="27"/>
    <x v="49"/>
    <m/>
    <n v="101.4"/>
    <n v="50.6"/>
    <x v="1"/>
    <n v="5"/>
    <x v="1"/>
    <x v="450"/>
    <n v="30.21"/>
    <n v="0.10396139711353813"/>
    <s v="Normal"/>
    <n v="18.649999999999999"/>
    <n v="30.21"/>
    <x v="1"/>
    <s v="T178"/>
    <b v="1"/>
    <x v="17"/>
    <x v="1"/>
    <x v="2"/>
  </r>
  <r>
    <x v="1075"/>
    <x v="0"/>
    <n v="26"/>
    <x v="49"/>
    <m/>
    <n v="66"/>
    <n v="52.1"/>
    <x v="0"/>
    <n v="1"/>
    <x v="0"/>
    <x v="4"/>
    <m/>
    <n v="-0.24967377635768659"/>
    <s v="Normal"/>
    <n v="18.649999999999999"/>
    <n v="18.649999999999999"/>
    <x v="1"/>
    <s v="T156"/>
    <b v="0"/>
    <x v="22"/>
    <x v="1"/>
    <x v="2"/>
  </r>
  <r>
    <x v="1076"/>
    <x v="2"/>
    <n v="22"/>
    <x v="49"/>
    <m/>
    <n v="64.3"/>
    <n v="40.799999999999997"/>
    <x v="0"/>
    <n v="3"/>
    <x v="2"/>
    <x v="45"/>
    <n v="15"/>
    <n v="-7.4085308894317803E-2"/>
    <s v="Normal"/>
    <n v="18.649999999999999"/>
    <n v="15"/>
    <x v="0"/>
    <s v="T470"/>
    <b v="0"/>
    <x v="23"/>
    <x v="0"/>
    <x v="2"/>
  </r>
  <r>
    <x v="1077"/>
    <x v="2"/>
    <n v="11"/>
    <x v="49"/>
    <m/>
    <n v="56.5"/>
    <n v="46.3"/>
    <x v="0"/>
    <n v="0"/>
    <x v="0"/>
    <x v="12"/>
    <n v="1"/>
    <n v="-0.23796787852679532"/>
    <s v="Normal"/>
    <n v="18.649999999999999"/>
    <n v="1"/>
    <x v="0"/>
    <s v="T163"/>
    <b v="0"/>
    <x v="19"/>
    <x v="0"/>
    <x v="2"/>
  </r>
  <r>
    <x v="1078"/>
    <x v="2"/>
    <n v="9"/>
    <x v="49"/>
    <m/>
    <n v="62.4"/>
    <n v="53.8"/>
    <x v="1"/>
    <n v="3.5"/>
    <x v="1"/>
    <x v="451"/>
    <n v="21.47"/>
    <n v="1.6518500715485764E-3"/>
    <s v="Normal"/>
    <n v="18.649999999999999"/>
    <n v="21.47"/>
    <x v="1"/>
    <s v="T386"/>
    <b v="1"/>
    <x v="6"/>
    <x v="0"/>
    <x v="1"/>
  </r>
  <r>
    <x v="1079"/>
    <x v="3"/>
    <n v="5"/>
    <x v="49"/>
    <m/>
    <n v="73.7"/>
    <n v="59.6"/>
    <x v="0"/>
    <n v="1.5"/>
    <x v="0"/>
    <x v="4"/>
    <m/>
    <n v="-0.24967377635768659"/>
    <s v="Normal"/>
    <n v="18.649999999999999"/>
    <n v="18.649999999999999"/>
    <x v="1"/>
    <s v="T323"/>
    <b v="0"/>
    <x v="8"/>
    <x v="1"/>
    <x v="2"/>
  </r>
  <r>
    <x v="1080"/>
    <x v="2"/>
    <n v="3"/>
    <x v="50"/>
    <m/>
    <n v="51.1"/>
    <n v="30.9"/>
    <x v="0"/>
    <n v="3"/>
    <x v="2"/>
    <x v="45"/>
    <n v="15"/>
    <n v="-7.4085308894317803E-2"/>
    <s v="Normal"/>
    <n v="18.630000000000003"/>
    <n v="15"/>
    <x v="0"/>
    <s v="T009"/>
    <b v="0"/>
    <x v="18"/>
    <x v="1"/>
    <x v="1"/>
  </r>
  <r>
    <x v="1081"/>
    <x v="3"/>
    <n v="9"/>
    <x v="50"/>
    <m/>
    <n v="68.7"/>
    <n v="59.4"/>
    <x v="1"/>
    <n v="4.5"/>
    <x v="1"/>
    <x v="452"/>
    <n v="26.39"/>
    <n v="5.9244867399533552E-2"/>
    <s v="Normal"/>
    <n v="18.630000000000003"/>
    <n v="26.39"/>
    <x v="1"/>
    <s v="T133"/>
    <b v="1"/>
    <x v="7"/>
    <x v="1"/>
    <x v="2"/>
  </r>
  <r>
    <x v="1082"/>
    <x v="0"/>
    <n v="3"/>
    <x v="50"/>
    <m/>
    <n v="89.9"/>
    <n v="65.8"/>
    <x v="0"/>
    <n v="2"/>
    <x v="0"/>
    <x v="40"/>
    <n v="12"/>
    <n v="-0.10920300238699156"/>
    <s v="Normal"/>
    <n v="18.630000000000003"/>
    <n v="12"/>
    <x v="0"/>
    <s v="T428"/>
    <b v="0"/>
    <x v="14"/>
    <x v="1"/>
    <x v="0"/>
  </r>
  <r>
    <x v="1083"/>
    <x v="0"/>
    <n v="2"/>
    <x v="50"/>
    <m/>
    <n v="61.9"/>
    <n v="56.3"/>
    <x v="0"/>
    <n v="1"/>
    <x v="0"/>
    <x v="15"/>
    <n v="5"/>
    <n v="-0.19114428720323032"/>
    <s v="Normal"/>
    <n v="18.630000000000003"/>
    <n v="5"/>
    <x v="0"/>
    <s v="T131"/>
    <b v="0"/>
    <x v="19"/>
    <x v="1"/>
    <x v="2"/>
  </r>
  <r>
    <x v="1084"/>
    <x v="2"/>
    <n v="5"/>
    <x v="50"/>
    <m/>
    <n v="71.5"/>
    <n v="30.8"/>
    <x v="1"/>
    <n v="2"/>
    <x v="0"/>
    <x v="453"/>
    <n v="12.89"/>
    <n v="-9.8784753317498336E-2"/>
    <s v="Normal"/>
    <n v="18.630000000000003"/>
    <n v="12.89"/>
    <x v="0"/>
    <s v="T026"/>
    <b v="1"/>
    <x v="10"/>
    <x v="1"/>
    <x v="1"/>
  </r>
  <r>
    <x v="1085"/>
    <x v="3"/>
    <n v="17"/>
    <x v="50"/>
    <m/>
    <n v="101"/>
    <n v="46.7"/>
    <x v="1"/>
    <n v="5"/>
    <x v="1"/>
    <x v="454"/>
    <n v="30.49"/>
    <n v="0.10723904850618766"/>
    <s v="Normal"/>
    <n v="18.630000000000003"/>
    <n v="30.49"/>
    <x v="1"/>
    <s v="T295"/>
    <b v="1"/>
    <x v="6"/>
    <x v="0"/>
    <x v="0"/>
  </r>
  <r>
    <x v="1086"/>
    <x v="0"/>
    <n v="11"/>
    <x v="50"/>
    <m/>
    <n v="78.5"/>
    <n v="58.5"/>
    <x v="0"/>
    <n v="2"/>
    <x v="0"/>
    <x v="3"/>
    <n v="10"/>
    <n v="-0.13261479804877407"/>
    <s v="Normal"/>
    <n v="18.630000000000003"/>
    <n v="10"/>
    <x v="0"/>
    <s v="T390"/>
    <b v="0"/>
    <x v="9"/>
    <x v="1"/>
    <x v="0"/>
  </r>
  <r>
    <x v="1087"/>
    <x v="0"/>
    <n v="29"/>
    <x v="50"/>
    <m/>
    <n v="49.2"/>
    <n v="37.1"/>
    <x v="1"/>
    <n v="2.5"/>
    <x v="1"/>
    <x v="455"/>
    <n v="17.71"/>
    <n v="-4.2362325772602509E-2"/>
    <s v="Normal"/>
    <n v="18.630000000000003"/>
    <n v="17.71"/>
    <x v="0"/>
    <s v="T418"/>
    <b v="1"/>
    <x v="7"/>
    <x v="0"/>
    <x v="2"/>
  </r>
  <r>
    <x v="1088"/>
    <x v="1"/>
    <n v="25"/>
    <x v="50"/>
    <m/>
    <n v="44.9"/>
    <n v="28.5"/>
    <x v="1"/>
    <n v="4"/>
    <x v="1"/>
    <x v="311"/>
    <n v="26.52"/>
    <n v="6.0766634117549401E-2"/>
    <s v="Normal"/>
    <n v="18.630000000000003"/>
    <n v="26.52"/>
    <x v="1"/>
    <s v="T224"/>
    <b v="1"/>
    <x v="4"/>
    <x v="0"/>
    <x v="1"/>
  </r>
  <r>
    <x v="1089"/>
    <x v="3"/>
    <n v="20"/>
    <x v="50"/>
    <m/>
    <n v="103"/>
    <n v="46.2"/>
    <x v="0"/>
    <n v="4"/>
    <x v="1"/>
    <x v="58"/>
    <n v="23"/>
    <n v="1.9561873752812205E-2"/>
    <s v="Normal"/>
    <n v="18.630000000000003"/>
    <n v="23"/>
    <x v="1"/>
    <s v="T083"/>
    <b v="0"/>
    <x v="9"/>
    <x v="1"/>
    <x v="1"/>
  </r>
  <r>
    <x v="1090"/>
    <x v="0"/>
    <n v="6"/>
    <x v="50"/>
    <m/>
    <n v="82.9"/>
    <n v="40.1"/>
    <x v="1"/>
    <n v="5"/>
    <x v="1"/>
    <x v="456"/>
    <n v="27.3"/>
    <n v="6.9897234425644592E-2"/>
    <s v="Normal"/>
    <n v="18.630000000000003"/>
    <n v="27.3"/>
    <x v="1"/>
    <s v="T051"/>
    <b v="1"/>
    <x v="14"/>
    <x v="0"/>
    <x v="2"/>
  </r>
  <r>
    <x v="1091"/>
    <x v="2"/>
    <n v="21"/>
    <x v="50"/>
    <m/>
    <n v="75.2"/>
    <n v="59.3"/>
    <x v="1"/>
    <n v="4.5"/>
    <x v="1"/>
    <x v="457"/>
    <n v="26.48"/>
    <n v="6.0298398204313763E-2"/>
    <s v="Normal"/>
    <n v="18.630000000000003"/>
    <n v="26.48"/>
    <x v="1"/>
    <s v="T237"/>
    <b v="1"/>
    <x v="14"/>
    <x v="1"/>
    <x v="0"/>
  </r>
  <r>
    <x v="1092"/>
    <x v="0"/>
    <n v="13"/>
    <x v="50"/>
    <m/>
    <n v="96.2"/>
    <n v="58.8"/>
    <x v="0"/>
    <n v="5"/>
    <x v="1"/>
    <x v="458"/>
    <n v="28"/>
    <n v="7.8091362907268466E-2"/>
    <s v="Normal"/>
    <n v="18.630000000000003"/>
    <n v="28"/>
    <x v="1"/>
    <s v="T047"/>
    <b v="0"/>
    <x v="3"/>
    <x v="0"/>
    <x v="0"/>
  </r>
  <r>
    <x v="1093"/>
    <x v="0"/>
    <n v="21"/>
    <x v="50"/>
    <m/>
    <n v="65.099999999999994"/>
    <n v="50.9"/>
    <x v="0"/>
    <n v="0"/>
    <x v="0"/>
    <x v="12"/>
    <n v="1"/>
    <n v="-0.23796787852679532"/>
    <s v="Normal"/>
    <n v="18.630000000000003"/>
    <n v="1"/>
    <x v="0"/>
    <s v="T285"/>
    <b v="0"/>
    <x v="22"/>
    <x v="1"/>
    <x v="0"/>
  </r>
  <r>
    <x v="1094"/>
    <x v="1"/>
    <n v="2"/>
    <x v="50"/>
    <m/>
    <n v="88.9"/>
    <n v="50.8"/>
    <x v="1"/>
    <n v="5"/>
    <x v="1"/>
    <x v="459"/>
    <n v="33.24"/>
    <n v="0.13943026754113863"/>
    <s v="Normal"/>
    <n v="18.630000000000003"/>
    <n v="33.24"/>
    <x v="1"/>
    <s v="T173"/>
    <b v="1"/>
    <x v="2"/>
    <x v="0"/>
    <x v="1"/>
  </r>
  <r>
    <x v="1095"/>
    <x v="3"/>
    <n v="5"/>
    <x v="50"/>
    <m/>
    <n v="50.9"/>
    <n v="33.9"/>
    <x v="0"/>
    <n v="4"/>
    <x v="1"/>
    <x v="32"/>
    <n v="20"/>
    <n v="-1.5555819739861551E-2"/>
    <s v="Normal"/>
    <n v="18.630000000000003"/>
    <n v="20"/>
    <x v="1"/>
    <s v="T178"/>
    <b v="0"/>
    <x v="4"/>
    <x v="1"/>
    <x v="2"/>
  </r>
  <r>
    <x v="1096"/>
    <x v="0"/>
    <n v="21"/>
    <x v="50"/>
    <m/>
    <n v="50.3"/>
    <n v="32"/>
    <x v="0"/>
    <n v="1.5"/>
    <x v="0"/>
    <x v="66"/>
    <n v="8.93"/>
    <n v="-0.1451401087278277"/>
    <s v="Normal"/>
    <n v="18.630000000000003"/>
    <n v="8.93"/>
    <x v="0"/>
    <s v="T009"/>
    <b v="0"/>
    <x v="1"/>
    <x v="1"/>
    <x v="2"/>
  </r>
  <r>
    <x v="1097"/>
    <x v="0"/>
    <n v="28"/>
    <x v="50"/>
    <m/>
    <n v="74.8"/>
    <n v="45.1"/>
    <x v="1"/>
    <n v="3.5"/>
    <x v="1"/>
    <x v="460"/>
    <n v="20.91"/>
    <n v="-4.9034527137505092E-3"/>
    <s v="Normal"/>
    <n v="18.630000000000003"/>
    <n v="20.91"/>
    <x v="1"/>
    <s v="T372"/>
    <b v="1"/>
    <x v="23"/>
    <x v="0"/>
    <x v="0"/>
  </r>
  <r>
    <x v="1098"/>
    <x v="0"/>
    <n v="25"/>
    <x v="50"/>
    <m/>
    <n v="54.6"/>
    <n v="33.700000000000003"/>
    <x v="0"/>
    <n v="3.5"/>
    <x v="1"/>
    <x v="33"/>
    <n v="18.38"/>
    <n v="-3.451937422590539E-2"/>
    <s v="Normal"/>
    <n v="18.630000000000003"/>
    <n v="18.38"/>
    <x v="1"/>
    <s v="T255"/>
    <b v="0"/>
    <x v="15"/>
    <x v="1"/>
    <x v="2"/>
  </r>
  <r>
    <x v="1099"/>
    <x v="0"/>
    <n v="8"/>
    <x v="50"/>
    <m/>
    <n v="80.8"/>
    <n v="31.5"/>
    <x v="1"/>
    <n v="3"/>
    <x v="2"/>
    <x v="461"/>
    <n v="17.989999999999998"/>
    <n v="-3.9084674379952986E-2"/>
    <s v="Normal"/>
    <n v="18.630000000000003"/>
    <n v="17.989999999999998"/>
    <x v="1"/>
    <s v="T396"/>
    <b v="1"/>
    <x v="10"/>
    <x v="0"/>
    <x v="2"/>
  </r>
  <r>
    <x v="1100"/>
    <x v="3"/>
    <n v="5"/>
    <x v="51"/>
    <m/>
    <n v="75.900000000000006"/>
    <n v="51.8"/>
    <x v="1"/>
    <n v="4"/>
    <x v="1"/>
    <x v="462"/>
    <n v="22.74"/>
    <n v="1.6518340316780459E-2"/>
    <s v="Normal"/>
    <n v="20.204444444444448"/>
    <n v="22.74"/>
    <x v="1"/>
    <s v="T125"/>
    <b v="1"/>
    <x v="9"/>
    <x v="1"/>
    <x v="1"/>
  </r>
  <r>
    <x v="1101"/>
    <x v="3"/>
    <n v="8"/>
    <x v="51"/>
    <m/>
    <n v="82.3"/>
    <n v="64.099999999999994"/>
    <x v="0"/>
    <n v="3"/>
    <x v="2"/>
    <x v="45"/>
    <n v="15"/>
    <n v="-7.4085308894317803E-2"/>
    <s v="Normal"/>
    <n v="20.204444444444448"/>
    <n v="15"/>
    <x v="0"/>
    <s v="T060"/>
    <b v="0"/>
    <x v="2"/>
    <x v="0"/>
    <x v="1"/>
  </r>
  <r>
    <x v="1102"/>
    <x v="0"/>
    <n v="25"/>
    <x v="51"/>
    <m/>
    <n v="64.599999999999994"/>
    <n v="41.2"/>
    <x v="0"/>
    <n v="1"/>
    <x v="0"/>
    <x v="0"/>
    <n v="6"/>
    <n v="-0.17943838937233908"/>
    <s v="Normal"/>
    <n v="20.204444444444448"/>
    <n v="6"/>
    <x v="0"/>
    <s v="T446"/>
    <b v="0"/>
    <x v="5"/>
    <x v="1"/>
    <x v="0"/>
  </r>
  <r>
    <x v="1103"/>
    <x v="2"/>
    <n v="29"/>
    <x v="51"/>
    <m/>
    <n v="41.2"/>
    <n v="40"/>
    <x v="0"/>
    <n v="4"/>
    <x v="1"/>
    <x v="21"/>
    <n v="22"/>
    <n v="7.8559759219209522E-3"/>
    <s v="Normal"/>
    <n v="20.204444444444448"/>
    <n v="22"/>
    <x v="1"/>
    <s v="T239"/>
    <b v="0"/>
    <x v="6"/>
    <x v="0"/>
    <x v="0"/>
  </r>
  <r>
    <x v="1104"/>
    <x v="2"/>
    <n v="24"/>
    <x v="51"/>
    <m/>
    <n v="91.8"/>
    <n v="43.7"/>
    <x v="0"/>
    <n v="2.5"/>
    <x v="1"/>
    <x v="252"/>
    <n v="15.23"/>
    <n v="-7.1392952393212819E-2"/>
    <s v="Normal"/>
    <n v="20.204444444444448"/>
    <n v="15.23"/>
    <x v="0"/>
    <s v="T031"/>
    <b v="0"/>
    <x v="23"/>
    <x v="0"/>
    <x v="1"/>
  </r>
  <r>
    <x v="1105"/>
    <x v="2"/>
    <n v="15"/>
    <x v="51"/>
    <m/>
    <n v="46.3"/>
    <n v="37.299999999999997"/>
    <x v="1"/>
    <n v="4"/>
    <x v="1"/>
    <x v="463"/>
    <n v="23.03"/>
    <n v="1.9913050687738954E-2"/>
    <s v="Normal"/>
    <n v="20.204444444444448"/>
    <n v="23.03"/>
    <x v="1"/>
    <s v="T485"/>
    <b v="1"/>
    <x v="20"/>
    <x v="0"/>
    <x v="0"/>
  </r>
  <r>
    <x v="1106"/>
    <x v="0"/>
    <n v="23"/>
    <x v="51"/>
    <m/>
    <n v="83.4"/>
    <n v="43.1"/>
    <x v="0"/>
    <n v="1"/>
    <x v="0"/>
    <x v="15"/>
    <n v="5"/>
    <n v="-0.19114428720323032"/>
    <s v="Normal"/>
    <n v="20.204444444444448"/>
    <n v="5"/>
    <x v="0"/>
    <s v="T010"/>
    <b v="0"/>
    <x v="12"/>
    <x v="0"/>
    <x v="2"/>
  </r>
  <r>
    <x v="1107"/>
    <x v="3"/>
    <n v="8"/>
    <x v="51"/>
    <m/>
    <n v="39.6"/>
    <n v="35.299999999999997"/>
    <x v="1"/>
    <n v="4.5"/>
    <x v="1"/>
    <x v="4"/>
    <m/>
    <n v="-0.24967377635768659"/>
    <s v="Normal"/>
    <n v="20.204444444444448"/>
    <n v="20.204444444444448"/>
    <x v="1"/>
    <s v="T433"/>
    <b v="1"/>
    <x v="10"/>
    <x v="0"/>
    <x v="2"/>
  </r>
  <r>
    <x v="1108"/>
    <x v="0"/>
    <n v="30"/>
    <x v="51"/>
    <m/>
    <n v="100.5"/>
    <n v="49.4"/>
    <x v="0"/>
    <n v="3.5"/>
    <x v="1"/>
    <x v="140"/>
    <n v="21.53"/>
    <n v="2.3542039414020778E-3"/>
    <s v="Normal"/>
    <n v="20.204444444444448"/>
    <n v="21.53"/>
    <x v="1"/>
    <s v="T110"/>
    <b v="0"/>
    <x v="9"/>
    <x v="1"/>
    <x v="2"/>
  </r>
  <r>
    <x v="1109"/>
    <x v="2"/>
    <n v="18"/>
    <x v="51"/>
    <m/>
    <n v="89.6"/>
    <n v="42"/>
    <x v="0"/>
    <n v="3"/>
    <x v="2"/>
    <x v="166"/>
    <n v="18"/>
    <n v="-3.8967615401644055E-2"/>
    <s v="Normal"/>
    <n v="20.204444444444448"/>
    <n v="18"/>
    <x v="1"/>
    <s v="T363"/>
    <b v="0"/>
    <x v="5"/>
    <x v="1"/>
    <x v="0"/>
  </r>
  <r>
    <x v="1110"/>
    <x v="0"/>
    <n v="21"/>
    <x v="51"/>
    <m/>
    <n v="79.7"/>
    <n v="56.1"/>
    <x v="1"/>
    <n v="4.5"/>
    <x v="1"/>
    <x v="464"/>
    <n v="26.17"/>
    <n v="5.6669569876737491E-2"/>
    <s v="Normal"/>
    <n v="20.204444444444448"/>
    <n v="26.17"/>
    <x v="1"/>
    <s v="T428"/>
    <b v="1"/>
    <x v="20"/>
    <x v="0"/>
    <x v="1"/>
  </r>
  <r>
    <x v="1111"/>
    <x v="1"/>
    <n v="1"/>
    <x v="51"/>
    <m/>
    <n v="95.7"/>
    <n v="63.6"/>
    <x v="1"/>
    <n v="5"/>
    <x v="1"/>
    <x v="465"/>
    <n v="34.549999999999997"/>
    <n v="0.15476499369960611"/>
    <s v="Normal"/>
    <n v="20.204444444444448"/>
    <n v="34.549999999999997"/>
    <x v="1"/>
    <s v="T340"/>
    <b v="1"/>
    <x v="20"/>
    <x v="0"/>
    <x v="2"/>
  </r>
  <r>
    <x v="1112"/>
    <x v="3"/>
    <n v="1"/>
    <x v="51"/>
    <m/>
    <n v="42.2"/>
    <n v="29.1"/>
    <x v="1"/>
    <n v="4.5"/>
    <x v="1"/>
    <x v="466"/>
    <n v="27"/>
    <n v="6.6385465076377215E-2"/>
    <s v="Normal"/>
    <n v="20.204444444444448"/>
    <n v="27"/>
    <x v="1"/>
    <s v="T005"/>
    <b v="1"/>
    <x v="2"/>
    <x v="0"/>
    <x v="1"/>
  </r>
  <r>
    <x v="1113"/>
    <x v="1"/>
    <n v="27"/>
    <x v="51"/>
    <m/>
    <n v="64.3"/>
    <n v="44.6"/>
    <x v="1"/>
    <n v="4"/>
    <x v="1"/>
    <x v="467"/>
    <n v="24.11"/>
    <n v="3.2555420345101484E-2"/>
    <s v="Normal"/>
    <n v="20.204444444444448"/>
    <n v="24.11"/>
    <x v="1"/>
    <s v="T221"/>
    <b v="1"/>
    <x v="11"/>
    <x v="0"/>
    <x v="1"/>
  </r>
  <r>
    <x v="1114"/>
    <x v="1"/>
    <n v="13"/>
    <x v="51"/>
    <m/>
    <n v="81.3"/>
    <n v="36"/>
    <x v="1"/>
    <n v="4.5"/>
    <x v="1"/>
    <x v="161"/>
    <n v="28.14"/>
    <n v="7.9730188603593238E-2"/>
    <s v="Normal"/>
    <n v="20.204444444444448"/>
    <n v="28.14"/>
    <x v="1"/>
    <s v="T140"/>
    <b v="1"/>
    <x v="10"/>
    <x v="0"/>
    <x v="0"/>
  </r>
  <r>
    <x v="1115"/>
    <x v="2"/>
    <n v="19"/>
    <x v="51"/>
    <m/>
    <n v="40.799999999999997"/>
    <n v="29.9"/>
    <x v="0"/>
    <n v="1"/>
    <x v="0"/>
    <x v="16"/>
    <n v="8"/>
    <n v="-0.15602659371055658"/>
    <s v="Normal"/>
    <n v="20.204444444444448"/>
    <n v="8"/>
    <x v="0"/>
    <s v="T412"/>
    <b v="0"/>
    <x v="13"/>
    <x v="1"/>
    <x v="2"/>
  </r>
  <r>
    <x v="1116"/>
    <x v="2"/>
    <n v="5"/>
    <x v="51"/>
    <m/>
    <n v="69.2"/>
    <n v="55.6"/>
    <x v="1"/>
    <n v="3.5"/>
    <x v="1"/>
    <x v="468"/>
    <n v="19.989999999999998"/>
    <n v="-1.5672878718170479E-2"/>
    <s v="Normal"/>
    <n v="20.204444444444448"/>
    <n v="19.989999999999998"/>
    <x v="1"/>
    <s v="T485"/>
    <b v="1"/>
    <x v="0"/>
    <x v="0"/>
    <x v="2"/>
  </r>
  <r>
    <x v="1117"/>
    <x v="3"/>
    <n v="2"/>
    <x v="51"/>
    <m/>
    <n v="68.8"/>
    <n v="52.1"/>
    <x v="1"/>
    <n v="4.5"/>
    <x v="1"/>
    <x v="469"/>
    <n v="25.66"/>
    <n v="5.0699561982982935E-2"/>
    <s v="Normal"/>
    <n v="20.204444444444448"/>
    <n v="25.66"/>
    <x v="1"/>
    <s v="T165"/>
    <b v="1"/>
    <x v="4"/>
    <x v="0"/>
    <x v="2"/>
  </r>
  <r>
    <x v="1118"/>
    <x v="0"/>
    <n v="16"/>
    <x v="51"/>
    <m/>
    <n v="69.5"/>
    <n v="46.5"/>
    <x v="0"/>
    <n v="1"/>
    <x v="0"/>
    <x v="4"/>
    <m/>
    <n v="-0.24967377635768659"/>
    <s v="Normal"/>
    <n v="20.204444444444448"/>
    <n v="20.204444444444448"/>
    <x v="1"/>
    <s v="T160"/>
    <b v="0"/>
    <x v="19"/>
    <x v="1"/>
    <x v="1"/>
  </r>
  <r>
    <x v="1119"/>
    <x v="0"/>
    <n v="4"/>
    <x v="51"/>
    <m/>
    <n v="91.7"/>
    <n v="48.4"/>
    <x v="0"/>
    <n v="3.5"/>
    <x v="1"/>
    <x v="140"/>
    <n v="21.53"/>
    <n v="2.3542039414020778E-3"/>
    <s v="Normal"/>
    <n v="20.204444444444448"/>
    <n v="21.53"/>
    <x v="1"/>
    <s v="T477"/>
    <b v="0"/>
    <x v="3"/>
    <x v="1"/>
    <x v="0"/>
  </r>
  <r>
    <x v="1120"/>
    <x v="2"/>
    <n v="31"/>
    <x v="52"/>
    <m/>
    <n v="63.7"/>
    <n v="59.7"/>
    <x v="0"/>
    <n v="2"/>
    <x v="0"/>
    <x v="3"/>
    <n v="10"/>
    <n v="-0.13261479804877407"/>
    <s v="Normal"/>
    <n v="19.457894736842103"/>
    <n v="10"/>
    <x v="0"/>
    <s v="T364"/>
    <b v="0"/>
    <x v="5"/>
    <x v="1"/>
    <x v="2"/>
  </r>
  <r>
    <x v="1121"/>
    <x v="1"/>
    <n v="9"/>
    <x v="52"/>
    <m/>
    <n v="96.6"/>
    <n v="59.4"/>
    <x v="1"/>
    <n v="4"/>
    <x v="1"/>
    <x v="470"/>
    <n v="27.22"/>
    <n v="6.8960762599173275E-2"/>
    <s v="Normal"/>
    <n v="19.457894736842103"/>
    <n v="27.22"/>
    <x v="1"/>
    <s v="T289"/>
    <b v="1"/>
    <x v="0"/>
    <x v="0"/>
    <x v="1"/>
  </r>
  <r>
    <x v="1122"/>
    <x v="3"/>
    <n v="1"/>
    <x v="52"/>
    <m/>
    <n v="41.6"/>
    <n v="29.1"/>
    <x v="0"/>
    <n v="2.5"/>
    <x v="1"/>
    <x v="4"/>
    <m/>
    <n v="-0.24967377635768659"/>
    <s v="Normal"/>
    <n v="19.457894736842103"/>
    <n v="19.457894736842103"/>
    <x v="1"/>
    <s v="T419"/>
    <b v="0"/>
    <x v="12"/>
    <x v="1"/>
    <x v="0"/>
  </r>
  <r>
    <x v="1123"/>
    <x v="0"/>
    <n v="3"/>
    <x v="52"/>
    <m/>
    <n v="76.400000000000006"/>
    <n v="42.9"/>
    <x v="0"/>
    <n v="1"/>
    <x v="0"/>
    <x v="15"/>
    <n v="5"/>
    <n v="-0.19114428720323032"/>
    <s v="Normal"/>
    <n v="19.457894736842103"/>
    <n v="5"/>
    <x v="0"/>
    <s v="T246"/>
    <b v="0"/>
    <x v="10"/>
    <x v="0"/>
    <x v="1"/>
  </r>
  <r>
    <x v="1124"/>
    <x v="1"/>
    <n v="5"/>
    <x v="52"/>
    <m/>
    <n v="85.2"/>
    <n v="64.2"/>
    <x v="0"/>
    <n v="4"/>
    <x v="1"/>
    <x v="18"/>
    <n v="24.2"/>
    <n v="3.3608951149881695E-2"/>
    <s v="Normal"/>
    <n v="19.457894736842103"/>
    <n v="24.2"/>
    <x v="1"/>
    <s v="T322"/>
    <b v="0"/>
    <x v="15"/>
    <x v="1"/>
    <x v="2"/>
  </r>
  <r>
    <x v="1125"/>
    <x v="0"/>
    <n v="17"/>
    <x v="52"/>
    <m/>
    <n v="86.1"/>
    <n v="45.4"/>
    <x v="0"/>
    <n v="4.5"/>
    <x v="1"/>
    <x v="113"/>
    <n v="26.78"/>
    <n v="6.3810167553581154E-2"/>
    <s v="Normal"/>
    <n v="19.457894736842103"/>
    <n v="26.78"/>
    <x v="1"/>
    <s v="T050"/>
    <b v="0"/>
    <x v="13"/>
    <x v="1"/>
    <x v="2"/>
  </r>
  <r>
    <x v="1126"/>
    <x v="0"/>
    <n v="13"/>
    <x v="52"/>
    <m/>
    <n v="73.900000000000006"/>
    <n v="46"/>
    <x v="1"/>
    <n v="2.5"/>
    <x v="1"/>
    <x v="471"/>
    <n v="15.48"/>
    <n v="-6.8466477935490003E-2"/>
    <s v="Normal"/>
    <n v="19.457894736842103"/>
    <n v="15.48"/>
    <x v="0"/>
    <s v="T264"/>
    <b v="1"/>
    <x v="1"/>
    <x v="0"/>
    <x v="1"/>
  </r>
  <r>
    <x v="1127"/>
    <x v="1"/>
    <n v="20"/>
    <x v="52"/>
    <m/>
    <n v="41.5"/>
    <n v="34.700000000000003"/>
    <x v="1"/>
    <n v="5"/>
    <x v="1"/>
    <x v="472"/>
    <n v="33.299999999999997"/>
    <n v="0.14013262141099206"/>
    <s v="Normal"/>
    <n v="19.457894736842103"/>
    <n v="33.299999999999997"/>
    <x v="1"/>
    <s v="T132"/>
    <b v="1"/>
    <x v="23"/>
    <x v="0"/>
    <x v="2"/>
  </r>
  <r>
    <x v="1128"/>
    <x v="0"/>
    <n v="25"/>
    <x v="52"/>
    <m/>
    <n v="62"/>
    <n v="52.1"/>
    <x v="0"/>
    <n v="0"/>
    <x v="0"/>
    <x v="12"/>
    <n v="1"/>
    <n v="-0.23796787852679532"/>
    <s v="Normal"/>
    <n v="19.457894736842103"/>
    <n v="1"/>
    <x v="0"/>
    <s v="T396"/>
    <b v="0"/>
    <x v="1"/>
    <x v="1"/>
    <x v="1"/>
  </r>
  <r>
    <x v="1129"/>
    <x v="1"/>
    <n v="20"/>
    <x v="52"/>
    <m/>
    <n v="97.3"/>
    <n v="54.1"/>
    <x v="1"/>
    <n v="5"/>
    <x v="1"/>
    <x v="473"/>
    <n v="33.14"/>
    <n v="0.13825967775804951"/>
    <s v="Normal"/>
    <n v="19.457894736842103"/>
    <n v="33.14"/>
    <x v="1"/>
    <s v="T163"/>
    <b v="1"/>
    <x v="5"/>
    <x v="0"/>
    <x v="1"/>
  </r>
  <r>
    <x v="1130"/>
    <x v="0"/>
    <n v="17"/>
    <x v="52"/>
    <m/>
    <n v="62.4"/>
    <n v="46.3"/>
    <x v="0"/>
    <n v="2"/>
    <x v="0"/>
    <x v="3"/>
    <n v="10"/>
    <n v="-0.13261479804877407"/>
    <s v="Normal"/>
    <n v="19.457894736842103"/>
    <n v="10"/>
    <x v="0"/>
    <s v="T101"/>
    <b v="0"/>
    <x v="14"/>
    <x v="1"/>
    <x v="0"/>
  </r>
  <r>
    <x v="1131"/>
    <x v="2"/>
    <n v="8"/>
    <x v="52"/>
    <m/>
    <n v="68.900000000000006"/>
    <n v="33.4"/>
    <x v="1"/>
    <n v="3.5"/>
    <x v="1"/>
    <x v="474"/>
    <n v="19.62"/>
    <n v="-2.0004060915600214E-2"/>
    <s v="Normal"/>
    <n v="19.457894736842103"/>
    <n v="19.62"/>
    <x v="1"/>
    <s v="T209"/>
    <b v="1"/>
    <x v="17"/>
    <x v="0"/>
    <x v="1"/>
  </r>
  <r>
    <x v="1132"/>
    <x v="3"/>
    <n v="29"/>
    <x v="52"/>
    <m/>
    <n v="71.099999999999994"/>
    <n v="53.3"/>
    <x v="0"/>
    <n v="3"/>
    <x v="2"/>
    <x v="4"/>
    <m/>
    <n v="-0.24967377635768659"/>
    <s v="Normal"/>
    <n v="19.457894736842103"/>
    <n v="19.457894736842103"/>
    <x v="1"/>
    <s v="T237"/>
    <b v="0"/>
    <x v="3"/>
    <x v="1"/>
    <x v="1"/>
  </r>
  <r>
    <x v="1133"/>
    <x v="2"/>
    <n v="1"/>
    <x v="52"/>
    <m/>
    <n v="50.7"/>
    <n v="31"/>
    <x v="1"/>
    <n v="4.5"/>
    <x v="1"/>
    <x v="312"/>
    <n v="25.75"/>
    <n v="5.1753092787763147E-2"/>
    <s v="Normal"/>
    <n v="19.457894736842103"/>
    <n v="25.75"/>
    <x v="1"/>
    <s v="T125"/>
    <b v="1"/>
    <x v="22"/>
    <x v="1"/>
    <x v="2"/>
  </r>
  <r>
    <x v="1134"/>
    <x v="1"/>
    <n v="2"/>
    <x v="52"/>
    <m/>
    <n v="47.7"/>
    <n v="36"/>
    <x v="1"/>
    <n v="5"/>
    <x v="1"/>
    <x v="475"/>
    <n v="31.8"/>
    <n v="0.12257377466465523"/>
    <s v="Normal"/>
    <n v="19.457894736842103"/>
    <n v="31.8"/>
    <x v="1"/>
    <s v="T192"/>
    <b v="1"/>
    <x v="10"/>
    <x v="0"/>
    <x v="0"/>
  </r>
  <r>
    <x v="1135"/>
    <x v="3"/>
    <n v="12"/>
    <x v="52"/>
    <m/>
    <n v="92.2"/>
    <n v="40.299999999999997"/>
    <x v="0"/>
    <n v="4"/>
    <x v="1"/>
    <x v="58"/>
    <n v="23"/>
    <n v="1.9561873752812205E-2"/>
    <s v="Normal"/>
    <n v="19.457894736842103"/>
    <n v="23"/>
    <x v="1"/>
    <s v="T355"/>
    <b v="0"/>
    <x v="0"/>
    <x v="1"/>
    <x v="0"/>
  </r>
  <r>
    <x v="1136"/>
    <x v="2"/>
    <n v="15"/>
    <x v="52"/>
    <m/>
    <n v="50.5"/>
    <n v="39.1"/>
    <x v="0"/>
    <n v="2"/>
    <x v="0"/>
    <x v="93"/>
    <n v="11"/>
    <n v="-0.12090890021788281"/>
    <s v="Normal"/>
    <n v="19.457894736842103"/>
    <n v="11"/>
    <x v="0"/>
    <s v="T416"/>
    <b v="0"/>
    <x v="19"/>
    <x v="1"/>
    <x v="2"/>
  </r>
  <r>
    <x v="1137"/>
    <x v="1"/>
    <n v="29"/>
    <x v="52"/>
    <m/>
    <n v="64.400000000000006"/>
    <n v="54.8"/>
    <x v="1"/>
    <n v="3.5"/>
    <x v="1"/>
    <x v="476"/>
    <n v="24.46"/>
    <n v="3.6652484585913442E-2"/>
    <s v="Normal"/>
    <n v="19.457894736842103"/>
    <n v="24.46"/>
    <x v="1"/>
    <s v="T486"/>
    <b v="1"/>
    <x v="22"/>
    <x v="0"/>
    <x v="0"/>
  </r>
  <r>
    <x v="1138"/>
    <x v="1"/>
    <n v="27"/>
    <x v="52"/>
    <m/>
    <n v="52.6"/>
    <n v="28.6"/>
    <x v="1"/>
    <n v="5"/>
    <x v="1"/>
    <x v="477"/>
    <n v="30.62"/>
    <n v="0.10876081522420356"/>
    <s v="Normal"/>
    <n v="19.457894736842103"/>
    <n v="30.62"/>
    <x v="1"/>
    <s v="T035"/>
    <b v="1"/>
    <x v="7"/>
    <x v="0"/>
    <x v="1"/>
  </r>
  <r>
    <x v="1139"/>
    <x v="3"/>
    <n v="19"/>
    <x v="52"/>
    <m/>
    <n v="69.3"/>
    <n v="57.1"/>
    <x v="1"/>
    <n v="2.5"/>
    <x v="1"/>
    <x v="248"/>
    <n v="16.329999999999998"/>
    <n v="-5.851646477923246E-2"/>
    <s v="Normal"/>
    <n v="19.457894736842103"/>
    <n v="16.329999999999998"/>
    <x v="0"/>
    <s v="T143"/>
    <b v="1"/>
    <x v="0"/>
    <x v="0"/>
    <x v="0"/>
  </r>
  <r>
    <x v="1140"/>
    <x v="2"/>
    <n v="27"/>
    <x v="53"/>
    <m/>
    <n v="93.3"/>
    <n v="48.3"/>
    <x v="1"/>
    <n v="2.5"/>
    <x v="1"/>
    <x v="478"/>
    <n v="17.61"/>
    <n v="-4.3532915555691651E-2"/>
    <s v="Normal"/>
    <n v="16.762368421052628"/>
    <n v="17.61"/>
    <x v="0"/>
    <s v="T453"/>
    <b v="1"/>
    <x v="3"/>
    <x v="0"/>
    <x v="1"/>
  </r>
  <r>
    <x v="1141"/>
    <x v="0"/>
    <n v="22"/>
    <x v="53"/>
    <m/>
    <n v="48.9"/>
    <n v="32.6"/>
    <x v="0"/>
    <n v="2"/>
    <x v="0"/>
    <x v="40"/>
    <n v="12"/>
    <n v="-0.10920300238699156"/>
    <s v="Normal"/>
    <n v="16.762368421052628"/>
    <n v="12"/>
    <x v="0"/>
    <s v="T257"/>
    <b v="0"/>
    <x v="12"/>
    <x v="1"/>
    <x v="2"/>
  </r>
  <r>
    <x v="1142"/>
    <x v="2"/>
    <n v="7"/>
    <x v="53"/>
    <m/>
    <n v="63.1"/>
    <n v="58.7"/>
    <x v="1"/>
    <n v="4"/>
    <x v="1"/>
    <x v="479"/>
    <n v="21.01"/>
    <n v="-3.7328629306613678E-3"/>
    <s v="Normal"/>
    <n v="16.762368421052628"/>
    <n v="21.01"/>
    <x v="1"/>
    <s v="T337"/>
    <b v="1"/>
    <x v="15"/>
    <x v="1"/>
    <x v="2"/>
  </r>
  <r>
    <x v="1143"/>
    <x v="2"/>
    <n v="2"/>
    <x v="53"/>
    <m/>
    <n v="72"/>
    <n v="51"/>
    <x v="1"/>
    <n v="2.5"/>
    <x v="1"/>
    <x v="480"/>
    <n v="15.8"/>
    <n v="-6.4720590629604793E-2"/>
    <s v="Normal"/>
    <n v="16.762368421052628"/>
    <n v="15.8"/>
    <x v="0"/>
    <s v="T497"/>
    <b v="1"/>
    <x v="18"/>
    <x v="0"/>
    <x v="1"/>
  </r>
  <r>
    <x v="1144"/>
    <x v="0"/>
    <n v="9"/>
    <x v="53"/>
    <m/>
    <n v="62.6"/>
    <n v="55.9"/>
    <x v="1"/>
    <n v="1.5"/>
    <x v="0"/>
    <x v="481"/>
    <n v="10.029999999999999"/>
    <n v="-0.13226362111384735"/>
    <s v="Normal"/>
    <n v="16.762368421052628"/>
    <n v="10.029999999999999"/>
    <x v="0"/>
    <s v="T167"/>
    <b v="1"/>
    <x v="3"/>
    <x v="1"/>
    <x v="2"/>
  </r>
  <r>
    <x v="1145"/>
    <x v="0"/>
    <n v="13"/>
    <x v="53"/>
    <m/>
    <n v="70.2"/>
    <n v="48.7"/>
    <x v="0"/>
    <n v="1"/>
    <x v="0"/>
    <x v="15"/>
    <n v="5"/>
    <n v="-0.19114428720323032"/>
    <s v="Normal"/>
    <n v="16.762368421052628"/>
    <n v="5"/>
    <x v="0"/>
    <s v="T391"/>
    <b v="0"/>
    <x v="22"/>
    <x v="1"/>
    <x v="0"/>
  </r>
  <r>
    <x v="1146"/>
    <x v="2"/>
    <n v="5"/>
    <x v="53"/>
    <m/>
    <n v="38.4"/>
    <n v="39.9"/>
    <x v="0"/>
    <n v="3"/>
    <x v="2"/>
    <x v="61"/>
    <n v="17"/>
    <n v="-5.0673513232535307E-2"/>
    <s v="Normal"/>
    <n v="16.762368421052628"/>
    <n v="17"/>
    <x v="0"/>
    <s v="T358"/>
    <b v="0"/>
    <x v="20"/>
    <x v="1"/>
    <x v="2"/>
  </r>
  <r>
    <x v="1147"/>
    <x v="0"/>
    <n v="25"/>
    <x v="53"/>
    <m/>
    <n v="84.5"/>
    <n v="40.5"/>
    <x v="1"/>
    <n v="4.5"/>
    <x v="1"/>
    <x v="457"/>
    <n v="26.48"/>
    <n v="6.0298398204313763E-2"/>
    <s v="Normal"/>
    <n v="16.762368421052628"/>
    <n v="26.48"/>
    <x v="1"/>
    <s v="T441"/>
    <b v="1"/>
    <x v="22"/>
    <x v="1"/>
    <x v="2"/>
  </r>
  <r>
    <x v="1148"/>
    <x v="2"/>
    <n v="23"/>
    <x v="53"/>
    <m/>
    <n v="79.400000000000006"/>
    <n v="54.2"/>
    <x v="0"/>
    <n v="3"/>
    <x v="2"/>
    <x v="72"/>
    <n v="16"/>
    <n v="-6.2379411063426558E-2"/>
    <s v="Normal"/>
    <n v="16.762368421052628"/>
    <n v="16"/>
    <x v="0"/>
    <s v="T011"/>
    <b v="0"/>
    <x v="8"/>
    <x v="1"/>
    <x v="1"/>
  </r>
  <r>
    <x v="1149"/>
    <x v="1"/>
    <n v="10"/>
    <x v="53"/>
    <m/>
    <n v="79.900000000000006"/>
    <n v="30.3"/>
    <x v="1"/>
    <n v="4"/>
    <x v="1"/>
    <x v="482"/>
    <n v="23.86"/>
    <n v="2.9628945887378674E-2"/>
    <s v="Normal"/>
    <n v="16.762368421052628"/>
    <n v="23.86"/>
    <x v="1"/>
    <s v="T208"/>
    <b v="1"/>
    <x v="3"/>
    <x v="0"/>
    <x v="2"/>
  </r>
  <r>
    <x v="1150"/>
    <x v="2"/>
    <n v="4"/>
    <x v="53"/>
    <m/>
    <n v="88.5"/>
    <n v="53.3"/>
    <x v="0"/>
    <n v="1"/>
    <x v="0"/>
    <x v="47"/>
    <n v="7"/>
    <n v="-0.16773249154144781"/>
    <s v="Normal"/>
    <n v="16.762368421052628"/>
    <n v="7"/>
    <x v="0"/>
    <s v="T372"/>
    <b v="0"/>
    <x v="15"/>
    <x v="0"/>
    <x v="0"/>
  </r>
  <r>
    <x v="1151"/>
    <x v="2"/>
    <n v="19"/>
    <x v="53"/>
    <m/>
    <n v="70.2"/>
    <n v="52.9"/>
    <x v="0"/>
    <n v="3"/>
    <x v="2"/>
    <x v="72"/>
    <n v="16"/>
    <n v="-6.2379411063426558E-2"/>
    <s v="Normal"/>
    <n v="16.762368421052628"/>
    <n v="16"/>
    <x v="0"/>
    <s v="T070"/>
    <b v="0"/>
    <x v="12"/>
    <x v="1"/>
    <x v="2"/>
  </r>
  <r>
    <x v="1152"/>
    <x v="0"/>
    <n v="28"/>
    <x v="53"/>
    <m/>
    <n v="46.6"/>
    <n v="36.9"/>
    <x v="0"/>
    <n v="2.5"/>
    <x v="1"/>
    <x v="252"/>
    <n v="15.23"/>
    <n v="-7.1392952393212819E-2"/>
    <s v="Normal"/>
    <n v="16.762368421052628"/>
    <n v="15.23"/>
    <x v="0"/>
    <s v="T472"/>
    <b v="0"/>
    <x v="4"/>
    <x v="0"/>
    <x v="2"/>
  </r>
  <r>
    <x v="1153"/>
    <x v="1"/>
    <n v="16"/>
    <x v="53"/>
    <m/>
    <n v="88"/>
    <n v="49.3"/>
    <x v="1"/>
    <n v="4"/>
    <x v="1"/>
    <x v="483"/>
    <n v="26.55"/>
    <n v="6.1117811052476156E-2"/>
    <s v="Normal"/>
    <n v="16.762368421052628"/>
    <n v="26.55"/>
    <x v="1"/>
    <s v="T130"/>
    <b v="1"/>
    <x v="14"/>
    <x v="0"/>
    <x v="2"/>
  </r>
  <r>
    <x v="1154"/>
    <x v="0"/>
    <n v="5"/>
    <x v="53"/>
    <m/>
    <n v="89"/>
    <n v="42.1"/>
    <x v="0"/>
    <n v="4"/>
    <x v="1"/>
    <x v="58"/>
    <n v="23"/>
    <n v="1.9561873752812205E-2"/>
    <s v="Normal"/>
    <n v="16.762368421052628"/>
    <n v="23"/>
    <x v="1"/>
    <s v="T339"/>
    <b v="0"/>
    <x v="7"/>
    <x v="1"/>
    <x v="2"/>
  </r>
  <r>
    <x v="1155"/>
    <x v="1"/>
    <n v="13"/>
    <x v="53"/>
    <m/>
    <n v="80.400000000000006"/>
    <n v="50.5"/>
    <x v="1"/>
    <n v="4"/>
    <x v="1"/>
    <x v="484"/>
    <n v="24.53"/>
    <n v="3.7471897434075835E-2"/>
    <s v="Normal"/>
    <n v="16.762368421052628"/>
    <n v="24.53"/>
    <x v="1"/>
    <s v="T189"/>
    <b v="1"/>
    <x v="9"/>
    <x v="1"/>
    <x v="2"/>
  </r>
  <r>
    <x v="1156"/>
    <x v="3"/>
    <n v="22"/>
    <x v="53"/>
    <m/>
    <n v="51.5"/>
    <n v="31.6"/>
    <x v="0"/>
    <n v="3"/>
    <x v="2"/>
    <x v="4"/>
    <m/>
    <n v="-0.24967377635768659"/>
    <s v="Normal"/>
    <n v="16.762368421052628"/>
    <n v="16.762368421052628"/>
    <x v="0"/>
    <s v="T074"/>
    <b v="0"/>
    <x v="19"/>
    <x v="1"/>
    <x v="0"/>
  </r>
  <r>
    <x v="1157"/>
    <x v="2"/>
    <n v="23"/>
    <x v="53"/>
    <m/>
    <n v="44.7"/>
    <n v="35.700000000000003"/>
    <x v="0"/>
    <n v="1"/>
    <x v="0"/>
    <x v="16"/>
    <n v="8"/>
    <n v="-0.15602659371055658"/>
    <s v="Normal"/>
    <n v="16.762368421052628"/>
    <n v="8"/>
    <x v="0"/>
    <s v="T241"/>
    <b v="0"/>
    <x v="11"/>
    <x v="0"/>
    <x v="2"/>
  </r>
  <r>
    <x v="1158"/>
    <x v="1"/>
    <n v="13"/>
    <x v="53"/>
    <m/>
    <n v="65.599999999999994"/>
    <n v="52.5"/>
    <x v="1"/>
    <n v="5"/>
    <x v="1"/>
    <x v="4"/>
    <m/>
    <n v="-0.24967377635768659"/>
    <s v="Normal"/>
    <n v="16.762368421052628"/>
    <n v="16.762368421052628"/>
    <x v="0"/>
    <s v="T144"/>
    <b v="1"/>
    <x v="23"/>
    <x v="0"/>
    <x v="2"/>
  </r>
  <r>
    <x v="1159"/>
    <x v="0"/>
    <n v="26"/>
    <x v="53"/>
    <m/>
    <n v="75.5"/>
    <n v="46.7"/>
    <x v="0"/>
    <n v="2"/>
    <x v="0"/>
    <x v="93"/>
    <n v="11"/>
    <n v="-0.12090890021788281"/>
    <s v="Normal"/>
    <n v="16.762368421052628"/>
    <n v="11"/>
    <x v="0"/>
    <s v="T229"/>
    <b v="0"/>
    <x v="7"/>
    <x v="1"/>
    <x v="1"/>
  </r>
  <r>
    <x v="1160"/>
    <x v="1"/>
    <n v="10"/>
    <x v="42"/>
    <m/>
    <n v="72.7"/>
    <n v="38.799999999999997"/>
    <x v="0"/>
    <n v="3"/>
    <x v="2"/>
    <x v="4"/>
    <m/>
    <n v="-0.24967377635768659"/>
    <s v="Normal"/>
    <n v="19.614912280701748"/>
    <n v="19.614912280701748"/>
    <x v="1"/>
    <s v="T331"/>
    <b v="0"/>
    <x v="22"/>
    <x v="1"/>
    <x v="1"/>
  </r>
  <r>
    <x v="1161"/>
    <x v="0"/>
    <n v="26"/>
    <x v="42"/>
    <m/>
    <n v="62.6"/>
    <n v="57.4"/>
    <x v="1"/>
    <n v="1.5"/>
    <x v="0"/>
    <x v="320"/>
    <n v="11.32"/>
    <n v="-0.11716301291199761"/>
    <s v="Normal"/>
    <n v="19.614912280701748"/>
    <n v="11.32"/>
    <x v="0"/>
    <s v="T491"/>
    <b v="1"/>
    <x v="16"/>
    <x v="0"/>
    <x v="1"/>
  </r>
  <r>
    <x v="1162"/>
    <x v="2"/>
    <n v="4"/>
    <x v="42"/>
    <m/>
    <n v="79.900000000000006"/>
    <n v="33.9"/>
    <x v="1"/>
    <n v="2.5"/>
    <x v="1"/>
    <x v="250"/>
    <n v="15.36"/>
    <n v="-6.9871185675196956E-2"/>
    <s v="Normal"/>
    <n v="19.614912280701748"/>
    <n v="15.36"/>
    <x v="0"/>
    <s v="T035"/>
    <b v="1"/>
    <x v="19"/>
    <x v="0"/>
    <x v="2"/>
  </r>
  <r>
    <x v="1163"/>
    <x v="2"/>
    <n v="5"/>
    <x v="42"/>
    <m/>
    <n v="52.5"/>
    <n v="35.799999999999997"/>
    <x v="1"/>
    <n v="3"/>
    <x v="2"/>
    <x v="485"/>
    <n v="17.510000000000002"/>
    <n v="-4.4703505338780751E-2"/>
    <s v="Normal"/>
    <n v="19.614912280701748"/>
    <n v="17.510000000000002"/>
    <x v="0"/>
    <s v="T044"/>
    <b v="1"/>
    <x v="19"/>
    <x v="0"/>
    <x v="2"/>
  </r>
  <r>
    <x v="1164"/>
    <x v="0"/>
    <n v="25"/>
    <x v="42"/>
    <m/>
    <n v="82.7"/>
    <n v="48.7"/>
    <x v="0"/>
    <n v="3"/>
    <x v="2"/>
    <x v="4"/>
    <m/>
    <n v="-0.24967377635768659"/>
    <s v="Normal"/>
    <n v="19.614912280701748"/>
    <n v="19.614912280701748"/>
    <x v="1"/>
    <s v="T193"/>
    <b v="0"/>
    <x v="1"/>
    <x v="1"/>
    <x v="0"/>
  </r>
  <r>
    <x v="1165"/>
    <x v="2"/>
    <n v="20"/>
    <x v="42"/>
    <m/>
    <n v="88.1"/>
    <n v="44.2"/>
    <x v="1"/>
    <n v="3.5"/>
    <x v="1"/>
    <x v="387"/>
    <n v="23.09"/>
    <n v="2.0615404557592414E-2"/>
    <s v="Normal"/>
    <n v="19.614912280701748"/>
    <n v="23.09"/>
    <x v="1"/>
    <s v="T255"/>
    <b v="1"/>
    <x v="22"/>
    <x v="0"/>
    <x v="0"/>
  </r>
  <r>
    <x v="1166"/>
    <x v="0"/>
    <n v="11"/>
    <x v="42"/>
    <m/>
    <n v="36.4"/>
    <n v="33.9"/>
    <x v="0"/>
    <n v="3"/>
    <x v="2"/>
    <x v="61"/>
    <n v="17"/>
    <n v="-5.0673513232535307E-2"/>
    <s v="Normal"/>
    <n v="19.614912280701748"/>
    <n v="17"/>
    <x v="0"/>
    <s v="T182"/>
    <b v="0"/>
    <x v="11"/>
    <x v="1"/>
    <x v="1"/>
  </r>
  <r>
    <x v="1167"/>
    <x v="1"/>
    <n v="8"/>
    <x v="42"/>
    <m/>
    <n v="81.3"/>
    <n v="45.2"/>
    <x v="1"/>
    <n v="4.5"/>
    <x v="1"/>
    <x v="486"/>
    <n v="28.65"/>
    <n v="8.5700196497347753E-2"/>
    <s v="Normal"/>
    <n v="19.614912280701748"/>
    <n v="28.65"/>
    <x v="1"/>
    <s v="T094"/>
    <b v="1"/>
    <x v="22"/>
    <x v="0"/>
    <x v="0"/>
  </r>
  <r>
    <x v="1168"/>
    <x v="0"/>
    <n v="14"/>
    <x v="42"/>
    <m/>
    <n v="64.099999999999994"/>
    <n v="32.5"/>
    <x v="0"/>
    <n v="2"/>
    <x v="0"/>
    <x v="3"/>
    <n v="10"/>
    <n v="-0.13261479804877407"/>
    <s v="Normal"/>
    <n v="19.614912280701748"/>
    <n v="10"/>
    <x v="0"/>
    <s v="T224"/>
    <b v="0"/>
    <x v="3"/>
    <x v="0"/>
    <x v="2"/>
  </r>
  <r>
    <x v="1169"/>
    <x v="0"/>
    <n v="13"/>
    <x v="42"/>
    <m/>
    <n v="79.5"/>
    <n v="46.2"/>
    <x v="1"/>
    <n v="5"/>
    <x v="1"/>
    <x v="487"/>
    <n v="28.62"/>
    <n v="8.5349019562421052E-2"/>
    <s v="Normal"/>
    <n v="19.614912280701748"/>
    <n v="28.62"/>
    <x v="1"/>
    <s v="T004"/>
    <b v="1"/>
    <x v="22"/>
    <x v="0"/>
    <x v="2"/>
  </r>
  <r>
    <x v="1170"/>
    <x v="0"/>
    <n v="24"/>
    <x v="42"/>
    <m/>
    <n v="86.8"/>
    <n v="68.2"/>
    <x v="0"/>
    <n v="1"/>
    <x v="0"/>
    <x v="47"/>
    <n v="7"/>
    <n v="-0.16773249154144781"/>
    <s v="Normal"/>
    <n v="19.614912280701748"/>
    <n v="7"/>
    <x v="0"/>
    <s v="T405"/>
    <b v="0"/>
    <x v="11"/>
    <x v="1"/>
    <x v="2"/>
  </r>
  <r>
    <x v="1171"/>
    <x v="2"/>
    <n v="9"/>
    <x v="42"/>
    <m/>
    <n v="94.4"/>
    <n v="45.6"/>
    <x v="1"/>
    <n v="3.5"/>
    <x v="1"/>
    <x v="488"/>
    <n v="21.95"/>
    <n v="7.2706810303763822E-3"/>
    <s v="Normal"/>
    <n v="19.614912280701748"/>
    <n v="21.95"/>
    <x v="1"/>
    <s v="T086"/>
    <b v="1"/>
    <x v="7"/>
    <x v="1"/>
    <x v="0"/>
  </r>
  <r>
    <x v="1172"/>
    <x v="0"/>
    <n v="9"/>
    <x v="42"/>
    <m/>
    <n v="50.4"/>
    <n v="31"/>
    <x v="0"/>
    <n v="4"/>
    <x v="1"/>
    <x v="32"/>
    <n v="20"/>
    <n v="-1.5555819739861551E-2"/>
    <s v="Normal"/>
    <n v="19.614912280701748"/>
    <n v="20"/>
    <x v="1"/>
    <s v="T020"/>
    <b v="0"/>
    <x v="4"/>
    <x v="1"/>
    <x v="0"/>
  </r>
  <r>
    <x v="1173"/>
    <x v="0"/>
    <n v="15"/>
    <x v="42"/>
    <m/>
    <n v="77.3"/>
    <n v="38.700000000000003"/>
    <x v="1"/>
    <n v="3.5"/>
    <x v="1"/>
    <x v="489"/>
    <n v="22.4"/>
    <n v="1.2538335054277436E-2"/>
    <s v="Normal"/>
    <n v="19.614912280701748"/>
    <n v="22.4"/>
    <x v="1"/>
    <s v="T388"/>
    <b v="1"/>
    <x v="5"/>
    <x v="0"/>
    <x v="1"/>
  </r>
  <r>
    <x v="1174"/>
    <x v="0"/>
    <n v="9"/>
    <x v="42"/>
    <m/>
    <n v="73.400000000000006"/>
    <n v="46"/>
    <x v="1"/>
    <n v="3"/>
    <x v="2"/>
    <x v="490"/>
    <n v="16.55"/>
    <n v="-5.5941167256436358E-2"/>
    <s v="Normal"/>
    <n v="19.614912280701748"/>
    <n v="16.55"/>
    <x v="0"/>
    <s v="T273"/>
    <b v="1"/>
    <x v="13"/>
    <x v="0"/>
    <x v="1"/>
  </r>
  <r>
    <x v="1175"/>
    <x v="3"/>
    <n v="24"/>
    <x v="42"/>
    <m/>
    <n v="65.8"/>
    <n v="41.8"/>
    <x v="0"/>
    <n v="3.5"/>
    <x v="1"/>
    <x v="33"/>
    <n v="18.38"/>
    <n v="-3.451937422590539E-2"/>
    <s v="Normal"/>
    <n v="19.614912280701748"/>
    <n v="18.38"/>
    <x v="1"/>
    <s v="T255"/>
    <b v="0"/>
    <x v="8"/>
    <x v="1"/>
    <x v="0"/>
  </r>
  <r>
    <x v="1176"/>
    <x v="0"/>
    <n v="6"/>
    <x v="42"/>
    <m/>
    <n v="47.8"/>
    <n v="32.700000000000003"/>
    <x v="0"/>
    <n v="3"/>
    <x v="2"/>
    <x v="61"/>
    <n v="17"/>
    <n v="-5.0673513232535307E-2"/>
    <s v="Normal"/>
    <n v="19.614912280701748"/>
    <n v="17"/>
    <x v="0"/>
    <s v="T008"/>
    <b v="0"/>
    <x v="5"/>
    <x v="1"/>
    <x v="0"/>
  </r>
  <r>
    <x v="1177"/>
    <x v="1"/>
    <n v="7"/>
    <x v="42"/>
    <m/>
    <n v="78.3"/>
    <n v="55.4"/>
    <x v="1"/>
    <n v="5"/>
    <x v="1"/>
    <x v="491"/>
    <n v="29.83"/>
    <n v="9.9513155937799427E-2"/>
    <s v="Normal"/>
    <n v="19.614912280701748"/>
    <n v="29.83"/>
    <x v="1"/>
    <s v="T436"/>
    <b v="1"/>
    <x v="2"/>
    <x v="0"/>
    <x v="1"/>
  </r>
  <r>
    <x v="1178"/>
    <x v="2"/>
    <n v="18"/>
    <x v="42"/>
    <m/>
    <n v="74"/>
    <n v="33.1"/>
    <x v="0"/>
    <n v="1"/>
    <x v="0"/>
    <x v="15"/>
    <n v="5"/>
    <n v="-0.19114428720323032"/>
    <s v="Normal"/>
    <n v="19.614912280701748"/>
    <n v="5"/>
    <x v="0"/>
    <s v="T347"/>
    <b v="0"/>
    <x v="13"/>
    <x v="1"/>
    <x v="2"/>
  </r>
  <r>
    <x v="1179"/>
    <x v="3"/>
    <n v="16"/>
    <x v="42"/>
    <m/>
    <n v="98.8"/>
    <n v="48.4"/>
    <x v="1"/>
    <n v="5"/>
    <x v="1"/>
    <x v="356"/>
    <n v="31.14"/>
    <n v="0.11484788209626699"/>
    <s v="Normal"/>
    <n v="19.614912280701748"/>
    <n v="31.14"/>
    <x v="1"/>
    <s v="T049"/>
    <b v="1"/>
    <x v="2"/>
    <x v="0"/>
    <x v="2"/>
  </r>
  <r>
    <x v="1180"/>
    <x v="3"/>
    <n v="20"/>
    <x v="24"/>
    <m/>
    <n v="45.7"/>
    <n v="34.5"/>
    <x v="1"/>
    <n v="4.5"/>
    <x v="1"/>
    <x v="492"/>
    <n v="28.37"/>
    <n v="8.2422545104698236E-2"/>
    <s v="Normal"/>
    <n v="17.811296296296295"/>
    <n v="28.37"/>
    <x v="1"/>
    <s v="T135"/>
    <b v="1"/>
    <x v="12"/>
    <x v="0"/>
    <x v="2"/>
  </r>
  <r>
    <x v="1181"/>
    <x v="0"/>
    <n v="22"/>
    <x v="24"/>
    <m/>
    <n v="36.9"/>
    <n v="28.1"/>
    <x v="1"/>
    <n v="3"/>
    <x v="2"/>
    <x v="493"/>
    <n v="19.329999999999998"/>
    <n v="-2.339877128655871E-2"/>
    <s v="Normal"/>
    <n v="17.811296296296295"/>
    <n v="19.329999999999998"/>
    <x v="1"/>
    <s v="T306"/>
    <b v="1"/>
    <x v="13"/>
    <x v="1"/>
    <x v="2"/>
  </r>
  <r>
    <x v="1182"/>
    <x v="1"/>
    <n v="4"/>
    <x v="24"/>
    <m/>
    <n v="91.5"/>
    <n v="64.7"/>
    <x v="1"/>
    <n v="5"/>
    <x v="1"/>
    <x v="494"/>
    <n v="33.42"/>
    <n v="0.14153732915069905"/>
    <s v="Normal"/>
    <n v="17.811296296296295"/>
    <n v="33.42"/>
    <x v="1"/>
    <s v="T027"/>
    <b v="1"/>
    <x v="12"/>
    <x v="0"/>
    <x v="0"/>
  </r>
  <r>
    <x v="1183"/>
    <x v="0"/>
    <n v="17"/>
    <x v="24"/>
    <m/>
    <n v="90.4"/>
    <n v="49.1"/>
    <x v="0"/>
    <n v="2"/>
    <x v="0"/>
    <x v="40"/>
    <n v="12"/>
    <n v="-0.10920300238699156"/>
    <s v="Normal"/>
    <n v="17.811296296296295"/>
    <n v="12"/>
    <x v="0"/>
    <s v="T397"/>
    <b v="0"/>
    <x v="0"/>
    <x v="1"/>
    <x v="0"/>
  </r>
  <r>
    <x v="1184"/>
    <x v="0"/>
    <n v="29"/>
    <x v="24"/>
    <m/>
    <n v="89.1"/>
    <n v="60.8"/>
    <x v="1"/>
    <n v="3"/>
    <x v="2"/>
    <x v="495"/>
    <n v="18.75"/>
    <n v="-3.0188192028475613E-2"/>
    <s v="Normal"/>
    <n v="17.811296296296295"/>
    <n v="18.75"/>
    <x v="1"/>
    <s v="T070"/>
    <b v="1"/>
    <x v="2"/>
    <x v="0"/>
    <x v="2"/>
  </r>
  <r>
    <x v="1185"/>
    <x v="2"/>
    <n v="25"/>
    <x v="24"/>
    <m/>
    <n v="96.5"/>
    <n v="47.9"/>
    <x v="1"/>
    <n v="4"/>
    <x v="1"/>
    <x v="496"/>
    <n v="24.44"/>
    <n v="3.6418366629295623E-2"/>
    <s v="Normal"/>
    <n v="17.811296296296295"/>
    <n v="24.44"/>
    <x v="1"/>
    <s v="T476"/>
    <b v="1"/>
    <x v="18"/>
    <x v="0"/>
    <x v="2"/>
  </r>
  <r>
    <x v="1186"/>
    <x v="3"/>
    <n v="1"/>
    <x v="24"/>
    <m/>
    <n v="80.599999999999994"/>
    <n v="33.799999999999997"/>
    <x v="0"/>
    <n v="3"/>
    <x v="2"/>
    <x v="4"/>
    <m/>
    <n v="-0.24967377635768659"/>
    <s v="Normal"/>
    <n v="17.811296296296295"/>
    <n v="17.811296296296295"/>
    <x v="0"/>
    <s v="T071"/>
    <b v="0"/>
    <x v="10"/>
    <x v="1"/>
    <x v="2"/>
  </r>
  <r>
    <x v="1187"/>
    <x v="1"/>
    <n v="29"/>
    <x v="24"/>
    <m/>
    <n v="70.400000000000006"/>
    <n v="59.7"/>
    <x v="1"/>
    <n v="4.5"/>
    <x v="1"/>
    <x v="497"/>
    <n v="28.76"/>
    <n v="8.6987845258745825E-2"/>
    <s v="Normal"/>
    <n v="17.811296296296295"/>
    <n v="28.76"/>
    <x v="1"/>
    <s v="T387"/>
    <b v="1"/>
    <x v="0"/>
    <x v="0"/>
    <x v="2"/>
  </r>
  <r>
    <x v="1188"/>
    <x v="3"/>
    <n v="23"/>
    <x v="24"/>
    <m/>
    <n v="50.1"/>
    <n v="27.3"/>
    <x v="0"/>
    <n v="4"/>
    <x v="1"/>
    <x v="4"/>
    <m/>
    <n v="-0.24967377635768659"/>
    <s v="Normal"/>
    <n v="17.811296296296295"/>
    <n v="17.811296296296295"/>
    <x v="0"/>
    <s v="T167"/>
    <b v="0"/>
    <x v="23"/>
    <x v="1"/>
    <x v="2"/>
  </r>
  <r>
    <x v="1189"/>
    <x v="2"/>
    <n v="27"/>
    <x v="24"/>
    <m/>
    <n v="44.9"/>
    <n v="26.5"/>
    <x v="1"/>
    <n v="5"/>
    <x v="1"/>
    <x v="477"/>
    <n v="30.62"/>
    <n v="0.10876081522420356"/>
    <s v="Normal"/>
    <n v="17.811296296296295"/>
    <n v="30.62"/>
    <x v="1"/>
    <s v="T462"/>
    <b v="1"/>
    <x v="14"/>
    <x v="0"/>
    <x v="2"/>
  </r>
  <r>
    <x v="1190"/>
    <x v="3"/>
    <n v="20"/>
    <x v="24"/>
    <m/>
    <n v="40.9"/>
    <n v="28.2"/>
    <x v="1"/>
    <n v="4.5"/>
    <x v="1"/>
    <x v="498"/>
    <n v="28.72"/>
    <n v="8.6519609345510146E-2"/>
    <s v="Normal"/>
    <n v="17.811296296296295"/>
    <n v="28.72"/>
    <x v="1"/>
    <s v="T415"/>
    <b v="1"/>
    <x v="21"/>
    <x v="0"/>
    <x v="2"/>
  </r>
  <r>
    <x v="1191"/>
    <x v="2"/>
    <n v="23"/>
    <x v="24"/>
    <m/>
    <n v="48.2"/>
    <n v="33.4"/>
    <x v="0"/>
    <n v="3"/>
    <x v="2"/>
    <x v="61"/>
    <n v="17"/>
    <n v="-5.0673513232535307E-2"/>
    <s v="Normal"/>
    <n v="17.811296296296295"/>
    <n v="17"/>
    <x v="0"/>
    <s v="T110"/>
    <b v="0"/>
    <x v="17"/>
    <x v="1"/>
    <x v="1"/>
  </r>
  <r>
    <x v="1192"/>
    <x v="3"/>
    <n v="8"/>
    <x v="24"/>
    <m/>
    <n v="93.2"/>
    <n v="47.6"/>
    <x v="0"/>
    <n v="3"/>
    <x v="2"/>
    <x v="61"/>
    <n v="17"/>
    <n v="-5.0673513232535307E-2"/>
    <s v="Normal"/>
    <n v="17.811296296296295"/>
    <n v="17"/>
    <x v="0"/>
    <s v="T201"/>
    <b v="0"/>
    <x v="3"/>
    <x v="1"/>
    <x v="2"/>
  </r>
  <r>
    <x v="1193"/>
    <x v="2"/>
    <n v="6"/>
    <x v="24"/>
    <m/>
    <n v="81.8"/>
    <n v="33.1"/>
    <x v="1"/>
    <n v="3.5"/>
    <x v="1"/>
    <x v="499"/>
    <n v="20.88"/>
    <n v="-5.2546296486772606E-3"/>
    <s v="Normal"/>
    <n v="17.811296296296295"/>
    <n v="20.88"/>
    <x v="1"/>
    <s v="T195"/>
    <b v="1"/>
    <x v="2"/>
    <x v="0"/>
    <x v="0"/>
  </r>
  <r>
    <x v="1194"/>
    <x v="3"/>
    <n v="15"/>
    <x v="24"/>
    <m/>
    <n v="51.7"/>
    <n v="39.4"/>
    <x v="0"/>
    <n v="3"/>
    <x v="2"/>
    <x v="45"/>
    <n v="15"/>
    <n v="-7.4085308894317803E-2"/>
    <s v="Normal"/>
    <n v="17.811296296296295"/>
    <n v="15"/>
    <x v="0"/>
    <s v="T349"/>
    <b v="0"/>
    <x v="4"/>
    <x v="1"/>
    <x v="2"/>
  </r>
  <r>
    <x v="1195"/>
    <x v="0"/>
    <n v="29"/>
    <x v="24"/>
    <m/>
    <n v="43.1"/>
    <n v="39.1"/>
    <x v="0"/>
    <n v="2"/>
    <x v="0"/>
    <x v="40"/>
    <n v="12"/>
    <n v="-0.10920300238699156"/>
    <s v="Normal"/>
    <n v="17.811296296296295"/>
    <n v="12"/>
    <x v="0"/>
    <s v="T318"/>
    <b v="0"/>
    <x v="11"/>
    <x v="0"/>
    <x v="1"/>
  </r>
  <r>
    <x v="1196"/>
    <x v="1"/>
    <n v="18"/>
    <x v="24"/>
    <m/>
    <n v="52.1"/>
    <n v="33.9"/>
    <x v="1"/>
    <n v="5"/>
    <x v="1"/>
    <x v="500"/>
    <n v="29.26"/>
    <n v="9.2840794174191457E-2"/>
    <s v="Normal"/>
    <n v="17.811296296296295"/>
    <n v="29.26"/>
    <x v="1"/>
    <s v="T432"/>
    <b v="1"/>
    <x v="1"/>
    <x v="0"/>
    <x v="2"/>
  </r>
  <r>
    <x v="1197"/>
    <x v="0"/>
    <n v="4"/>
    <x v="24"/>
    <m/>
    <n v="42.3"/>
    <n v="25.2"/>
    <x v="0"/>
    <n v="2"/>
    <x v="0"/>
    <x v="40"/>
    <n v="12"/>
    <n v="-0.10920300238699156"/>
    <s v="Normal"/>
    <n v="17.811296296296295"/>
    <n v="12"/>
    <x v="0"/>
    <s v="T108"/>
    <b v="0"/>
    <x v="9"/>
    <x v="1"/>
    <x v="2"/>
  </r>
  <r>
    <x v="1198"/>
    <x v="2"/>
    <n v="11"/>
    <x v="24"/>
    <m/>
    <n v="66.400000000000006"/>
    <n v="41.1"/>
    <x v="0"/>
    <n v="1"/>
    <x v="0"/>
    <x v="15"/>
    <n v="5"/>
    <n v="-0.19114428720323032"/>
    <s v="Normal"/>
    <n v="17.811296296296295"/>
    <n v="5"/>
    <x v="0"/>
    <s v="T397"/>
    <b v="0"/>
    <x v="18"/>
    <x v="1"/>
    <x v="0"/>
  </r>
  <r>
    <x v="1199"/>
    <x v="3"/>
    <n v="27"/>
    <x v="24"/>
    <m/>
    <n v="62.9"/>
    <n v="32.299999999999997"/>
    <x v="0"/>
    <n v="2"/>
    <x v="0"/>
    <x v="3"/>
    <n v="10"/>
    <n v="-0.13261479804877407"/>
    <s v="Normal"/>
    <n v="17.811296296296295"/>
    <n v="10"/>
    <x v="0"/>
    <s v="T332"/>
    <b v="0"/>
    <x v="16"/>
    <x v="0"/>
    <x v="0"/>
  </r>
  <r>
    <x v="1200"/>
    <x v="1"/>
    <n v="5"/>
    <x v="23"/>
    <m/>
    <n v="85.5"/>
    <n v="51.8"/>
    <x v="1"/>
    <n v="5"/>
    <x v="1"/>
    <x v="501"/>
    <n v="32.229999999999997"/>
    <n v="0.12760731073193843"/>
    <s v="Normal"/>
    <n v="19.659714285714291"/>
    <n v="32.229999999999997"/>
    <x v="1"/>
    <s v="T003"/>
    <b v="1"/>
    <x v="5"/>
    <x v="0"/>
    <x v="2"/>
  </r>
  <r>
    <x v="1201"/>
    <x v="3"/>
    <n v="28"/>
    <x v="23"/>
    <m/>
    <n v="98.1"/>
    <n v="49.7"/>
    <x v="1"/>
    <n v="5"/>
    <x v="1"/>
    <x v="502"/>
    <n v="32.33"/>
    <n v="0.12877790051502755"/>
    <s v="Normal"/>
    <n v="19.659714285714291"/>
    <n v="32.33"/>
    <x v="1"/>
    <s v="T165"/>
    <b v="1"/>
    <x v="22"/>
    <x v="0"/>
    <x v="1"/>
  </r>
  <r>
    <x v="1202"/>
    <x v="0"/>
    <n v="13"/>
    <x v="23"/>
    <m/>
    <n v="60.7"/>
    <n v="55.2"/>
    <x v="1"/>
    <n v="2"/>
    <x v="0"/>
    <x v="4"/>
    <m/>
    <n v="-0.24967377635768659"/>
    <s v="Normal"/>
    <n v="19.659714285714291"/>
    <n v="19.659714285714291"/>
    <x v="1"/>
    <s v="T026"/>
    <b v="1"/>
    <x v="8"/>
    <x v="0"/>
    <x v="2"/>
  </r>
  <r>
    <x v="1203"/>
    <x v="1"/>
    <n v="11"/>
    <x v="23"/>
    <m/>
    <n v="43.8"/>
    <n v="33.799999999999997"/>
    <x v="1"/>
    <n v="5"/>
    <x v="1"/>
    <x v="104"/>
    <n v="30.94"/>
    <n v="0.11250670253008875"/>
    <s v="Normal"/>
    <n v="19.659714285714291"/>
    <n v="30.94"/>
    <x v="1"/>
    <s v="T012"/>
    <b v="1"/>
    <x v="4"/>
    <x v="0"/>
    <x v="2"/>
  </r>
  <r>
    <x v="1204"/>
    <x v="0"/>
    <n v="15"/>
    <x v="23"/>
    <m/>
    <n v="43.6"/>
    <n v="30.1"/>
    <x v="0"/>
    <n v="2"/>
    <x v="0"/>
    <x v="20"/>
    <n v="13"/>
    <n v="-9.7497104556100306E-2"/>
    <s v="Normal"/>
    <n v="19.659714285714291"/>
    <n v="13"/>
    <x v="0"/>
    <s v="T456"/>
    <b v="0"/>
    <x v="4"/>
    <x v="1"/>
    <x v="1"/>
  </r>
  <r>
    <x v="1205"/>
    <x v="0"/>
    <n v="14"/>
    <x v="23"/>
    <m/>
    <n v="78.400000000000006"/>
    <n v="47.8"/>
    <x v="0"/>
    <n v="2"/>
    <x v="0"/>
    <x v="93"/>
    <n v="11"/>
    <n v="-0.12090890021788281"/>
    <s v="Normal"/>
    <n v="19.659714285714291"/>
    <n v="11"/>
    <x v="0"/>
    <s v="T474"/>
    <b v="0"/>
    <x v="12"/>
    <x v="1"/>
    <x v="2"/>
  </r>
  <r>
    <x v="1206"/>
    <x v="3"/>
    <n v="14"/>
    <x v="23"/>
    <m/>
    <n v="88.8"/>
    <n v="56.1"/>
    <x v="0"/>
    <n v="3"/>
    <x v="2"/>
    <x v="61"/>
    <n v="17"/>
    <n v="-5.0673513232535307E-2"/>
    <s v="Normal"/>
    <n v="19.659714285714291"/>
    <n v="17"/>
    <x v="0"/>
    <s v="T191"/>
    <b v="0"/>
    <x v="19"/>
    <x v="1"/>
    <x v="1"/>
  </r>
  <r>
    <x v="1207"/>
    <x v="0"/>
    <n v="28"/>
    <x v="23"/>
    <m/>
    <n v="73.599999999999994"/>
    <n v="56.3"/>
    <x v="0"/>
    <n v="0.5"/>
    <x v="0"/>
    <x v="199"/>
    <n v="2.62"/>
    <n v="-0.21900432404075149"/>
    <s v="Normal"/>
    <n v="19.659714285714291"/>
    <n v="2.62"/>
    <x v="0"/>
    <s v="T103"/>
    <b v="0"/>
    <x v="9"/>
    <x v="1"/>
    <x v="2"/>
  </r>
  <r>
    <x v="1208"/>
    <x v="3"/>
    <n v="20"/>
    <x v="23"/>
    <m/>
    <n v="71.7"/>
    <n v="39.9"/>
    <x v="1"/>
    <n v="4.5"/>
    <x v="1"/>
    <x v="234"/>
    <n v="27.73"/>
    <n v="7.4930770492927831E-2"/>
    <s v="Normal"/>
    <n v="19.659714285714291"/>
    <n v="27.73"/>
    <x v="1"/>
    <s v="T473"/>
    <b v="1"/>
    <x v="10"/>
    <x v="0"/>
    <x v="1"/>
  </r>
  <r>
    <x v="1209"/>
    <x v="2"/>
    <n v="17"/>
    <x v="23"/>
    <m/>
    <n v="71.8"/>
    <n v="57"/>
    <x v="0"/>
    <n v="2"/>
    <x v="0"/>
    <x v="3"/>
    <n v="10"/>
    <n v="-0.13261479804877407"/>
    <s v="Normal"/>
    <n v="19.659714285714291"/>
    <n v="10"/>
    <x v="0"/>
    <s v="T237"/>
    <b v="0"/>
    <x v="21"/>
    <x v="1"/>
    <x v="2"/>
  </r>
  <r>
    <x v="1210"/>
    <x v="1"/>
    <n v="28"/>
    <x v="23"/>
    <m/>
    <n v="78.900000000000006"/>
    <n v="38.200000000000003"/>
    <x v="1"/>
    <n v="3"/>
    <x v="2"/>
    <x v="503"/>
    <n v="17.86"/>
    <n v="-4.0606441097968834E-2"/>
    <s v="Normal"/>
    <n v="19.659714285714291"/>
    <n v="17.86"/>
    <x v="0"/>
    <s v="T247"/>
    <b v="1"/>
    <x v="6"/>
    <x v="0"/>
    <x v="2"/>
  </r>
  <r>
    <x v="1211"/>
    <x v="0"/>
    <n v="21"/>
    <x v="23"/>
    <m/>
    <n v="63.1"/>
    <n v="46.5"/>
    <x v="1"/>
    <n v="2.5"/>
    <x v="1"/>
    <x v="504"/>
    <n v="15.35"/>
    <n v="-6.9988244653505879E-2"/>
    <s v="Normal"/>
    <n v="19.659714285714291"/>
    <n v="15.35"/>
    <x v="0"/>
    <s v="T017"/>
    <b v="1"/>
    <x v="19"/>
    <x v="0"/>
    <x v="0"/>
  </r>
  <r>
    <x v="1212"/>
    <x v="0"/>
    <n v="8"/>
    <x v="23"/>
    <m/>
    <n v="71.5"/>
    <n v="43.8"/>
    <x v="1"/>
    <n v="3"/>
    <x v="2"/>
    <x v="505"/>
    <n v="18.78"/>
    <n v="-2.9837015093548865E-2"/>
    <s v="Normal"/>
    <n v="19.659714285714291"/>
    <n v="18.78"/>
    <x v="1"/>
    <s v="T345"/>
    <b v="1"/>
    <x v="1"/>
    <x v="0"/>
    <x v="1"/>
  </r>
  <r>
    <x v="1213"/>
    <x v="3"/>
    <n v="6"/>
    <x v="23"/>
    <m/>
    <n v="92.8"/>
    <n v="46.2"/>
    <x v="0"/>
    <n v="3.5"/>
    <x v="1"/>
    <x v="60"/>
    <n v="20.48"/>
    <n v="-9.9369887810337437E-3"/>
    <s v="Normal"/>
    <n v="19.659714285714291"/>
    <n v="20.48"/>
    <x v="1"/>
    <s v="T247"/>
    <b v="0"/>
    <x v="2"/>
    <x v="1"/>
    <x v="0"/>
  </r>
  <r>
    <x v="1214"/>
    <x v="0"/>
    <n v="8"/>
    <x v="23"/>
    <m/>
    <n v="100.2"/>
    <n v="53.4"/>
    <x v="1"/>
    <n v="4"/>
    <x v="1"/>
    <x v="506"/>
    <n v="24.38"/>
    <n v="3.5716012759442119E-2"/>
    <s v="Normal"/>
    <n v="19.659714285714291"/>
    <n v="24.38"/>
    <x v="1"/>
    <s v="T267"/>
    <b v="1"/>
    <x v="6"/>
    <x v="0"/>
    <x v="0"/>
  </r>
  <r>
    <x v="1215"/>
    <x v="0"/>
    <n v="21"/>
    <x v="23"/>
    <m/>
    <n v="76.900000000000006"/>
    <n v="44.9"/>
    <x v="0"/>
    <n v="2"/>
    <x v="0"/>
    <x v="3"/>
    <n v="10"/>
    <n v="-0.13261479804877407"/>
    <s v="Normal"/>
    <n v="19.659714285714291"/>
    <n v="10"/>
    <x v="0"/>
    <s v="T484"/>
    <b v="0"/>
    <x v="0"/>
    <x v="1"/>
    <x v="0"/>
  </r>
  <r>
    <x v="1216"/>
    <x v="0"/>
    <n v="14"/>
    <x v="23"/>
    <m/>
    <n v="77.8"/>
    <n v="53.9"/>
    <x v="1"/>
    <n v="3.5"/>
    <x v="1"/>
    <x v="507"/>
    <n v="19.690000000000001"/>
    <n v="-1.9184648067437821E-2"/>
    <s v="Normal"/>
    <n v="19.659714285714291"/>
    <n v="19.690000000000001"/>
    <x v="1"/>
    <s v="T180"/>
    <b v="1"/>
    <x v="21"/>
    <x v="1"/>
    <x v="0"/>
  </r>
  <r>
    <x v="1217"/>
    <x v="0"/>
    <n v="30"/>
    <x v="23"/>
    <m/>
    <n v="82"/>
    <n v="54.8"/>
    <x v="1"/>
    <n v="4.5"/>
    <x v="1"/>
    <x v="508"/>
    <n v="25.15"/>
    <n v="4.4729554089228379E-2"/>
    <s v="Normal"/>
    <n v="19.659714285714291"/>
    <n v="25.15"/>
    <x v="1"/>
    <s v="T112"/>
    <b v="1"/>
    <x v="12"/>
    <x v="0"/>
    <x v="2"/>
  </r>
  <r>
    <x v="1218"/>
    <x v="1"/>
    <n v="12"/>
    <x v="23"/>
    <m/>
    <n v="50.9"/>
    <n v="32.799999999999997"/>
    <x v="1"/>
    <n v="5"/>
    <x v="1"/>
    <x v="509"/>
    <n v="28.96"/>
    <n v="8.9329024824924066E-2"/>
    <s v="Normal"/>
    <n v="19.659714285714291"/>
    <n v="28.96"/>
    <x v="1"/>
    <s v="T249"/>
    <b v="1"/>
    <x v="19"/>
    <x v="0"/>
    <x v="2"/>
  </r>
  <r>
    <x v="1219"/>
    <x v="0"/>
    <n v="9"/>
    <x v="23"/>
    <m/>
    <n v="96.3"/>
    <n v="59.1"/>
    <x v="1"/>
    <n v="2"/>
    <x v="0"/>
    <x v="4"/>
    <m/>
    <n v="-0.24967377635768659"/>
    <s v="Normal"/>
    <n v="19.659714285714291"/>
    <n v="19.659714285714291"/>
    <x v="1"/>
    <s v="T078"/>
    <b v="1"/>
    <x v="5"/>
    <x v="1"/>
    <x v="1"/>
  </r>
  <r>
    <x v="1220"/>
    <x v="2"/>
    <n v="19"/>
    <x v="54"/>
    <m/>
    <n v="95.5"/>
    <n v="46.2"/>
    <x v="1"/>
    <n v="4"/>
    <x v="1"/>
    <x v="4"/>
    <m/>
    <n v="-0.24967377635768659"/>
    <s v="Normal"/>
    <n v="16.944736842105261"/>
    <n v="16.944736842105261"/>
    <x v="0"/>
    <s v="T424"/>
    <b v="1"/>
    <x v="20"/>
    <x v="1"/>
    <x v="1"/>
  </r>
  <r>
    <x v="1221"/>
    <x v="3"/>
    <n v="6"/>
    <x v="54"/>
    <m/>
    <n v="73.2"/>
    <n v="55.7"/>
    <x v="0"/>
    <n v="3"/>
    <x v="2"/>
    <x v="72"/>
    <n v="16"/>
    <n v="-6.2379411063426558E-2"/>
    <s v="Normal"/>
    <n v="16.944736842105261"/>
    <n v="16"/>
    <x v="0"/>
    <s v="T147"/>
    <b v="0"/>
    <x v="2"/>
    <x v="1"/>
    <x v="0"/>
  </r>
  <r>
    <x v="1222"/>
    <x v="2"/>
    <n v="14"/>
    <x v="54"/>
    <m/>
    <n v="77.5"/>
    <n v="50.3"/>
    <x v="1"/>
    <n v="3"/>
    <x v="2"/>
    <x v="7"/>
    <n v="17.09"/>
    <n v="-4.9619982427755095E-2"/>
    <s v="Normal"/>
    <n v="16.944736842105261"/>
    <n v="17.09"/>
    <x v="0"/>
    <s v="T374"/>
    <b v="1"/>
    <x v="9"/>
    <x v="1"/>
    <x v="0"/>
  </r>
  <r>
    <x v="1223"/>
    <x v="2"/>
    <n v="28"/>
    <x v="54"/>
    <m/>
    <n v="70.7"/>
    <n v="46.7"/>
    <x v="1"/>
    <n v="4.5"/>
    <x v="1"/>
    <x v="510"/>
    <n v="26.97"/>
    <n v="6.6034288141450459E-2"/>
    <s v="Normal"/>
    <n v="16.944736842105261"/>
    <n v="26.97"/>
    <x v="1"/>
    <s v="T449"/>
    <b v="1"/>
    <x v="15"/>
    <x v="1"/>
    <x v="2"/>
  </r>
  <r>
    <x v="1224"/>
    <x v="0"/>
    <n v="24"/>
    <x v="54"/>
    <m/>
    <n v="71.8"/>
    <n v="35.4"/>
    <x v="0"/>
    <n v="1"/>
    <x v="0"/>
    <x v="15"/>
    <n v="5"/>
    <n v="-0.19114428720323032"/>
    <s v="Normal"/>
    <n v="16.944736842105261"/>
    <n v="5"/>
    <x v="0"/>
    <s v="T185"/>
    <b v="0"/>
    <x v="23"/>
    <x v="1"/>
    <x v="2"/>
  </r>
  <r>
    <x v="1225"/>
    <x v="3"/>
    <n v="3"/>
    <x v="54"/>
    <m/>
    <n v="73"/>
    <n v="39.299999999999997"/>
    <x v="1"/>
    <n v="4.5"/>
    <x v="1"/>
    <x v="511"/>
    <n v="25.88"/>
    <n v="5.3274859505778996E-2"/>
    <s v="Normal"/>
    <n v="16.944736842105261"/>
    <n v="25.88"/>
    <x v="1"/>
    <s v="T420"/>
    <b v="1"/>
    <x v="15"/>
    <x v="0"/>
    <x v="2"/>
  </r>
  <r>
    <x v="1226"/>
    <x v="1"/>
    <n v="8"/>
    <x v="54"/>
    <m/>
    <n v="54.5"/>
    <n v="29.3"/>
    <x v="0"/>
    <n v="4"/>
    <x v="1"/>
    <x v="4"/>
    <m/>
    <n v="-0.24967377635768659"/>
    <s v="Normal"/>
    <n v="16.944736842105261"/>
    <n v="16.944736842105261"/>
    <x v="0"/>
    <s v="T124"/>
    <b v="0"/>
    <x v="0"/>
    <x v="1"/>
    <x v="0"/>
  </r>
  <r>
    <x v="1227"/>
    <x v="1"/>
    <n v="11"/>
    <x v="54"/>
    <m/>
    <n v="53.3"/>
    <n v="35.700000000000003"/>
    <x v="1"/>
    <n v="5"/>
    <x v="1"/>
    <x v="512"/>
    <n v="30.09"/>
    <n v="0.10255668937383118"/>
    <s v="Normal"/>
    <n v="16.944736842105261"/>
    <n v="30.09"/>
    <x v="1"/>
    <s v="T480"/>
    <b v="1"/>
    <x v="5"/>
    <x v="0"/>
    <x v="2"/>
  </r>
  <r>
    <x v="1228"/>
    <x v="3"/>
    <n v="17"/>
    <x v="54"/>
    <m/>
    <n v="86.7"/>
    <n v="51.2"/>
    <x v="1"/>
    <n v="4"/>
    <x v="1"/>
    <x v="272"/>
    <n v="23.61"/>
    <n v="2.6702471429655861E-2"/>
    <s v="Normal"/>
    <n v="16.944736842105261"/>
    <n v="23.61"/>
    <x v="1"/>
    <s v="T190"/>
    <b v="1"/>
    <x v="10"/>
    <x v="0"/>
    <x v="2"/>
  </r>
  <r>
    <x v="1229"/>
    <x v="0"/>
    <n v="29"/>
    <x v="54"/>
    <m/>
    <n v="78.099999999999994"/>
    <n v="59.9"/>
    <x v="1"/>
    <n v="3"/>
    <x v="2"/>
    <x v="513"/>
    <n v="17.329999999999998"/>
    <n v="-4.6810566948341209E-2"/>
    <s v="Normal"/>
    <n v="16.944736842105261"/>
    <n v="17.329999999999998"/>
    <x v="0"/>
    <s v="T310"/>
    <b v="1"/>
    <x v="19"/>
    <x v="0"/>
    <x v="2"/>
  </r>
  <r>
    <x v="1230"/>
    <x v="0"/>
    <n v="20"/>
    <x v="54"/>
    <m/>
    <n v="70.599999999999994"/>
    <n v="44.4"/>
    <x v="0"/>
    <n v="1"/>
    <x v="0"/>
    <x v="15"/>
    <n v="5"/>
    <n v="-0.19114428720323032"/>
    <s v="Normal"/>
    <n v="16.944736842105261"/>
    <n v="5"/>
    <x v="0"/>
    <s v="T304"/>
    <b v="0"/>
    <x v="9"/>
    <x v="1"/>
    <x v="0"/>
  </r>
  <r>
    <x v="1231"/>
    <x v="0"/>
    <n v="14"/>
    <x v="54"/>
    <m/>
    <n v="74.5"/>
    <n v="58.6"/>
    <x v="0"/>
    <n v="0"/>
    <x v="0"/>
    <x v="67"/>
    <n v="0"/>
    <n v="-0.24967377635768659"/>
    <s v="Normal"/>
    <n v="16.944736842105261"/>
    <n v="0"/>
    <x v="0"/>
    <s v="T149"/>
    <b v="0"/>
    <x v="18"/>
    <x v="1"/>
    <x v="2"/>
  </r>
  <r>
    <x v="1232"/>
    <x v="1"/>
    <n v="10"/>
    <x v="54"/>
    <m/>
    <n v="57.7"/>
    <n v="34.200000000000003"/>
    <x v="1"/>
    <n v="5"/>
    <x v="1"/>
    <x v="349"/>
    <n v="30.56"/>
    <n v="0.10805846135435004"/>
    <s v="Normal"/>
    <n v="16.944736842105261"/>
    <n v="30.56"/>
    <x v="1"/>
    <s v="T110"/>
    <b v="1"/>
    <x v="14"/>
    <x v="0"/>
    <x v="2"/>
  </r>
  <r>
    <x v="1233"/>
    <x v="0"/>
    <n v="21"/>
    <x v="54"/>
    <m/>
    <n v="54.5"/>
    <n v="26.5"/>
    <x v="0"/>
    <n v="4"/>
    <x v="1"/>
    <x v="32"/>
    <n v="20"/>
    <n v="-1.5555819739861551E-2"/>
    <s v="Normal"/>
    <n v="16.944736842105261"/>
    <n v="20"/>
    <x v="1"/>
    <s v="T038"/>
    <b v="0"/>
    <x v="11"/>
    <x v="1"/>
    <x v="1"/>
  </r>
  <r>
    <x v="1234"/>
    <x v="0"/>
    <n v="2"/>
    <x v="54"/>
    <m/>
    <n v="77.2"/>
    <n v="46.9"/>
    <x v="0"/>
    <n v="3"/>
    <x v="2"/>
    <x v="4"/>
    <m/>
    <n v="-0.24967377635768659"/>
    <s v="Normal"/>
    <n v="16.944736842105261"/>
    <n v="16.944736842105261"/>
    <x v="0"/>
    <s v="T490"/>
    <b v="0"/>
    <x v="2"/>
    <x v="1"/>
    <x v="2"/>
  </r>
  <r>
    <x v="1235"/>
    <x v="1"/>
    <n v="3"/>
    <x v="54"/>
    <m/>
    <n v="39.1"/>
    <n v="27.1"/>
    <x v="1"/>
    <n v="4.5"/>
    <x v="1"/>
    <x v="514"/>
    <n v="31.38"/>
    <n v="0.11765729757568089"/>
    <s v="Normal"/>
    <n v="16.944736842105261"/>
    <n v="31.38"/>
    <x v="1"/>
    <s v="T414"/>
    <b v="1"/>
    <x v="9"/>
    <x v="0"/>
    <x v="1"/>
  </r>
  <r>
    <x v="1236"/>
    <x v="2"/>
    <n v="25"/>
    <x v="54"/>
    <m/>
    <n v="66.900000000000006"/>
    <n v="52.7"/>
    <x v="1"/>
    <n v="3.5"/>
    <x v="1"/>
    <x v="515"/>
    <n v="20.63"/>
    <n v="-8.1811041064000726E-3"/>
    <s v="Normal"/>
    <n v="16.944736842105261"/>
    <n v="20.63"/>
    <x v="1"/>
    <s v="T385"/>
    <b v="1"/>
    <x v="12"/>
    <x v="0"/>
    <x v="0"/>
  </r>
  <r>
    <x v="1237"/>
    <x v="2"/>
    <n v="16"/>
    <x v="54"/>
    <m/>
    <n v="91.5"/>
    <n v="68.7"/>
    <x v="0"/>
    <n v="2"/>
    <x v="0"/>
    <x v="40"/>
    <n v="12"/>
    <n v="-0.10920300238699156"/>
    <s v="Normal"/>
    <n v="16.944736842105261"/>
    <n v="12"/>
    <x v="0"/>
    <s v="T092"/>
    <b v="0"/>
    <x v="14"/>
    <x v="1"/>
    <x v="1"/>
  </r>
  <r>
    <x v="1238"/>
    <x v="0"/>
    <n v="20"/>
    <x v="54"/>
    <m/>
    <n v="79.400000000000006"/>
    <n v="56"/>
    <x v="0"/>
    <n v="2"/>
    <x v="0"/>
    <x v="3"/>
    <n v="10"/>
    <n v="-0.13261479804877407"/>
    <s v="Normal"/>
    <n v="16.944736842105261"/>
    <n v="10"/>
    <x v="0"/>
    <s v="T440"/>
    <b v="0"/>
    <x v="19"/>
    <x v="1"/>
    <x v="2"/>
  </r>
  <r>
    <x v="1239"/>
    <x v="2"/>
    <n v="9"/>
    <x v="54"/>
    <m/>
    <n v="80.900000000000006"/>
    <n v="59.4"/>
    <x v="1"/>
    <n v="3.5"/>
    <x v="1"/>
    <x v="516"/>
    <n v="20.41"/>
    <n v="-1.0756401629196135E-2"/>
    <s v="Normal"/>
    <n v="16.944736842105261"/>
    <n v="20.41"/>
    <x v="1"/>
    <s v="T235"/>
    <b v="1"/>
    <x v="10"/>
    <x v="0"/>
    <x v="0"/>
  </r>
  <r>
    <x v="1240"/>
    <x v="3"/>
    <n v="18"/>
    <x v="55"/>
    <m/>
    <n v="64.2"/>
    <n v="58.1"/>
    <x v="1"/>
    <n v="2"/>
    <x v="0"/>
    <x v="4"/>
    <m/>
    <n v="-0.24967377635768659"/>
    <s v="Normal"/>
    <n v="17.474117647058819"/>
    <n v="17.474117647058819"/>
    <x v="0"/>
    <s v="T277"/>
    <b v="1"/>
    <x v="13"/>
    <x v="0"/>
    <x v="2"/>
  </r>
  <r>
    <x v="1241"/>
    <x v="2"/>
    <n v="12"/>
    <x v="55"/>
    <m/>
    <n v="46.7"/>
    <n v="39.1"/>
    <x v="1"/>
    <n v="3"/>
    <x v="2"/>
    <x v="517"/>
    <n v="20.29"/>
    <n v="-1.2161109368903097E-2"/>
    <s v="Normal"/>
    <n v="17.474117647058819"/>
    <n v="20.29"/>
    <x v="1"/>
    <s v="T253"/>
    <b v="1"/>
    <x v="1"/>
    <x v="0"/>
    <x v="0"/>
  </r>
  <r>
    <x v="1242"/>
    <x v="2"/>
    <n v="10"/>
    <x v="55"/>
    <m/>
    <n v="69.400000000000006"/>
    <n v="46.5"/>
    <x v="1"/>
    <n v="3"/>
    <x v="2"/>
    <x v="518"/>
    <n v="16.38"/>
    <n v="-5.7931169887687893E-2"/>
    <s v="Normal"/>
    <n v="17.474117647058819"/>
    <n v="16.38"/>
    <x v="0"/>
    <s v="T210"/>
    <b v="1"/>
    <x v="1"/>
    <x v="0"/>
    <x v="2"/>
  </r>
  <r>
    <x v="1243"/>
    <x v="0"/>
    <n v="16"/>
    <x v="55"/>
    <m/>
    <n v="83.6"/>
    <n v="54.4"/>
    <x v="0"/>
    <n v="1"/>
    <x v="0"/>
    <x v="15"/>
    <n v="5"/>
    <n v="-0.19114428720323032"/>
    <s v="Normal"/>
    <n v="17.474117647058819"/>
    <n v="5"/>
    <x v="0"/>
    <s v="T146"/>
    <b v="0"/>
    <x v="19"/>
    <x v="1"/>
    <x v="2"/>
  </r>
  <r>
    <x v="1244"/>
    <x v="0"/>
    <n v="2"/>
    <x v="55"/>
    <m/>
    <n v="63.3"/>
    <n v="59.7"/>
    <x v="0"/>
    <n v="2"/>
    <x v="0"/>
    <x v="3"/>
    <n v="10"/>
    <n v="-0.13261479804877407"/>
    <s v="Normal"/>
    <n v="17.474117647058819"/>
    <n v="10"/>
    <x v="0"/>
    <s v="T033"/>
    <b v="0"/>
    <x v="2"/>
    <x v="0"/>
    <x v="2"/>
  </r>
  <r>
    <x v="1245"/>
    <x v="2"/>
    <n v="7"/>
    <x v="55"/>
    <m/>
    <n v="72.900000000000006"/>
    <n v="37.4"/>
    <x v="1"/>
    <n v="3.5"/>
    <x v="1"/>
    <x v="100"/>
    <n v="20.399999999999999"/>
    <n v="-1.0873460607505067E-2"/>
    <s v="Normal"/>
    <n v="17.474117647058819"/>
    <n v="20.399999999999999"/>
    <x v="1"/>
    <s v="T487"/>
    <b v="1"/>
    <x v="20"/>
    <x v="0"/>
    <x v="2"/>
  </r>
  <r>
    <x v="1246"/>
    <x v="0"/>
    <n v="11"/>
    <x v="55"/>
    <m/>
    <n v="58.1"/>
    <n v="38.5"/>
    <x v="0"/>
    <n v="1"/>
    <x v="0"/>
    <x v="15"/>
    <n v="5"/>
    <n v="-0.19114428720323032"/>
    <s v="Normal"/>
    <n v="17.474117647058819"/>
    <n v="5"/>
    <x v="0"/>
    <s v="T174"/>
    <b v="0"/>
    <x v="9"/>
    <x v="0"/>
    <x v="2"/>
  </r>
  <r>
    <x v="1247"/>
    <x v="0"/>
    <n v="15"/>
    <x v="55"/>
    <m/>
    <n v="69.2"/>
    <n v="38.5"/>
    <x v="0"/>
    <n v="2"/>
    <x v="0"/>
    <x v="3"/>
    <n v="10"/>
    <n v="-0.13261479804877407"/>
    <s v="Normal"/>
    <n v="17.474117647058819"/>
    <n v="10"/>
    <x v="0"/>
    <s v="T381"/>
    <b v="0"/>
    <x v="0"/>
    <x v="1"/>
    <x v="0"/>
  </r>
  <r>
    <x v="1248"/>
    <x v="0"/>
    <n v="25"/>
    <x v="55"/>
    <m/>
    <n v="95.5"/>
    <n v="67.5"/>
    <x v="0"/>
    <n v="2"/>
    <x v="0"/>
    <x v="40"/>
    <n v="12"/>
    <n v="-0.10920300238699156"/>
    <s v="Normal"/>
    <n v="17.474117647058819"/>
    <n v="12"/>
    <x v="0"/>
    <s v="T364"/>
    <b v="0"/>
    <x v="18"/>
    <x v="1"/>
    <x v="1"/>
  </r>
  <r>
    <x v="1249"/>
    <x v="2"/>
    <n v="2"/>
    <x v="55"/>
    <m/>
    <n v="100.9"/>
    <n v="69.2"/>
    <x v="1"/>
    <n v="3.5"/>
    <x v="1"/>
    <x v="519"/>
    <n v="22.85"/>
    <n v="1.7805989078178534E-2"/>
    <s v="Normal"/>
    <n v="17.474117647058819"/>
    <n v="22.85"/>
    <x v="1"/>
    <s v="T237"/>
    <b v="1"/>
    <x v="22"/>
    <x v="0"/>
    <x v="2"/>
  </r>
  <r>
    <x v="1250"/>
    <x v="0"/>
    <n v="26"/>
    <x v="55"/>
    <m/>
    <n v="63"/>
    <n v="34.200000000000003"/>
    <x v="1"/>
    <n v="3.5"/>
    <x v="1"/>
    <x v="517"/>
    <n v="20.29"/>
    <n v="-1.2161109368903097E-2"/>
    <s v="Normal"/>
    <n v="17.474117647058819"/>
    <n v="20.29"/>
    <x v="1"/>
    <s v="T468"/>
    <b v="1"/>
    <x v="21"/>
    <x v="1"/>
    <x v="1"/>
  </r>
  <r>
    <x v="1251"/>
    <x v="0"/>
    <n v="12"/>
    <x v="55"/>
    <m/>
    <n v="55.7"/>
    <n v="34.299999999999997"/>
    <x v="1"/>
    <n v="4"/>
    <x v="1"/>
    <x v="4"/>
    <m/>
    <n v="-0.24967377635768659"/>
    <s v="Normal"/>
    <n v="17.474117647058819"/>
    <n v="17.474117647058819"/>
    <x v="0"/>
    <s v="T101"/>
    <b v="1"/>
    <x v="10"/>
    <x v="0"/>
    <x v="2"/>
  </r>
  <r>
    <x v="1252"/>
    <x v="3"/>
    <n v="27"/>
    <x v="55"/>
    <m/>
    <n v="92.6"/>
    <n v="69.5"/>
    <x v="1"/>
    <n v="4.5"/>
    <x v="1"/>
    <x v="520"/>
    <n v="27.39"/>
    <n v="7.0950765230424803E-2"/>
    <s v="Normal"/>
    <n v="17.474117647058819"/>
    <n v="27.39"/>
    <x v="1"/>
    <s v="T273"/>
    <b v="1"/>
    <x v="16"/>
    <x v="0"/>
    <x v="0"/>
  </r>
  <r>
    <x v="1253"/>
    <x v="0"/>
    <n v="23"/>
    <x v="55"/>
    <m/>
    <n v="71.3"/>
    <n v="50.5"/>
    <x v="1"/>
    <n v="3"/>
    <x v="2"/>
    <x v="94"/>
    <n v="16.260000000000002"/>
    <n v="-5.9335877627394812E-2"/>
    <s v="Normal"/>
    <n v="17.474117647058819"/>
    <n v="16.260000000000002"/>
    <x v="0"/>
    <s v="T295"/>
    <b v="1"/>
    <x v="10"/>
    <x v="0"/>
    <x v="2"/>
  </r>
  <r>
    <x v="1254"/>
    <x v="2"/>
    <n v="22"/>
    <x v="55"/>
    <m/>
    <n v="90.7"/>
    <n v="55.6"/>
    <x v="0"/>
    <n v="3"/>
    <x v="2"/>
    <x v="166"/>
    <n v="18"/>
    <n v="-3.8967615401644055E-2"/>
    <s v="Normal"/>
    <n v="17.474117647058819"/>
    <n v="18"/>
    <x v="1"/>
    <s v="T014"/>
    <b v="0"/>
    <x v="13"/>
    <x v="1"/>
    <x v="1"/>
  </r>
  <r>
    <x v="1255"/>
    <x v="1"/>
    <n v="7"/>
    <x v="55"/>
    <m/>
    <n v="87.3"/>
    <n v="67.3"/>
    <x v="0"/>
    <n v="3"/>
    <x v="2"/>
    <x v="265"/>
    <n v="18.7"/>
    <n v="-3.0773486920020184E-2"/>
    <s v="Normal"/>
    <n v="17.474117647058819"/>
    <n v="18.7"/>
    <x v="1"/>
    <s v="T228"/>
    <b v="0"/>
    <x v="15"/>
    <x v="1"/>
    <x v="2"/>
  </r>
  <r>
    <x v="1256"/>
    <x v="2"/>
    <n v="9"/>
    <x v="55"/>
    <m/>
    <n v="50.4"/>
    <n v="30.6"/>
    <x v="0"/>
    <n v="4"/>
    <x v="1"/>
    <x v="32"/>
    <n v="20"/>
    <n v="-1.5555819739861551E-2"/>
    <s v="Normal"/>
    <n v="17.474117647058819"/>
    <n v="20"/>
    <x v="1"/>
    <s v="T400"/>
    <b v="0"/>
    <x v="11"/>
    <x v="1"/>
    <x v="0"/>
  </r>
  <r>
    <x v="1257"/>
    <x v="1"/>
    <n v="28"/>
    <x v="55"/>
    <m/>
    <n v="66.099999999999994"/>
    <n v="48.5"/>
    <x v="1"/>
    <n v="4.5"/>
    <x v="1"/>
    <x v="145"/>
    <n v="28.02"/>
    <n v="7.8325480863886285E-2"/>
    <s v="Normal"/>
    <n v="17.474117647058819"/>
    <n v="28.02"/>
    <x v="1"/>
    <s v="T106"/>
    <b v="1"/>
    <x v="13"/>
    <x v="0"/>
    <x v="0"/>
  </r>
  <r>
    <x v="1258"/>
    <x v="1"/>
    <n v="19"/>
    <x v="55"/>
    <m/>
    <n v="44.8"/>
    <n v="39.700000000000003"/>
    <x v="1"/>
    <n v="4"/>
    <x v="1"/>
    <x v="457"/>
    <n v="26.48"/>
    <n v="6.0298398204313763E-2"/>
    <s v="Normal"/>
    <n v="17.474117647058819"/>
    <n v="26.48"/>
    <x v="1"/>
    <s v="T155"/>
    <b v="1"/>
    <x v="15"/>
    <x v="0"/>
    <x v="2"/>
  </r>
  <r>
    <x v="1259"/>
    <x v="0"/>
    <n v="22"/>
    <x v="55"/>
    <m/>
    <n v="82"/>
    <n v="49.6"/>
    <x v="0"/>
    <n v="3"/>
    <x v="2"/>
    <x v="4"/>
    <m/>
    <n v="-0.24967377635768659"/>
    <s v="Normal"/>
    <n v="17.474117647058819"/>
    <n v="17.474117647058819"/>
    <x v="0"/>
    <s v="T446"/>
    <b v="0"/>
    <x v="5"/>
    <x v="1"/>
    <x v="2"/>
  </r>
  <r>
    <x v="1260"/>
    <x v="0"/>
    <n v="9"/>
    <x v="56"/>
    <m/>
    <n v="61.1"/>
    <n v="45.7"/>
    <x v="1"/>
    <n v="2"/>
    <x v="0"/>
    <x v="4"/>
    <m/>
    <n v="-0.24967377635768659"/>
    <s v="Normal"/>
    <n v="14.330000000000002"/>
    <n v="14.330000000000002"/>
    <x v="0"/>
    <s v="T030"/>
    <b v="1"/>
    <x v="11"/>
    <x v="1"/>
    <x v="0"/>
  </r>
  <r>
    <x v="1261"/>
    <x v="0"/>
    <n v="24"/>
    <x v="56"/>
    <m/>
    <n v="78.900000000000006"/>
    <n v="46.6"/>
    <x v="0"/>
    <n v="2"/>
    <x v="0"/>
    <x v="3"/>
    <n v="10"/>
    <n v="-0.13261479804877407"/>
    <s v="Normal"/>
    <n v="14.330000000000002"/>
    <n v="10"/>
    <x v="0"/>
    <s v="T359"/>
    <b v="0"/>
    <x v="9"/>
    <x v="1"/>
    <x v="2"/>
  </r>
  <r>
    <x v="1262"/>
    <x v="2"/>
    <n v="28"/>
    <x v="56"/>
    <m/>
    <n v="73"/>
    <n v="41.7"/>
    <x v="1"/>
    <n v="3.5"/>
    <x v="1"/>
    <x v="451"/>
    <n v="21.47"/>
    <n v="1.6518500715485764E-3"/>
    <s v="Normal"/>
    <n v="14.330000000000002"/>
    <n v="21.47"/>
    <x v="1"/>
    <s v="T450"/>
    <b v="1"/>
    <x v="19"/>
    <x v="0"/>
    <x v="2"/>
  </r>
  <r>
    <x v="1263"/>
    <x v="2"/>
    <n v="10"/>
    <x v="56"/>
    <m/>
    <n v="64.599999999999994"/>
    <n v="53.3"/>
    <x v="0"/>
    <n v="2"/>
    <x v="0"/>
    <x v="3"/>
    <n v="10"/>
    <n v="-0.13261479804877407"/>
    <s v="Normal"/>
    <n v="14.330000000000002"/>
    <n v="10"/>
    <x v="0"/>
    <s v="T488"/>
    <b v="0"/>
    <x v="17"/>
    <x v="1"/>
    <x v="1"/>
  </r>
  <r>
    <x v="1264"/>
    <x v="2"/>
    <n v="9"/>
    <x v="56"/>
    <m/>
    <n v="54.4"/>
    <n v="37.1"/>
    <x v="0"/>
    <n v="4"/>
    <x v="1"/>
    <x v="32"/>
    <n v="20"/>
    <n v="-1.5555819739861551E-2"/>
    <s v="Normal"/>
    <n v="14.330000000000002"/>
    <n v="20"/>
    <x v="1"/>
    <s v="T484"/>
    <b v="0"/>
    <x v="15"/>
    <x v="1"/>
    <x v="0"/>
  </r>
  <r>
    <x v="1265"/>
    <x v="0"/>
    <n v="23"/>
    <x v="56"/>
    <m/>
    <n v="71.5"/>
    <n v="53.1"/>
    <x v="0"/>
    <n v="0.5"/>
    <x v="0"/>
    <x v="199"/>
    <n v="2.62"/>
    <n v="-0.21900432404075149"/>
    <s v="Normal"/>
    <n v="14.330000000000002"/>
    <n v="2.62"/>
    <x v="0"/>
    <s v="T427"/>
    <b v="0"/>
    <x v="13"/>
    <x v="0"/>
    <x v="2"/>
  </r>
  <r>
    <x v="1266"/>
    <x v="1"/>
    <n v="29"/>
    <x v="56"/>
    <m/>
    <n v="83.5"/>
    <n v="41.3"/>
    <x v="1"/>
    <n v="5"/>
    <x v="1"/>
    <x v="4"/>
    <m/>
    <n v="-0.24967377635768659"/>
    <s v="Normal"/>
    <n v="14.330000000000002"/>
    <n v="14.330000000000002"/>
    <x v="0"/>
    <s v="T187"/>
    <b v="1"/>
    <x v="14"/>
    <x v="0"/>
    <x v="2"/>
  </r>
  <r>
    <x v="1267"/>
    <x v="2"/>
    <n v="11"/>
    <x v="56"/>
    <m/>
    <n v="76.099999999999994"/>
    <n v="59.3"/>
    <x v="0"/>
    <n v="1"/>
    <x v="0"/>
    <x v="15"/>
    <n v="5"/>
    <n v="-0.19114428720323032"/>
    <s v="Normal"/>
    <n v="14.330000000000002"/>
    <n v="5"/>
    <x v="0"/>
    <s v="T138"/>
    <b v="0"/>
    <x v="7"/>
    <x v="0"/>
    <x v="2"/>
  </r>
  <r>
    <x v="1268"/>
    <x v="0"/>
    <n v="21"/>
    <x v="56"/>
    <m/>
    <n v="71.5"/>
    <n v="57.4"/>
    <x v="1"/>
    <n v="4.5"/>
    <x v="1"/>
    <x v="510"/>
    <n v="26.97"/>
    <n v="6.6034288141450459E-2"/>
    <s v="Normal"/>
    <n v="14.330000000000002"/>
    <n v="26.97"/>
    <x v="1"/>
    <s v="T143"/>
    <b v="1"/>
    <x v="10"/>
    <x v="0"/>
    <x v="1"/>
  </r>
  <r>
    <x v="1269"/>
    <x v="3"/>
    <n v="21"/>
    <x v="56"/>
    <m/>
    <n v="68.7"/>
    <n v="50.8"/>
    <x v="1"/>
    <n v="2"/>
    <x v="0"/>
    <x v="521"/>
    <n v="12.03"/>
    <n v="-0.10885182545206483"/>
    <s v="Normal"/>
    <n v="14.330000000000002"/>
    <n v="12.03"/>
    <x v="0"/>
    <s v="T032"/>
    <b v="1"/>
    <x v="9"/>
    <x v="0"/>
    <x v="1"/>
  </r>
  <r>
    <x v="1270"/>
    <x v="0"/>
    <n v="6"/>
    <x v="56"/>
    <m/>
    <n v="54.2"/>
    <n v="39.700000000000003"/>
    <x v="1"/>
    <n v="3.5"/>
    <x v="1"/>
    <x v="28"/>
    <n v="19.45"/>
    <n v="-2.1994063546851746E-2"/>
    <s v="Normal"/>
    <n v="14.330000000000002"/>
    <n v="19.45"/>
    <x v="1"/>
    <s v="T367"/>
    <b v="1"/>
    <x v="4"/>
    <x v="0"/>
    <x v="0"/>
  </r>
  <r>
    <x v="1271"/>
    <x v="3"/>
    <n v="12"/>
    <x v="56"/>
    <m/>
    <n v="66.900000000000006"/>
    <n v="48.2"/>
    <x v="1"/>
    <n v="2.5"/>
    <x v="1"/>
    <x v="522"/>
    <n v="16.46"/>
    <n v="-5.699469806121657E-2"/>
    <s v="Normal"/>
    <n v="14.330000000000002"/>
    <n v="16.46"/>
    <x v="0"/>
    <s v="T065"/>
    <b v="1"/>
    <x v="10"/>
    <x v="0"/>
    <x v="2"/>
  </r>
  <r>
    <x v="1272"/>
    <x v="0"/>
    <n v="19"/>
    <x v="56"/>
    <m/>
    <n v="59.2"/>
    <n v="34.299999999999997"/>
    <x v="0"/>
    <n v="1"/>
    <x v="0"/>
    <x v="0"/>
    <n v="6"/>
    <n v="-0.17943838937233908"/>
    <s v="Normal"/>
    <n v="14.330000000000002"/>
    <n v="6"/>
    <x v="0"/>
    <s v="T220"/>
    <b v="0"/>
    <x v="0"/>
    <x v="1"/>
    <x v="0"/>
  </r>
  <r>
    <x v="1273"/>
    <x v="3"/>
    <n v="13"/>
    <x v="56"/>
    <m/>
    <n v="78.8"/>
    <n v="36.6"/>
    <x v="1"/>
    <n v="2"/>
    <x v="0"/>
    <x v="523"/>
    <n v="11.19"/>
    <n v="-0.11868477963001348"/>
    <s v="Normal"/>
    <n v="14.330000000000002"/>
    <n v="11.19"/>
    <x v="0"/>
    <s v="T232"/>
    <b v="1"/>
    <x v="1"/>
    <x v="0"/>
    <x v="2"/>
  </r>
  <r>
    <x v="1274"/>
    <x v="0"/>
    <n v="26"/>
    <x v="56"/>
    <m/>
    <n v="63"/>
    <n v="42.1"/>
    <x v="0"/>
    <n v="1"/>
    <x v="0"/>
    <x v="15"/>
    <n v="5"/>
    <n v="-0.19114428720323032"/>
    <s v="Normal"/>
    <n v="14.330000000000002"/>
    <n v="5"/>
    <x v="0"/>
    <s v="T159"/>
    <b v="0"/>
    <x v="9"/>
    <x v="1"/>
    <x v="1"/>
  </r>
  <r>
    <x v="1275"/>
    <x v="2"/>
    <n v="3"/>
    <x v="56"/>
    <m/>
    <n v="37.700000000000003"/>
    <n v="36.9"/>
    <x v="0"/>
    <n v="3"/>
    <x v="2"/>
    <x v="61"/>
    <n v="17"/>
    <n v="-5.0673513232535307E-2"/>
    <s v="Normal"/>
    <n v="14.330000000000002"/>
    <n v="17"/>
    <x v="0"/>
    <s v="T239"/>
    <b v="0"/>
    <x v="14"/>
    <x v="1"/>
    <x v="2"/>
  </r>
  <r>
    <x v="1276"/>
    <x v="0"/>
    <n v="1"/>
    <x v="56"/>
    <m/>
    <n v="50.8"/>
    <n v="29.9"/>
    <x v="0"/>
    <n v="2.5"/>
    <x v="1"/>
    <x v="131"/>
    <n v="13.12"/>
    <n v="-9.6092396816393366E-2"/>
    <s v="Normal"/>
    <n v="14.330000000000002"/>
    <n v="13.12"/>
    <x v="0"/>
    <s v="T080"/>
    <b v="0"/>
    <x v="20"/>
    <x v="0"/>
    <x v="2"/>
  </r>
  <r>
    <x v="1277"/>
    <x v="0"/>
    <n v="27"/>
    <x v="56"/>
    <m/>
    <n v="70.5"/>
    <n v="40.6"/>
    <x v="1"/>
    <n v="3.5"/>
    <x v="1"/>
    <x v="524"/>
    <n v="21.24"/>
    <n v="-1.0405064295564165E-3"/>
    <s v="Normal"/>
    <n v="14.330000000000002"/>
    <n v="21.24"/>
    <x v="1"/>
    <s v="T243"/>
    <b v="1"/>
    <x v="13"/>
    <x v="0"/>
    <x v="1"/>
  </r>
  <r>
    <x v="1278"/>
    <x v="0"/>
    <n v="25"/>
    <x v="56"/>
    <m/>
    <n v="101.6"/>
    <n v="69.7"/>
    <x v="1"/>
    <n v="5"/>
    <x v="1"/>
    <x v="525"/>
    <n v="32.369999999999997"/>
    <n v="0.12924613642826319"/>
    <s v="Normal"/>
    <n v="14.330000000000002"/>
    <n v="32.369999999999997"/>
    <x v="1"/>
    <s v="T320"/>
    <b v="1"/>
    <x v="11"/>
    <x v="0"/>
    <x v="1"/>
  </r>
  <r>
    <x v="1279"/>
    <x v="3"/>
    <n v="6"/>
    <x v="56"/>
    <m/>
    <n v="70"/>
    <n v="59.6"/>
    <x v="1"/>
    <n v="3.5"/>
    <x v="1"/>
    <x v="526"/>
    <n v="19.73"/>
    <n v="-1.8716412154202184E-2"/>
    <s v="Normal"/>
    <n v="14.330000000000002"/>
    <n v="19.73"/>
    <x v="1"/>
    <s v="T133"/>
    <b v="1"/>
    <x v="9"/>
    <x v="0"/>
    <x v="0"/>
  </r>
  <r>
    <x v="1280"/>
    <x v="2"/>
    <n v="28"/>
    <x v="57"/>
    <m/>
    <n v="37.9"/>
    <n v="30.7"/>
    <x v="0"/>
    <n v="3"/>
    <x v="2"/>
    <x v="61"/>
    <n v="17"/>
    <n v="-5.0673513232535307E-2"/>
    <s v="Normal"/>
    <n v="17.591176470588238"/>
    <n v="17"/>
    <x v="0"/>
    <s v="T482"/>
    <b v="0"/>
    <x v="0"/>
    <x v="1"/>
    <x v="2"/>
  </r>
  <r>
    <x v="1281"/>
    <x v="1"/>
    <n v="21"/>
    <x v="57"/>
    <m/>
    <n v="66.2"/>
    <n v="34"/>
    <x v="0"/>
    <n v="4"/>
    <x v="1"/>
    <x v="21"/>
    <n v="22"/>
    <n v="7.8559759219209522E-3"/>
    <s v="Normal"/>
    <n v="17.591176470588238"/>
    <n v="22"/>
    <x v="1"/>
    <s v="T242"/>
    <b v="0"/>
    <x v="22"/>
    <x v="0"/>
    <x v="1"/>
  </r>
  <r>
    <x v="1282"/>
    <x v="0"/>
    <n v="15"/>
    <x v="57"/>
    <m/>
    <n v="61.4"/>
    <n v="41.2"/>
    <x v="0"/>
    <n v="2"/>
    <x v="0"/>
    <x v="4"/>
    <m/>
    <n v="-0.24967377635768659"/>
    <s v="Normal"/>
    <n v="17.591176470588238"/>
    <n v="17.591176470588238"/>
    <x v="0"/>
    <s v="T403"/>
    <b v="0"/>
    <x v="23"/>
    <x v="1"/>
    <x v="2"/>
  </r>
  <r>
    <x v="1283"/>
    <x v="0"/>
    <n v="11"/>
    <x v="57"/>
    <m/>
    <n v="75.400000000000006"/>
    <n v="41.5"/>
    <x v="0"/>
    <n v="3"/>
    <x v="2"/>
    <x v="45"/>
    <n v="15"/>
    <n v="-7.4085308894317803E-2"/>
    <s v="Normal"/>
    <n v="17.591176470588238"/>
    <n v="15"/>
    <x v="0"/>
    <s v="T031"/>
    <b v="0"/>
    <x v="12"/>
    <x v="0"/>
    <x v="1"/>
  </r>
  <r>
    <x v="1284"/>
    <x v="2"/>
    <n v="7"/>
    <x v="57"/>
    <m/>
    <n v="91.1"/>
    <n v="65.2"/>
    <x v="0"/>
    <n v="3"/>
    <x v="2"/>
    <x v="61"/>
    <n v="17"/>
    <n v="-5.0673513232535307E-2"/>
    <s v="Normal"/>
    <n v="17.591176470588238"/>
    <n v="17"/>
    <x v="0"/>
    <s v="T389"/>
    <b v="0"/>
    <x v="19"/>
    <x v="1"/>
    <x v="2"/>
  </r>
  <r>
    <x v="1285"/>
    <x v="1"/>
    <n v="25"/>
    <x v="57"/>
    <m/>
    <n v="73.3"/>
    <n v="30.6"/>
    <x v="1"/>
    <n v="4"/>
    <x v="1"/>
    <x v="527"/>
    <n v="24.66"/>
    <n v="3.8993664152091684E-2"/>
    <s v="Normal"/>
    <n v="17.591176470588238"/>
    <n v="24.66"/>
    <x v="1"/>
    <s v="T087"/>
    <b v="1"/>
    <x v="10"/>
    <x v="0"/>
    <x v="0"/>
  </r>
  <r>
    <x v="1286"/>
    <x v="0"/>
    <n v="25"/>
    <x v="57"/>
    <m/>
    <n v="83.8"/>
    <n v="63.8"/>
    <x v="1"/>
    <n v="4"/>
    <x v="1"/>
    <x v="528"/>
    <n v="23.25"/>
    <n v="2.2488348210535018E-2"/>
    <s v="Normal"/>
    <n v="17.591176470588238"/>
    <n v="23.25"/>
    <x v="1"/>
    <s v="T059"/>
    <b v="1"/>
    <x v="22"/>
    <x v="0"/>
    <x v="0"/>
  </r>
  <r>
    <x v="1287"/>
    <x v="3"/>
    <n v="10"/>
    <x v="57"/>
    <m/>
    <n v="67.7"/>
    <n v="45.6"/>
    <x v="0"/>
    <n v="3"/>
    <x v="2"/>
    <x v="45"/>
    <n v="15"/>
    <n v="-7.4085308894317803E-2"/>
    <s v="Normal"/>
    <n v="17.591176470588238"/>
    <n v="15"/>
    <x v="0"/>
    <s v="T282"/>
    <b v="0"/>
    <x v="15"/>
    <x v="0"/>
    <x v="1"/>
  </r>
  <r>
    <x v="1288"/>
    <x v="3"/>
    <n v="16"/>
    <x v="57"/>
    <m/>
    <n v="63.7"/>
    <n v="38.200000000000003"/>
    <x v="1"/>
    <n v="2"/>
    <x v="0"/>
    <x v="453"/>
    <n v="12.89"/>
    <n v="-9.8784753317498336E-2"/>
    <s v="Normal"/>
    <n v="17.591176470588238"/>
    <n v="12.89"/>
    <x v="0"/>
    <s v="T074"/>
    <b v="1"/>
    <x v="3"/>
    <x v="0"/>
    <x v="1"/>
  </r>
  <r>
    <x v="1289"/>
    <x v="0"/>
    <n v="6"/>
    <x v="57"/>
    <m/>
    <n v="97.3"/>
    <n v="54.6"/>
    <x v="0"/>
    <n v="3"/>
    <x v="2"/>
    <x v="61"/>
    <n v="17"/>
    <n v="-5.0673513232535307E-2"/>
    <s v="Normal"/>
    <n v="17.591176470588238"/>
    <n v="17"/>
    <x v="0"/>
    <s v="T481"/>
    <b v="0"/>
    <x v="20"/>
    <x v="1"/>
    <x v="0"/>
  </r>
  <r>
    <x v="1290"/>
    <x v="1"/>
    <n v="6"/>
    <x v="57"/>
    <m/>
    <n v="51.4"/>
    <n v="36.4"/>
    <x v="1"/>
    <n v="5"/>
    <x v="1"/>
    <x v="529"/>
    <n v="30.36"/>
    <n v="0.1057172817881718"/>
    <s v="Normal"/>
    <n v="17.591176470588238"/>
    <n v="30.36"/>
    <x v="1"/>
    <s v="T464"/>
    <b v="1"/>
    <x v="10"/>
    <x v="0"/>
    <x v="2"/>
  </r>
  <r>
    <x v="1291"/>
    <x v="0"/>
    <n v="25"/>
    <x v="57"/>
    <m/>
    <n v="76.5"/>
    <n v="51.9"/>
    <x v="1"/>
    <n v="2"/>
    <x v="0"/>
    <x v="214"/>
    <n v="12.83"/>
    <n v="-9.948710718735182E-2"/>
    <s v="Normal"/>
    <n v="17.591176470588238"/>
    <n v="12.83"/>
    <x v="0"/>
    <s v="T215"/>
    <b v="1"/>
    <x v="15"/>
    <x v="0"/>
    <x v="2"/>
  </r>
  <r>
    <x v="1292"/>
    <x v="2"/>
    <n v="31"/>
    <x v="57"/>
    <m/>
    <n v="53.4"/>
    <n v="36.6"/>
    <x v="0"/>
    <n v="3"/>
    <x v="2"/>
    <x v="45"/>
    <n v="15"/>
    <n v="-7.4085308894317803E-2"/>
    <s v="Normal"/>
    <n v="17.591176470588238"/>
    <n v="15"/>
    <x v="0"/>
    <s v="T156"/>
    <b v="0"/>
    <x v="0"/>
    <x v="1"/>
    <x v="0"/>
  </r>
  <r>
    <x v="1293"/>
    <x v="2"/>
    <n v="2"/>
    <x v="57"/>
    <m/>
    <n v="35.5"/>
    <n v="35.1"/>
    <x v="0"/>
    <n v="2"/>
    <x v="0"/>
    <x v="20"/>
    <n v="13"/>
    <n v="-9.7497104556100306E-2"/>
    <s v="Normal"/>
    <n v="17.591176470588238"/>
    <n v="13"/>
    <x v="0"/>
    <s v="T247"/>
    <b v="0"/>
    <x v="16"/>
    <x v="1"/>
    <x v="2"/>
  </r>
  <r>
    <x v="1294"/>
    <x v="0"/>
    <n v="4"/>
    <x v="57"/>
    <m/>
    <n v="83.2"/>
    <n v="42.9"/>
    <x v="0"/>
    <n v="2.5"/>
    <x v="1"/>
    <x v="131"/>
    <n v="13.12"/>
    <n v="-9.6092396816393366E-2"/>
    <s v="Normal"/>
    <n v="17.591176470588238"/>
    <n v="13.12"/>
    <x v="0"/>
    <s v="T054"/>
    <b v="0"/>
    <x v="6"/>
    <x v="1"/>
    <x v="2"/>
  </r>
  <r>
    <x v="1295"/>
    <x v="0"/>
    <n v="10"/>
    <x v="57"/>
    <m/>
    <n v="67.599999999999994"/>
    <n v="30.1"/>
    <x v="1"/>
    <n v="1.5"/>
    <x v="0"/>
    <x v="530"/>
    <n v="11.84"/>
    <n v="-0.11107594603993416"/>
    <s v="Normal"/>
    <n v="17.591176470588238"/>
    <n v="11.84"/>
    <x v="0"/>
    <s v="T236"/>
    <b v="1"/>
    <x v="9"/>
    <x v="0"/>
    <x v="2"/>
  </r>
  <r>
    <x v="1296"/>
    <x v="3"/>
    <n v="16"/>
    <x v="57"/>
    <m/>
    <n v="55.1"/>
    <n v="38"/>
    <x v="1"/>
    <n v="4"/>
    <x v="1"/>
    <x v="531"/>
    <n v="22.1"/>
    <n v="9.026565705010094E-3"/>
    <s v="Normal"/>
    <n v="17.591176470588238"/>
    <n v="22.1"/>
    <x v="1"/>
    <s v="T183"/>
    <b v="1"/>
    <x v="17"/>
    <x v="0"/>
    <x v="0"/>
  </r>
  <r>
    <x v="1297"/>
    <x v="2"/>
    <n v="14"/>
    <x v="57"/>
    <m/>
    <n v="96.3"/>
    <n v="42.7"/>
    <x v="0"/>
    <n v="3"/>
    <x v="2"/>
    <x v="61"/>
    <n v="17"/>
    <n v="-5.0673513232535307E-2"/>
    <s v="Normal"/>
    <n v="17.591176470588238"/>
    <n v="17"/>
    <x v="0"/>
    <s v="T288"/>
    <b v="0"/>
    <x v="8"/>
    <x v="1"/>
    <x v="0"/>
  </r>
  <r>
    <x v="1298"/>
    <x v="3"/>
    <n v="19"/>
    <x v="57"/>
    <m/>
    <n v="49.9"/>
    <n v="36.299999999999997"/>
    <x v="1"/>
    <n v="4"/>
    <x v="1"/>
    <x v="4"/>
    <m/>
    <n v="-0.24967377635768659"/>
    <s v="Normal"/>
    <n v="17.591176470588238"/>
    <n v="17.591176470588238"/>
    <x v="0"/>
    <s v="T270"/>
    <b v="1"/>
    <x v="14"/>
    <x v="0"/>
    <x v="1"/>
  </r>
  <r>
    <x v="1299"/>
    <x v="3"/>
    <n v="4"/>
    <x v="57"/>
    <m/>
    <n v="80.099999999999994"/>
    <n v="59.3"/>
    <x v="1"/>
    <n v="3"/>
    <x v="2"/>
    <x v="4"/>
    <m/>
    <n v="-0.24967377635768659"/>
    <s v="Normal"/>
    <n v="17.591176470588238"/>
    <n v="17.591176470588238"/>
    <x v="0"/>
    <s v="T221"/>
    <b v="1"/>
    <x v="16"/>
    <x v="1"/>
    <x v="0"/>
  </r>
  <r>
    <x v="1300"/>
    <x v="3"/>
    <n v="14"/>
    <x v="53"/>
    <m/>
    <n v="69.8"/>
    <n v="40.799999999999997"/>
    <x v="0"/>
    <n v="3"/>
    <x v="2"/>
    <x v="45"/>
    <n v="15"/>
    <n v="-7.4085308894317803E-2"/>
    <s v="Normal"/>
    <n v="16.762368421052628"/>
    <n v="15"/>
    <x v="0"/>
    <s v="T272"/>
    <b v="0"/>
    <x v="5"/>
    <x v="0"/>
    <x v="2"/>
  </r>
  <r>
    <x v="1301"/>
    <x v="2"/>
    <n v="15"/>
    <x v="53"/>
    <m/>
    <n v="47"/>
    <n v="36.299999999999997"/>
    <x v="1"/>
    <n v="4.5"/>
    <x v="1"/>
    <x v="532"/>
    <n v="27.84"/>
    <n v="7.6218419254325862E-2"/>
    <s v="Normal"/>
    <n v="16.762368421052628"/>
    <n v="27.84"/>
    <x v="1"/>
    <s v="T165"/>
    <b v="1"/>
    <x v="1"/>
    <x v="0"/>
    <x v="1"/>
  </r>
  <r>
    <x v="1302"/>
    <x v="3"/>
    <n v="10"/>
    <x v="53"/>
    <m/>
    <n v="92.7"/>
    <n v="60.1"/>
    <x v="0"/>
    <n v="2"/>
    <x v="0"/>
    <x v="40"/>
    <n v="12"/>
    <n v="-0.10920300238699156"/>
    <s v="Normal"/>
    <n v="16.762368421052628"/>
    <n v="12"/>
    <x v="0"/>
    <s v="T152"/>
    <b v="0"/>
    <x v="2"/>
    <x v="1"/>
    <x v="1"/>
  </r>
  <r>
    <x v="1303"/>
    <x v="3"/>
    <n v="13"/>
    <x v="53"/>
    <m/>
    <n v="96.7"/>
    <n v="49.3"/>
    <x v="1"/>
    <n v="4.5"/>
    <x v="1"/>
    <x v="533"/>
    <n v="28.51"/>
    <n v="8.4061370801023022E-2"/>
    <s v="Normal"/>
    <n v="16.762368421052628"/>
    <n v="28.51"/>
    <x v="1"/>
    <s v="T116"/>
    <b v="1"/>
    <x v="22"/>
    <x v="0"/>
    <x v="2"/>
  </r>
  <r>
    <x v="1304"/>
    <x v="3"/>
    <n v="25"/>
    <x v="53"/>
    <m/>
    <n v="90.5"/>
    <n v="43"/>
    <x v="1"/>
    <n v="4"/>
    <x v="1"/>
    <x v="463"/>
    <n v="23.03"/>
    <n v="1.9913050687738954E-2"/>
    <s v="Normal"/>
    <n v="16.762368421052628"/>
    <n v="23.03"/>
    <x v="1"/>
    <s v="T344"/>
    <b v="1"/>
    <x v="2"/>
    <x v="0"/>
    <x v="1"/>
  </r>
  <r>
    <x v="1305"/>
    <x v="2"/>
    <n v="23"/>
    <x v="53"/>
    <m/>
    <n v="75.5"/>
    <n v="51.2"/>
    <x v="0"/>
    <n v="1"/>
    <x v="0"/>
    <x v="15"/>
    <n v="5"/>
    <n v="-0.19114428720323032"/>
    <s v="Normal"/>
    <n v="16.762368421052628"/>
    <n v="5"/>
    <x v="0"/>
    <s v="T001"/>
    <b v="0"/>
    <x v="4"/>
    <x v="1"/>
    <x v="0"/>
  </r>
  <r>
    <x v="1306"/>
    <x v="2"/>
    <n v="24"/>
    <x v="53"/>
    <m/>
    <n v="75.900000000000006"/>
    <n v="47.2"/>
    <x v="1"/>
    <n v="4.5"/>
    <x v="1"/>
    <x v="123"/>
    <n v="27.82"/>
    <n v="7.5984301297708043E-2"/>
    <s v="Normal"/>
    <n v="16.762368421052628"/>
    <n v="27.82"/>
    <x v="1"/>
    <s v="T141"/>
    <b v="1"/>
    <x v="3"/>
    <x v="0"/>
    <x v="1"/>
  </r>
  <r>
    <x v="1307"/>
    <x v="3"/>
    <n v="5"/>
    <x v="53"/>
    <m/>
    <n v="50.2"/>
    <n v="39.299999999999997"/>
    <x v="1"/>
    <n v="5"/>
    <x v="1"/>
    <x v="4"/>
    <m/>
    <n v="-0.24967377635768659"/>
    <s v="Normal"/>
    <n v="16.762368421052628"/>
    <n v="16.762368421052628"/>
    <x v="0"/>
    <s v="T110"/>
    <b v="1"/>
    <x v="3"/>
    <x v="0"/>
    <x v="1"/>
  </r>
  <r>
    <x v="1308"/>
    <x v="0"/>
    <n v="3"/>
    <x v="53"/>
    <m/>
    <n v="65.8"/>
    <n v="42.9"/>
    <x v="0"/>
    <n v="1"/>
    <x v="0"/>
    <x v="15"/>
    <n v="5"/>
    <n v="-0.19114428720323032"/>
    <s v="Normal"/>
    <n v="16.762368421052628"/>
    <n v="5"/>
    <x v="0"/>
    <s v="T030"/>
    <b v="0"/>
    <x v="20"/>
    <x v="1"/>
    <x v="1"/>
  </r>
  <r>
    <x v="1309"/>
    <x v="0"/>
    <n v="27"/>
    <x v="53"/>
    <m/>
    <n v="71.400000000000006"/>
    <n v="59"/>
    <x v="0"/>
    <n v="0"/>
    <x v="0"/>
    <x v="67"/>
    <n v="0"/>
    <n v="-0.24967377635768659"/>
    <s v="Normal"/>
    <n v="16.762368421052628"/>
    <n v="0"/>
    <x v="0"/>
    <s v="T432"/>
    <b v="0"/>
    <x v="20"/>
    <x v="0"/>
    <x v="1"/>
  </r>
  <r>
    <x v="1310"/>
    <x v="0"/>
    <n v="17"/>
    <x v="53"/>
    <m/>
    <n v="65.2"/>
    <n v="52.8"/>
    <x v="0"/>
    <n v="1"/>
    <x v="0"/>
    <x v="15"/>
    <n v="5"/>
    <n v="-0.19114428720323032"/>
    <s v="Normal"/>
    <n v="16.762368421052628"/>
    <n v="5"/>
    <x v="0"/>
    <s v="T463"/>
    <b v="0"/>
    <x v="8"/>
    <x v="0"/>
    <x v="1"/>
  </r>
  <r>
    <x v="1311"/>
    <x v="2"/>
    <n v="16"/>
    <x v="53"/>
    <m/>
    <n v="100.4"/>
    <n v="63.1"/>
    <x v="1"/>
    <n v="3"/>
    <x v="2"/>
    <x v="534"/>
    <n v="19.260000000000002"/>
    <n v="-2.4218184134721057E-2"/>
    <s v="Normal"/>
    <n v="16.762368421052628"/>
    <n v="19.260000000000002"/>
    <x v="1"/>
    <s v="T149"/>
    <b v="1"/>
    <x v="18"/>
    <x v="0"/>
    <x v="1"/>
  </r>
  <r>
    <x v="1312"/>
    <x v="2"/>
    <n v="16"/>
    <x v="53"/>
    <m/>
    <n v="60.6"/>
    <n v="34.299999999999997"/>
    <x v="1"/>
    <n v="2.5"/>
    <x v="1"/>
    <x v="535"/>
    <n v="16.21"/>
    <n v="-5.9921172518939379E-2"/>
    <s v="Normal"/>
    <n v="16.762368421052628"/>
    <n v="16.21"/>
    <x v="0"/>
    <s v="T424"/>
    <b v="1"/>
    <x v="19"/>
    <x v="1"/>
    <x v="2"/>
  </r>
  <r>
    <x v="1313"/>
    <x v="1"/>
    <n v="18"/>
    <x v="53"/>
    <m/>
    <n v="71.400000000000006"/>
    <n v="44.7"/>
    <x v="1"/>
    <n v="4"/>
    <x v="1"/>
    <x v="536"/>
    <n v="23.83"/>
    <n v="2.9277768952451922E-2"/>
    <s v="Normal"/>
    <n v="16.762368421052628"/>
    <n v="23.83"/>
    <x v="1"/>
    <s v="T366"/>
    <b v="1"/>
    <x v="18"/>
    <x v="0"/>
    <x v="2"/>
  </r>
  <r>
    <x v="1314"/>
    <x v="2"/>
    <n v="4"/>
    <x v="53"/>
    <m/>
    <n v="64.3"/>
    <n v="32.799999999999997"/>
    <x v="1"/>
    <n v="3"/>
    <x v="2"/>
    <x v="537"/>
    <n v="17.73"/>
    <n v="-4.2128207815984683E-2"/>
    <s v="Normal"/>
    <n v="16.762368421052628"/>
    <n v="17.73"/>
    <x v="0"/>
    <s v="T252"/>
    <b v="1"/>
    <x v="22"/>
    <x v="1"/>
    <x v="2"/>
  </r>
  <r>
    <x v="1315"/>
    <x v="0"/>
    <n v="15"/>
    <x v="53"/>
    <m/>
    <n v="79.400000000000006"/>
    <n v="50.8"/>
    <x v="0"/>
    <n v="2"/>
    <x v="0"/>
    <x v="3"/>
    <n v="10"/>
    <n v="-0.13261479804877407"/>
    <s v="Normal"/>
    <n v="16.762368421052628"/>
    <n v="10"/>
    <x v="0"/>
    <s v="T352"/>
    <b v="0"/>
    <x v="20"/>
    <x v="0"/>
    <x v="2"/>
  </r>
  <r>
    <x v="1316"/>
    <x v="0"/>
    <n v="1"/>
    <x v="53"/>
    <m/>
    <n v="75.2"/>
    <n v="38.700000000000003"/>
    <x v="0"/>
    <n v="2"/>
    <x v="0"/>
    <x v="93"/>
    <n v="11"/>
    <n v="-0.12090890021788281"/>
    <s v="Normal"/>
    <n v="16.762368421052628"/>
    <n v="11"/>
    <x v="0"/>
    <s v="T343"/>
    <b v="0"/>
    <x v="12"/>
    <x v="1"/>
    <x v="0"/>
  </r>
  <r>
    <x v="1317"/>
    <x v="0"/>
    <n v="12"/>
    <x v="53"/>
    <m/>
    <n v="64.7"/>
    <n v="57.6"/>
    <x v="1"/>
    <n v="2.5"/>
    <x v="1"/>
    <x v="538"/>
    <n v="16.63"/>
    <n v="-5.5004695429965077E-2"/>
    <s v="Normal"/>
    <n v="16.762368421052628"/>
    <n v="16.63"/>
    <x v="0"/>
    <s v="T390"/>
    <b v="1"/>
    <x v="20"/>
    <x v="0"/>
    <x v="1"/>
  </r>
  <r>
    <x v="1318"/>
    <x v="1"/>
    <n v="10"/>
    <x v="53"/>
    <m/>
    <n v="96.4"/>
    <n v="42.8"/>
    <x v="1"/>
    <n v="5"/>
    <x v="1"/>
    <x v="539"/>
    <n v="34.44"/>
    <n v="0.15347734493820808"/>
    <s v="Normal"/>
    <n v="16.762368421052628"/>
    <n v="34.44"/>
    <x v="1"/>
    <s v="T016"/>
    <b v="1"/>
    <x v="4"/>
    <x v="0"/>
    <x v="2"/>
  </r>
  <r>
    <x v="1319"/>
    <x v="3"/>
    <n v="19"/>
    <x v="53"/>
    <m/>
    <n v="63.5"/>
    <n v="38.9"/>
    <x v="1"/>
    <n v="2.5"/>
    <x v="1"/>
    <x v="540"/>
    <n v="16.09"/>
    <n v="-6.1325880258646347E-2"/>
    <s v="Normal"/>
    <n v="16.762368421052628"/>
    <n v="16.09"/>
    <x v="0"/>
    <s v="T485"/>
    <b v="1"/>
    <x v="21"/>
    <x v="0"/>
    <x v="2"/>
  </r>
  <r>
    <x v="1320"/>
    <x v="2"/>
    <n v="10"/>
    <x v="24"/>
    <m/>
    <n v="86.1"/>
    <n v="61.3"/>
    <x v="1"/>
    <n v="3"/>
    <x v="2"/>
    <x v="541"/>
    <n v="19.37"/>
    <n v="-2.2930535373323027E-2"/>
    <s v="Normal"/>
    <n v="17.811296296296295"/>
    <n v="19.37"/>
    <x v="1"/>
    <s v="T107"/>
    <b v="1"/>
    <x v="5"/>
    <x v="0"/>
    <x v="1"/>
  </r>
  <r>
    <x v="1321"/>
    <x v="3"/>
    <n v="20"/>
    <x v="24"/>
    <m/>
    <n v="78.2"/>
    <n v="32.299999999999997"/>
    <x v="0"/>
    <n v="3"/>
    <x v="2"/>
    <x v="4"/>
    <m/>
    <n v="-0.24967377635768659"/>
    <s v="Normal"/>
    <n v="17.811296296296295"/>
    <n v="17.811296296296295"/>
    <x v="0"/>
    <s v="T413"/>
    <b v="0"/>
    <x v="11"/>
    <x v="0"/>
    <x v="2"/>
  </r>
  <r>
    <x v="1322"/>
    <x v="2"/>
    <n v="15"/>
    <x v="24"/>
    <m/>
    <n v="58.3"/>
    <n v="32.5"/>
    <x v="1"/>
    <n v="5"/>
    <x v="1"/>
    <x v="542"/>
    <n v="27.12"/>
    <n v="6.7790172816084168E-2"/>
    <s v="Normal"/>
    <n v="17.811296296296295"/>
    <n v="27.12"/>
    <x v="1"/>
    <s v="T325"/>
    <b v="1"/>
    <x v="12"/>
    <x v="0"/>
    <x v="2"/>
  </r>
  <r>
    <x v="1323"/>
    <x v="2"/>
    <n v="27"/>
    <x v="24"/>
    <m/>
    <n v="84.3"/>
    <n v="63.3"/>
    <x v="0"/>
    <n v="3"/>
    <x v="2"/>
    <x v="45"/>
    <n v="15"/>
    <n v="-7.4085308894317803E-2"/>
    <s v="Normal"/>
    <n v="17.811296296296295"/>
    <n v="15"/>
    <x v="0"/>
    <s v="T500"/>
    <b v="0"/>
    <x v="1"/>
    <x v="1"/>
    <x v="0"/>
  </r>
  <r>
    <x v="1324"/>
    <x v="0"/>
    <n v="4"/>
    <x v="24"/>
    <m/>
    <n v="73"/>
    <n v="44.6"/>
    <x v="0"/>
    <n v="3"/>
    <x v="2"/>
    <x v="45"/>
    <n v="15"/>
    <n v="-7.4085308894317803E-2"/>
    <s v="Normal"/>
    <n v="17.811296296296295"/>
    <n v="15"/>
    <x v="0"/>
    <s v="T422"/>
    <b v="0"/>
    <x v="7"/>
    <x v="0"/>
    <x v="0"/>
  </r>
  <r>
    <x v="1325"/>
    <x v="3"/>
    <n v="1"/>
    <x v="24"/>
    <m/>
    <n v="71.8"/>
    <n v="55.6"/>
    <x v="1"/>
    <n v="3"/>
    <x v="2"/>
    <x v="543"/>
    <n v="17.14"/>
    <n v="-4.9034687536210521E-2"/>
    <s v="Normal"/>
    <n v="17.811296296296295"/>
    <n v="17.14"/>
    <x v="0"/>
    <s v="T149"/>
    <b v="1"/>
    <x v="10"/>
    <x v="1"/>
    <x v="1"/>
  </r>
  <r>
    <x v="1326"/>
    <x v="2"/>
    <n v="12"/>
    <x v="24"/>
    <m/>
    <n v="86.1"/>
    <n v="65.400000000000006"/>
    <x v="0"/>
    <n v="2"/>
    <x v="0"/>
    <x v="40"/>
    <n v="12"/>
    <n v="-0.10920300238699156"/>
    <s v="Normal"/>
    <n v="17.811296296296295"/>
    <n v="12"/>
    <x v="0"/>
    <s v="T381"/>
    <b v="0"/>
    <x v="5"/>
    <x v="1"/>
    <x v="0"/>
  </r>
  <r>
    <x v="1327"/>
    <x v="0"/>
    <n v="29"/>
    <x v="24"/>
    <m/>
    <n v="98.6"/>
    <n v="48.4"/>
    <x v="0"/>
    <n v="4"/>
    <x v="1"/>
    <x v="58"/>
    <n v="23"/>
    <n v="1.9561873752812205E-2"/>
    <s v="Normal"/>
    <n v="17.811296296296295"/>
    <n v="23"/>
    <x v="1"/>
    <s v="T354"/>
    <b v="0"/>
    <x v="13"/>
    <x v="1"/>
    <x v="0"/>
  </r>
  <r>
    <x v="1328"/>
    <x v="2"/>
    <n v="5"/>
    <x v="24"/>
    <m/>
    <n v="62.6"/>
    <n v="36.5"/>
    <x v="0"/>
    <n v="1"/>
    <x v="0"/>
    <x v="0"/>
    <n v="6"/>
    <n v="-0.17943838937233908"/>
    <s v="Normal"/>
    <n v="17.811296296296295"/>
    <n v="6"/>
    <x v="0"/>
    <s v="T157"/>
    <b v="0"/>
    <x v="22"/>
    <x v="1"/>
    <x v="0"/>
  </r>
  <r>
    <x v="1329"/>
    <x v="3"/>
    <n v="4"/>
    <x v="24"/>
    <m/>
    <n v="85.1"/>
    <n v="50.3"/>
    <x v="1"/>
    <n v="3.5"/>
    <x v="1"/>
    <x v="544"/>
    <n v="21.56"/>
    <n v="2.7053808763287872E-3"/>
    <s v="Normal"/>
    <n v="17.811296296296295"/>
    <n v="21.56"/>
    <x v="1"/>
    <s v="T041"/>
    <b v="1"/>
    <x v="2"/>
    <x v="0"/>
    <x v="0"/>
  </r>
  <r>
    <x v="1330"/>
    <x v="2"/>
    <n v="19"/>
    <x v="24"/>
    <m/>
    <n v="85.7"/>
    <n v="53.8"/>
    <x v="0"/>
    <n v="2"/>
    <x v="0"/>
    <x v="40"/>
    <n v="12"/>
    <n v="-0.10920300238699156"/>
    <s v="Normal"/>
    <n v="17.811296296296295"/>
    <n v="12"/>
    <x v="0"/>
    <s v="T484"/>
    <b v="0"/>
    <x v="1"/>
    <x v="1"/>
    <x v="1"/>
  </r>
  <r>
    <x v="1331"/>
    <x v="0"/>
    <n v="29"/>
    <x v="24"/>
    <m/>
    <n v="35.700000000000003"/>
    <n v="35.4"/>
    <x v="0"/>
    <n v="2"/>
    <x v="0"/>
    <x v="40"/>
    <n v="12"/>
    <n v="-0.10920300238699156"/>
    <s v="Normal"/>
    <n v="17.811296296296295"/>
    <n v="12"/>
    <x v="0"/>
    <s v="T068"/>
    <b v="0"/>
    <x v="11"/>
    <x v="1"/>
    <x v="2"/>
  </r>
  <r>
    <x v="1332"/>
    <x v="3"/>
    <n v="5"/>
    <x v="24"/>
    <m/>
    <n v="90.3"/>
    <n v="40.1"/>
    <x v="1"/>
    <n v="5"/>
    <x v="1"/>
    <x v="545"/>
    <n v="29.47"/>
    <n v="9.5299032718678581E-2"/>
    <s v="Normal"/>
    <n v="17.811296296296295"/>
    <n v="29.47"/>
    <x v="1"/>
    <s v="T117"/>
    <b v="1"/>
    <x v="0"/>
    <x v="0"/>
    <x v="1"/>
  </r>
  <r>
    <x v="1333"/>
    <x v="3"/>
    <n v="28"/>
    <x v="24"/>
    <m/>
    <n v="87"/>
    <n v="42.3"/>
    <x v="0"/>
    <n v="4"/>
    <x v="1"/>
    <x v="58"/>
    <n v="23"/>
    <n v="1.9561873752812205E-2"/>
    <s v="Normal"/>
    <n v="17.811296296296295"/>
    <n v="23"/>
    <x v="1"/>
    <s v="T020"/>
    <b v="0"/>
    <x v="19"/>
    <x v="1"/>
    <x v="2"/>
  </r>
  <r>
    <x v="1334"/>
    <x v="0"/>
    <n v="16"/>
    <x v="24"/>
    <m/>
    <n v="50.3"/>
    <n v="32.299999999999997"/>
    <x v="0"/>
    <n v="3"/>
    <x v="2"/>
    <x v="45"/>
    <n v="15"/>
    <n v="-7.4085308894317803E-2"/>
    <s v="Normal"/>
    <n v="17.811296296296295"/>
    <n v="15"/>
    <x v="0"/>
    <s v="T416"/>
    <b v="0"/>
    <x v="10"/>
    <x v="1"/>
    <x v="2"/>
  </r>
  <r>
    <x v="1335"/>
    <x v="3"/>
    <n v="16"/>
    <x v="24"/>
    <m/>
    <n v="42.1"/>
    <n v="27.4"/>
    <x v="1"/>
    <n v="5"/>
    <x v="1"/>
    <x v="546"/>
    <n v="28.24"/>
    <n v="8.0900778386682345E-2"/>
    <s v="Normal"/>
    <n v="17.811296296296295"/>
    <n v="28.24"/>
    <x v="1"/>
    <s v="T161"/>
    <b v="1"/>
    <x v="17"/>
    <x v="1"/>
    <x v="1"/>
  </r>
  <r>
    <x v="1336"/>
    <x v="0"/>
    <n v="30"/>
    <x v="24"/>
    <m/>
    <n v="62.9"/>
    <n v="30.8"/>
    <x v="0"/>
    <n v="2.5"/>
    <x v="1"/>
    <x v="131"/>
    <n v="13.12"/>
    <n v="-9.6092396816393366E-2"/>
    <s v="Normal"/>
    <n v="17.811296296296295"/>
    <n v="13.12"/>
    <x v="0"/>
    <s v="T147"/>
    <b v="0"/>
    <x v="2"/>
    <x v="1"/>
    <x v="2"/>
  </r>
  <r>
    <x v="1337"/>
    <x v="3"/>
    <n v="28"/>
    <x v="24"/>
    <m/>
    <n v="67.599999999999994"/>
    <n v="40.4"/>
    <x v="1"/>
    <n v="3.5"/>
    <x v="1"/>
    <x v="547"/>
    <n v="21.41"/>
    <n v="9.4949620169511621E-4"/>
    <s v="Normal"/>
    <n v="17.811296296296295"/>
    <n v="21.41"/>
    <x v="1"/>
    <s v="T149"/>
    <b v="1"/>
    <x v="0"/>
    <x v="0"/>
    <x v="2"/>
  </r>
  <r>
    <x v="1338"/>
    <x v="0"/>
    <n v="16"/>
    <x v="24"/>
    <m/>
    <n v="53.8"/>
    <n v="32.299999999999997"/>
    <x v="0"/>
    <n v="3"/>
    <x v="2"/>
    <x v="45"/>
    <n v="15"/>
    <n v="-7.4085308894317803E-2"/>
    <s v="Normal"/>
    <n v="17.811296296296295"/>
    <n v="15"/>
    <x v="0"/>
    <s v="T262"/>
    <b v="0"/>
    <x v="13"/>
    <x v="1"/>
    <x v="2"/>
  </r>
  <r>
    <x v="1339"/>
    <x v="3"/>
    <n v="22"/>
    <x v="24"/>
    <m/>
    <n v="55.2"/>
    <n v="36.6"/>
    <x v="0"/>
    <n v="4.5"/>
    <x v="1"/>
    <x v="17"/>
    <n v="23.62"/>
    <n v="2.6819530407964792E-2"/>
    <s v="Normal"/>
    <n v="17.811296296296295"/>
    <n v="23.62"/>
    <x v="1"/>
    <s v="T056"/>
    <b v="0"/>
    <x v="17"/>
    <x v="1"/>
    <x v="0"/>
  </r>
  <r>
    <x v="1340"/>
    <x v="0"/>
    <n v="3"/>
    <x v="58"/>
    <m/>
    <n v="72.3"/>
    <n v="51.3"/>
    <x v="0"/>
    <n v="1.5"/>
    <x v="0"/>
    <x v="50"/>
    <n v="7.88"/>
    <n v="-0.15743130145026352"/>
    <s v="Normal"/>
    <n v="14.74"/>
    <n v="7.88"/>
    <x v="0"/>
    <s v="T495"/>
    <b v="0"/>
    <x v="23"/>
    <x v="0"/>
    <x v="2"/>
  </r>
  <r>
    <x v="1341"/>
    <x v="0"/>
    <n v="15"/>
    <x v="58"/>
    <m/>
    <n v="35.799999999999997"/>
    <n v="25.5"/>
    <x v="1"/>
    <n v="2.5"/>
    <x v="1"/>
    <x v="222"/>
    <n v="18.89"/>
    <n v="-2.8549366332150831E-2"/>
    <s v="Normal"/>
    <n v="14.74"/>
    <n v="18.89"/>
    <x v="1"/>
    <s v="T006"/>
    <b v="1"/>
    <x v="5"/>
    <x v="0"/>
    <x v="2"/>
  </r>
  <r>
    <x v="1342"/>
    <x v="2"/>
    <n v="10"/>
    <x v="58"/>
    <m/>
    <n v="61.1"/>
    <n v="31.6"/>
    <x v="0"/>
    <n v="3"/>
    <x v="2"/>
    <x v="45"/>
    <n v="15"/>
    <n v="-7.4085308894317803E-2"/>
    <s v="Normal"/>
    <n v="14.74"/>
    <n v="15"/>
    <x v="0"/>
    <s v="T377"/>
    <b v="0"/>
    <x v="1"/>
    <x v="1"/>
    <x v="0"/>
  </r>
  <r>
    <x v="1343"/>
    <x v="2"/>
    <n v="4"/>
    <x v="58"/>
    <m/>
    <n v="66.099999999999994"/>
    <n v="46"/>
    <x v="0"/>
    <n v="3"/>
    <x v="2"/>
    <x v="45"/>
    <n v="15"/>
    <n v="-7.4085308894317803E-2"/>
    <s v="Normal"/>
    <n v="14.74"/>
    <n v="15"/>
    <x v="0"/>
    <s v="T407"/>
    <b v="0"/>
    <x v="14"/>
    <x v="1"/>
    <x v="2"/>
  </r>
  <r>
    <x v="1344"/>
    <x v="2"/>
    <n v="19"/>
    <x v="58"/>
    <m/>
    <n v="67.8"/>
    <n v="38.200000000000003"/>
    <x v="0"/>
    <n v="2"/>
    <x v="0"/>
    <x v="3"/>
    <n v="10"/>
    <n v="-0.13261479804877407"/>
    <s v="Normal"/>
    <n v="14.74"/>
    <n v="10"/>
    <x v="0"/>
    <s v="T312"/>
    <b v="0"/>
    <x v="15"/>
    <x v="1"/>
    <x v="0"/>
  </r>
  <r>
    <x v="1345"/>
    <x v="2"/>
    <n v="8"/>
    <x v="58"/>
    <m/>
    <n v="74.8"/>
    <n v="47.5"/>
    <x v="0"/>
    <n v="0"/>
    <x v="0"/>
    <x v="67"/>
    <n v="0"/>
    <n v="-0.24967377635768659"/>
    <s v="Normal"/>
    <n v="14.74"/>
    <n v="0"/>
    <x v="0"/>
    <s v="T264"/>
    <b v="0"/>
    <x v="2"/>
    <x v="1"/>
    <x v="0"/>
  </r>
  <r>
    <x v="1346"/>
    <x v="3"/>
    <n v="9"/>
    <x v="58"/>
    <m/>
    <n v="91.5"/>
    <n v="45.3"/>
    <x v="1"/>
    <n v="5"/>
    <x v="1"/>
    <x v="548"/>
    <n v="29.86"/>
    <n v="9.9864332872726183E-2"/>
    <s v="Normal"/>
    <n v="14.74"/>
    <n v="29.86"/>
    <x v="1"/>
    <s v="T211"/>
    <b v="1"/>
    <x v="11"/>
    <x v="0"/>
    <x v="0"/>
  </r>
  <r>
    <x v="1347"/>
    <x v="0"/>
    <n v="6"/>
    <x v="58"/>
    <m/>
    <n v="38.6"/>
    <n v="29.2"/>
    <x v="1"/>
    <n v="4"/>
    <x v="1"/>
    <x v="549"/>
    <n v="24.05"/>
    <n v="3.1853066475248028E-2"/>
    <s v="Normal"/>
    <n v="14.74"/>
    <n v="24.05"/>
    <x v="1"/>
    <s v="T146"/>
    <b v="1"/>
    <x v="15"/>
    <x v="0"/>
    <x v="0"/>
  </r>
  <r>
    <x v="1348"/>
    <x v="3"/>
    <n v="30"/>
    <x v="58"/>
    <m/>
    <n v="63.5"/>
    <n v="41.8"/>
    <x v="0"/>
    <n v="1"/>
    <x v="0"/>
    <x v="0"/>
    <n v="6"/>
    <n v="-0.17943838937233908"/>
    <s v="Normal"/>
    <n v="14.74"/>
    <n v="6"/>
    <x v="0"/>
    <s v="T304"/>
    <b v="0"/>
    <x v="18"/>
    <x v="0"/>
    <x v="0"/>
  </r>
  <r>
    <x v="1349"/>
    <x v="0"/>
    <n v="27"/>
    <x v="58"/>
    <m/>
    <n v="63.6"/>
    <n v="41"/>
    <x v="0"/>
    <n v="2"/>
    <x v="0"/>
    <x v="3"/>
    <n v="10"/>
    <n v="-0.13261479804877407"/>
    <s v="Normal"/>
    <n v="14.74"/>
    <n v="10"/>
    <x v="0"/>
    <s v="T026"/>
    <b v="0"/>
    <x v="6"/>
    <x v="0"/>
    <x v="0"/>
  </r>
  <r>
    <x v="1350"/>
    <x v="2"/>
    <n v="20"/>
    <x v="58"/>
    <m/>
    <n v="47.5"/>
    <n v="30.4"/>
    <x v="0"/>
    <n v="2"/>
    <x v="0"/>
    <x v="20"/>
    <n v="13"/>
    <n v="-9.7497104556100306E-2"/>
    <s v="Normal"/>
    <n v="14.74"/>
    <n v="13"/>
    <x v="0"/>
    <s v="T057"/>
    <b v="0"/>
    <x v="1"/>
    <x v="1"/>
    <x v="0"/>
  </r>
  <r>
    <x v="1351"/>
    <x v="2"/>
    <n v="24"/>
    <x v="58"/>
    <m/>
    <n v="42.5"/>
    <n v="35.6"/>
    <x v="0"/>
    <n v="3"/>
    <x v="2"/>
    <x v="61"/>
    <n v="17"/>
    <n v="-5.0673513232535307E-2"/>
    <s v="Normal"/>
    <n v="14.74"/>
    <n v="17"/>
    <x v="0"/>
    <s v="T102"/>
    <b v="0"/>
    <x v="20"/>
    <x v="1"/>
    <x v="2"/>
  </r>
  <r>
    <x v="1352"/>
    <x v="0"/>
    <n v="29"/>
    <x v="58"/>
    <m/>
    <n v="59.5"/>
    <n v="40.1"/>
    <x v="0"/>
    <n v="2"/>
    <x v="0"/>
    <x v="4"/>
    <m/>
    <n v="-0.24967377635768659"/>
    <s v="Normal"/>
    <n v="14.74"/>
    <n v="14.74"/>
    <x v="0"/>
    <s v="T177"/>
    <b v="0"/>
    <x v="9"/>
    <x v="1"/>
    <x v="1"/>
  </r>
  <r>
    <x v="1353"/>
    <x v="1"/>
    <n v="25"/>
    <x v="58"/>
    <m/>
    <n v="80"/>
    <n v="41.2"/>
    <x v="1"/>
    <n v="5"/>
    <x v="1"/>
    <x v="4"/>
    <m/>
    <n v="-0.24967377635768659"/>
    <s v="Normal"/>
    <n v="14.74"/>
    <n v="14.74"/>
    <x v="0"/>
    <s v="T192"/>
    <b v="1"/>
    <x v="9"/>
    <x v="1"/>
    <x v="1"/>
  </r>
  <r>
    <x v="1354"/>
    <x v="2"/>
    <n v="12"/>
    <x v="58"/>
    <m/>
    <n v="69.7"/>
    <n v="52.2"/>
    <x v="0"/>
    <n v="1.5"/>
    <x v="0"/>
    <x v="4"/>
    <m/>
    <n v="-0.24967377635768659"/>
    <s v="Normal"/>
    <n v="14.74"/>
    <n v="14.74"/>
    <x v="0"/>
    <s v="T284"/>
    <b v="0"/>
    <x v="21"/>
    <x v="1"/>
    <x v="1"/>
  </r>
  <r>
    <x v="1355"/>
    <x v="0"/>
    <n v="27"/>
    <x v="58"/>
    <m/>
    <n v="100.9"/>
    <n v="41.7"/>
    <x v="1"/>
    <n v="4.5"/>
    <x v="1"/>
    <x v="4"/>
    <m/>
    <n v="-0.24967377635768659"/>
    <s v="Normal"/>
    <n v="14.74"/>
    <n v="14.74"/>
    <x v="0"/>
    <s v="T282"/>
    <b v="1"/>
    <x v="0"/>
    <x v="0"/>
    <x v="1"/>
  </r>
  <r>
    <x v="1356"/>
    <x v="0"/>
    <n v="18"/>
    <x v="58"/>
    <m/>
    <n v="62.5"/>
    <n v="59.4"/>
    <x v="0"/>
    <n v="2"/>
    <x v="0"/>
    <x v="3"/>
    <n v="10"/>
    <n v="-0.13261479804877407"/>
    <s v="Normal"/>
    <n v="14.74"/>
    <n v="10"/>
    <x v="0"/>
    <s v="T385"/>
    <b v="0"/>
    <x v="0"/>
    <x v="1"/>
    <x v="1"/>
  </r>
  <r>
    <x v="1357"/>
    <x v="2"/>
    <n v="2"/>
    <x v="58"/>
    <m/>
    <n v="53.1"/>
    <n v="25.4"/>
    <x v="0"/>
    <n v="2"/>
    <x v="0"/>
    <x v="3"/>
    <n v="10"/>
    <n v="-0.13261479804877407"/>
    <s v="Normal"/>
    <n v="14.74"/>
    <n v="10"/>
    <x v="0"/>
    <s v="T193"/>
    <b v="0"/>
    <x v="18"/>
    <x v="0"/>
    <x v="2"/>
  </r>
  <r>
    <x v="1358"/>
    <x v="3"/>
    <n v="4"/>
    <x v="58"/>
    <m/>
    <n v="75.7"/>
    <n v="38.6"/>
    <x v="1"/>
    <n v="3.5"/>
    <x v="1"/>
    <x v="414"/>
    <n v="20.71"/>
    <n v="-7.2446322799287512E-3"/>
    <s v="Normal"/>
    <n v="14.74"/>
    <n v="20.71"/>
    <x v="1"/>
    <s v="T394"/>
    <b v="1"/>
    <x v="10"/>
    <x v="0"/>
    <x v="1"/>
  </r>
  <r>
    <x v="1359"/>
    <x v="2"/>
    <n v="31"/>
    <x v="58"/>
    <m/>
    <n v="96.5"/>
    <n v="58.3"/>
    <x v="1"/>
    <n v="4.5"/>
    <x v="1"/>
    <x v="77"/>
    <n v="28.45"/>
    <n v="8.3359016931169511E-2"/>
    <s v="Normal"/>
    <n v="14.74"/>
    <n v="28.45"/>
    <x v="1"/>
    <s v="T223"/>
    <b v="1"/>
    <x v="7"/>
    <x v="1"/>
    <x v="0"/>
  </r>
  <r>
    <x v="1360"/>
    <x v="0"/>
    <n v="12"/>
    <x v="59"/>
    <m/>
    <n v="94.7"/>
    <n v="47.4"/>
    <x v="0"/>
    <n v="4"/>
    <x v="1"/>
    <x v="58"/>
    <n v="23"/>
    <n v="1.9561873752812205E-2"/>
    <s v="Normal"/>
    <n v="16.056111111111115"/>
    <n v="23"/>
    <x v="1"/>
    <s v="T007"/>
    <b v="0"/>
    <x v="5"/>
    <x v="1"/>
    <x v="2"/>
  </r>
  <r>
    <x v="1361"/>
    <x v="0"/>
    <n v="13"/>
    <x v="59"/>
    <m/>
    <n v="40.4"/>
    <n v="31.5"/>
    <x v="1"/>
    <n v="3.5"/>
    <x v="1"/>
    <x v="235"/>
    <n v="22.01"/>
    <n v="7.9730349002298841E-3"/>
    <s v="Normal"/>
    <n v="16.056111111111115"/>
    <n v="22.01"/>
    <x v="1"/>
    <s v="T174"/>
    <b v="1"/>
    <x v="17"/>
    <x v="0"/>
    <x v="2"/>
  </r>
  <r>
    <x v="1362"/>
    <x v="1"/>
    <n v="10"/>
    <x v="59"/>
    <m/>
    <n v="64.8"/>
    <n v="56"/>
    <x v="0"/>
    <n v="4"/>
    <x v="1"/>
    <x v="4"/>
    <m/>
    <n v="-0.24967377635768659"/>
    <s v="Normal"/>
    <n v="16.056111111111115"/>
    <n v="16.056111111111115"/>
    <x v="0"/>
    <s v="T341"/>
    <b v="0"/>
    <x v="22"/>
    <x v="1"/>
    <x v="0"/>
  </r>
  <r>
    <x v="1363"/>
    <x v="0"/>
    <n v="17"/>
    <x v="59"/>
    <m/>
    <n v="68.2"/>
    <n v="46.6"/>
    <x v="1"/>
    <n v="5"/>
    <x v="1"/>
    <x v="510"/>
    <n v="26.97"/>
    <n v="6.6034288141450459E-2"/>
    <s v="Normal"/>
    <n v="16.056111111111115"/>
    <n v="26.97"/>
    <x v="1"/>
    <s v="T363"/>
    <b v="1"/>
    <x v="5"/>
    <x v="0"/>
    <x v="0"/>
  </r>
  <r>
    <x v="1364"/>
    <x v="3"/>
    <n v="7"/>
    <x v="59"/>
    <m/>
    <n v="63.9"/>
    <n v="47.3"/>
    <x v="0"/>
    <n v="2"/>
    <x v="0"/>
    <x v="3"/>
    <n v="10"/>
    <n v="-0.13261479804877407"/>
    <s v="Normal"/>
    <n v="16.056111111111115"/>
    <n v="10"/>
    <x v="0"/>
    <s v="T425"/>
    <b v="0"/>
    <x v="12"/>
    <x v="1"/>
    <x v="2"/>
  </r>
  <r>
    <x v="1365"/>
    <x v="1"/>
    <n v="7"/>
    <x v="59"/>
    <m/>
    <n v="89"/>
    <n v="62.4"/>
    <x v="1"/>
    <n v="4.5"/>
    <x v="1"/>
    <x v="550"/>
    <n v="30.35"/>
    <n v="0.10560022280986292"/>
    <s v="Normal"/>
    <n v="16.056111111111115"/>
    <n v="30.35"/>
    <x v="1"/>
    <s v="T258"/>
    <b v="1"/>
    <x v="23"/>
    <x v="0"/>
    <x v="0"/>
  </r>
  <r>
    <x v="1366"/>
    <x v="1"/>
    <n v="1"/>
    <x v="59"/>
    <m/>
    <n v="50.6"/>
    <n v="30.4"/>
    <x v="1"/>
    <n v="4.5"/>
    <x v="1"/>
    <x v="419"/>
    <n v="30.55"/>
    <n v="0.10794140237604116"/>
    <s v="Normal"/>
    <n v="16.056111111111115"/>
    <n v="30.55"/>
    <x v="1"/>
    <s v="T307"/>
    <b v="1"/>
    <x v="18"/>
    <x v="0"/>
    <x v="0"/>
  </r>
  <r>
    <x v="1367"/>
    <x v="3"/>
    <n v="22"/>
    <x v="59"/>
    <m/>
    <n v="43.5"/>
    <n v="27.9"/>
    <x v="1"/>
    <n v="3"/>
    <x v="2"/>
    <x v="551"/>
    <n v="20.93"/>
    <n v="-4.6693347571326897E-3"/>
    <s v="Normal"/>
    <n v="16.056111111111115"/>
    <n v="20.93"/>
    <x v="1"/>
    <s v="T132"/>
    <b v="1"/>
    <x v="7"/>
    <x v="1"/>
    <x v="0"/>
  </r>
  <r>
    <x v="1368"/>
    <x v="2"/>
    <n v="13"/>
    <x v="59"/>
    <m/>
    <n v="74.3"/>
    <n v="43.5"/>
    <x v="1"/>
    <n v="3"/>
    <x v="2"/>
    <x v="552"/>
    <n v="16.29"/>
    <n v="-5.8984700692468105E-2"/>
    <s v="Normal"/>
    <n v="16.056111111111115"/>
    <n v="16.29"/>
    <x v="0"/>
    <s v="T017"/>
    <b v="1"/>
    <x v="2"/>
    <x v="0"/>
    <x v="2"/>
  </r>
  <r>
    <x v="1369"/>
    <x v="3"/>
    <n v="3"/>
    <x v="59"/>
    <m/>
    <n v="94"/>
    <n v="56"/>
    <x v="0"/>
    <n v="2"/>
    <x v="0"/>
    <x v="40"/>
    <n v="12"/>
    <n v="-0.10920300238699156"/>
    <s v="Normal"/>
    <n v="16.056111111111115"/>
    <n v="12"/>
    <x v="0"/>
    <s v="T243"/>
    <b v="0"/>
    <x v="15"/>
    <x v="1"/>
    <x v="2"/>
  </r>
  <r>
    <x v="1370"/>
    <x v="3"/>
    <n v="14"/>
    <x v="59"/>
    <m/>
    <n v="48.8"/>
    <n v="25.5"/>
    <x v="1"/>
    <n v="4.5"/>
    <x v="1"/>
    <x v="4"/>
    <m/>
    <n v="-0.24967377635768659"/>
    <s v="Normal"/>
    <n v="16.056111111111115"/>
    <n v="16.056111111111115"/>
    <x v="0"/>
    <s v="T427"/>
    <b v="1"/>
    <x v="11"/>
    <x v="1"/>
    <x v="2"/>
  </r>
  <r>
    <x v="1371"/>
    <x v="0"/>
    <n v="27"/>
    <x v="59"/>
    <m/>
    <n v="45.9"/>
    <n v="25.1"/>
    <x v="0"/>
    <n v="2"/>
    <x v="0"/>
    <x v="40"/>
    <n v="12"/>
    <n v="-0.10920300238699156"/>
    <s v="Normal"/>
    <n v="16.056111111111115"/>
    <n v="12"/>
    <x v="0"/>
    <s v="T189"/>
    <b v="0"/>
    <x v="8"/>
    <x v="1"/>
    <x v="2"/>
  </r>
  <r>
    <x v="1372"/>
    <x v="2"/>
    <n v="25"/>
    <x v="59"/>
    <m/>
    <n v="97.9"/>
    <n v="47.3"/>
    <x v="0"/>
    <n v="4"/>
    <x v="1"/>
    <x v="58"/>
    <n v="23"/>
    <n v="1.9561873752812205E-2"/>
    <s v="Normal"/>
    <n v="16.056111111111115"/>
    <n v="23"/>
    <x v="1"/>
    <s v="T337"/>
    <b v="0"/>
    <x v="14"/>
    <x v="0"/>
    <x v="2"/>
  </r>
  <r>
    <x v="1373"/>
    <x v="2"/>
    <n v="28"/>
    <x v="59"/>
    <m/>
    <n v="94.6"/>
    <n v="60.8"/>
    <x v="0"/>
    <n v="2"/>
    <x v="0"/>
    <x v="40"/>
    <n v="12"/>
    <n v="-0.10920300238699156"/>
    <s v="Normal"/>
    <n v="16.056111111111115"/>
    <n v="12"/>
    <x v="0"/>
    <s v="T136"/>
    <b v="0"/>
    <x v="17"/>
    <x v="0"/>
    <x v="1"/>
  </r>
  <r>
    <x v="1374"/>
    <x v="0"/>
    <n v="5"/>
    <x v="59"/>
    <m/>
    <n v="73.2"/>
    <n v="38.6"/>
    <x v="0"/>
    <n v="0"/>
    <x v="0"/>
    <x v="67"/>
    <n v="0"/>
    <n v="-0.24967377635768659"/>
    <s v="Normal"/>
    <n v="16.056111111111115"/>
    <n v="0"/>
    <x v="0"/>
    <s v="T013"/>
    <b v="0"/>
    <x v="13"/>
    <x v="1"/>
    <x v="2"/>
  </r>
  <r>
    <x v="1375"/>
    <x v="3"/>
    <n v="28"/>
    <x v="59"/>
    <m/>
    <n v="88.5"/>
    <n v="44.7"/>
    <x v="1"/>
    <n v="3"/>
    <x v="2"/>
    <x v="553"/>
    <n v="18.8"/>
    <n v="-2.9602897136931042E-2"/>
    <s v="Normal"/>
    <n v="16.056111111111115"/>
    <n v="18.8"/>
    <x v="1"/>
    <s v="T337"/>
    <b v="1"/>
    <x v="19"/>
    <x v="0"/>
    <x v="1"/>
  </r>
  <r>
    <x v="1376"/>
    <x v="2"/>
    <n v="7"/>
    <x v="59"/>
    <m/>
    <n v="66.8"/>
    <n v="40.700000000000003"/>
    <x v="1"/>
    <n v="3"/>
    <x v="2"/>
    <x v="204"/>
    <n v="16.11"/>
    <n v="-6.1091762302028521E-2"/>
    <s v="Normal"/>
    <n v="16.056111111111115"/>
    <n v="16.11"/>
    <x v="0"/>
    <s v="T237"/>
    <b v="1"/>
    <x v="9"/>
    <x v="0"/>
    <x v="1"/>
  </r>
  <r>
    <x v="1377"/>
    <x v="3"/>
    <n v="21"/>
    <x v="59"/>
    <m/>
    <n v="70.099999999999994"/>
    <n v="38.6"/>
    <x v="0"/>
    <n v="2"/>
    <x v="0"/>
    <x v="3"/>
    <n v="10"/>
    <n v="-0.13261479804877407"/>
    <s v="Normal"/>
    <n v="16.056111111111115"/>
    <n v="10"/>
    <x v="0"/>
    <s v="T276"/>
    <b v="0"/>
    <x v="13"/>
    <x v="1"/>
    <x v="2"/>
  </r>
  <r>
    <x v="1378"/>
    <x v="0"/>
    <n v="20"/>
    <x v="59"/>
    <m/>
    <n v="74.599999999999994"/>
    <n v="56.1"/>
    <x v="0"/>
    <n v="0"/>
    <x v="0"/>
    <x v="67"/>
    <n v="0"/>
    <n v="-0.24967377635768659"/>
    <s v="Normal"/>
    <n v="16.056111111111115"/>
    <n v="0"/>
    <x v="0"/>
    <s v="T001"/>
    <b v="0"/>
    <x v="15"/>
    <x v="1"/>
    <x v="1"/>
  </r>
  <r>
    <x v="1379"/>
    <x v="0"/>
    <n v="1"/>
    <x v="59"/>
    <m/>
    <n v="72.3"/>
    <n v="50.8"/>
    <x v="0"/>
    <n v="1"/>
    <x v="0"/>
    <x v="15"/>
    <n v="5"/>
    <n v="-0.19114428720323032"/>
    <s v="Normal"/>
    <n v="16.056111111111115"/>
    <n v="5"/>
    <x v="0"/>
    <s v="T365"/>
    <b v="0"/>
    <x v="17"/>
    <x v="1"/>
    <x v="2"/>
  </r>
  <r>
    <x v="1380"/>
    <x v="2"/>
    <n v="18"/>
    <x v="60"/>
    <m/>
    <n v="40.4"/>
    <n v="37.200000000000003"/>
    <x v="1"/>
    <n v="3"/>
    <x v="2"/>
    <x v="554"/>
    <n v="20.99"/>
    <n v="-3.9669808872792294E-3"/>
    <s v="Normal"/>
    <n v="20.1065"/>
    <n v="20.99"/>
    <x v="1"/>
    <s v="T140"/>
    <b v="1"/>
    <x v="9"/>
    <x v="0"/>
    <x v="1"/>
  </r>
  <r>
    <x v="1381"/>
    <x v="1"/>
    <n v="21"/>
    <x v="60"/>
    <m/>
    <n v="41.5"/>
    <n v="32.200000000000003"/>
    <x v="1"/>
    <n v="5"/>
    <x v="1"/>
    <x v="555"/>
    <n v="34.159999999999997"/>
    <n v="0.15019969354555854"/>
    <s v="Normal"/>
    <n v="20.1065"/>
    <n v="34.159999999999997"/>
    <x v="1"/>
    <s v="T229"/>
    <b v="1"/>
    <x v="21"/>
    <x v="0"/>
    <x v="2"/>
  </r>
  <r>
    <x v="1382"/>
    <x v="2"/>
    <n v="20"/>
    <x v="60"/>
    <m/>
    <n v="81.8"/>
    <n v="38.200000000000003"/>
    <x v="1"/>
    <n v="4.5"/>
    <x v="1"/>
    <x v="556"/>
    <n v="27.18"/>
    <n v="6.8492526685937638E-2"/>
    <s v="Normal"/>
    <n v="20.1065"/>
    <n v="27.18"/>
    <x v="1"/>
    <s v="T139"/>
    <b v="1"/>
    <x v="5"/>
    <x v="1"/>
    <x v="1"/>
  </r>
  <r>
    <x v="1383"/>
    <x v="0"/>
    <n v="13"/>
    <x v="60"/>
    <m/>
    <n v="72.3"/>
    <n v="59.7"/>
    <x v="0"/>
    <n v="1.5"/>
    <x v="0"/>
    <x v="50"/>
    <n v="7.88"/>
    <n v="-0.15743130145026352"/>
    <s v="Normal"/>
    <n v="20.1065"/>
    <n v="7.88"/>
    <x v="0"/>
    <s v="T333"/>
    <b v="0"/>
    <x v="20"/>
    <x v="1"/>
    <x v="2"/>
  </r>
  <r>
    <x v="1384"/>
    <x v="0"/>
    <n v="15"/>
    <x v="60"/>
    <m/>
    <n v="98.3"/>
    <n v="43.8"/>
    <x v="0"/>
    <n v="2"/>
    <x v="0"/>
    <x v="40"/>
    <n v="12"/>
    <n v="-0.10920300238699156"/>
    <s v="Normal"/>
    <n v="20.1065"/>
    <n v="12"/>
    <x v="0"/>
    <s v="T043"/>
    <b v="0"/>
    <x v="18"/>
    <x v="1"/>
    <x v="1"/>
  </r>
  <r>
    <x v="1385"/>
    <x v="1"/>
    <n v="19"/>
    <x v="60"/>
    <m/>
    <n v="47.3"/>
    <n v="28.7"/>
    <x v="1"/>
    <n v="4"/>
    <x v="1"/>
    <x v="221"/>
    <n v="27.88"/>
    <n v="7.6686655167561499E-2"/>
    <s v="Normal"/>
    <n v="20.1065"/>
    <n v="27.88"/>
    <x v="1"/>
    <s v="T116"/>
    <b v="1"/>
    <x v="3"/>
    <x v="0"/>
    <x v="2"/>
  </r>
  <r>
    <x v="1386"/>
    <x v="3"/>
    <n v="11"/>
    <x v="60"/>
    <m/>
    <n v="44.9"/>
    <n v="26"/>
    <x v="1"/>
    <n v="4"/>
    <x v="1"/>
    <x v="557"/>
    <n v="24.25"/>
    <n v="3.419424604142627E-2"/>
    <s v="Normal"/>
    <n v="20.1065"/>
    <n v="24.25"/>
    <x v="1"/>
    <s v="T063"/>
    <b v="1"/>
    <x v="11"/>
    <x v="0"/>
    <x v="2"/>
  </r>
  <r>
    <x v="1387"/>
    <x v="3"/>
    <n v="8"/>
    <x v="60"/>
    <m/>
    <n v="45.9"/>
    <n v="29.9"/>
    <x v="0"/>
    <n v="4"/>
    <x v="1"/>
    <x v="21"/>
    <n v="22"/>
    <n v="7.8559759219209522E-3"/>
    <s v="Normal"/>
    <n v="20.1065"/>
    <n v="22"/>
    <x v="1"/>
    <s v="T116"/>
    <b v="0"/>
    <x v="16"/>
    <x v="0"/>
    <x v="2"/>
  </r>
  <r>
    <x v="1388"/>
    <x v="3"/>
    <n v="7"/>
    <x v="60"/>
    <m/>
    <n v="101.7"/>
    <n v="51.7"/>
    <x v="0"/>
    <n v="4"/>
    <x v="1"/>
    <x v="58"/>
    <n v="23"/>
    <n v="1.9561873752812205E-2"/>
    <s v="Normal"/>
    <n v="20.1065"/>
    <n v="23"/>
    <x v="1"/>
    <s v="T195"/>
    <b v="0"/>
    <x v="10"/>
    <x v="1"/>
    <x v="1"/>
  </r>
  <r>
    <x v="1389"/>
    <x v="0"/>
    <n v="18"/>
    <x v="60"/>
    <m/>
    <n v="104"/>
    <n v="49.3"/>
    <x v="1"/>
    <n v="5"/>
    <x v="1"/>
    <x v="558"/>
    <n v="30.6"/>
    <n v="0.10852669726758574"/>
    <s v="Normal"/>
    <n v="20.1065"/>
    <n v="30.6"/>
    <x v="1"/>
    <s v="T067"/>
    <b v="1"/>
    <x v="22"/>
    <x v="0"/>
    <x v="0"/>
  </r>
  <r>
    <x v="1390"/>
    <x v="0"/>
    <n v="8"/>
    <x v="60"/>
    <m/>
    <n v="44.7"/>
    <n v="30"/>
    <x v="1"/>
    <n v="4.5"/>
    <x v="1"/>
    <x v="559"/>
    <n v="26.84"/>
    <n v="6.451252142343461E-2"/>
    <s v="Normal"/>
    <n v="20.1065"/>
    <n v="26.84"/>
    <x v="1"/>
    <s v="T449"/>
    <b v="1"/>
    <x v="2"/>
    <x v="0"/>
    <x v="2"/>
  </r>
  <r>
    <x v="1391"/>
    <x v="0"/>
    <n v="27"/>
    <x v="60"/>
    <m/>
    <n v="50.1"/>
    <n v="26.6"/>
    <x v="0"/>
    <n v="2"/>
    <x v="0"/>
    <x v="93"/>
    <n v="11"/>
    <n v="-0.12090890021788281"/>
    <s v="Normal"/>
    <n v="20.1065"/>
    <n v="11"/>
    <x v="0"/>
    <s v="T316"/>
    <b v="0"/>
    <x v="2"/>
    <x v="1"/>
    <x v="1"/>
  </r>
  <r>
    <x v="1392"/>
    <x v="2"/>
    <n v="25"/>
    <x v="60"/>
    <m/>
    <n v="85.8"/>
    <n v="41.2"/>
    <x v="1"/>
    <n v="3"/>
    <x v="2"/>
    <x v="560"/>
    <n v="19.579999999999998"/>
    <n v="-2.0472296828835897E-2"/>
    <s v="Normal"/>
    <n v="20.1065"/>
    <n v="19.579999999999998"/>
    <x v="1"/>
    <s v="T479"/>
    <b v="1"/>
    <x v="15"/>
    <x v="1"/>
    <x v="0"/>
  </r>
  <r>
    <x v="1393"/>
    <x v="3"/>
    <n v="26"/>
    <x v="60"/>
    <m/>
    <n v="53.7"/>
    <n v="26.5"/>
    <x v="0"/>
    <n v="3"/>
    <x v="2"/>
    <x v="45"/>
    <n v="15"/>
    <n v="-7.4085308894317803E-2"/>
    <s v="Normal"/>
    <n v="20.1065"/>
    <n v="15"/>
    <x v="0"/>
    <s v="T053"/>
    <b v="0"/>
    <x v="23"/>
    <x v="1"/>
    <x v="2"/>
  </r>
  <r>
    <x v="1394"/>
    <x v="0"/>
    <n v="10"/>
    <x v="60"/>
    <m/>
    <n v="63.8"/>
    <n v="52.9"/>
    <x v="0"/>
    <n v="1.5"/>
    <x v="0"/>
    <x v="50"/>
    <n v="7.88"/>
    <n v="-0.15743130145026352"/>
    <s v="Normal"/>
    <n v="20.1065"/>
    <n v="7.88"/>
    <x v="0"/>
    <s v="T028"/>
    <b v="0"/>
    <x v="1"/>
    <x v="1"/>
    <x v="0"/>
  </r>
  <r>
    <x v="1395"/>
    <x v="2"/>
    <n v="3"/>
    <x v="60"/>
    <m/>
    <n v="56.9"/>
    <n v="33.1"/>
    <x v="0"/>
    <n v="4"/>
    <x v="1"/>
    <x v="32"/>
    <n v="20"/>
    <n v="-1.5555819739861551E-2"/>
    <s v="Normal"/>
    <n v="20.1065"/>
    <n v="20"/>
    <x v="1"/>
    <s v="T063"/>
    <b v="0"/>
    <x v="22"/>
    <x v="1"/>
    <x v="2"/>
  </r>
  <r>
    <x v="1396"/>
    <x v="0"/>
    <n v="12"/>
    <x v="60"/>
    <m/>
    <n v="92"/>
    <n v="66.3"/>
    <x v="0"/>
    <n v="2"/>
    <x v="0"/>
    <x v="40"/>
    <n v="12"/>
    <n v="-0.10920300238699156"/>
    <s v="Normal"/>
    <n v="20.1065"/>
    <n v="12"/>
    <x v="0"/>
    <s v="T466"/>
    <b v="0"/>
    <x v="20"/>
    <x v="0"/>
    <x v="2"/>
  </r>
  <r>
    <x v="1397"/>
    <x v="3"/>
    <n v="20"/>
    <x v="60"/>
    <m/>
    <n v="45.4"/>
    <n v="39.9"/>
    <x v="0"/>
    <n v="3"/>
    <x v="2"/>
    <x v="61"/>
    <n v="17"/>
    <n v="-5.0673513232535307E-2"/>
    <s v="Normal"/>
    <n v="20.1065"/>
    <n v="17"/>
    <x v="0"/>
    <s v="T335"/>
    <b v="0"/>
    <x v="23"/>
    <x v="1"/>
    <x v="2"/>
  </r>
  <r>
    <x v="1398"/>
    <x v="1"/>
    <n v="1"/>
    <x v="60"/>
    <m/>
    <n v="59.5"/>
    <n v="38.299999999999997"/>
    <x v="1"/>
    <n v="5"/>
    <x v="1"/>
    <x v="398"/>
    <n v="32.01"/>
    <n v="0.12503201320914237"/>
    <s v="Normal"/>
    <n v="20.1065"/>
    <n v="32.01"/>
    <x v="1"/>
    <s v="T400"/>
    <b v="1"/>
    <x v="11"/>
    <x v="0"/>
    <x v="1"/>
  </r>
  <r>
    <x v="1399"/>
    <x v="1"/>
    <n v="20"/>
    <x v="60"/>
    <m/>
    <n v="58.6"/>
    <n v="28.8"/>
    <x v="0"/>
    <n v="5"/>
    <x v="1"/>
    <x v="62"/>
    <n v="27.5"/>
    <n v="7.2238413991822834E-2"/>
    <s v="Normal"/>
    <n v="20.1065"/>
    <n v="27.5"/>
    <x v="1"/>
    <s v="T126"/>
    <b v="0"/>
    <x v="12"/>
    <x v="1"/>
    <x v="2"/>
  </r>
  <r>
    <x v="1400"/>
    <x v="0"/>
    <n v="27"/>
    <x v="61"/>
    <m/>
    <n v="89.3"/>
    <n v="51.1"/>
    <x v="0"/>
    <n v="2"/>
    <x v="0"/>
    <x v="4"/>
    <m/>
    <n v="-0.24967377635768659"/>
    <s v="Normal"/>
    <n v="19.593333333333337"/>
    <n v="19.593333333333337"/>
    <x v="1"/>
    <s v="T326"/>
    <b v="0"/>
    <x v="4"/>
    <x v="1"/>
    <x v="1"/>
  </r>
  <r>
    <x v="1401"/>
    <x v="3"/>
    <n v="10"/>
    <x v="61"/>
    <m/>
    <n v="55.1"/>
    <n v="31.3"/>
    <x v="1"/>
    <n v="4.5"/>
    <x v="1"/>
    <x v="561"/>
    <n v="26.7"/>
    <n v="6.2873695727109824E-2"/>
    <s v="Normal"/>
    <n v="19.593333333333337"/>
    <n v="26.7"/>
    <x v="1"/>
    <s v="T104"/>
    <b v="1"/>
    <x v="19"/>
    <x v="0"/>
    <x v="2"/>
  </r>
  <r>
    <x v="1402"/>
    <x v="1"/>
    <n v="1"/>
    <x v="61"/>
    <m/>
    <n v="54.2"/>
    <n v="33.299999999999997"/>
    <x v="1"/>
    <n v="5"/>
    <x v="1"/>
    <x v="562"/>
    <n v="31.41"/>
    <n v="0.11800847451060763"/>
    <s v="Normal"/>
    <n v="19.593333333333337"/>
    <n v="31.41"/>
    <x v="1"/>
    <s v="T345"/>
    <b v="1"/>
    <x v="10"/>
    <x v="0"/>
    <x v="0"/>
  </r>
  <r>
    <x v="1403"/>
    <x v="0"/>
    <n v="15"/>
    <x v="61"/>
    <m/>
    <n v="58.2"/>
    <n v="48.5"/>
    <x v="0"/>
    <n v="0"/>
    <x v="0"/>
    <x v="4"/>
    <m/>
    <n v="-0.24967377635768659"/>
    <s v="Normal"/>
    <n v="19.593333333333337"/>
    <n v="19.593333333333337"/>
    <x v="1"/>
    <s v="T380"/>
    <b v="0"/>
    <x v="11"/>
    <x v="1"/>
    <x v="0"/>
  </r>
  <r>
    <x v="1404"/>
    <x v="0"/>
    <n v="13"/>
    <x v="61"/>
    <m/>
    <n v="65.2"/>
    <n v="54"/>
    <x v="1"/>
    <n v="4.5"/>
    <x v="1"/>
    <x v="434"/>
    <n v="25.45"/>
    <n v="4.8241323438495763E-2"/>
    <s v="Normal"/>
    <n v="19.593333333333337"/>
    <n v="25.45"/>
    <x v="1"/>
    <s v="T319"/>
    <b v="1"/>
    <x v="22"/>
    <x v="0"/>
    <x v="0"/>
  </r>
  <r>
    <x v="1405"/>
    <x v="3"/>
    <n v="15"/>
    <x v="61"/>
    <m/>
    <n v="61.4"/>
    <n v="46.9"/>
    <x v="1"/>
    <n v="3"/>
    <x v="2"/>
    <x v="563"/>
    <n v="16.7"/>
    <n v="-5.4185282581802691E-2"/>
    <s v="Normal"/>
    <n v="19.593333333333337"/>
    <n v="16.7"/>
    <x v="0"/>
    <s v="T322"/>
    <b v="1"/>
    <x v="23"/>
    <x v="0"/>
    <x v="2"/>
  </r>
  <r>
    <x v="1406"/>
    <x v="1"/>
    <n v="1"/>
    <x v="61"/>
    <m/>
    <n v="98.4"/>
    <n v="53.2"/>
    <x v="1"/>
    <n v="5"/>
    <x v="1"/>
    <x v="564"/>
    <n v="33.380000000000003"/>
    <n v="0.14106909323746342"/>
    <s v="Normal"/>
    <n v="19.593333333333337"/>
    <n v="33.380000000000003"/>
    <x v="1"/>
    <s v="T168"/>
    <b v="1"/>
    <x v="19"/>
    <x v="0"/>
    <x v="2"/>
  </r>
  <r>
    <x v="1407"/>
    <x v="1"/>
    <n v="14"/>
    <x v="61"/>
    <m/>
    <n v="104.1"/>
    <n v="65.400000000000006"/>
    <x v="1"/>
    <n v="5"/>
    <x v="1"/>
    <x v="565"/>
    <n v="34.1"/>
    <n v="0.14949733967570511"/>
    <s v="Normal"/>
    <n v="19.593333333333337"/>
    <n v="34.1"/>
    <x v="1"/>
    <s v="T047"/>
    <b v="1"/>
    <x v="11"/>
    <x v="0"/>
    <x v="0"/>
  </r>
  <r>
    <x v="1408"/>
    <x v="0"/>
    <n v="8"/>
    <x v="61"/>
    <m/>
    <n v="39.200000000000003"/>
    <n v="28.6"/>
    <x v="0"/>
    <n v="2.5"/>
    <x v="1"/>
    <x v="81"/>
    <n v="16.28"/>
    <n v="-5.9101759670776993E-2"/>
    <s v="Normal"/>
    <n v="19.593333333333337"/>
    <n v="16.28"/>
    <x v="0"/>
    <s v="T469"/>
    <b v="0"/>
    <x v="4"/>
    <x v="0"/>
    <x v="2"/>
  </r>
  <r>
    <x v="1409"/>
    <x v="2"/>
    <n v="23"/>
    <x v="61"/>
    <m/>
    <n v="65"/>
    <n v="46"/>
    <x v="0"/>
    <n v="1"/>
    <x v="0"/>
    <x v="0"/>
    <n v="6"/>
    <n v="-0.17943838937233908"/>
    <s v="Normal"/>
    <n v="19.593333333333337"/>
    <n v="6"/>
    <x v="0"/>
    <s v="T370"/>
    <b v="0"/>
    <x v="23"/>
    <x v="1"/>
    <x v="1"/>
  </r>
  <r>
    <x v="1410"/>
    <x v="3"/>
    <n v="15"/>
    <x v="61"/>
    <m/>
    <n v="76.599999999999994"/>
    <n v="54.3"/>
    <x v="0"/>
    <n v="2"/>
    <x v="0"/>
    <x v="3"/>
    <n v="10"/>
    <n v="-0.13261479804877407"/>
    <s v="Normal"/>
    <n v="19.593333333333337"/>
    <n v="10"/>
    <x v="0"/>
    <s v="T435"/>
    <b v="0"/>
    <x v="3"/>
    <x v="1"/>
    <x v="1"/>
  </r>
  <r>
    <x v="1411"/>
    <x v="1"/>
    <n v="25"/>
    <x v="61"/>
    <m/>
    <n v="70"/>
    <n v="39.4"/>
    <x v="0"/>
    <n v="4"/>
    <x v="1"/>
    <x v="21"/>
    <n v="22"/>
    <n v="7.8559759219209522E-3"/>
    <s v="Normal"/>
    <n v="19.593333333333337"/>
    <n v="22"/>
    <x v="1"/>
    <s v="T044"/>
    <b v="0"/>
    <x v="23"/>
    <x v="0"/>
    <x v="1"/>
  </r>
  <r>
    <x v="1412"/>
    <x v="2"/>
    <n v="25"/>
    <x v="61"/>
    <m/>
    <n v="63.9"/>
    <n v="42.9"/>
    <x v="1"/>
    <n v="3"/>
    <x v="2"/>
    <x v="81"/>
    <n v="16.28"/>
    <n v="-5.9101759670776993E-2"/>
    <s v="Normal"/>
    <n v="19.593333333333337"/>
    <n v="16.28"/>
    <x v="0"/>
    <s v="T431"/>
    <b v="1"/>
    <x v="23"/>
    <x v="0"/>
    <x v="0"/>
  </r>
  <r>
    <x v="1413"/>
    <x v="3"/>
    <n v="20"/>
    <x v="61"/>
    <m/>
    <n v="78"/>
    <n v="32.299999999999997"/>
    <x v="0"/>
    <n v="3"/>
    <x v="2"/>
    <x v="72"/>
    <n v="16"/>
    <n v="-6.2379411063426558E-2"/>
    <s v="Normal"/>
    <n v="19.593333333333337"/>
    <n v="16"/>
    <x v="0"/>
    <s v="T076"/>
    <b v="0"/>
    <x v="13"/>
    <x v="0"/>
    <x v="2"/>
  </r>
  <r>
    <x v="1414"/>
    <x v="0"/>
    <n v="11"/>
    <x v="61"/>
    <m/>
    <n v="49.7"/>
    <n v="26.1"/>
    <x v="0"/>
    <n v="4"/>
    <x v="1"/>
    <x v="21"/>
    <n v="22"/>
    <n v="7.8559759219209522E-3"/>
    <s v="Normal"/>
    <n v="19.593333333333337"/>
    <n v="22"/>
    <x v="1"/>
    <s v="T075"/>
    <b v="0"/>
    <x v="19"/>
    <x v="1"/>
    <x v="1"/>
  </r>
  <r>
    <x v="1415"/>
    <x v="0"/>
    <n v="23"/>
    <x v="61"/>
    <m/>
    <n v="58.1"/>
    <n v="53.8"/>
    <x v="0"/>
    <n v="0.5"/>
    <x v="0"/>
    <x v="36"/>
    <n v="3.68"/>
    <n v="-0.20659607234000676"/>
    <s v="Normal"/>
    <n v="19.593333333333337"/>
    <n v="3.68"/>
    <x v="0"/>
    <s v="T352"/>
    <b v="0"/>
    <x v="2"/>
    <x v="1"/>
    <x v="1"/>
  </r>
  <r>
    <x v="1416"/>
    <x v="3"/>
    <n v="30"/>
    <x v="61"/>
    <m/>
    <n v="92.8"/>
    <n v="48.2"/>
    <x v="1"/>
    <n v="4"/>
    <x v="1"/>
    <x v="566"/>
    <n v="24.91"/>
    <n v="4.1920138609814493E-2"/>
    <s v="Normal"/>
    <n v="19.593333333333337"/>
    <n v="24.91"/>
    <x v="1"/>
    <s v="T268"/>
    <b v="1"/>
    <x v="17"/>
    <x v="0"/>
    <x v="2"/>
  </r>
  <r>
    <x v="1417"/>
    <x v="2"/>
    <n v="15"/>
    <x v="61"/>
    <m/>
    <n v="47.8"/>
    <n v="35.200000000000003"/>
    <x v="0"/>
    <n v="2.5"/>
    <x v="1"/>
    <x v="81"/>
    <n v="16.28"/>
    <n v="-5.9101759670776993E-2"/>
    <s v="Normal"/>
    <n v="19.593333333333337"/>
    <n v="16.28"/>
    <x v="0"/>
    <s v="T471"/>
    <b v="0"/>
    <x v="7"/>
    <x v="1"/>
    <x v="1"/>
  </r>
  <r>
    <x v="1418"/>
    <x v="3"/>
    <n v="20"/>
    <x v="61"/>
    <m/>
    <n v="72.2"/>
    <n v="56.1"/>
    <x v="0"/>
    <n v="2"/>
    <x v="0"/>
    <x v="3"/>
    <n v="10"/>
    <n v="-0.13261479804877407"/>
    <s v="Normal"/>
    <n v="19.593333333333337"/>
    <n v="10"/>
    <x v="0"/>
    <s v="T286"/>
    <b v="0"/>
    <x v="23"/>
    <x v="1"/>
    <x v="1"/>
  </r>
  <r>
    <x v="1419"/>
    <x v="3"/>
    <n v="4"/>
    <x v="61"/>
    <m/>
    <n v="64.7"/>
    <n v="35.200000000000003"/>
    <x v="1"/>
    <n v="3.5"/>
    <x v="1"/>
    <x v="567"/>
    <n v="21.51"/>
    <n v="2.1200859847842579E-3"/>
    <s v="Normal"/>
    <n v="19.593333333333337"/>
    <n v="21.51"/>
    <x v="1"/>
    <s v="T296"/>
    <b v="1"/>
    <x v="8"/>
    <x v="0"/>
    <x v="0"/>
  </r>
  <r>
    <x v="1420"/>
    <x v="0"/>
    <n v="25"/>
    <x v="62"/>
    <m/>
    <n v="69.599999999999994"/>
    <n v="32.700000000000003"/>
    <x v="0"/>
    <n v="1"/>
    <x v="0"/>
    <x v="4"/>
    <m/>
    <n v="-0.24967377635768659"/>
    <s v="Normal"/>
    <n v="17.658823529411762"/>
    <n v="17.658823529411762"/>
    <x v="0"/>
    <s v="T257"/>
    <b v="0"/>
    <x v="10"/>
    <x v="1"/>
    <x v="2"/>
  </r>
  <r>
    <x v="1421"/>
    <x v="0"/>
    <n v="18"/>
    <x v="62"/>
    <m/>
    <n v="50.7"/>
    <n v="28.1"/>
    <x v="0"/>
    <n v="3"/>
    <x v="2"/>
    <x v="45"/>
    <n v="15"/>
    <n v="-7.4085308894317803E-2"/>
    <s v="Normal"/>
    <n v="17.658823529411762"/>
    <n v="15"/>
    <x v="0"/>
    <s v="T402"/>
    <b v="0"/>
    <x v="2"/>
    <x v="1"/>
    <x v="1"/>
  </r>
  <r>
    <x v="1422"/>
    <x v="0"/>
    <n v="16"/>
    <x v="62"/>
    <m/>
    <n v="69.400000000000006"/>
    <n v="44.9"/>
    <x v="1"/>
    <n v="4"/>
    <x v="1"/>
    <x v="568"/>
    <n v="21.89"/>
    <n v="6.5683271605229219E-3"/>
    <s v="Normal"/>
    <n v="17.658823529411762"/>
    <n v="21.89"/>
    <x v="1"/>
    <s v="T187"/>
    <b v="1"/>
    <x v="9"/>
    <x v="0"/>
    <x v="1"/>
  </r>
  <r>
    <x v="1423"/>
    <x v="0"/>
    <n v="23"/>
    <x v="62"/>
    <m/>
    <n v="55.7"/>
    <n v="33.200000000000003"/>
    <x v="0"/>
    <n v="0"/>
    <x v="0"/>
    <x v="4"/>
    <m/>
    <n v="-0.24967377635768659"/>
    <s v="Normal"/>
    <n v="17.658823529411762"/>
    <n v="17.658823529411762"/>
    <x v="0"/>
    <s v="T235"/>
    <b v="0"/>
    <x v="2"/>
    <x v="1"/>
    <x v="1"/>
  </r>
  <r>
    <x v="1424"/>
    <x v="1"/>
    <n v="3"/>
    <x v="62"/>
    <m/>
    <n v="54.4"/>
    <n v="29.1"/>
    <x v="0"/>
    <n v="5"/>
    <x v="1"/>
    <x v="62"/>
    <n v="27.5"/>
    <n v="7.2238413991822834E-2"/>
    <s v="Normal"/>
    <n v="17.658823529411762"/>
    <n v="27.5"/>
    <x v="1"/>
    <s v="T212"/>
    <b v="0"/>
    <x v="17"/>
    <x v="0"/>
    <x v="0"/>
  </r>
  <r>
    <x v="1425"/>
    <x v="2"/>
    <n v="22"/>
    <x v="62"/>
    <m/>
    <n v="94.7"/>
    <n v="60.1"/>
    <x v="0"/>
    <n v="3.5"/>
    <x v="1"/>
    <x v="140"/>
    <n v="21.53"/>
    <n v="2.3542039414020778E-3"/>
    <s v="Normal"/>
    <n v="17.658823529411762"/>
    <n v="21.53"/>
    <x v="1"/>
    <s v="T229"/>
    <b v="0"/>
    <x v="1"/>
    <x v="1"/>
    <x v="2"/>
  </r>
  <r>
    <x v="1426"/>
    <x v="2"/>
    <n v="4"/>
    <x v="62"/>
    <m/>
    <n v="73.599999999999994"/>
    <n v="59.2"/>
    <x v="1"/>
    <n v="2"/>
    <x v="0"/>
    <x v="569"/>
    <n v="12.02"/>
    <n v="-0.10896888443037374"/>
    <s v="Normal"/>
    <n v="17.658823529411762"/>
    <n v="12.02"/>
    <x v="0"/>
    <s v="T314"/>
    <b v="1"/>
    <x v="7"/>
    <x v="0"/>
    <x v="0"/>
  </r>
  <r>
    <x v="1427"/>
    <x v="0"/>
    <n v="31"/>
    <x v="62"/>
    <m/>
    <n v="95"/>
    <n v="42.4"/>
    <x v="1"/>
    <n v="4.5"/>
    <x v="1"/>
    <x v="570"/>
    <n v="29.35"/>
    <n v="9.3894324978971669E-2"/>
    <s v="Normal"/>
    <n v="17.658823529411762"/>
    <n v="29.35"/>
    <x v="1"/>
    <s v="T064"/>
    <b v="1"/>
    <x v="20"/>
    <x v="1"/>
    <x v="2"/>
  </r>
  <r>
    <x v="1428"/>
    <x v="2"/>
    <n v="6"/>
    <x v="62"/>
    <m/>
    <n v="72.900000000000006"/>
    <n v="35.799999999999997"/>
    <x v="0"/>
    <n v="2.5"/>
    <x v="1"/>
    <x v="4"/>
    <m/>
    <n v="-0.24967377635768659"/>
    <s v="Normal"/>
    <n v="17.658823529411762"/>
    <n v="17.658823529411762"/>
    <x v="0"/>
    <s v="T381"/>
    <b v="0"/>
    <x v="12"/>
    <x v="1"/>
    <x v="2"/>
  </r>
  <r>
    <x v="1429"/>
    <x v="2"/>
    <n v="21"/>
    <x v="62"/>
    <m/>
    <n v="76"/>
    <n v="36.5"/>
    <x v="1"/>
    <n v="1.5"/>
    <x v="0"/>
    <x v="571"/>
    <n v="10.34"/>
    <n v="-0.12863479278627105"/>
    <s v="Normal"/>
    <n v="17.658823529411762"/>
    <n v="10.34"/>
    <x v="0"/>
    <s v="T294"/>
    <b v="1"/>
    <x v="14"/>
    <x v="0"/>
    <x v="2"/>
  </r>
  <r>
    <x v="1430"/>
    <x v="0"/>
    <n v="13"/>
    <x v="62"/>
    <m/>
    <n v="45.4"/>
    <n v="35.4"/>
    <x v="0"/>
    <n v="2"/>
    <x v="0"/>
    <x v="20"/>
    <n v="13"/>
    <n v="-9.7497104556100306E-2"/>
    <s v="Normal"/>
    <n v="17.658823529411762"/>
    <n v="13"/>
    <x v="0"/>
    <s v="T240"/>
    <b v="0"/>
    <x v="15"/>
    <x v="0"/>
    <x v="2"/>
  </r>
  <r>
    <x v="1431"/>
    <x v="0"/>
    <n v="20"/>
    <x v="62"/>
    <m/>
    <n v="76.2"/>
    <n v="31.6"/>
    <x v="1"/>
    <n v="3"/>
    <x v="2"/>
    <x v="572"/>
    <n v="17.23"/>
    <n v="-4.7981156731430309E-2"/>
    <s v="Normal"/>
    <n v="17.658823529411762"/>
    <n v="17.23"/>
    <x v="0"/>
    <s v="T068"/>
    <b v="1"/>
    <x v="15"/>
    <x v="0"/>
    <x v="1"/>
  </r>
  <r>
    <x v="1432"/>
    <x v="2"/>
    <n v="7"/>
    <x v="62"/>
    <m/>
    <n v="75.3"/>
    <n v="30.3"/>
    <x v="1"/>
    <n v="4.5"/>
    <x v="1"/>
    <x v="573"/>
    <n v="26.04"/>
    <n v="5.5147803158721601E-2"/>
    <s v="Normal"/>
    <n v="17.658823529411762"/>
    <n v="26.04"/>
    <x v="1"/>
    <s v="T098"/>
    <b v="1"/>
    <x v="7"/>
    <x v="0"/>
    <x v="2"/>
  </r>
  <r>
    <x v="1433"/>
    <x v="0"/>
    <n v="17"/>
    <x v="62"/>
    <m/>
    <n v="98.3"/>
    <n v="46.4"/>
    <x v="0"/>
    <n v="2"/>
    <x v="0"/>
    <x v="40"/>
    <n v="12"/>
    <n v="-0.10920300238699156"/>
    <s v="Normal"/>
    <n v="17.658823529411762"/>
    <n v="12"/>
    <x v="0"/>
    <s v="T120"/>
    <b v="0"/>
    <x v="12"/>
    <x v="1"/>
    <x v="2"/>
  </r>
  <r>
    <x v="1434"/>
    <x v="3"/>
    <n v="25"/>
    <x v="62"/>
    <m/>
    <n v="83.1"/>
    <n v="56.5"/>
    <x v="0"/>
    <n v="4"/>
    <x v="1"/>
    <x v="158"/>
    <n v="21"/>
    <n v="-3.8499219089702984E-3"/>
    <s v="Normal"/>
    <n v="17.658823529411762"/>
    <n v="21"/>
    <x v="1"/>
    <s v="T373"/>
    <b v="0"/>
    <x v="10"/>
    <x v="0"/>
    <x v="0"/>
  </r>
  <r>
    <x v="1435"/>
    <x v="2"/>
    <n v="21"/>
    <x v="62"/>
    <m/>
    <n v="96.2"/>
    <n v="60.3"/>
    <x v="0"/>
    <n v="3"/>
    <x v="2"/>
    <x v="61"/>
    <n v="17"/>
    <n v="-5.0673513232535307E-2"/>
    <s v="Normal"/>
    <n v="17.658823529411762"/>
    <n v="17"/>
    <x v="0"/>
    <s v="T347"/>
    <b v="0"/>
    <x v="7"/>
    <x v="1"/>
    <x v="1"/>
  </r>
  <r>
    <x v="1436"/>
    <x v="0"/>
    <n v="20"/>
    <x v="62"/>
    <m/>
    <n v="66.400000000000006"/>
    <n v="38.700000000000003"/>
    <x v="0"/>
    <n v="1"/>
    <x v="0"/>
    <x v="15"/>
    <n v="5"/>
    <n v="-0.19114428720323032"/>
    <s v="Normal"/>
    <n v="17.658823529411762"/>
    <n v="5"/>
    <x v="0"/>
    <s v="T367"/>
    <b v="0"/>
    <x v="22"/>
    <x v="1"/>
    <x v="0"/>
  </r>
  <r>
    <x v="1437"/>
    <x v="1"/>
    <n v="20"/>
    <x v="62"/>
    <m/>
    <n v="75"/>
    <n v="42.2"/>
    <x v="1"/>
    <n v="4"/>
    <x v="1"/>
    <x v="574"/>
    <n v="24.17"/>
    <n v="3.3257774214954988E-2"/>
    <s v="Normal"/>
    <n v="17.658823529411762"/>
    <n v="24.17"/>
    <x v="1"/>
    <s v="T395"/>
    <b v="1"/>
    <x v="2"/>
    <x v="0"/>
    <x v="2"/>
  </r>
  <r>
    <x v="1438"/>
    <x v="3"/>
    <n v="24"/>
    <x v="62"/>
    <m/>
    <n v="71.7"/>
    <n v="41.6"/>
    <x v="1"/>
    <n v="2"/>
    <x v="0"/>
    <x v="147"/>
    <n v="11.9"/>
    <n v="-0.11037359217008068"/>
    <s v="Normal"/>
    <n v="17.658823529411762"/>
    <n v="11.9"/>
    <x v="0"/>
    <s v="T174"/>
    <b v="1"/>
    <x v="5"/>
    <x v="0"/>
    <x v="0"/>
  </r>
  <r>
    <x v="1439"/>
    <x v="3"/>
    <n v="2"/>
    <x v="62"/>
    <m/>
    <n v="96.4"/>
    <n v="63.2"/>
    <x v="0"/>
    <n v="2.5"/>
    <x v="1"/>
    <x v="252"/>
    <n v="15.23"/>
    <n v="-7.1392952393212819E-2"/>
    <s v="Normal"/>
    <n v="17.658823529411762"/>
    <n v="15.23"/>
    <x v="0"/>
    <s v="T401"/>
    <b v="0"/>
    <x v="0"/>
    <x v="1"/>
    <x v="1"/>
  </r>
  <r>
    <x v="1440"/>
    <x v="3"/>
    <n v="18"/>
    <x v="63"/>
    <m/>
    <n v="98.9"/>
    <n v="55.6"/>
    <x v="1"/>
    <n v="3.5"/>
    <x v="1"/>
    <x v="575"/>
    <n v="22.07"/>
    <n v="8.6753887700833435E-3"/>
    <s v="Normal"/>
    <n v="16.851176470588232"/>
    <n v="22.07"/>
    <x v="1"/>
    <s v="T450"/>
    <b v="1"/>
    <x v="11"/>
    <x v="1"/>
    <x v="1"/>
  </r>
  <r>
    <x v="1441"/>
    <x v="2"/>
    <n v="10"/>
    <x v="63"/>
    <m/>
    <n v="77.400000000000006"/>
    <n v="35"/>
    <x v="0"/>
    <n v="2"/>
    <x v="0"/>
    <x v="3"/>
    <n v="10"/>
    <n v="-0.13261479804877407"/>
    <s v="Normal"/>
    <n v="16.851176470588232"/>
    <n v="10"/>
    <x v="0"/>
    <s v="T365"/>
    <b v="0"/>
    <x v="16"/>
    <x v="0"/>
    <x v="2"/>
  </r>
  <r>
    <x v="1442"/>
    <x v="2"/>
    <n v="27"/>
    <x v="63"/>
    <m/>
    <n v="62.5"/>
    <n v="46.6"/>
    <x v="0"/>
    <n v="2.5"/>
    <x v="1"/>
    <x v="131"/>
    <n v="13.12"/>
    <n v="-9.6092396816393366E-2"/>
    <s v="Normal"/>
    <n v="16.851176470588232"/>
    <n v="13.12"/>
    <x v="0"/>
    <s v="T146"/>
    <b v="0"/>
    <x v="9"/>
    <x v="1"/>
    <x v="2"/>
  </r>
  <r>
    <x v="1443"/>
    <x v="2"/>
    <n v="29"/>
    <x v="63"/>
    <m/>
    <n v="73.400000000000006"/>
    <n v="50.7"/>
    <x v="1"/>
    <n v="2.5"/>
    <x v="1"/>
    <x v="576"/>
    <n v="14.91"/>
    <n v="-7.5138839699098015E-2"/>
    <s v="Normal"/>
    <n v="16.851176470588232"/>
    <n v="14.91"/>
    <x v="0"/>
    <s v="T262"/>
    <b v="1"/>
    <x v="17"/>
    <x v="0"/>
    <x v="1"/>
  </r>
  <r>
    <x v="1444"/>
    <x v="0"/>
    <n v="25"/>
    <x v="63"/>
    <m/>
    <n v="72.599999999999994"/>
    <n v="31.2"/>
    <x v="0"/>
    <n v="0"/>
    <x v="0"/>
    <x v="4"/>
    <m/>
    <n v="-0.24967377635768659"/>
    <s v="Normal"/>
    <n v="16.851176470588232"/>
    <n v="16.851176470588232"/>
    <x v="0"/>
    <s v="T086"/>
    <b v="0"/>
    <x v="11"/>
    <x v="1"/>
    <x v="2"/>
  </r>
  <r>
    <x v="1445"/>
    <x v="0"/>
    <n v="5"/>
    <x v="63"/>
    <m/>
    <n v="66.599999999999994"/>
    <n v="45.1"/>
    <x v="0"/>
    <n v="2"/>
    <x v="0"/>
    <x v="3"/>
    <n v="10"/>
    <n v="-0.13261479804877407"/>
    <s v="Normal"/>
    <n v="16.851176470588232"/>
    <n v="10"/>
    <x v="0"/>
    <s v="T464"/>
    <b v="0"/>
    <x v="4"/>
    <x v="1"/>
    <x v="2"/>
  </r>
  <r>
    <x v="1446"/>
    <x v="0"/>
    <n v="21"/>
    <x v="63"/>
    <m/>
    <n v="45.7"/>
    <n v="25.9"/>
    <x v="0"/>
    <n v="3.5"/>
    <x v="1"/>
    <x v="4"/>
    <m/>
    <n v="-0.24967377635768659"/>
    <s v="Normal"/>
    <n v="16.851176470588232"/>
    <n v="16.851176470588232"/>
    <x v="0"/>
    <s v="T165"/>
    <b v="0"/>
    <x v="8"/>
    <x v="1"/>
    <x v="1"/>
  </r>
  <r>
    <x v="1447"/>
    <x v="2"/>
    <n v="5"/>
    <x v="63"/>
    <m/>
    <n v="68.099999999999994"/>
    <n v="38.6"/>
    <x v="0"/>
    <n v="1.5"/>
    <x v="0"/>
    <x v="66"/>
    <n v="8.93"/>
    <n v="-0.1451401087278277"/>
    <s v="Normal"/>
    <n v="16.851176470588232"/>
    <n v="8.93"/>
    <x v="0"/>
    <s v="T298"/>
    <b v="0"/>
    <x v="20"/>
    <x v="0"/>
    <x v="2"/>
  </r>
  <r>
    <x v="1448"/>
    <x v="3"/>
    <n v="29"/>
    <x v="63"/>
    <m/>
    <n v="65.3"/>
    <n v="41"/>
    <x v="0"/>
    <n v="3"/>
    <x v="2"/>
    <x v="45"/>
    <n v="15"/>
    <n v="-7.4085308894317803E-2"/>
    <s v="Normal"/>
    <n v="16.851176470588232"/>
    <n v="15"/>
    <x v="0"/>
    <s v="T449"/>
    <b v="0"/>
    <x v="6"/>
    <x v="1"/>
    <x v="2"/>
  </r>
  <r>
    <x v="1449"/>
    <x v="1"/>
    <n v="19"/>
    <x v="63"/>
    <m/>
    <n v="65"/>
    <n v="51"/>
    <x v="1"/>
    <n v="5"/>
    <x v="1"/>
    <x v="577"/>
    <n v="28.67"/>
    <n v="8.5934314453965613E-2"/>
    <s v="Normal"/>
    <n v="16.851176470588232"/>
    <n v="28.67"/>
    <x v="1"/>
    <s v="T273"/>
    <b v="1"/>
    <x v="14"/>
    <x v="0"/>
    <x v="1"/>
  </r>
  <r>
    <x v="1450"/>
    <x v="3"/>
    <n v="24"/>
    <x v="63"/>
    <m/>
    <n v="44.6"/>
    <n v="36.700000000000003"/>
    <x v="0"/>
    <n v="2"/>
    <x v="0"/>
    <x v="20"/>
    <n v="13"/>
    <n v="-9.7497104556100306E-2"/>
    <s v="Normal"/>
    <n v="16.851176470588232"/>
    <n v="13"/>
    <x v="0"/>
    <s v="T280"/>
    <b v="0"/>
    <x v="13"/>
    <x v="1"/>
    <x v="0"/>
  </r>
  <r>
    <x v="1451"/>
    <x v="3"/>
    <n v="14"/>
    <x v="63"/>
    <m/>
    <n v="60.1"/>
    <n v="33.700000000000003"/>
    <x v="0"/>
    <n v="1"/>
    <x v="0"/>
    <x v="0"/>
    <n v="6"/>
    <n v="-0.17943838937233908"/>
    <s v="Normal"/>
    <n v="16.851176470588232"/>
    <n v="6"/>
    <x v="0"/>
    <s v="T164"/>
    <b v="0"/>
    <x v="18"/>
    <x v="0"/>
    <x v="2"/>
  </r>
  <r>
    <x v="1452"/>
    <x v="3"/>
    <n v="20"/>
    <x v="63"/>
    <m/>
    <n v="75.5"/>
    <n v="50.7"/>
    <x v="1"/>
    <n v="4.5"/>
    <x v="1"/>
    <x v="4"/>
    <m/>
    <n v="-0.24967377635768659"/>
    <s v="Normal"/>
    <n v="16.851176470588232"/>
    <n v="16.851176470588232"/>
    <x v="0"/>
    <s v="T315"/>
    <b v="1"/>
    <x v="20"/>
    <x v="1"/>
    <x v="1"/>
  </r>
  <r>
    <x v="1453"/>
    <x v="0"/>
    <n v="14"/>
    <x v="63"/>
    <m/>
    <n v="71.2"/>
    <n v="55"/>
    <x v="0"/>
    <n v="2.5"/>
    <x v="1"/>
    <x v="131"/>
    <n v="13.12"/>
    <n v="-9.6092396816393366E-2"/>
    <s v="Normal"/>
    <n v="16.851176470588232"/>
    <n v="13.12"/>
    <x v="0"/>
    <s v="T309"/>
    <b v="0"/>
    <x v="18"/>
    <x v="1"/>
    <x v="1"/>
  </r>
  <r>
    <x v="1454"/>
    <x v="2"/>
    <n v="3"/>
    <x v="63"/>
    <m/>
    <n v="43"/>
    <n v="28.3"/>
    <x v="1"/>
    <n v="5"/>
    <x v="1"/>
    <x v="10"/>
    <n v="29.62"/>
    <n v="9.7054917393312304E-2"/>
    <s v="Normal"/>
    <n v="16.851176470588232"/>
    <n v="29.62"/>
    <x v="1"/>
    <s v="T360"/>
    <b v="1"/>
    <x v="14"/>
    <x v="1"/>
    <x v="0"/>
  </r>
  <r>
    <x v="1455"/>
    <x v="0"/>
    <n v="9"/>
    <x v="63"/>
    <m/>
    <n v="58.4"/>
    <n v="44.1"/>
    <x v="0"/>
    <n v="1"/>
    <x v="0"/>
    <x v="4"/>
    <m/>
    <n v="-0.24967377635768659"/>
    <s v="Normal"/>
    <n v="16.851176470588232"/>
    <n v="16.851176470588232"/>
    <x v="0"/>
    <s v="T145"/>
    <b v="0"/>
    <x v="9"/>
    <x v="1"/>
    <x v="2"/>
  </r>
  <r>
    <x v="1456"/>
    <x v="0"/>
    <n v="12"/>
    <x v="63"/>
    <m/>
    <n v="63"/>
    <n v="36.200000000000003"/>
    <x v="0"/>
    <n v="2"/>
    <x v="0"/>
    <x v="3"/>
    <n v="10"/>
    <n v="-0.13261479804877407"/>
    <s v="Normal"/>
    <n v="16.851176470588232"/>
    <n v="10"/>
    <x v="0"/>
    <s v="T026"/>
    <b v="0"/>
    <x v="11"/>
    <x v="1"/>
    <x v="1"/>
  </r>
  <r>
    <x v="1457"/>
    <x v="1"/>
    <n v="24"/>
    <x v="63"/>
    <m/>
    <n v="72.400000000000006"/>
    <n v="46.8"/>
    <x v="0"/>
    <n v="4"/>
    <x v="1"/>
    <x v="173"/>
    <n v="23.1"/>
    <n v="2.0732463535901347E-2"/>
    <s v="Normal"/>
    <n v="16.851176470588232"/>
    <n v="23.1"/>
    <x v="1"/>
    <s v="T280"/>
    <b v="0"/>
    <x v="21"/>
    <x v="0"/>
    <x v="0"/>
  </r>
  <r>
    <x v="1458"/>
    <x v="1"/>
    <n v="24"/>
    <x v="63"/>
    <m/>
    <n v="77.599999999999994"/>
    <n v="42.6"/>
    <x v="0"/>
    <n v="4"/>
    <x v="1"/>
    <x v="173"/>
    <n v="23.1"/>
    <n v="2.0732463535901347E-2"/>
    <s v="Normal"/>
    <n v="16.851176470588232"/>
    <n v="23.1"/>
    <x v="1"/>
    <s v="T474"/>
    <b v="0"/>
    <x v="8"/>
    <x v="1"/>
    <x v="1"/>
  </r>
  <r>
    <x v="1459"/>
    <x v="1"/>
    <n v="23"/>
    <x v="63"/>
    <m/>
    <n v="103.7"/>
    <n v="43.4"/>
    <x v="1"/>
    <n v="5"/>
    <x v="1"/>
    <x v="95"/>
    <n v="32.71"/>
    <n v="0.13322614169076627"/>
    <s v="Normal"/>
    <n v="16.851176470588232"/>
    <n v="32.71"/>
    <x v="1"/>
    <s v="T401"/>
    <b v="1"/>
    <x v="0"/>
    <x v="0"/>
    <x v="2"/>
  </r>
  <r>
    <x v="1460"/>
    <x v="2"/>
    <n v="28"/>
    <x v="64"/>
    <m/>
    <n v="42.3"/>
    <n v="35.1"/>
    <x v="1"/>
    <n v="5"/>
    <x v="1"/>
    <x v="384"/>
    <n v="29.85"/>
    <n v="9.9747273894417288E-2"/>
    <s v="Normal"/>
    <n v="18.947894736842102"/>
    <n v="29.85"/>
    <x v="1"/>
    <s v="T203"/>
    <b v="1"/>
    <x v="20"/>
    <x v="0"/>
    <x v="0"/>
  </r>
  <r>
    <x v="1461"/>
    <x v="1"/>
    <n v="4"/>
    <x v="64"/>
    <m/>
    <n v="81.2"/>
    <n v="58.9"/>
    <x v="1"/>
    <n v="4"/>
    <x v="1"/>
    <x v="578"/>
    <n v="25.01"/>
    <n v="4.3090728392903635E-2"/>
    <s v="Normal"/>
    <n v="18.947894736842102"/>
    <n v="25.01"/>
    <x v="1"/>
    <s v="T427"/>
    <b v="1"/>
    <x v="21"/>
    <x v="0"/>
    <x v="0"/>
  </r>
  <r>
    <x v="1462"/>
    <x v="3"/>
    <n v="18"/>
    <x v="64"/>
    <m/>
    <n v="59"/>
    <n v="30.9"/>
    <x v="0"/>
    <n v="2"/>
    <x v="0"/>
    <x v="3"/>
    <n v="10"/>
    <n v="-0.13261479804877407"/>
    <s v="Normal"/>
    <n v="18.947894736842102"/>
    <n v="10"/>
    <x v="0"/>
    <s v="T207"/>
    <b v="0"/>
    <x v="23"/>
    <x v="1"/>
    <x v="2"/>
  </r>
  <r>
    <x v="1463"/>
    <x v="2"/>
    <n v="3"/>
    <x v="64"/>
    <m/>
    <n v="73"/>
    <n v="31.9"/>
    <x v="1"/>
    <n v="3.5"/>
    <x v="1"/>
    <x v="579"/>
    <n v="20.65"/>
    <n v="-7.9469861497822539E-3"/>
    <s v="Normal"/>
    <n v="18.947894736842102"/>
    <n v="20.65"/>
    <x v="1"/>
    <s v="T369"/>
    <b v="1"/>
    <x v="20"/>
    <x v="1"/>
    <x v="2"/>
  </r>
  <r>
    <x v="1464"/>
    <x v="0"/>
    <n v="16"/>
    <x v="64"/>
    <m/>
    <n v="61.3"/>
    <n v="54.6"/>
    <x v="0"/>
    <n v="1.5"/>
    <x v="0"/>
    <x v="50"/>
    <n v="7.88"/>
    <n v="-0.15743130145026352"/>
    <s v="Normal"/>
    <n v="18.947894736842102"/>
    <n v="7.88"/>
    <x v="0"/>
    <s v="T366"/>
    <b v="0"/>
    <x v="9"/>
    <x v="0"/>
    <x v="1"/>
  </r>
  <r>
    <x v="1465"/>
    <x v="0"/>
    <n v="30"/>
    <x v="64"/>
    <m/>
    <n v="80.3"/>
    <n v="69.400000000000006"/>
    <x v="0"/>
    <n v="2"/>
    <x v="0"/>
    <x v="3"/>
    <n v="10"/>
    <n v="-0.13261479804877407"/>
    <s v="Normal"/>
    <n v="18.947894736842102"/>
    <n v="10"/>
    <x v="0"/>
    <s v="T300"/>
    <b v="0"/>
    <x v="18"/>
    <x v="1"/>
    <x v="1"/>
  </r>
  <r>
    <x v="1466"/>
    <x v="1"/>
    <n v="13"/>
    <x v="64"/>
    <m/>
    <n v="43.7"/>
    <n v="35.299999999999997"/>
    <x v="1"/>
    <n v="5"/>
    <x v="1"/>
    <x v="473"/>
    <n v="33.14"/>
    <n v="0.13825967775804951"/>
    <s v="Normal"/>
    <n v="18.947894736842102"/>
    <n v="33.14"/>
    <x v="1"/>
    <s v="T192"/>
    <b v="1"/>
    <x v="15"/>
    <x v="0"/>
    <x v="0"/>
  </r>
  <r>
    <x v="1467"/>
    <x v="3"/>
    <n v="13"/>
    <x v="64"/>
    <m/>
    <n v="85.2"/>
    <n v="48.5"/>
    <x v="1"/>
    <n v="5"/>
    <x v="1"/>
    <x v="580"/>
    <n v="31.11"/>
    <n v="0.11449670516134025"/>
    <s v="Normal"/>
    <n v="18.947894736842102"/>
    <n v="31.11"/>
    <x v="1"/>
    <s v="T016"/>
    <b v="1"/>
    <x v="21"/>
    <x v="0"/>
    <x v="1"/>
  </r>
  <r>
    <x v="1468"/>
    <x v="0"/>
    <n v="29"/>
    <x v="64"/>
    <m/>
    <n v="101.6"/>
    <n v="60.3"/>
    <x v="1"/>
    <n v="5"/>
    <x v="1"/>
    <x v="4"/>
    <m/>
    <n v="-0.24967377635768659"/>
    <s v="Normal"/>
    <n v="18.947894736842102"/>
    <n v="18.947894736842102"/>
    <x v="1"/>
    <s v="T382"/>
    <b v="1"/>
    <x v="16"/>
    <x v="0"/>
    <x v="2"/>
  </r>
  <r>
    <x v="1469"/>
    <x v="3"/>
    <n v="29"/>
    <x v="64"/>
    <m/>
    <n v="89.5"/>
    <n v="41.5"/>
    <x v="1"/>
    <n v="3.5"/>
    <x v="1"/>
    <x v="581"/>
    <n v="22.91"/>
    <n v="1.8508342948031994E-2"/>
    <s v="Normal"/>
    <n v="18.947894736842102"/>
    <n v="22.91"/>
    <x v="1"/>
    <s v="T091"/>
    <b v="1"/>
    <x v="19"/>
    <x v="0"/>
    <x v="1"/>
  </r>
  <r>
    <x v="1470"/>
    <x v="0"/>
    <n v="13"/>
    <x v="64"/>
    <m/>
    <n v="78.7"/>
    <n v="40.1"/>
    <x v="0"/>
    <n v="3"/>
    <x v="2"/>
    <x v="72"/>
    <n v="16"/>
    <n v="-6.2379411063426558E-2"/>
    <s v="Normal"/>
    <n v="18.947894736842102"/>
    <n v="16"/>
    <x v="0"/>
    <s v="T088"/>
    <b v="0"/>
    <x v="13"/>
    <x v="1"/>
    <x v="1"/>
  </r>
  <r>
    <x v="1471"/>
    <x v="3"/>
    <n v="1"/>
    <x v="64"/>
    <m/>
    <n v="80.7"/>
    <n v="36.5"/>
    <x v="1"/>
    <n v="3.5"/>
    <x v="1"/>
    <x v="582"/>
    <n v="21.35"/>
    <n v="2.4714233184165604E-4"/>
    <s v="Normal"/>
    <n v="18.947894736842102"/>
    <n v="21.35"/>
    <x v="1"/>
    <s v="T305"/>
    <b v="1"/>
    <x v="20"/>
    <x v="0"/>
    <x v="2"/>
  </r>
  <r>
    <x v="1472"/>
    <x v="2"/>
    <n v="26"/>
    <x v="64"/>
    <m/>
    <n v="69.8"/>
    <n v="30.4"/>
    <x v="0"/>
    <n v="1"/>
    <x v="0"/>
    <x v="0"/>
    <n v="6"/>
    <n v="-0.17943838937233908"/>
    <s v="Normal"/>
    <n v="18.947894736842102"/>
    <n v="6"/>
    <x v="0"/>
    <s v="T249"/>
    <b v="0"/>
    <x v="5"/>
    <x v="1"/>
    <x v="2"/>
  </r>
  <r>
    <x v="1473"/>
    <x v="2"/>
    <n v="25"/>
    <x v="64"/>
    <m/>
    <n v="84.6"/>
    <n v="55.9"/>
    <x v="1"/>
    <n v="3"/>
    <x v="2"/>
    <x v="583"/>
    <n v="16.78"/>
    <n v="-5.3248810755331367E-2"/>
    <s v="Normal"/>
    <n v="18.947894736842102"/>
    <n v="16.78"/>
    <x v="0"/>
    <s v="T467"/>
    <b v="1"/>
    <x v="20"/>
    <x v="0"/>
    <x v="1"/>
  </r>
  <r>
    <x v="1474"/>
    <x v="2"/>
    <n v="30"/>
    <x v="64"/>
    <m/>
    <n v="39.4"/>
    <n v="31.9"/>
    <x v="0"/>
    <n v="2"/>
    <x v="0"/>
    <x v="20"/>
    <n v="13"/>
    <n v="-9.7497104556100306E-2"/>
    <s v="Normal"/>
    <n v="18.947894736842102"/>
    <n v="13"/>
    <x v="0"/>
    <s v="T367"/>
    <b v="0"/>
    <x v="7"/>
    <x v="1"/>
    <x v="2"/>
  </r>
  <r>
    <x v="1475"/>
    <x v="0"/>
    <n v="7"/>
    <x v="64"/>
    <m/>
    <n v="87.8"/>
    <n v="61.4"/>
    <x v="0"/>
    <n v="4"/>
    <x v="1"/>
    <x v="58"/>
    <n v="23"/>
    <n v="1.9561873752812205E-2"/>
    <s v="Normal"/>
    <n v="18.947894736842102"/>
    <n v="23"/>
    <x v="1"/>
    <s v="T309"/>
    <b v="0"/>
    <x v="19"/>
    <x v="0"/>
    <x v="1"/>
  </r>
  <r>
    <x v="1476"/>
    <x v="0"/>
    <n v="13"/>
    <x v="64"/>
    <m/>
    <n v="57.8"/>
    <n v="30"/>
    <x v="0"/>
    <n v="0"/>
    <x v="0"/>
    <x v="12"/>
    <n v="1"/>
    <n v="-0.23796787852679532"/>
    <s v="Normal"/>
    <n v="18.947894736842102"/>
    <n v="1"/>
    <x v="0"/>
    <s v="T267"/>
    <b v="0"/>
    <x v="15"/>
    <x v="1"/>
    <x v="1"/>
  </r>
  <r>
    <x v="1477"/>
    <x v="1"/>
    <n v="21"/>
    <x v="64"/>
    <m/>
    <n v="81"/>
    <n v="43.6"/>
    <x v="1"/>
    <n v="4"/>
    <x v="1"/>
    <x v="584"/>
    <n v="24.63"/>
    <n v="3.8642487217164935E-2"/>
    <s v="Normal"/>
    <n v="18.947894736842102"/>
    <n v="24.63"/>
    <x v="1"/>
    <s v="T418"/>
    <b v="1"/>
    <x v="10"/>
    <x v="0"/>
    <x v="1"/>
  </r>
  <r>
    <x v="1478"/>
    <x v="3"/>
    <n v="28"/>
    <x v="64"/>
    <m/>
    <n v="41"/>
    <n v="29.1"/>
    <x v="1"/>
    <n v="4.5"/>
    <x v="1"/>
    <x v="585"/>
    <n v="28.27"/>
    <n v="8.1251955321609087E-2"/>
    <s v="Normal"/>
    <n v="18.947894736842102"/>
    <n v="28.27"/>
    <x v="1"/>
    <s v="T351"/>
    <b v="1"/>
    <x v="16"/>
    <x v="0"/>
    <x v="2"/>
  </r>
  <r>
    <x v="1479"/>
    <x v="3"/>
    <n v="20"/>
    <x v="64"/>
    <m/>
    <n v="81.5"/>
    <n v="46.1"/>
    <x v="0"/>
    <n v="3.5"/>
    <x v="1"/>
    <x v="175"/>
    <n v="19.43"/>
    <n v="-2.2228181503469568E-2"/>
    <s v="Normal"/>
    <n v="18.947894736842102"/>
    <n v="19.43"/>
    <x v="1"/>
    <s v="T498"/>
    <b v="0"/>
    <x v="20"/>
    <x v="0"/>
    <x v="0"/>
  </r>
  <r>
    <x v="1480"/>
    <x v="0"/>
    <n v="3"/>
    <x v="65"/>
    <m/>
    <n v="70.400000000000006"/>
    <n v="39"/>
    <x v="1"/>
    <n v="2.5"/>
    <x v="1"/>
    <x v="586"/>
    <n v="15.99"/>
    <n v="-6.2496470041735468E-2"/>
    <s v="Normal"/>
    <n v="20.51705882352941"/>
    <n v="15.99"/>
    <x v="0"/>
    <s v="T451"/>
    <b v="1"/>
    <x v="15"/>
    <x v="0"/>
    <x v="0"/>
  </r>
  <r>
    <x v="1481"/>
    <x v="1"/>
    <n v="21"/>
    <x v="65"/>
    <m/>
    <n v="104.5"/>
    <n v="62"/>
    <x v="1"/>
    <n v="5"/>
    <x v="1"/>
    <x v="587"/>
    <n v="33.770000000000003"/>
    <n v="0.14563439339151102"/>
    <s v="Normal"/>
    <n v="20.51705882352941"/>
    <n v="33.770000000000003"/>
    <x v="1"/>
    <s v="T316"/>
    <b v="1"/>
    <x v="16"/>
    <x v="0"/>
    <x v="2"/>
  </r>
  <r>
    <x v="1482"/>
    <x v="3"/>
    <n v="16"/>
    <x v="65"/>
    <m/>
    <n v="53.9"/>
    <n v="37.1"/>
    <x v="0"/>
    <n v="3"/>
    <x v="2"/>
    <x v="45"/>
    <n v="15"/>
    <n v="-7.4085308894317803E-2"/>
    <s v="Normal"/>
    <n v="20.51705882352941"/>
    <n v="15"/>
    <x v="0"/>
    <s v="T069"/>
    <b v="0"/>
    <x v="14"/>
    <x v="1"/>
    <x v="1"/>
  </r>
  <r>
    <x v="1483"/>
    <x v="1"/>
    <n v="24"/>
    <x v="65"/>
    <m/>
    <n v="98"/>
    <n v="47.4"/>
    <x v="1"/>
    <n v="4.5"/>
    <x v="1"/>
    <x v="237"/>
    <n v="31.68"/>
    <n v="0.12116906692494826"/>
    <s v="Normal"/>
    <n v="20.51705882352941"/>
    <n v="31.68"/>
    <x v="1"/>
    <s v="T275"/>
    <b v="1"/>
    <x v="13"/>
    <x v="0"/>
    <x v="2"/>
  </r>
  <r>
    <x v="1484"/>
    <x v="0"/>
    <n v="20"/>
    <x v="65"/>
    <m/>
    <n v="49"/>
    <n v="31.5"/>
    <x v="0"/>
    <n v="2"/>
    <x v="0"/>
    <x v="4"/>
    <m/>
    <n v="-0.24967377635768659"/>
    <s v="Normal"/>
    <n v="20.51705882352941"/>
    <n v="20.51705882352941"/>
    <x v="1"/>
    <s v="T051"/>
    <b v="0"/>
    <x v="9"/>
    <x v="1"/>
    <x v="1"/>
  </r>
  <r>
    <x v="1485"/>
    <x v="1"/>
    <n v="29"/>
    <x v="65"/>
    <m/>
    <n v="104.7"/>
    <n v="62.2"/>
    <x v="0"/>
    <n v="5"/>
    <x v="1"/>
    <x v="168"/>
    <n v="30.8"/>
    <n v="0.11086787683376398"/>
    <s v="Normal"/>
    <n v="20.51705882352941"/>
    <n v="30.8"/>
    <x v="1"/>
    <s v="T043"/>
    <b v="0"/>
    <x v="22"/>
    <x v="1"/>
    <x v="2"/>
  </r>
  <r>
    <x v="1486"/>
    <x v="2"/>
    <n v="7"/>
    <x v="65"/>
    <m/>
    <n v="65.3"/>
    <n v="53.6"/>
    <x v="1"/>
    <n v="3.5"/>
    <x v="1"/>
    <x v="588"/>
    <n v="21.14"/>
    <n v="-2.2110962126455167E-3"/>
    <s v="Normal"/>
    <n v="20.51705882352941"/>
    <n v="21.14"/>
    <x v="1"/>
    <s v="T336"/>
    <b v="1"/>
    <x v="5"/>
    <x v="1"/>
    <x v="0"/>
  </r>
  <r>
    <x v="1487"/>
    <x v="1"/>
    <n v="27"/>
    <x v="65"/>
    <m/>
    <n v="93.9"/>
    <n v="56.9"/>
    <x v="1"/>
    <n v="5"/>
    <x v="1"/>
    <x v="589"/>
    <n v="32.950000000000003"/>
    <n v="0.13603555717018018"/>
    <s v="Normal"/>
    <n v="20.51705882352941"/>
    <n v="32.950000000000003"/>
    <x v="1"/>
    <s v="T141"/>
    <b v="1"/>
    <x v="2"/>
    <x v="0"/>
    <x v="1"/>
  </r>
  <r>
    <x v="1488"/>
    <x v="0"/>
    <n v="20"/>
    <x v="65"/>
    <m/>
    <n v="74.3"/>
    <n v="43.1"/>
    <x v="1"/>
    <n v="3"/>
    <x v="2"/>
    <x v="590"/>
    <n v="17.600000000000001"/>
    <n v="-4.3649974534000539E-2"/>
    <s v="Normal"/>
    <n v="20.51705882352941"/>
    <n v="17.600000000000001"/>
    <x v="0"/>
    <s v="T341"/>
    <b v="1"/>
    <x v="13"/>
    <x v="0"/>
    <x v="2"/>
  </r>
  <r>
    <x v="1489"/>
    <x v="2"/>
    <n v="12"/>
    <x v="65"/>
    <m/>
    <n v="95.4"/>
    <n v="43"/>
    <x v="1"/>
    <n v="4"/>
    <x v="1"/>
    <x v="4"/>
    <m/>
    <n v="-0.24967377635768659"/>
    <s v="Normal"/>
    <n v="20.51705882352941"/>
    <n v="20.51705882352941"/>
    <x v="1"/>
    <s v="T229"/>
    <b v="1"/>
    <x v="2"/>
    <x v="1"/>
    <x v="2"/>
  </r>
  <r>
    <x v="1490"/>
    <x v="2"/>
    <n v="2"/>
    <x v="65"/>
    <m/>
    <n v="94.4"/>
    <n v="43.9"/>
    <x v="1"/>
    <n v="4"/>
    <x v="1"/>
    <x v="4"/>
    <m/>
    <n v="-0.24967377635768659"/>
    <s v="Normal"/>
    <n v="20.51705882352941"/>
    <n v="20.51705882352941"/>
    <x v="1"/>
    <s v="T034"/>
    <b v="1"/>
    <x v="15"/>
    <x v="0"/>
    <x v="1"/>
  </r>
  <r>
    <x v="1491"/>
    <x v="2"/>
    <n v="15"/>
    <x v="65"/>
    <m/>
    <n v="69.599999999999994"/>
    <n v="52.4"/>
    <x v="1"/>
    <n v="4"/>
    <x v="1"/>
    <x v="591"/>
    <n v="21.52"/>
    <n v="2.2371449630931473E-3"/>
    <s v="Normal"/>
    <n v="20.51705882352941"/>
    <n v="21.52"/>
    <x v="1"/>
    <s v="T045"/>
    <b v="1"/>
    <x v="5"/>
    <x v="1"/>
    <x v="0"/>
  </r>
  <r>
    <x v="1492"/>
    <x v="3"/>
    <n v="19"/>
    <x v="65"/>
    <m/>
    <n v="76.400000000000006"/>
    <n v="35.299999999999997"/>
    <x v="1"/>
    <n v="3"/>
    <x v="2"/>
    <x v="592"/>
    <n v="16.940000000000001"/>
    <n v="-5.1375867102388763E-2"/>
    <s v="Normal"/>
    <n v="20.51705882352941"/>
    <n v="16.940000000000001"/>
    <x v="0"/>
    <s v="T030"/>
    <b v="1"/>
    <x v="14"/>
    <x v="0"/>
    <x v="2"/>
  </r>
  <r>
    <x v="1493"/>
    <x v="2"/>
    <n v="3"/>
    <x v="65"/>
    <m/>
    <n v="77.900000000000006"/>
    <n v="57.3"/>
    <x v="0"/>
    <n v="1"/>
    <x v="0"/>
    <x v="15"/>
    <n v="5"/>
    <n v="-0.19114428720323032"/>
    <s v="Normal"/>
    <n v="20.51705882352941"/>
    <n v="5"/>
    <x v="0"/>
    <s v="T486"/>
    <b v="0"/>
    <x v="11"/>
    <x v="0"/>
    <x v="2"/>
  </r>
  <r>
    <x v="1494"/>
    <x v="2"/>
    <n v="26"/>
    <x v="65"/>
    <m/>
    <n v="69.7"/>
    <n v="58.6"/>
    <x v="1"/>
    <n v="2.5"/>
    <x v="1"/>
    <x v="593"/>
    <n v="15.22"/>
    <n v="-7.1510011371521728E-2"/>
    <s v="Normal"/>
    <n v="20.51705882352941"/>
    <n v="15.22"/>
    <x v="0"/>
    <s v="T333"/>
    <b v="1"/>
    <x v="0"/>
    <x v="1"/>
    <x v="0"/>
  </r>
  <r>
    <x v="1495"/>
    <x v="2"/>
    <n v="28"/>
    <x v="65"/>
    <m/>
    <n v="39.4"/>
    <n v="37.9"/>
    <x v="0"/>
    <n v="4"/>
    <x v="1"/>
    <x v="21"/>
    <n v="22"/>
    <n v="7.8559759219209522E-3"/>
    <s v="Normal"/>
    <n v="20.51705882352941"/>
    <n v="22"/>
    <x v="1"/>
    <s v="T116"/>
    <b v="0"/>
    <x v="5"/>
    <x v="1"/>
    <x v="1"/>
  </r>
  <r>
    <x v="1496"/>
    <x v="3"/>
    <n v="9"/>
    <x v="65"/>
    <m/>
    <n v="76.400000000000006"/>
    <n v="40.6"/>
    <x v="1"/>
    <n v="2.5"/>
    <x v="1"/>
    <x v="594"/>
    <n v="14.52"/>
    <n v="-7.9704139853145617E-2"/>
    <s v="Normal"/>
    <n v="20.51705882352941"/>
    <n v="14.52"/>
    <x v="0"/>
    <s v="T142"/>
    <b v="1"/>
    <x v="8"/>
    <x v="1"/>
    <x v="0"/>
  </r>
  <r>
    <x v="1497"/>
    <x v="3"/>
    <n v="15"/>
    <x v="65"/>
    <m/>
    <n v="57.3"/>
    <n v="29.7"/>
    <x v="0"/>
    <n v="4"/>
    <x v="1"/>
    <x v="32"/>
    <n v="20"/>
    <n v="-1.5555819739861551E-2"/>
    <s v="Normal"/>
    <n v="20.51705882352941"/>
    <n v="20"/>
    <x v="1"/>
    <s v="T283"/>
    <b v="0"/>
    <x v="17"/>
    <x v="1"/>
    <x v="1"/>
  </r>
  <r>
    <x v="1498"/>
    <x v="3"/>
    <n v="9"/>
    <x v="65"/>
    <m/>
    <n v="93.3"/>
    <n v="62.6"/>
    <x v="0"/>
    <n v="4.5"/>
    <x v="1"/>
    <x v="113"/>
    <n v="26.78"/>
    <n v="6.3810167553581154E-2"/>
    <s v="Normal"/>
    <n v="20.51705882352941"/>
    <n v="26.78"/>
    <x v="1"/>
    <s v="T400"/>
    <b v="0"/>
    <x v="12"/>
    <x v="0"/>
    <x v="2"/>
  </r>
  <r>
    <x v="1499"/>
    <x v="2"/>
    <n v="25"/>
    <x v="65"/>
    <m/>
    <n v="70.599999999999994"/>
    <n v="39.9"/>
    <x v="0"/>
    <n v="1.5"/>
    <x v="0"/>
    <x v="50"/>
    <n v="7.88"/>
    <n v="-0.15743130145026352"/>
    <s v="Normal"/>
    <n v="20.51705882352941"/>
    <n v="7.88"/>
    <x v="0"/>
    <s v="T367"/>
    <b v="0"/>
    <x v="1"/>
    <x v="0"/>
    <x v="0"/>
  </r>
  <r>
    <x v="1500"/>
    <x v="1"/>
    <n v="10"/>
    <x v="66"/>
    <m/>
    <n v="89.3"/>
    <n v="58.3"/>
    <x v="1"/>
    <n v="5"/>
    <x v="1"/>
    <x v="595"/>
    <n v="32.85"/>
    <n v="0.13486496738709106"/>
    <s v="Normal"/>
    <n v="20.652222222222221"/>
    <n v="32.85"/>
    <x v="1"/>
    <s v="T133"/>
    <b v="1"/>
    <x v="5"/>
    <x v="0"/>
    <x v="0"/>
  </r>
  <r>
    <x v="1501"/>
    <x v="0"/>
    <n v="29"/>
    <x v="66"/>
    <m/>
    <n v="83.8"/>
    <n v="49.6"/>
    <x v="0"/>
    <n v="3"/>
    <x v="2"/>
    <x v="72"/>
    <n v="16"/>
    <n v="-6.2379411063426558E-2"/>
    <s v="Normal"/>
    <n v="20.652222222222221"/>
    <n v="16"/>
    <x v="0"/>
    <s v="T402"/>
    <b v="0"/>
    <x v="2"/>
    <x v="0"/>
    <x v="2"/>
  </r>
  <r>
    <x v="1502"/>
    <x v="0"/>
    <n v="2"/>
    <x v="66"/>
    <m/>
    <n v="73.900000000000006"/>
    <n v="36.799999999999997"/>
    <x v="0"/>
    <n v="2.5"/>
    <x v="1"/>
    <x v="4"/>
    <m/>
    <n v="-0.24967377635768659"/>
    <s v="Normal"/>
    <n v="20.652222222222221"/>
    <n v="20.652222222222221"/>
    <x v="1"/>
    <s v="T472"/>
    <b v="0"/>
    <x v="4"/>
    <x v="1"/>
    <x v="0"/>
  </r>
  <r>
    <x v="1503"/>
    <x v="1"/>
    <n v="24"/>
    <x v="66"/>
    <m/>
    <n v="84.5"/>
    <n v="60.6"/>
    <x v="1"/>
    <n v="4"/>
    <x v="1"/>
    <x v="200"/>
    <n v="24.31"/>
    <n v="3.4896599911279726E-2"/>
    <s v="Normal"/>
    <n v="20.652222222222221"/>
    <n v="24.31"/>
    <x v="1"/>
    <s v="T015"/>
    <b v="1"/>
    <x v="15"/>
    <x v="0"/>
    <x v="2"/>
  </r>
  <r>
    <x v="1504"/>
    <x v="2"/>
    <n v="25"/>
    <x v="66"/>
    <m/>
    <n v="37.4"/>
    <n v="28.8"/>
    <x v="1"/>
    <n v="3.5"/>
    <x v="1"/>
    <x v="596"/>
    <n v="22.66"/>
    <n v="1.5581868490309181E-2"/>
    <s v="Normal"/>
    <n v="20.652222222222221"/>
    <n v="22.66"/>
    <x v="1"/>
    <s v="T222"/>
    <b v="1"/>
    <x v="23"/>
    <x v="0"/>
    <x v="2"/>
  </r>
  <r>
    <x v="1505"/>
    <x v="0"/>
    <n v="24"/>
    <x v="66"/>
    <m/>
    <n v="74.2"/>
    <n v="40.700000000000003"/>
    <x v="1"/>
    <n v="3.5"/>
    <x v="1"/>
    <x v="428"/>
    <n v="21.13"/>
    <n v="-2.3281551909544477E-3"/>
    <s v="Normal"/>
    <n v="20.652222222222221"/>
    <n v="21.13"/>
    <x v="1"/>
    <s v="T112"/>
    <b v="1"/>
    <x v="2"/>
    <x v="0"/>
    <x v="1"/>
  </r>
  <r>
    <x v="1506"/>
    <x v="1"/>
    <n v="26"/>
    <x v="66"/>
    <m/>
    <n v="65.2"/>
    <n v="38.4"/>
    <x v="1"/>
    <n v="4"/>
    <x v="1"/>
    <x v="597"/>
    <n v="23.99"/>
    <n v="3.1150712605394523E-2"/>
    <s v="Normal"/>
    <n v="20.652222222222221"/>
    <n v="23.99"/>
    <x v="1"/>
    <s v="T230"/>
    <b v="1"/>
    <x v="8"/>
    <x v="1"/>
    <x v="2"/>
  </r>
  <r>
    <x v="1507"/>
    <x v="0"/>
    <n v="18"/>
    <x v="66"/>
    <m/>
    <n v="36.299999999999997"/>
    <n v="39.5"/>
    <x v="1"/>
    <n v="2.5"/>
    <x v="1"/>
    <x v="598"/>
    <n v="18.21"/>
    <n v="-3.6509376857156883E-2"/>
    <s v="Normal"/>
    <n v="20.652222222222221"/>
    <n v="18.21"/>
    <x v="1"/>
    <s v="T393"/>
    <b v="1"/>
    <x v="13"/>
    <x v="1"/>
    <x v="2"/>
  </r>
  <r>
    <x v="1508"/>
    <x v="1"/>
    <n v="11"/>
    <x v="66"/>
    <m/>
    <n v="39.1"/>
    <n v="28.2"/>
    <x v="1"/>
    <n v="4"/>
    <x v="1"/>
    <x v="599"/>
    <n v="27.19"/>
    <n v="6.8609585664246561E-2"/>
    <s v="Normal"/>
    <n v="20.652222222222221"/>
    <n v="27.19"/>
    <x v="1"/>
    <s v="T260"/>
    <b v="1"/>
    <x v="17"/>
    <x v="0"/>
    <x v="2"/>
  </r>
  <r>
    <x v="1509"/>
    <x v="3"/>
    <n v="9"/>
    <x v="66"/>
    <m/>
    <n v="80.3"/>
    <n v="55.8"/>
    <x v="1"/>
    <n v="3.5"/>
    <x v="1"/>
    <x v="600"/>
    <n v="20.87"/>
    <n v="-5.37168862698615E-3"/>
    <s v="Normal"/>
    <n v="20.652222222222221"/>
    <n v="20.87"/>
    <x v="1"/>
    <s v="T052"/>
    <b v="1"/>
    <x v="1"/>
    <x v="0"/>
    <x v="1"/>
  </r>
  <r>
    <x v="1510"/>
    <x v="3"/>
    <n v="4"/>
    <x v="66"/>
    <m/>
    <n v="101.9"/>
    <n v="46.9"/>
    <x v="1"/>
    <n v="3.5"/>
    <x v="1"/>
    <x v="601"/>
    <n v="23.54"/>
    <n v="2.5883058581493468E-2"/>
    <s v="Normal"/>
    <n v="20.652222222222221"/>
    <n v="23.54"/>
    <x v="1"/>
    <s v="T280"/>
    <b v="1"/>
    <x v="12"/>
    <x v="0"/>
    <x v="2"/>
  </r>
  <r>
    <x v="1511"/>
    <x v="0"/>
    <n v="13"/>
    <x v="66"/>
    <m/>
    <n v="98.1"/>
    <n v="54.5"/>
    <x v="1"/>
    <n v="4"/>
    <x v="1"/>
    <x v="602"/>
    <n v="25.49"/>
    <n v="4.87095593517314E-2"/>
    <s v="Normal"/>
    <n v="20.652222222222221"/>
    <n v="25.49"/>
    <x v="1"/>
    <s v="T215"/>
    <b v="1"/>
    <x v="17"/>
    <x v="0"/>
    <x v="1"/>
  </r>
  <r>
    <x v="1512"/>
    <x v="3"/>
    <n v="26"/>
    <x v="66"/>
    <m/>
    <n v="57.9"/>
    <n v="35.4"/>
    <x v="0"/>
    <n v="1"/>
    <x v="0"/>
    <x v="0"/>
    <n v="6"/>
    <n v="-0.17943838937233908"/>
    <s v="Normal"/>
    <n v="20.652222222222221"/>
    <n v="6"/>
    <x v="0"/>
    <s v="T310"/>
    <b v="0"/>
    <x v="9"/>
    <x v="1"/>
    <x v="2"/>
  </r>
  <r>
    <x v="1513"/>
    <x v="2"/>
    <n v="21"/>
    <x v="66"/>
    <m/>
    <n v="79.400000000000006"/>
    <n v="35.1"/>
    <x v="1"/>
    <n v="2.5"/>
    <x v="1"/>
    <x v="251"/>
    <n v="16.05"/>
    <n v="-6.1794116171881984E-2"/>
    <s v="Normal"/>
    <n v="20.652222222222221"/>
    <n v="16.05"/>
    <x v="0"/>
    <s v="T202"/>
    <b v="1"/>
    <x v="20"/>
    <x v="0"/>
    <x v="2"/>
  </r>
  <r>
    <x v="1514"/>
    <x v="3"/>
    <n v="13"/>
    <x v="66"/>
    <m/>
    <n v="93"/>
    <n v="52.8"/>
    <x v="0"/>
    <n v="2"/>
    <x v="0"/>
    <x v="4"/>
    <m/>
    <n v="-0.24967377635768659"/>
    <s v="Normal"/>
    <n v="20.652222222222221"/>
    <n v="20.652222222222221"/>
    <x v="1"/>
    <s v="T304"/>
    <b v="0"/>
    <x v="18"/>
    <x v="1"/>
    <x v="2"/>
  </r>
  <r>
    <x v="1515"/>
    <x v="0"/>
    <n v="13"/>
    <x v="66"/>
    <m/>
    <n v="40.4"/>
    <n v="25.9"/>
    <x v="0"/>
    <n v="1"/>
    <x v="0"/>
    <x v="16"/>
    <n v="8"/>
    <n v="-0.15602659371055658"/>
    <s v="Normal"/>
    <n v="20.652222222222221"/>
    <n v="8"/>
    <x v="0"/>
    <s v="T113"/>
    <b v="0"/>
    <x v="17"/>
    <x v="0"/>
    <x v="2"/>
  </r>
  <r>
    <x v="1516"/>
    <x v="0"/>
    <n v="10"/>
    <x v="66"/>
    <m/>
    <n v="81.8"/>
    <n v="42"/>
    <x v="1"/>
    <n v="5"/>
    <x v="1"/>
    <x v="177"/>
    <n v="28.19"/>
    <n v="8.0315483495137813E-2"/>
    <s v="Normal"/>
    <n v="20.652222222222221"/>
    <n v="28.19"/>
    <x v="1"/>
    <s v="T048"/>
    <b v="1"/>
    <x v="12"/>
    <x v="1"/>
    <x v="0"/>
  </r>
  <r>
    <x v="1517"/>
    <x v="2"/>
    <n v="8"/>
    <x v="66"/>
    <m/>
    <n v="97.4"/>
    <n v="48.5"/>
    <x v="0"/>
    <n v="2"/>
    <x v="0"/>
    <x v="40"/>
    <n v="12"/>
    <n v="-0.10920300238699156"/>
    <s v="Normal"/>
    <n v="20.652222222222221"/>
    <n v="12"/>
    <x v="0"/>
    <s v="T149"/>
    <b v="0"/>
    <x v="11"/>
    <x v="0"/>
    <x v="2"/>
  </r>
  <r>
    <x v="1518"/>
    <x v="3"/>
    <n v="12"/>
    <x v="66"/>
    <m/>
    <n v="73.2"/>
    <n v="59.1"/>
    <x v="0"/>
    <n v="3"/>
    <x v="2"/>
    <x v="72"/>
    <n v="16"/>
    <n v="-6.2379411063426558E-2"/>
    <s v="Normal"/>
    <n v="20.652222222222221"/>
    <n v="16"/>
    <x v="0"/>
    <s v="T176"/>
    <b v="0"/>
    <x v="18"/>
    <x v="1"/>
    <x v="2"/>
  </r>
  <r>
    <x v="1519"/>
    <x v="2"/>
    <n v="19"/>
    <x v="66"/>
    <m/>
    <n v="104.6"/>
    <n v="44.9"/>
    <x v="1"/>
    <n v="5"/>
    <x v="1"/>
    <x v="500"/>
    <n v="29.26"/>
    <n v="9.2840794174191457E-2"/>
    <s v="Normal"/>
    <n v="20.652222222222221"/>
    <n v="29.26"/>
    <x v="1"/>
    <s v="T043"/>
    <b v="1"/>
    <x v="11"/>
    <x v="0"/>
    <x v="2"/>
  </r>
  <r>
    <x v="1520"/>
    <x v="0"/>
    <n v="29"/>
    <x v="67"/>
    <m/>
    <n v="71.900000000000006"/>
    <n v="51.6"/>
    <x v="0"/>
    <n v="2"/>
    <x v="0"/>
    <x v="93"/>
    <n v="11"/>
    <n v="-0.12090890021788281"/>
    <s v="Normal"/>
    <n v="18.581578947368417"/>
    <n v="11"/>
    <x v="0"/>
    <s v="T303"/>
    <b v="0"/>
    <x v="16"/>
    <x v="1"/>
    <x v="0"/>
  </r>
  <r>
    <x v="1521"/>
    <x v="0"/>
    <n v="30"/>
    <x v="67"/>
    <m/>
    <n v="85.9"/>
    <n v="63.6"/>
    <x v="1"/>
    <n v="5"/>
    <x v="1"/>
    <x v="207"/>
    <n v="30.44"/>
    <n v="0.10665375361464313"/>
    <s v="Normal"/>
    <n v="18.581578947368417"/>
    <n v="30.44"/>
    <x v="1"/>
    <s v="T179"/>
    <b v="1"/>
    <x v="2"/>
    <x v="1"/>
    <x v="0"/>
  </r>
  <r>
    <x v="1522"/>
    <x v="2"/>
    <n v="25"/>
    <x v="67"/>
    <m/>
    <n v="77.7"/>
    <n v="57.5"/>
    <x v="1"/>
    <n v="3"/>
    <x v="2"/>
    <x v="261"/>
    <n v="16.61"/>
    <n v="-5.5238813386582895E-2"/>
    <s v="Normal"/>
    <n v="18.581578947368417"/>
    <n v="16.61"/>
    <x v="0"/>
    <s v="T054"/>
    <b v="1"/>
    <x v="1"/>
    <x v="1"/>
    <x v="1"/>
  </r>
  <r>
    <x v="1523"/>
    <x v="1"/>
    <n v="22"/>
    <x v="67"/>
    <m/>
    <n v="77.8"/>
    <n v="44.2"/>
    <x v="1"/>
    <n v="4.5"/>
    <x v="1"/>
    <x v="486"/>
    <n v="28.65"/>
    <n v="8.5700196497347753E-2"/>
    <s v="Normal"/>
    <n v="18.581578947368417"/>
    <n v="28.65"/>
    <x v="1"/>
    <s v="T370"/>
    <b v="1"/>
    <x v="8"/>
    <x v="0"/>
    <x v="1"/>
  </r>
  <r>
    <x v="1524"/>
    <x v="3"/>
    <n v="5"/>
    <x v="67"/>
    <m/>
    <n v="79.900000000000006"/>
    <n v="32.1"/>
    <x v="0"/>
    <n v="3.5"/>
    <x v="1"/>
    <x v="4"/>
    <m/>
    <n v="-0.24967377635768659"/>
    <s v="Normal"/>
    <n v="18.581578947368417"/>
    <n v="18.581578947368417"/>
    <x v="1"/>
    <s v="T270"/>
    <b v="0"/>
    <x v="0"/>
    <x v="1"/>
    <x v="1"/>
  </r>
  <r>
    <x v="1525"/>
    <x v="3"/>
    <n v="16"/>
    <x v="67"/>
    <m/>
    <n v="85.6"/>
    <n v="59.7"/>
    <x v="0"/>
    <n v="2.5"/>
    <x v="1"/>
    <x v="252"/>
    <n v="15.23"/>
    <n v="-7.1392952393212819E-2"/>
    <s v="Normal"/>
    <n v="18.581578947368417"/>
    <n v="15.23"/>
    <x v="0"/>
    <s v="T147"/>
    <b v="0"/>
    <x v="8"/>
    <x v="1"/>
    <x v="1"/>
  </r>
  <r>
    <x v="1526"/>
    <x v="0"/>
    <n v="27"/>
    <x v="67"/>
    <m/>
    <n v="61.7"/>
    <n v="37"/>
    <x v="0"/>
    <n v="0"/>
    <x v="0"/>
    <x v="12"/>
    <n v="1"/>
    <n v="-0.23796787852679532"/>
    <s v="Normal"/>
    <n v="18.581578947368417"/>
    <n v="1"/>
    <x v="0"/>
    <s v="T443"/>
    <b v="0"/>
    <x v="5"/>
    <x v="1"/>
    <x v="2"/>
  </r>
  <r>
    <x v="1527"/>
    <x v="0"/>
    <n v="21"/>
    <x v="67"/>
    <m/>
    <n v="81.5"/>
    <n v="56.2"/>
    <x v="1"/>
    <n v="3.5"/>
    <x v="1"/>
    <x v="603"/>
    <n v="21.76"/>
    <n v="5.0465604425070712E-3"/>
    <s v="Normal"/>
    <n v="18.581578947368417"/>
    <n v="21.76"/>
    <x v="1"/>
    <s v="T065"/>
    <b v="1"/>
    <x v="20"/>
    <x v="0"/>
    <x v="0"/>
  </r>
  <r>
    <x v="1528"/>
    <x v="0"/>
    <n v="30"/>
    <x v="67"/>
    <m/>
    <n v="68.8"/>
    <n v="50.9"/>
    <x v="1"/>
    <n v="2.5"/>
    <x v="1"/>
    <x v="604"/>
    <n v="16.149999999999999"/>
    <n v="-6.0623526388792884E-2"/>
    <s v="Normal"/>
    <n v="18.581578947368417"/>
    <n v="16.149999999999999"/>
    <x v="0"/>
    <s v="T356"/>
    <b v="1"/>
    <x v="2"/>
    <x v="0"/>
    <x v="2"/>
  </r>
  <r>
    <x v="1529"/>
    <x v="1"/>
    <n v="18"/>
    <x v="67"/>
    <m/>
    <n v="56.7"/>
    <n v="31.2"/>
    <x v="1"/>
    <n v="5"/>
    <x v="1"/>
    <x v="605"/>
    <n v="31.88"/>
    <n v="0.1235102464911265"/>
    <s v="Normal"/>
    <n v="18.581578947368417"/>
    <n v="31.88"/>
    <x v="1"/>
    <s v="T371"/>
    <b v="1"/>
    <x v="20"/>
    <x v="0"/>
    <x v="1"/>
  </r>
  <r>
    <x v="1530"/>
    <x v="0"/>
    <n v="8"/>
    <x v="67"/>
    <m/>
    <n v="41"/>
    <n v="28"/>
    <x v="0"/>
    <n v="2"/>
    <x v="0"/>
    <x v="20"/>
    <n v="13"/>
    <n v="-9.7497104556100306E-2"/>
    <s v="Normal"/>
    <n v="18.581578947368417"/>
    <n v="13"/>
    <x v="0"/>
    <s v="T491"/>
    <b v="0"/>
    <x v="2"/>
    <x v="1"/>
    <x v="2"/>
  </r>
  <r>
    <x v="1531"/>
    <x v="3"/>
    <n v="3"/>
    <x v="67"/>
    <m/>
    <n v="42.1"/>
    <n v="26.1"/>
    <x v="1"/>
    <n v="5"/>
    <x v="1"/>
    <x v="606"/>
    <n v="28.68"/>
    <n v="8.6051373432274508E-2"/>
    <s v="Normal"/>
    <n v="18.581578947368417"/>
    <n v="28.68"/>
    <x v="1"/>
    <s v="T290"/>
    <b v="1"/>
    <x v="19"/>
    <x v="1"/>
    <x v="2"/>
  </r>
  <r>
    <x v="1532"/>
    <x v="2"/>
    <n v="26"/>
    <x v="67"/>
    <m/>
    <n v="76.900000000000006"/>
    <n v="56"/>
    <x v="0"/>
    <n v="2"/>
    <x v="0"/>
    <x v="3"/>
    <n v="10"/>
    <n v="-0.13261479804877407"/>
    <s v="Normal"/>
    <n v="18.581578947368417"/>
    <n v="10"/>
    <x v="0"/>
    <s v="T063"/>
    <b v="0"/>
    <x v="10"/>
    <x v="1"/>
    <x v="0"/>
  </r>
  <r>
    <x v="1533"/>
    <x v="0"/>
    <n v="25"/>
    <x v="67"/>
    <m/>
    <n v="84.6"/>
    <n v="32.200000000000003"/>
    <x v="1"/>
    <n v="5"/>
    <x v="1"/>
    <x v="607"/>
    <n v="28.44"/>
    <n v="8.3241957952860629E-2"/>
    <s v="Normal"/>
    <n v="18.581578947368417"/>
    <n v="28.44"/>
    <x v="1"/>
    <s v="T041"/>
    <b v="1"/>
    <x v="1"/>
    <x v="0"/>
    <x v="2"/>
  </r>
  <r>
    <x v="1534"/>
    <x v="0"/>
    <n v="13"/>
    <x v="67"/>
    <m/>
    <n v="79.599999999999994"/>
    <n v="51.9"/>
    <x v="1"/>
    <n v="4.5"/>
    <x v="1"/>
    <x v="608"/>
    <n v="25.65"/>
    <n v="5.0582503004674005E-2"/>
    <s v="Normal"/>
    <n v="18.581578947368417"/>
    <n v="25.65"/>
    <x v="1"/>
    <s v="T099"/>
    <b v="1"/>
    <x v="12"/>
    <x v="0"/>
    <x v="2"/>
  </r>
  <r>
    <x v="1535"/>
    <x v="2"/>
    <n v="6"/>
    <x v="67"/>
    <m/>
    <n v="78.099999999999994"/>
    <n v="30.2"/>
    <x v="1"/>
    <n v="4.5"/>
    <x v="1"/>
    <x v="609"/>
    <n v="27.11"/>
    <n v="6.7673113837775245E-2"/>
    <s v="Normal"/>
    <n v="18.581578947368417"/>
    <n v="27.11"/>
    <x v="1"/>
    <s v="T330"/>
    <b v="1"/>
    <x v="4"/>
    <x v="1"/>
    <x v="2"/>
  </r>
  <r>
    <x v="1536"/>
    <x v="2"/>
    <n v="5"/>
    <x v="67"/>
    <m/>
    <n v="51.6"/>
    <n v="29.1"/>
    <x v="1"/>
    <n v="3"/>
    <x v="2"/>
    <x v="610"/>
    <n v="18.91"/>
    <n v="-2.8315248375533012E-2"/>
    <s v="Normal"/>
    <n v="18.581578947368417"/>
    <n v="18.91"/>
    <x v="1"/>
    <s v="T244"/>
    <b v="1"/>
    <x v="12"/>
    <x v="0"/>
    <x v="2"/>
  </r>
  <r>
    <x v="1537"/>
    <x v="0"/>
    <n v="6"/>
    <x v="67"/>
    <m/>
    <n v="74.8"/>
    <n v="48.4"/>
    <x v="0"/>
    <n v="2"/>
    <x v="0"/>
    <x v="93"/>
    <n v="11"/>
    <n v="-0.12090890021788281"/>
    <s v="Normal"/>
    <n v="18.581578947368417"/>
    <n v="11"/>
    <x v="0"/>
    <s v="T256"/>
    <b v="0"/>
    <x v="19"/>
    <x v="1"/>
    <x v="0"/>
  </r>
  <r>
    <x v="1538"/>
    <x v="3"/>
    <n v="31"/>
    <x v="67"/>
    <m/>
    <n v="73.2"/>
    <n v="53.7"/>
    <x v="1"/>
    <n v="2"/>
    <x v="0"/>
    <x v="611"/>
    <n v="11.22"/>
    <n v="-0.11833360269508673"/>
    <s v="Normal"/>
    <n v="18.581578947368417"/>
    <n v="11.22"/>
    <x v="0"/>
    <s v="T315"/>
    <b v="1"/>
    <x v="13"/>
    <x v="0"/>
    <x v="0"/>
  </r>
  <r>
    <x v="1539"/>
    <x v="0"/>
    <n v="6"/>
    <x v="67"/>
    <m/>
    <n v="41.1"/>
    <n v="35.700000000000003"/>
    <x v="0"/>
    <n v="3.5"/>
    <x v="1"/>
    <x v="60"/>
    <n v="20.48"/>
    <n v="-9.9369887810337437E-3"/>
    <s v="Normal"/>
    <n v="18.581578947368417"/>
    <n v="20.48"/>
    <x v="1"/>
    <s v="T117"/>
    <b v="0"/>
    <x v="20"/>
    <x v="1"/>
    <x v="1"/>
  </r>
  <r>
    <x v="1540"/>
    <x v="3"/>
    <n v="22"/>
    <x v="68"/>
    <m/>
    <n v="63.3"/>
    <n v="32.5"/>
    <x v="0"/>
    <n v="3"/>
    <x v="2"/>
    <x v="4"/>
    <m/>
    <n v="-0.24967377635768659"/>
    <s v="Normal"/>
    <n v="18.956470588235295"/>
    <n v="18.956470588235295"/>
    <x v="1"/>
    <s v="T264"/>
    <b v="0"/>
    <x v="11"/>
    <x v="1"/>
    <x v="0"/>
  </r>
  <r>
    <x v="1541"/>
    <x v="1"/>
    <n v="21"/>
    <x v="68"/>
    <m/>
    <n v="92.3"/>
    <n v="66.099999999999994"/>
    <x v="1"/>
    <n v="5"/>
    <x v="1"/>
    <x v="612"/>
    <n v="33.1"/>
    <n v="0.13779144184481387"/>
    <s v="Normal"/>
    <n v="18.956470588235295"/>
    <n v="33.1"/>
    <x v="1"/>
    <s v="T039"/>
    <b v="1"/>
    <x v="17"/>
    <x v="0"/>
    <x v="2"/>
  </r>
  <r>
    <x v="1542"/>
    <x v="1"/>
    <n v="5"/>
    <x v="68"/>
    <m/>
    <n v="53.3"/>
    <n v="33.200000000000003"/>
    <x v="1"/>
    <n v="4"/>
    <x v="1"/>
    <x v="88"/>
    <n v="24.37"/>
    <n v="3.559895378113323E-2"/>
    <s v="Normal"/>
    <n v="18.956470588235295"/>
    <n v="24.37"/>
    <x v="1"/>
    <s v="T157"/>
    <b v="1"/>
    <x v="17"/>
    <x v="0"/>
    <x v="0"/>
  </r>
  <r>
    <x v="1543"/>
    <x v="0"/>
    <n v="23"/>
    <x v="68"/>
    <m/>
    <n v="39.299999999999997"/>
    <n v="29.6"/>
    <x v="1"/>
    <n v="3"/>
    <x v="2"/>
    <x v="613"/>
    <n v="18.059999999999999"/>
    <n v="-3.8265261531790593E-2"/>
    <s v="Normal"/>
    <n v="18.956470588235295"/>
    <n v="18.059999999999999"/>
    <x v="1"/>
    <s v="T105"/>
    <b v="1"/>
    <x v="9"/>
    <x v="0"/>
    <x v="0"/>
  </r>
  <r>
    <x v="1544"/>
    <x v="3"/>
    <n v="4"/>
    <x v="68"/>
    <m/>
    <n v="78.3"/>
    <n v="54.8"/>
    <x v="1"/>
    <n v="3.5"/>
    <x v="1"/>
    <x v="554"/>
    <n v="20.99"/>
    <n v="-3.9669808872792294E-3"/>
    <s v="Normal"/>
    <n v="18.956470588235295"/>
    <n v="20.99"/>
    <x v="1"/>
    <s v="T187"/>
    <b v="1"/>
    <x v="18"/>
    <x v="0"/>
    <x v="0"/>
  </r>
  <r>
    <x v="1545"/>
    <x v="0"/>
    <n v="21"/>
    <x v="68"/>
    <m/>
    <n v="62.8"/>
    <n v="59"/>
    <x v="1"/>
    <n v="1"/>
    <x v="0"/>
    <x v="614"/>
    <n v="8.8699999999999992"/>
    <n v="-0.14584246259768119"/>
    <s v="Normal"/>
    <n v="18.956470588235295"/>
    <n v="8.8699999999999992"/>
    <x v="0"/>
    <s v="T114"/>
    <b v="1"/>
    <x v="12"/>
    <x v="0"/>
    <x v="1"/>
  </r>
  <r>
    <x v="1546"/>
    <x v="3"/>
    <n v="17"/>
    <x v="68"/>
    <m/>
    <n v="34.9"/>
    <n v="39.700000000000003"/>
    <x v="0"/>
    <n v="2"/>
    <x v="0"/>
    <x v="4"/>
    <m/>
    <n v="-0.24967377635768659"/>
    <s v="Normal"/>
    <n v="18.956470588235295"/>
    <n v="18.956470588235295"/>
    <x v="1"/>
    <s v="T088"/>
    <b v="0"/>
    <x v="2"/>
    <x v="1"/>
    <x v="1"/>
  </r>
  <r>
    <x v="1547"/>
    <x v="2"/>
    <n v="21"/>
    <x v="68"/>
    <m/>
    <n v="67"/>
    <n v="58.8"/>
    <x v="0"/>
    <n v="3"/>
    <x v="2"/>
    <x v="45"/>
    <n v="15"/>
    <n v="-7.4085308894317803E-2"/>
    <s v="Normal"/>
    <n v="18.956470588235295"/>
    <n v="15"/>
    <x v="0"/>
    <s v="T336"/>
    <b v="0"/>
    <x v="14"/>
    <x v="1"/>
    <x v="0"/>
  </r>
  <r>
    <x v="1548"/>
    <x v="2"/>
    <n v="30"/>
    <x v="68"/>
    <m/>
    <n v="42.4"/>
    <n v="25.6"/>
    <x v="0"/>
    <n v="2"/>
    <x v="0"/>
    <x v="40"/>
    <n v="12"/>
    <n v="-0.10920300238699156"/>
    <s v="Normal"/>
    <n v="18.956470588235295"/>
    <n v="12"/>
    <x v="0"/>
    <s v="T216"/>
    <b v="0"/>
    <x v="8"/>
    <x v="1"/>
    <x v="1"/>
  </r>
  <r>
    <x v="1549"/>
    <x v="2"/>
    <n v="15"/>
    <x v="68"/>
    <m/>
    <n v="92.8"/>
    <n v="57.8"/>
    <x v="0"/>
    <n v="4"/>
    <x v="1"/>
    <x v="58"/>
    <n v="23"/>
    <n v="1.9561873752812205E-2"/>
    <s v="Normal"/>
    <n v="18.956470588235295"/>
    <n v="23"/>
    <x v="1"/>
    <s v="T099"/>
    <b v="0"/>
    <x v="0"/>
    <x v="0"/>
    <x v="0"/>
  </r>
  <r>
    <x v="1550"/>
    <x v="2"/>
    <n v="19"/>
    <x v="68"/>
    <m/>
    <n v="39.4"/>
    <n v="27.4"/>
    <x v="0"/>
    <n v="3"/>
    <x v="2"/>
    <x v="4"/>
    <m/>
    <n v="-0.24967377635768659"/>
    <s v="Normal"/>
    <n v="18.956470588235295"/>
    <n v="18.956470588235295"/>
    <x v="1"/>
    <s v="T055"/>
    <b v="0"/>
    <x v="1"/>
    <x v="0"/>
    <x v="2"/>
  </r>
  <r>
    <x v="1551"/>
    <x v="0"/>
    <n v="10"/>
    <x v="68"/>
    <m/>
    <n v="67.2"/>
    <n v="51.9"/>
    <x v="0"/>
    <n v="1"/>
    <x v="0"/>
    <x v="15"/>
    <n v="5"/>
    <n v="-0.19114428720323032"/>
    <s v="Normal"/>
    <n v="18.956470588235295"/>
    <n v="5"/>
    <x v="0"/>
    <s v="T147"/>
    <b v="0"/>
    <x v="7"/>
    <x v="1"/>
    <x v="1"/>
  </r>
  <r>
    <x v="1552"/>
    <x v="0"/>
    <n v="18"/>
    <x v="68"/>
    <m/>
    <n v="87.3"/>
    <n v="40.9"/>
    <x v="1"/>
    <n v="4"/>
    <x v="1"/>
    <x v="615"/>
    <n v="24.34"/>
    <n v="3.5247776846206481E-2"/>
    <s v="Normal"/>
    <n v="18.956470588235295"/>
    <n v="24.34"/>
    <x v="1"/>
    <s v="T041"/>
    <b v="1"/>
    <x v="17"/>
    <x v="0"/>
    <x v="0"/>
  </r>
  <r>
    <x v="1553"/>
    <x v="0"/>
    <n v="8"/>
    <x v="68"/>
    <m/>
    <n v="88.5"/>
    <n v="51.5"/>
    <x v="1"/>
    <n v="3"/>
    <x v="2"/>
    <x v="616"/>
    <n v="19.22"/>
    <n v="-2.468642004795674E-2"/>
    <s v="Normal"/>
    <n v="18.956470588235295"/>
    <n v="19.22"/>
    <x v="1"/>
    <s v="T009"/>
    <b v="1"/>
    <x v="9"/>
    <x v="0"/>
    <x v="1"/>
  </r>
  <r>
    <x v="1554"/>
    <x v="3"/>
    <n v="4"/>
    <x v="68"/>
    <m/>
    <n v="46.7"/>
    <n v="38"/>
    <x v="0"/>
    <n v="3"/>
    <x v="2"/>
    <x v="61"/>
    <n v="17"/>
    <n v="-5.0673513232535307E-2"/>
    <s v="Normal"/>
    <n v="18.956470588235295"/>
    <n v="17"/>
    <x v="0"/>
    <s v="T136"/>
    <b v="0"/>
    <x v="4"/>
    <x v="1"/>
    <x v="2"/>
  </r>
  <r>
    <x v="1555"/>
    <x v="1"/>
    <n v="27"/>
    <x v="68"/>
    <m/>
    <n v="98.6"/>
    <n v="53.4"/>
    <x v="1"/>
    <n v="5"/>
    <x v="1"/>
    <x v="472"/>
    <n v="33.299999999999997"/>
    <n v="0.14013262141099206"/>
    <s v="Normal"/>
    <n v="18.956470588235295"/>
    <n v="33.299999999999997"/>
    <x v="1"/>
    <s v="T292"/>
    <b v="1"/>
    <x v="5"/>
    <x v="0"/>
    <x v="1"/>
  </r>
  <r>
    <x v="1556"/>
    <x v="1"/>
    <n v="1"/>
    <x v="68"/>
    <m/>
    <n v="92.8"/>
    <n v="61.4"/>
    <x v="1"/>
    <n v="4.5"/>
    <x v="1"/>
    <x v="617"/>
    <n v="30.01"/>
    <n v="0.10162021754735989"/>
    <s v="Normal"/>
    <n v="18.956470588235295"/>
    <n v="30.01"/>
    <x v="1"/>
    <s v="T498"/>
    <b v="1"/>
    <x v="9"/>
    <x v="0"/>
    <x v="0"/>
  </r>
  <r>
    <x v="1557"/>
    <x v="2"/>
    <n v="27"/>
    <x v="68"/>
    <m/>
    <n v="98.5"/>
    <n v="66.599999999999994"/>
    <x v="0"/>
    <n v="2"/>
    <x v="0"/>
    <x v="40"/>
    <n v="12"/>
    <n v="-0.10920300238699156"/>
    <s v="Normal"/>
    <n v="18.956470588235295"/>
    <n v="12"/>
    <x v="0"/>
    <s v="T469"/>
    <b v="0"/>
    <x v="5"/>
    <x v="1"/>
    <x v="0"/>
  </r>
  <r>
    <x v="1558"/>
    <x v="3"/>
    <n v="21"/>
    <x v="68"/>
    <m/>
    <n v="62.2"/>
    <n v="46.4"/>
    <x v="0"/>
    <n v="2"/>
    <x v="0"/>
    <x v="3"/>
    <n v="10"/>
    <n v="-0.13261479804877407"/>
    <s v="Normal"/>
    <n v="18.956470588235295"/>
    <n v="10"/>
    <x v="0"/>
    <s v="T079"/>
    <b v="0"/>
    <x v="14"/>
    <x v="1"/>
    <x v="2"/>
  </r>
  <r>
    <x v="1559"/>
    <x v="0"/>
    <n v="12"/>
    <x v="68"/>
    <m/>
    <n v="82.4"/>
    <n v="48.2"/>
    <x v="0"/>
    <n v="3"/>
    <x v="2"/>
    <x v="72"/>
    <n v="16"/>
    <n v="-6.2379411063426558E-2"/>
    <s v="Normal"/>
    <n v="18.956470588235295"/>
    <n v="16"/>
    <x v="0"/>
    <s v="T359"/>
    <b v="0"/>
    <x v="7"/>
    <x v="1"/>
    <x v="0"/>
  </r>
  <r>
    <x v="1560"/>
    <x v="3"/>
    <n v="1"/>
    <x v="69"/>
    <m/>
    <n v="64.599999999999994"/>
    <n v="51.4"/>
    <x v="1"/>
    <n v="4"/>
    <x v="1"/>
    <x v="217"/>
    <n v="22.95"/>
    <n v="1.8976578861267634E-2"/>
    <s v="Normal"/>
    <n v="18.023333333333333"/>
    <n v="22.95"/>
    <x v="1"/>
    <s v="T368"/>
    <b v="1"/>
    <x v="5"/>
    <x v="1"/>
    <x v="1"/>
  </r>
  <r>
    <x v="1561"/>
    <x v="1"/>
    <n v="23"/>
    <x v="69"/>
    <m/>
    <n v="78.900000000000006"/>
    <n v="55.5"/>
    <x v="1"/>
    <n v="3"/>
    <x v="2"/>
    <x v="181"/>
    <n v="18.170000000000002"/>
    <n v="-3.6977612770392521E-2"/>
    <s v="Normal"/>
    <n v="18.023333333333333"/>
    <n v="18.170000000000002"/>
    <x v="1"/>
    <s v="T064"/>
    <b v="1"/>
    <x v="4"/>
    <x v="0"/>
    <x v="0"/>
  </r>
  <r>
    <x v="1562"/>
    <x v="0"/>
    <n v="3"/>
    <x v="69"/>
    <m/>
    <n v="71.2"/>
    <n v="57.2"/>
    <x v="1"/>
    <n v="3"/>
    <x v="2"/>
    <x v="563"/>
    <n v="16.7"/>
    <n v="-5.4185282581802691E-2"/>
    <s v="Normal"/>
    <n v="18.023333333333333"/>
    <n v="16.7"/>
    <x v="0"/>
    <s v="T445"/>
    <b v="1"/>
    <x v="8"/>
    <x v="0"/>
    <x v="2"/>
  </r>
  <r>
    <x v="1563"/>
    <x v="2"/>
    <n v="16"/>
    <x v="69"/>
    <m/>
    <n v="64.599999999999994"/>
    <n v="37.4"/>
    <x v="0"/>
    <n v="3"/>
    <x v="2"/>
    <x v="45"/>
    <n v="15"/>
    <n v="-7.4085308894317803E-2"/>
    <s v="Normal"/>
    <n v="18.023333333333333"/>
    <n v="15"/>
    <x v="0"/>
    <s v="T203"/>
    <b v="0"/>
    <x v="12"/>
    <x v="1"/>
    <x v="2"/>
  </r>
  <r>
    <x v="1564"/>
    <x v="0"/>
    <n v="11"/>
    <x v="69"/>
    <m/>
    <n v="50.6"/>
    <n v="38.200000000000003"/>
    <x v="1"/>
    <n v="3.5"/>
    <x v="1"/>
    <x v="618"/>
    <n v="20.440000000000001"/>
    <n v="-1.0405224694269384E-2"/>
    <s v="Normal"/>
    <n v="18.023333333333333"/>
    <n v="20.440000000000001"/>
    <x v="1"/>
    <s v="T080"/>
    <b v="1"/>
    <x v="19"/>
    <x v="0"/>
    <x v="2"/>
  </r>
  <r>
    <x v="1565"/>
    <x v="2"/>
    <n v="11"/>
    <x v="69"/>
    <m/>
    <n v="37.200000000000003"/>
    <n v="39.700000000000003"/>
    <x v="0"/>
    <n v="3"/>
    <x v="2"/>
    <x v="61"/>
    <n v="17"/>
    <n v="-5.0673513232535307E-2"/>
    <s v="Normal"/>
    <n v="18.023333333333333"/>
    <n v="17"/>
    <x v="0"/>
    <s v="T160"/>
    <b v="0"/>
    <x v="15"/>
    <x v="1"/>
    <x v="0"/>
  </r>
  <r>
    <x v="1566"/>
    <x v="2"/>
    <n v="1"/>
    <x v="69"/>
    <m/>
    <n v="54"/>
    <n v="35.5"/>
    <x v="0"/>
    <n v="3"/>
    <x v="2"/>
    <x v="45"/>
    <n v="15"/>
    <n v="-7.4085308894317803E-2"/>
    <s v="Normal"/>
    <n v="18.023333333333333"/>
    <n v="15"/>
    <x v="0"/>
    <s v="T221"/>
    <b v="0"/>
    <x v="4"/>
    <x v="1"/>
    <x v="0"/>
  </r>
  <r>
    <x v="1567"/>
    <x v="3"/>
    <n v="6"/>
    <x v="69"/>
    <m/>
    <n v="75.900000000000006"/>
    <n v="59.1"/>
    <x v="0"/>
    <n v="2"/>
    <x v="0"/>
    <x v="3"/>
    <n v="10"/>
    <n v="-0.13261479804877407"/>
    <s v="Normal"/>
    <n v="18.023333333333333"/>
    <n v="10"/>
    <x v="0"/>
    <s v="T269"/>
    <b v="0"/>
    <x v="15"/>
    <x v="0"/>
    <x v="2"/>
  </r>
  <r>
    <x v="1568"/>
    <x v="0"/>
    <n v="12"/>
    <x v="69"/>
    <m/>
    <n v="57.7"/>
    <n v="35.200000000000003"/>
    <x v="0"/>
    <n v="4"/>
    <x v="1"/>
    <x v="4"/>
    <m/>
    <n v="-0.24967377635768659"/>
    <s v="Normal"/>
    <n v="18.023333333333333"/>
    <n v="18.023333333333333"/>
    <x v="1"/>
    <s v="T364"/>
    <b v="0"/>
    <x v="4"/>
    <x v="0"/>
    <x v="0"/>
  </r>
  <r>
    <x v="1569"/>
    <x v="0"/>
    <n v="13"/>
    <x v="69"/>
    <m/>
    <n v="76.8"/>
    <n v="33.1"/>
    <x v="1"/>
    <n v="3"/>
    <x v="2"/>
    <x v="619"/>
    <n v="17.88"/>
    <n v="-4.0372323141351016E-2"/>
    <s v="Normal"/>
    <n v="18.023333333333333"/>
    <n v="17.88"/>
    <x v="0"/>
    <s v="T081"/>
    <b v="1"/>
    <x v="18"/>
    <x v="0"/>
    <x v="1"/>
  </r>
  <r>
    <x v="1570"/>
    <x v="0"/>
    <n v="11"/>
    <x v="69"/>
    <m/>
    <n v="87.9"/>
    <n v="52"/>
    <x v="1"/>
    <n v="4.5"/>
    <x v="1"/>
    <x v="620"/>
    <n v="28.53"/>
    <n v="8.4295488757640841E-2"/>
    <s v="Normal"/>
    <n v="18.023333333333333"/>
    <n v="28.53"/>
    <x v="1"/>
    <s v="T417"/>
    <b v="1"/>
    <x v="23"/>
    <x v="0"/>
    <x v="2"/>
  </r>
  <r>
    <x v="1571"/>
    <x v="2"/>
    <n v="1"/>
    <x v="69"/>
    <m/>
    <n v="74.7"/>
    <n v="35.5"/>
    <x v="1"/>
    <n v="4"/>
    <x v="1"/>
    <x v="621"/>
    <n v="22.83"/>
    <n v="1.7571871121560671E-2"/>
    <s v="Normal"/>
    <n v="18.023333333333333"/>
    <n v="22.83"/>
    <x v="1"/>
    <s v="T367"/>
    <b v="1"/>
    <x v="12"/>
    <x v="1"/>
    <x v="0"/>
  </r>
  <r>
    <x v="1572"/>
    <x v="2"/>
    <n v="11"/>
    <x v="69"/>
    <m/>
    <n v="82.6"/>
    <n v="64.599999999999994"/>
    <x v="0"/>
    <n v="3"/>
    <x v="2"/>
    <x v="45"/>
    <n v="15"/>
    <n v="-7.4085308894317803E-2"/>
    <s v="Normal"/>
    <n v="18.023333333333333"/>
    <n v="15"/>
    <x v="0"/>
    <s v="T485"/>
    <b v="0"/>
    <x v="4"/>
    <x v="1"/>
    <x v="2"/>
  </r>
  <r>
    <x v="1573"/>
    <x v="3"/>
    <n v="21"/>
    <x v="69"/>
    <m/>
    <n v="69.2"/>
    <n v="30.6"/>
    <x v="0"/>
    <n v="2"/>
    <x v="0"/>
    <x v="3"/>
    <n v="10"/>
    <n v="-0.13261479804877407"/>
    <s v="Normal"/>
    <n v="18.023333333333333"/>
    <n v="10"/>
    <x v="0"/>
    <s v="T075"/>
    <b v="0"/>
    <x v="6"/>
    <x v="1"/>
    <x v="2"/>
  </r>
  <r>
    <x v="1574"/>
    <x v="1"/>
    <n v="24"/>
    <x v="69"/>
    <m/>
    <n v="65.8"/>
    <n v="47.3"/>
    <x v="1"/>
    <n v="4.5"/>
    <x v="1"/>
    <x v="4"/>
    <m/>
    <n v="-0.24967377635768659"/>
    <s v="Normal"/>
    <n v="18.023333333333333"/>
    <n v="18.023333333333333"/>
    <x v="1"/>
    <s v="T226"/>
    <b v="1"/>
    <x v="1"/>
    <x v="0"/>
    <x v="2"/>
  </r>
  <r>
    <x v="1575"/>
    <x v="2"/>
    <n v="24"/>
    <x v="69"/>
    <m/>
    <n v="93.4"/>
    <n v="41.9"/>
    <x v="1"/>
    <n v="5"/>
    <x v="1"/>
    <x v="4"/>
    <m/>
    <n v="-0.24967377635768659"/>
    <s v="Normal"/>
    <n v="18.023333333333333"/>
    <n v="18.023333333333333"/>
    <x v="1"/>
    <s v="T410"/>
    <b v="1"/>
    <x v="10"/>
    <x v="0"/>
    <x v="0"/>
  </r>
  <r>
    <x v="1576"/>
    <x v="3"/>
    <n v="10"/>
    <x v="69"/>
    <m/>
    <n v="71.7"/>
    <n v="41.3"/>
    <x v="1"/>
    <n v="4"/>
    <x v="1"/>
    <x v="622"/>
    <n v="23.92"/>
    <n v="3.0331299757232175E-2"/>
    <s v="Normal"/>
    <n v="18.023333333333333"/>
    <n v="23.92"/>
    <x v="1"/>
    <s v="T408"/>
    <b v="1"/>
    <x v="18"/>
    <x v="0"/>
    <x v="0"/>
  </r>
  <r>
    <x v="1577"/>
    <x v="0"/>
    <n v="26"/>
    <x v="69"/>
    <m/>
    <n v="88.7"/>
    <n v="60.8"/>
    <x v="0"/>
    <n v="2"/>
    <x v="0"/>
    <x v="40"/>
    <n v="12"/>
    <n v="-0.10920300238699156"/>
    <s v="Normal"/>
    <n v="18.023333333333333"/>
    <n v="12"/>
    <x v="0"/>
    <s v="T002"/>
    <b v="0"/>
    <x v="5"/>
    <x v="1"/>
    <x v="2"/>
  </r>
  <r>
    <x v="1578"/>
    <x v="1"/>
    <n v="11"/>
    <x v="69"/>
    <m/>
    <n v="103"/>
    <n v="52.2"/>
    <x v="1"/>
    <n v="5"/>
    <x v="1"/>
    <x v="623"/>
    <n v="32.49"/>
    <n v="0.13065084416797021"/>
    <s v="Normal"/>
    <n v="18.023333333333333"/>
    <n v="32.49"/>
    <x v="1"/>
    <s v="T195"/>
    <b v="1"/>
    <x v="11"/>
    <x v="0"/>
    <x v="0"/>
  </r>
  <r>
    <x v="1579"/>
    <x v="0"/>
    <n v="30"/>
    <x v="69"/>
    <m/>
    <n v="66"/>
    <n v="58"/>
    <x v="0"/>
    <n v="0.5"/>
    <x v="0"/>
    <x v="36"/>
    <n v="3.68"/>
    <n v="-0.20659607234000676"/>
    <s v="Normal"/>
    <n v="18.023333333333333"/>
    <n v="3.68"/>
    <x v="0"/>
    <s v="T152"/>
    <b v="0"/>
    <x v="2"/>
    <x v="1"/>
    <x v="1"/>
  </r>
  <r>
    <x v="1580"/>
    <x v="3"/>
    <n v="7"/>
    <x v="70"/>
    <m/>
    <n v="71"/>
    <n v="45.9"/>
    <x v="1"/>
    <n v="2"/>
    <x v="0"/>
    <x v="624"/>
    <m/>
    <n v="14.523169286227072"/>
    <s v="Outlier"/>
    <n v="19.085588235294122"/>
    <n v="19.085588235294122"/>
    <x v="1"/>
    <s v="T468"/>
    <b v="1"/>
    <x v="18"/>
    <x v="1"/>
    <x v="1"/>
  </r>
  <r>
    <x v="1581"/>
    <x v="2"/>
    <n v="9"/>
    <x v="70"/>
    <m/>
    <n v="72.8"/>
    <n v="46.7"/>
    <x v="0"/>
    <n v="1"/>
    <x v="0"/>
    <x v="15"/>
    <n v="5"/>
    <n v="-0.19114428720323032"/>
    <s v="Normal"/>
    <n v="19.085588235294122"/>
    <n v="5"/>
    <x v="0"/>
    <s v="T207"/>
    <b v="0"/>
    <x v="2"/>
    <x v="1"/>
    <x v="0"/>
  </r>
  <r>
    <x v="1582"/>
    <x v="1"/>
    <n v="20"/>
    <x v="70"/>
    <m/>
    <n v="73.599999999999994"/>
    <n v="55.9"/>
    <x v="1"/>
    <n v="5"/>
    <x v="1"/>
    <x v="625"/>
    <n v="30.34"/>
    <n v="0.10548316383155398"/>
    <s v="Normal"/>
    <n v="19.085588235294122"/>
    <n v="30.34"/>
    <x v="1"/>
    <s v="T292"/>
    <b v="1"/>
    <x v="18"/>
    <x v="0"/>
    <x v="0"/>
  </r>
  <r>
    <x v="1583"/>
    <x v="1"/>
    <n v="17"/>
    <x v="70"/>
    <m/>
    <n v="88.9"/>
    <n v="60.3"/>
    <x v="1"/>
    <n v="4.5"/>
    <x v="1"/>
    <x v="4"/>
    <m/>
    <n v="-0.24967377635768659"/>
    <s v="Normal"/>
    <n v="19.085588235294122"/>
    <n v="19.085588235294122"/>
    <x v="1"/>
    <s v="T297"/>
    <b v="1"/>
    <x v="19"/>
    <x v="0"/>
    <x v="0"/>
  </r>
  <r>
    <x v="1584"/>
    <x v="2"/>
    <n v="14"/>
    <x v="70"/>
    <m/>
    <n v="93.9"/>
    <n v="53.3"/>
    <x v="1"/>
    <n v="5"/>
    <x v="1"/>
    <x v="626"/>
    <n v="30.82"/>
    <n v="0.1111019947903818"/>
    <s v="Normal"/>
    <n v="19.085588235294122"/>
    <n v="30.82"/>
    <x v="1"/>
    <s v="T238"/>
    <b v="1"/>
    <x v="20"/>
    <x v="0"/>
    <x v="1"/>
  </r>
  <r>
    <x v="1585"/>
    <x v="0"/>
    <n v="2"/>
    <x v="70"/>
    <m/>
    <n v="68.7"/>
    <n v="35.1"/>
    <x v="0"/>
    <n v="1"/>
    <x v="0"/>
    <x v="15"/>
    <n v="5"/>
    <n v="-0.19114428720323032"/>
    <s v="Normal"/>
    <n v="19.085588235294122"/>
    <n v="5"/>
    <x v="0"/>
    <s v="T003"/>
    <b v="0"/>
    <x v="18"/>
    <x v="1"/>
    <x v="1"/>
  </r>
  <r>
    <x v="1586"/>
    <x v="3"/>
    <n v="14"/>
    <x v="70"/>
    <m/>
    <n v="100.4"/>
    <n v="57.2"/>
    <x v="1"/>
    <n v="4"/>
    <x v="1"/>
    <x v="4"/>
    <m/>
    <n v="-0.24967377635768659"/>
    <s v="Normal"/>
    <n v="19.085588235294122"/>
    <n v="19.085588235294122"/>
    <x v="1"/>
    <s v="T080"/>
    <b v="1"/>
    <x v="22"/>
    <x v="0"/>
    <x v="2"/>
  </r>
  <r>
    <x v="1587"/>
    <x v="0"/>
    <n v="9"/>
    <x v="70"/>
    <m/>
    <n v="76.8"/>
    <n v="38.6"/>
    <x v="1"/>
    <n v="3"/>
    <x v="2"/>
    <x v="627"/>
    <n v="18.03"/>
    <n v="-3.86164384667173E-2"/>
    <s v="Normal"/>
    <n v="19.085588235294122"/>
    <n v="18.03"/>
    <x v="1"/>
    <s v="T126"/>
    <b v="1"/>
    <x v="13"/>
    <x v="0"/>
    <x v="2"/>
  </r>
  <r>
    <x v="1588"/>
    <x v="2"/>
    <n v="8"/>
    <x v="70"/>
    <m/>
    <n v="41.9"/>
    <n v="36.6"/>
    <x v="1"/>
    <n v="3.5"/>
    <x v="1"/>
    <x v="337"/>
    <n v="24.67"/>
    <n v="3.9110723130400614E-2"/>
    <s v="Normal"/>
    <n v="19.085588235294122"/>
    <n v="24.67"/>
    <x v="1"/>
    <s v="T276"/>
    <b v="1"/>
    <x v="23"/>
    <x v="1"/>
    <x v="2"/>
  </r>
  <r>
    <x v="1589"/>
    <x v="0"/>
    <n v="5"/>
    <x v="70"/>
    <m/>
    <n v="49.3"/>
    <n v="40"/>
    <x v="0"/>
    <n v="3"/>
    <x v="2"/>
    <x v="61"/>
    <n v="17"/>
    <n v="-5.0673513232535307E-2"/>
    <s v="Normal"/>
    <n v="19.085588235294122"/>
    <n v="17"/>
    <x v="0"/>
    <s v="T087"/>
    <b v="0"/>
    <x v="3"/>
    <x v="1"/>
    <x v="0"/>
  </r>
  <r>
    <x v="1590"/>
    <x v="2"/>
    <n v="14"/>
    <x v="70"/>
    <m/>
    <n v="87.4"/>
    <n v="60.8"/>
    <x v="1"/>
    <n v="5"/>
    <x v="1"/>
    <x v="628"/>
    <n v="29.17"/>
    <n v="9.1787263369411246E-2"/>
    <s v="Normal"/>
    <n v="19.085588235294122"/>
    <n v="29.17"/>
    <x v="1"/>
    <s v="T350"/>
    <b v="1"/>
    <x v="0"/>
    <x v="0"/>
    <x v="1"/>
  </r>
  <r>
    <x v="1591"/>
    <x v="2"/>
    <n v="4"/>
    <x v="70"/>
    <m/>
    <n v="63"/>
    <n v="34.5"/>
    <x v="1"/>
    <n v="3.5"/>
    <x v="1"/>
    <x v="629"/>
    <n v="21.19"/>
    <n v="-1.6258013211009458E-3"/>
    <s v="Normal"/>
    <n v="19.085588235294122"/>
    <n v="21.19"/>
    <x v="1"/>
    <s v="T065"/>
    <b v="1"/>
    <x v="20"/>
    <x v="1"/>
    <x v="0"/>
  </r>
  <r>
    <x v="1592"/>
    <x v="1"/>
    <n v="15"/>
    <x v="70"/>
    <m/>
    <n v="45.5"/>
    <n v="39.5"/>
    <x v="1"/>
    <n v="5"/>
    <x v="1"/>
    <x v="630"/>
    <n v="34.299999999999997"/>
    <n v="0.15183851924188332"/>
    <s v="Normal"/>
    <n v="19.085588235294122"/>
    <n v="34.299999999999997"/>
    <x v="1"/>
    <s v="T123"/>
    <b v="1"/>
    <x v="1"/>
    <x v="0"/>
    <x v="1"/>
  </r>
  <r>
    <x v="1593"/>
    <x v="0"/>
    <n v="11"/>
    <x v="70"/>
    <m/>
    <n v="41"/>
    <n v="27"/>
    <x v="0"/>
    <n v="4"/>
    <x v="1"/>
    <x v="21"/>
    <n v="22"/>
    <n v="7.8559759219209522E-3"/>
    <s v="Normal"/>
    <n v="19.085588235294122"/>
    <n v="22"/>
    <x v="1"/>
    <s v="T036"/>
    <b v="0"/>
    <x v="4"/>
    <x v="1"/>
    <x v="0"/>
  </r>
  <r>
    <x v="1594"/>
    <x v="2"/>
    <n v="26"/>
    <x v="70"/>
    <m/>
    <n v="74.599999999999994"/>
    <n v="49.7"/>
    <x v="1"/>
    <n v="4.5"/>
    <x v="1"/>
    <x v="631"/>
    <n v="26.53"/>
    <n v="6.0883693095858338E-2"/>
    <s v="Normal"/>
    <n v="19.085588235294122"/>
    <n v="26.53"/>
    <x v="1"/>
    <s v="T259"/>
    <b v="1"/>
    <x v="9"/>
    <x v="0"/>
    <x v="1"/>
  </r>
  <r>
    <x v="1595"/>
    <x v="1"/>
    <n v="25"/>
    <x v="70"/>
    <m/>
    <n v="98.3"/>
    <n v="44.7"/>
    <x v="0"/>
    <n v="5"/>
    <x v="1"/>
    <x v="168"/>
    <n v="30.8"/>
    <n v="0.11086787683376398"/>
    <s v="Normal"/>
    <n v="19.085588235294122"/>
    <n v="30.8"/>
    <x v="1"/>
    <s v="T118"/>
    <b v="0"/>
    <x v="10"/>
    <x v="0"/>
    <x v="0"/>
  </r>
  <r>
    <x v="1596"/>
    <x v="2"/>
    <n v="5"/>
    <x v="70"/>
    <m/>
    <n v="50.2"/>
    <n v="27.4"/>
    <x v="0"/>
    <n v="3"/>
    <x v="2"/>
    <x v="45"/>
    <n v="15"/>
    <n v="-7.4085308894317803E-2"/>
    <s v="Normal"/>
    <n v="19.085588235294122"/>
    <n v="15"/>
    <x v="0"/>
    <s v="T137"/>
    <b v="0"/>
    <x v="12"/>
    <x v="1"/>
    <x v="1"/>
  </r>
  <r>
    <x v="1597"/>
    <x v="2"/>
    <n v="7"/>
    <x v="70"/>
    <m/>
    <n v="99.9"/>
    <n v="58"/>
    <x v="0"/>
    <n v="4"/>
    <x v="1"/>
    <x v="58"/>
    <n v="23"/>
    <n v="1.9561873752812205E-2"/>
    <s v="Normal"/>
    <n v="19.085588235294122"/>
    <n v="23"/>
    <x v="1"/>
    <s v="T270"/>
    <b v="0"/>
    <x v="8"/>
    <x v="1"/>
    <x v="0"/>
  </r>
  <r>
    <x v="1598"/>
    <x v="3"/>
    <n v="9"/>
    <x v="70"/>
    <m/>
    <n v="43"/>
    <n v="27.4"/>
    <x v="0"/>
    <n v="3"/>
    <x v="2"/>
    <x v="61"/>
    <n v="17"/>
    <n v="-5.0673513232535307E-2"/>
    <s v="Normal"/>
    <n v="19.085588235294122"/>
    <n v="17"/>
    <x v="0"/>
    <s v="T149"/>
    <b v="0"/>
    <x v="14"/>
    <x v="1"/>
    <x v="2"/>
  </r>
  <r>
    <x v="1599"/>
    <x v="1"/>
    <n v="21"/>
    <x v="70"/>
    <m/>
    <n v="73.900000000000006"/>
    <n v="36.1"/>
    <x v="1"/>
    <n v="4"/>
    <x v="1"/>
    <x v="4"/>
    <m/>
    <n v="-0.24967377635768659"/>
    <s v="Normal"/>
    <n v="19.085588235294122"/>
    <n v="19.085588235294122"/>
    <x v="1"/>
    <s v="T368"/>
    <b v="1"/>
    <x v="11"/>
    <x v="0"/>
    <x v="2"/>
  </r>
  <r>
    <x v="1600"/>
    <x v="3"/>
    <n v="9"/>
    <x v="39"/>
    <m/>
    <n v="66.400000000000006"/>
    <n v="46.4"/>
    <x v="0"/>
    <n v="3"/>
    <x v="2"/>
    <x v="45"/>
    <n v="15"/>
    <n v="-7.4085308894317803E-2"/>
    <s v="Normal"/>
    <n v="18.30745454545454"/>
    <n v="15"/>
    <x v="0"/>
    <s v="T285"/>
    <b v="0"/>
    <x v="20"/>
    <x v="1"/>
    <x v="1"/>
  </r>
  <r>
    <x v="1601"/>
    <x v="2"/>
    <n v="29"/>
    <x v="39"/>
    <m/>
    <n v="72.3"/>
    <n v="45.4"/>
    <x v="0"/>
    <n v="2"/>
    <x v="0"/>
    <x v="3"/>
    <n v="10"/>
    <n v="-0.13261479804877407"/>
    <s v="Normal"/>
    <n v="18.30745454545454"/>
    <n v="10"/>
    <x v="0"/>
    <s v="T302"/>
    <b v="0"/>
    <x v="4"/>
    <x v="1"/>
    <x v="1"/>
  </r>
  <r>
    <x v="1602"/>
    <x v="0"/>
    <n v="28"/>
    <x v="39"/>
    <m/>
    <n v="75"/>
    <n v="43.2"/>
    <x v="0"/>
    <n v="1.5"/>
    <x v="0"/>
    <x v="50"/>
    <n v="7.88"/>
    <n v="-0.15743130145026352"/>
    <s v="Normal"/>
    <n v="18.30745454545454"/>
    <n v="7.88"/>
    <x v="0"/>
    <s v="T292"/>
    <b v="0"/>
    <x v="18"/>
    <x v="1"/>
    <x v="2"/>
  </r>
  <r>
    <x v="1603"/>
    <x v="1"/>
    <n v="17"/>
    <x v="39"/>
    <m/>
    <n v="76.5"/>
    <n v="46.3"/>
    <x v="1"/>
    <n v="4.5"/>
    <x v="1"/>
    <x v="632"/>
    <n v="29.27"/>
    <n v="9.2957853152500339E-2"/>
    <s v="Normal"/>
    <n v="18.30745454545454"/>
    <n v="29.27"/>
    <x v="1"/>
    <s v="T116"/>
    <b v="1"/>
    <x v="10"/>
    <x v="0"/>
    <x v="0"/>
  </r>
  <r>
    <x v="1604"/>
    <x v="3"/>
    <n v="8"/>
    <x v="39"/>
    <m/>
    <n v="53.9"/>
    <n v="30.7"/>
    <x v="0"/>
    <n v="3"/>
    <x v="2"/>
    <x v="45"/>
    <n v="15"/>
    <n v="-7.4085308894317803E-2"/>
    <s v="Normal"/>
    <n v="18.30745454545454"/>
    <n v="15"/>
    <x v="0"/>
    <s v="T213"/>
    <b v="0"/>
    <x v="20"/>
    <x v="1"/>
    <x v="1"/>
  </r>
  <r>
    <x v="1605"/>
    <x v="0"/>
    <n v="26"/>
    <x v="39"/>
    <m/>
    <n v="41.6"/>
    <n v="28.3"/>
    <x v="1"/>
    <n v="4"/>
    <x v="1"/>
    <x v="4"/>
    <m/>
    <n v="-0.24967377635768659"/>
    <s v="Normal"/>
    <n v="18.30745454545454"/>
    <n v="18.30745454545454"/>
    <x v="1"/>
    <s v="T130"/>
    <b v="1"/>
    <x v="21"/>
    <x v="0"/>
    <x v="2"/>
  </r>
  <r>
    <x v="1606"/>
    <x v="0"/>
    <n v="11"/>
    <x v="39"/>
    <m/>
    <n v="72"/>
    <n v="44.1"/>
    <x v="1"/>
    <n v="3.5"/>
    <x v="1"/>
    <x v="633"/>
    <n v="21.26"/>
    <n v="-8.0638847293855497E-4"/>
    <s v="Normal"/>
    <n v="18.30745454545454"/>
    <n v="21.26"/>
    <x v="1"/>
    <s v="T355"/>
    <b v="1"/>
    <x v="21"/>
    <x v="0"/>
    <x v="1"/>
  </r>
  <r>
    <x v="1607"/>
    <x v="0"/>
    <n v="21"/>
    <x v="39"/>
    <m/>
    <n v="75.2"/>
    <n v="49.4"/>
    <x v="1"/>
    <n v="5"/>
    <x v="1"/>
    <x v="634"/>
    <n v="30"/>
    <n v="0.10150315856905097"/>
    <s v="Normal"/>
    <n v="18.30745454545454"/>
    <n v="30"/>
    <x v="1"/>
    <s v="T480"/>
    <b v="1"/>
    <x v="6"/>
    <x v="0"/>
    <x v="2"/>
  </r>
  <r>
    <x v="1608"/>
    <x v="2"/>
    <n v="10"/>
    <x v="39"/>
    <m/>
    <n v="66.099999999999994"/>
    <n v="43.8"/>
    <x v="0"/>
    <n v="2"/>
    <x v="0"/>
    <x v="3"/>
    <n v="10"/>
    <n v="-0.13261479804877407"/>
    <s v="Normal"/>
    <n v="18.30745454545454"/>
    <n v="10"/>
    <x v="0"/>
    <s v="T152"/>
    <b v="0"/>
    <x v="10"/>
    <x v="1"/>
    <x v="1"/>
  </r>
  <r>
    <x v="1609"/>
    <x v="1"/>
    <n v="24"/>
    <x v="39"/>
    <m/>
    <n v="98.2"/>
    <n v="48.8"/>
    <x v="0"/>
    <n v="3"/>
    <x v="2"/>
    <x v="265"/>
    <n v="18.7"/>
    <n v="-3.0773486920020184E-2"/>
    <s v="Normal"/>
    <n v="18.30745454545454"/>
    <n v="18.7"/>
    <x v="1"/>
    <s v="T124"/>
    <b v="0"/>
    <x v="18"/>
    <x v="1"/>
    <x v="0"/>
  </r>
  <r>
    <x v="1610"/>
    <x v="0"/>
    <n v="30"/>
    <x v="39"/>
    <m/>
    <n v="59.9"/>
    <n v="40.4"/>
    <x v="1"/>
    <n v="1"/>
    <x v="0"/>
    <x v="635"/>
    <n v="7.46"/>
    <n v="-0.16234777853923782"/>
    <s v="Normal"/>
    <n v="18.30745454545454"/>
    <n v="7.46"/>
    <x v="0"/>
    <s v="T287"/>
    <b v="1"/>
    <x v="15"/>
    <x v="0"/>
    <x v="2"/>
  </r>
  <r>
    <x v="1611"/>
    <x v="2"/>
    <n v="27"/>
    <x v="39"/>
    <m/>
    <n v="66.2"/>
    <n v="39.4"/>
    <x v="1"/>
    <n v="4"/>
    <x v="1"/>
    <x v="568"/>
    <n v="21.89"/>
    <n v="6.5683271605229219E-3"/>
    <s v="Normal"/>
    <n v="18.30745454545454"/>
    <n v="21.89"/>
    <x v="1"/>
    <s v="T119"/>
    <b v="1"/>
    <x v="13"/>
    <x v="1"/>
    <x v="1"/>
  </r>
  <r>
    <x v="1612"/>
    <x v="2"/>
    <n v="12"/>
    <x v="39"/>
    <m/>
    <n v="38.200000000000003"/>
    <n v="31.2"/>
    <x v="0"/>
    <n v="3"/>
    <x v="2"/>
    <x v="4"/>
    <m/>
    <n v="-0.24967377635768659"/>
    <s v="Normal"/>
    <n v="18.30745454545454"/>
    <n v="18.30745454545454"/>
    <x v="1"/>
    <s v="T053"/>
    <b v="0"/>
    <x v="14"/>
    <x v="1"/>
    <x v="2"/>
  </r>
  <r>
    <x v="1613"/>
    <x v="2"/>
    <n v="4"/>
    <x v="39"/>
    <m/>
    <n v="61.2"/>
    <n v="54.6"/>
    <x v="0"/>
    <n v="2"/>
    <x v="0"/>
    <x v="3"/>
    <n v="10"/>
    <n v="-0.13261479804877407"/>
    <s v="Normal"/>
    <n v="18.30745454545454"/>
    <n v="10"/>
    <x v="0"/>
    <s v="T111"/>
    <b v="0"/>
    <x v="4"/>
    <x v="1"/>
    <x v="2"/>
  </r>
  <r>
    <x v="1614"/>
    <x v="3"/>
    <n v="24"/>
    <x v="39"/>
    <m/>
    <n v="79.5"/>
    <n v="60.4"/>
    <x v="0"/>
    <n v="2"/>
    <x v="0"/>
    <x v="3"/>
    <n v="10"/>
    <n v="-0.13261479804877407"/>
    <s v="Normal"/>
    <n v="18.30745454545454"/>
    <n v="10"/>
    <x v="0"/>
    <s v="T117"/>
    <b v="0"/>
    <x v="0"/>
    <x v="0"/>
    <x v="2"/>
  </r>
  <r>
    <x v="1615"/>
    <x v="0"/>
    <n v="2"/>
    <x v="39"/>
    <m/>
    <n v="64.8"/>
    <n v="52.2"/>
    <x v="0"/>
    <n v="1"/>
    <x v="0"/>
    <x v="15"/>
    <n v="5"/>
    <n v="-0.19114428720323032"/>
    <s v="Normal"/>
    <n v="18.30745454545454"/>
    <n v="5"/>
    <x v="0"/>
    <s v="T075"/>
    <b v="0"/>
    <x v="8"/>
    <x v="1"/>
    <x v="0"/>
  </r>
  <r>
    <x v="1616"/>
    <x v="0"/>
    <n v="20"/>
    <x v="39"/>
    <m/>
    <n v="61.8"/>
    <n v="34.299999999999997"/>
    <x v="0"/>
    <n v="3"/>
    <x v="2"/>
    <x v="45"/>
    <n v="15"/>
    <n v="-7.4085308894317803E-2"/>
    <s v="Normal"/>
    <n v="18.30745454545454"/>
    <n v="15"/>
    <x v="0"/>
    <s v="T447"/>
    <b v="0"/>
    <x v="12"/>
    <x v="1"/>
    <x v="0"/>
  </r>
  <r>
    <x v="1617"/>
    <x v="1"/>
    <n v="10"/>
    <x v="39"/>
    <m/>
    <n v="55.7"/>
    <n v="26.1"/>
    <x v="1"/>
    <n v="4"/>
    <x v="1"/>
    <x v="4"/>
    <m/>
    <n v="-0.24967377635768659"/>
    <s v="Normal"/>
    <n v="18.30745454545454"/>
    <n v="18.30745454545454"/>
    <x v="1"/>
    <s v="T391"/>
    <b v="1"/>
    <x v="4"/>
    <x v="0"/>
    <x v="2"/>
  </r>
  <r>
    <x v="1618"/>
    <x v="1"/>
    <n v="31"/>
    <x v="39"/>
    <m/>
    <n v="98"/>
    <n v="47.9"/>
    <x v="1"/>
    <n v="5"/>
    <x v="1"/>
    <x v="636"/>
    <n v="34.270000000000003"/>
    <n v="0.15148734230695665"/>
    <s v="Normal"/>
    <n v="18.30745454545454"/>
    <n v="34.270000000000003"/>
    <x v="1"/>
    <s v="T305"/>
    <b v="1"/>
    <x v="19"/>
    <x v="0"/>
    <x v="1"/>
  </r>
  <r>
    <x v="1619"/>
    <x v="2"/>
    <n v="10"/>
    <x v="39"/>
    <m/>
    <n v="36.200000000000003"/>
    <n v="35"/>
    <x v="0"/>
    <n v="2"/>
    <x v="0"/>
    <x v="40"/>
    <n v="12"/>
    <n v="-0.10920300238699156"/>
    <s v="Normal"/>
    <n v="18.30745454545454"/>
    <n v="12"/>
    <x v="0"/>
    <s v="T350"/>
    <b v="0"/>
    <x v="6"/>
    <x v="0"/>
    <x v="2"/>
  </r>
  <r>
    <x v="1620"/>
    <x v="0"/>
    <n v="17"/>
    <x v="71"/>
    <m/>
    <n v="80.3"/>
    <n v="40.6"/>
    <x v="0"/>
    <n v="3"/>
    <x v="2"/>
    <x v="72"/>
    <n v="16"/>
    <n v="-6.2379411063426558E-2"/>
    <s v="Normal"/>
    <n v="16.252777777777776"/>
    <n v="16"/>
    <x v="0"/>
    <s v="T216"/>
    <b v="0"/>
    <x v="4"/>
    <x v="1"/>
    <x v="1"/>
  </r>
  <r>
    <x v="1621"/>
    <x v="3"/>
    <n v="21"/>
    <x v="71"/>
    <m/>
    <n v="60.5"/>
    <n v="45.8"/>
    <x v="1"/>
    <n v="2"/>
    <x v="0"/>
    <x v="637"/>
    <n v="12.94"/>
    <n v="-9.8199458425953789E-2"/>
    <s v="Normal"/>
    <n v="16.252777777777776"/>
    <n v="12.94"/>
    <x v="0"/>
    <s v="T460"/>
    <b v="1"/>
    <x v="11"/>
    <x v="1"/>
    <x v="1"/>
  </r>
  <r>
    <x v="1622"/>
    <x v="1"/>
    <n v="25"/>
    <x v="71"/>
    <m/>
    <n v="57.8"/>
    <n v="39.4"/>
    <x v="1"/>
    <n v="5"/>
    <x v="1"/>
    <x v="638"/>
    <n v="28.78"/>
    <n v="8.7221963215363657E-2"/>
    <s v="Normal"/>
    <n v="16.252777777777776"/>
    <n v="28.78"/>
    <x v="1"/>
    <s v="T205"/>
    <b v="1"/>
    <x v="11"/>
    <x v="0"/>
    <x v="1"/>
  </r>
  <r>
    <x v="1623"/>
    <x v="2"/>
    <n v="26"/>
    <x v="71"/>
    <m/>
    <n v="42.1"/>
    <n v="33.299999999999997"/>
    <x v="1"/>
    <n v="3"/>
    <x v="2"/>
    <x v="4"/>
    <m/>
    <n v="-0.24967377635768659"/>
    <s v="Normal"/>
    <n v="16.252777777777776"/>
    <n v="16.252777777777776"/>
    <x v="0"/>
    <s v="T115"/>
    <b v="1"/>
    <x v="1"/>
    <x v="0"/>
    <x v="2"/>
  </r>
  <r>
    <x v="1624"/>
    <x v="3"/>
    <n v="26"/>
    <x v="71"/>
    <m/>
    <n v="53.1"/>
    <n v="34"/>
    <x v="0"/>
    <n v="2"/>
    <x v="0"/>
    <x v="93"/>
    <n v="11"/>
    <n v="-0.12090890021788281"/>
    <s v="Normal"/>
    <n v="16.252777777777776"/>
    <n v="11"/>
    <x v="0"/>
    <s v="T232"/>
    <b v="0"/>
    <x v="11"/>
    <x v="0"/>
    <x v="1"/>
  </r>
  <r>
    <x v="1625"/>
    <x v="1"/>
    <n v="30"/>
    <x v="71"/>
    <m/>
    <n v="72.599999999999994"/>
    <n v="30.6"/>
    <x v="1"/>
    <n v="4"/>
    <x v="1"/>
    <x v="639"/>
    <n v="24.15"/>
    <n v="3.3023656258337128E-2"/>
    <s v="Normal"/>
    <n v="16.252777777777776"/>
    <n v="24.15"/>
    <x v="1"/>
    <s v="T229"/>
    <b v="1"/>
    <x v="6"/>
    <x v="1"/>
    <x v="2"/>
  </r>
  <r>
    <x v="1626"/>
    <x v="2"/>
    <n v="8"/>
    <x v="71"/>
    <m/>
    <n v="40.5"/>
    <n v="35.700000000000003"/>
    <x v="0"/>
    <n v="3"/>
    <x v="2"/>
    <x v="61"/>
    <n v="17"/>
    <n v="-5.0673513232535307E-2"/>
    <s v="Normal"/>
    <n v="16.252777777777776"/>
    <n v="17"/>
    <x v="0"/>
    <s v="T196"/>
    <b v="0"/>
    <x v="5"/>
    <x v="0"/>
    <x v="0"/>
  </r>
  <r>
    <x v="1627"/>
    <x v="1"/>
    <n v="9"/>
    <x v="71"/>
    <m/>
    <n v="72.099999999999994"/>
    <n v="41.4"/>
    <x v="1"/>
    <n v="3"/>
    <x v="2"/>
    <x v="175"/>
    <n v="19.43"/>
    <n v="-2.2228181503469568E-2"/>
    <s v="Normal"/>
    <n v="16.252777777777776"/>
    <n v="19.43"/>
    <x v="1"/>
    <s v="T161"/>
    <b v="1"/>
    <x v="5"/>
    <x v="0"/>
    <x v="0"/>
  </r>
  <r>
    <x v="1628"/>
    <x v="0"/>
    <n v="12"/>
    <x v="71"/>
    <m/>
    <n v="72.900000000000006"/>
    <n v="44.8"/>
    <x v="0"/>
    <n v="1"/>
    <x v="0"/>
    <x v="15"/>
    <n v="5"/>
    <n v="-0.19114428720323032"/>
    <s v="Normal"/>
    <n v="16.252777777777776"/>
    <n v="5"/>
    <x v="0"/>
    <s v="T320"/>
    <b v="0"/>
    <x v="19"/>
    <x v="0"/>
    <x v="1"/>
  </r>
  <r>
    <x v="1629"/>
    <x v="0"/>
    <n v="10"/>
    <x v="71"/>
    <m/>
    <n v="61"/>
    <n v="33.5"/>
    <x v="1"/>
    <n v="1"/>
    <x v="0"/>
    <x v="640"/>
    <n v="7.14"/>
    <n v="-0.16609366584512303"/>
    <s v="Normal"/>
    <n v="16.252777777777776"/>
    <n v="7.14"/>
    <x v="0"/>
    <s v="T138"/>
    <b v="1"/>
    <x v="14"/>
    <x v="1"/>
    <x v="2"/>
  </r>
  <r>
    <x v="1630"/>
    <x v="2"/>
    <n v="27"/>
    <x v="71"/>
    <m/>
    <n v="78.2"/>
    <n v="52.1"/>
    <x v="1"/>
    <n v="3.5"/>
    <x v="1"/>
    <x v="362"/>
    <n v="19.600000000000001"/>
    <n v="-2.0238178872218033E-2"/>
    <s v="Normal"/>
    <n v="16.252777777777776"/>
    <n v="19.600000000000001"/>
    <x v="1"/>
    <s v="T270"/>
    <b v="1"/>
    <x v="12"/>
    <x v="0"/>
    <x v="2"/>
  </r>
  <r>
    <x v="1631"/>
    <x v="2"/>
    <n v="7"/>
    <x v="71"/>
    <m/>
    <n v="79.2"/>
    <n v="47"/>
    <x v="1"/>
    <n v="4"/>
    <x v="1"/>
    <x v="241"/>
    <n v="23.63"/>
    <n v="2.693658938627368E-2"/>
    <s v="Normal"/>
    <n v="16.252777777777776"/>
    <n v="23.63"/>
    <x v="1"/>
    <s v="T187"/>
    <b v="1"/>
    <x v="0"/>
    <x v="0"/>
    <x v="1"/>
  </r>
  <r>
    <x v="1632"/>
    <x v="3"/>
    <n v="22"/>
    <x v="71"/>
    <m/>
    <n v="74.400000000000006"/>
    <n v="44"/>
    <x v="0"/>
    <n v="1.5"/>
    <x v="0"/>
    <x v="4"/>
    <m/>
    <n v="-0.24967377635768659"/>
    <s v="Normal"/>
    <n v="16.252777777777776"/>
    <n v="16.252777777777776"/>
    <x v="0"/>
    <s v="T282"/>
    <b v="0"/>
    <x v="13"/>
    <x v="1"/>
    <x v="2"/>
  </r>
  <r>
    <x v="1633"/>
    <x v="2"/>
    <n v="23"/>
    <x v="71"/>
    <m/>
    <n v="65.7"/>
    <n v="34.1"/>
    <x v="0"/>
    <n v="3.5"/>
    <x v="1"/>
    <x v="33"/>
    <n v="18.38"/>
    <n v="-3.451937422590539E-2"/>
    <s v="Normal"/>
    <n v="16.252777777777776"/>
    <n v="18.38"/>
    <x v="1"/>
    <s v="T111"/>
    <b v="0"/>
    <x v="12"/>
    <x v="1"/>
    <x v="2"/>
  </r>
  <r>
    <x v="1634"/>
    <x v="2"/>
    <n v="9"/>
    <x v="71"/>
    <m/>
    <n v="75"/>
    <n v="36.700000000000003"/>
    <x v="1"/>
    <n v="2.5"/>
    <x v="1"/>
    <x v="641"/>
    <n v="14.29"/>
    <n v="-8.2396496354250601E-2"/>
    <s v="Normal"/>
    <n v="16.252777777777776"/>
    <n v="14.29"/>
    <x v="0"/>
    <s v="T357"/>
    <b v="1"/>
    <x v="8"/>
    <x v="0"/>
    <x v="1"/>
  </r>
  <r>
    <x v="1635"/>
    <x v="3"/>
    <n v="10"/>
    <x v="71"/>
    <m/>
    <n v="67.400000000000006"/>
    <n v="45.5"/>
    <x v="1"/>
    <n v="3.5"/>
    <x v="1"/>
    <x v="369"/>
    <n v="20.32"/>
    <n v="-1.1809932433976347E-2"/>
    <s v="Normal"/>
    <n v="16.252777777777776"/>
    <n v="20.32"/>
    <x v="1"/>
    <s v="T097"/>
    <b v="1"/>
    <x v="21"/>
    <x v="1"/>
    <x v="0"/>
  </r>
  <r>
    <x v="1636"/>
    <x v="1"/>
    <n v="4"/>
    <x v="71"/>
    <m/>
    <n v="78.900000000000006"/>
    <n v="34.6"/>
    <x v="0"/>
    <n v="3"/>
    <x v="2"/>
    <x v="119"/>
    <n v="16.5"/>
    <n v="-5.6526462147980933E-2"/>
    <s v="Normal"/>
    <n v="16.252777777777776"/>
    <n v="16.5"/>
    <x v="0"/>
    <s v="T028"/>
    <b v="0"/>
    <x v="21"/>
    <x v="0"/>
    <x v="0"/>
  </r>
  <r>
    <x v="1637"/>
    <x v="1"/>
    <n v="22"/>
    <x v="71"/>
    <m/>
    <n v="72.2"/>
    <n v="55.3"/>
    <x v="1"/>
    <n v="3.5"/>
    <x v="1"/>
    <x v="642"/>
    <n v="21.39"/>
    <n v="7.1537824507729615E-4"/>
    <s v="Normal"/>
    <n v="16.252777777777776"/>
    <n v="21.39"/>
    <x v="1"/>
    <s v="T315"/>
    <b v="1"/>
    <x v="10"/>
    <x v="0"/>
    <x v="1"/>
  </r>
  <r>
    <x v="1638"/>
    <x v="2"/>
    <n v="22"/>
    <x v="71"/>
    <m/>
    <n v="72.400000000000006"/>
    <n v="37.6"/>
    <x v="0"/>
    <n v="3"/>
    <x v="2"/>
    <x v="72"/>
    <n v="16"/>
    <n v="-6.2379411063426558E-2"/>
    <s v="Normal"/>
    <n v="16.252777777777776"/>
    <n v="16"/>
    <x v="0"/>
    <s v="T409"/>
    <b v="0"/>
    <x v="20"/>
    <x v="1"/>
    <x v="0"/>
  </r>
  <r>
    <x v="1639"/>
    <x v="0"/>
    <n v="1"/>
    <x v="71"/>
    <m/>
    <n v="62.5"/>
    <n v="52.7"/>
    <x v="0"/>
    <n v="0"/>
    <x v="0"/>
    <x v="12"/>
    <n v="1"/>
    <n v="-0.23796787852679532"/>
    <s v="Normal"/>
    <n v="16.252777777777776"/>
    <n v="1"/>
    <x v="0"/>
    <s v="T420"/>
    <b v="0"/>
    <x v="5"/>
    <x v="1"/>
    <x v="2"/>
  </r>
  <r>
    <x v="1640"/>
    <x v="0"/>
    <n v="21"/>
    <x v="72"/>
    <m/>
    <n v="79.5"/>
    <n v="53.1"/>
    <x v="0"/>
    <n v="1"/>
    <x v="0"/>
    <x v="15"/>
    <n v="5"/>
    <n v="-0.19114428720323032"/>
    <s v="Normal"/>
    <n v="18.16"/>
    <n v="5"/>
    <x v="0"/>
    <s v="T101"/>
    <b v="0"/>
    <x v="22"/>
    <x v="1"/>
    <x v="2"/>
  </r>
  <r>
    <x v="1641"/>
    <x v="2"/>
    <n v="20"/>
    <x v="72"/>
    <m/>
    <n v="66.099999999999994"/>
    <n v="34"/>
    <x v="1"/>
    <n v="4.5"/>
    <x v="1"/>
    <x v="643"/>
    <n v="25.94"/>
    <n v="5.39772133756325E-2"/>
    <s v="Normal"/>
    <n v="18.16"/>
    <n v="25.94"/>
    <x v="1"/>
    <s v="T443"/>
    <b v="1"/>
    <x v="6"/>
    <x v="0"/>
    <x v="2"/>
  </r>
  <r>
    <x v="1642"/>
    <x v="3"/>
    <n v="3"/>
    <x v="72"/>
    <m/>
    <n v="36.6"/>
    <n v="38.5"/>
    <x v="0"/>
    <n v="2"/>
    <x v="0"/>
    <x v="20"/>
    <n v="13"/>
    <n v="-9.7497104556100306E-2"/>
    <s v="Normal"/>
    <n v="18.16"/>
    <n v="13"/>
    <x v="0"/>
    <s v="T449"/>
    <b v="0"/>
    <x v="1"/>
    <x v="0"/>
    <x v="1"/>
  </r>
  <r>
    <x v="1643"/>
    <x v="2"/>
    <n v="19"/>
    <x v="72"/>
    <m/>
    <n v="44.1"/>
    <n v="36.9"/>
    <x v="0"/>
    <n v="3"/>
    <x v="2"/>
    <x v="61"/>
    <n v="17"/>
    <n v="-5.0673513232535307E-2"/>
    <s v="Normal"/>
    <n v="18.16"/>
    <n v="17"/>
    <x v="0"/>
    <s v="T440"/>
    <b v="0"/>
    <x v="12"/>
    <x v="0"/>
    <x v="0"/>
  </r>
  <r>
    <x v="1644"/>
    <x v="2"/>
    <n v="25"/>
    <x v="72"/>
    <m/>
    <n v="73.900000000000006"/>
    <n v="52.9"/>
    <x v="1"/>
    <n v="2"/>
    <x v="0"/>
    <x v="644"/>
    <n v="12.85"/>
    <n v="-9.9252989230734001E-2"/>
    <s v="Normal"/>
    <n v="18.16"/>
    <n v="12.85"/>
    <x v="0"/>
    <s v="T056"/>
    <b v="1"/>
    <x v="9"/>
    <x v="0"/>
    <x v="0"/>
  </r>
  <r>
    <x v="1645"/>
    <x v="0"/>
    <n v="5"/>
    <x v="72"/>
    <m/>
    <n v="99.6"/>
    <n v="66.2"/>
    <x v="0"/>
    <n v="4"/>
    <x v="1"/>
    <x v="21"/>
    <n v="22"/>
    <n v="7.8559759219209522E-3"/>
    <s v="Normal"/>
    <n v="18.16"/>
    <n v="22"/>
    <x v="1"/>
    <s v="T213"/>
    <b v="0"/>
    <x v="20"/>
    <x v="1"/>
    <x v="2"/>
  </r>
  <r>
    <x v="1646"/>
    <x v="1"/>
    <n v="20"/>
    <x v="72"/>
    <m/>
    <n v="82.8"/>
    <n v="35.799999999999997"/>
    <x v="1"/>
    <n v="4.5"/>
    <x v="1"/>
    <x v="645"/>
    <n v="28.71"/>
    <n v="8.6402550367201264E-2"/>
    <s v="Normal"/>
    <n v="18.16"/>
    <n v="28.71"/>
    <x v="1"/>
    <s v="T353"/>
    <b v="1"/>
    <x v="7"/>
    <x v="0"/>
    <x v="2"/>
  </r>
  <r>
    <x v="1647"/>
    <x v="2"/>
    <n v="26"/>
    <x v="72"/>
    <m/>
    <n v="89.4"/>
    <n v="48.9"/>
    <x v="0"/>
    <n v="3"/>
    <x v="2"/>
    <x v="166"/>
    <n v="18"/>
    <n v="-3.8967615401644055E-2"/>
    <s v="Normal"/>
    <n v="18.16"/>
    <n v="18"/>
    <x v="1"/>
    <s v="T188"/>
    <b v="0"/>
    <x v="16"/>
    <x v="1"/>
    <x v="0"/>
  </r>
  <r>
    <x v="1648"/>
    <x v="0"/>
    <n v="27"/>
    <x v="72"/>
    <m/>
    <n v="94.3"/>
    <n v="59.4"/>
    <x v="1"/>
    <n v="4.5"/>
    <x v="1"/>
    <x v="646"/>
    <n v="27.98"/>
    <n v="7.7857244950650648E-2"/>
    <s v="Normal"/>
    <n v="18.16"/>
    <n v="27.98"/>
    <x v="1"/>
    <s v="T075"/>
    <b v="1"/>
    <x v="13"/>
    <x v="1"/>
    <x v="2"/>
  </r>
  <r>
    <x v="1649"/>
    <x v="3"/>
    <n v="13"/>
    <x v="72"/>
    <m/>
    <n v="78.5"/>
    <n v="50.4"/>
    <x v="1"/>
    <n v="4.5"/>
    <x v="1"/>
    <x v="556"/>
    <n v="27.18"/>
    <n v="6.8492526685937638E-2"/>
    <s v="Normal"/>
    <n v="18.16"/>
    <n v="27.18"/>
    <x v="1"/>
    <s v="T058"/>
    <b v="1"/>
    <x v="8"/>
    <x v="0"/>
    <x v="1"/>
  </r>
  <r>
    <x v="1650"/>
    <x v="3"/>
    <n v="6"/>
    <x v="72"/>
    <m/>
    <n v="74.3"/>
    <n v="39.9"/>
    <x v="0"/>
    <n v="2"/>
    <x v="0"/>
    <x v="3"/>
    <n v="10"/>
    <n v="-0.13261479804877407"/>
    <s v="Normal"/>
    <n v="18.16"/>
    <n v="10"/>
    <x v="0"/>
    <s v="T323"/>
    <b v="0"/>
    <x v="8"/>
    <x v="1"/>
    <x v="0"/>
  </r>
  <r>
    <x v="1651"/>
    <x v="3"/>
    <n v="7"/>
    <x v="72"/>
    <m/>
    <n v="60.2"/>
    <n v="39.6"/>
    <x v="1"/>
    <n v="2.5"/>
    <x v="1"/>
    <x v="647"/>
    <n v="16.440000000000001"/>
    <n v="-5.7228816017834389E-2"/>
    <s v="Normal"/>
    <n v="18.16"/>
    <n v="16.440000000000001"/>
    <x v="0"/>
    <s v="T221"/>
    <b v="1"/>
    <x v="19"/>
    <x v="1"/>
    <x v="2"/>
  </r>
  <r>
    <x v="1652"/>
    <x v="3"/>
    <n v="20"/>
    <x v="72"/>
    <m/>
    <n v="86.5"/>
    <n v="46.3"/>
    <x v="1"/>
    <n v="5"/>
    <x v="1"/>
    <x v="648"/>
    <n v="30.63"/>
    <n v="0.10887787420251244"/>
    <s v="Normal"/>
    <n v="18.16"/>
    <n v="30.63"/>
    <x v="1"/>
    <s v="T164"/>
    <b v="1"/>
    <x v="6"/>
    <x v="0"/>
    <x v="2"/>
  </r>
  <r>
    <x v="1653"/>
    <x v="0"/>
    <n v="11"/>
    <x v="72"/>
    <m/>
    <n v="93"/>
    <n v="51.4"/>
    <x v="0"/>
    <n v="2"/>
    <x v="0"/>
    <x v="40"/>
    <n v="12"/>
    <n v="-0.10920300238699156"/>
    <s v="Normal"/>
    <n v="18.16"/>
    <n v="12"/>
    <x v="0"/>
    <s v="T104"/>
    <b v="0"/>
    <x v="10"/>
    <x v="0"/>
    <x v="0"/>
  </r>
  <r>
    <x v="1654"/>
    <x v="0"/>
    <n v="17"/>
    <x v="72"/>
    <m/>
    <n v="56"/>
    <n v="29.7"/>
    <x v="1"/>
    <n v="5"/>
    <x v="1"/>
    <x v="649"/>
    <n v="29.15"/>
    <n v="9.1553145412793385E-2"/>
    <s v="Normal"/>
    <n v="18.16"/>
    <n v="29.15"/>
    <x v="1"/>
    <s v="T102"/>
    <b v="1"/>
    <x v="5"/>
    <x v="0"/>
    <x v="0"/>
  </r>
  <r>
    <x v="1655"/>
    <x v="0"/>
    <n v="13"/>
    <x v="72"/>
    <m/>
    <n v="50.3"/>
    <n v="36.9"/>
    <x v="0"/>
    <n v="1"/>
    <x v="0"/>
    <x v="0"/>
    <n v="6"/>
    <n v="-0.17943838937233908"/>
    <s v="Normal"/>
    <n v="18.16"/>
    <n v="6"/>
    <x v="0"/>
    <s v="T086"/>
    <b v="0"/>
    <x v="6"/>
    <x v="0"/>
    <x v="0"/>
  </r>
  <r>
    <x v="1656"/>
    <x v="0"/>
    <n v="28"/>
    <x v="72"/>
    <m/>
    <n v="48.4"/>
    <n v="37.6"/>
    <x v="0"/>
    <n v="1"/>
    <x v="0"/>
    <x v="4"/>
    <m/>
    <n v="-0.24967377635768659"/>
    <s v="Normal"/>
    <n v="18.16"/>
    <n v="18.16"/>
    <x v="1"/>
    <s v="T484"/>
    <b v="0"/>
    <x v="13"/>
    <x v="1"/>
    <x v="2"/>
  </r>
  <r>
    <x v="1657"/>
    <x v="3"/>
    <n v="15"/>
    <x v="72"/>
    <m/>
    <n v="54.8"/>
    <n v="33.1"/>
    <x v="0"/>
    <n v="3"/>
    <x v="2"/>
    <x v="45"/>
    <n v="15"/>
    <n v="-7.4085308894317803E-2"/>
    <s v="Normal"/>
    <n v="18.16"/>
    <n v="15"/>
    <x v="0"/>
    <s v="T352"/>
    <b v="0"/>
    <x v="7"/>
    <x v="1"/>
    <x v="0"/>
  </r>
  <r>
    <x v="1658"/>
    <x v="0"/>
    <n v="8"/>
    <x v="72"/>
    <m/>
    <n v="45.7"/>
    <n v="26.3"/>
    <x v="0"/>
    <n v="4"/>
    <x v="1"/>
    <x v="4"/>
    <m/>
    <n v="-0.24967377635768659"/>
    <s v="Normal"/>
    <n v="18.16"/>
    <n v="18.16"/>
    <x v="1"/>
    <s v="T227"/>
    <b v="0"/>
    <x v="7"/>
    <x v="1"/>
    <x v="2"/>
  </r>
  <r>
    <x v="1659"/>
    <x v="0"/>
    <n v="7"/>
    <x v="72"/>
    <m/>
    <n v="69.8"/>
    <n v="56.9"/>
    <x v="0"/>
    <n v="2"/>
    <x v="0"/>
    <x v="3"/>
    <n v="10"/>
    <n v="-0.13261479804877407"/>
    <s v="Normal"/>
    <n v="18.16"/>
    <n v="10"/>
    <x v="0"/>
    <s v="T087"/>
    <b v="0"/>
    <x v="10"/>
    <x v="1"/>
    <x v="2"/>
  </r>
  <r>
    <x v="1660"/>
    <x v="0"/>
    <n v="27"/>
    <x v="73"/>
    <m/>
    <n v="55.4"/>
    <n v="33.799999999999997"/>
    <x v="0"/>
    <n v="3"/>
    <x v="2"/>
    <x v="4"/>
    <m/>
    <n v="-0.24967377635768659"/>
    <s v="Normal"/>
    <n v="16.995999999999999"/>
    <n v="16.995999999999999"/>
    <x v="0"/>
    <s v="T319"/>
    <b v="0"/>
    <x v="17"/>
    <x v="1"/>
    <x v="1"/>
  </r>
  <r>
    <x v="1661"/>
    <x v="0"/>
    <n v="25"/>
    <x v="73"/>
    <m/>
    <n v="72"/>
    <n v="36.1"/>
    <x v="0"/>
    <n v="0"/>
    <x v="0"/>
    <x v="67"/>
    <n v="0"/>
    <n v="-0.24967377635768659"/>
    <s v="Normal"/>
    <n v="16.995999999999999"/>
    <n v="0"/>
    <x v="0"/>
    <s v="T020"/>
    <b v="0"/>
    <x v="2"/>
    <x v="1"/>
    <x v="2"/>
  </r>
  <r>
    <x v="1662"/>
    <x v="2"/>
    <n v="29"/>
    <x v="73"/>
    <m/>
    <n v="72.400000000000006"/>
    <n v="43.7"/>
    <x v="1"/>
    <n v="3"/>
    <x v="2"/>
    <x v="650"/>
    <n v="16.95"/>
    <n v="-5.1258808124079874E-2"/>
    <s v="Normal"/>
    <n v="16.995999999999999"/>
    <n v="16.95"/>
    <x v="0"/>
    <s v="T197"/>
    <b v="1"/>
    <x v="18"/>
    <x v="1"/>
    <x v="0"/>
  </r>
  <r>
    <x v="1663"/>
    <x v="0"/>
    <n v="24"/>
    <x v="73"/>
    <m/>
    <n v="93.6"/>
    <n v="46.3"/>
    <x v="1"/>
    <n v="3.5"/>
    <x v="1"/>
    <x v="651"/>
    <n v="22.86"/>
    <n v="1.7923048056487423E-2"/>
    <s v="Normal"/>
    <n v="16.995999999999999"/>
    <n v="22.86"/>
    <x v="1"/>
    <s v="T257"/>
    <b v="1"/>
    <x v="15"/>
    <x v="0"/>
    <x v="0"/>
  </r>
  <r>
    <x v="1664"/>
    <x v="3"/>
    <n v="2"/>
    <x v="73"/>
    <m/>
    <n v="71.599999999999994"/>
    <n v="37.6"/>
    <x v="1"/>
    <n v="2"/>
    <x v="0"/>
    <x v="652"/>
    <n v="11.52"/>
    <n v="-0.11482183334581937"/>
    <s v="Normal"/>
    <n v="16.995999999999999"/>
    <n v="11.52"/>
    <x v="0"/>
    <s v="T113"/>
    <b v="1"/>
    <x v="18"/>
    <x v="0"/>
    <x v="1"/>
  </r>
  <r>
    <x v="1665"/>
    <x v="3"/>
    <n v="6"/>
    <x v="73"/>
    <m/>
    <n v="92.4"/>
    <n v="48.1"/>
    <x v="0"/>
    <n v="3"/>
    <x v="2"/>
    <x v="61"/>
    <n v="17"/>
    <n v="-5.0673513232535307E-2"/>
    <s v="Normal"/>
    <n v="16.995999999999999"/>
    <n v="17"/>
    <x v="0"/>
    <s v="T361"/>
    <b v="0"/>
    <x v="11"/>
    <x v="1"/>
    <x v="2"/>
  </r>
  <r>
    <x v="1666"/>
    <x v="2"/>
    <n v="17"/>
    <x v="73"/>
    <m/>
    <n v="35.299999999999997"/>
    <n v="38.5"/>
    <x v="0"/>
    <n v="2"/>
    <x v="0"/>
    <x v="4"/>
    <m/>
    <n v="-0.24967377635768659"/>
    <s v="Normal"/>
    <n v="16.995999999999999"/>
    <n v="16.995999999999999"/>
    <x v="0"/>
    <s v="T388"/>
    <b v="0"/>
    <x v="5"/>
    <x v="1"/>
    <x v="2"/>
  </r>
  <r>
    <x v="1667"/>
    <x v="0"/>
    <n v="28"/>
    <x v="73"/>
    <m/>
    <n v="66.400000000000006"/>
    <n v="47.1"/>
    <x v="0"/>
    <n v="2"/>
    <x v="0"/>
    <x v="3"/>
    <n v="10"/>
    <n v="-0.13261479804877407"/>
    <s v="Normal"/>
    <n v="16.995999999999999"/>
    <n v="10"/>
    <x v="0"/>
    <s v="T333"/>
    <b v="0"/>
    <x v="17"/>
    <x v="1"/>
    <x v="2"/>
  </r>
  <r>
    <x v="1668"/>
    <x v="0"/>
    <n v="16"/>
    <x v="73"/>
    <m/>
    <n v="59.2"/>
    <n v="49.2"/>
    <x v="0"/>
    <n v="0"/>
    <x v="0"/>
    <x v="12"/>
    <n v="1"/>
    <n v="-0.23796787852679532"/>
    <s v="Normal"/>
    <n v="16.995999999999999"/>
    <n v="1"/>
    <x v="0"/>
    <s v="T340"/>
    <b v="0"/>
    <x v="16"/>
    <x v="0"/>
    <x v="1"/>
  </r>
  <r>
    <x v="1669"/>
    <x v="3"/>
    <n v="17"/>
    <x v="73"/>
    <m/>
    <n v="73.099999999999994"/>
    <n v="56.4"/>
    <x v="1"/>
    <n v="3"/>
    <x v="2"/>
    <x v="653"/>
    <n v="17.62"/>
    <n v="-4.3415856577382714E-2"/>
    <s v="Normal"/>
    <n v="16.995999999999999"/>
    <n v="17.62"/>
    <x v="0"/>
    <s v="T260"/>
    <b v="1"/>
    <x v="1"/>
    <x v="0"/>
    <x v="1"/>
  </r>
  <r>
    <x v="1670"/>
    <x v="0"/>
    <n v="17"/>
    <x v="73"/>
    <m/>
    <n v="79.400000000000006"/>
    <n v="48.7"/>
    <x v="1"/>
    <n v="4.5"/>
    <x v="1"/>
    <x v="654"/>
    <n v="26.47"/>
    <n v="6.0181339226004833E-2"/>
    <s v="Normal"/>
    <n v="16.995999999999999"/>
    <n v="26.47"/>
    <x v="1"/>
    <s v="T162"/>
    <b v="1"/>
    <x v="13"/>
    <x v="0"/>
    <x v="2"/>
  </r>
  <r>
    <x v="1671"/>
    <x v="1"/>
    <n v="4"/>
    <x v="73"/>
    <m/>
    <n v="61.2"/>
    <n v="46.8"/>
    <x v="0"/>
    <n v="2"/>
    <x v="0"/>
    <x v="128"/>
    <n v="12.1"/>
    <n v="-0.10803241260390244"/>
    <s v="Normal"/>
    <n v="16.995999999999999"/>
    <n v="12.1"/>
    <x v="0"/>
    <s v="T136"/>
    <b v="0"/>
    <x v="3"/>
    <x v="1"/>
    <x v="1"/>
  </r>
  <r>
    <x v="1672"/>
    <x v="2"/>
    <n v="20"/>
    <x v="73"/>
    <m/>
    <n v="89.8"/>
    <n v="41.8"/>
    <x v="0"/>
    <n v="4"/>
    <x v="1"/>
    <x v="58"/>
    <n v="23"/>
    <n v="1.9561873752812205E-2"/>
    <s v="Normal"/>
    <n v="16.995999999999999"/>
    <n v="23"/>
    <x v="1"/>
    <s v="T341"/>
    <b v="0"/>
    <x v="23"/>
    <x v="1"/>
    <x v="0"/>
  </r>
  <r>
    <x v="1673"/>
    <x v="3"/>
    <n v="4"/>
    <x v="73"/>
    <m/>
    <n v="90.2"/>
    <n v="65.2"/>
    <x v="1"/>
    <n v="3"/>
    <x v="2"/>
    <x v="181"/>
    <n v="18.170000000000002"/>
    <n v="-3.6977612770392521E-2"/>
    <s v="Normal"/>
    <n v="16.995999999999999"/>
    <n v="18.170000000000002"/>
    <x v="1"/>
    <s v="T094"/>
    <b v="1"/>
    <x v="15"/>
    <x v="0"/>
    <x v="1"/>
  </r>
  <r>
    <x v="1674"/>
    <x v="0"/>
    <n v="30"/>
    <x v="73"/>
    <m/>
    <n v="37.4"/>
    <n v="36.200000000000003"/>
    <x v="0"/>
    <n v="3"/>
    <x v="2"/>
    <x v="61"/>
    <n v="17"/>
    <n v="-5.0673513232535307E-2"/>
    <s v="Normal"/>
    <n v="16.995999999999999"/>
    <n v="17"/>
    <x v="0"/>
    <s v="T126"/>
    <b v="0"/>
    <x v="2"/>
    <x v="1"/>
    <x v="0"/>
  </r>
  <r>
    <x v="1675"/>
    <x v="1"/>
    <n v="3"/>
    <x v="73"/>
    <m/>
    <n v="60.4"/>
    <n v="37.299999999999997"/>
    <x v="0"/>
    <n v="2"/>
    <x v="0"/>
    <x v="128"/>
    <n v="12.1"/>
    <n v="-0.10803241260390244"/>
    <s v="Normal"/>
    <n v="16.995999999999999"/>
    <n v="12.1"/>
    <x v="0"/>
    <s v="T099"/>
    <b v="0"/>
    <x v="18"/>
    <x v="1"/>
    <x v="1"/>
  </r>
  <r>
    <x v="1676"/>
    <x v="0"/>
    <n v="15"/>
    <x v="73"/>
    <m/>
    <n v="90.6"/>
    <n v="48.9"/>
    <x v="1"/>
    <n v="2"/>
    <x v="0"/>
    <x v="154"/>
    <n v="14.94"/>
    <n v="-7.4787662764171287E-2"/>
    <s v="Normal"/>
    <n v="16.995999999999999"/>
    <n v="14.94"/>
    <x v="0"/>
    <s v="T166"/>
    <b v="1"/>
    <x v="10"/>
    <x v="0"/>
    <x v="2"/>
  </r>
  <r>
    <x v="1677"/>
    <x v="3"/>
    <n v="27"/>
    <x v="73"/>
    <m/>
    <n v="73.099999999999994"/>
    <n v="54.7"/>
    <x v="0"/>
    <n v="1"/>
    <x v="0"/>
    <x v="15"/>
    <n v="5"/>
    <n v="-0.19114428720323032"/>
    <s v="Normal"/>
    <n v="16.995999999999999"/>
    <n v="5"/>
    <x v="0"/>
    <s v="T180"/>
    <b v="0"/>
    <x v="10"/>
    <x v="1"/>
    <x v="0"/>
  </r>
  <r>
    <x v="1678"/>
    <x v="1"/>
    <n v="3"/>
    <x v="73"/>
    <m/>
    <n v="90"/>
    <n v="42.7"/>
    <x v="1"/>
    <n v="5"/>
    <x v="1"/>
    <x v="184"/>
    <n v="32.64"/>
    <n v="0.13240672884260388"/>
    <s v="Normal"/>
    <n v="16.995999999999999"/>
    <n v="32.64"/>
    <x v="1"/>
    <s v="T277"/>
    <b v="1"/>
    <x v="21"/>
    <x v="1"/>
    <x v="0"/>
  </r>
  <r>
    <x v="1679"/>
    <x v="3"/>
    <n v="13"/>
    <x v="73"/>
    <m/>
    <n v="73.099999999999994"/>
    <n v="55"/>
    <x v="0"/>
    <n v="2"/>
    <x v="0"/>
    <x v="4"/>
    <m/>
    <n v="-0.24967377635768659"/>
    <s v="Normal"/>
    <n v="16.995999999999999"/>
    <n v="16.995999999999999"/>
    <x v="0"/>
    <s v="T075"/>
    <b v="0"/>
    <x v="7"/>
    <x v="1"/>
    <x v="2"/>
  </r>
  <r>
    <x v="1680"/>
    <x v="3"/>
    <n v="24"/>
    <x v="74"/>
    <m/>
    <n v="63.8"/>
    <n v="39.4"/>
    <x v="1"/>
    <n v="3.5"/>
    <x v="1"/>
    <x v="655"/>
    <n v="20.64"/>
    <n v="-8.0640451280911424E-3"/>
    <s v="Normal"/>
    <n v="19.883333333333333"/>
    <n v="20.64"/>
    <x v="1"/>
    <s v="T178"/>
    <b v="1"/>
    <x v="11"/>
    <x v="0"/>
    <x v="2"/>
  </r>
  <r>
    <x v="1681"/>
    <x v="1"/>
    <n v="20"/>
    <x v="74"/>
    <m/>
    <n v="59.6"/>
    <n v="26.7"/>
    <x v="1"/>
    <n v="5"/>
    <x v="1"/>
    <x v="656"/>
    <n v="29.94"/>
    <n v="0.1008008046991975"/>
    <s v="Normal"/>
    <n v="19.883333333333333"/>
    <n v="29.94"/>
    <x v="1"/>
    <s v="T152"/>
    <b v="1"/>
    <x v="20"/>
    <x v="0"/>
    <x v="2"/>
  </r>
  <r>
    <x v="1682"/>
    <x v="3"/>
    <n v="7"/>
    <x v="74"/>
    <m/>
    <n v="65.400000000000006"/>
    <n v="52.8"/>
    <x v="1"/>
    <n v="3.5"/>
    <x v="1"/>
    <x v="657"/>
    <n v="21.43"/>
    <n v="1.1836141583129363E-3"/>
    <s v="Normal"/>
    <n v="19.883333333333333"/>
    <n v="21.43"/>
    <x v="1"/>
    <s v="T337"/>
    <b v="1"/>
    <x v="22"/>
    <x v="0"/>
    <x v="1"/>
  </r>
  <r>
    <x v="1683"/>
    <x v="3"/>
    <n v="2"/>
    <x v="74"/>
    <m/>
    <n v="76.2"/>
    <n v="32.9"/>
    <x v="1"/>
    <n v="4.5"/>
    <x v="1"/>
    <x v="561"/>
    <n v="26.7"/>
    <n v="6.2873695727109824E-2"/>
    <s v="Normal"/>
    <n v="19.883333333333333"/>
    <n v="26.7"/>
    <x v="1"/>
    <s v="T164"/>
    <b v="1"/>
    <x v="15"/>
    <x v="0"/>
    <x v="0"/>
  </r>
  <r>
    <x v="1684"/>
    <x v="1"/>
    <n v="17"/>
    <x v="74"/>
    <m/>
    <n v="90.8"/>
    <n v="53.5"/>
    <x v="1"/>
    <n v="5"/>
    <x v="1"/>
    <x v="658"/>
    <n v="33.9"/>
    <n v="0.14715616010952684"/>
    <s v="Normal"/>
    <n v="19.883333333333333"/>
    <n v="33.9"/>
    <x v="1"/>
    <s v="T163"/>
    <b v="1"/>
    <x v="10"/>
    <x v="0"/>
    <x v="0"/>
  </r>
  <r>
    <x v="1685"/>
    <x v="3"/>
    <n v="9"/>
    <x v="74"/>
    <m/>
    <n v="41.6"/>
    <n v="25.9"/>
    <x v="0"/>
    <n v="2"/>
    <x v="0"/>
    <x v="20"/>
    <n v="13"/>
    <n v="-9.7497104556100306E-2"/>
    <s v="Normal"/>
    <n v="19.883333333333333"/>
    <n v="13"/>
    <x v="0"/>
    <s v="T257"/>
    <b v="0"/>
    <x v="18"/>
    <x v="1"/>
    <x v="1"/>
  </r>
  <r>
    <x v="1686"/>
    <x v="2"/>
    <n v="15"/>
    <x v="74"/>
    <m/>
    <n v="67.3"/>
    <n v="49"/>
    <x v="1"/>
    <n v="3"/>
    <x v="2"/>
    <x v="659"/>
    <n v="17.27"/>
    <n v="-4.7512920818194672E-2"/>
    <s v="Normal"/>
    <n v="19.883333333333333"/>
    <n v="17.27"/>
    <x v="0"/>
    <s v="T014"/>
    <b v="1"/>
    <x v="2"/>
    <x v="0"/>
    <x v="2"/>
  </r>
  <r>
    <x v="1687"/>
    <x v="0"/>
    <n v="16"/>
    <x v="74"/>
    <m/>
    <n v="69.3"/>
    <n v="34.6"/>
    <x v="1"/>
    <n v="2"/>
    <x v="0"/>
    <x v="660"/>
    <n v="11.75"/>
    <n v="-0.11212947684471437"/>
    <s v="Normal"/>
    <n v="19.883333333333333"/>
    <n v="11.75"/>
    <x v="0"/>
    <s v="T088"/>
    <b v="1"/>
    <x v="17"/>
    <x v="0"/>
    <x v="2"/>
  </r>
  <r>
    <x v="1688"/>
    <x v="0"/>
    <n v="12"/>
    <x v="74"/>
    <m/>
    <n v="55.1"/>
    <n v="32.299999999999997"/>
    <x v="0"/>
    <n v="3"/>
    <x v="2"/>
    <x v="45"/>
    <n v="15"/>
    <n v="-7.4085308894317803E-2"/>
    <s v="Normal"/>
    <n v="19.883333333333333"/>
    <n v="15"/>
    <x v="0"/>
    <s v="T369"/>
    <b v="0"/>
    <x v="10"/>
    <x v="0"/>
    <x v="0"/>
  </r>
  <r>
    <x v="1689"/>
    <x v="0"/>
    <n v="7"/>
    <x v="74"/>
    <m/>
    <n v="90.9"/>
    <n v="62.4"/>
    <x v="1"/>
    <n v="2.5"/>
    <x v="1"/>
    <x v="661"/>
    <n v="17.54"/>
    <n v="-4.4352328403854037E-2"/>
    <s v="Normal"/>
    <n v="19.883333333333333"/>
    <n v="17.54"/>
    <x v="0"/>
    <s v="T064"/>
    <b v="1"/>
    <x v="20"/>
    <x v="0"/>
    <x v="0"/>
  </r>
  <r>
    <x v="1690"/>
    <x v="2"/>
    <n v="10"/>
    <x v="74"/>
    <m/>
    <n v="89.2"/>
    <n v="57"/>
    <x v="1"/>
    <n v="5"/>
    <x v="1"/>
    <x v="398"/>
    <n v="32.01"/>
    <n v="0.12503201320914237"/>
    <s v="Normal"/>
    <n v="19.883333333333333"/>
    <n v="32.01"/>
    <x v="1"/>
    <s v="T246"/>
    <b v="1"/>
    <x v="18"/>
    <x v="0"/>
    <x v="2"/>
  </r>
  <r>
    <x v="1691"/>
    <x v="2"/>
    <n v="17"/>
    <x v="74"/>
    <m/>
    <n v="70.900000000000006"/>
    <n v="33.700000000000003"/>
    <x v="1"/>
    <n v="4.5"/>
    <x v="1"/>
    <x v="662"/>
    <n v="26.41"/>
    <n v="5.947898535615137E-2"/>
    <s v="Normal"/>
    <n v="19.883333333333333"/>
    <n v="26.41"/>
    <x v="1"/>
    <s v="T214"/>
    <b v="1"/>
    <x v="20"/>
    <x v="0"/>
    <x v="0"/>
  </r>
  <r>
    <x v="1692"/>
    <x v="0"/>
    <n v="11"/>
    <x v="74"/>
    <m/>
    <n v="63.6"/>
    <n v="48"/>
    <x v="0"/>
    <n v="2"/>
    <x v="0"/>
    <x v="4"/>
    <m/>
    <n v="-0.24967377635768659"/>
    <s v="Normal"/>
    <n v="19.883333333333333"/>
    <n v="19.883333333333333"/>
    <x v="1"/>
    <s v="T085"/>
    <b v="0"/>
    <x v="1"/>
    <x v="1"/>
    <x v="2"/>
  </r>
  <r>
    <x v="1693"/>
    <x v="0"/>
    <n v="24"/>
    <x v="74"/>
    <m/>
    <n v="99.4"/>
    <n v="58"/>
    <x v="1"/>
    <n v="4"/>
    <x v="1"/>
    <x v="87"/>
    <n v="24.88"/>
    <n v="4.1568961674887744E-2"/>
    <s v="Normal"/>
    <n v="19.883333333333333"/>
    <n v="24.88"/>
    <x v="1"/>
    <s v="T182"/>
    <b v="1"/>
    <x v="14"/>
    <x v="0"/>
    <x v="2"/>
  </r>
  <r>
    <x v="1694"/>
    <x v="3"/>
    <n v="28"/>
    <x v="74"/>
    <m/>
    <n v="66.900000000000006"/>
    <n v="41.3"/>
    <x v="0"/>
    <n v="2"/>
    <x v="0"/>
    <x v="3"/>
    <n v="10"/>
    <n v="-0.13261479804877407"/>
    <s v="Normal"/>
    <n v="19.883333333333333"/>
    <n v="10"/>
    <x v="0"/>
    <s v="T350"/>
    <b v="0"/>
    <x v="10"/>
    <x v="0"/>
    <x v="0"/>
  </r>
  <r>
    <x v="1695"/>
    <x v="2"/>
    <n v="13"/>
    <x v="74"/>
    <m/>
    <n v="60.1"/>
    <n v="50.5"/>
    <x v="0"/>
    <n v="2.5"/>
    <x v="1"/>
    <x v="131"/>
    <n v="13.12"/>
    <n v="-9.6092396816393366E-2"/>
    <s v="Normal"/>
    <n v="19.883333333333333"/>
    <n v="13.12"/>
    <x v="0"/>
    <s v="T020"/>
    <b v="0"/>
    <x v="12"/>
    <x v="1"/>
    <x v="2"/>
  </r>
  <r>
    <x v="1696"/>
    <x v="3"/>
    <n v="17"/>
    <x v="74"/>
    <m/>
    <n v="74.8"/>
    <n v="58.8"/>
    <x v="0"/>
    <n v="1"/>
    <x v="0"/>
    <x v="15"/>
    <n v="5"/>
    <n v="-0.19114428720323032"/>
    <s v="Normal"/>
    <n v="19.883333333333333"/>
    <n v="5"/>
    <x v="0"/>
    <s v="T113"/>
    <b v="0"/>
    <x v="4"/>
    <x v="0"/>
    <x v="1"/>
  </r>
  <r>
    <x v="1697"/>
    <x v="0"/>
    <n v="31"/>
    <x v="74"/>
    <m/>
    <n v="66.5"/>
    <n v="48.6"/>
    <x v="0"/>
    <n v="1.5"/>
    <x v="0"/>
    <x v="50"/>
    <n v="7.88"/>
    <n v="-0.15743130145026352"/>
    <s v="Normal"/>
    <n v="19.883333333333333"/>
    <n v="7.88"/>
    <x v="0"/>
    <s v="T319"/>
    <b v="0"/>
    <x v="23"/>
    <x v="1"/>
    <x v="1"/>
  </r>
  <r>
    <x v="1698"/>
    <x v="1"/>
    <n v="27"/>
    <x v="74"/>
    <m/>
    <n v="73.5"/>
    <n v="44.8"/>
    <x v="1"/>
    <n v="5"/>
    <x v="1"/>
    <x v="164"/>
    <n v="31.43"/>
    <n v="0.11824259246722545"/>
    <s v="Normal"/>
    <n v="19.883333333333333"/>
    <n v="31.43"/>
    <x v="1"/>
    <s v="T485"/>
    <b v="1"/>
    <x v="20"/>
    <x v="0"/>
    <x v="0"/>
  </r>
  <r>
    <x v="1699"/>
    <x v="0"/>
    <n v="22"/>
    <x v="74"/>
    <m/>
    <n v="80.5"/>
    <n v="52.1"/>
    <x v="0"/>
    <n v="3"/>
    <x v="2"/>
    <x v="4"/>
    <m/>
    <n v="-0.24967377635768659"/>
    <s v="Normal"/>
    <n v="19.883333333333333"/>
    <n v="19.883333333333333"/>
    <x v="1"/>
    <s v="T437"/>
    <b v="0"/>
    <x v="20"/>
    <x v="0"/>
    <x v="2"/>
  </r>
  <r>
    <x v="1700"/>
    <x v="2"/>
    <n v="24"/>
    <x v="75"/>
    <m/>
    <n v="42"/>
    <n v="36.299999999999997"/>
    <x v="1"/>
    <n v="5"/>
    <x v="1"/>
    <x v="663"/>
    <n v="28.3"/>
    <n v="8.1603132256535843E-2"/>
    <s v="Normal"/>
    <n v="23.552222222222223"/>
    <n v="28.3"/>
    <x v="1"/>
    <s v="T259"/>
    <b v="1"/>
    <x v="10"/>
    <x v="0"/>
    <x v="2"/>
  </r>
  <r>
    <x v="1701"/>
    <x v="0"/>
    <n v="16"/>
    <x v="75"/>
    <m/>
    <n v="49.7"/>
    <n v="32.799999999999997"/>
    <x v="1"/>
    <n v="5"/>
    <x v="1"/>
    <x v="285"/>
    <n v="29.02"/>
    <n v="9.0031378694777536E-2"/>
    <s v="Normal"/>
    <n v="23.552222222222223"/>
    <n v="29.02"/>
    <x v="1"/>
    <s v="T423"/>
    <b v="1"/>
    <x v="15"/>
    <x v="1"/>
    <x v="0"/>
  </r>
  <r>
    <x v="1702"/>
    <x v="3"/>
    <n v="6"/>
    <x v="75"/>
    <m/>
    <n v="83.2"/>
    <n v="46.3"/>
    <x v="1"/>
    <n v="4.5"/>
    <x v="1"/>
    <x v="464"/>
    <n v="26.17"/>
    <n v="5.6669569876737491E-2"/>
    <s v="Normal"/>
    <n v="23.552222222222223"/>
    <n v="26.17"/>
    <x v="1"/>
    <s v="T465"/>
    <b v="1"/>
    <x v="16"/>
    <x v="0"/>
    <x v="2"/>
  </r>
  <r>
    <x v="1703"/>
    <x v="2"/>
    <n v="10"/>
    <x v="75"/>
    <m/>
    <n v="72.7"/>
    <n v="57.9"/>
    <x v="0"/>
    <n v="3.5"/>
    <x v="1"/>
    <x v="175"/>
    <n v="19.43"/>
    <n v="-2.2228181503469568E-2"/>
    <s v="Normal"/>
    <n v="23.552222222222223"/>
    <n v="19.43"/>
    <x v="1"/>
    <s v="T454"/>
    <b v="0"/>
    <x v="2"/>
    <x v="1"/>
    <x v="2"/>
  </r>
  <r>
    <x v="1704"/>
    <x v="1"/>
    <n v="15"/>
    <x v="75"/>
    <m/>
    <n v="47.2"/>
    <n v="35.5"/>
    <x v="0"/>
    <n v="4"/>
    <x v="1"/>
    <x v="18"/>
    <n v="24.2"/>
    <n v="3.3608951149881695E-2"/>
    <s v="Normal"/>
    <n v="23.552222222222223"/>
    <n v="24.2"/>
    <x v="1"/>
    <s v="T420"/>
    <b v="0"/>
    <x v="2"/>
    <x v="1"/>
    <x v="1"/>
  </r>
  <r>
    <x v="1705"/>
    <x v="3"/>
    <n v="30"/>
    <x v="75"/>
    <m/>
    <n v="76.2"/>
    <n v="45.8"/>
    <x v="0"/>
    <n v="2"/>
    <x v="0"/>
    <x v="3"/>
    <n v="10"/>
    <n v="-0.13261479804877407"/>
    <s v="Normal"/>
    <n v="23.552222222222223"/>
    <n v="10"/>
    <x v="0"/>
    <s v="T317"/>
    <b v="0"/>
    <x v="20"/>
    <x v="1"/>
    <x v="2"/>
  </r>
  <r>
    <x v="1706"/>
    <x v="2"/>
    <n v="7"/>
    <x v="75"/>
    <m/>
    <n v="56.9"/>
    <n v="32.700000000000003"/>
    <x v="1"/>
    <n v="5"/>
    <x v="1"/>
    <x v="664"/>
    <n v="26.85"/>
    <n v="6.4629580401743533E-2"/>
    <s v="Normal"/>
    <n v="23.552222222222223"/>
    <n v="26.85"/>
    <x v="1"/>
    <s v="T327"/>
    <b v="1"/>
    <x v="10"/>
    <x v="0"/>
    <x v="1"/>
  </r>
  <r>
    <x v="1707"/>
    <x v="3"/>
    <n v="5"/>
    <x v="75"/>
    <m/>
    <n v="81.2"/>
    <n v="44.4"/>
    <x v="1"/>
    <n v="3.5"/>
    <x v="1"/>
    <x v="362"/>
    <n v="19.600000000000001"/>
    <n v="-2.0238178872218033E-2"/>
    <s v="Normal"/>
    <n v="23.552222222222223"/>
    <n v="19.600000000000001"/>
    <x v="1"/>
    <s v="T317"/>
    <b v="1"/>
    <x v="6"/>
    <x v="1"/>
    <x v="0"/>
  </r>
  <r>
    <x v="1708"/>
    <x v="0"/>
    <n v="3"/>
    <x v="75"/>
    <m/>
    <n v="53"/>
    <n v="37.799999999999997"/>
    <x v="1"/>
    <n v="4.5"/>
    <x v="1"/>
    <x v="4"/>
    <m/>
    <n v="-0.24967377635768659"/>
    <s v="Normal"/>
    <n v="23.552222222222223"/>
    <n v="23.552222222222223"/>
    <x v="1"/>
    <s v="T491"/>
    <b v="1"/>
    <x v="19"/>
    <x v="0"/>
    <x v="0"/>
  </r>
  <r>
    <x v="1709"/>
    <x v="0"/>
    <n v="24"/>
    <x v="75"/>
    <m/>
    <n v="59"/>
    <n v="58.5"/>
    <x v="0"/>
    <n v="2"/>
    <x v="0"/>
    <x v="4"/>
    <m/>
    <n v="-0.24967377635768659"/>
    <s v="Normal"/>
    <n v="23.552222222222223"/>
    <n v="23.552222222222223"/>
    <x v="1"/>
    <s v="T482"/>
    <b v="0"/>
    <x v="15"/>
    <x v="0"/>
    <x v="0"/>
  </r>
  <r>
    <x v="1710"/>
    <x v="2"/>
    <n v="10"/>
    <x v="75"/>
    <m/>
    <n v="82.1"/>
    <n v="64.5"/>
    <x v="0"/>
    <n v="3"/>
    <x v="2"/>
    <x v="45"/>
    <n v="15"/>
    <n v="-7.4085308894317803E-2"/>
    <s v="Normal"/>
    <n v="23.552222222222223"/>
    <n v="15"/>
    <x v="0"/>
    <s v="T228"/>
    <b v="0"/>
    <x v="14"/>
    <x v="1"/>
    <x v="0"/>
  </r>
  <r>
    <x v="1711"/>
    <x v="0"/>
    <n v="3"/>
    <x v="75"/>
    <m/>
    <n v="82.3"/>
    <n v="31.3"/>
    <x v="1"/>
    <n v="4.5"/>
    <x v="1"/>
    <x v="665"/>
    <n v="26.24"/>
    <n v="5.7488982724899843E-2"/>
    <s v="Normal"/>
    <n v="23.552222222222223"/>
    <n v="26.24"/>
    <x v="1"/>
    <s v="T149"/>
    <b v="1"/>
    <x v="11"/>
    <x v="1"/>
    <x v="2"/>
  </r>
  <r>
    <x v="1712"/>
    <x v="0"/>
    <n v="3"/>
    <x v="75"/>
    <m/>
    <n v="67.400000000000006"/>
    <n v="42.9"/>
    <x v="1"/>
    <n v="3.5"/>
    <x v="1"/>
    <x v="575"/>
    <n v="22.07"/>
    <n v="8.6753887700833435E-3"/>
    <s v="Normal"/>
    <n v="23.552222222222223"/>
    <n v="22.07"/>
    <x v="1"/>
    <s v="T392"/>
    <b v="1"/>
    <x v="13"/>
    <x v="0"/>
    <x v="1"/>
  </r>
  <r>
    <x v="1713"/>
    <x v="1"/>
    <n v="3"/>
    <x v="75"/>
    <m/>
    <n v="58.7"/>
    <n v="35.200000000000003"/>
    <x v="1"/>
    <n v="5"/>
    <x v="1"/>
    <x v="666"/>
    <n v="30.04"/>
    <n v="0.10197139448228661"/>
    <s v="Normal"/>
    <n v="23.552222222222223"/>
    <n v="30.04"/>
    <x v="1"/>
    <s v="T096"/>
    <b v="1"/>
    <x v="9"/>
    <x v="0"/>
    <x v="0"/>
  </r>
  <r>
    <x v="1714"/>
    <x v="1"/>
    <n v="21"/>
    <x v="75"/>
    <m/>
    <n v="82.3"/>
    <n v="35.9"/>
    <x v="1"/>
    <n v="5"/>
    <x v="1"/>
    <x v="667"/>
    <n v="31.85"/>
    <n v="0.12315906955619979"/>
    <s v="Normal"/>
    <n v="23.552222222222223"/>
    <n v="31.85"/>
    <x v="1"/>
    <s v="T012"/>
    <b v="1"/>
    <x v="15"/>
    <x v="0"/>
    <x v="0"/>
  </r>
  <r>
    <x v="1715"/>
    <x v="1"/>
    <n v="14"/>
    <x v="75"/>
    <m/>
    <n v="95.8"/>
    <n v="45.7"/>
    <x v="1"/>
    <n v="5"/>
    <x v="1"/>
    <x v="668"/>
    <n v="33.130000000000003"/>
    <n v="0.1381426187797406"/>
    <s v="Normal"/>
    <n v="23.552222222222223"/>
    <n v="33.130000000000003"/>
    <x v="1"/>
    <s v="T120"/>
    <b v="1"/>
    <x v="1"/>
    <x v="0"/>
    <x v="1"/>
  </r>
  <r>
    <x v="1716"/>
    <x v="3"/>
    <n v="14"/>
    <x v="75"/>
    <m/>
    <n v="71"/>
    <n v="36.200000000000003"/>
    <x v="1"/>
    <n v="2"/>
    <x v="0"/>
    <x v="669"/>
    <n v="11.53"/>
    <n v="-0.11470477436751046"/>
    <s v="Normal"/>
    <n v="23.552222222222223"/>
    <n v="11.53"/>
    <x v="0"/>
    <s v="T343"/>
    <b v="1"/>
    <x v="16"/>
    <x v="0"/>
    <x v="2"/>
  </r>
  <r>
    <x v="1717"/>
    <x v="1"/>
    <n v="6"/>
    <x v="75"/>
    <m/>
    <n v="92.7"/>
    <n v="61.5"/>
    <x v="1"/>
    <n v="4.5"/>
    <x v="1"/>
    <x v="670"/>
    <n v="30.87"/>
    <n v="0.11168728968192636"/>
    <s v="Normal"/>
    <n v="23.552222222222223"/>
    <n v="30.87"/>
    <x v="1"/>
    <s v="T441"/>
    <b v="1"/>
    <x v="1"/>
    <x v="0"/>
    <x v="1"/>
  </r>
  <r>
    <x v="1718"/>
    <x v="0"/>
    <n v="3"/>
    <x v="75"/>
    <m/>
    <n v="40.299999999999997"/>
    <n v="30.9"/>
    <x v="0"/>
    <n v="1.5"/>
    <x v="0"/>
    <x v="275"/>
    <n v="11.03"/>
    <n v="-0.12055772328295608"/>
    <s v="Normal"/>
    <n v="23.552222222222223"/>
    <n v="11.03"/>
    <x v="0"/>
    <s v="T004"/>
    <b v="0"/>
    <x v="11"/>
    <x v="1"/>
    <x v="2"/>
  </r>
  <r>
    <x v="1719"/>
    <x v="2"/>
    <n v="2"/>
    <x v="75"/>
    <m/>
    <n v="91"/>
    <n v="60.5"/>
    <x v="1"/>
    <n v="4.5"/>
    <x v="1"/>
    <x v="671"/>
    <n v="28.61"/>
    <n v="8.5231960584112115E-2"/>
    <s v="Normal"/>
    <n v="23.552222222222223"/>
    <n v="28.61"/>
    <x v="1"/>
    <s v="T006"/>
    <b v="1"/>
    <x v="9"/>
    <x v="0"/>
    <x v="0"/>
  </r>
  <r>
    <x v="1720"/>
    <x v="0"/>
    <n v="6"/>
    <x v="14"/>
    <m/>
    <n v="70.5"/>
    <n v="59.4"/>
    <x v="1"/>
    <n v="2.5"/>
    <x v="1"/>
    <x v="535"/>
    <n v="16.21"/>
    <n v="-5.9921172518939379E-2"/>
    <s v="Normal"/>
    <n v="16.267777777777781"/>
    <n v="16.21"/>
    <x v="0"/>
    <s v="T140"/>
    <b v="1"/>
    <x v="2"/>
    <x v="0"/>
    <x v="0"/>
  </r>
  <r>
    <x v="1721"/>
    <x v="3"/>
    <n v="30"/>
    <x v="14"/>
    <m/>
    <n v="90.8"/>
    <n v="65.2"/>
    <x v="0"/>
    <n v="4"/>
    <x v="1"/>
    <x v="58"/>
    <n v="23"/>
    <n v="1.9561873752812205E-2"/>
    <s v="Normal"/>
    <n v="16.267777777777781"/>
    <n v="23"/>
    <x v="1"/>
    <s v="T124"/>
    <b v="0"/>
    <x v="17"/>
    <x v="0"/>
    <x v="2"/>
  </r>
  <r>
    <x v="1722"/>
    <x v="0"/>
    <n v="27"/>
    <x v="14"/>
    <m/>
    <n v="69.099999999999994"/>
    <n v="35.5"/>
    <x v="0"/>
    <n v="1"/>
    <x v="0"/>
    <x v="15"/>
    <n v="5"/>
    <n v="-0.19114428720323032"/>
    <s v="Normal"/>
    <n v="16.267777777777781"/>
    <n v="5"/>
    <x v="0"/>
    <s v="T167"/>
    <b v="0"/>
    <x v="8"/>
    <x v="1"/>
    <x v="1"/>
  </r>
  <r>
    <x v="1723"/>
    <x v="3"/>
    <n v="31"/>
    <x v="14"/>
    <m/>
    <n v="52.4"/>
    <n v="28"/>
    <x v="0"/>
    <n v="3"/>
    <x v="2"/>
    <x v="45"/>
    <n v="15"/>
    <n v="-7.4085308894317803E-2"/>
    <s v="Normal"/>
    <n v="16.267777777777781"/>
    <n v="15"/>
    <x v="0"/>
    <s v="T253"/>
    <b v="0"/>
    <x v="10"/>
    <x v="1"/>
    <x v="0"/>
  </r>
  <r>
    <x v="1724"/>
    <x v="3"/>
    <n v="24"/>
    <x v="14"/>
    <m/>
    <n v="70.2"/>
    <n v="51"/>
    <x v="1"/>
    <n v="4"/>
    <x v="1"/>
    <x v="4"/>
    <m/>
    <n v="-0.24967377635768659"/>
    <s v="Normal"/>
    <n v="16.267777777777781"/>
    <n v="16.267777777777781"/>
    <x v="0"/>
    <s v="T252"/>
    <b v="1"/>
    <x v="22"/>
    <x v="0"/>
    <x v="0"/>
  </r>
  <r>
    <x v="1725"/>
    <x v="2"/>
    <n v="28"/>
    <x v="14"/>
    <m/>
    <n v="59.7"/>
    <n v="33.1"/>
    <x v="0"/>
    <n v="2"/>
    <x v="0"/>
    <x v="3"/>
    <n v="10"/>
    <n v="-0.13261479804877407"/>
    <s v="Normal"/>
    <n v="16.267777777777781"/>
    <n v="10"/>
    <x v="0"/>
    <s v="T069"/>
    <b v="0"/>
    <x v="12"/>
    <x v="1"/>
    <x v="0"/>
  </r>
  <r>
    <x v="1726"/>
    <x v="2"/>
    <n v="24"/>
    <x v="14"/>
    <m/>
    <n v="60.6"/>
    <n v="30.9"/>
    <x v="1"/>
    <n v="1.5"/>
    <x v="0"/>
    <x v="672"/>
    <n v="10.62"/>
    <n v="-0.1253571413936215"/>
    <s v="Normal"/>
    <n v="16.267777777777781"/>
    <n v="10.62"/>
    <x v="0"/>
    <s v="T061"/>
    <b v="1"/>
    <x v="17"/>
    <x v="0"/>
    <x v="1"/>
  </r>
  <r>
    <x v="1727"/>
    <x v="2"/>
    <n v="18"/>
    <x v="14"/>
    <m/>
    <n v="83.7"/>
    <n v="62.1"/>
    <x v="1"/>
    <n v="3"/>
    <x v="2"/>
    <x v="673"/>
    <n v="17.91"/>
    <n v="-4.0021146206424267E-2"/>
    <s v="Normal"/>
    <n v="16.267777777777781"/>
    <n v="17.91"/>
    <x v="0"/>
    <s v="T192"/>
    <b v="1"/>
    <x v="14"/>
    <x v="0"/>
    <x v="2"/>
  </r>
  <r>
    <x v="1728"/>
    <x v="0"/>
    <n v="4"/>
    <x v="14"/>
    <m/>
    <n v="50.5"/>
    <n v="34.200000000000003"/>
    <x v="0"/>
    <n v="3.5"/>
    <x v="1"/>
    <x v="33"/>
    <n v="18.38"/>
    <n v="-3.451937422590539E-2"/>
    <s v="Normal"/>
    <n v="16.267777777777781"/>
    <n v="18.38"/>
    <x v="1"/>
    <s v="T301"/>
    <b v="0"/>
    <x v="15"/>
    <x v="1"/>
    <x v="0"/>
  </r>
  <r>
    <x v="1729"/>
    <x v="2"/>
    <n v="22"/>
    <x v="14"/>
    <m/>
    <n v="50.9"/>
    <n v="32"/>
    <x v="1"/>
    <n v="4.5"/>
    <x v="1"/>
    <x v="674"/>
    <n v="25.87"/>
    <n v="5.3157800527470107E-2"/>
    <s v="Normal"/>
    <n v="16.267777777777781"/>
    <n v="25.87"/>
    <x v="1"/>
    <s v="T120"/>
    <b v="1"/>
    <x v="14"/>
    <x v="0"/>
    <x v="2"/>
  </r>
  <r>
    <x v="1730"/>
    <x v="0"/>
    <n v="16"/>
    <x v="14"/>
    <m/>
    <n v="65.7"/>
    <n v="59.6"/>
    <x v="0"/>
    <n v="0"/>
    <x v="0"/>
    <x v="12"/>
    <n v="1"/>
    <n v="-0.23796787852679532"/>
    <s v="Normal"/>
    <n v="16.267777777777781"/>
    <n v="1"/>
    <x v="0"/>
    <s v="T405"/>
    <b v="0"/>
    <x v="15"/>
    <x v="0"/>
    <x v="0"/>
  </r>
  <r>
    <x v="1731"/>
    <x v="2"/>
    <n v="22"/>
    <x v="14"/>
    <m/>
    <n v="71.3"/>
    <n v="35.200000000000003"/>
    <x v="0"/>
    <n v="2"/>
    <x v="0"/>
    <x v="3"/>
    <n v="10"/>
    <n v="-0.13261479804877407"/>
    <s v="Normal"/>
    <n v="16.267777777777781"/>
    <n v="10"/>
    <x v="0"/>
    <s v="T299"/>
    <b v="0"/>
    <x v="14"/>
    <x v="0"/>
    <x v="1"/>
  </r>
  <r>
    <x v="1732"/>
    <x v="2"/>
    <n v="28"/>
    <x v="14"/>
    <m/>
    <n v="69.900000000000006"/>
    <n v="59.7"/>
    <x v="0"/>
    <n v="0"/>
    <x v="0"/>
    <x v="12"/>
    <n v="1"/>
    <n v="-0.23796787852679532"/>
    <s v="Normal"/>
    <n v="16.267777777777781"/>
    <n v="1"/>
    <x v="0"/>
    <s v="T413"/>
    <b v="0"/>
    <x v="19"/>
    <x v="1"/>
    <x v="2"/>
  </r>
  <r>
    <x v="1733"/>
    <x v="2"/>
    <n v="22"/>
    <x v="14"/>
    <m/>
    <n v="49.5"/>
    <n v="25.8"/>
    <x v="1"/>
    <n v="3"/>
    <x v="2"/>
    <x v="675"/>
    <n v="19.41"/>
    <n v="-2.2462299460087386E-2"/>
    <s v="Normal"/>
    <n v="16.267777777777781"/>
    <n v="19.41"/>
    <x v="1"/>
    <s v="T158"/>
    <b v="1"/>
    <x v="11"/>
    <x v="0"/>
    <x v="2"/>
  </r>
  <r>
    <x v="1734"/>
    <x v="0"/>
    <n v="1"/>
    <x v="14"/>
    <m/>
    <n v="82.9"/>
    <n v="58.4"/>
    <x v="0"/>
    <n v="2"/>
    <x v="0"/>
    <x v="3"/>
    <n v="10"/>
    <n v="-0.13261479804877407"/>
    <s v="Normal"/>
    <n v="16.267777777777781"/>
    <n v="10"/>
    <x v="0"/>
    <s v="T363"/>
    <b v="0"/>
    <x v="19"/>
    <x v="0"/>
    <x v="2"/>
  </r>
  <r>
    <x v="1735"/>
    <x v="2"/>
    <n v="15"/>
    <x v="14"/>
    <m/>
    <n v="76.900000000000006"/>
    <n v="46.7"/>
    <x v="0"/>
    <n v="1"/>
    <x v="0"/>
    <x v="15"/>
    <n v="5"/>
    <n v="-0.19114428720323032"/>
    <s v="Normal"/>
    <n v="16.267777777777781"/>
    <n v="5"/>
    <x v="0"/>
    <s v="T417"/>
    <b v="0"/>
    <x v="5"/>
    <x v="1"/>
    <x v="0"/>
  </r>
  <r>
    <x v="1736"/>
    <x v="3"/>
    <n v="11"/>
    <x v="14"/>
    <m/>
    <n v="70.400000000000006"/>
    <n v="30.6"/>
    <x v="1"/>
    <n v="2"/>
    <x v="0"/>
    <x v="194"/>
    <n v="12.82"/>
    <n v="-9.9604166165660729E-2"/>
    <s v="Normal"/>
    <n v="16.267777777777781"/>
    <n v="12.82"/>
    <x v="0"/>
    <s v="T226"/>
    <b v="1"/>
    <x v="11"/>
    <x v="0"/>
    <x v="2"/>
  </r>
  <r>
    <x v="1737"/>
    <x v="0"/>
    <n v="17"/>
    <x v="14"/>
    <m/>
    <n v="76.7"/>
    <n v="45.2"/>
    <x v="1"/>
    <n v="4.5"/>
    <x v="1"/>
    <x v="676"/>
    <n v="26.06"/>
    <n v="5.5381921115339419E-2"/>
    <s v="Normal"/>
    <n v="16.267777777777781"/>
    <n v="26.06"/>
    <x v="1"/>
    <s v="T412"/>
    <b v="1"/>
    <x v="3"/>
    <x v="0"/>
    <x v="1"/>
  </r>
  <r>
    <x v="1738"/>
    <x v="3"/>
    <n v="29"/>
    <x v="14"/>
    <m/>
    <n v="100.9"/>
    <n v="60.1"/>
    <x v="0"/>
    <n v="3"/>
    <x v="2"/>
    <x v="61"/>
    <n v="17"/>
    <n v="-5.0673513232535307E-2"/>
    <s v="Normal"/>
    <n v="16.267777777777781"/>
    <n v="17"/>
    <x v="0"/>
    <s v="T493"/>
    <b v="0"/>
    <x v="16"/>
    <x v="0"/>
    <x v="1"/>
  </r>
  <r>
    <x v="1739"/>
    <x v="2"/>
    <n v="11"/>
    <x v="14"/>
    <m/>
    <n v="93.8"/>
    <n v="48.3"/>
    <x v="1"/>
    <n v="5"/>
    <x v="1"/>
    <x v="259"/>
    <n v="31.32"/>
    <n v="0.11695494370582742"/>
    <s v="Normal"/>
    <n v="16.267777777777781"/>
    <n v="31.32"/>
    <x v="1"/>
    <s v="T374"/>
    <b v="1"/>
    <x v="0"/>
    <x v="0"/>
    <x v="1"/>
  </r>
  <r>
    <x v="1740"/>
    <x v="2"/>
    <n v="20"/>
    <x v="76"/>
    <m/>
    <n v="75"/>
    <n v="31.3"/>
    <x v="0"/>
    <n v="1"/>
    <x v="0"/>
    <x v="15"/>
    <n v="5"/>
    <n v="-0.19114428720323032"/>
    <s v="Normal"/>
    <n v="18.017358490566039"/>
    <n v="5"/>
    <x v="0"/>
    <s v="T396"/>
    <b v="0"/>
    <x v="16"/>
    <x v="1"/>
    <x v="0"/>
  </r>
  <r>
    <x v="1741"/>
    <x v="3"/>
    <n v="8"/>
    <x v="76"/>
    <m/>
    <n v="48"/>
    <n v="34.5"/>
    <x v="1"/>
    <n v="5"/>
    <x v="1"/>
    <x v="677"/>
    <n v="29.73"/>
    <n v="9.8342566154710334E-2"/>
    <s v="Normal"/>
    <n v="18.017358490566039"/>
    <n v="29.73"/>
    <x v="1"/>
    <s v="T080"/>
    <b v="1"/>
    <x v="13"/>
    <x v="0"/>
    <x v="0"/>
  </r>
  <r>
    <x v="1742"/>
    <x v="2"/>
    <n v="6"/>
    <x v="76"/>
    <m/>
    <n v="63.7"/>
    <n v="30.8"/>
    <x v="0"/>
    <n v="3"/>
    <x v="2"/>
    <x v="45"/>
    <n v="15"/>
    <n v="-7.4085308894317803E-2"/>
    <s v="Normal"/>
    <n v="18.017358490566039"/>
    <n v="15"/>
    <x v="0"/>
    <s v="T095"/>
    <b v="0"/>
    <x v="16"/>
    <x v="1"/>
    <x v="0"/>
  </r>
  <r>
    <x v="1743"/>
    <x v="3"/>
    <n v="26"/>
    <x v="76"/>
    <m/>
    <n v="64.3"/>
    <n v="41.8"/>
    <x v="0"/>
    <n v="3"/>
    <x v="2"/>
    <x v="45"/>
    <n v="15"/>
    <n v="-7.4085308894317803E-2"/>
    <s v="Normal"/>
    <n v="18.017358490566039"/>
    <n v="15"/>
    <x v="0"/>
    <s v="T096"/>
    <b v="0"/>
    <x v="3"/>
    <x v="1"/>
    <x v="1"/>
  </r>
  <r>
    <x v="1744"/>
    <x v="3"/>
    <n v="11"/>
    <x v="76"/>
    <m/>
    <n v="40.5"/>
    <n v="28.3"/>
    <x v="0"/>
    <n v="3"/>
    <x v="2"/>
    <x v="61"/>
    <n v="17"/>
    <n v="-5.0673513232535307E-2"/>
    <s v="Normal"/>
    <n v="18.017358490566039"/>
    <n v="17"/>
    <x v="0"/>
    <s v="T022"/>
    <b v="0"/>
    <x v="21"/>
    <x v="0"/>
    <x v="0"/>
  </r>
  <r>
    <x v="1745"/>
    <x v="2"/>
    <n v="26"/>
    <x v="76"/>
    <m/>
    <n v="63.7"/>
    <n v="36.5"/>
    <x v="0"/>
    <n v="1"/>
    <x v="0"/>
    <x v="4"/>
    <m/>
    <n v="-0.24967377635768659"/>
    <s v="Normal"/>
    <n v="18.017358490566039"/>
    <n v="18.017358490566039"/>
    <x v="1"/>
    <s v="T098"/>
    <b v="0"/>
    <x v="9"/>
    <x v="1"/>
    <x v="0"/>
  </r>
  <r>
    <x v="1746"/>
    <x v="2"/>
    <n v="8"/>
    <x v="76"/>
    <m/>
    <n v="65.8"/>
    <n v="52.5"/>
    <x v="1"/>
    <n v="3.5"/>
    <x v="1"/>
    <x v="14"/>
    <n v="21.32"/>
    <n v="-1.040346030850948E-4"/>
    <s v="Normal"/>
    <n v="18.017358490566039"/>
    <n v="21.32"/>
    <x v="1"/>
    <s v="T197"/>
    <b v="1"/>
    <x v="21"/>
    <x v="0"/>
    <x v="1"/>
  </r>
  <r>
    <x v="1747"/>
    <x v="0"/>
    <n v="16"/>
    <x v="76"/>
    <m/>
    <n v="44.9"/>
    <n v="39.799999999999997"/>
    <x v="0"/>
    <n v="1"/>
    <x v="0"/>
    <x v="16"/>
    <n v="8"/>
    <n v="-0.15602659371055658"/>
    <s v="Normal"/>
    <n v="18.017358490566039"/>
    <n v="8"/>
    <x v="0"/>
    <s v="T393"/>
    <b v="0"/>
    <x v="0"/>
    <x v="1"/>
    <x v="2"/>
  </r>
  <r>
    <x v="1748"/>
    <x v="2"/>
    <n v="9"/>
    <x v="76"/>
    <m/>
    <n v="65.099999999999994"/>
    <n v="35.200000000000003"/>
    <x v="0"/>
    <n v="1"/>
    <x v="0"/>
    <x v="4"/>
    <m/>
    <n v="-0.24967377635768659"/>
    <s v="Normal"/>
    <n v="18.017358490566039"/>
    <n v="18.017358490566039"/>
    <x v="1"/>
    <s v="T090"/>
    <b v="0"/>
    <x v="18"/>
    <x v="1"/>
    <x v="1"/>
  </r>
  <r>
    <x v="1749"/>
    <x v="1"/>
    <n v="20"/>
    <x v="76"/>
    <m/>
    <n v="47.2"/>
    <n v="31"/>
    <x v="0"/>
    <n v="4"/>
    <x v="1"/>
    <x v="18"/>
    <n v="24.2"/>
    <n v="3.3608951149881695E-2"/>
    <s v="Normal"/>
    <n v="18.017358490566039"/>
    <n v="24.2"/>
    <x v="1"/>
    <s v="T296"/>
    <b v="0"/>
    <x v="7"/>
    <x v="1"/>
    <x v="1"/>
  </r>
  <r>
    <x v="1750"/>
    <x v="0"/>
    <n v="10"/>
    <x v="76"/>
    <m/>
    <n v="51.4"/>
    <n v="38.1"/>
    <x v="0"/>
    <n v="2"/>
    <x v="0"/>
    <x v="3"/>
    <n v="10"/>
    <n v="-0.13261479804877407"/>
    <s v="Normal"/>
    <n v="18.017358490566039"/>
    <n v="10"/>
    <x v="0"/>
    <s v="T411"/>
    <b v="0"/>
    <x v="10"/>
    <x v="1"/>
    <x v="0"/>
  </r>
  <r>
    <x v="1751"/>
    <x v="0"/>
    <n v="21"/>
    <x v="76"/>
    <m/>
    <n v="38.1"/>
    <n v="39"/>
    <x v="1"/>
    <n v="4"/>
    <x v="1"/>
    <x v="678"/>
    <n v="23.8"/>
    <n v="2.8926592017525215E-2"/>
    <s v="Normal"/>
    <n v="18.017358490566039"/>
    <n v="23.8"/>
    <x v="1"/>
    <s v="T002"/>
    <b v="1"/>
    <x v="0"/>
    <x v="1"/>
    <x v="0"/>
  </r>
  <r>
    <x v="1752"/>
    <x v="3"/>
    <n v="16"/>
    <x v="76"/>
    <m/>
    <n v="64.900000000000006"/>
    <n v="43.1"/>
    <x v="0"/>
    <n v="1.5"/>
    <x v="0"/>
    <x v="66"/>
    <n v="8.93"/>
    <n v="-0.1451401087278277"/>
    <s v="Normal"/>
    <n v="18.017358490566039"/>
    <n v="8.93"/>
    <x v="0"/>
    <s v="T251"/>
    <b v="0"/>
    <x v="11"/>
    <x v="1"/>
    <x v="2"/>
  </r>
  <r>
    <x v="1753"/>
    <x v="0"/>
    <n v="31"/>
    <x v="76"/>
    <m/>
    <n v="43.4"/>
    <n v="32.700000000000003"/>
    <x v="0"/>
    <n v="3"/>
    <x v="2"/>
    <x v="61"/>
    <n v="17"/>
    <n v="-5.0673513232535307E-2"/>
    <s v="Normal"/>
    <n v="18.017358490566039"/>
    <n v="17"/>
    <x v="0"/>
    <s v="T398"/>
    <b v="0"/>
    <x v="10"/>
    <x v="1"/>
    <x v="1"/>
  </r>
  <r>
    <x v="1754"/>
    <x v="2"/>
    <n v="19"/>
    <x v="76"/>
    <m/>
    <n v="72.2"/>
    <n v="41.8"/>
    <x v="0"/>
    <n v="2"/>
    <x v="0"/>
    <x v="3"/>
    <n v="10"/>
    <n v="-0.13261479804877407"/>
    <s v="Normal"/>
    <n v="18.017358490566039"/>
    <n v="10"/>
    <x v="0"/>
    <s v="T159"/>
    <b v="0"/>
    <x v="10"/>
    <x v="1"/>
    <x v="1"/>
  </r>
  <r>
    <x v="1755"/>
    <x v="3"/>
    <n v="19"/>
    <x v="76"/>
    <m/>
    <n v="43"/>
    <n v="29.6"/>
    <x v="0"/>
    <n v="2"/>
    <x v="0"/>
    <x v="20"/>
    <n v="13"/>
    <n v="-9.7497104556100306E-2"/>
    <s v="Normal"/>
    <n v="18.017358490566039"/>
    <n v="13"/>
    <x v="0"/>
    <s v="T201"/>
    <b v="0"/>
    <x v="13"/>
    <x v="1"/>
    <x v="1"/>
  </r>
  <r>
    <x v="1756"/>
    <x v="3"/>
    <n v="22"/>
    <x v="76"/>
    <m/>
    <n v="90.7"/>
    <n v="55.2"/>
    <x v="0"/>
    <n v="4"/>
    <x v="1"/>
    <x v="58"/>
    <n v="23"/>
    <n v="1.9561873752812205E-2"/>
    <s v="Normal"/>
    <n v="18.017358490566039"/>
    <n v="23"/>
    <x v="1"/>
    <s v="T099"/>
    <b v="0"/>
    <x v="4"/>
    <x v="0"/>
    <x v="1"/>
  </r>
  <r>
    <x v="1757"/>
    <x v="3"/>
    <n v="30"/>
    <x v="76"/>
    <m/>
    <n v="53.5"/>
    <n v="29.9"/>
    <x v="1"/>
    <n v="3"/>
    <x v="2"/>
    <x v="679"/>
    <n v="18.010000000000002"/>
    <n v="-3.8850556423335125E-2"/>
    <s v="Normal"/>
    <n v="18.017358490566039"/>
    <n v="18.010000000000002"/>
    <x v="1"/>
    <s v="T214"/>
    <b v="1"/>
    <x v="15"/>
    <x v="0"/>
    <x v="1"/>
  </r>
  <r>
    <x v="1758"/>
    <x v="3"/>
    <n v="14"/>
    <x v="76"/>
    <m/>
    <n v="98.5"/>
    <n v="44.4"/>
    <x v="0"/>
    <n v="2.5"/>
    <x v="1"/>
    <x v="252"/>
    <n v="15.23"/>
    <n v="-7.1392952393212819E-2"/>
    <s v="Normal"/>
    <n v="18.017358490566039"/>
    <n v="15.23"/>
    <x v="0"/>
    <s v="T316"/>
    <b v="0"/>
    <x v="21"/>
    <x v="0"/>
    <x v="2"/>
  </r>
  <r>
    <x v="1759"/>
    <x v="3"/>
    <n v="17"/>
    <x v="76"/>
    <m/>
    <n v="86.2"/>
    <n v="59.5"/>
    <x v="0"/>
    <n v="3"/>
    <x v="2"/>
    <x v="4"/>
    <m/>
    <n v="-0.24967377635768659"/>
    <s v="Normal"/>
    <n v="18.017358490566039"/>
    <n v="18.017358490566039"/>
    <x v="1"/>
    <s v="T166"/>
    <b v="0"/>
    <x v="12"/>
    <x v="1"/>
    <x v="1"/>
  </r>
  <r>
    <x v="1760"/>
    <x v="3"/>
    <n v="12"/>
    <x v="77"/>
    <m/>
    <n v="91.4"/>
    <n v="62.4"/>
    <x v="0"/>
    <n v="3"/>
    <x v="2"/>
    <x v="61"/>
    <n v="17"/>
    <n v="-5.0673513232535307E-2"/>
    <s v="Normal"/>
    <n v="17.446666666666665"/>
    <n v="17"/>
    <x v="0"/>
    <s v="T225"/>
    <b v="0"/>
    <x v="16"/>
    <x v="1"/>
    <x v="1"/>
  </r>
  <r>
    <x v="1761"/>
    <x v="2"/>
    <n v="11"/>
    <x v="77"/>
    <m/>
    <n v="74.7"/>
    <n v="36.799999999999997"/>
    <x v="0"/>
    <n v="3"/>
    <x v="2"/>
    <x v="72"/>
    <n v="16"/>
    <n v="-6.2379411063426558E-2"/>
    <s v="Normal"/>
    <n v="17.446666666666665"/>
    <n v="16"/>
    <x v="0"/>
    <s v="T373"/>
    <b v="0"/>
    <x v="20"/>
    <x v="1"/>
    <x v="0"/>
  </r>
  <r>
    <x v="1762"/>
    <x v="0"/>
    <n v="22"/>
    <x v="77"/>
    <m/>
    <n v="72.599999999999994"/>
    <n v="49.5"/>
    <x v="1"/>
    <n v="2"/>
    <x v="0"/>
    <x v="680"/>
    <n v="11.48"/>
    <n v="-0.11529006925905501"/>
    <s v="Normal"/>
    <n v="17.446666666666665"/>
    <n v="11.48"/>
    <x v="0"/>
    <s v="T228"/>
    <b v="1"/>
    <x v="22"/>
    <x v="0"/>
    <x v="1"/>
  </r>
  <r>
    <x v="1763"/>
    <x v="0"/>
    <n v="10"/>
    <x v="77"/>
    <m/>
    <n v="66.400000000000006"/>
    <n v="59.9"/>
    <x v="0"/>
    <n v="2"/>
    <x v="0"/>
    <x v="3"/>
    <n v="10"/>
    <n v="-0.13261479804877407"/>
    <s v="Normal"/>
    <n v="17.446666666666665"/>
    <n v="10"/>
    <x v="0"/>
    <s v="T349"/>
    <b v="0"/>
    <x v="16"/>
    <x v="1"/>
    <x v="1"/>
  </r>
  <r>
    <x v="1764"/>
    <x v="1"/>
    <n v="8"/>
    <x v="77"/>
    <m/>
    <n v="44.8"/>
    <n v="37"/>
    <x v="0"/>
    <n v="5"/>
    <x v="1"/>
    <x v="90"/>
    <n v="29.7"/>
    <n v="9.7991389219783578E-2"/>
    <s v="Normal"/>
    <n v="17.446666666666665"/>
    <n v="29.7"/>
    <x v="1"/>
    <s v="T314"/>
    <b v="0"/>
    <x v="2"/>
    <x v="1"/>
    <x v="0"/>
  </r>
  <r>
    <x v="1765"/>
    <x v="2"/>
    <n v="8"/>
    <x v="77"/>
    <m/>
    <n v="80"/>
    <n v="67.400000000000006"/>
    <x v="0"/>
    <n v="2"/>
    <x v="0"/>
    <x v="3"/>
    <n v="10"/>
    <n v="-0.13261479804877407"/>
    <s v="Normal"/>
    <n v="17.446666666666665"/>
    <n v="10"/>
    <x v="0"/>
    <s v="T475"/>
    <b v="0"/>
    <x v="5"/>
    <x v="1"/>
    <x v="0"/>
  </r>
  <r>
    <x v="1766"/>
    <x v="0"/>
    <n v="21"/>
    <x v="77"/>
    <m/>
    <n v="59.3"/>
    <n v="49.3"/>
    <x v="0"/>
    <n v="2"/>
    <x v="0"/>
    <x v="3"/>
    <n v="10"/>
    <n v="-0.13261479804877407"/>
    <s v="Normal"/>
    <n v="17.446666666666665"/>
    <n v="10"/>
    <x v="0"/>
    <s v="T293"/>
    <b v="0"/>
    <x v="9"/>
    <x v="0"/>
    <x v="0"/>
  </r>
  <r>
    <x v="1767"/>
    <x v="0"/>
    <n v="19"/>
    <x v="77"/>
    <m/>
    <n v="56.5"/>
    <n v="33.6"/>
    <x v="0"/>
    <n v="0.5"/>
    <x v="0"/>
    <x v="36"/>
    <n v="3.68"/>
    <n v="-0.20659607234000676"/>
    <s v="Normal"/>
    <n v="17.446666666666665"/>
    <n v="3.68"/>
    <x v="0"/>
    <s v="T466"/>
    <b v="0"/>
    <x v="13"/>
    <x v="1"/>
    <x v="2"/>
  </r>
  <r>
    <x v="1768"/>
    <x v="0"/>
    <n v="30"/>
    <x v="77"/>
    <m/>
    <n v="97.6"/>
    <n v="55.6"/>
    <x v="0"/>
    <n v="4"/>
    <x v="1"/>
    <x v="21"/>
    <n v="22"/>
    <n v="7.8559759219209522E-3"/>
    <s v="Normal"/>
    <n v="17.446666666666665"/>
    <n v="22"/>
    <x v="1"/>
    <s v="T378"/>
    <b v="0"/>
    <x v="0"/>
    <x v="0"/>
    <x v="2"/>
  </r>
  <r>
    <x v="1769"/>
    <x v="2"/>
    <n v="9"/>
    <x v="77"/>
    <m/>
    <n v="40.200000000000003"/>
    <n v="36.700000000000003"/>
    <x v="0"/>
    <n v="4"/>
    <x v="1"/>
    <x v="21"/>
    <n v="22"/>
    <n v="7.8559759219209522E-3"/>
    <s v="Normal"/>
    <n v="17.446666666666665"/>
    <n v="22"/>
    <x v="1"/>
    <s v="T296"/>
    <b v="0"/>
    <x v="5"/>
    <x v="0"/>
    <x v="1"/>
  </r>
  <r>
    <x v="1770"/>
    <x v="0"/>
    <n v="25"/>
    <x v="77"/>
    <m/>
    <n v="73.7"/>
    <n v="51.1"/>
    <x v="0"/>
    <n v="3"/>
    <x v="2"/>
    <x v="45"/>
    <n v="15"/>
    <n v="-7.4085308894317803E-2"/>
    <s v="Normal"/>
    <n v="17.446666666666665"/>
    <n v="15"/>
    <x v="0"/>
    <s v="T022"/>
    <b v="0"/>
    <x v="20"/>
    <x v="0"/>
    <x v="2"/>
  </r>
  <r>
    <x v="1771"/>
    <x v="1"/>
    <n v="16"/>
    <x v="77"/>
    <m/>
    <n v="64.8"/>
    <n v="60"/>
    <x v="0"/>
    <n v="3"/>
    <x v="2"/>
    <x v="119"/>
    <n v="16.5"/>
    <n v="-5.6526462147980933E-2"/>
    <s v="Normal"/>
    <n v="17.446666666666665"/>
    <n v="16.5"/>
    <x v="0"/>
    <s v="T438"/>
    <b v="0"/>
    <x v="19"/>
    <x v="1"/>
    <x v="1"/>
  </r>
  <r>
    <x v="1772"/>
    <x v="1"/>
    <n v="3"/>
    <x v="77"/>
    <m/>
    <n v="94.7"/>
    <n v="60.2"/>
    <x v="1"/>
    <n v="4.5"/>
    <x v="1"/>
    <x v="681"/>
    <n v="30.74"/>
    <n v="0.11016552296391047"/>
    <s v="Normal"/>
    <n v="17.446666666666665"/>
    <n v="30.74"/>
    <x v="1"/>
    <s v="T093"/>
    <b v="1"/>
    <x v="18"/>
    <x v="0"/>
    <x v="2"/>
  </r>
  <r>
    <x v="1773"/>
    <x v="3"/>
    <n v="11"/>
    <x v="77"/>
    <m/>
    <n v="44.9"/>
    <n v="39.799999999999997"/>
    <x v="1"/>
    <n v="4.5"/>
    <x v="1"/>
    <x v="682"/>
    <n v="27.83"/>
    <n v="7.6101360276016924E-2"/>
    <s v="Normal"/>
    <n v="17.446666666666665"/>
    <n v="27.83"/>
    <x v="1"/>
    <s v="T066"/>
    <b v="1"/>
    <x v="23"/>
    <x v="1"/>
    <x v="2"/>
  </r>
  <r>
    <x v="1774"/>
    <x v="0"/>
    <n v="11"/>
    <x v="77"/>
    <m/>
    <n v="74"/>
    <n v="53.1"/>
    <x v="1"/>
    <n v="4"/>
    <x v="1"/>
    <x v="621"/>
    <n v="22.83"/>
    <n v="1.7571871121560671E-2"/>
    <s v="Normal"/>
    <n v="17.446666666666665"/>
    <n v="22.83"/>
    <x v="1"/>
    <s v="T231"/>
    <b v="1"/>
    <x v="10"/>
    <x v="0"/>
    <x v="1"/>
  </r>
  <r>
    <x v="1775"/>
    <x v="3"/>
    <n v="21"/>
    <x v="77"/>
    <m/>
    <n v="92.5"/>
    <n v="47.5"/>
    <x v="0"/>
    <n v="2"/>
    <x v="0"/>
    <x v="40"/>
    <n v="12"/>
    <n v="-0.10920300238699156"/>
    <s v="Normal"/>
    <n v="17.446666666666665"/>
    <n v="12"/>
    <x v="0"/>
    <s v="T038"/>
    <b v="0"/>
    <x v="5"/>
    <x v="1"/>
    <x v="1"/>
  </r>
  <r>
    <x v="1776"/>
    <x v="0"/>
    <n v="13"/>
    <x v="77"/>
    <m/>
    <n v="84.7"/>
    <n v="66.3"/>
    <x v="0"/>
    <n v="1"/>
    <x v="0"/>
    <x v="15"/>
    <n v="5"/>
    <n v="-0.19114428720323032"/>
    <s v="Normal"/>
    <n v="17.446666666666665"/>
    <n v="5"/>
    <x v="0"/>
    <s v="T039"/>
    <b v="0"/>
    <x v="23"/>
    <x v="1"/>
    <x v="1"/>
  </r>
  <r>
    <x v="1777"/>
    <x v="2"/>
    <n v="22"/>
    <x v="77"/>
    <m/>
    <n v="99.9"/>
    <n v="45.9"/>
    <x v="1"/>
    <n v="5"/>
    <x v="1"/>
    <x v="605"/>
    <n v="31.88"/>
    <n v="0.1235102464911265"/>
    <s v="Normal"/>
    <n v="17.446666666666665"/>
    <n v="31.88"/>
    <x v="1"/>
    <s v="T015"/>
    <b v="1"/>
    <x v="4"/>
    <x v="0"/>
    <x v="2"/>
  </r>
  <r>
    <x v="1778"/>
    <x v="2"/>
    <n v="23"/>
    <x v="77"/>
    <m/>
    <n v="65.8"/>
    <n v="59.6"/>
    <x v="0"/>
    <n v="1"/>
    <x v="0"/>
    <x v="0"/>
    <n v="6"/>
    <n v="-0.17943838937233908"/>
    <s v="Normal"/>
    <n v="17.446666666666665"/>
    <n v="6"/>
    <x v="0"/>
    <s v="T312"/>
    <b v="0"/>
    <x v="6"/>
    <x v="1"/>
    <x v="0"/>
  </r>
  <r>
    <x v="1779"/>
    <x v="3"/>
    <n v="17"/>
    <x v="77"/>
    <m/>
    <n v="74.2"/>
    <n v="55.6"/>
    <x v="0"/>
    <n v="3"/>
    <x v="2"/>
    <x v="72"/>
    <n v="16"/>
    <n v="-6.2379411063426558E-2"/>
    <s v="Normal"/>
    <n v="17.446666666666665"/>
    <n v="16"/>
    <x v="0"/>
    <s v="T492"/>
    <b v="0"/>
    <x v="14"/>
    <x v="1"/>
    <x v="2"/>
  </r>
  <r>
    <x v="1780"/>
    <x v="1"/>
    <n v="29"/>
    <x v="78"/>
    <m/>
    <n v="75.599999999999994"/>
    <n v="39.299999999999997"/>
    <x v="1"/>
    <n v="5"/>
    <x v="1"/>
    <x v="98"/>
    <n v="31.65"/>
    <n v="0.12081788999002151"/>
    <s v="Normal"/>
    <n v="19.849444444444444"/>
    <n v="31.65"/>
    <x v="1"/>
    <s v="T387"/>
    <b v="1"/>
    <x v="18"/>
    <x v="0"/>
    <x v="0"/>
  </r>
  <r>
    <x v="1781"/>
    <x v="1"/>
    <n v="22"/>
    <x v="78"/>
    <m/>
    <n v="95.4"/>
    <n v="47.2"/>
    <x v="1"/>
    <n v="5"/>
    <x v="1"/>
    <x v="683"/>
    <n v="31.72"/>
    <n v="0.1216373028381839"/>
    <s v="Normal"/>
    <n v="19.849444444444444"/>
    <n v="31.72"/>
    <x v="1"/>
    <s v="T246"/>
    <b v="1"/>
    <x v="19"/>
    <x v="0"/>
    <x v="2"/>
  </r>
  <r>
    <x v="1782"/>
    <x v="3"/>
    <n v="17"/>
    <x v="78"/>
    <m/>
    <n v="49.4"/>
    <n v="27.5"/>
    <x v="0"/>
    <n v="4"/>
    <x v="1"/>
    <x v="21"/>
    <n v="22"/>
    <n v="7.8559759219209522E-3"/>
    <s v="Normal"/>
    <n v="19.849444444444444"/>
    <n v="22"/>
    <x v="1"/>
    <s v="T094"/>
    <b v="0"/>
    <x v="15"/>
    <x v="1"/>
    <x v="2"/>
  </r>
  <r>
    <x v="1783"/>
    <x v="0"/>
    <n v="21"/>
    <x v="78"/>
    <m/>
    <n v="86.8"/>
    <n v="63"/>
    <x v="0"/>
    <n v="2.5"/>
    <x v="1"/>
    <x v="252"/>
    <n v="15.23"/>
    <n v="-7.1392952393212819E-2"/>
    <s v="Normal"/>
    <n v="19.849444444444444"/>
    <n v="15.23"/>
    <x v="0"/>
    <s v="T291"/>
    <b v="0"/>
    <x v="7"/>
    <x v="1"/>
    <x v="2"/>
  </r>
  <r>
    <x v="1784"/>
    <x v="3"/>
    <n v="2"/>
    <x v="78"/>
    <m/>
    <n v="63.1"/>
    <n v="50.2"/>
    <x v="0"/>
    <n v="3"/>
    <x v="2"/>
    <x v="45"/>
    <n v="15"/>
    <n v="-7.4085308894317803E-2"/>
    <s v="Normal"/>
    <n v="19.849444444444444"/>
    <n v="15"/>
    <x v="0"/>
    <s v="T086"/>
    <b v="0"/>
    <x v="22"/>
    <x v="1"/>
    <x v="2"/>
  </r>
  <r>
    <x v="1785"/>
    <x v="2"/>
    <n v="22"/>
    <x v="78"/>
    <m/>
    <n v="73.900000000000006"/>
    <n v="30.9"/>
    <x v="1"/>
    <n v="3"/>
    <x v="2"/>
    <x v="684"/>
    <n v="16.3"/>
    <n v="-5.8867641714159175E-2"/>
    <s v="Normal"/>
    <n v="19.849444444444444"/>
    <n v="16.3"/>
    <x v="0"/>
    <s v="T165"/>
    <b v="1"/>
    <x v="13"/>
    <x v="0"/>
    <x v="0"/>
  </r>
  <r>
    <x v="1786"/>
    <x v="1"/>
    <n v="15"/>
    <x v="78"/>
    <m/>
    <n v="40.4"/>
    <n v="37.299999999999997"/>
    <x v="0"/>
    <n v="5"/>
    <x v="1"/>
    <x v="90"/>
    <n v="29.7"/>
    <n v="9.7991389219783578E-2"/>
    <s v="Normal"/>
    <n v="19.849444444444444"/>
    <n v="29.7"/>
    <x v="1"/>
    <s v="T046"/>
    <b v="0"/>
    <x v="6"/>
    <x v="0"/>
    <x v="2"/>
  </r>
  <r>
    <x v="1787"/>
    <x v="3"/>
    <n v="7"/>
    <x v="78"/>
    <m/>
    <n v="97.4"/>
    <n v="47.9"/>
    <x v="0"/>
    <n v="4.5"/>
    <x v="1"/>
    <x v="4"/>
    <m/>
    <n v="-0.24967377635768659"/>
    <s v="Normal"/>
    <n v="19.849444444444444"/>
    <n v="19.849444444444444"/>
    <x v="1"/>
    <s v="T467"/>
    <b v="0"/>
    <x v="17"/>
    <x v="1"/>
    <x v="2"/>
  </r>
  <r>
    <x v="1788"/>
    <x v="2"/>
    <n v="18"/>
    <x v="78"/>
    <m/>
    <n v="58.9"/>
    <n v="30.7"/>
    <x v="1"/>
    <n v="4.5"/>
    <x v="1"/>
    <x v="464"/>
    <n v="26.17"/>
    <n v="5.6669569876737491E-2"/>
    <s v="Normal"/>
    <n v="19.849444444444444"/>
    <n v="26.17"/>
    <x v="1"/>
    <s v="T254"/>
    <b v="1"/>
    <x v="21"/>
    <x v="0"/>
    <x v="1"/>
  </r>
  <r>
    <x v="1789"/>
    <x v="0"/>
    <n v="20"/>
    <x v="78"/>
    <m/>
    <n v="63.7"/>
    <n v="39.9"/>
    <x v="0"/>
    <n v="2"/>
    <x v="0"/>
    <x v="3"/>
    <n v="10"/>
    <n v="-0.13261479804877407"/>
    <s v="Normal"/>
    <n v="19.849444444444444"/>
    <n v="10"/>
    <x v="0"/>
    <s v="T148"/>
    <b v="0"/>
    <x v="13"/>
    <x v="1"/>
    <x v="2"/>
  </r>
  <r>
    <x v="1790"/>
    <x v="2"/>
    <n v="28"/>
    <x v="78"/>
    <m/>
    <n v="64.599999999999994"/>
    <n v="59.9"/>
    <x v="0"/>
    <n v="2"/>
    <x v="0"/>
    <x v="3"/>
    <n v="10"/>
    <n v="-0.13261479804877407"/>
    <s v="Normal"/>
    <n v="19.849444444444444"/>
    <n v="10"/>
    <x v="0"/>
    <s v="T300"/>
    <b v="0"/>
    <x v="10"/>
    <x v="1"/>
    <x v="1"/>
  </r>
  <r>
    <x v="1791"/>
    <x v="1"/>
    <n v="13"/>
    <x v="78"/>
    <m/>
    <n v="72.3"/>
    <n v="59.3"/>
    <x v="0"/>
    <n v="3"/>
    <x v="2"/>
    <x v="119"/>
    <n v="16.5"/>
    <n v="-5.6526462147980933E-2"/>
    <s v="Normal"/>
    <n v="19.849444444444444"/>
    <n v="16.5"/>
    <x v="0"/>
    <s v="T431"/>
    <b v="0"/>
    <x v="23"/>
    <x v="0"/>
    <x v="2"/>
  </r>
  <r>
    <x v="1792"/>
    <x v="3"/>
    <n v="14"/>
    <x v="78"/>
    <m/>
    <n v="82.4"/>
    <n v="53.6"/>
    <x v="0"/>
    <n v="3"/>
    <x v="2"/>
    <x v="45"/>
    <n v="15"/>
    <n v="-7.4085308894317803E-2"/>
    <s v="Normal"/>
    <n v="19.849444444444444"/>
    <n v="15"/>
    <x v="0"/>
    <s v="T020"/>
    <b v="0"/>
    <x v="23"/>
    <x v="1"/>
    <x v="1"/>
  </r>
  <r>
    <x v="1793"/>
    <x v="3"/>
    <n v="10"/>
    <x v="78"/>
    <m/>
    <n v="56.7"/>
    <n v="28.1"/>
    <x v="1"/>
    <n v="5"/>
    <x v="1"/>
    <x v="685"/>
    <n v="27.69"/>
    <n v="7.4462534579692194E-2"/>
    <s v="Normal"/>
    <n v="19.849444444444444"/>
    <n v="27.69"/>
    <x v="1"/>
    <s v="T367"/>
    <b v="1"/>
    <x v="6"/>
    <x v="0"/>
    <x v="0"/>
  </r>
  <r>
    <x v="1794"/>
    <x v="2"/>
    <n v="1"/>
    <x v="78"/>
    <m/>
    <n v="78.599999999999994"/>
    <n v="51.3"/>
    <x v="0"/>
    <n v="2"/>
    <x v="0"/>
    <x v="3"/>
    <n v="10"/>
    <n v="-0.13261479804877407"/>
    <s v="Normal"/>
    <n v="19.849444444444444"/>
    <n v="10"/>
    <x v="0"/>
    <s v="T349"/>
    <b v="0"/>
    <x v="16"/>
    <x v="0"/>
    <x v="2"/>
  </r>
  <r>
    <x v="1795"/>
    <x v="1"/>
    <n v="5"/>
    <x v="78"/>
    <m/>
    <n v="40.799999999999997"/>
    <n v="29.6"/>
    <x v="1"/>
    <n v="5"/>
    <x v="1"/>
    <x v="370"/>
    <n v="32.39"/>
    <n v="0.12948025438488106"/>
    <s v="Normal"/>
    <n v="19.849444444444444"/>
    <n v="32.39"/>
    <x v="1"/>
    <s v="T004"/>
    <b v="1"/>
    <x v="22"/>
    <x v="1"/>
    <x v="2"/>
  </r>
  <r>
    <x v="1796"/>
    <x v="3"/>
    <n v="28"/>
    <x v="78"/>
    <m/>
    <n v="81.599999999999994"/>
    <n v="52.7"/>
    <x v="0"/>
    <n v="3"/>
    <x v="2"/>
    <x v="4"/>
    <m/>
    <n v="-0.24967377635768659"/>
    <s v="Normal"/>
    <n v="19.849444444444444"/>
    <n v="19.849444444444444"/>
    <x v="1"/>
    <s v="T345"/>
    <b v="0"/>
    <x v="19"/>
    <x v="1"/>
    <x v="1"/>
  </r>
  <r>
    <x v="1797"/>
    <x v="0"/>
    <n v="28"/>
    <x v="78"/>
    <m/>
    <n v="96.8"/>
    <n v="50.6"/>
    <x v="0"/>
    <n v="3"/>
    <x v="2"/>
    <x v="61"/>
    <n v="17"/>
    <n v="-5.0673513232535307E-2"/>
    <s v="Normal"/>
    <n v="19.849444444444444"/>
    <n v="17"/>
    <x v="0"/>
    <s v="T159"/>
    <b v="0"/>
    <x v="20"/>
    <x v="1"/>
    <x v="2"/>
  </r>
  <r>
    <x v="1798"/>
    <x v="3"/>
    <n v="17"/>
    <x v="78"/>
    <m/>
    <n v="61"/>
    <n v="59.7"/>
    <x v="0"/>
    <n v="1.5"/>
    <x v="0"/>
    <x v="66"/>
    <n v="8.93"/>
    <n v="-0.1451401087278277"/>
    <s v="Normal"/>
    <n v="19.849444444444444"/>
    <n v="8.93"/>
    <x v="0"/>
    <s v="T266"/>
    <b v="0"/>
    <x v="13"/>
    <x v="0"/>
    <x v="2"/>
  </r>
  <r>
    <x v="1799"/>
    <x v="0"/>
    <n v="5"/>
    <x v="78"/>
    <m/>
    <n v="70.099999999999994"/>
    <n v="35.4"/>
    <x v="1"/>
    <n v="4"/>
    <x v="1"/>
    <x v="235"/>
    <n v="22.01"/>
    <n v="7.9730349002298841E-3"/>
    <s v="Normal"/>
    <n v="19.849444444444444"/>
    <n v="22.01"/>
    <x v="1"/>
    <s v="T454"/>
    <b v="1"/>
    <x v="6"/>
    <x v="0"/>
    <x v="2"/>
  </r>
  <r>
    <x v="1800"/>
    <x v="3"/>
    <n v="30"/>
    <x v="79"/>
    <m/>
    <n v="63.6"/>
    <n v="38.799999999999997"/>
    <x v="0"/>
    <n v="2.5"/>
    <x v="1"/>
    <x v="131"/>
    <n v="13.12"/>
    <n v="-9.6092396816393366E-2"/>
    <s v="Normal"/>
    <n v="15.936842105263162"/>
    <n v="13.12"/>
    <x v="0"/>
    <s v="T043"/>
    <b v="0"/>
    <x v="10"/>
    <x v="1"/>
    <x v="0"/>
  </r>
  <r>
    <x v="1801"/>
    <x v="1"/>
    <n v="20"/>
    <x v="79"/>
    <m/>
    <n v="65.8"/>
    <n v="59.4"/>
    <x v="1"/>
    <n v="4"/>
    <x v="1"/>
    <x v="260"/>
    <n v="24.27"/>
    <n v="3.4428363998044088E-2"/>
    <s v="Normal"/>
    <n v="15.936842105263162"/>
    <n v="24.27"/>
    <x v="1"/>
    <s v="T328"/>
    <b v="1"/>
    <x v="13"/>
    <x v="0"/>
    <x v="0"/>
  </r>
  <r>
    <x v="1802"/>
    <x v="2"/>
    <n v="4"/>
    <x v="79"/>
    <m/>
    <n v="61.4"/>
    <n v="56.9"/>
    <x v="1"/>
    <n v="3"/>
    <x v="2"/>
    <x v="94"/>
    <n v="16.260000000000002"/>
    <n v="-5.9335877627394812E-2"/>
    <s v="Normal"/>
    <n v="15.936842105263162"/>
    <n v="16.260000000000002"/>
    <x v="0"/>
    <s v="T259"/>
    <b v="1"/>
    <x v="6"/>
    <x v="0"/>
    <x v="0"/>
  </r>
  <r>
    <x v="1803"/>
    <x v="0"/>
    <n v="28"/>
    <x v="79"/>
    <m/>
    <n v="73.5"/>
    <n v="53.8"/>
    <x v="0"/>
    <n v="2"/>
    <x v="0"/>
    <x v="4"/>
    <m/>
    <n v="-0.24967377635768659"/>
    <s v="Normal"/>
    <n v="15.936842105263162"/>
    <n v="15.936842105263162"/>
    <x v="0"/>
    <s v="T172"/>
    <b v="0"/>
    <x v="18"/>
    <x v="1"/>
    <x v="1"/>
  </r>
  <r>
    <x v="1804"/>
    <x v="2"/>
    <n v="5"/>
    <x v="79"/>
    <m/>
    <n v="89.4"/>
    <n v="62.3"/>
    <x v="0"/>
    <n v="4"/>
    <x v="1"/>
    <x v="58"/>
    <n v="23"/>
    <n v="1.9561873752812205E-2"/>
    <s v="Normal"/>
    <n v="15.936842105263162"/>
    <n v="23"/>
    <x v="1"/>
    <s v="T122"/>
    <b v="0"/>
    <x v="20"/>
    <x v="1"/>
    <x v="0"/>
  </r>
  <r>
    <x v="1805"/>
    <x v="0"/>
    <n v="20"/>
    <x v="79"/>
    <m/>
    <n v="73.2"/>
    <n v="42.2"/>
    <x v="1"/>
    <n v="2.5"/>
    <x v="1"/>
    <x v="686"/>
    <n v="14.84"/>
    <n v="-7.5958252547260408E-2"/>
    <s v="Normal"/>
    <n v="15.936842105263162"/>
    <n v="14.84"/>
    <x v="0"/>
    <s v="T202"/>
    <b v="1"/>
    <x v="16"/>
    <x v="0"/>
    <x v="0"/>
  </r>
  <r>
    <x v="1806"/>
    <x v="2"/>
    <n v="6"/>
    <x v="79"/>
    <m/>
    <n v="65.099999999999994"/>
    <n v="33.4"/>
    <x v="0"/>
    <n v="1"/>
    <x v="0"/>
    <x v="0"/>
    <n v="6"/>
    <n v="-0.17943838937233908"/>
    <s v="Normal"/>
    <n v="15.936842105263162"/>
    <n v="6"/>
    <x v="0"/>
    <s v="T103"/>
    <b v="0"/>
    <x v="14"/>
    <x v="1"/>
    <x v="1"/>
  </r>
  <r>
    <x v="1807"/>
    <x v="0"/>
    <n v="13"/>
    <x v="79"/>
    <m/>
    <n v="93"/>
    <n v="41.6"/>
    <x v="0"/>
    <n v="3"/>
    <x v="2"/>
    <x v="166"/>
    <n v="18"/>
    <n v="-3.8967615401644055E-2"/>
    <s v="Normal"/>
    <n v="15.936842105263162"/>
    <n v="18"/>
    <x v="1"/>
    <s v="T133"/>
    <b v="0"/>
    <x v="7"/>
    <x v="1"/>
    <x v="2"/>
  </r>
  <r>
    <x v="1808"/>
    <x v="0"/>
    <n v="23"/>
    <x v="79"/>
    <m/>
    <n v="67.900000000000006"/>
    <n v="34.700000000000003"/>
    <x v="0"/>
    <n v="0"/>
    <x v="0"/>
    <x v="12"/>
    <n v="1"/>
    <n v="-0.23796787852679532"/>
    <s v="Normal"/>
    <n v="15.936842105263162"/>
    <n v="1"/>
    <x v="0"/>
    <s v="T234"/>
    <b v="0"/>
    <x v="13"/>
    <x v="1"/>
    <x v="2"/>
  </r>
  <r>
    <x v="1809"/>
    <x v="2"/>
    <n v="27"/>
    <x v="79"/>
    <m/>
    <n v="44.6"/>
    <n v="35.5"/>
    <x v="0"/>
    <n v="3"/>
    <x v="2"/>
    <x v="61"/>
    <n v="17"/>
    <n v="-5.0673513232535307E-2"/>
    <s v="Normal"/>
    <n v="15.936842105263162"/>
    <n v="17"/>
    <x v="0"/>
    <s v="T355"/>
    <b v="0"/>
    <x v="3"/>
    <x v="1"/>
    <x v="2"/>
  </r>
  <r>
    <x v="1810"/>
    <x v="3"/>
    <n v="30"/>
    <x v="79"/>
    <m/>
    <n v="75.900000000000006"/>
    <n v="55.8"/>
    <x v="0"/>
    <n v="2"/>
    <x v="0"/>
    <x v="3"/>
    <n v="10"/>
    <n v="-0.13261479804877407"/>
    <s v="Normal"/>
    <n v="15.936842105263162"/>
    <n v="10"/>
    <x v="0"/>
    <s v="T100"/>
    <b v="0"/>
    <x v="4"/>
    <x v="1"/>
    <x v="2"/>
  </r>
  <r>
    <x v="1811"/>
    <x v="0"/>
    <n v="21"/>
    <x v="79"/>
    <m/>
    <n v="63.3"/>
    <n v="47.2"/>
    <x v="1"/>
    <n v="1.5"/>
    <x v="0"/>
    <x v="687"/>
    <n v="10.58"/>
    <n v="-0.12582537730685714"/>
    <s v="Normal"/>
    <n v="15.936842105263162"/>
    <n v="10.58"/>
    <x v="0"/>
    <s v="T387"/>
    <b v="1"/>
    <x v="14"/>
    <x v="0"/>
    <x v="1"/>
  </r>
  <r>
    <x v="1812"/>
    <x v="0"/>
    <n v="7"/>
    <x v="79"/>
    <m/>
    <n v="83.1"/>
    <n v="51.8"/>
    <x v="0"/>
    <n v="1"/>
    <x v="0"/>
    <x v="15"/>
    <n v="5"/>
    <n v="-0.19114428720323032"/>
    <s v="Normal"/>
    <n v="15.936842105263162"/>
    <n v="5"/>
    <x v="0"/>
    <s v="T088"/>
    <b v="0"/>
    <x v="17"/>
    <x v="1"/>
    <x v="2"/>
  </r>
  <r>
    <x v="1813"/>
    <x v="3"/>
    <n v="9"/>
    <x v="79"/>
    <m/>
    <n v="69.7"/>
    <n v="42.7"/>
    <x v="1"/>
    <n v="3.5"/>
    <x v="1"/>
    <x v="688"/>
    <n v="21.12"/>
    <n v="-2.4452141692633367E-3"/>
    <s v="Normal"/>
    <n v="15.936842105263162"/>
    <n v="21.12"/>
    <x v="1"/>
    <s v="T237"/>
    <b v="1"/>
    <x v="10"/>
    <x v="0"/>
    <x v="0"/>
  </r>
  <r>
    <x v="1814"/>
    <x v="0"/>
    <n v="6"/>
    <x v="79"/>
    <m/>
    <n v="93.9"/>
    <n v="49"/>
    <x v="0"/>
    <n v="3"/>
    <x v="2"/>
    <x v="61"/>
    <n v="17"/>
    <n v="-5.0673513232535307E-2"/>
    <s v="Normal"/>
    <n v="15.936842105263162"/>
    <n v="17"/>
    <x v="0"/>
    <s v="T229"/>
    <b v="0"/>
    <x v="10"/>
    <x v="0"/>
    <x v="1"/>
  </r>
  <r>
    <x v="1815"/>
    <x v="2"/>
    <n v="8"/>
    <x v="79"/>
    <m/>
    <n v="67.5"/>
    <n v="51.2"/>
    <x v="1"/>
    <n v="2.5"/>
    <x v="1"/>
    <x v="130"/>
    <n v="16.25"/>
    <n v="-5.9452936605703742E-2"/>
    <s v="Normal"/>
    <n v="15.936842105263162"/>
    <n v="16.25"/>
    <x v="0"/>
    <s v="T266"/>
    <b v="1"/>
    <x v="12"/>
    <x v="0"/>
    <x v="2"/>
  </r>
  <r>
    <x v="1816"/>
    <x v="1"/>
    <n v="5"/>
    <x v="79"/>
    <m/>
    <n v="54.5"/>
    <n v="35.6"/>
    <x v="1"/>
    <n v="5"/>
    <x v="1"/>
    <x v="402"/>
    <n v="28.88"/>
    <n v="8.839255299845275E-2"/>
    <s v="Normal"/>
    <n v="15.936842105263162"/>
    <n v="28.88"/>
    <x v="1"/>
    <s v="T212"/>
    <b v="1"/>
    <x v="13"/>
    <x v="0"/>
    <x v="2"/>
  </r>
  <r>
    <x v="1817"/>
    <x v="2"/>
    <n v="9"/>
    <x v="79"/>
    <m/>
    <n v="81.3"/>
    <n v="31.3"/>
    <x v="1"/>
    <n v="3.5"/>
    <x v="1"/>
    <x v="689"/>
    <n v="19.75"/>
    <n v="-1.8482294197584362E-2"/>
    <s v="Normal"/>
    <n v="15.936842105263162"/>
    <n v="19.75"/>
    <x v="1"/>
    <s v="T020"/>
    <b v="1"/>
    <x v="20"/>
    <x v="0"/>
    <x v="2"/>
  </r>
  <r>
    <x v="1818"/>
    <x v="2"/>
    <n v="9"/>
    <x v="79"/>
    <m/>
    <n v="65.5"/>
    <n v="55.6"/>
    <x v="0"/>
    <n v="3"/>
    <x v="2"/>
    <x v="45"/>
    <n v="15"/>
    <n v="-7.4085308894317803E-2"/>
    <s v="Normal"/>
    <n v="15.936842105263162"/>
    <n v="15"/>
    <x v="0"/>
    <s v="T384"/>
    <b v="0"/>
    <x v="7"/>
    <x v="0"/>
    <x v="2"/>
  </r>
  <r>
    <x v="1819"/>
    <x v="2"/>
    <n v="25"/>
    <x v="79"/>
    <m/>
    <n v="42.7"/>
    <n v="31.9"/>
    <x v="0"/>
    <n v="4.5"/>
    <x v="1"/>
    <x v="146"/>
    <n v="25.73"/>
    <n v="5.1518974831145328E-2"/>
    <s v="Normal"/>
    <n v="15.936842105263162"/>
    <n v="25.73"/>
    <x v="1"/>
    <s v="T258"/>
    <b v="0"/>
    <x v="2"/>
    <x v="1"/>
    <x v="2"/>
  </r>
  <r>
    <x v="1820"/>
    <x v="0"/>
    <n v="22"/>
    <x v="80"/>
    <m/>
    <n v="70.8"/>
    <n v="55.9"/>
    <x v="0"/>
    <n v="0"/>
    <x v="0"/>
    <x v="67"/>
    <n v="0"/>
    <n v="-0.24967377635768659"/>
    <s v="Normal"/>
    <n v="13.796499999999998"/>
    <n v="0"/>
    <x v="0"/>
    <s v="T120"/>
    <b v="0"/>
    <x v="18"/>
    <x v="1"/>
    <x v="2"/>
  </r>
  <r>
    <x v="1821"/>
    <x v="0"/>
    <n v="13"/>
    <x v="80"/>
    <m/>
    <n v="77.8"/>
    <n v="58.9"/>
    <x v="0"/>
    <n v="1"/>
    <x v="0"/>
    <x v="15"/>
    <n v="5"/>
    <n v="-0.19114428720323032"/>
    <s v="Normal"/>
    <n v="13.796499999999998"/>
    <n v="5"/>
    <x v="0"/>
    <s v="T133"/>
    <b v="0"/>
    <x v="17"/>
    <x v="1"/>
    <x v="2"/>
  </r>
  <r>
    <x v="1822"/>
    <x v="2"/>
    <n v="26"/>
    <x v="80"/>
    <m/>
    <n v="50.6"/>
    <n v="25.3"/>
    <x v="1"/>
    <n v="4"/>
    <x v="1"/>
    <x v="163"/>
    <n v="22.34"/>
    <n v="1.1835981184423977E-2"/>
    <s v="Normal"/>
    <n v="13.796499999999998"/>
    <n v="22.34"/>
    <x v="1"/>
    <s v="T031"/>
    <b v="1"/>
    <x v="12"/>
    <x v="0"/>
    <x v="2"/>
  </r>
  <r>
    <x v="1823"/>
    <x v="2"/>
    <n v="31"/>
    <x v="80"/>
    <m/>
    <n v="62.4"/>
    <n v="56.8"/>
    <x v="0"/>
    <n v="1.5"/>
    <x v="0"/>
    <x v="50"/>
    <n v="7.88"/>
    <n v="-0.15743130145026352"/>
    <s v="Normal"/>
    <n v="13.796499999999998"/>
    <n v="7.88"/>
    <x v="0"/>
    <s v="T474"/>
    <b v="0"/>
    <x v="6"/>
    <x v="1"/>
    <x v="2"/>
  </r>
  <r>
    <x v="1824"/>
    <x v="3"/>
    <n v="26"/>
    <x v="80"/>
    <m/>
    <n v="70.3"/>
    <n v="44.1"/>
    <x v="1"/>
    <n v="2"/>
    <x v="0"/>
    <x v="660"/>
    <n v="11.75"/>
    <n v="-0.11212947684471437"/>
    <s v="Normal"/>
    <n v="13.796499999999998"/>
    <n v="11.75"/>
    <x v="0"/>
    <s v="T028"/>
    <b v="1"/>
    <x v="9"/>
    <x v="0"/>
    <x v="1"/>
  </r>
  <r>
    <x v="1825"/>
    <x v="3"/>
    <n v="15"/>
    <x v="80"/>
    <m/>
    <n v="61.1"/>
    <n v="41.5"/>
    <x v="1"/>
    <n v="2"/>
    <x v="0"/>
    <x v="690"/>
    <n v="12.47"/>
    <n v="-0.10370123040647267"/>
    <s v="Normal"/>
    <n v="13.796499999999998"/>
    <n v="12.47"/>
    <x v="0"/>
    <s v="T286"/>
    <b v="1"/>
    <x v="1"/>
    <x v="0"/>
    <x v="1"/>
  </r>
  <r>
    <x v="1826"/>
    <x v="1"/>
    <n v="1"/>
    <x v="80"/>
    <m/>
    <n v="77.7"/>
    <n v="33.200000000000003"/>
    <x v="0"/>
    <n v="3"/>
    <x v="2"/>
    <x v="119"/>
    <n v="16.5"/>
    <n v="-5.6526462147980933E-2"/>
    <s v="Normal"/>
    <n v="13.796499999999998"/>
    <n v="16.5"/>
    <x v="0"/>
    <s v="T289"/>
    <b v="0"/>
    <x v="2"/>
    <x v="0"/>
    <x v="0"/>
  </r>
  <r>
    <x v="1827"/>
    <x v="0"/>
    <n v="18"/>
    <x v="80"/>
    <m/>
    <n v="41.4"/>
    <n v="35.9"/>
    <x v="0"/>
    <n v="1"/>
    <x v="0"/>
    <x v="16"/>
    <n v="8"/>
    <n v="-0.15602659371055658"/>
    <s v="Normal"/>
    <n v="13.796499999999998"/>
    <n v="8"/>
    <x v="0"/>
    <s v="T158"/>
    <b v="0"/>
    <x v="18"/>
    <x v="1"/>
    <x v="1"/>
  </r>
  <r>
    <x v="1828"/>
    <x v="0"/>
    <n v="14"/>
    <x v="80"/>
    <m/>
    <n v="67.900000000000006"/>
    <n v="48.3"/>
    <x v="0"/>
    <n v="2"/>
    <x v="0"/>
    <x v="3"/>
    <n v="10"/>
    <n v="-0.13261479804877407"/>
    <s v="Normal"/>
    <n v="13.796499999999998"/>
    <n v="10"/>
    <x v="0"/>
    <s v="T075"/>
    <b v="0"/>
    <x v="10"/>
    <x v="1"/>
    <x v="0"/>
  </r>
  <r>
    <x v="1829"/>
    <x v="2"/>
    <n v="5"/>
    <x v="80"/>
    <m/>
    <n v="47"/>
    <n v="37.4"/>
    <x v="1"/>
    <n v="4"/>
    <x v="1"/>
    <x v="691"/>
    <n v="23.34"/>
    <n v="2.3541879015315226E-2"/>
    <s v="Normal"/>
    <n v="13.796499999999998"/>
    <n v="23.34"/>
    <x v="1"/>
    <s v="T231"/>
    <b v="1"/>
    <x v="1"/>
    <x v="1"/>
    <x v="2"/>
  </r>
  <r>
    <x v="1830"/>
    <x v="2"/>
    <n v="25"/>
    <x v="80"/>
    <m/>
    <n v="84.1"/>
    <n v="42.9"/>
    <x v="0"/>
    <n v="4"/>
    <x v="1"/>
    <x v="158"/>
    <n v="21"/>
    <n v="-3.8499219089702984E-3"/>
    <s v="Normal"/>
    <n v="13.796499999999998"/>
    <n v="21"/>
    <x v="1"/>
    <s v="T310"/>
    <b v="0"/>
    <x v="19"/>
    <x v="1"/>
    <x v="1"/>
  </r>
  <r>
    <x v="1831"/>
    <x v="2"/>
    <n v="6"/>
    <x v="80"/>
    <m/>
    <n v="62.8"/>
    <n v="52.9"/>
    <x v="0"/>
    <n v="3"/>
    <x v="2"/>
    <x v="45"/>
    <n v="15"/>
    <n v="-7.4085308894317803E-2"/>
    <s v="Normal"/>
    <n v="13.796499999999998"/>
    <n v="15"/>
    <x v="0"/>
    <s v="T233"/>
    <b v="0"/>
    <x v="18"/>
    <x v="1"/>
    <x v="0"/>
  </r>
  <r>
    <x v="1832"/>
    <x v="2"/>
    <n v="28"/>
    <x v="80"/>
    <m/>
    <n v="59.4"/>
    <n v="30.7"/>
    <x v="0"/>
    <n v="1"/>
    <x v="0"/>
    <x v="0"/>
    <n v="6"/>
    <n v="-0.17943838937233908"/>
    <s v="Normal"/>
    <n v="13.796499999999998"/>
    <n v="6"/>
    <x v="0"/>
    <s v="T428"/>
    <b v="0"/>
    <x v="2"/>
    <x v="0"/>
    <x v="0"/>
  </r>
  <r>
    <x v="1833"/>
    <x v="1"/>
    <n v="30"/>
    <x v="80"/>
    <m/>
    <n v="74.5"/>
    <n v="53.3"/>
    <x v="1"/>
    <n v="3.5"/>
    <x v="1"/>
    <x v="591"/>
    <n v="21.52"/>
    <n v="2.2371449630931473E-3"/>
    <s v="Normal"/>
    <n v="13.796499999999998"/>
    <n v="21.52"/>
    <x v="1"/>
    <s v="T426"/>
    <b v="1"/>
    <x v="16"/>
    <x v="0"/>
    <x v="2"/>
  </r>
  <r>
    <x v="1834"/>
    <x v="0"/>
    <n v="23"/>
    <x v="80"/>
    <m/>
    <n v="63.8"/>
    <n v="46.4"/>
    <x v="1"/>
    <n v="3.5"/>
    <x v="1"/>
    <x v="432"/>
    <n v="20.98"/>
    <n v="-4.0840398655881188E-3"/>
    <s v="Normal"/>
    <n v="13.796499999999998"/>
    <n v="20.98"/>
    <x v="1"/>
    <s v="T331"/>
    <b v="1"/>
    <x v="8"/>
    <x v="0"/>
    <x v="2"/>
  </r>
  <r>
    <x v="1835"/>
    <x v="2"/>
    <n v="11"/>
    <x v="80"/>
    <m/>
    <n v="44.8"/>
    <n v="28.6"/>
    <x v="0"/>
    <n v="2"/>
    <x v="0"/>
    <x v="20"/>
    <n v="13"/>
    <n v="-9.7497104556100306E-2"/>
    <s v="Normal"/>
    <n v="13.796499999999998"/>
    <n v="13"/>
    <x v="0"/>
    <s v="T198"/>
    <b v="0"/>
    <x v="4"/>
    <x v="1"/>
    <x v="0"/>
  </r>
  <r>
    <x v="1836"/>
    <x v="0"/>
    <n v="26"/>
    <x v="80"/>
    <m/>
    <n v="45.6"/>
    <n v="33.299999999999997"/>
    <x v="0"/>
    <n v="1"/>
    <x v="0"/>
    <x v="16"/>
    <n v="8"/>
    <n v="-0.15602659371055658"/>
    <s v="Normal"/>
    <n v="13.796499999999998"/>
    <n v="8"/>
    <x v="0"/>
    <s v="T001"/>
    <b v="0"/>
    <x v="10"/>
    <x v="0"/>
    <x v="0"/>
  </r>
  <r>
    <x v="1837"/>
    <x v="3"/>
    <n v="15"/>
    <x v="80"/>
    <m/>
    <n v="99.5"/>
    <n v="56.7"/>
    <x v="1"/>
    <n v="4.5"/>
    <x v="1"/>
    <x v="4"/>
    <m/>
    <n v="-0.24967377635768659"/>
    <s v="Normal"/>
    <n v="13.796499999999998"/>
    <n v="13.796499999999998"/>
    <x v="0"/>
    <s v="T206"/>
    <b v="1"/>
    <x v="16"/>
    <x v="1"/>
    <x v="2"/>
  </r>
  <r>
    <x v="1838"/>
    <x v="0"/>
    <n v="24"/>
    <x v="80"/>
    <m/>
    <n v="99.7"/>
    <n v="48.5"/>
    <x v="1"/>
    <n v="4.5"/>
    <x v="1"/>
    <x v="570"/>
    <n v="29.35"/>
    <n v="9.3894324978971669E-2"/>
    <s v="Normal"/>
    <n v="13.796499999999998"/>
    <n v="29.35"/>
    <x v="1"/>
    <s v="T390"/>
    <b v="1"/>
    <x v="5"/>
    <x v="0"/>
    <x v="0"/>
  </r>
  <r>
    <x v="1839"/>
    <x v="0"/>
    <n v="14"/>
    <x v="80"/>
    <m/>
    <n v="77.2"/>
    <n v="55.2"/>
    <x v="1"/>
    <n v="2"/>
    <x v="0"/>
    <x v="147"/>
    <n v="11.9"/>
    <n v="-0.11037359217008068"/>
    <s v="Normal"/>
    <n v="13.796499999999998"/>
    <n v="11.9"/>
    <x v="0"/>
    <s v="T459"/>
    <b v="1"/>
    <x v="22"/>
    <x v="1"/>
    <x v="1"/>
  </r>
  <r>
    <x v="1840"/>
    <x v="3"/>
    <n v="2"/>
    <x v="81"/>
    <m/>
    <n v="49.9"/>
    <n v="30.5"/>
    <x v="0"/>
    <n v="3"/>
    <x v="2"/>
    <x v="61"/>
    <n v="17"/>
    <n v="-5.0673513232535307E-2"/>
    <s v="Normal"/>
    <n v="18.36611111111111"/>
    <n v="17"/>
    <x v="0"/>
    <s v="T182"/>
    <b v="0"/>
    <x v="10"/>
    <x v="1"/>
    <x v="1"/>
  </r>
  <r>
    <x v="1841"/>
    <x v="0"/>
    <n v="9"/>
    <x v="81"/>
    <m/>
    <n v="94.2"/>
    <n v="68"/>
    <x v="1"/>
    <n v="4"/>
    <x v="1"/>
    <x v="339"/>
    <n v="25.89"/>
    <n v="5.3391918484087926E-2"/>
    <s v="Normal"/>
    <n v="18.36611111111111"/>
    <n v="25.89"/>
    <x v="1"/>
    <s v="T040"/>
    <b v="1"/>
    <x v="2"/>
    <x v="0"/>
    <x v="2"/>
  </r>
  <r>
    <x v="1842"/>
    <x v="0"/>
    <n v="14"/>
    <x v="81"/>
    <m/>
    <n v="68.8"/>
    <n v="44.5"/>
    <x v="1"/>
    <n v="1.5"/>
    <x v="0"/>
    <x v="692"/>
    <n v="10.45"/>
    <n v="-0.12734714402487302"/>
    <s v="Normal"/>
    <n v="18.36611111111111"/>
    <n v="10.45"/>
    <x v="0"/>
    <s v="T371"/>
    <b v="1"/>
    <x v="14"/>
    <x v="0"/>
    <x v="0"/>
  </r>
  <r>
    <x v="1843"/>
    <x v="0"/>
    <n v="15"/>
    <x v="81"/>
    <m/>
    <n v="103.1"/>
    <n v="40.5"/>
    <x v="1"/>
    <n v="5"/>
    <x v="1"/>
    <x v="693"/>
    <n v="31.81"/>
    <n v="0.12269083364296411"/>
    <s v="Normal"/>
    <n v="18.36611111111111"/>
    <n v="31.81"/>
    <x v="1"/>
    <s v="T066"/>
    <b v="1"/>
    <x v="19"/>
    <x v="1"/>
    <x v="1"/>
  </r>
  <r>
    <x v="1844"/>
    <x v="0"/>
    <n v="31"/>
    <x v="81"/>
    <m/>
    <n v="58.9"/>
    <n v="59.3"/>
    <x v="0"/>
    <n v="1"/>
    <x v="0"/>
    <x v="15"/>
    <n v="5"/>
    <n v="-0.19114428720323032"/>
    <s v="Normal"/>
    <n v="18.36611111111111"/>
    <n v="5"/>
    <x v="0"/>
    <s v="T349"/>
    <b v="0"/>
    <x v="22"/>
    <x v="0"/>
    <x v="2"/>
  </r>
  <r>
    <x v="1845"/>
    <x v="2"/>
    <n v="27"/>
    <x v="81"/>
    <m/>
    <n v="86.9"/>
    <n v="53.2"/>
    <x v="1"/>
    <n v="3"/>
    <x v="2"/>
    <x v="694"/>
    <n v="19.97"/>
    <n v="-1.5906996674788301E-2"/>
    <s v="Normal"/>
    <n v="18.36611111111111"/>
    <n v="19.97"/>
    <x v="1"/>
    <s v="T311"/>
    <b v="1"/>
    <x v="5"/>
    <x v="0"/>
    <x v="1"/>
  </r>
  <r>
    <x v="1846"/>
    <x v="0"/>
    <n v="27"/>
    <x v="81"/>
    <m/>
    <n v="69.7"/>
    <n v="44.2"/>
    <x v="0"/>
    <n v="1.5"/>
    <x v="0"/>
    <x v="50"/>
    <n v="7.88"/>
    <n v="-0.15743130145026352"/>
    <s v="Normal"/>
    <n v="18.36611111111111"/>
    <n v="7.88"/>
    <x v="0"/>
    <s v="T225"/>
    <b v="0"/>
    <x v="5"/>
    <x v="1"/>
    <x v="1"/>
  </r>
  <r>
    <x v="1847"/>
    <x v="0"/>
    <n v="9"/>
    <x v="81"/>
    <m/>
    <n v="94.7"/>
    <n v="40.6"/>
    <x v="0"/>
    <n v="1.5"/>
    <x v="0"/>
    <x v="407"/>
    <n v="9.9700000000000006"/>
    <n v="-0.1329659749837008"/>
    <s v="Normal"/>
    <n v="18.36611111111111"/>
    <n v="9.9700000000000006"/>
    <x v="0"/>
    <s v="T500"/>
    <b v="0"/>
    <x v="13"/>
    <x v="1"/>
    <x v="2"/>
  </r>
  <r>
    <x v="1848"/>
    <x v="2"/>
    <n v="11"/>
    <x v="81"/>
    <m/>
    <n v="101.9"/>
    <n v="61"/>
    <x v="1"/>
    <n v="4.5"/>
    <x v="1"/>
    <x v="695"/>
    <n v="28.69"/>
    <n v="8.6168432410583445E-2"/>
    <s v="Normal"/>
    <n v="18.36611111111111"/>
    <n v="28.69"/>
    <x v="1"/>
    <s v="T444"/>
    <b v="1"/>
    <x v="18"/>
    <x v="0"/>
    <x v="1"/>
  </r>
  <r>
    <x v="1849"/>
    <x v="2"/>
    <n v="10"/>
    <x v="81"/>
    <m/>
    <n v="55.3"/>
    <n v="38.200000000000003"/>
    <x v="1"/>
    <n v="4.5"/>
    <x v="1"/>
    <x v="696"/>
    <n v="25.84"/>
    <n v="5.2806623592543359E-2"/>
    <s v="Normal"/>
    <n v="18.36611111111111"/>
    <n v="25.84"/>
    <x v="1"/>
    <s v="T064"/>
    <b v="1"/>
    <x v="17"/>
    <x v="0"/>
    <x v="2"/>
  </r>
  <r>
    <x v="1850"/>
    <x v="3"/>
    <n v="19"/>
    <x v="81"/>
    <m/>
    <n v="78.8"/>
    <n v="50.7"/>
    <x v="0"/>
    <n v="2"/>
    <x v="0"/>
    <x v="4"/>
    <m/>
    <n v="-0.24967377635768659"/>
    <s v="Normal"/>
    <n v="18.36611111111111"/>
    <n v="18.36611111111111"/>
    <x v="1"/>
    <s v="T100"/>
    <b v="0"/>
    <x v="2"/>
    <x v="1"/>
    <x v="0"/>
  </r>
  <r>
    <x v="1851"/>
    <x v="0"/>
    <n v="27"/>
    <x v="81"/>
    <m/>
    <n v="76.599999999999994"/>
    <n v="58.5"/>
    <x v="0"/>
    <n v="1.5"/>
    <x v="0"/>
    <x v="50"/>
    <n v="7.88"/>
    <n v="-0.15743130145026352"/>
    <s v="Normal"/>
    <n v="18.36611111111111"/>
    <n v="7.88"/>
    <x v="0"/>
    <s v="T430"/>
    <b v="0"/>
    <x v="15"/>
    <x v="1"/>
    <x v="1"/>
  </r>
  <r>
    <x v="1852"/>
    <x v="2"/>
    <n v="10"/>
    <x v="81"/>
    <m/>
    <n v="74.8"/>
    <n v="53.1"/>
    <x v="1"/>
    <n v="4"/>
    <x v="1"/>
    <x v="4"/>
    <m/>
    <n v="-0.24967377635768659"/>
    <s v="Normal"/>
    <n v="18.36611111111111"/>
    <n v="18.36611111111111"/>
    <x v="1"/>
    <s v="T230"/>
    <b v="1"/>
    <x v="21"/>
    <x v="1"/>
    <x v="2"/>
  </r>
  <r>
    <x v="1853"/>
    <x v="0"/>
    <n v="5"/>
    <x v="81"/>
    <m/>
    <n v="88.1"/>
    <n v="66.5"/>
    <x v="0"/>
    <n v="3"/>
    <x v="2"/>
    <x v="166"/>
    <n v="18"/>
    <n v="-3.8967615401644055E-2"/>
    <s v="Normal"/>
    <n v="18.36611111111111"/>
    <n v="18"/>
    <x v="1"/>
    <s v="T368"/>
    <b v="0"/>
    <x v="0"/>
    <x v="1"/>
    <x v="0"/>
  </r>
  <r>
    <x v="1854"/>
    <x v="2"/>
    <n v="13"/>
    <x v="81"/>
    <m/>
    <n v="76.7"/>
    <n v="58.1"/>
    <x v="0"/>
    <n v="2"/>
    <x v="0"/>
    <x v="3"/>
    <n v="10"/>
    <n v="-0.13261479804877407"/>
    <s v="Normal"/>
    <n v="18.36611111111111"/>
    <n v="10"/>
    <x v="0"/>
    <s v="T080"/>
    <b v="0"/>
    <x v="2"/>
    <x v="1"/>
    <x v="2"/>
  </r>
  <r>
    <x v="1855"/>
    <x v="2"/>
    <n v="19"/>
    <x v="81"/>
    <m/>
    <n v="95.7"/>
    <n v="66.900000000000006"/>
    <x v="0"/>
    <n v="4"/>
    <x v="1"/>
    <x v="58"/>
    <n v="23"/>
    <n v="1.9561873752812205E-2"/>
    <s v="Normal"/>
    <n v="18.36611111111111"/>
    <n v="23"/>
    <x v="1"/>
    <s v="T457"/>
    <b v="0"/>
    <x v="22"/>
    <x v="1"/>
    <x v="1"/>
  </r>
  <r>
    <x v="1856"/>
    <x v="2"/>
    <n v="22"/>
    <x v="81"/>
    <m/>
    <n v="54.2"/>
    <n v="38.6"/>
    <x v="0"/>
    <n v="3"/>
    <x v="2"/>
    <x v="45"/>
    <n v="15"/>
    <n v="-7.4085308894317803E-2"/>
    <s v="Normal"/>
    <n v="18.36611111111111"/>
    <n v="15"/>
    <x v="0"/>
    <s v="T314"/>
    <b v="0"/>
    <x v="13"/>
    <x v="1"/>
    <x v="0"/>
  </r>
  <r>
    <x v="1857"/>
    <x v="1"/>
    <n v="30"/>
    <x v="81"/>
    <m/>
    <n v="65.2"/>
    <n v="47.7"/>
    <x v="1"/>
    <n v="4.5"/>
    <x v="1"/>
    <x v="697"/>
    <n v="28.4"/>
    <n v="8.277372203962495E-2"/>
    <s v="Normal"/>
    <n v="18.36611111111111"/>
    <n v="28.4"/>
    <x v="1"/>
    <s v="T472"/>
    <b v="1"/>
    <x v="6"/>
    <x v="0"/>
    <x v="0"/>
  </r>
  <r>
    <x v="1858"/>
    <x v="0"/>
    <n v="26"/>
    <x v="81"/>
    <m/>
    <n v="65.599999999999994"/>
    <n v="44.2"/>
    <x v="1"/>
    <n v="4"/>
    <x v="1"/>
    <x v="413"/>
    <n v="21.64"/>
    <n v="3.641852702800109E-3"/>
    <s v="Normal"/>
    <n v="18.36611111111111"/>
    <n v="21.64"/>
    <x v="1"/>
    <s v="T322"/>
    <b v="1"/>
    <x v="8"/>
    <x v="0"/>
    <x v="1"/>
  </r>
  <r>
    <x v="1859"/>
    <x v="2"/>
    <n v="4"/>
    <x v="81"/>
    <m/>
    <n v="41.5"/>
    <n v="26.5"/>
    <x v="1"/>
    <n v="4"/>
    <x v="1"/>
    <x v="574"/>
    <n v="24.17"/>
    <n v="3.3257774214954988E-2"/>
    <s v="Normal"/>
    <n v="18.36611111111111"/>
    <n v="24.17"/>
    <x v="1"/>
    <s v="T366"/>
    <b v="1"/>
    <x v="7"/>
    <x v="0"/>
    <x v="0"/>
  </r>
  <r>
    <x v="1860"/>
    <x v="3"/>
    <n v="14"/>
    <x v="82"/>
    <m/>
    <n v="80.599999999999994"/>
    <n v="50.4"/>
    <x v="1"/>
    <n v="4.5"/>
    <x v="1"/>
    <x v="4"/>
    <m/>
    <n v="-0.24967377635768659"/>
    <s v="Normal"/>
    <n v="16.436111111111114"/>
    <n v="16.436111111111114"/>
    <x v="0"/>
    <s v="T406"/>
    <b v="1"/>
    <x v="1"/>
    <x v="1"/>
    <x v="2"/>
  </r>
  <r>
    <x v="1861"/>
    <x v="3"/>
    <n v="14"/>
    <x v="82"/>
    <m/>
    <n v="44.5"/>
    <n v="28.4"/>
    <x v="0"/>
    <n v="3"/>
    <x v="2"/>
    <x v="61"/>
    <n v="17"/>
    <n v="-5.0673513232535307E-2"/>
    <s v="Normal"/>
    <n v="16.436111111111114"/>
    <n v="17"/>
    <x v="0"/>
    <s v="T301"/>
    <b v="0"/>
    <x v="8"/>
    <x v="1"/>
    <x v="0"/>
  </r>
  <r>
    <x v="1862"/>
    <x v="0"/>
    <n v="20"/>
    <x v="82"/>
    <m/>
    <n v="57.8"/>
    <n v="31.5"/>
    <x v="0"/>
    <n v="1"/>
    <x v="0"/>
    <x v="15"/>
    <n v="5"/>
    <n v="-0.19114428720323032"/>
    <s v="Normal"/>
    <n v="16.436111111111114"/>
    <n v="5"/>
    <x v="0"/>
    <s v="T329"/>
    <b v="0"/>
    <x v="20"/>
    <x v="0"/>
    <x v="2"/>
  </r>
  <r>
    <x v="1863"/>
    <x v="0"/>
    <n v="23"/>
    <x v="82"/>
    <m/>
    <n v="46.8"/>
    <n v="28.9"/>
    <x v="0"/>
    <n v="3"/>
    <x v="2"/>
    <x v="61"/>
    <n v="17"/>
    <n v="-5.0673513232535307E-2"/>
    <s v="Normal"/>
    <n v="16.436111111111114"/>
    <n v="17"/>
    <x v="0"/>
    <s v="T304"/>
    <b v="0"/>
    <x v="17"/>
    <x v="1"/>
    <x v="0"/>
  </r>
  <r>
    <x v="1864"/>
    <x v="2"/>
    <n v="31"/>
    <x v="82"/>
    <m/>
    <n v="66.5"/>
    <n v="42.3"/>
    <x v="0"/>
    <n v="1.5"/>
    <x v="0"/>
    <x v="66"/>
    <n v="8.93"/>
    <n v="-0.1451401087278277"/>
    <s v="Normal"/>
    <n v="16.436111111111114"/>
    <n v="8.93"/>
    <x v="0"/>
    <s v="T039"/>
    <b v="0"/>
    <x v="8"/>
    <x v="1"/>
    <x v="2"/>
  </r>
  <r>
    <x v="1865"/>
    <x v="0"/>
    <n v="15"/>
    <x v="82"/>
    <m/>
    <n v="39.799999999999997"/>
    <n v="38.5"/>
    <x v="1"/>
    <n v="4.5"/>
    <x v="1"/>
    <x v="698"/>
    <n v="29.82"/>
    <n v="9.9396096959490546E-2"/>
    <s v="Normal"/>
    <n v="16.436111111111114"/>
    <n v="29.82"/>
    <x v="1"/>
    <s v="T220"/>
    <b v="1"/>
    <x v="17"/>
    <x v="0"/>
    <x v="0"/>
  </r>
  <r>
    <x v="1866"/>
    <x v="3"/>
    <n v="27"/>
    <x v="82"/>
    <m/>
    <n v="43.2"/>
    <n v="25.8"/>
    <x v="1"/>
    <n v="4.5"/>
    <x v="1"/>
    <x v="699"/>
    <n v="28.79"/>
    <n v="8.7339022193672539E-2"/>
    <s v="Normal"/>
    <n v="16.436111111111114"/>
    <n v="28.79"/>
    <x v="1"/>
    <s v="T012"/>
    <b v="1"/>
    <x v="4"/>
    <x v="0"/>
    <x v="1"/>
  </r>
  <r>
    <x v="1867"/>
    <x v="3"/>
    <n v="12"/>
    <x v="82"/>
    <m/>
    <n v="75.599999999999994"/>
    <n v="33.1"/>
    <x v="0"/>
    <n v="2"/>
    <x v="0"/>
    <x v="3"/>
    <n v="10"/>
    <n v="-0.13261479804877407"/>
    <s v="Normal"/>
    <n v="16.436111111111114"/>
    <n v="10"/>
    <x v="0"/>
    <s v="T401"/>
    <b v="0"/>
    <x v="22"/>
    <x v="1"/>
    <x v="2"/>
  </r>
  <r>
    <x v="1868"/>
    <x v="2"/>
    <n v="12"/>
    <x v="82"/>
    <m/>
    <n v="97"/>
    <n v="58.5"/>
    <x v="1"/>
    <n v="3"/>
    <x v="2"/>
    <x v="700"/>
    <n v="18.93"/>
    <n v="-2.8081130418915193E-2"/>
    <s v="Normal"/>
    <n v="16.436111111111114"/>
    <n v="18.93"/>
    <x v="1"/>
    <s v="T043"/>
    <b v="1"/>
    <x v="1"/>
    <x v="0"/>
    <x v="2"/>
  </r>
  <r>
    <x v="1869"/>
    <x v="3"/>
    <n v="17"/>
    <x v="82"/>
    <m/>
    <n v="70.8"/>
    <n v="58.6"/>
    <x v="0"/>
    <n v="2.5"/>
    <x v="1"/>
    <x v="131"/>
    <n v="13.12"/>
    <n v="-9.6092396816393366E-2"/>
    <s v="Normal"/>
    <n v="16.436111111111114"/>
    <n v="13.12"/>
    <x v="0"/>
    <s v="T353"/>
    <b v="0"/>
    <x v="3"/>
    <x v="1"/>
    <x v="2"/>
  </r>
  <r>
    <x v="1870"/>
    <x v="3"/>
    <n v="24"/>
    <x v="82"/>
    <m/>
    <n v="75.900000000000006"/>
    <n v="48.8"/>
    <x v="0"/>
    <n v="1"/>
    <x v="0"/>
    <x v="15"/>
    <n v="5"/>
    <n v="-0.19114428720323032"/>
    <s v="Normal"/>
    <n v="16.436111111111114"/>
    <n v="5"/>
    <x v="0"/>
    <s v="T289"/>
    <b v="0"/>
    <x v="16"/>
    <x v="0"/>
    <x v="2"/>
  </r>
  <r>
    <x v="1871"/>
    <x v="2"/>
    <n v="6"/>
    <x v="82"/>
    <m/>
    <n v="86.6"/>
    <n v="51.6"/>
    <x v="1"/>
    <n v="3"/>
    <x v="2"/>
    <x v="4"/>
    <m/>
    <n v="-0.24967377635768659"/>
    <s v="Normal"/>
    <n v="16.436111111111114"/>
    <n v="16.436111111111114"/>
    <x v="0"/>
    <s v="T041"/>
    <b v="1"/>
    <x v="21"/>
    <x v="0"/>
    <x v="1"/>
  </r>
  <r>
    <x v="1872"/>
    <x v="0"/>
    <n v="15"/>
    <x v="82"/>
    <m/>
    <n v="77.599999999999994"/>
    <n v="57.9"/>
    <x v="0"/>
    <n v="2"/>
    <x v="0"/>
    <x v="3"/>
    <n v="10"/>
    <n v="-0.13261479804877407"/>
    <s v="Normal"/>
    <n v="16.436111111111114"/>
    <n v="10"/>
    <x v="0"/>
    <s v="T096"/>
    <b v="0"/>
    <x v="0"/>
    <x v="1"/>
    <x v="2"/>
  </r>
  <r>
    <x v="1873"/>
    <x v="2"/>
    <n v="25"/>
    <x v="82"/>
    <m/>
    <n v="38.200000000000003"/>
    <n v="32.799999999999997"/>
    <x v="1"/>
    <n v="3.5"/>
    <x v="1"/>
    <x v="701"/>
    <n v="23.73"/>
    <n v="2.8107179169362822E-2"/>
    <s v="Normal"/>
    <n v="16.436111111111114"/>
    <n v="23.73"/>
    <x v="1"/>
    <s v="T091"/>
    <b v="1"/>
    <x v="16"/>
    <x v="0"/>
    <x v="0"/>
  </r>
  <r>
    <x v="1874"/>
    <x v="0"/>
    <n v="16"/>
    <x v="82"/>
    <m/>
    <n v="70.099999999999994"/>
    <n v="59.9"/>
    <x v="0"/>
    <n v="2.5"/>
    <x v="1"/>
    <x v="131"/>
    <n v="13.12"/>
    <n v="-9.6092396816393366E-2"/>
    <s v="Normal"/>
    <n v="16.436111111111114"/>
    <n v="13.12"/>
    <x v="0"/>
    <s v="T470"/>
    <b v="0"/>
    <x v="5"/>
    <x v="1"/>
    <x v="1"/>
  </r>
  <r>
    <x v="1875"/>
    <x v="1"/>
    <n v="2"/>
    <x v="82"/>
    <m/>
    <n v="38.1"/>
    <n v="28.7"/>
    <x v="1"/>
    <n v="4"/>
    <x v="1"/>
    <x v="702"/>
    <n v="27.74"/>
    <n v="7.5047829471236713E-2"/>
    <s v="Normal"/>
    <n v="16.436111111111114"/>
    <n v="27.74"/>
    <x v="1"/>
    <s v="T036"/>
    <b v="1"/>
    <x v="23"/>
    <x v="1"/>
    <x v="0"/>
  </r>
  <r>
    <x v="1876"/>
    <x v="3"/>
    <n v="13"/>
    <x v="82"/>
    <m/>
    <n v="63.1"/>
    <n v="33.6"/>
    <x v="0"/>
    <n v="2"/>
    <x v="0"/>
    <x v="3"/>
    <n v="10"/>
    <n v="-0.13261479804877407"/>
    <s v="Normal"/>
    <n v="16.436111111111114"/>
    <n v="10"/>
    <x v="0"/>
    <s v="T262"/>
    <b v="0"/>
    <x v="17"/>
    <x v="1"/>
    <x v="2"/>
  </r>
  <r>
    <x v="1877"/>
    <x v="2"/>
    <n v="10"/>
    <x v="82"/>
    <m/>
    <n v="62.1"/>
    <n v="38.5"/>
    <x v="1"/>
    <n v="2"/>
    <x v="0"/>
    <x v="703"/>
    <n v="13.95"/>
    <n v="-8.6376501616753629E-2"/>
    <s v="Normal"/>
    <n v="16.436111111111114"/>
    <n v="13.95"/>
    <x v="0"/>
    <s v="T357"/>
    <b v="1"/>
    <x v="22"/>
    <x v="1"/>
    <x v="0"/>
  </r>
  <r>
    <x v="1878"/>
    <x v="3"/>
    <n v="4"/>
    <x v="82"/>
    <m/>
    <n v="84.2"/>
    <n v="55.8"/>
    <x v="1"/>
    <n v="4.5"/>
    <x v="1"/>
    <x v="704"/>
    <n v="24.97"/>
    <n v="4.2622492479667956E-2"/>
    <s v="Normal"/>
    <n v="16.436111111111114"/>
    <n v="24.97"/>
    <x v="1"/>
    <s v="T400"/>
    <b v="1"/>
    <x v="3"/>
    <x v="0"/>
    <x v="2"/>
  </r>
  <r>
    <x v="1879"/>
    <x v="0"/>
    <n v="29"/>
    <x v="82"/>
    <m/>
    <n v="36.1"/>
    <n v="25.8"/>
    <x v="1"/>
    <n v="3"/>
    <x v="2"/>
    <x v="495"/>
    <n v="18.75"/>
    <n v="-3.0188192028475613E-2"/>
    <s v="Normal"/>
    <n v="16.436111111111114"/>
    <n v="18.75"/>
    <x v="1"/>
    <s v="T383"/>
    <b v="1"/>
    <x v="5"/>
    <x v="0"/>
    <x v="1"/>
  </r>
  <r>
    <x v="1880"/>
    <x v="2"/>
    <n v="4"/>
    <x v="83"/>
    <m/>
    <n v="78"/>
    <n v="39.799999999999997"/>
    <x v="0"/>
    <n v="2"/>
    <x v="0"/>
    <x v="93"/>
    <n v="11"/>
    <n v="-0.12090890021788281"/>
    <s v="Normal"/>
    <n v="17.470588235294116"/>
    <n v="11"/>
    <x v="0"/>
    <s v="T297"/>
    <b v="0"/>
    <x v="12"/>
    <x v="1"/>
    <x v="2"/>
  </r>
  <r>
    <x v="1881"/>
    <x v="1"/>
    <n v="6"/>
    <x v="83"/>
    <m/>
    <n v="79.900000000000006"/>
    <n v="34"/>
    <x v="1"/>
    <n v="4"/>
    <x v="1"/>
    <x v="705"/>
    <n v="23.3"/>
    <n v="2.3073643102079589E-2"/>
    <s v="Normal"/>
    <n v="17.470588235294116"/>
    <n v="23.3"/>
    <x v="1"/>
    <s v="T107"/>
    <b v="1"/>
    <x v="8"/>
    <x v="0"/>
    <x v="1"/>
  </r>
  <r>
    <x v="1882"/>
    <x v="0"/>
    <n v="10"/>
    <x v="83"/>
    <m/>
    <n v="75.5"/>
    <n v="35.4"/>
    <x v="0"/>
    <n v="3"/>
    <x v="2"/>
    <x v="72"/>
    <n v="16"/>
    <n v="-6.2379411063426558E-2"/>
    <s v="Normal"/>
    <n v="17.470588235294116"/>
    <n v="16"/>
    <x v="0"/>
    <s v="T248"/>
    <b v="0"/>
    <x v="11"/>
    <x v="1"/>
    <x v="1"/>
  </r>
  <r>
    <x v="1883"/>
    <x v="2"/>
    <n v="24"/>
    <x v="83"/>
    <m/>
    <n v="81.8"/>
    <n v="40.9"/>
    <x v="0"/>
    <n v="3"/>
    <x v="2"/>
    <x v="45"/>
    <n v="15"/>
    <n v="-7.4085308894317803E-2"/>
    <s v="Normal"/>
    <n v="17.470588235294116"/>
    <n v="15"/>
    <x v="0"/>
    <s v="T111"/>
    <b v="0"/>
    <x v="9"/>
    <x v="1"/>
    <x v="2"/>
  </r>
  <r>
    <x v="1884"/>
    <x v="3"/>
    <n v="25"/>
    <x v="83"/>
    <m/>
    <n v="50.7"/>
    <n v="30.9"/>
    <x v="0"/>
    <n v="2"/>
    <x v="0"/>
    <x v="93"/>
    <n v="11"/>
    <n v="-0.12090890021788281"/>
    <s v="Normal"/>
    <n v="17.470588235294116"/>
    <n v="11"/>
    <x v="0"/>
    <s v="T088"/>
    <b v="0"/>
    <x v="1"/>
    <x v="1"/>
    <x v="2"/>
  </r>
  <r>
    <x v="1885"/>
    <x v="0"/>
    <n v="25"/>
    <x v="83"/>
    <m/>
    <n v="73.5"/>
    <n v="56.7"/>
    <x v="1"/>
    <n v="4"/>
    <x v="1"/>
    <x v="706"/>
    <n v="21.36"/>
    <n v="3.6420131015054525E-4"/>
    <s v="Normal"/>
    <n v="17.470588235294116"/>
    <n v="21.36"/>
    <x v="1"/>
    <s v="T430"/>
    <b v="1"/>
    <x v="8"/>
    <x v="0"/>
    <x v="1"/>
  </r>
  <r>
    <x v="1886"/>
    <x v="3"/>
    <n v="6"/>
    <x v="83"/>
    <m/>
    <n v="53.6"/>
    <n v="25.6"/>
    <x v="1"/>
    <n v="3"/>
    <x v="2"/>
    <x v="707"/>
    <n v="17.739999999999998"/>
    <n v="-4.2011148837675795E-2"/>
    <s v="Normal"/>
    <n v="17.470588235294116"/>
    <n v="17.739999999999998"/>
    <x v="0"/>
    <s v="T172"/>
    <b v="1"/>
    <x v="7"/>
    <x v="0"/>
    <x v="0"/>
  </r>
  <r>
    <x v="1887"/>
    <x v="2"/>
    <n v="5"/>
    <x v="83"/>
    <m/>
    <n v="70.400000000000006"/>
    <n v="34.1"/>
    <x v="0"/>
    <n v="2"/>
    <x v="0"/>
    <x v="4"/>
    <m/>
    <n v="-0.24967377635768659"/>
    <s v="Normal"/>
    <n v="17.470588235294116"/>
    <n v="17.470588235294116"/>
    <x v="0"/>
    <s v="T447"/>
    <b v="0"/>
    <x v="6"/>
    <x v="0"/>
    <x v="1"/>
  </r>
  <r>
    <x v="1888"/>
    <x v="2"/>
    <n v="21"/>
    <x v="83"/>
    <m/>
    <n v="60.6"/>
    <n v="46.9"/>
    <x v="0"/>
    <n v="2"/>
    <x v="0"/>
    <x v="3"/>
    <n v="10"/>
    <n v="-0.13261479804877407"/>
    <s v="Normal"/>
    <n v="17.470588235294116"/>
    <n v="10"/>
    <x v="0"/>
    <s v="T495"/>
    <b v="0"/>
    <x v="22"/>
    <x v="1"/>
    <x v="1"/>
  </r>
  <r>
    <x v="1889"/>
    <x v="2"/>
    <n v="7"/>
    <x v="83"/>
    <m/>
    <n v="63.1"/>
    <n v="45.9"/>
    <x v="0"/>
    <n v="1"/>
    <x v="0"/>
    <x v="4"/>
    <m/>
    <n v="-0.24967377635768659"/>
    <s v="Normal"/>
    <n v="17.470588235294116"/>
    <n v="17.470588235294116"/>
    <x v="0"/>
    <s v="T259"/>
    <b v="0"/>
    <x v="21"/>
    <x v="1"/>
    <x v="2"/>
  </r>
  <r>
    <x v="1890"/>
    <x v="0"/>
    <n v="16"/>
    <x v="83"/>
    <m/>
    <n v="77.3"/>
    <n v="58.8"/>
    <x v="1"/>
    <n v="3.5"/>
    <x v="1"/>
    <x v="4"/>
    <m/>
    <n v="-0.24967377635768659"/>
    <s v="Normal"/>
    <n v="17.470588235294116"/>
    <n v="17.470588235294116"/>
    <x v="0"/>
    <s v="T492"/>
    <b v="1"/>
    <x v="15"/>
    <x v="0"/>
    <x v="2"/>
  </r>
  <r>
    <x v="1891"/>
    <x v="0"/>
    <n v="12"/>
    <x v="83"/>
    <m/>
    <n v="94"/>
    <n v="44.6"/>
    <x v="1"/>
    <n v="2"/>
    <x v="0"/>
    <x v="708"/>
    <n v="14.38"/>
    <n v="-8.1342965549470375E-2"/>
    <s v="Normal"/>
    <n v="17.470588235294116"/>
    <n v="14.38"/>
    <x v="0"/>
    <s v="T427"/>
    <b v="1"/>
    <x v="20"/>
    <x v="0"/>
    <x v="1"/>
  </r>
  <r>
    <x v="1892"/>
    <x v="2"/>
    <n v="11"/>
    <x v="83"/>
    <m/>
    <n v="79"/>
    <n v="34.700000000000003"/>
    <x v="1"/>
    <n v="3"/>
    <x v="2"/>
    <x v="709"/>
    <n v="17.25"/>
    <n v="-4.7747038774812491E-2"/>
    <s v="Normal"/>
    <n v="17.470588235294116"/>
    <n v="17.25"/>
    <x v="0"/>
    <s v="T041"/>
    <b v="1"/>
    <x v="16"/>
    <x v="0"/>
    <x v="2"/>
  </r>
  <r>
    <x v="1893"/>
    <x v="0"/>
    <n v="4"/>
    <x v="83"/>
    <m/>
    <n v="44.5"/>
    <n v="29.9"/>
    <x v="0"/>
    <n v="3.5"/>
    <x v="1"/>
    <x v="60"/>
    <n v="20.48"/>
    <n v="-9.9369887810337437E-3"/>
    <s v="Normal"/>
    <n v="17.470588235294116"/>
    <n v="20.48"/>
    <x v="1"/>
    <s v="T454"/>
    <b v="0"/>
    <x v="7"/>
    <x v="0"/>
    <x v="0"/>
  </r>
  <r>
    <x v="1894"/>
    <x v="2"/>
    <n v="2"/>
    <x v="83"/>
    <m/>
    <n v="69"/>
    <n v="48.1"/>
    <x v="0"/>
    <n v="2"/>
    <x v="0"/>
    <x v="3"/>
    <n v="10"/>
    <n v="-0.13261479804877407"/>
    <s v="Normal"/>
    <n v="17.470588235294116"/>
    <n v="10"/>
    <x v="0"/>
    <s v="T032"/>
    <b v="0"/>
    <x v="2"/>
    <x v="1"/>
    <x v="0"/>
  </r>
  <r>
    <x v="1895"/>
    <x v="1"/>
    <n v="4"/>
    <x v="83"/>
    <m/>
    <n v="44.8"/>
    <n v="25.4"/>
    <x v="1"/>
    <n v="5"/>
    <x v="1"/>
    <x v="565"/>
    <n v="34.1"/>
    <n v="0.14949733967570511"/>
    <s v="Normal"/>
    <n v="17.470588235294116"/>
    <n v="34.1"/>
    <x v="1"/>
    <s v="T353"/>
    <b v="1"/>
    <x v="0"/>
    <x v="0"/>
    <x v="1"/>
  </r>
  <r>
    <x v="1896"/>
    <x v="1"/>
    <n v="4"/>
    <x v="83"/>
    <m/>
    <n v="81.2"/>
    <n v="41.2"/>
    <x v="1"/>
    <n v="4"/>
    <x v="1"/>
    <x v="710"/>
    <n v="23.33"/>
    <n v="2.3424820037006296E-2"/>
    <s v="Normal"/>
    <n v="17.470588235294116"/>
    <n v="23.33"/>
    <x v="1"/>
    <s v="T161"/>
    <b v="1"/>
    <x v="16"/>
    <x v="0"/>
    <x v="2"/>
  </r>
  <r>
    <x v="1897"/>
    <x v="3"/>
    <n v="30"/>
    <x v="83"/>
    <m/>
    <n v="75.2"/>
    <n v="42.5"/>
    <x v="1"/>
    <n v="3.5"/>
    <x v="1"/>
    <x v="711"/>
    <n v="20.09"/>
    <n v="-1.4502288935081339E-2"/>
    <s v="Normal"/>
    <n v="17.470588235294116"/>
    <n v="20.09"/>
    <x v="1"/>
    <s v="T233"/>
    <b v="1"/>
    <x v="16"/>
    <x v="0"/>
    <x v="2"/>
  </r>
  <r>
    <x v="1898"/>
    <x v="2"/>
    <n v="8"/>
    <x v="83"/>
    <m/>
    <n v="61"/>
    <n v="50"/>
    <x v="0"/>
    <n v="2"/>
    <x v="0"/>
    <x v="3"/>
    <n v="10"/>
    <n v="-0.13261479804877407"/>
    <s v="Normal"/>
    <n v="17.470588235294116"/>
    <n v="10"/>
    <x v="0"/>
    <s v="T118"/>
    <b v="0"/>
    <x v="15"/>
    <x v="1"/>
    <x v="1"/>
  </r>
  <r>
    <x v="1899"/>
    <x v="3"/>
    <n v="21"/>
    <x v="83"/>
    <m/>
    <n v="52"/>
    <n v="39.1"/>
    <x v="1"/>
    <n v="3.5"/>
    <x v="1"/>
    <x v="712"/>
    <n v="21.97"/>
    <n v="7.5047989869942017E-3"/>
    <s v="Normal"/>
    <n v="17.470588235294116"/>
    <n v="21.97"/>
    <x v="1"/>
    <s v="T073"/>
    <b v="1"/>
    <x v="4"/>
    <x v="0"/>
    <x v="0"/>
  </r>
  <r>
    <x v="1900"/>
    <x v="0"/>
    <n v="2"/>
    <x v="70"/>
    <m/>
    <n v="93.5"/>
    <n v="60.6"/>
    <x v="0"/>
    <n v="3"/>
    <x v="2"/>
    <x v="166"/>
    <n v="18"/>
    <n v="-3.8967615401644055E-2"/>
    <s v="Normal"/>
    <n v="19.085588235294122"/>
    <n v="18"/>
    <x v="1"/>
    <s v="T222"/>
    <b v="0"/>
    <x v="0"/>
    <x v="1"/>
    <x v="2"/>
  </r>
  <r>
    <x v="1901"/>
    <x v="2"/>
    <n v="28"/>
    <x v="70"/>
    <m/>
    <n v="77.400000000000006"/>
    <n v="34.700000000000003"/>
    <x v="0"/>
    <n v="2"/>
    <x v="0"/>
    <x v="4"/>
    <m/>
    <n v="-0.24967377635768659"/>
    <s v="Normal"/>
    <n v="19.085588235294122"/>
    <n v="19.085588235294122"/>
    <x v="1"/>
    <s v="T177"/>
    <b v="0"/>
    <x v="10"/>
    <x v="1"/>
    <x v="1"/>
  </r>
  <r>
    <x v="1902"/>
    <x v="0"/>
    <n v="19"/>
    <x v="70"/>
    <m/>
    <n v="74.2"/>
    <n v="47.1"/>
    <x v="0"/>
    <n v="2"/>
    <x v="0"/>
    <x v="3"/>
    <n v="10"/>
    <n v="-0.13261479804877407"/>
    <s v="Normal"/>
    <n v="19.085588235294122"/>
    <n v="10"/>
    <x v="0"/>
    <s v="T421"/>
    <b v="0"/>
    <x v="18"/>
    <x v="1"/>
    <x v="1"/>
  </r>
  <r>
    <x v="1903"/>
    <x v="0"/>
    <n v="15"/>
    <x v="70"/>
    <m/>
    <n v="69"/>
    <n v="47.4"/>
    <x v="0"/>
    <n v="0"/>
    <x v="0"/>
    <x v="12"/>
    <n v="1"/>
    <n v="-0.23796787852679532"/>
    <s v="Normal"/>
    <n v="19.085588235294122"/>
    <n v="1"/>
    <x v="0"/>
    <s v="T193"/>
    <b v="0"/>
    <x v="18"/>
    <x v="0"/>
    <x v="0"/>
  </r>
  <r>
    <x v="1904"/>
    <x v="1"/>
    <n v="12"/>
    <x v="70"/>
    <m/>
    <n v="78.5"/>
    <n v="41.5"/>
    <x v="1"/>
    <n v="3.5"/>
    <x v="1"/>
    <x v="334"/>
    <n v="21.75"/>
    <n v="4.9295014641981402E-3"/>
    <s v="Normal"/>
    <n v="19.085588235294122"/>
    <n v="21.75"/>
    <x v="1"/>
    <s v="T442"/>
    <b v="1"/>
    <x v="10"/>
    <x v="0"/>
    <x v="2"/>
  </r>
  <r>
    <x v="1905"/>
    <x v="2"/>
    <n v="20"/>
    <x v="70"/>
    <m/>
    <n v="42.3"/>
    <n v="35.4"/>
    <x v="0"/>
    <n v="3"/>
    <x v="2"/>
    <x v="61"/>
    <n v="17"/>
    <n v="-5.0673513232535307E-2"/>
    <s v="Normal"/>
    <n v="19.085588235294122"/>
    <n v="17"/>
    <x v="0"/>
    <s v="T173"/>
    <b v="0"/>
    <x v="0"/>
    <x v="0"/>
    <x v="2"/>
  </r>
  <r>
    <x v="1906"/>
    <x v="0"/>
    <n v="27"/>
    <x v="70"/>
    <m/>
    <n v="36.6"/>
    <n v="29.3"/>
    <x v="0"/>
    <n v="3"/>
    <x v="2"/>
    <x v="61"/>
    <n v="17"/>
    <n v="-5.0673513232535307E-2"/>
    <s v="Normal"/>
    <n v="19.085588235294122"/>
    <n v="17"/>
    <x v="0"/>
    <s v="T082"/>
    <b v="0"/>
    <x v="21"/>
    <x v="1"/>
    <x v="2"/>
  </r>
  <r>
    <x v="1907"/>
    <x v="0"/>
    <n v="3"/>
    <x v="70"/>
    <m/>
    <n v="49.1"/>
    <n v="33.1"/>
    <x v="0"/>
    <n v="2"/>
    <x v="0"/>
    <x v="40"/>
    <n v="12"/>
    <n v="-0.10920300238699156"/>
    <s v="Normal"/>
    <n v="19.085588235294122"/>
    <n v="12"/>
    <x v="0"/>
    <s v="T103"/>
    <b v="0"/>
    <x v="14"/>
    <x v="1"/>
    <x v="0"/>
  </r>
  <r>
    <x v="1908"/>
    <x v="0"/>
    <n v="27"/>
    <x v="70"/>
    <m/>
    <n v="45.6"/>
    <n v="27.7"/>
    <x v="1"/>
    <n v="4.5"/>
    <x v="1"/>
    <x v="410"/>
    <n v="27.79"/>
    <n v="7.5633124362781287E-2"/>
    <s v="Normal"/>
    <n v="19.085588235294122"/>
    <n v="27.79"/>
    <x v="1"/>
    <s v="T021"/>
    <b v="1"/>
    <x v="17"/>
    <x v="0"/>
    <x v="2"/>
  </r>
  <r>
    <x v="1909"/>
    <x v="1"/>
    <n v="11"/>
    <x v="70"/>
    <m/>
    <n v="78.8"/>
    <n v="31.2"/>
    <x v="0"/>
    <n v="4"/>
    <x v="1"/>
    <x v="4"/>
    <m/>
    <n v="-0.24967377635768659"/>
    <s v="Normal"/>
    <n v="19.085588235294122"/>
    <n v="19.085588235294122"/>
    <x v="1"/>
    <s v="T284"/>
    <b v="0"/>
    <x v="4"/>
    <x v="1"/>
    <x v="0"/>
  </r>
  <r>
    <x v="1910"/>
    <x v="0"/>
    <n v="18"/>
    <x v="70"/>
    <m/>
    <n v="77.900000000000006"/>
    <n v="50.5"/>
    <x v="1"/>
    <n v="2"/>
    <x v="0"/>
    <x v="713"/>
    <n v="11.31"/>
    <n v="-0.11728007189030652"/>
    <s v="Normal"/>
    <n v="19.085588235294122"/>
    <n v="11.31"/>
    <x v="0"/>
    <s v="T375"/>
    <b v="1"/>
    <x v="19"/>
    <x v="0"/>
    <x v="0"/>
  </r>
  <r>
    <x v="1911"/>
    <x v="0"/>
    <n v="25"/>
    <x v="70"/>
    <m/>
    <n v="51.9"/>
    <n v="33.299999999999997"/>
    <x v="1"/>
    <n v="4"/>
    <x v="1"/>
    <x v="240"/>
    <n v="21.65"/>
    <n v="3.7589116811089984E-3"/>
    <s v="Normal"/>
    <n v="19.085588235294122"/>
    <n v="21.65"/>
    <x v="1"/>
    <s v="T015"/>
    <b v="1"/>
    <x v="20"/>
    <x v="1"/>
    <x v="2"/>
  </r>
  <r>
    <x v="1912"/>
    <x v="2"/>
    <n v="10"/>
    <x v="70"/>
    <m/>
    <n v="64.3"/>
    <n v="38.200000000000003"/>
    <x v="0"/>
    <n v="1"/>
    <x v="0"/>
    <x v="0"/>
    <n v="6"/>
    <n v="-0.17943838937233908"/>
    <s v="Normal"/>
    <n v="19.085588235294122"/>
    <n v="6"/>
    <x v="0"/>
    <s v="T428"/>
    <b v="0"/>
    <x v="8"/>
    <x v="1"/>
    <x v="2"/>
  </r>
  <r>
    <x v="1913"/>
    <x v="3"/>
    <n v="21"/>
    <x v="70"/>
    <m/>
    <n v="46.6"/>
    <n v="28.9"/>
    <x v="0"/>
    <n v="4"/>
    <x v="1"/>
    <x v="21"/>
    <n v="22"/>
    <n v="7.8559759219209522E-3"/>
    <s v="Normal"/>
    <n v="19.085588235294122"/>
    <n v="22"/>
    <x v="1"/>
    <s v="T370"/>
    <b v="0"/>
    <x v="0"/>
    <x v="1"/>
    <x v="0"/>
  </r>
  <r>
    <x v="1914"/>
    <x v="3"/>
    <n v="6"/>
    <x v="70"/>
    <m/>
    <n v="62.8"/>
    <n v="54.9"/>
    <x v="0"/>
    <n v="1"/>
    <x v="0"/>
    <x v="0"/>
    <n v="6"/>
    <n v="-0.17943838937233908"/>
    <s v="Normal"/>
    <n v="19.085588235294122"/>
    <n v="6"/>
    <x v="0"/>
    <s v="T267"/>
    <b v="0"/>
    <x v="5"/>
    <x v="1"/>
    <x v="0"/>
  </r>
  <r>
    <x v="1915"/>
    <x v="0"/>
    <n v="13"/>
    <x v="70"/>
    <m/>
    <n v="77"/>
    <n v="58.4"/>
    <x v="1"/>
    <n v="1.5"/>
    <x v="0"/>
    <x v="714"/>
    <n v="9.18"/>
    <n v="-0.14221363427010489"/>
    <s v="Normal"/>
    <n v="19.085588235294122"/>
    <n v="9.18"/>
    <x v="0"/>
    <s v="T494"/>
    <b v="1"/>
    <x v="6"/>
    <x v="0"/>
    <x v="1"/>
  </r>
  <r>
    <x v="1916"/>
    <x v="1"/>
    <n v="2"/>
    <x v="70"/>
    <m/>
    <n v="92"/>
    <n v="68.2"/>
    <x v="1"/>
    <n v="4"/>
    <x v="1"/>
    <x v="715"/>
    <n v="26.73"/>
    <n v="6.322487266203658E-2"/>
    <s v="Normal"/>
    <n v="19.085588235294122"/>
    <n v="26.73"/>
    <x v="1"/>
    <s v="T236"/>
    <b v="1"/>
    <x v="1"/>
    <x v="0"/>
    <x v="0"/>
  </r>
  <r>
    <x v="1917"/>
    <x v="2"/>
    <n v="8"/>
    <x v="70"/>
    <m/>
    <n v="82.1"/>
    <n v="36.299999999999997"/>
    <x v="1"/>
    <n v="4"/>
    <x v="1"/>
    <x v="347"/>
    <n v="22.39"/>
    <n v="1.2421276075968548E-2"/>
    <s v="Normal"/>
    <n v="19.085588235294122"/>
    <n v="22.39"/>
    <x v="1"/>
    <s v="T105"/>
    <b v="1"/>
    <x v="2"/>
    <x v="0"/>
    <x v="0"/>
  </r>
  <r>
    <x v="1918"/>
    <x v="2"/>
    <n v="3"/>
    <x v="70"/>
    <m/>
    <n v="82.9"/>
    <n v="57.7"/>
    <x v="1"/>
    <n v="4.5"/>
    <x v="1"/>
    <x v="716"/>
    <n v="26.08"/>
    <n v="5.5616039071957238E-2"/>
    <s v="Normal"/>
    <n v="19.085588235294122"/>
    <n v="26.08"/>
    <x v="1"/>
    <s v="T326"/>
    <b v="1"/>
    <x v="9"/>
    <x v="1"/>
    <x v="2"/>
  </r>
  <r>
    <x v="1919"/>
    <x v="2"/>
    <n v="18"/>
    <x v="70"/>
    <m/>
    <n v="96.6"/>
    <n v="54.6"/>
    <x v="1"/>
    <n v="3.5"/>
    <x v="1"/>
    <x v="717"/>
    <n v="23.18"/>
    <n v="2.1668935362372625E-2"/>
    <s v="Normal"/>
    <n v="19.085588235294122"/>
    <n v="23.18"/>
    <x v="1"/>
    <s v="T474"/>
    <b v="1"/>
    <x v="6"/>
    <x v="0"/>
    <x v="2"/>
  </r>
  <r>
    <x v="1920"/>
    <x v="2"/>
    <n v="17"/>
    <x v="84"/>
    <m/>
    <n v="84.1"/>
    <n v="42.9"/>
    <x v="0"/>
    <n v="4.5"/>
    <x v="1"/>
    <x v="327"/>
    <n v="24.68"/>
    <n v="3.9227782108709502E-2"/>
    <s v="Normal"/>
    <n v="20.415555555555557"/>
    <n v="24.68"/>
    <x v="1"/>
    <s v="T349"/>
    <b v="0"/>
    <x v="12"/>
    <x v="1"/>
    <x v="0"/>
  </r>
  <r>
    <x v="1921"/>
    <x v="2"/>
    <n v="3"/>
    <x v="84"/>
    <m/>
    <n v="97.5"/>
    <n v="68.400000000000006"/>
    <x v="0"/>
    <n v="2.5"/>
    <x v="1"/>
    <x v="252"/>
    <n v="15.23"/>
    <n v="-7.1392952393212819E-2"/>
    <s v="Normal"/>
    <n v="20.415555555555557"/>
    <n v="15.23"/>
    <x v="0"/>
    <s v="T396"/>
    <b v="0"/>
    <x v="21"/>
    <x v="1"/>
    <x v="1"/>
  </r>
  <r>
    <x v="1922"/>
    <x v="2"/>
    <n v="8"/>
    <x v="84"/>
    <m/>
    <n v="72.2"/>
    <n v="59.9"/>
    <x v="1"/>
    <n v="3.5"/>
    <x v="1"/>
    <x v="442"/>
    <n v="21.46"/>
    <n v="1.534791093239687E-3"/>
    <s v="Normal"/>
    <n v="20.415555555555557"/>
    <n v="21.46"/>
    <x v="1"/>
    <s v="T206"/>
    <b v="1"/>
    <x v="20"/>
    <x v="0"/>
    <x v="2"/>
  </r>
  <r>
    <x v="1923"/>
    <x v="2"/>
    <n v="17"/>
    <x v="84"/>
    <m/>
    <n v="97.8"/>
    <n v="43.6"/>
    <x v="1"/>
    <n v="5"/>
    <x v="1"/>
    <x v="718"/>
    <n v="30.91"/>
    <n v="0.11215552559516201"/>
    <s v="Normal"/>
    <n v="20.415555555555557"/>
    <n v="30.91"/>
    <x v="1"/>
    <s v="T019"/>
    <b v="1"/>
    <x v="20"/>
    <x v="0"/>
    <x v="1"/>
  </r>
  <r>
    <x v="1924"/>
    <x v="2"/>
    <n v="8"/>
    <x v="84"/>
    <m/>
    <n v="88.5"/>
    <n v="50.6"/>
    <x v="0"/>
    <n v="3"/>
    <x v="2"/>
    <x v="166"/>
    <n v="18"/>
    <n v="-3.8967615401644055E-2"/>
    <s v="Normal"/>
    <n v="20.415555555555557"/>
    <n v="18"/>
    <x v="1"/>
    <s v="T035"/>
    <b v="0"/>
    <x v="7"/>
    <x v="0"/>
    <x v="0"/>
  </r>
  <r>
    <x v="1925"/>
    <x v="2"/>
    <n v="7"/>
    <x v="84"/>
    <m/>
    <n v="65.8"/>
    <n v="51.7"/>
    <x v="0"/>
    <n v="2"/>
    <x v="0"/>
    <x v="3"/>
    <n v="10"/>
    <n v="-0.13261479804877407"/>
    <s v="Normal"/>
    <n v="20.415555555555557"/>
    <n v="10"/>
    <x v="0"/>
    <s v="T041"/>
    <b v="0"/>
    <x v="23"/>
    <x v="1"/>
    <x v="1"/>
  </r>
  <r>
    <x v="1926"/>
    <x v="0"/>
    <n v="20"/>
    <x v="84"/>
    <m/>
    <n v="52.1"/>
    <n v="33.700000000000003"/>
    <x v="1"/>
    <n v="5"/>
    <x v="1"/>
    <x v="664"/>
    <n v="26.85"/>
    <n v="6.4629580401743533E-2"/>
    <s v="Normal"/>
    <n v="20.415555555555557"/>
    <n v="26.85"/>
    <x v="1"/>
    <s v="T355"/>
    <b v="1"/>
    <x v="0"/>
    <x v="0"/>
    <x v="1"/>
  </r>
  <r>
    <x v="1927"/>
    <x v="1"/>
    <n v="1"/>
    <x v="84"/>
    <m/>
    <n v="97.1"/>
    <n v="41.7"/>
    <x v="1"/>
    <n v="4"/>
    <x v="1"/>
    <x v="719"/>
    <m/>
    <n v="31.707427301975429"/>
    <s v="Outlier"/>
    <n v="20.415555555555557"/>
    <n v="20.415555555555557"/>
    <x v="1"/>
    <s v="T421"/>
    <b v="1"/>
    <x v="3"/>
    <x v="0"/>
    <x v="2"/>
  </r>
  <r>
    <x v="1928"/>
    <x v="2"/>
    <n v="2"/>
    <x v="84"/>
    <m/>
    <n v="88.6"/>
    <n v="58"/>
    <x v="0"/>
    <n v="3"/>
    <x v="2"/>
    <x v="61"/>
    <n v="17"/>
    <n v="-5.0673513232535307E-2"/>
    <s v="Normal"/>
    <n v="20.415555555555557"/>
    <n v="17"/>
    <x v="0"/>
    <s v="T137"/>
    <b v="0"/>
    <x v="14"/>
    <x v="1"/>
    <x v="2"/>
  </r>
  <r>
    <x v="1929"/>
    <x v="0"/>
    <n v="3"/>
    <x v="84"/>
    <m/>
    <n v="73.400000000000006"/>
    <n v="38.200000000000003"/>
    <x v="0"/>
    <n v="2"/>
    <x v="0"/>
    <x v="3"/>
    <n v="10"/>
    <n v="-0.13261479804877407"/>
    <s v="Normal"/>
    <n v="20.415555555555557"/>
    <n v="10"/>
    <x v="0"/>
    <s v="T320"/>
    <b v="0"/>
    <x v="17"/>
    <x v="1"/>
    <x v="0"/>
  </r>
  <r>
    <x v="1930"/>
    <x v="3"/>
    <n v="20"/>
    <x v="84"/>
    <m/>
    <n v="74.8"/>
    <n v="44.5"/>
    <x v="0"/>
    <n v="3.5"/>
    <x v="1"/>
    <x v="175"/>
    <n v="19.43"/>
    <n v="-2.2228181503469568E-2"/>
    <s v="Normal"/>
    <n v="20.415555555555557"/>
    <n v="19.43"/>
    <x v="1"/>
    <s v="T454"/>
    <b v="0"/>
    <x v="16"/>
    <x v="1"/>
    <x v="2"/>
  </r>
  <r>
    <x v="1931"/>
    <x v="2"/>
    <n v="3"/>
    <x v="84"/>
    <m/>
    <n v="70"/>
    <n v="44.4"/>
    <x v="1"/>
    <n v="3.5"/>
    <x v="1"/>
    <x v="468"/>
    <n v="19.989999999999998"/>
    <n v="-1.5672878718170479E-2"/>
    <s v="Normal"/>
    <n v="20.415555555555557"/>
    <n v="19.989999999999998"/>
    <x v="1"/>
    <s v="T077"/>
    <b v="1"/>
    <x v="18"/>
    <x v="0"/>
    <x v="2"/>
  </r>
  <r>
    <x v="1932"/>
    <x v="0"/>
    <n v="16"/>
    <x v="84"/>
    <m/>
    <n v="78.900000000000006"/>
    <n v="37.1"/>
    <x v="0"/>
    <n v="3"/>
    <x v="2"/>
    <x v="45"/>
    <n v="15"/>
    <n v="-7.4085308894317803E-2"/>
    <s v="Normal"/>
    <n v="20.415555555555557"/>
    <n v="15"/>
    <x v="0"/>
    <s v="T446"/>
    <b v="0"/>
    <x v="12"/>
    <x v="0"/>
    <x v="0"/>
  </r>
  <r>
    <x v="1933"/>
    <x v="2"/>
    <n v="18"/>
    <x v="84"/>
    <m/>
    <n v="76"/>
    <n v="34.4"/>
    <x v="1"/>
    <n v="4"/>
    <x v="1"/>
    <x v="720"/>
    <n v="22.56"/>
    <n v="1.4411278707220039E-2"/>
    <s v="Normal"/>
    <n v="20.415555555555557"/>
    <n v="22.56"/>
    <x v="1"/>
    <s v="T086"/>
    <b v="1"/>
    <x v="7"/>
    <x v="0"/>
    <x v="1"/>
  </r>
  <r>
    <x v="1934"/>
    <x v="1"/>
    <n v="14"/>
    <x v="84"/>
    <m/>
    <n v="79.099999999999994"/>
    <n v="40.6"/>
    <x v="1"/>
    <n v="4.5"/>
    <x v="1"/>
    <x v="4"/>
    <m/>
    <n v="-0.24967377635768659"/>
    <s v="Normal"/>
    <n v="20.415555555555557"/>
    <n v="20.415555555555557"/>
    <x v="1"/>
    <s v="T019"/>
    <b v="1"/>
    <x v="12"/>
    <x v="0"/>
    <x v="2"/>
  </r>
  <r>
    <x v="1935"/>
    <x v="1"/>
    <n v="26"/>
    <x v="84"/>
    <m/>
    <n v="75.400000000000006"/>
    <n v="54.4"/>
    <x v="1"/>
    <n v="5"/>
    <x v="1"/>
    <x v="721"/>
    <n v="29.98"/>
    <n v="0.10126904061243315"/>
    <s v="Normal"/>
    <n v="20.415555555555557"/>
    <n v="29.98"/>
    <x v="1"/>
    <s v="T426"/>
    <b v="1"/>
    <x v="2"/>
    <x v="0"/>
    <x v="1"/>
  </r>
  <r>
    <x v="1936"/>
    <x v="2"/>
    <n v="10"/>
    <x v="84"/>
    <m/>
    <n v="86.1"/>
    <n v="58.1"/>
    <x v="1"/>
    <n v="3"/>
    <x v="2"/>
    <x v="722"/>
    <n v="18.149999999999999"/>
    <n v="-3.7211730727010381E-2"/>
    <s v="Normal"/>
    <n v="20.415555555555557"/>
    <n v="18.149999999999999"/>
    <x v="1"/>
    <s v="T033"/>
    <b v="1"/>
    <x v="5"/>
    <x v="1"/>
    <x v="1"/>
  </r>
  <r>
    <x v="1937"/>
    <x v="2"/>
    <n v="1"/>
    <x v="84"/>
    <m/>
    <n v="84"/>
    <n v="61.6"/>
    <x v="0"/>
    <n v="2"/>
    <x v="0"/>
    <x v="3"/>
    <n v="10"/>
    <n v="-0.13261479804877407"/>
    <s v="Normal"/>
    <n v="20.415555555555557"/>
    <n v="10"/>
    <x v="0"/>
    <s v="T282"/>
    <b v="0"/>
    <x v="19"/>
    <x v="1"/>
    <x v="0"/>
  </r>
  <r>
    <x v="1938"/>
    <x v="1"/>
    <n v="18"/>
    <x v="84"/>
    <m/>
    <n v="100.3"/>
    <n v="66.099999999999994"/>
    <x v="0"/>
    <n v="4"/>
    <x v="1"/>
    <x v="18"/>
    <n v="24.2"/>
    <n v="3.3608951149881695E-2"/>
    <s v="Normal"/>
    <n v="20.415555555555557"/>
    <n v="24.2"/>
    <x v="1"/>
    <s v="T134"/>
    <b v="0"/>
    <x v="11"/>
    <x v="1"/>
    <x v="1"/>
  </r>
  <r>
    <x v="1939"/>
    <x v="1"/>
    <n v="6"/>
    <x v="84"/>
    <m/>
    <n v="87.6"/>
    <n v="59.5"/>
    <x v="1"/>
    <n v="5"/>
    <x v="1"/>
    <x v="723"/>
    <n v="34.04"/>
    <n v="0.1487949858058516"/>
    <s v="Normal"/>
    <n v="20.415555555555557"/>
    <n v="34.04"/>
    <x v="1"/>
    <s v="T099"/>
    <b v="1"/>
    <x v="23"/>
    <x v="0"/>
    <x v="0"/>
  </r>
  <r>
    <x v="1940"/>
    <x v="3"/>
    <n v="11"/>
    <x v="85"/>
    <m/>
    <n v="66.7"/>
    <n v="59"/>
    <x v="0"/>
    <n v="3"/>
    <x v="2"/>
    <x v="4"/>
    <m/>
    <n v="-0.24967377635768659"/>
    <s v="Normal"/>
    <n v="20.802777777777777"/>
    <n v="20.802777777777777"/>
    <x v="1"/>
    <s v="T318"/>
    <b v="0"/>
    <x v="23"/>
    <x v="1"/>
    <x v="2"/>
  </r>
  <r>
    <x v="1941"/>
    <x v="0"/>
    <n v="17"/>
    <x v="85"/>
    <m/>
    <n v="86.4"/>
    <n v="44.4"/>
    <x v="1"/>
    <n v="4.5"/>
    <x v="1"/>
    <x v="724"/>
    <n v="26.8"/>
    <n v="6.4044285510198973E-2"/>
    <s v="Normal"/>
    <n v="20.802777777777777"/>
    <n v="26.8"/>
    <x v="1"/>
    <s v="T094"/>
    <b v="1"/>
    <x v="4"/>
    <x v="0"/>
    <x v="0"/>
  </r>
  <r>
    <x v="1942"/>
    <x v="0"/>
    <n v="7"/>
    <x v="85"/>
    <m/>
    <n v="98.3"/>
    <n v="58.4"/>
    <x v="1"/>
    <n v="3"/>
    <x v="2"/>
    <x v="725"/>
    <n v="19.05"/>
    <n v="-2.667642267920823E-2"/>
    <s v="Normal"/>
    <n v="20.802777777777777"/>
    <n v="19.05"/>
    <x v="1"/>
    <s v="T303"/>
    <b v="1"/>
    <x v="11"/>
    <x v="0"/>
    <x v="2"/>
  </r>
  <r>
    <x v="1943"/>
    <x v="0"/>
    <n v="18"/>
    <x v="85"/>
    <m/>
    <n v="81.7"/>
    <n v="51.3"/>
    <x v="0"/>
    <n v="4"/>
    <x v="1"/>
    <x v="158"/>
    <n v="21"/>
    <n v="-3.8499219089702984E-3"/>
    <s v="Normal"/>
    <n v="20.802777777777777"/>
    <n v="21"/>
    <x v="1"/>
    <s v="T274"/>
    <b v="0"/>
    <x v="5"/>
    <x v="1"/>
    <x v="1"/>
  </r>
  <r>
    <x v="1944"/>
    <x v="0"/>
    <n v="3"/>
    <x v="85"/>
    <m/>
    <n v="62.4"/>
    <n v="47.9"/>
    <x v="0"/>
    <n v="2"/>
    <x v="0"/>
    <x v="3"/>
    <n v="10"/>
    <n v="-0.13261479804877407"/>
    <s v="Normal"/>
    <n v="20.802777777777777"/>
    <n v="10"/>
    <x v="0"/>
    <s v="T475"/>
    <b v="0"/>
    <x v="7"/>
    <x v="0"/>
    <x v="1"/>
  </r>
  <r>
    <x v="1945"/>
    <x v="1"/>
    <n v="30"/>
    <x v="85"/>
    <m/>
    <n v="55.9"/>
    <n v="34.9"/>
    <x v="0"/>
    <n v="4"/>
    <x v="1"/>
    <x v="21"/>
    <n v="22"/>
    <n v="7.8559759219209522E-3"/>
    <s v="Normal"/>
    <n v="20.802777777777777"/>
    <n v="22"/>
    <x v="1"/>
    <s v="T265"/>
    <b v="0"/>
    <x v="23"/>
    <x v="0"/>
    <x v="1"/>
  </r>
  <r>
    <x v="1946"/>
    <x v="1"/>
    <n v="17"/>
    <x v="85"/>
    <m/>
    <n v="80.7"/>
    <n v="44.9"/>
    <x v="1"/>
    <n v="5"/>
    <x v="1"/>
    <x v="726"/>
    <n v="32.61"/>
    <n v="0.13205555190767712"/>
    <s v="Normal"/>
    <n v="20.802777777777777"/>
    <n v="32.61"/>
    <x v="1"/>
    <s v="T099"/>
    <b v="1"/>
    <x v="15"/>
    <x v="0"/>
    <x v="0"/>
  </r>
  <r>
    <x v="1947"/>
    <x v="0"/>
    <n v="12"/>
    <x v="85"/>
    <m/>
    <n v="86.1"/>
    <n v="59.8"/>
    <x v="0"/>
    <n v="4"/>
    <x v="1"/>
    <x v="58"/>
    <n v="23"/>
    <n v="1.9561873752812205E-2"/>
    <s v="Normal"/>
    <n v="20.802777777777777"/>
    <n v="23"/>
    <x v="1"/>
    <s v="T145"/>
    <b v="0"/>
    <x v="17"/>
    <x v="1"/>
    <x v="2"/>
  </r>
  <r>
    <x v="1948"/>
    <x v="1"/>
    <n v="21"/>
    <x v="85"/>
    <m/>
    <n v="70.900000000000006"/>
    <n v="33.5"/>
    <x v="1"/>
    <n v="5"/>
    <x v="1"/>
    <x v="727"/>
    <n v="31.26"/>
    <n v="0.11625258983597396"/>
    <s v="Normal"/>
    <n v="20.802777777777777"/>
    <n v="31.26"/>
    <x v="1"/>
    <s v="T375"/>
    <b v="1"/>
    <x v="3"/>
    <x v="0"/>
    <x v="1"/>
  </r>
  <r>
    <x v="1949"/>
    <x v="0"/>
    <n v="16"/>
    <x v="85"/>
    <m/>
    <n v="95.8"/>
    <n v="44.4"/>
    <x v="0"/>
    <n v="3"/>
    <x v="2"/>
    <x v="4"/>
    <m/>
    <n v="-0.24967377635768659"/>
    <s v="Normal"/>
    <n v="20.802777777777777"/>
    <n v="20.802777777777777"/>
    <x v="1"/>
    <s v="T005"/>
    <b v="0"/>
    <x v="12"/>
    <x v="1"/>
    <x v="2"/>
  </r>
  <r>
    <x v="1950"/>
    <x v="3"/>
    <n v="29"/>
    <x v="85"/>
    <m/>
    <n v="79.099999999999994"/>
    <n v="45.6"/>
    <x v="0"/>
    <n v="2"/>
    <x v="0"/>
    <x v="3"/>
    <n v="10"/>
    <n v="-0.13261479804877407"/>
    <s v="Normal"/>
    <n v="20.802777777777777"/>
    <n v="10"/>
    <x v="0"/>
    <s v="T397"/>
    <b v="0"/>
    <x v="18"/>
    <x v="1"/>
    <x v="0"/>
  </r>
  <r>
    <x v="1951"/>
    <x v="2"/>
    <n v="1"/>
    <x v="85"/>
    <m/>
    <n v="39.5"/>
    <n v="32.6"/>
    <x v="1"/>
    <n v="4.5"/>
    <x v="1"/>
    <x v="26"/>
    <n v="28.1"/>
    <n v="7.9261952690357601E-2"/>
    <s v="Normal"/>
    <n v="20.802777777777777"/>
    <n v="28.1"/>
    <x v="1"/>
    <s v="T484"/>
    <b v="1"/>
    <x v="17"/>
    <x v="1"/>
    <x v="2"/>
  </r>
  <r>
    <x v="1952"/>
    <x v="0"/>
    <n v="14"/>
    <x v="85"/>
    <m/>
    <n v="74.099999999999994"/>
    <n v="44.1"/>
    <x v="0"/>
    <n v="0"/>
    <x v="0"/>
    <x v="67"/>
    <n v="0"/>
    <n v="-0.24967377635768659"/>
    <s v="Normal"/>
    <n v="20.802777777777777"/>
    <n v="0"/>
    <x v="0"/>
    <s v="T103"/>
    <b v="0"/>
    <x v="20"/>
    <x v="1"/>
    <x v="2"/>
  </r>
  <r>
    <x v="1953"/>
    <x v="1"/>
    <n v="12"/>
    <x v="85"/>
    <m/>
    <n v="41.3"/>
    <n v="30.3"/>
    <x v="1"/>
    <n v="5"/>
    <x v="1"/>
    <x v="231"/>
    <n v="31.04"/>
    <n v="0.11367729231317786"/>
    <s v="Normal"/>
    <n v="20.802777777777777"/>
    <n v="31.04"/>
    <x v="1"/>
    <s v="T007"/>
    <b v="1"/>
    <x v="11"/>
    <x v="0"/>
    <x v="1"/>
  </r>
  <r>
    <x v="1954"/>
    <x v="2"/>
    <n v="17"/>
    <x v="85"/>
    <m/>
    <n v="66.3"/>
    <n v="33.9"/>
    <x v="1"/>
    <n v="3.5"/>
    <x v="1"/>
    <x v="728"/>
    <n v="20.14"/>
    <n v="-1.3916994043536768E-2"/>
    <s v="Normal"/>
    <n v="20.802777777777777"/>
    <n v="20.14"/>
    <x v="1"/>
    <s v="T298"/>
    <b v="1"/>
    <x v="15"/>
    <x v="0"/>
    <x v="0"/>
  </r>
  <r>
    <x v="1955"/>
    <x v="0"/>
    <n v="19"/>
    <x v="85"/>
    <m/>
    <n v="77.900000000000006"/>
    <n v="30.6"/>
    <x v="0"/>
    <n v="2"/>
    <x v="0"/>
    <x v="93"/>
    <n v="11"/>
    <n v="-0.12090890021788281"/>
    <s v="Normal"/>
    <n v="20.802777777777777"/>
    <n v="11"/>
    <x v="0"/>
    <s v="T368"/>
    <b v="0"/>
    <x v="19"/>
    <x v="1"/>
    <x v="1"/>
  </r>
  <r>
    <x v="1956"/>
    <x v="2"/>
    <n v="2"/>
    <x v="85"/>
    <m/>
    <n v="53.9"/>
    <n v="35.1"/>
    <x v="1"/>
    <n v="3"/>
    <x v="2"/>
    <x v="219"/>
    <n v="17.03"/>
    <n v="-5.0322336297608551E-2"/>
    <s v="Normal"/>
    <n v="20.802777777777777"/>
    <n v="17.03"/>
    <x v="0"/>
    <s v="T344"/>
    <b v="1"/>
    <x v="18"/>
    <x v="1"/>
    <x v="2"/>
  </r>
  <r>
    <x v="1957"/>
    <x v="0"/>
    <n v="27"/>
    <x v="85"/>
    <m/>
    <n v="76.900000000000006"/>
    <n v="43.4"/>
    <x v="1"/>
    <n v="5"/>
    <x v="1"/>
    <x v="729"/>
    <n v="29.56"/>
    <n v="9.6352563523458792E-2"/>
    <s v="Normal"/>
    <n v="20.802777777777777"/>
    <n v="29.56"/>
    <x v="1"/>
    <s v="T434"/>
    <b v="1"/>
    <x v="1"/>
    <x v="0"/>
    <x v="2"/>
  </r>
  <r>
    <x v="1958"/>
    <x v="0"/>
    <n v="8"/>
    <x v="85"/>
    <m/>
    <n v="69.5"/>
    <n v="51"/>
    <x v="1"/>
    <n v="3.5"/>
    <x v="1"/>
    <x v="305"/>
    <n v="20.81"/>
    <n v="-6.074042496839651E-3"/>
    <s v="Normal"/>
    <n v="20.802777777777777"/>
    <n v="20.81"/>
    <x v="1"/>
    <s v="T332"/>
    <b v="1"/>
    <x v="18"/>
    <x v="0"/>
    <x v="0"/>
  </r>
  <r>
    <x v="1959"/>
    <x v="2"/>
    <n v="23"/>
    <x v="85"/>
    <m/>
    <n v="83.2"/>
    <n v="55.6"/>
    <x v="1"/>
    <n v="4"/>
    <x v="1"/>
    <x v="730"/>
    <n v="21.05"/>
    <n v="-3.2646270174257275E-3"/>
    <s v="Normal"/>
    <n v="20.802777777777777"/>
    <n v="21.05"/>
    <x v="1"/>
    <s v="T234"/>
    <b v="1"/>
    <x v="4"/>
    <x v="0"/>
    <x v="0"/>
  </r>
  <r>
    <x v="1960"/>
    <x v="0"/>
    <n v="5"/>
    <x v="86"/>
    <m/>
    <n v="65.900000000000006"/>
    <n v="44.6"/>
    <x v="0"/>
    <n v="2"/>
    <x v="0"/>
    <x v="3"/>
    <n v="10"/>
    <n v="-0.13261479804877407"/>
    <s v="Normal"/>
    <n v="16.891249999999999"/>
    <n v="10"/>
    <x v="0"/>
    <s v="T269"/>
    <b v="0"/>
    <x v="14"/>
    <x v="1"/>
    <x v="0"/>
  </r>
  <r>
    <x v="1961"/>
    <x v="3"/>
    <n v="2"/>
    <x v="86"/>
    <m/>
    <n v="63.3"/>
    <n v="36.299999999999997"/>
    <x v="1"/>
    <n v="3.5"/>
    <x v="1"/>
    <x v="731"/>
    <n v="20.96"/>
    <n v="-4.3181578222059383E-3"/>
    <s v="Normal"/>
    <n v="16.891249999999999"/>
    <n v="20.96"/>
    <x v="1"/>
    <s v="T118"/>
    <b v="1"/>
    <x v="6"/>
    <x v="0"/>
    <x v="1"/>
  </r>
  <r>
    <x v="1962"/>
    <x v="3"/>
    <n v="12"/>
    <x v="86"/>
    <m/>
    <n v="68.8"/>
    <n v="50.5"/>
    <x v="1"/>
    <n v="3.5"/>
    <x v="1"/>
    <x v="4"/>
    <m/>
    <n v="-0.24967377635768659"/>
    <s v="Normal"/>
    <n v="16.891249999999999"/>
    <n v="16.891249999999999"/>
    <x v="0"/>
    <s v="T282"/>
    <b v="1"/>
    <x v="12"/>
    <x v="1"/>
    <x v="0"/>
  </r>
  <r>
    <x v="1963"/>
    <x v="3"/>
    <n v="12"/>
    <x v="86"/>
    <m/>
    <n v="68.900000000000006"/>
    <n v="35"/>
    <x v="0"/>
    <n v="1"/>
    <x v="0"/>
    <x v="0"/>
    <n v="6"/>
    <n v="-0.17943838937233908"/>
    <s v="Normal"/>
    <n v="16.891249999999999"/>
    <n v="6"/>
    <x v="0"/>
    <s v="T449"/>
    <b v="0"/>
    <x v="9"/>
    <x v="1"/>
    <x v="0"/>
  </r>
  <r>
    <x v="1964"/>
    <x v="3"/>
    <n v="14"/>
    <x v="86"/>
    <m/>
    <n v="89.1"/>
    <n v="64.3"/>
    <x v="0"/>
    <n v="3"/>
    <x v="2"/>
    <x v="4"/>
    <m/>
    <n v="-0.24967377635768659"/>
    <s v="Normal"/>
    <n v="16.891249999999999"/>
    <n v="16.891249999999999"/>
    <x v="0"/>
    <s v="T233"/>
    <b v="0"/>
    <x v="0"/>
    <x v="1"/>
    <x v="1"/>
  </r>
  <r>
    <x v="1965"/>
    <x v="3"/>
    <n v="26"/>
    <x v="86"/>
    <m/>
    <n v="71.7"/>
    <n v="44"/>
    <x v="0"/>
    <n v="3"/>
    <x v="2"/>
    <x v="72"/>
    <n v="16"/>
    <n v="-6.2379411063426558E-2"/>
    <s v="Normal"/>
    <n v="16.891249999999999"/>
    <n v="16"/>
    <x v="0"/>
    <s v="T414"/>
    <b v="0"/>
    <x v="0"/>
    <x v="1"/>
    <x v="1"/>
  </r>
  <r>
    <x v="1966"/>
    <x v="2"/>
    <n v="10"/>
    <x v="86"/>
    <m/>
    <n v="66.7"/>
    <n v="34"/>
    <x v="0"/>
    <n v="1"/>
    <x v="0"/>
    <x v="4"/>
    <m/>
    <n v="-0.24967377635768659"/>
    <s v="Normal"/>
    <n v="16.891249999999999"/>
    <n v="16.891249999999999"/>
    <x v="0"/>
    <s v="T485"/>
    <b v="0"/>
    <x v="14"/>
    <x v="1"/>
    <x v="0"/>
  </r>
  <r>
    <x v="1967"/>
    <x v="2"/>
    <n v="5"/>
    <x v="86"/>
    <m/>
    <n v="97.7"/>
    <n v="60.5"/>
    <x v="0"/>
    <n v="4"/>
    <x v="1"/>
    <x v="58"/>
    <n v="23"/>
    <n v="1.9561873752812205E-2"/>
    <s v="Normal"/>
    <n v="16.891249999999999"/>
    <n v="23"/>
    <x v="1"/>
    <s v="T495"/>
    <b v="0"/>
    <x v="6"/>
    <x v="0"/>
    <x v="2"/>
  </r>
  <r>
    <x v="1968"/>
    <x v="3"/>
    <n v="20"/>
    <x v="86"/>
    <m/>
    <n v="62.4"/>
    <n v="42.3"/>
    <x v="0"/>
    <n v="1"/>
    <x v="0"/>
    <x v="0"/>
    <n v="6"/>
    <n v="-0.17943838937233908"/>
    <s v="Normal"/>
    <n v="16.891249999999999"/>
    <n v="6"/>
    <x v="0"/>
    <s v="T277"/>
    <b v="0"/>
    <x v="9"/>
    <x v="1"/>
    <x v="0"/>
  </r>
  <r>
    <x v="1969"/>
    <x v="2"/>
    <n v="16"/>
    <x v="86"/>
    <m/>
    <n v="50"/>
    <n v="29.6"/>
    <x v="0"/>
    <n v="3"/>
    <x v="2"/>
    <x v="45"/>
    <n v="15"/>
    <n v="-7.4085308894317803E-2"/>
    <s v="Normal"/>
    <n v="16.891249999999999"/>
    <n v="15"/>
    <x v="0"/>
    <s v="T049"/>
    <b v="0"/>
    <x v="1"/>
    <x v="0"/>
    <x v="2"/>
  </r>
  <r>
    <x v="1970"/>
    <x v="3"/>
    <n v="23"/>
    <x v="86"/>
    <m/>
    <n v="71.3"/>
    <n v="51.1"/>
    <x v="1"/>
    <n v="2"/>
    <x v="0"/>
    <x v="732"/>
    <n v="12.11"/>
    <n v="-0.10791535362559353"/>
    <s v="Normal"/>
    <n v="16.891249999999999"/>
    <n v="12.11"/>
    <x v="0"/>
    <s v="T260"/>
    <b v="1"/>
    <x v="14"/>
    <x v="1"/>
    <x v="2"/>
  </r>
  <r>
    <x v="1971"/>
    <x v="2"/>
    <n v="19"/>
    <x v="86"/>
    <m/>
    <n v="45.9"/>
    <n v="28.6"/>
    <x v="1"/>
    <n v="5"/>
    <x v="1"/>
    <x v="677"/>
    <n v="29.73"/>
    <n v="9.8342566154710334E-2"/>
    <s v="Normal"/>
    <n v="16.891249999999999"/>
    <n v="29.73"/>
    <x v="1"/>
    <s v="T087"/>
    <b v="1"/>
    <x v="5"/>
    <x v="1"/>
    <x v="0"/>
  </r>
  <r>
    <x v="1972"/>
    <x v="0"/>
    <n v="4"/>
    <x v="86"/>
    <m/>
    <n v="44.9"/>
    <n v="26.1"/>
    <x v="0"/>
    <n v="3.5"/>
    <x v="1"/>
    <x v="60"/>
    <n v="20.48"/>
    <n v="-9.9369887810337437E-3"/>
    <s v="Normal"/>
    <n v="16.891249999999999"/>
    <n v="20.48"/>
    <x v="1"/>
    <s v="T168"/>
    <b v="0"/>
    <x v="20"/>
    <x v="0"/>
    <x v="2"/>
  </r>
  <r>
    <x v="1973"/>
    <x v="2"/>
    <n v="21"/>
    <x v="86"/>
    <m/>
    <n v="89.8"/>
    <n v="66.3"/>
    <x v="1"/>
    <n v="4.5"/>
    <x v="1"/>
    <x v="110"/>
    <n v="26.9"/>
    <n v="6.5214875293288066E-2"/>
    <s v="Normal"/>
    <n v="16.891249999999999"/>
    <n v="26.9"/>
    <x v="1"/>
    <s v="T158"/>
    <b v="1"/>
    <x v="5"/>
    <x v="1"/>
    <x v="2"/>
  </r>
  <r>
    <x v="1974"/>
    <x v="2"/>
    <n v="22"/>
    <x v="86"/>
    <m/>
    <n v="77.900000000000006"/>
    <n v="44.1"/>
    <x v="0"/>
    <n v="2"/>
    <x v="0"/>
    <x v="4"/>
    <m/>
    <n v="-0.24967377635768659"/>
    <s v="Normal"/>
    <n v="16.891249999999999"/>
    <n v="16.891249999999999"/>
    <x v="0"/>
    <s v="T063"/>
    <b v="0"/>
    <x v="20"/>
    <x v="0"/>
    <x v="2"/>
  </r>
  <r>
    <x v="1975"/>
    <x v="3"/>
    <n v="19"/>
    <x v="86"/>
    <m/>
    <n v="36.6"/>
    <n v="27.6"/>
    <x v="0"/>
    <n v="2"/>
    <x v="0"/>
    <x v="20"/>
    <n v="13"/>
    <n v="-9.7497104556100306E-2"/>
    <s v="Normal"/>
    <n v="16.891249999999999"/>
    <n v="13"/>
    <x v="0"/>
    <s v="T085"/>
    <b v="0"/>
    <x v="3"/>
    <x v="1"/>
    <x v="2"/>
  </r>
  <r>
    <x v="1976"/>
    <x v="1"/>
    <n v="18"/>
    <x v="86"/>
    <m/>
    <n v="77.2"/>
    <n v="38"/>
    <x v="0"/>
    <n v="2"/>
    <x v="0"/>
    <x v="93"/>
    <n v="11"/>
    <n v="-0.12090890021788281"/>
    <s v="Normal"/>
    <n v="16.891249999999999"/>
    <n v="11"/>
    <x v="0"/>
    <s v="T492"/>
    <b v="0"/>
    <x v="12"/>
    <x v="1"/>
    <x v="0"/>
  </r>
  <r>
    <x v="1977"/>
    <x v="1"/>
    <n v="3"/>
    <x v="86"/>
    <m/>
    <n v="53.6"/>
    <n v="26.9"/>
    <x v="1"/>
    <n v="5"/>
    <x v="1"/>
    <x v="733"/>
    <n v="31.58"/>
    <n v="0.11999847714185913"/>
    <s v="Normal"/>
    <n v="16.891249999999999"/>
    <n v="31.58"/>
    <x v="1"/>
    <s v="T358"/>
    <b v="1"/>
    <x v="23"/>
    <x v="0"/>
    <x v="0"/>
  </r>
  <r>
    <x v="1978"/>
    <x v="0"/>
    <n v="5"/>
    <x v="86"/>
    <m/>
    <n v="75.2"/>
    <n v="57.4"/>
    <x v="0"/>
    <n v="1"/>
    <x v="0"/>
    <x v="15"/>
    <n v="5"/>
    <n v="-0.19114428720323032"/>
    <s v="Normal"/>
    <n v="16.891249999999999"/>
    <n v="5"/>
    <x v="0"/>
    <s v="T482"/>
    <b v="0"/>
    <x v="21"/>
    <x v="0"/>
    <x v="2"/>
  </r>
  <r>
    <x v="1979"/>
    <x v="2"/>
    <n v="21"/>
    <x v="86"/>
    <m/>
    <n v="47.1"/>
    <n v="33.700000000000003"/>
    <x v="1"/>
    <n v="4"/>
    <x v="1"/>
    <x v="5"/>
    <n v="23.5"/>
    <n v="2.5414822668257831E-2"/>
    <s v="Normal"/>
    <n v="16.891249999999999"/>
    <n v="23.5"/>
    <x v="1"/>
    <s v="T207"/>
    <b v="1"/>
    <x v="6"/>
    <x v="0"/>
    <x v="2"/>
  </r>
  <r>
    <x v="1980"/>
    <x v="2"/>
    <n v="7"/>
    <x v="87"/>
    <m/>
    <n v="65.400000000000006"/>
    <n v="43.6"/>
    <x v="1"/>
    <n v="4.5"/>
    <x v="1"/>
    <x v="734"/>
    <n v="26.64"/>
    <n v="6.2171341857256368E-2"/>
    <s v="Normal"/>
    <n v="18.641500000000001"/>
    <n v="26.64"/>
    <x v="1"/>
    <s v="T027"/>
    <b v="1"/>
    <x v="11"/>
    <x v="0"/>
    <x v="0"/>
  </r>
  <r>
    <x v="1981"/>
    <x v="2"/>
    <n v="4"/>
    <x v="87"/>
    <m/>
    <n v="82.3"/>
    <n v="42.5"/>
    <x v="1"/>
    <n v="4"/>
    <x v="1"/>
    <x v="735"/>
    <n v="22.94"/>
    <n v="1.8859519882958743E-2"/>
    <s v="Normal"/>
    <n v="18.641500000000001"/>
    <n v="22.94"/>
    <x v="1"/>
    <s v="T160"/>
    <b v="1"/>
    <x v="11"/>
    <x v="0"/>
    <x v="1"/>
  </r>
  <r>
    <x v="1982"/>
    <x v="1"/>
    <n v="19"/>
    <x v="87"/>
    <m/>
    <n v="87.3"/>
    <n v="43"/>
    <x v="0"/>
    <n v="3"/>
    <x v="2"/>
    <x v="265"/>
    <n v="18.7"/>
    <n v="-3.0773486920020184E-2"/>
    <s v="Normal"/>
    <n v="18.641500000000001"/>
    <n v="18.7"/>
    <x v="1"/>
    <s v="T201"/>
    <b v="0"/>
    <x v="7"/>
    <x v="1"/>
    <x v="2"/>
  </r>
  <r>
    <x v="1983"/>
    <x v="2"/>
    <n v="1"/>
    <x v="87"/>
    <m/>
    <n v="97.9"/>
    <n v="64.400000000000006"/>
    <x v="0"/>
    <n v="2"/>
    <x v="0"/>
    <x v="40"/>
    <n v="12"/>
    <n v="-0.10920300238699156"/>
    <s v="Normal"/>
    <n v="18.641500000000001"/>
    <n v="12"/>
    <x v="0"/>
    <s v="T004"/>
    <b v="0"/>
    <x v="1"/>
    <x v="1"/>
    <x v="2"/>
  </r>
  <r>
    <x v="1984"/>
    <x v="3"/>
    <n v="22"/>
    <x v="87"/>
    <m/>
    <n v="36.700000000000003"/>
    <n v="26.5"/>
    <x v="0"/>
    <n v="3"/>
    <x v="2"/>
    <x v="61"/>
    <n v="17"/>
    <n v="-5.0673513232535307E-2"/>
    <s v="Normal"/>
    <n v="18.641500000000001"/>
    <n v="17"/>
    <x v="0"/>
    <s v="T112"/>
    <b v="0"/>
    <x v="5"/>
    <x v="1"/>
    <x v="0"/>
  </r>
  <r>
    <x v="1985"/>
    <x v="1"/>
    <n v="6"/>
    <x v="87"/>
    <m/>
    <n v="72.5"/>
    <n v="37.799999999999997"/>
    <x v="0"/>
    <n v="4"/>
    <x v="1"/>
    <x v="173"/>
    <n v="23.1"/>
    <n v="2.0732463535901347E-2"/>
    <s v="Normal"/>
    <n v="18.641500000000001"/>
    <n v="23.1"/>
    <x v="1"/>
    <s v="T462"/>
    <b v="0"/>
    <x v="20"/>
    <x v="0"/>
    <x v="2"/>
  </r>
  <r>
    <x v="1986"/>
    <x v="0"/>
    <n v="2"/>
    <x v="87"/>
    <m/>
    <n v="78.8"/>
    <n v="46"/>
    <x v="0"/>
    <n v="2"/>
    <x v="0"/>
    <x v="93"/>
    <n v="11"/>
    <n v="-0.12090890021788281"/>
    <s v="Normal"/>
    <n v="18.641500000000001"/>
    <n v="11"/>
    <x v="0"/>
    <s v="T191"/>
    <b v="0"/>
    <x v="9"/>
    <x v="1"/>
    <x v="2"/>
  </r>
  <r>
    <x v="1987"/>
    <x v="0"/>
    <n v="16"/>
    <x v="87"/>
    <m/>
    <n v="92.9"/>
    <n v="55.1"/>
    <x v="1"/>
    <n v="3"/>
    <x v="2"/>
    <x v="736"/>
    <n v="18.760000000000002"/>
    <n v="-3.0071133050166683E-2"/>
    <s v="Normal"/>
    <n v="18.641500000000001"/>
    <n v="18.760000000000002"/>
    <x v="1"/>
    <s v="T250"/>
    <b v="1"/>
    <x v="15"/>
    <x v="0"/>
    <x v="1"/>
  </r>
  <r>
    <x v="1988"/>
    <x v="3"/>
    <n v="14"/>
    <x v="87"/>
    <m/>
    <n v="77.2"/>
    <n v="55.9"/>
    <x v="0"/>
    <n v="2.5"/>
    <x v="1"/>
    <x v="131"/>
    <n v="13.12"/>
    <n v="-9.6092396816393366E-2"/>
    <s v="Normal"/>
    <n v="18.641500000000001"/>
    <n v="13.12"/>
    <x v="0"/>
    <s v="T237"/>
    <b v="0"/>
    <x v="20"/>
    <x v="1"/>
    <x v="1"/>
  </r>
  <r>
    <x v="1989"/>
    <x v="3"/>
    <n v="3"/>
    <x v="87"/>
    <m/>
    <n v="53.6"/>
    <n v="31.2"/>
    <x v="1"/>
    <n v="5"/>
    <x v="1"/>
    <x v="498"/>
    <n v="28.72"/>
    <n v="8.6519609345510146E-2"/>
    <s v="Normal"/>
    <n v="18.641500000000001"/>
    <n v="28.72"/>
    <x v="1"/>
    <s v="T356"/>
    <b v="1"/>
    <x v="4"/>
    <x v="0"/>
    <x v="1"/>
  </r>
  <r>
    <x v="1990"/>
    <x v="2"/>
    <n v="17"/>
    <x v="87"/>
    <m/>
    <n v="63.5"/>
    <n v="53.9"/>
    <x v="0"/>
    <n v="2"/>
    <x v="0"/>
    <x v="3"/>
    <n v="10"/>
    <n v="-0.13261479804877407"/>
    <s v="Normal"/>
    <n v="18.641500000000001"/>
    <n v="10"/>
    <x v="0"/>
    <s v="T290"/>
    <b v="0"/>
    <x v="13"/>
    <x v="1"/>
    <x v="0"/>
  </r>
  <r>
    <x v="1991"/>
    <x v="3"/>
    <n v="2"/>
    <x v="87"/>
    <m/>
    <n v="45.4"/>
    <n v="39.6"/>
    <x v="1"/>
    <n v="4"/>
    <x v="1"/>
    <x v="737"/>
    <n v="24.52"/>
    <n v="3.7354838455766905E-2"/>
    <s v="Normal"/>
    <n v="18.641500000000001"/>
    <n v="24.52"/>
    <x v="1"/>
    <s v="T222"/>
    <b v="1"/>
    <x v="12"/>
    <x v="0"/>
    <x v="0"/>
  </r>
  <r>
    <x v="1992"/>
    <x v="0"/>
    <n v="21"/>
    <x v="87"/>
    <m/>
    <n v="74"/>
    <n v="44.9"/>
    <x v="1"/>
    <n v="4"/>
    <x v="1"/>
    <x v="218"/>
    <n v="22.31"/>
    <n v="1.1484804249497226E-2"/>
    <s v="Normal"/>
    <n v="18.641500000000001"/>
    <n v="22.31"/>
    <x v="1"/>
    <s v="T130"/>
    <b v="1"/>
    <x v="5"/>
    <x v="0"/>
    <x v="0"/>
  </r>
  <r>
    <x v="1993"/>
    <x v="0"/>
    <n v="20"/>
    <x v="87"/>
    <m/>
    <n v="70.5"/>
    <n v="30.2"/>
    <x v="0"/>
    <n v="2"/>
    <x v="0"/>
    <x v="4"/>
    <m/>
    <n v="-0.24967377635768659"/>
    <s v="Normal"/>
    <n v="18.641500000000001"/>
    <n v="18.641500000000001"/>
    <x v="1"/>
    <s v="T457"/>
    <b v="0"/>
    <x v="18"/>
    <x v="0"/>
    <x v="0"/>
  </r>
  <r>
    <x v="1994"/>
    <x v="0"/>
    <n v="23"/>
    <x v="87"/>
    <m/>
    <n v="52.2"/>
    <n v="28.3"/>
    <x v="1"/>
    <n v="4"/>
    <x v="1"/>
    <x v="531"/>
    <n v="22.1"/>
    <n v="9.026565705010094E-3"/>
    <s v="Normal"/>
    <n v="18.641500000000001"/>
    <n v="22.1"/>
    <x v="1"/>
    <s v="T063"/>
    <b v="1"/>
    <x v="22"/>
    <x v="0"/>
    <x v="2"/>
  </r>
  <r>
    <x v="1995"/>
    <x v="3"/>
    <n v="27"/>
    <x v="87"/>
    <m/>
    <n v="64.900000000000006"/>
    <n v="43.9"/>
    <x v="0"/>
    <n v="2.5"/>
    <x v="1"/>
    <x v="131"/>
    <n v="13.12"/>
    <n v="-9.6092396816393366E-2"/>
    <s v="Normal"/>
    <n v="18.641500000000001"/>
    <n v="13.12"/>
    <x v="0"/>
    <s v="T340"/>
    <b v="0"/>
    <x v="23"/>
    <x v="1"/>
    <x v="2"/>
  </r>
  <r>
    <x v="1996"/>
    <x v="1"/>
    <n v="16"/>
    <x v="87"/>
    <m/>
    <n v="42"/>
    <n v="27.9"/>
    <x v="0"/>
    <n v="5"/>
    <x v="1"/>
    <x v="90"/>
    <n v="29.7"/>
    <n v="9.7991389219783578E-2"/>
    <s v="Normal"/>
    <n v="18.641500000000001"/>
    <n v="29.7"/>
    <x v="1"/>
    <s v="T431"/>
    <b v="0"/>
    <x v="20"/>
    <x v="1"/>
    <x v="1"/>
  </r>
  <r>
    <x v="1997"/>
    <x v="0"/>
    <n v="20"/>
    <x v="87"/>
    <m/>
    <n v="65.2"/>
    <n v="59.8"/>
    <x v="1"/>
    <n v="1"/>
    <x v="0"/>
    <x v="738"/>
    <n v="8.8800000000000008"/>
    <n v="-0.14572540361937225"/>
    <s v="Normal"/>
    <n v="18.641500000000001"/>
    <n v="8.8800000000000008"/>
    <x v="0"/>
    <s v="T497"/>
    <b v="1"/>
    <x v="9"/>
    <x v="1"/>
    <x v="0"/>
  </r>
  <r>
    <x v="1998"/>
    <x v="2"/>
    <n v="19"/>
    <x v="87"/>
    <m/>
    <n v="76.099999999999994"/>
    <n v="47"/>
    <x v="1"/>
    <n v="4.5"/>
    <x v="1"/>
    <x v="739"/>
    <n v="26.11"/>
    <n v="5.5967216006883987E-2"/>
    <s v="Normal"/>
    <n v="18.641500000000001"/>
    <n v="26.11"/>
    <x v="1"/>
    <s v="T069"/>
    <b v="1"/>
    <x v="7"/>
    <x v="0"/>
    <x v="0"/>
  </r>
  <r>
    <x v="1999"/>
    <x v="0"/>
    <n v="17"/>
    <x v="87"/>
    <m/>
    <n v="39.799999999999997"/>
    <n v="35.700000000000003"/>
    <x v="0"/>
    <n v="2.5"/>
    <x v="1"/>
    <x v="252"/>
    <n v="15.23"/>
    <n v="-7.1392952393212819E-2"/>
    <s v="Normal"/>
    <n v="18.641500000000001"/>
    <n v="15.23"/>
    <x v="0"/>
    <s v="T182"/>
    <b v="0"/>
    <x v="18"/>
    <x v="1"/>
    <x v="1"/>
  </r>
  <r>
    <x v="2000"/>
    <x v="0"/>
    <n v="4"/>
    <x v="88"/>
    <m/>
    <n v="72.7"/>
    <n v="44.7"/>
    <x v="0"/>
    <n v="3"/>
    <x v="2"/>
    <x v="72"/>
    <n v="16"/>
    <n v="-6.2379411063426558E-2"/>
    <s v="Normal"/>
    <n v="16.938888888888886"/>
    <n v="16"/>
    <x v="0"/>
    <s v="T461"/>
    <b v="0"/>
    <x v="6"/>
    <x v="1"/>
    <x v="1"/>
  </r>
  <r>
    <x v="2001"/>
    <x v="1"/>
    <n v="27"/>
    <x v="88"/>
    <m/>
    <n v="89.8"/>
    <n v="58.1"/>
    <x v="1"/>
    <n v="4"/>
    <x v="1"/>
    <x v="301"/>
    <n v="25.68"/>
    <n v="5.0933679939600754E-2"/>
    <s v="Normal"/>
    <n v="16.938888888888886"/>
    <n v="25.68"/>
    <x v="1"/>
    <s v="T264"/>
    <b v="1"/>
    <x v="8"/>
    <x v="0"/>
    <x v="2"/>
  </r>
  <r>
    <x v="2002"/>
    <x v="3"/>
    <n v="19"/>
    <x v="88"/>
    <m/>
    <n v="81.7"/>
    <n v="33.9"/>
    <x v="1"/>
    <n v="3.5"/>
    <x v="1"/>
    <x v="740"/>
    <n v="21.03"/>
    <n v="-3.4987449740435479E-3"/>
    <s v="Normal"/>
    <n v="16.938888888888886"/>
    <n v="21.03"/>
    <x v="1"/>
    <s v="T136"/>
    <b v="1"/>
    <x v="7"/>
    <x v="0"/>
    <x v="2"/>
  </r>
  <r>
    <x v="2003"/>
    <x v="3"/>
    <n v="26"/>
    <x v="88"/>
    <m/>
    <n v="69.900000000000006"/>
    <n v="45.9"/>
    <x v="1"/>
    <n v="4"/>
    <x v="1"/>
    <x v="314"/>
    <n v="21.69"/>
    <n v="4.2271475943446799E-3"/>
    <s v="Normal"/>
    <n v="16.938888888888886"/>
    <n v="21.69"/>
    <x v="1"/>
    <s v="T108"/>
    <b v="1"/>
    <x v="14"/>
    <x v="1"/>
    <x v="2"/>
  </r>
  <r>
    <x v="2004"/>
    <x v="0"/>
    <n v="7"/>
    <x v="88"/>
    <m/>
    <n v="76.3"/>
    <n v="55.8"/>
    <x v="0"/>
    <n v="2"/>
    <x v="0"/>
    <x v="93"/>
    <n v="11"/>
    <n v="-0.12090890021788281"/>
    <s v="Normal"/>
    <n v="16.938888888888886"/>
    <n v="11"/>
    <x v="0"/>
    <s v="T330"/>
    <b v="0"/>
    <x v="16"/>
    <x v="1"/>
    <x v="0"/>
  </r>
  <r>
    <x v="2005"/>
    <x v="0"/>
    <n v="13"/>
    <x v="88"/>
    <m/>
    <n v="89.4"/>
    <n v="52.9"/>
    <x v="0"/>
    <n v="3"/>
    <x v="2"/>
    <x v="61"/>
    <n v="17"/>
    <n v="-5.0673513232535307E-2"/>
    <s v="Normal"/>
    <n v="16.938888888888886"/>
    <n v="17"/>
    <x v="0"/>
    <s v="T189"/>
    <b v="0"/>
    <x v="13"/>
    <x v="1"/>
    <x v="0"/>
  </r>
  <r>
    <x v="2006"/>
    <x v="1"/>
    <n v="12"/>
    <x v="88"/>
    <m/>
    <n v="77.599999999999994"/>
    <n v="55.8"/>
    <x v="1"/>
    <n v="4"/>
    <x v="1"/>
    <x v="4"/>
    <m/>
    <n v="-0.24967377635768659"/>
    <s v="Normal"/>
    <n v="16.938888888888886"/>
    <n v="16.938888888888886"/>
    <x v="0"/>
    <s v="T280"/>
    <b v="1"/>
    <x v="17"/>
    <x v="0"/>
    <x v="1"/>
  </r>
  <r>
    <x v="2007"/>
    <x v="2"/>
    <n v="23"/>
    <x v="88"/>
    <m/>
    <n v="90.1"/>
    <n v="64.3"/>
    <x v="0"/>
    <n v="2"/>
    <x v="0"/>
    <x v="40"/>
    <n v="12"/>
    <n v="-0.10920300238699156"/>
    <s v="Normal"/>
    <n v="16.938888888888886"/>
    <n v="12"/>
    <x v="0"/>
    <s v="T316"/>
    <b v="0"/>
    <x v="18"/>
    <x v="1"/>
    <x v="2"/>
  </r>
  <r>
    <x v="2008"/>
    <x v="0"/>
    <n v="19"/>
    <x v="88"/>
    <m/>
    <n v="36.9"/>
    <n v="27"/>
    <x v="0"/>
    <n v="1"/>
    <x v="0"/>
    <x v="16"/>
    <n v="8"/>
    <n v="-0.15602659371055658"/>
    <s v="Normal"/>
    <n v="16.938888888888886"/>
    <n v="8"/>
    <x v="0"/>
    <s v="T362"/>
    <b v="0"/>
    <x v="17"/>
    <x v="0"/>
    <x v="0"/>
  </r>
  <r>
    <x v="2009"/>
    <x v="3"/>
    <n v="5"/>
    <x v="88"/>
    <m/>
    <n v="75.400000000000006"/>
    <n v="56.4"/>
    <x v="1"/>
    <n v="2"/>
    <x v="0"/>
    <x v="4"/>
    <m/>
    <n v="-0.24967377635768659"/>
    <s v="Normal"/>
    <n v="16.938888888888886"/>
    <n v="16.938888888888886"/>
    <x v="0"/>
    <s v="T241"/>
    <b v="1"/>
    <x v="3"/>
    <x v="0"/>
    <x v="0"/>
  </r>
  <r>
    <x v="2010"/>
    <x v="3"/>
    <n v="22"/>
    <x v="88"/>
    <m/>
    <n v="45.6"/>
    <n v="27.2"/>
    <x v="0"/>
    <n v="3"/>
    <x v="2"/>
    <x v="61"/>
    <n v="17"/>
    <n v="-5.0673513232535307E-2"/>
    <s v="Normal"/>
    <n v="16.938888888888886"/>
    <n v="17"/>
    <x v="0"/>
    <s v="T027"/>
    <b v="0"/>
    <x v="12"/>
    <x v="0"/>
    <x v="0"/>
  </r>
  <r>
    <x v="2011"/>
    <x v="2"/>
    <n v="4"/>
    <x v="88"/>
    <m/>
    <n v="66.3"/>
    <n v="47.4"/>
    <x v="0"/>
    <n v="2"/>
    <x v="0"/>
    <x v="3"/>
    <n v="10"/>
    <n v="-0.13261479804877407"/>
    <s v="Normal"/>
    <n v="16.938888888888886"/>
    <n v="10"/>
    <x v="0"/>
    <s v="T145"/>
    <b v="0"/>
    <x v="7"/>
    <x v="1"/>
    <x v="1"/>
  </r>
  <r>
    <x v="2012"/>
    <x v="0"/>
    <n v="11"/>
    <x v="88"/>
    <m/>
    <n v="66.2"/>
    <n v="34.9"/>
    <x v="1"/>
    <n v="3"/>
    <x v="2"/>
    <x v="495"/>
    <n v="18.75"/>
    <n v="-3.0188192028475613E-2"/>
    <s v="Normal"/>
    <n v="16.938888888888886"/>
    <n v="18.75"/>
    <x v="1"/>
    <s v="T080"/>
    <b v="1"/>
    <x v="8"/>
    <x v="0"/>
    <x v="2"/>
  </r>
  <r>
    <x v="2013"/>
    <x v="0"/>
    <n v="1"/>
    <x v="88"/>
    <m/>
    <n v="87.6"/>
    <n v="48.7"/>
    <x v="0"/>
    <n v="2"/>
    <x v="0"/>
    <x v="40"/>
    <n v="12"/>
    <n v="-0.10920300238699156"/>
    <s v="Normal"/>
    <n v="16.938888888888886"/>
    <n v="12"/>
    <x v="0"/>
    <s v="T414"/>
    <b v="0"/>
    <x v="16"/>
    <x v="1"/>
    <x v="1"/>
  </r>
  <r>
    <x v="2014"/>
    <x v="2"/>
    <n v="25"/>
    <x v="88"/>
    <m/>
    <n v="97.3"/>
    <n v="66.099999999999994"/>
    <x v="0"/>
    <n v="3"/>
    <x v="2"/>
    <x v="61"/>
    <n v="17"/>
    <n v="-5.0673513232535307E-2"/>
    <s v="Normal"/>
    <n v="16.938888888888886"/>
    <n v="17"/>
    <x v="0"/>
    <s v="T232"/>
    <b v="0"/>
    <x v="10"/>
    <x v="0"/>
    <x v="1"/>
  </r>
  <r>
    <x v="2015"/>
    <x v="2"/>
    <n v="22"/>
    <x v="88"/>
    <m/>
    <n v="70.7"/>
    <n v="53.3"/>
    <x v="0"/>
    <n v="2"/>
    <x v="0"/>
    <x v="3"/>
    <n v="10"/>
    <n v="-0.13261479804877407"/>
    <s v="Normal"/>
    <n v="16.938888888888886"/>
    <n v="10"/>
    <x v="0"/>
    <s v="T235"/>
    <b v="0"/>
    <x v="16"/>
    <x v="1"/>
    <x v="2"/>
  </r>
  <r>
    <x v="2016"/>
    <x v="2"/>
    <n v="23"/>
    <x v="88"/>
    <m/>
    <n v="45.1"/>
    <n v="37.6"/>
    <x v="0"/>
    <n v="4"/>
    <x v="1"/>
    <x v="21"/>
    <n v="22"/>
    <n v="7.8559759219209522E-3"/>
    <s v="Normal"/>
    <n v="16.938888888888886"/>
    <n v="22"/>
    <x v="1"/>
    <s v="T093"/>
    <b v="0"/>
    <x v="1"/>
    <x v="1"/>
    <x v="2"/>
  </r>
  <r>
    <x v="2017"/>
    <x v="2"/>
    <n v="23"/>
    <x v="88"/>
    <m/>
    <n v="39.4"/>
    <n v="32.200000000000003"/>
    <x v="0"/>
    <n v="4"/>
    <x v="1"/>
    <x v="21"/>
    <n v="22"/>
    <n v="7.8559759219209522E-3"/>
    <s v="Normal"/>
    <n v="16.938888888888886"/>
    <n v="22"/>
    <x v="1"/>
    <s v="T238"/>
    <b v="0"/>
    <x v="2"/>
    <x v="0"/>
    <x v="2"/>
  </r>
  <r>
    <x v="2018"/>
    <x v="0"/>
    <n v="17"/>
    <x v="88"/>
    <m/>
    <n v="56.2"/>
    <n v="36.299999999999997"/>
    <x v="0"/>
    <n v="5"/>
    <x v="1"/>
    <x v="741"/>
    <n v="25"/>
    <n v="4.2973669414594705E-2"/>
    <s v="Normal"/>
    <n v="16.938888888888886"/>
    <n v="25"/>
    <x v="1"/>
    <s v="T429"/>
    <b v="0"/>
    <x v="12"/>
    <x v="1"/>
    <x v="2"/>
  </r>
  <r>
    <x v="2019"/>
    <x v="0"/>
    <n v="1"/>
    <x v="88"/>
    <m/>
    <n v="83.8"/>
    <n v="66.900000000000006"/>
    <x v="0"/>
    <n v="3"/>
    <x v="2"/>
    <x v="4"/>
    <m/>
    <n v="-0.24967377635768659"/>
    <s v="Normal"/>
    <n v="16.938888888888886"/>
    <n v="16.938888888888886"/>
    <x v="0"/>
    <s v="T326"/>
    <b v="0"/>
    <x v="10"/>
    <x v="1"/>
    <x v="0"/>
  </r>
  <r>
    <x v="2020"/>
    <x v="2"/>
    <n v="14"/>
    <x v="89"/>
    <m/>
    <n v="92.1"/>
    <n v="54.3"/>
    <x v="0"/>
    <n v="4"/>
    <x v="1"/>
    <x v="58"/>
    <n v="23"/>
    <n v="1.9561873752812205E-2"/>
    <s v="Normal"/>
    <n v="16.866111111111113"/>
    <n v="23"/>
    <x v="1"/>
    <s v="T264"/>
    <b v="0"/>
    <x v="0"/>
    <x v="1"/>
    <x v="0"/>
  </r>
  <r>
    <x v="2021"/>
    <x v="0"/>
    <n v="11"/>
    <x v="89"/>
    <m/>
    <n v="73.599999999999994"/>
    <n v="41.8"/>
    <x v="0"/>
    <n v="1"/>
    <x v="0"/>
    <x v="15"/>
    <n v="5"/>
    <n v="-0.19114428720323032"/>
    <s v="Normal"/>
    <n v="16.866111111111113"/>
    <n v="5"/>
    <x v="0"/>
    <s v="T071"/>
    <b v="0"/>
    <x v="13"/>
    <x v="1"/>
    <x v="1"/>
  </r>
  <r>
    <x v="2022"/>
    <x v="2"/>
    <n v="21"/>
    <x v="89"/>
    <m/>
    <n v="67.099999999999994"/>
    <n v="33.1"/>
    <x v="1"/>
    <n v="2"/>
    <x v="0"/>
    <x v="4"/>
    <m/>
    <n v="-0.24967377635768659"/>
    <s v="Normal"/>
    <n v="16.866111111111113"/>
    <n v="16.866111111111113"/>
    <x v="0"/>
    <s v="T265"/>
    <b v="1"/>
    <x v="21"/>
    <x v="0"/>
    <x v="2"/>
  </r>
  <r>
    <x v="2023"/>
    <x v="0"/>
    <n v="24"/>
    <x v="89"/>
    <m/>
    <n v="51.4"/>
    <n v="27.3"/>
    <x v="0"/>
    <n v="3"/>
    <x v="2"/>
    <x v="45"/>
    <n v="15"/>
    <n v="-7.4085308894317803E-2"/>
    <s v="Normal"/>
    <n v="16.866111111111113"/>
    <n v="15"/>
    <x v="0"/>
    <s v="T372"/>
    <b v="0"/>
    <x v="0"/>
    <x v="1"/>
    <x v="1"/>
  </r>
  <r>
    <x v="2024"/>
    <x v="0"/>
    <n v="11"/>
    <x v="89"/>
    <m/>
    <n v="57.4"/>
    <n v="48.6"/>
    <x v="0"/>
    <n v="1"/>
    <x v="0"/>
    <x v="15"/>
    <n v="5"/>
    <n v="-0.19114428720323032"/>
    <s v="Normal"/>
    <n v="16.866111111111113"/>
    <n v="5"/>
    <x v="0"/>
    <s v="T146"/>
    <b v="0"/>
    <x v="16"/>
    <x v="1"/>
    <x v="2"/>
  </r>
  <r>
    <x v="2025"/>
    <x v="3"/>
    <n v="16"/>
    <x v="89"/>
    <m/>
    <n v="74.8"/>
    <n v="45.1"/>
    <x v="0"/>
    <n v="1.5"/>
    <x v="0"/>
    <x v="50"/>
    <n v="7.88"/>
    <n v="-0.15743130145026352"/>
    <s v="Normal"/>
    <n v="16.866111111111113"/>
    <n v="7.88"/>
    <x v="0"/>
    <s v="T255"/>
    <b v="0"/>
    <x v="11"/>
    <x v="1"/>
    <x v="2"/>
  </r>
  <r>
    <x v="2026"/>
    <x v="3"/>
    <n v="10"/>
    <x v="89"/>
    <m/>
    <n v="73.900000000000006"/>
    <n v="58"/>
    <x v="0"/>
    <n v="1"/>
    <x v="0"/>
    <x v="15"/>
    <n v="5"/>
    <n v="-0.19114428720323032"/>
    <s v="Normal"/>
    <n v="16.866111111111113"/>
    <n v="5"/>
    <x v="0"/>
    <s v="T326"/>
    <b v="0"/>
    <x v="20"/>
    <x v="1"/>
    <x v="0"/>
  </r>
  <r>
    <x v="2027"/>
    <x v="0"/>
    <n v="21"/>
    <x v="89"/>
    <m/>
    <n v="41.2"/>
    <n v="38.299999999999997"/>
    <x v="0"/>
    <n v="3.5"/>
    <x v="1"/>
    <x v="60"/>
    <n v="20.48"/>
    <n v="-9.9369887810337437E-3"/>
    <s v="Normal"/>
    <n v="16.866111111111113"/>
    <n v="20.48"/>
    <x v="1"/>
    <s v="T223"/>
    <b v="0"/>
    <x v="1"/>
    <x v="1"/>
    <x v="2"/>
  </r>
  <r>
    <x v="2028"/>
    <x v="2"/>
    <n v="8"/>
    <x v="89"/>
    <m/>
    <n v="73.3"/>
    <n v="54.2"/>
    <x v="1"/>
    <n v="4"/>
    <x v="1"/>
    <x v="34"/>
    <n v="23.82"/>
    <n v="2.9160709974143034E-2"/>
    <s v="Normal"/>
    <n v="16.866111111111113"/>
    <n v="23.82"/>
    <x v="1"/>
    <s v="T189"/>
    <b v="1"/>
    <x v="14"/>
    <x v="0"/>
    <x v="0"/>
  </r>
  <r>
    <x v="2029"/>
    <x v="1"/>
    <n v="30"/>
    <x v="89"/>
    <m/>
    <n v="66.599999999999994"/>
    <n v="32.6"/>
    <x v="1"/>
    <n v="4.5"/>
    <x v="1"/>
    <x v="742"/>
    <n v="27.78"/>
    <n v="7.5516065384472406E-2"/>
    <s v="Normal"/>
    <n v="16.866111111111113"/>
    <n v="27.78"/>
    <x v="1"/>
    <s v="T469"/>
    <b v="1"/>
    <x v="10"/>
    <x v="0"/>
    <x v="0"/>
  </r>
  <r>
    <x v="2030"/>
    <x v="1"/>
    <n v="5"/>
    <x v="89"/>
    <m/>
    <n v="59.6"/>
    <n v="37.799999999999997"/>
    <x v="0"/>
    <n v="5"/>
    <x v="1"/>
    <x v="62"/>
    <n v="27.5"/>
    <n v="7.2238413991822834E-2"/>
    <s v="Normal"/>
    <n v="16.866111111111113"/>
    <n v="27.5"/>
    <x v="1"/>
    <s v="T473"/>
    <b v="0"/>
    <x v="21"/>
    <x v="1"/>
    <x v="0"/>
  </r>
  <r>
    <x v="2031"/>
    <x v="0"/>
    <n v="2"/>
    <x v="89"/>
    <m/>
    <n v="61.7"/>
    <n v="55.8"/>
    <x v="0"/>
    <n v="2"/>
    <x v="0"/>
    <x v="3"/>
    <n v="10"/>
    <n v="-0.13261479804877407"/>
    <s v="Normal"/>
    <n v="16.866111111111113"/>
    <n v="10"/>
    <x v="0"/>
    <s v="T334"/>
    <b v="0"/>
    <x v="2"/>
    <x v="1"/>
    <x v="1"/>
  </r>
  <r>
    <x v="2032"/>
    <x v="0"/>
    <n v="17"/>
    <x v="89"/>
    <m/>
    <n v="60.1"/>
    <n v="49.5"/>
    <x v="0"/>
    <n v="1"/>
    <x v="0"/>
    <x v="15"/>
    <n v="5"/>
    <n v="-0.19114428720323032"/>
    <s v="Normal"/>
    <n v="16.866111111111113"/>
    <n v="5"/>
    <x v="0"/>
    <s v="T147"/>
    <b v="0"/>
    <x v="0"/>
    <x v="0"/>
    <x v="0"/>
  </r>
  <r>
    <x v="2033"/>
    <x v="2"/>
    <n v="11"/>
    <x v="89"/>
    <m/>
    <n v="57.1"/>
    <n v="32.299999999999997"/>
    <x v="1"/>
    <n v="4"/>
    <x v="1"/>
    <x v="210"/>
    <n v="21.54"/>
    <n v="2.4712629197109672E-3"/>
    <s v="Normal"/>
    <n v="16.866111111111113"/>
    <n v="21.54"/>
    <x v="1"/>
    <s v="T471"/>
    <b v="1"/>
    <x v="0"/>
    <x v="0"/>
    <x v="1"/>
  </r>
  <r>
    <x v="2034"/>
    <x v="3"/>
    <n v="10"/>
    <x v="89"/>
    <m/>
    <n v="77.599999999999994"/>
    <n v="41.9"/>
    <x v="1"/>
    <n v="3.5"/>
    <x v="1"/>
    <x v="743"/>
    <n v="21.16"/>
    <n v="-1.9769782560276968E-3"/>
    <s v="Normal"/>
    <n v="16.866111111111113"/>
    <n v="21.16"/>
    <x v="1"/>
    <s v="T107"/>
    <b v="1"/>
    <x v="2"/>
    <x v="0"/>
    <x v="2"/>
  </r>
  <r>
    <x v="2035"/>
    <x v="3"/>
    <n v="7"/>
    <x v="89"/>
    <m/>
    <n v="45"/>
    <n v="38.1"/>
    <x v="1"/>
    <n v="4.5"/>
    <x v="1"/>
    <x v="156"/>
    <n v="27.95"/>
    <n v="7.7506068015723892E-2"/>
    <s v="Normal"/>
    <n v="16.866111111111113"/>
    <n v="27.95"/>
    <x v="1"/>
    <s v="T354"/>
    <b v="1"/>
    <x v="15"/>
    <x v="0"/>
    <x v="1"/>
  </r>
  <r>
    <x v="2036"/>
    <x v="2"/>
    <n v="8"/>
    <x v="89"/>
    <m/>
    <n v="38.5"/>
    <n v="29"/>
    <x v="0"/>
    <n v="4"/>
    <x v="1"/>
    <x v="21"/>
    <n v="22"/>
    <n v="7.8559759219209522E-3"/>
    <s v="Normal"/>
    <n v="16.866111111111113"/>
    <n v="22"/>
    <x v="1"/>
    <s v="T288"/>
    <b v="0"/>
    <x v="22"/>
    <x v="1"/>
    <x v="1"/>
  </r>
  <r>
    <x v="2037"/>
    <x v="3"/>
    <n v="11"/>
    <x v="89"/>
    <m/>
    <n v="92.2"/>
    <n v="49.3"/>
    <x v="0"/>
    <n v="3.5"/>
    <x v="1"/>
    <x v="60"/>
    <n v="20.48"/>
    <n v="-9.9369887810337437E-3"/>
    <s v="Normal"/>
    <n v="16.866111111111113"/>
    <n v="20.48"/>
    <x v="1"/>
    <s v="T398"/>
    <b v="0"/>
    <x v="6"/>
    <x v="0"/>
    <x v="0"/>
  </r>
  <r>
    <x v="2038"/>
    <x v="3"/>
    <n v="28"/>
    <x v="89"/>
    <m/>
    <n v="83.7"/>
    <n v="66"/>
    <x v="0"/>
    <n v="3"/>
    <x v="2"/>
    <x v="45"/>
    <n v="15"/>
    <n v="-7.4085308894317803E-2"/>
    <s v="Normal"/>
    <n v="16.866111111111113"/>
    <n v="15"/>
    <x v="0"/>
    <s v="T261"/>
    <b v="0"/>
    <x v="7"/>
    <x v="0"/>
    <x v="2"/>
  </r>
  <r>
    <x v="2039"/>
    <x v="3"/>
    <n v="27"/>
    <x v="89"/>
    <m/>
    <n v="96.4"/>
    <n v="62.1"/>
    <x v="0"/>
    <n v="2"/>
    <x v="0"/>
    <x v="4"/>
    <m/>
    <n v="-0.24967377635768659"/>
    <s v="Normal"/>
    <n v="16.866111111111113"/>
    <n v="16.866111111111113"/>
    <x v="0"/>
    <s v="T007"/>
    <b v="0"/>
    <x v="5"/>
    <x v="0"/>
    <x v="0"/>
  </r>
  <r>
    <x v="2040"/>
    <x v="0"/>
    <n v="27"/>
    <x v="90"/>
    <m/>
    <n v="96.2"/>
    <n v="56.5"/>
    <x v="0"/>
    <n v="3"/>
    <x v="2"/>
    <x v="166"/>
    <n v="18"/>
    <n v="-3.8967615401644055E-2"/>
    <s v="Normal"/>
    <n v="17.720526315789474"/>
    <n v="18"/>
    <x v="1"/>
    <s v="T055"/>
    <b v="0"/>
    <x v="9"/>
    <x v="0"/>
    <x v="2"/>
  </r>
  <r>
    <x v="2041"/>
    <x v="0"/>
    <n v="16"/>
    <x v="90"/>
    <m/>
    <n v="67.8"/>
    <n v="32.799999999999997"/>
    <x v="1"/>
    <n v="2.5"/>
    <x v="1"/>
    <x v="744"/>
    <n v="15.65"/>
    <n v="-6.6476475304238489E-2"/>
    <s v="Normal"/>
    <n v="17.720526315789474"/>
    <n v="15.65"/>
    <x v="0"/>
    <s v="T107"/>
    <b v="1"/>
    <x v="13"/>
    <x v="0"/>
    <x v="2"/>
  </r>
  <r>
    <x v="2042"/>
    <x v="0"/>
    <n v="5"/>
    <x v="90"/>
    <m/>
    <n v="63.3"/>
    <n v="57.4"/>
    <x v="0"/>
    <n v="2.5"/>
    <x v="1"/>
    <x v="131"/>
    <n v="13.12"/>
    <n v="-9.6092396816393366E-2"/>
    <s v="Normal"/>
    <n v="17.720526315789474"/>
    <n v="13.12"/>
    <x v="0"/>
    <s v="T471"/>
    <b v="0"/>
    <x v="12"/>
    <x v="1"/>
    <x v="1"/>
  </r>
  <r>
    <x v="2043"/>
    <x v="3"/>
    <n v="26"/>
    <x v="90"/>
    <m/>
    <n v="53.2"/>
    <n v="31.5"/>
    <x v="0"/>
    <n v="3"/>
    <x v="2"/>
    <x v="45"/>
    <n v="15"/>
    <n v="-7.4085308894317803E-2"/>
    <s v="Normal"/>
    <n v="17.720526315789474"/>
    <n v="15"/>
    <x v="0"/>
    <s v="T369"/>
    <b v="0"/>
    <x v="0"/>
    <x v="1"/>
    <x v="2"/>
  </r>
  <r>
    <x v="2044"/>
    <x v="0"/>
    <n v="25"/>
    <x v="90"/>
    <m/>
    <n v="54"/>
    <n v="26.8"/>
    <x v="1"/>
    <n v="4.5"/>
    <x v="1"/>
    <x v="4"/>
    <m/>
    <n v="-0.24967377635768659"/>
    <s v="Normal"/>
    <n v="17.720526315789474"/>
    <n v="17.720526315789474"/>
    <x v="0"/>
    <s v="T240"/>
    <b v="1"/>
    <x v="13"/>
    <x v="0"/>
    <x v="0"/>
  </r>
  <r>
    <x v="2045"/>
    <x v="1"/>
    <n v="6"/>
    <x v="90"/>
    <m/>
    <n v="54.7"/>
    <n v="31.1"/>
    <x v="1"/>
    <n v="4"/>
    <x v="1"/>
    <x v="339"/>
    <n v="25.89"/>
    <n v="5.3391918484087926E-2"/>
    <s v="Normal"/>
    <n v="17.720526315789474"/>
    <n v="25.89"/>
    <x v="1"/>
    <s v="T338"/>
    <b v="1"/>
    <x v="12"/>
    <x v="0"/>
    <x v="1"/>
  </r>
  <r>
    <x v="2046"/>
    <x v="2"/>
    <n v="21"/>
    <x v="90"/>
    <m/>
    <n v="67.5"/>
    <n v="41.4"/>
    <x v="0"/>
    <n v="2"/>
    <x v="0"/>
    <x v="3"/>
    <n v="10"/>
    <n v="-0.13261479804877407"/>
    <s v="Normal"/>
    <n v="17.720526315789474"/>
    <n v="10"/>
    <x v="0"/>
    <s v="T100"/>
    <b v="0"/>
    <x v="11"/>
    <x v="0"/>
    <x v="1"/>
  </r>
  <r>
    <x v="2047"/>
    <x v="1"/>
    <n v="23"/>
    <x v="90"/>
    <m/>
    <n v="86"/>
    <n v="48.6"/>
    <x v="1"/>
    <n v="5"/>
    <x v="1"/>
    <x v="630"/>
    <n v="34.299999999999997"/>
    <n v="0.15183851924188332"/>
    <s v="Normal"/>
    <n v="17.720526315789474"/>
    <n v="34.299999999999997"/>
    <x v="1"/>
    <s v="T287"/>
    <b v="1"/>
    <x v="6"/>
    <x v="0"/>
    <x v="2"/>
  </r>
  <r>
    <x v="2048"/>
    <x v="0"/>
    <n v="29"/>
    <x v="90"/>
    <m/>
    <n v="61"/>
    <n v="46.2"/>
    <x v="0"/>
    <n v="1"/>
    <x v="0"/>
    <x v="15"/>
    <n v="5"/>
    <n v="-0.19114428720323032"/>
    <s v="Normal"/>
    <n v="17.720526315789474"/>
    <n v="5"/>
    <x v="0"/>
    <s v="T452"/>
    <b v="0"/>
    <x v="12"/>
    <x v="0"/>
    <x v="2"/>
  </r>
  <r>
    <x v="2049"/>
    <x v="2"/>
    <n v="11"/>
    <x v="90"/>
    <m/>
    <n v="59"/>
    <n v="46.5"/>
    <x v="1"/>
    <n v="2"/>
    <x v="0"/>
    <x v="191"/>
    <n v="12.32"/>
    <n v="-0.10545711508110636"/>
    <s v="Normal"/>
    <n v="17.720526315789474"/>
    <n v="12.32"/>
    <x v="0"/>
    <s v="T497"/>
    <b v="1"/>
    <x v="4"/>
    <x v="1"/>
    <x v="1"/>
  </r>
  <r>
    <x v="2050"/>
    <x v="2"/>
    <n v="9"/>
    <x v="90"/>
    <m/>
    <n v="68.8"/>
    <n v="54.5"/>
    <x v="0"/>
    <n v="2"/>
    <x v="0"/>
    <x v="3"/>
    <n v="10"/>
    <n v="-0.13261479804877407"/>
    <s v="Normal"/>
    <n v="17.720526315789474"/>
    <n v="10"/>
    <x v="0"/>
    <s v="T063"/>
    <b v="0"/>
    <x v="8"/>
    <x v="0"/>
    <x v="2"/>
  </r>
  <r>
    <x v="2051"/>
    <x v="2"/>
    <n v="12"/>
    <x v="90"/>
    <m/>
    <n v="62.9"/>
    <n v="34"/>
    <x v="0"/>
    <n v="3"/>
    <x v="2"/>
    <x v="45"/>
    <n v="15"/>
    <n v="-7.4085308894317803E-2"/>
    <s v="Normal"/>
    <n v="17.720526315789474"/>
    <n v="15"/>
    <x v="0"/>
    <s v="T304"/>
    <b v="0"/>
    <x v="15"/>
    <x v="1"/>
    <x v="1"/>
  </r>
  <r>
    <x v="2052"/>
    <x v="3"/>
    <n v="25"/>
    <x v="90"/>
    <m/>
    <n v="45.5"/>
    <n v="33.200000000000003"/>
    <x v="1"/>
    <n v="5"/>
    <x v="1"/>
    <x v="656"/>
    <n v="29.94"/>
    <n v="0.1008008046991975"/>
    <s v="Normal"/>
    <n v="17.720526315789474"/>
    <n v="29.94"/>
    <x v="1"/>
    <s v="T041"/>
    <b v="1"/>
    <x v="4"/>
    <x v="0"/>
    <x v="2"/>
  </r>
  <r>
    <x v="2053"/>
    <x v="2"/>
    <n v="4"/>
    <x v="90"/>
    <m/>
    <n v="48.1"/>
    <n v="25.9"/>
    <x v="1"/>
    <n v="4.5"/>
    <x v="1"/>
    <x v="577"/>
    <n v="28.67"/>
    <n v="8.5934314453965613E-2"/>
    <s v="Normal"/>
    <n v="17.720526315789474"/>
    <n v="28.67"/>
    <x v="1"/>
    <s v="T412"/>
    <b v="1"/>
    <x v="21"/>
    <x v="0"/>
    <x v="2"/>
  </r>
  <r>
    <x v="2054"/>
    <x v="3"/>
    <n v="16"/>
    <x v="90"/>
    <m/>
    <n v="78.7"/>
    <n v="59.1"/>
    <x v="1"/>
    <n v="3.5"/>
    <x v="1"/>
    <x v="232"/>
    <n v="21.37"/>
    <n v="4.812602884594761E-4"/>
    <s v="Normal"/>
    <n v="17.720526315789474"/>
    <n v="21.37"/>
    <x v="1"/>
    <s v="T369"/>
    <b v="1"/>
    <x v="2"/>
    <x v="0"/>
    <x v="0"/>
  </r>
  <r>
    <x v="2055"/>
    <x v="2"/>
    <n v="25"/>
    <x v="90"/>
    <m/>
    <n v="67.400000000000006"/>
    <n v="32.700000000000003"/>
    <x v="0"/>
    <n v="1"/>
    <x v="0"/>
    <x v="0"/>
    <n v="6"/>
    <n v="-0.17943838937233908"/>
    <s v="Normal"/>
    <n v="17.720526315789474"/>
    <n v="6"/>
    <x v="0"/>
    <s v="T055"/>
    <b v="0"/>
    <x v="14"/>
    <x v="1"/>
    <x v="1"/>
  </r>
  <r>
    <x v="2056"/>
    <x v="2"/>
    <n v="15"/>
    <x v="90"/>
    <m/>
    <n v="100.3"/>
    <n v="57.2"/>
    <x v="1"/>
    <n v="4.5"/>
    <x v="1"/>
    <x v="745"/>
    <n v="28.58"/>
    <n v="8.4880783649185373E-2"/>
    <s v="Normal"/>
    <n v="17.720526315789474"/>
    <n v="28.58"/>
    <x v="1"/>
    <s v="T273"/>
    <b v="1"/>
    <x v="1"/>
    <x v="0"/>
    <x v="2"/>
  </r>
  <r>
    <x v="2057"/>
    <x v="3"/>
    <n v="12"/>
    <x v="90"/>
    <m/>
    <n v="75.599999999999994"/>
    <n v="52.5"/>
    <x v="0"/>
    <n v="1"/>
    <x v="0"/>
    <x v="15"/>
    <n v="5"/>
    <n v="-0.19114428720323032"/>
    <s v="Normal"/>
    <n v="17.720526315789474"/>
    <n v="5"/>
    <x v="0"/>
    <s v="T445"/>
    <b v="0"/>
    <x v="3"/>
    <x v="1"/>
    <x v="1"/>
  </r>
  <r>
    <x v="2058"/>
    <x v="2"/>
    <n v="13"/>
    <x v="90"/>
    <m/>
    <n v="62.6"/>
    <n v="58.9"/>
    <x v="0"/>
    <n v="2.5"/>
    <x v="1"/>
    <x v="131"/>
    <n v="13.12"/>
    <n v="-9.6092396816393366E-2"/>
    <s v="Normal"/>
    <n v="17.720526315789474"/>
    <n v="13.12"/>
    <x v="0"/>
    <s v="T012"/>
    <b v="0"/>
    <x v="21"/>
    <x v="0"/>
    <x v="2"/>
  </r>
  <r>
    <x v="2059"/>
    <x v="2"/>
    <n v="30"/>
    <x v="90"/>
    <m/>
    <n v="97.8"/>
    <n v="45.5"/>
    <x v="1"/>
    <n v="4.5"/>
    <x v="1"/>
    <x v="677"/>
    <n v="29.73"/>
    <n v="9.8342566154710334E-2"/>
    <s v="Normal"/>
    <n v="17.720526315789474"/>
    <n v="29.73"/>
    <x v="1"/>
    <s v="T226"/>
    <b v="1"/>
    <x v="0"/>
    <x v="0"/>
    <x v="2"/>
  </r>
  <r>
    <x v="2060"/>
    <x v="3"/>
    <n v="18"/>
    <x v="91"/>
    <m/>
    <n v="64.3"/>
    <n v="52.3"/>
    <x v="1"/>
    <n v="2.5"/>
    <x v="1"/>
    <x v="746"/>
    <n v="15.5"/>
    <n v="-6.8232359978872184E-2"/>
    <s v="Normal"/>
    <n v="18.187000000000001"/>
    <n v="15.5"/>
    <x v="0"/>
    <s v="T259"/>
    <b v="1"/>
    <x v="6"/>
    <x v="0"/>
    <x v="0"/>
  </r>
  <r>
    <x v="2061"/>
    <x v="2"/>
    <n v="7"/>
    <x v="91"/>
    <m/>
    <n v="81.400000000000006"/>
    <n v="35.299999999999997"/>
    <x v="1"/>
    <n v="3.5"/>
    <x v="1"/>
    <x v="747"/>
    <n v="20.100000000000001"/>
    <n v="-1.4385229956772409E-2"/>
    <s v="Normal"/>
    <n v="18.187000000000001"/>
    <n v="20.100000000000001"/>
    <x v="1"/>
    <s v="T086"/>
    <b v="1"/>
    <x v="3"/>
    <x v="0"/>
    <x v="0"/>
  </r>
  <r>
    <x v="2062"/>
    <x v="3"/>
    <n v="6"/>
    <x v="91"/>
    <m/>
    <n v="73.3"/>
    <n v="39.700000000000003"/>
    <x v="1"/>
    <n v="3.5"/>
    <x v="1"/>
    <x v="688"/>
    <n v="21.12"/>
    <n v="-2.4452141692633367E-3"/>
    <s v="Normal"/>
    <n v="18.187000000000001"/>
    <n v="21.12"/>
    <x v="1"/>
    <s v="T377"/>
    <b v="1"/>
    <x v="21"/>
    <x v="0"/>
    <x v="2"/>
  </r>
  <r>
    <x v="2063"/>
    <x v="1"/>
    <n v="23"/>
    <x v="91"/>
    <m/>
    <n v="81.5"/>
    <n v="43.8"/>
    <x v="0"/>
    <n v="4"/>
    <x v="1"/>
    <x v="173"/>
    <n v="23.1"/>
    <n v="2.0732463535901347E-2"/>
    <s v="Normal"/>
    <n v="18.187000000000001"/>
    <n v="23.1"/>
    <x v="1"/>
    <s v="T029"/>
    <b v="0"/>
    <x v="11"/>
    <x v="0"/>
    <x v="2"/>
  </r>
  <r>
    <x v="2064"/>
    <x v="1"/>
    <n v="26"/>
    <x v="91"/>
    <m/>
    <n v="85.3"/>
    <n v="48.5"/>
    <x v="1"/>
    <n v="4"/>
    <x v="1"/>
    <x v="309"/>
    <n v="27.32"/>
    <n v="7.013135238226241E-2"/>
    <s v="Normal"/>
    <n v="18.187000000000001"/>
    <n v="27.32"/>
    <x v="1"/>
    <s v="T330"/>
    <b v="1"/>
    <x v="22"/>
    <x v="0"/>
    <x v="1"/>
  </r>
  <r>
    <x v="2065"/>
    <x v="2"/>
    <n v="27"/>
    <x v="91"/>
    <m/>
    <n v="69.099999999999994"/>
    <n v="44.5"/>
    <x v="1"/>
    <n v="2"/>
    <x v="0"/>
    <x v="748"/>
    <n v="12.38"/>
    <n v="-0.10475476121125288"/>
    <s v="Normal"/>
    <n v="18.187000000000001"/>
    <n v="12.38"/>
    <x v="0"/>
    <s v="T440"/>
    <b v="1"/>
    <x v="2"/>
    <x v="1"/>
    <x v="1"/>
  </r>
  <r>
    <x v="2066"/>
    <x v="2"/>
    <n v="15"/>
    <x v="91"/>
    <m/>
    <n v="66"/>
    <n v="58.7"/>
    <x v="1"/>
    <n v="3"/>
    <x v="2"/>
    <x v="749"/>
    <n v="16.190000000000001"/>
    <n v="-6.0155290475557205E-2"/>
    <s v="Normal"/>
    <n v="18.187000000000001"/>
    <n v="16.190000000000001"/>
    <x v="0"/>
    <s v="T229"/>
    <b v="1"/>
    <x v="20"/>
    <x v="0"/>
    <x v="2"/>
  </r>
  <r>
    <x v="2067"/>
    <x v="0"/>
    <n v="16"/>
    <x v="91"/>
    <m/>
    <n v="81.5"/>
    <n v="48.7"/>
    <x v="0"/>
    <n v="3"/>
    <x v="2"/>
    <x v="45"/>
    <n v="15"/>
    <n v="-7.4085308894317803E-2"/>
    <s v="Normal"/>
    <n v="18.187000000000001"/>
    <n v="15"/>
    <x v="0"/>
    <s v="T023"/>
    <b v="0"/>
    <x v="7"/>
    <x v="1"/>
    <x v="1"/>
  </r>
  <r>
    <x v="2068"/>
    <x v="0"/>
    <n v="27"/>
    <x v="91"/>
    <m/>
    <n v="74.2"/>
    <n v="46.8"/>
    <x v="1"/>
    <n v="3.5"/>
    <x v="1"/>
    <x v="460"/>
    <n v="20.91"/>
    <n v="-4.9034527137505092E-3"/>
    <s v="Normal"/>
    <n v="18.187000000000001"/>
    <n v="20.91"/>
    <x v="1"/>
    <s v="T260"/>
    <b v="1"/>
    <x v="4"/>
    <x v="1"/>
    <x v="0"/>
  </r>
  <r>
    <x v="2069"/>
    <x v="0"/>
    <n v="21"/>
    <x v="91"/>
    <m/>
    <n v="74.900000000000006"/>
    <n v="43.4"/>
    <x v="0"/>
    <n v="1"/>
    <x v="0"/>
    <x v="15"/>
    <n v="5"/>
    <n v="-0.19114428720323032"/>
    <s v="Normal"/>
    <n v="18.187000000000001"/>
    <n v="5"/>
    <x v="0"/>
    <s v="T377"/>
    <b v="0"/>
    <x v="23"/>
    <x v="1"/>
    <x v="2"/>
  </r>
  <r>
    <x v="2070"/>
    <x v="0"/>
    <n v="29"/>
    <x v="91"/>
    <m/>
    <n v="81.900000000000006"/>
    <n v="45.6"/>
    <x v="1"/>
    <n v="4"/>
    <x v="1"/>
    <x v="4"/>
    <m/>
    <n v="-0.24967377635768659"/>
    <s v="Normal"/>
    <n v="18.187000000000001"/>
    <n v="18.187000000000001"/>
    <x v="1"/>
    <s v="T337"/>
    <b v="1"/>
    <x v="12"/>
    <x v="1"/>
    <x v="2"/>
  </r>
  <r>
    <x v="2071"/>
    <x v="0"/>
    <n v="15"/>
    <x v="91"/>
    <m/>
    <n v="62.7"/>
    <n v="44.8"/>
    <x v="1"/>
    <n v="1"/>
    <x v="0"/>
    <x v="750"/>
    <n v="7.78"/>
    <n v="-0.15860189123335264"/>
    <s v="Normal"/>
    <n v="18.187000000000001"/>
    <n v="7.78"/>
    <x v="0"/>
    <s v="T115"/>
    <b v="1"/>
    <x v="14"/>
    <x v="0"/>
    <x v="2"/>
  </r>
  <r>
    <x v="2072"/>
    <x v="3"/>
    <n v="18"/>
    <x v="91"/>
    <m/>
    <n v="67.5"/>
    <n v="52.3"/>
    <x v="1"/>
    <n v="3.5"/>
    <x v="1"/>
    <x v="499"/>
    <n v="20.88"/>
    <n v="-5.2546296486772606E-3"/>
    <s v="Normal"/>
    <n v="18.187000000000001"/>
    <n v="20.88"/>
    <x v="1"/>
    <s v="T500"/>
    <b v="1"/>
    <x v="18"/>
    <x v="0"/>
    <x v="0"/>
  </r>
  <r>
    <x v="2073"/>
    <x v="3"/>
    <n v="24"/>
    <x v="91"/>
    <m/>
    <n v="59.9"/>
    <n v="34.700000000000003"/>
    <x v="1"/>
    <n v="5"/>
    <x v="1"/>
    <x v="46"/>
    <n v="27.72"/>
    <n v="7.4813711514618894E-2"/>
    <s v="Normal"/>
    <n v="18.187000000000001"/>
    <n v="27.72"/>
    <x v="1"/>
    <s v="T312"/>
    <b v="1"/>
    <x v="12"/>
    <x v="0"/>
    <x v="1"/>
  </r>
  <r>
    <x v="2074"/>
    <x v="0"/>
    <n v="6"/>
    <x v="91"/>
    <m/>
    <n v="36.200000000000003"/>
    <n v="32.1"/>
    <x v="0"/>
    <n v="2"/>
    <x v="0"/>
    <x v="40"/>
    <n v="12"/>
    <n v="-0.10920300238699156"/>
    <s v="Normal"/>
    <n v="18.187000000000001"/>
    <n v="12"/>
    <x v="0"/>
    <s v="T413"/>
    <b v="0"/>
    <x v="17"/>
    <x v="1"/>
    <x v="0"/>
  </r>
  <r>
    <x v="2075"/>
    <x v="0"/>
    <n v="15"/>
    <x v="91"/>
    <m/>
    <n v="93.9"/>
    <n v="54.3"/>
    <x v="0"/>
    <n v="1"/>
    <x v="0"/>
    <x v="47"/>
    <n v="7"/>
    <n v="-0.16773249154144781"/>
    <s v="Normal"/>
    <n v="18.187000000000001"/>
    <n v="7"/>
    <x v="0"/>
    <s v="T310"/>
    <b v="0"/>
    <x v="17"/>
    <x v="1"/>
    <x v="1"/>
  </r>
  <r>
    <x v="2076"/>
    <x v="2"/>
    <n v="1"/>
    <x v="91"/>
    <m/>
    <n v="97.7"/>
    <n v="68.900000000000006"/>
    <x v="1"/>
    <n v="5"/>
    <x v="1"/>
    <x v="228"/>
    <n v="31.33"/>
    <n v="0.11707200268413631"/>
    <s v="Normal"/>
    <n v="18.187000000000001"/>
    <n v="31.33"/>
    <x v="1"/>
    <s v="T435"/>
    <b v="1"/>
    <x v="8"/>
    <x v="0"/>
    <x v="1"/>
  </r>
  <r>
    <x v="2077"/>
    <x v="0"/>
    <n v="29"/>
    <x v="91"/>
    <m/>
    <n v="69.3"/>
    <n v="41.6"/>
    <x v="1"/>
    <n v="5"/>
    <x v="1"/>
    <x v="751"/>
    <n v="26.86"/>
    <n v="6.4746639380052429E-2"/>
    <s v="Normal"/>
    <n v="18.187000000000001"/>
    <n v="26.86"/>
    <x v="1"/>
    <s v="T081"/>
    <b v="1"/>
    <x v="9"/>
    <x v="0"/>
    <x v="0"/>
  </r>
  <r>
    <x v="2078"/>
    <x v="1"/>
    <n v="12"/>
    <x v="91"/>
    <m/>
    <n v="72.5"/>
    <n v="45"/>
    <x v="1"/>
    <n v="4.5"/>
    <x v="1"/>
    <x v="752"/>
    <n v="28.55"/>
    <n v="8.4529606714258659E-2"/>
    <s v="Normal"/>
    <n v="18.187000000000001"/>
    <n v="28.55"/>
    <x v="1"/>
    <s v="T094"/>
    <b v="1"/>
    <x v="11"/>
    <x v="0"/>
    <x v="2"/>
  </r>
  <r>
    <x v="2079"/>
    <x v="0"/>
    <n v="12"/>
    <x v="91"/>
    <m/>
    <n v="87.9"/>
    <n v="45.9"/>
    <x v="0"/>
    <n v="3"/>
    <x v="2"/>
    <x v="166"/>
    <n v="18"/>
    <n v="-3.8967615401644055E-2"/>
    <s v="Normal"/>
    <n v="18.187000000000001"/>
    <n v="18"/>
    <x v="1"/>
    <s v="T413"/>
    <b v="0"/>
    <x v="16"/>
    <x v="1"/>
    <x v="2"/>
  </r>
  <r>
    <x v="2080"/>
    <x v="0"/>
    <n v="9"/>
    <x v="92"/>
    <m/>
    <n v="67.900000000000006"/>
    <n v="46.6"/>
    <x v="0"/>
    <n v="1"/>
    <x v="0"/>
    <x v="0"/>
    <n v="6"/>
    <n v="-0.17943838937233908"/>
    <s v="Normal"/>
    <n v="17.773888888888891"/>
    <n v="6"/>
    <x v="0"/>
    <s v="T426"/>
    <b v="0"/>
    <x v="3"/>
    <x v="1"/>
    <x v="0"/>
  </r>
  <r>
    <x v="2081"/>
    <x v="2"/>
    <n v="1"/>
    <x v="92"/>
    <m/>
    <n v="68.3"/>
    <n v="45.6"/>
    <x v="1"/>
    <n v="3"/>
    <x v="2"/>
    <x v="684"/>
    <n v="16.3"/>
    <n v="-5.8867641714159175E-2"/>
    <s v="Normal"/>
    <n v="17.773888888888891"/>
    <n v="16.3"/>
    <x v="0"/>
    <s v="T306"/>
    <b v="1"/>
    <x v="2"/>
    <x v="1"/>
    <x v="1"/>
  </r>
  <r>
    <x v="2082"/>
    <x v="0"/>
    <n v="16"/>
    <x v="92"/>
    <m/>
    <n v="96.2"/>
    <n v="68.400000000000006"/>
    <x v="1"/>
    <n v="3.5"/>
    <x v="1"/>
    <x v="325"/>
    <n v="21.93"/>
    <n v="7.0365630737585618E-3"/>
    <s v="Normal"/>
    <n v="17.773888888888891"/>
    <n v="21.93"/>
    <x v="1"/>
    <s v="T263"/>
    <b v="1"/>
    <x v="23"/>
    <x v="0"/>
    <x v="2"/>
  </r>
  <r>
    <x v="2083"/>
    <x v="0"/>
    <n v="20"/>
    <x v="92"/>
    <m/>
    <n v="36.700000000000003"/>
    <n v="25.8"/>
    <x v="0"/>
    <n v="2"/>
    <x v="0"/>
    <x v="20"/>
    <n v="13"/>
    <n v="-9.7497104556100306E-2"/>
    <s v="Normal"/>
    <n v="17.773888888888891"/>
    <n v="13"/>
    <x v="0"/>
    <s v="T182"/>
    <b v="0"/>
    <x v="18"/>
    <x v="0"/>
    <x v="1"/>
  </r>
  <r>
    <x v="2084"/>
    <x v="1"/>
    <n v="9"/>
    <x v="92"/>
    <m/>
    <n v="65.5"/>
    <n v="57"/>
    <x v="0"/>
    <n v="3"/>
    <x v="2"/>
    <x v="119"/>
    <n v="16.5"/>
    <n v="-5.6526462147980933E-2"/>
    <s v="Normal"/>
    <n v="17.773888888888891"/>
    <n v="16.5"/>
    <x v="0"/>
    <s v="T239"/>
    <b v="0"/>
    <x v="3"/>
    <x v="0"/>
    <x v="2"/>
  </r>
  <r>
    <x v="2085"/>
    <x v="0"/>
    <n v="13"/>
    <x v="92"/>
    <m/>
    <n v="98.5"/>
    <n v="48.2"/>
    <x v="0"/>
    <n v="3"/>
    <x v="2"/>
    <x v="61"/>
    <n v="17"/>
    <n v="-5.0673513232535307E-2"/>
    <s v="Normal"/>
    <n v="17.773888888888891"/>
    <n v="17"/>
    <x v="0"/>
    <s v="T049"/>
    <b v="0"/>
    <x v="12"/>
    <x v="1"/>
    <x v="1"/>
  </r>
  <r>
    <x v="2086"/>
    <x v="2"/>
    <n v="20"/>
    <x v="92"/>
    <m/>
    <n v="48.3"/>
    <n v="37.5"/>
    <x v="0"/>
    <n v="4"/>
    <x v="1"/>
    <x v="21"/>
    <n v="22"/>
    <n v="7.8559759219209522E-3"/>
    <s v="Normal"/>
    <n v="17.773888888888891"/>
    <n v="22"/>
    <x v="1"/>
    <s v="T079"/>
    <b v="0"/>
    <x v="4"/>
    <x v="1"/>
    <x v="0"/>
  </r>
  <r>
    <x v="2087"/>
    <x v="3"/>
    <n v="5"/>
    <x v="92"/>
    <m/>
    <n v="37.5"/>
    <n v="30.9"/>
    <x v="1"/>
    <n v="3"/>
    <x v="2"/>
    <x v="753"/>
    <n v="20.5"/>
    <n v="-9.702870824415925E-3"/>
    <s v="Normal"/>
    <n v="17.773888888888891"/>
    <n v="20.5"/>
    <x v="1"/>
    <s v="T138"/>
    <b v="1"/>
    <x v="9"/>
    <x v="0"/>
    <x v="2"/>
  </r>
  <r>
    <x v="2088"/>
    <x v="3"/>
    <n v="19"/>
    <x v="92"/>
    <m/>
    <n v="75.7"/>
    <n v="40.700000000000003"/>
    <x v="1"/>
    <n v="4"/>
    <x v="1"/>
    <x v="206"/>
    <n v="23.55"/>
    <n v="2.6000117559802402E-2"/>
    <s v="Normal"/>
    <n v="17.773888888888891"/>
    <n v="23.55"/>
    <x v="1"/>
    <s v="T468"/>
    <b v="1"/>
    <x v="8"/>
    <x v="0"/>
    <x v="0"/>
  </r>
  <r>
    <x v="2089"/>
    <x v="0"/>
    <n v="3"/>
    <x v="92"/>
    <m/>
    <n v="99.6"/>
    <n v="61"/>
    <x v="0"/>
    <n v="2.5"/>
    <x v="1"/>
    <x v="252"/>
    <n v="15.23"/>
    <n v="-7.1392952393212819E-2"/>
    <s v="Normal"/>
    <n v="17.773888888888891"/>
    <n v="15.23"/>
    <x v="0"/>
    <s v="T326"/>
    <b v="0"/>
    <x v="14"/>
    <x v="1"/>
    <x v="0"/>
  </r>
  <r>
    <x v="2090"/>
    <x v="2"/>
    <n v="5"/>
    <x v="92"/>
    <m/>
    <n v="69.7"/>
    <n v="32.1"/>
    <x v="1"/>
    <n v="3"/>
    <x v="2"/>
    <x v="166"/>
    <n v="18"/>
    <n v="-3.8967615401644055E-2"/>
    <s v="Normal"/>
    <n v="17.773888888888891"/>
    <n v="18"/>
    <x v="1"/>
    <s v="T058"/>
    <b v="1"/>
    <x v="2"/>
    <x v="1"/>
    <x v="2"/>
  </r>
  <r>
    <x v="2091"/>
    <x v="2"/>
    <n v="19"/>
    <x v="92"/>
    <m/>
    <n v="96.9"/>
    <n v="40.6"/>
    <x v="1"/>
    <n v="4"/>
    <x v="1"/>
    <x v="329"/>
    <n v="23.44"/>
    <n v="2.4712468798404368E-2"/>
    <s v="Normal"/>
    <n v="17.773888888888891"/>
    <n v="23.44"/>
    <x v="1"/>
    <s v="T305"/>
    <b v="1"/>
    <x v="20"/>
    <x v="0"/>
    <x v="0"/>
  </r>
  <r>
    <x v="2092"/>
    <x v="2"/>
    <n v="11"/>
    <x v="92"/>
    <m/>
    <n v="75.7"/>
    <n v="39.799999999999997"/>
    <x v="0"/>
    <n v="2.5"/>
    <x v="1"/>
    <x v="157"/>
    <n v="14.18"/>
    <n v="-8.3684145115648631E-2"/>
    <s v="Normal"/>
    <n v="17.773888888888891"/>
    <n v="14.18"/>
    <x v="0"/>
    <s v="T402"/>
    <b v="0"/>
    <x v="3"/>
    <x v="0"/>
    <x v="2"/>
  </r>
  <r>
    <x v="2093"/>
    <x v="3"/>
    <n v="9"/>
    <x v="92"/>
    <m/>
    <n v="82.5"/>
    <n v="52"/>
    <x v="1"/>
    <n v="4.5"/>
    <x v="1"/>
    <x v="754"/>
    <n v="27.06"/>
    <n v="6.7087818946230671E-2"/>
    <s v="Normal"/>
    <n v="17.773888888888891"/>
    <n v="27.06"/>
    <x v="1"/>
    <s v="T340"/>
    <b v="1"/>
    <x v="9"/>
    <x v="0"/>
    <x v="2"/>
  </r>
  <r>
    <x v="2094"/>
    <x v="0"/>
    <n v="17"/>
    <x v="92"/>
    <m/>
    <n v="37.700000000000003"/>
    <n v="34.5"/>
    <x v="0"/>
    <n v="2"/>
    <x v="0"/>
    <x v="40"/>
    <n v="12"/>
    <n v="-0.10920300238699156"/>
    <s v="Normal"/>
    <n v="17.773888888888891"/>
    <n v="12"/>
    <x v="0"/>
    <s v="T150"/>
    <b v="0"/>
    <x v="13"/>
    <x v="1"/>
    <x v="1"/>
  </r>
  <r>
    <x v="2095"/>
    <x v="3"/>
    <n v="8"/>
    <x v="92"/>
    <m/>
    <n v="48.6"/>
    <n v="27"/>
    <x v="1"/>
    <n v="4"/>
    <x v="1"/>
    <x v="324"/>
    <n v="23.76"/>
    <n v="2.8458356104289574E-2"/>
    <s v="Normal"/>
    <n v="17.773888888888891"/>
    <n v="23.76"/>
    <x v="1"/>
    <s v="T183"/>
    <b v="1"/>
    <x v="1"/>
    <x v="1"/>
    <x v="0"/>
  </r>
  <r>
    <x v="2096"/>
    <x v="0"/>
    <n v="14"/>
    <x v="92"/>
    <m/>
    <n v="71.400000000000006"/>
    <n v="45.2"/>
    <x v="0"/>
    <n v="2.5"/>
    <x v="1"/>
    <x v="131"/>
    <n v="13.12"/>
    <n v="-9.6092396816393366E-2"/>
    <s v="Normal"/>
    <n v="17.773888888888891"/>
    <n v="13.12"/>
    <x v="0"/>
    <s v="T084"/>
    <b v="0"/>
    <x v="18"/>
    <x v="1"/>
    <x v="0"/>
  </r>
  <r>
    <x v="2097"/>
    <x v="0"/>
    <n v="12"/>
    <x v="92"/>
    <m/>
    <n v="62.1"/>
    <n v="41.5"/>
    <x v="1"/>
    <n v="2"/>
    <x v="0"/>
    <x v="4"/>
    <m/>
    <n v="-0.24967377635768659"/>
    <s v="Normal"/>
    <n v="17.773888888888891"/>
    <n v="17.773888888888891"/>
    <x v="0"/>
    <s v="T174"/>
    <b v="1"/>
    <x v="23"/>
    <x v="0"/>
    <x v="1"/>
  </r>
  <r>
    <x v="2098"/>
    <x v="2"/>
    <n v="5"/>
    <x v="92"/>
    <m/>
    <n v="64.5"/>
    <n v="50.8"/>
    <x v="1"/>
    <n v="2.5"/>
    <x v="1"/>
    <x v="4"/>
    <m/>
    <n v="-0.24967377635768659"/>
    <s v="Normal"/>
    <n v="17.773888888888891"/>
    <n v="17.773888888888891"/>
    <x v="0"/>
    <s v="T001"/>
    <b v="1"/>
    <x v="19"/>
    <x v="1"/>
    <x v="0"/>
  </r>
  <r>
    <x v="2099"/>
    <x v="2"/>
    <n v="19"/>
    <x v="92"/>
    <m/>
    <n v="64"/>
    <n v="49.4"/>
    <x v="1"/>
    <n v="2.5"/>
    <x v="1"/>
    <x v="198"/>
    <n v="16.36"/>
    <n v="-5.8165287844305712E-2"/>
    <s v="Normal"/>
    <n v="17.773888888888891"/>
    <n v="16.36"/>
    <x v="0"/>
    <s v="T052"/>
    <b v="1"/>
    <x v="2"/>
    <x v="1"/>
    <x v="2"/>
  </r>
  <r>
    <x v="2100"/>
    <x v="3"/>
    <n v="14"/>
    <x v="93"/>
    <m/>
    <n v="70.2"/>
    <n v="32.1"/>
    <x v="0"/>
    <n v="3.5"/>
    <x v="1"/>
    <x v="175"/>
    <n v="19.43"/>
    <n v="-2.2228181503469568E-2"/>
    <s v="Normal"/>
    <n v="17.811052631578946"/>
    <n v="19.43"/>
    <x v="1"/>
    <s v="T121"/>
    <b v="0"/>
    <x v="21"/>
    <x v="1"/>
    <x v="1"/>
  </r>
  <r>
    <x v="2101"/>
    <x v="0"/>
    <n v="31"/>
    <x v="93"/>
    <m/>
    <n v="93.9"/>
    <n v="64.2"/>
    <x v="1"/>
    <n v="2"/>
    <x v="0"/>
    <x v="755"/>
    <n v="14.17"/>
    <n v="-8.380120409395754E-2"/>
    <s v="Normal"/>
    <n v="17.811052631578946"/>
    <n v="14.17"/>
    <x v="0"/>
    <s v="T211"/>
    <b v="1"/>
    <x v="21"/>
    <x v="1"/>
    <x v="2"/>
  </r>
  <r>
    <x v="2102"/>
    <x v="2"/>
    <n v="21"/>
    <x v="93"/>
    <m/>
    <n v="84.6"/>
    <n v="50.7"/>
    <x v="0"/>
    <n v="4"/>
    <x v="1"/>
    <x v="158"/>
    <n v="21"/>
    <n v="-3.8499219089702984E-3"/>
    <s v="Normal"/>
    <n v="17.811052631578946"/>
    <n v="21"/>
    <x v="1"/>
    <s v="T231"/>
    <b v="0"/>
    <x v="10"/>
    <x v="1"/>
    <x v="2"/>
  </r>
  <r>
    <x v="2103"/>
    <x v="0"/>
    <n v="14"/>
    <x v="93"/>
    <m/>
    <n v="76.3"/>
    <n v="56.2"/>
    <x v="1"/>
    <n v="5"/>
    <x v="1"/>
    <x v="236"/>
    <n v="27.48"/>
    <n v="7.2004296035205015E-2"/>
    <s v="Normal"/>
    <n v="17.811052631578946"/>
    <n v="27.48"/>
    <x v="1"/>
    <s v="T289"/>
    <b v="1"/>
    <x v="14"/>
    <x v="0"/>
    <x v="0"/>
  </r>
  <r>
    <x v="2104"/>
    <x v="0"/>
    <n v="24"/>
    <x v="93"/>
    <m/>
    <n v="89.3"/>
    <n v="56"/>
    <x v="1"/>
    <n v="2"/>
    <x v="0"/>
    <x v="686"/>
    <n v="14.84"/>
    <n v="-7.5958252547260408E-2"/>
    <s v="Normal"/>
    <n v="17.811052631578946"/>
    <n v="14.84"/>
    <x v="0"/>
    <s v="T122"/>
    <b v="1"/>
    <x v="0"/>
    <x v="0"/>
    <x v="0"/>
  </r>
  <r>
    <x v="2105"/>
    <x v="3"/>
    <n v="23"/>
    <x v="93"/>
    <m/>
    <n v="68.3"/>
    <n v="34.9"/>
    <x v="0"/>
    <n v="3.5"/>
    <x v="1"/>
    <x v="33"/>
    <n v="18.38"/>
    <n v="-3.451937422590539E-2"/>
    <s v="Normal"/>
    <n v="17.811052631578946"/>
    <n v="18.38"/>
    <x v="1"/>
    <s v="T287"/>
    <b v="0"/>
    <x v="7"/>
    <x v="0"/>
    <x v="1"/>
  </r>
  <r>
    <x v="2106"/>
    <x v="0"/>
    <n v="11"/>
    <x v="93"/>
    <m/>
    <n v="82.7"/>
    <n v="49.9"/>
    <x v="0"/>
    <n v="3"/>
    <x v="2"/>
    <x v="45"/>
    <n v="15"/>
    <n v="-7.4085308894317803E-2"/>
    <s v="Normal"/>
    <n v="17.811052631578946"/>
    <n v="15"/>
    <x v="0"/>
    <s v="T147"/>
    <b v="0"/>
    <x v="10"/>
    <x v="0"/>
    <x v="2"/>
  </r>
  <r>
    <x v="2107"/>
    <x v="2"/>
    <n v="13"/>
    <x v="93"/>
    <m/>
    <n v="72"/>
    <n v="32.6"/>
    <x v="0"/>
    <n v="1"/>
    <x v="0"/>
    <x v="15"/>
    <n v="5"/>
    <n v="-0.19114428720323032"/>
    <s v="Normal"/>
    <n v="17.811052631578946"/>
    <n v="5"/>
    <x v="0"/>
    <s v="T172"/>
    <b v="0"/>
    <x v="8"/>
    <x v="1"/>
    <x v="2"/>
  </r>
  <r>
    <x v="2108"/>
    <x v="1"/>
    <n v="11"/>
    <x v="93"/>
    <m/>
    <n v="46"/>
    <n v="34.6"/>
    <x v="0"/>
    <n v="5"/>
    <x v="1"/>
    <x v="90"/>
    <n v="29.7"/>
    <n v="9.7991389219783578E-2"/>
    <s v="Normal"/>
    <n v="17.811052631578946"/>
    <n v="29.7"/>
    <x v="1"/>
    <s v="T483"/>
    <b v="0"/>
    <x v="22"/>
    <x v="1"/>
    <x v="0"/>
  </r>
  <r>
    <x v="2109"/>
    <x v="2"/>
    <n v="15"/>
    <x v="93"/>
    <m/>
    <n v="89.9"/>
    <n v="51.1"/>
    <x v="0"/>
    <n v="4"/>
    <x v="1"/>
    <x v="58"/>
    <n v="23"/>
    <n v="1.9561873752812205E-2"/>
    <s v="Normal"/>
    <n v="17.811052631578946"/>
    <n v="23"/>
    <x v="1"/>
    <s v="T101"/>
    <b v="0"/>
    <x v="9"/>
    <x v="1"/>
    <x v="2"/>
  </r>
  <r>
    <x v="2110"/>
    <x v="3"/>
    <n v="13"/>
    <x v="93"/>
    <m/>
    <n v="61.3"/>
    <n v="31.3"/>
    <x v="1"/>
    <n v="2.5"/>
    <x v="1"/>
    <x v="583"/>
    <n v="16.78"/>
    <n v="-5.3248810755331367E-2"/>
    <s v="Normal"/>
    <n v="17.811052631578946"/>
    <n v="16.78"/>
    <x v="0"/>
    <s v="T474"/>
    <b v="1"/>
    <x v="11"/>
    <x v="0"/>
    <x v="2"/>
  </r>
  <r>
    <x v="2111"/>
    <x v="3"/>
    <n v="23"/>
    <x v="93"/>
    <m/>
    <n v="50.2"/>
    <n v="36.5"/>
    <x v="0"/>
    <n v="3"/>
    <x v="2"/>
    <x v="45"/>
    <n v="15"/>
    <n v="-7.4085308894317803E-2"/>
    <s v="Normal"/>
    <n v="17.811052631578946"/>
    <n v="15"/>
    <x v="0"/>
    <s v="T492"/>
    <b v="0"/>
    <x v="23"/>
    <x v="1"/>
    <x v="1"/>
  </r>
  <r>
    <x v="2112"/>
    <x v="0"/>
    <n v="17"/>
    <x v="93"/>
    <m/>
    <n v="71.3"/>
    <n v="36.6"/>
    <x v="0"/>
    <n v="2"/>
    <x v="0"/>
    <x v="93"/>
    <n v="11"/>
    <n v="-0.12090890021788281"/>
    <s v="Normal"/>
    <n v="17.811052631578946"/>
    <n v="11"/>
    <x v="0"/>
    <s v="T287"/>
    <b v="0"/>
    <x v="4"/>
    <x v="1"/>
    <x v="1"/>
  </r>
  <r>
    <x v="2113"/>
    <x v="0"/>
    <n v="25"/>
    <x v="93"/>
    <m/>
    <n v="80.400000000000006"/>
    <n v="40.9"/>
    <x v="0"/>
    <n v="2"/>
    <x v="0"/>
    <x v="3"/>
    <n v="10"/>
    <n v="-0.13261479804877407"/>
    <s v="Normal"/>
    <n v="17.811052631578946"/>
    <n v="10"/>
    <x v="0"/>
    <s v="T036"/>
    <b v="0"/>
    <x v="4"/>
    <x v="1"/>
    <x v="1"/>
  </r>
  <r>
    <x v="2114"/>
    <x v="2"/>
    <n v="26"/>
    <x v="93"/>
    <m/>
    <n v="70.3"/>
    <n v="41.4"/>
    <x v="0"/>
    <n v="2"/>
    <x v="0"/>
    <x v="3"/>
    <n v="10"/>
    <n v="-0.13261479804877407"/>
    <s v="Normal"/>
    <n v="17.811052631578946"/>
    <n v="10"/>
    <x v="0"/>
    <s v="T106"/>
    <b v="0"/>
    <x v="13"/>
    <x v="1"/>
    <x v="1"/>
  </r>
  <r>
    <x v="2115"/>
    <x v="3"/>
    <n v="8"/>
    <x v="93"/>
    <m/>
    <n v="76"/>
    <n v="54.1"/>
    <x v="0"/>
    <n v="3"/>
    <x v="2"/>
    <x v="4"/>
    <m/>
    <n v="-0.24967377635768659"/>
    <s v="Normal"/>
    <n v="17.811052631578946"/>
    <n v="17.811052631578946"/>
    <x v="0"/>
    <s v="T087"/>
    <b v="0"/>
    <x v="8"/>
    <x v="1"/>
    <x v="2"/>
  </r>
  <r>
    <x v="2116"/>
    <x v="1"/>
    <n v="19"/>
    <x v="93"/>
    <m/>
    <n v="60"/>
    <n v="30.8"/>
    <x v="0"/>
    <n v="5"/>
    <x v="1"/>
    <x v="62"/>
    <n v="27.5"/>
    <n v="7.2238413991822834E-2"/>
    <s v="Normal"/>
    <n v="17.811052631578946"/>
    <n v="27.5"/>
    <x v="1"/>
    <s v="T029"/>
    <b v="0"/>
    <x v="20"/>
    <x v="1"/>
    <x v="0"/>
  </r>
  <r>
    <x v="2117"/>
    <x v="3"/>
    <n v="15"/>
    <x v="93"/>
    <m/>
    <n v="52.5"/>
    <n v="26.5"/>
    <x v="1"/>
    <n v="4.5"/>
    <x v="1"/>
    <x v="756"/>
    <n v="25.55"/>
    <n v="4.9411913221584905E-2"/>
    <s v="Normal"/>
    <n v="17.811052631578946"/>
    <n v="25.55"/>
    <x v="1"/>
    <s v="T343"/>
    <b v="1"/>
    <x v="8"/>
    <x v="0"/>
    <x v="2"/>
  </r>
  <r>
    <x v="2118"/>
    <x v="2"/>
    <n v="3"/>
    <x v="93"/>
    <m/>
    <n v="73.099999999999994"/>
    <n v="34.1"/>
    <x v="1"/>
    <n v="3"/>
    <x v="2"/>
    <x v="757"/>
    <n v="16.2"/>
    <n v="-6.0038231497248316E-2"/>
    <s v="Normal"/>
    <n v="17.811052631578946"/>
    <n v="16.2"/>
    <x v="0"/>
    <s v="T112"/>
    <b v="1"/>
    <x v="18"/>
    <x v="0"/>
    <x v="2"/>
  </r>
  <r>
    <x v="2119"/>
    <x v="2"/>
    <n v="7"/>
    <x v="93"/>
    <m/>
    <n v="69.2"/>
    <n v="56.9"/>
    <x v="0"/>
    <n v="3.5"/>
    <x v="1"/>
    <x v="33"/>
    <n v="18.38"/>
    <n v="-3.451937422590539E-2"/>
    <s v="Normal"/>
    <n v="17.811052631578946"/>
    <n v="18.38"/>
    <x v="1"/>
    <s v="T144"/>
    <b v="0"/>
    <x v="20"/>
    <x v="1"/>
    <x v="1"/>
  </r>
  <r>
    <x v="2120"/>
    <x v="3"/>
    <n v="28"/>
    <x v="94"/>
    <m/>
    <n v="64.099999999999994"/>
    <n v="54.6"/>
    <x v="1"/>
    <n v="2.5"/>
    <x v="1"/>
    <x v="758"/>
    <n v="15.94"/>
    <n v="-6.3081764933280035E-2"/>
    <s v="Normal"/>
    <n v="19.64352941176471"/>
    <n v="15.94"/>
    <x v="0"/>
    <s v="T110"/>
    <b v="1"/>
    <x v="17"/>
    <x v="0"/>
    <x v="2"/>
  </r>
  <r>
    <x v="2121"/>
    <x v="2"/>
    <n v="13"/>
    <x v="94"/>
    <m/>
    <n v="58.1"/>
    <n v="37.799999999999997"/>
    <x v="1"/>
    <n v="5"/>
    <x v="1"/>
    <x v="759"/>
    <n v="26.05"/>
    <n v="5.5264862137030531E-2"/>
    <s v="Normal"/>
    <n v="19.64352941176471"/>
    <n v="26.05"/>
    <x v="1"/>
    <s v="T500"/>
    <b v="1"/>
    <x v="1"/>
    <x v="0"/>
    <x v="2"/>
  </r>
  <r>
    <x v="2122"/>
    <x v="2"/>
    <n v="14"/>
    <x v="94"/>
    <m/>
    <n v="75.400000000000006"/>
    <n v="38.6"/>
    <x v="0"/>
    <n v="3"/>
    <x v="2"/>
    <x v="72"/>
    <n v="16"/>
    <n v="-6.2379411063426558E-2"/>
    <s v="Normal"/>
    <n v="19.64352941176471"/>
    <n v="16"/>
    <x v="0"/>
    <s v="T154"/>
    <b v="0"/>
    <x v="7"/>
    <x v="1"/>
    <x v="2"/>
  </r>
  <r>
    <x v="2123"/>
    <x v="3"/>
    <n v="30"/>
    <x v="94"/>
    <m/>
    <n v="75.099999999999994"/>
    <n v="47.2"/>
    <x v="0"/>
    <n v="2"/>
    <x v="0"/>
    <x v="3"/>
    <n v="10"/>
    <n v="-0.13261479804877407"/>
    <s v="Normal"/>
    <n v="19.64352941176471"/>
    <n v="10"/>
    <x v="0"/>
    <s v="T169"/>
    <b v="0"/>
    <x v="1"/>
    <x v="1"/>
    <x v="0"/>
  </r>
  <r>
    <x v="2124"/>
    <x v="3"/>
    <n v="22"/>
    <x v="94"/>
    <m/>
    <n v="96.5"/>
    <n v="52.7"/>
    <x v="1"/>
    <n v="3.5"/>
    <x v="1"/>
    <x v="413"/>
    <n v="21.64"/>
    <n v="3.641852702800109E-3"/>
    <s v="Normal"/>
    <n v="19.64352941176471"/>
    <n v="21.64"/>
    <x v="1"/>
    <s v="T295"/>
    <b v="1"/>
    <x v="4"/>
    <x v="0"/>
    <x v="2"/>
  </r>
  <r>
    <x v="2125"/>
    <x v="2"/>
    <n v="24"/>
    <x v="94"/>
    <m/>
    <n v="70.099999999999994"/>
    <n v="40.6"/>
    <x v="1"/>
    <n v="2.5"/>
    <x v="1"/>
    <x v="4"/>
    <m/>
    <n v="-0.24967377635768659"/>
    <s v="Normal"/>
    <n v="19.64352941176471"/>
    <n v="19.64352941176471"/>
    <x v="1"/>
    <s v="T050"/>
    <b v="1"/>
    <x v="21"/>
    <x v="0"/>
    <x v="1"/>
  </r>
  <r>
    <x v="2126"/>
    <x v="2"/>
    <n v="28"/>
    <x v="94"/>
    <m/>
    <n v="59.3"/>
    <n v="53.2"/>
    <x v="0"/>
    <n v="1"/>
    <x v="0"/>
    <x v="15"/>
    <n v="5"/>
    <n v="-0.19114428720323032"/>
    <s v="Normal"/>
    <n v="19.64352941176471"/>
    <n v="5"/>
    <x v="0"/>
    <s v="T007"/>
    <b v="0"/>
    <x v="5"/>
    <x v="1"/>
    <x v="2"/>
  </r>
  <r>
    <x v="2127"/>
    <x v="3"/>
    <n v="9"/>
    <x v="94"/>
    <m/>
    <n v="95.4"/>
    <n v="69.900000000000006"/>
    <x v="0"/>
    <n v="2.5"/>
    <x v="1"/>
    <x v="252"/>
    <n v="15.23"/>
    <n v="-7.1392952393212819E-2"/>
    <s v="Normal"/>
    <n v="19.64352941176471"/>
    <n v="15.23"/>
    <x v="0"/>
    <s v="T252"/>
    <b v="0"/>
    <x v="8"/>
    <x v="1"/>
    <x v="0"/>
  </r>
  <r>
    <x v="2128"/>
    <x v="0"/>
    <n v="7"/>
    <x v="94"/>
    <m/>
    <n v="87.7"/>
    <n v="53.3"/>
    <x v="1"/>
    <n v="5"/>
    <x v="1"/>
    <x v="760"/>
    <n v="29.46"/>
    <n v="9.5181973740369699E-2"/>
    <s v="Normal"/>
    <n v="19.64352941176471"/>
    <n v="29.46"/>
    <x v="1"/>
    <s v="T394"/>
    <b v="1"/>
    <x v="18"/>
    <x v="0"/>
    <x v="0"/>
  </r>
  <r>
    <x v="2129"/>
    <x v="2"/>
    <n v="23"/>
    <x v="94"/>
    <m/>
    <n v="57.1"/>
    <n v="37.9"/>
    <x v="0"/>
    <n v="4"/>
    <x v="1"/>
    <x v="32"/>
    <n v="20"/>
    <n v="-1.5555819739861551E-2"/>
    <s v="Normal"/>
    <n v="19.64352941176471"/>
    <n v="20"/>
    <x v="1"/>
    <s v="T410"/>
    <b v="0"/>
    <x v="20"/>
    <x v="1"/>
    <x v="2"/>
  </r>
  <r>
    <x v="2130"/>
    <x v="2"/>
    <n v="14"/>
    <x v="94"/>
    <m/>
    <n v="56.7"/>
    <n v="29.4"/>
    <x v="1"/>
    <n v="4"/>
    <x v="1"/>
    <x v="761"/>
    <n v="22.2"/>
    <n v="1.0197155488099194E-2"/>
    <s v="Normal"/>
    <n v="19.64352941176471"/>
    <n v="22.2"/>
    <x v="1"/>
    <s v="T472"/>
    <b v="1"/>
    <x v="3"/>
    <x v="0"/>
    <x v="1"/>
  </r>
  <r>
    <x v="2131"/>
    <x v="2"/>
    <n v="29"/>
    <x v="94"/>
    <m/>
    <n v="71.3"/>
    <n v="42.9"/>
    <x v="1"/>
    <n v="3.5"/>
    <x v="1"/>
    <x v="762"/>
    <n v="20.67"/>
    <n v="-7.7128681931643919E-3"/>
    <s v="Normal"/>
    <n v="19.64352941176471"/>
    <n v="20.67"/>
    <x v="1"/>
    <s v="T484"/>
    <b v="1"/>
    <x v="19"/>
    <x v="0"/>
    <x v="2"/>
  </r>
  <r>
    <x v="2132"/>
    <x v="0"/>
    <n v="19"/>
    <x v="94"/>
    <m/>
    <n v="49"/>
    <n v="27"/>
    <x v="0"/>
    <n v="3"/>
    <x v="2"/>
    <x v="4"/>
    <m/>
    <n v="-0.24967377635768659"/>
    <s v="Normal"/>
    <n v="19.64352941176471"/>
    <n v="19.64352941176471"/>
    <x v="1"/>
    <s v="T262"/>
    <b v="0"/>
    <x v="14"/>
    <x v="1"/>
    <x v="2"/>
  </r>
  <r>
    <x v="2133"/>
    <x v="0"/>
    <n v="7"/>
    <x v="94"/>
    <m/>
    <n v="43.3"/>
    <n v="35.5"/>
    <x v="0"/>
    <n v="3"/>
    <x v="2"/>
    <x v="61"/>
    <n v="17"/>
    <n v="-5.0673513232535307E-2"/>
    <s v="Normal"/>
    <n v="19.64352941176471"/>
    <n v="17"/>
    <x v="0"/>
    <s v="T093"/>
    <b v="0"/>
    <x v="15"/>
    <x v="1"/>
    <x v="1"/>
  </r>
  <r>
    <x v="2134"/>
    <x v="1"/>
    <n v="27"/>
    <x v="94"/>
    <m/>
    <n v="51.2"/>
    <n v="28.8"/>
    <x v="1"/>
    <n v="5"/>
    <x v="1"/>
    <x v="1"/>
    <n v="30.17"/>
    <n v="0.1034931612003025"/>
    <s v="Normal"/>
    <n v="19.64352941176471"/>
    <n v="30.17"/>
    <x v="1"/>
    <s v="T442"/>
    <b v="1"/>
    <x v="14"/>
    <x v="1"/>
    <x v="0"/>
  </r>
  <r>
    <x v="2135"/>
    <x v="2"/>
    <n v="15"/>
    <x v="94"/>
    <m/>
    <n v="66.400000000000006"/>
    <n v="46.8"/>
    <x v="1"/>
    <n v="4.5"/>
    <x v="1"/>
    <x v="763"/>
    <n v="25.1"/>
    <n v="4.4144259197683847E-2"/>
    <s v="Normal"/>
    <n v="19.64352941176471"/>
    <n v="25.1"/>
    <x v="1"/>
    <s v="T207"/>
    <b v="1"/>
    <x v="7"/>
    <x v="1"/>
    <x v="2"/>
  </r>
  <r>
    <x v="2136"/>
    <x v="3"/>
    <n v="20"/>
    <x v="94"/>
    <m/>
    <n v="97"/>
    <n v="50.7"/>
    <x v="0"/>
    <n v="2"/>
    <x v="0"/>
    <x v="40"/>
    <n v="12"/>
    <n v="-0.10920300238699156"/>
    <s v="Normal"/>
    <n v="19.64352941176471"/>
    <n v="12"/>
    <x v="0"/>
    <s v="T067"/>
    <b v="0"/>
    <x v="18"/>
    <x v="1"/>
    <x v="2"/>
  </r>
  <r>
    <x v="2137"/>
    <x v="2"/>
    <n v="29"/>
    <x v="94"/>
    <m/>
    <n v="49.8"/>
    <n v="30"/>
    <x v="0"/>
    <n v="3"/>
    <x v="2"/>
    <x v="61"/>
    <n v="17"/>
    <n v="-5.0673513232535307E-2"/>
    <s v="Normal"/>
    <n v="19.64352941176471"/>
    <n v="17"/>
    <x v="0"/>
    <s v="T480"/>
    <b v="0"/>
    <x v="0"/>
    <x v="1"/>
    <x v="0"/>
  </r>
  <r>
    <x v="2138"/>
    <x v="1"/>
    <n v="1"/>
    <x v="94"/>
    <m/>
    <n v="80.3"/>
    <n v="53.6"/>
    <x v="1"/>
    <n v="5"/>
    <x v="1"/>
    <x v="764"/>
    <n v="30.48"/>
    <n v="0.10712198952787877"/>
    <s v="Normal"/>
    <n v="19.64352941176471"/>
    <n v="30.48"/>
    <x v="1"/>
    <s v="T094"/>
    <b v="1"/>
    <x v="8"/>
    <x v="0"/>
    <x v="1"/>
  </r>
  <r>
    <x v="2139"/>
    <x v="3"/>
    <n v="6"/>
    <x v="94"/>
    <m/>
    <n v="63.9"/>
    <n v="43.5"/>
    <x v="1"/>
    <n v="2"/>
    <x v="0"/>
    <x v="765"/>
    <m/>
    <n v="15.763994456301544"/>
    <s v="Outlier"/>
    <n v="19.64352941176471"/>
    <n v="19.64352941176471"/>
    <x v="1"/>
    <s v="T053"/>
    <b v="1"/>
    <x v="3"/>
    <x v="0"/>
    <x v="0"/>
  </r>
  <r>
    <x v="2140"/>
    <x v="3"/>
    <n v="23"/>
    <x v="95"/>
    <m/>
    <n v="88"/>
    <n v="50.7"/>
    <x v="1"/>
    <n v="4.5"/>
    <x v="1"/>
    <x v="766"/>
    <n v="27.03"/>
    <n v="6.6736642011303957E-2"/>
    <s v="Normal"/>
    <n v="18.469374999999999"/>
    <n v="27.03"/>
    <x v="1"/>
    <s v="T369"/>
    <b v="1"/>
    <x v="8"/>
    <x v="0"/>
    <x v="2"/>
  </r>
  <r>
    <x v="2141"/>
    <x v="2"/>
    <n v="3"/>
    <x v="95"/>
    <m/>
    <n v="59.4"/>
    <n v="40.9"/>
    <x v="0"/>
    <n v="2"/>
    <x v="0"/>
    <x v="3"/>
    <n v="10"/>
    <n v="-0.13261479804877407"/>
    <s v="Normal"/>
    <n v="18.469374999999999"/>
    <n v="10"/>
    <x v="0"/>
    <s v="T180"/>
    <b v="0"/>
    <x v="0"/>
    <x v="0"/>
    <x v="1"/>
  </r>
  <r>
    <x v="2142"/>
    <x v="3"/>
    <n v="4"/>
    <x v="95"/>
    <m/>
    <n v="63.6"/>
    <n v="50.5"/>
    <x v="0"/>
    <n v="2.5"/>
    <x v="1"/>
    <x v="131"/>
    <n v="13.12"/>
    <n v="-9.6092396816393366E-2"/>
    <s v="Normal"/>
    <n v="18.469374999999999"/>
    <n v="13.12"/>
    <x v="0"/>
    <s v="T098"/>
    <b v="0"/>
    <x v="15"/>
    <x v="1"/>
    <x v="1"/>
  </r>
  <r>
    <x v="2143"/>
    <x v="3"/>
    <n v="17"/>
    <x v="95"/>
    <m/>
    <n v="64.900000000000006"/>
    <n v="33.5"/>
    <x v="1"/>
    <n v="4"/>
    <x v="1"/>
    <x v="767"/>
    <n v="22.29"/>
    <n v="1.1250686292879406E-2"/>
    <s v="Normal"/>
    <n v="18.469374999999999"/>
    <n v="22.29"/>
    <x v="1"/>
    <s v="T287"/>
    <b v="1"/>
    <x v="5"/>
    <x v="0"/>
    <x v="2"/>
  </r>
  <r>
    <x v="2144"/>
    <x v="0"/>
    <n v="26"/>
    <x v="95"/>
    <m/>
    <n v="42.5"/>
    <n v="33.299999999999997"/>
    <x v="0"/>
    <n v="1"/>
    <x v="0"/>
    <x v="16"/>
    <n v="8"/>
    <n v="-0.15602659371055658"/>
    <s v="Normal"/>
    <n v="18.469374999999999"/>
    <n v="8"/>
    <x v="0"/>
    <s v="T077"/>
    <b v="0"/>
    <x v="12"/>
    <x v="1"/>
    <x v="2"/>
  </r>
  <r>
    <x v="2145"/>
    <x v="0"/>
    <n v="14"/>
    <x v="95"/>
    <m/>
    <n v="65.7"/>
    <n v="32.9"/>
    <x v="0"/>
    <n v="1"/>
    <x v="0"/>
    <x v="4"/>
    <m/>
    <n v="-0.24967377635768659"/>
    <s v="Normal"/>
    <n v="18.469374999999999"/>
    <n v="18.469374999999999"/>
    <x v="1"/>
    <s v="T121"/>
    <b v="0"/>
    <x v="19"/>
    <x v="1"/>
    <x v="0"/>
  </r>
  <r>
    <x v="2146"/>
    <x v="2"/>
    <n v="22"/>
    <x v="95"/>
    <m/>
    <n v="72.099999999999994"/>
    <n v="56.1"/>
    <x v="0"/>
    <n v="1"/>
    <x v="0"/>
    <x v="15"/>
    <n v="5"/>
    <n v="-0.19114428720323032"/>
    <s v="Normal"/>
    <n v="18.469374999999999"/>
    <n v="5"/>
    <x v="0"/>
    <s v="T244"/>
    <b v="0"/>
    <x v="14"/>
    <x v="1"/>
    <x v="2"/>
  </r>
  <r>
    <x v="2147"/>
    <x v="0"/>
    <n v="3"/>
    <x v="95"/>
    <m/>
    <n v="86.8"/>
    <n v="50.3"/>
    <x v="0"/>
    <n v="1"/>
    <x v="0"/>
    <x v="47"/>
    <n v="7"/>
    <n v="-0.16773249154144781"/>
    <s v="Normal"/>
    <n v="18.469374999999999"/>
    <n v="7"/>
    <x v="0"/>
    <s v="T063"/>
    <b v="0"/>
    <x v="8"/>
    <x v="0"/>
    <x v="1"/>
  </r>
  <r>
    <x v="2148"/>
    <x v="3"/>
    <n v="26"/>
    <x v="95"/>
    <m/>
    <n v="63.8"/>
    <n v="45.7"/>
    <x v="0"/>
    <n v="3"/>
    <x v="2"/>
    <x v="4"/>
    <m/>
    <n v="-0.24967377635768659"/>
    <s v="Normal"/>
    <n v="18.469374999999999"/>
    <n v="18.469374999999999"/>
    <x v="1"/>
    <s v="T140"/>
    <b v="0"/>
    <x v="23"/>
    <x v="0"/>
    <x v="0"/>
  </r>
  <r>
    <x v="2149"/>
    <x v="0"/>
    <n v="15"/>
    <x v="95"/>
    <m/>
    <n v="78.099999999999994"/>
    <n v="60"/>
    <x v="0"/>
    <n v="2"/>
    <x v="0"/>
    <x v="93"/>
    <n v="11"/>
    <n v="-0.12090890021788281"/>
    <s v="Normal"/>
    <n v="18.469374999999999"/>
    <n v="11"/>
    <x v="0"/>
    <s v="T055"/>
    <b v="0"/>
    <x v="15"/>
    <x v="1"/>
    <x v="1"/>
  </r>
  <r>
    <x v="2150"/>
    <x v="1"/>
    <n v="23"/>
    <x v="95"/>
    <m/>
    <n v="40.700000000000003"/>
    <n v="32.4"/>
    <x v="1"/>
    <n v="5"/>
    <x v="1"/>
    <x v="768"/>
    <n v="31.74"/>
    <n v="0.12187142079480172"/>
    <s v="Normal"/>
    <n v="18.469374999999999"/>
    <n v="31.74"/>
    <x v="1"/>
    <s v="T472"/>
    <b v="1"/>
    <x v="19"/>
    <x v="0"/>
    <x v="2"/>
  </r>
  <r>
    <x v="2151"/>
    <x v="2"/>
    <n v="26"/>
    <x v="95"/>
    <m/>
    <n v="84.8"/>
    <n v="47.3"/>
    <x v="1"/>
    <n v="3"/>
    <x v="2"/>
    <x v="769"/>
    <n v="17.48"/>
    <n v="-4.50546822737075E-2"/>
    <s v="Normal"/>
    <n v="18.469374999999999"/>
    <n v="17.48"/>
    <x v="0"/>
    <s v="T206"/>
    <b v="1"/>
    <x v="17"/>
    <x v="0"/>
    <x v="0"/>
  </r>
  <r>
    <x v="2152"/>
    <x v="2"/>
    <n v="23"/>
    <x v="95"/>
    <m/>
    <n v="61"/>
    <n v="50.3"/>
    <x v="0"/>
    <n v="2"/>
    <x v="0"/>
    <x v="3"/>
    <n v="10"/>
    <n v="-0.13261479804877407"/>
    <s v="Normal"/>
    <n v="18.469374999999999"/>
    <n v="10"/>
    <x v="0"/>
    <s v="T341"/>
    <b v="0"/>
    <x v="5"/>
    <x v="1"/>
    <x v="0"/>
  </r>
  <r>
    <x v="2153"/>
    <x v="2"/>
    <n v="3"/>
    <x v="95"/>
    <m/>
    <n v="58.8"/>
    <n v="30.8"/>
    <x v="0"/>
    <n v="4.5"/>
    <x v="1"/>
    <x v="17"/>
    <n v="23.62"/>
    <n v="2.6819530407964792E-2"/>
    <s v="Normal"/>
    <n v="18.469374999999999"/>
    <n v="23.62"/>
    <x v="1"/>
    <s v="T361"/>
    <b v="0"/>
    <x v="4"/>
    <x v="1"/>
    <x v="2"/>
  </r>
  <r>
    <x v="2154"/>
    <x v="0"/>
    <n v="23"/>
    <x v="95"/>
    <m/>
    <n v="50.6"/>
    <n v="39.5"/>
    <x v="0"/>
    <n v="3"/>
    <x v="2"/>
    <x v="45"/>
    <n v="15"/>
    <n v="-7.4085308894317803E-2"/>
    <s v="Normal"/>
    <n v="18.469374999999999"/>
    <n v="15"/>
    <x v="0"/>
    <s v="T243"/>
    <b v="0"/>
    <x v="14"/>
    <x v="1"/>
    <x v="2"/>
  </r>
  <r>
    <x v="2155"/>
    <x v="0"/>
    <n v="4"/>
    <x v="95"/>
    <m/>
    <n v="91.9"/>
    <n v="58.6"/>
    <x v="1"/>
    <n v="5"/>
    <x v="1"/>
    <x v="770"/>
    <n v="30.92"/>
    <n v="0.11227258457347093"/>
    <s v="Normal"/>
    <n v="18.469374999999999"/>
    <n v="30.92"/>
    <x v="1"/>
    <s v="T405"/>
    <b v="1"/>
    <x v="11"/>
    <x v="0"/>
    <x v="0"/>
  </r>
  <r>
    <x v="2156"/>
    <x v="0"/>
    <n v="6"/>
    <x v="95"/>
    <m/>
    <n v="50.6"/>
    <n v="31.1"/>
    <x v="1"/>
    <n v="3"/>
    <x v="2"/>
    <x v="4"/>
    <m/>
    <n v="-0.24967377635768659"/>
    <s v="Normal"/>
    <n v="18.469374999999999"/>
    <n v="18.469374999999999"/>
    <x v="1"/>
    <s v="T069"/>
    <b v="1"/>
    <x v="20"/>
    <x v="1"/>
    <x v="0"/>
  </r>
  <r>
    <x v="2157"/>
    <x v="2"/>
    <n v="5"/>
    <x v="95"/>
    <m/>
    <n v="73.599999999999994"/>
    <n v="43.8"/>
    <x v="1"/>
    <n v="3.5"/>
    <x v="1"/>
    <x v="4"/>
    <m/>
    <n v="-0.24967377635768659"/>
    <s v="Normal"/>
    <n v="18.469374999999999"/>
    <n v="18.469374999999999"/>
    <x v="1"/>
    <s v="T090"/>
    <b v="1"/>
    <x v="19"/>
    <x v="0"/>
    <x v="2"/>
  </r>
  <r>
    <x v="2158"/>
    <x v="2"/>
    <n v="5"/>
    <x v="95"/>
    <m/>
    <n v="76"/>
    <n v="36.9"/>
    <x v="1"/>
    <n v="3.5"/>
    <x v="1"/>
    <x v="771"/>
    <n v="21.17"/>
    <n v="-1.859919277718766E-3"/>
    <s v="Normal"/>
    <n v="18.469374999999999"/>
    <n v="21.17"/>
    <x v="1"/>
    <s v="T228"/>
    <b v="1"/>
    <x v="23"/>
    <x v="0"/>
    <x v="1"/>
  </r>
  <r>
    <x v="2159"/>
    <x v="0"/>
    <n v="22"/>
    <x v="95"/>
    <m/>
    <n v="43"/>
    <n v="35"/>
    <x v="0"/>
    <n v="1"/>
    <x v="0"/>
    <x v="16"/>
    <n v="8"/>
    <n v="-0.15602659371055658"/>
    <s v="Normal"/>
    <n v="18.469374999999999"/>
    <n v="8"/>
    <x v="0"/>
    <s v="T257"/>
    <b v="0"/>
    <x v="21"/>
    <x v="1"/>
    <x v="2"/>
  </r>
  <r>
    <x v="2160"/>
    <x v="1"/>
    <n v="18"/>
    <x v="96"/>
    <m/>
    <n v="76.2"/>
    <n v="38"/>
    <x v="0"/>
    <n v="2"/>
    <x v="0"/>
    <x v="93"/>
    <n v="11"/>
    <n v="-0.12090890021788281"/>
    <s v="Normal"/>
    <n v="17.767368421052634"/>
    <n v="11"/>
    <x v="0"/>
    <s v="T221"/>
    <b v="0"/>
    <x v="23"/>
    <x v="0"/>
    <x v="0"/>
  </r>
  <r>
    <x v="2161"/>
    <x v="1"/>
    <n v="17"/>
    <x v="96"/>
    <m/>
    <n v="41.4"/>
    <n v="35.700000000000003"/>
    <x v="1"/>
    <n v="4.5"/>
    <x v="1"/>
    <x v="772"/>
    <n v="32.29"/>
    <n v="0.12830966460179191"/>
    <s v="Normal"/>
    <n v="17.767368421052634"/>
    <n v="32.29"/>
    <x v="1"/>
    <s v="T242"/>
    <b v="1"/>
    <x v="22"/>
    <x v="0"/>
    <x v="2"/>
  </r>
  <r>
    <x v="2162"/>
    <x v="3"/>
    <n v="8"/>
    <x v="96"/>
    <m/>
    <n v="66.3"/>
    <n v="41.3"/>
    <x v="1"/>
    <n v="3.5"/>
    <x v="1"/>
    <x v="773"/>
    <n v="19.440000000000001"/>
    <n v="-2.2111122525160634E-2"/>
    <s v="Normal"/>
    <n v="17.767368421052634"/>
    <n v="19.440000000000001"/>
    <x v="1"/>
    <s v="T371"/>
    <b v="1"/>
    <x v="19"/>
    <x v="1"/>
    <x v="0"/>
  </r>
  <r>
    <x v="2163"/>
    <x v="2"/>
    <n v="8"/>
    <x v="96"/>
    <m/>
    <n v="74.2"/>
    <n v="57"/>
    <x v="1"/>
    <n v="3"/>
    <x v="2"/>
    <x v="774"/>
    <n v="17.829999999999998"/>
    <n v="-4.0957618032895583E-2"/>
    <s v="Normal"/>
    <n v="17.767368421052634"/>
    <n v="17.829999999999998"/>
    <x v="0"/>
    <s v="T264"/>
    <b v="1"/>
    <x v="9"/>
    <x v="0"/>
    <x v="0"/>
  </r>
  <r>
    <x v="2164"/>
    <x v="3"/>
    <n v="20"/>
    <x v="96"/>
    <m/>
    <n v="38.700000000000003"/>
    <n v="37.299999999999997"/>
    <x v="1"/>
    <n v="3.5"/>
    <x v="1"/>
    <x v="775"/>
    <n v="22.92"/>
    <n v="1.8625401926340924E-2"/>
    <s v="Normal"/>
    <n v="17.767368421052634"/>
    <n v="22.92"/>
    <x v="1"/>
    <s v="T031"/>
    <b v="1"/>
    <x v="8"/>
    <x v="0"/>
    <x v="1"/>
  </r>
  <r>
    <x v="2165"/>
    <x v="0"/>
    <n v="9"/>
    <x v="96"/>
    <m/>
    <n v="75.2"/>
    <n v="59.5"/>
    <x v="0"/>
    <n v="1.5"/>
    <x v="0"/>
    <x v="50"/>
    <n v="7.88"/>
    <n v="-0.15743130145026352"/>
    <s v="Normal"/>
    <n v="17.767368421052634"/>
    <n v="7.88"/>
    <x v="0"/>
    <s v="T040"/>
    <b v="0"/>
    <x v="18"/>
    <x v="1"/>
    <x v="1"/>
  </r>
  <r>
    <x v="2166"/>
    <x v="3"/>
    <n v="9"/>
    <x v="96"/>
    <m/>
    <n v="40.200000000000003"/>
    <n v="33.299999999999997"/>
    <x v="0"/>
    <n v="4"/>
    <x v="1"/>
    <x v="21"/>
    <n v="22"/>
    <n v="7.8559759219209522E-3"/>
    <s v="Normal"/>
    <n v="17.767368421052634"/>
    <n v="22"/>
    <x v="1"/>
    <s v="T127"/>
    <b v="0"/>
    <x v="5"/>
    <x v="0"/>
    <x v="0"/>
  </r>
  <r>
    <x v="2167"/>
    <x v="3"/>
    <n v="4"/>
    <x v="96"/>
    <m/>
    <n v="44.7"/>
    <n v="32.200000000000003"/>
    <x v="0"/>
    <n v="3"/>
    <x v="2"/>
    <x v="61"/>
    <n v="17"/>
    <n v="-5.0673513232535307E-2"/>
    <s v="Normal"/>
    <n v="17.767368421052634"/>
    <n v="17"/>
    <x v="0"/>
    <s v="T148"/>
    <b v="0"/>
    <x v="11"/>
    <x v="1"/>
    <x v="2"/>
  </r>
  <r>
    <x v="2168"/>
    <x v="1"/>
    <n v="26"/>
    <x v="96"/>
    <m/>
    <n v="70.3"/>
    <n v="39.799999999999997"/>
    <x v="1"/>
    <n v="4.5"/>
    <x v="1"/>
    <x v="532"/>
    <n v="27.84"/>
    <n v="7.6218419254325862E-2"/>
    <s v="Normal"/>
    <n v="17.767368421052634"/>
    <n v="27.84"/>
    <x v="1"/>
    <s v="T349"/>
    <b v="1"/>
    <x v="19"/>
    <x v="0"/>
    <x v="2"/>
  </r>
  <r>
    <x v="2169"/>
    <x v="1"/>
    <n v="18"/>
    <x v="96"/>
    <m/>
    <n v="96.9"/>
    <n v="45.9"/>
    <x v="0"/>
    <n v="3"/>
    <x v="2"/>
    <x v="265"/>
    <n v="18.7"/>
    <n v="-3.0773486920020184E-2"/>
    <s v="Normal"/>
    <n v="17.767368421052634"/>
    <n v="18.7"/>
    <x v="1"/>
    <s v="T040"/>
    <b v="0"/>
    <x v="3"/>
    <x v="1"/>
    <x v="1"/>
  </r>
  <r>
    <x v="2170"/>
    <x v="1"/>
    <n v="22"/>
    <x v="96"/>
    <m/>
    <n v="95.7"/>
    <n v="54.9"/>
    <x v="1"/>
    <n v="5"/>
    <x v="1"/>
    <x v="595"/>
    <n v="32.85"/>
    <n v="0.13486496738709106"/>
    <s v="Normal"/>
    <n v="17.767368421052634"/>
    <n v="32.85"/>
    <x v="1"/>
    <s v="T358"/>
    <b v="1"/>
    <x v="9"/>
    <x v="0"/>
    <x v="0"/>
  </r>
  <r>
    <x v="2171"/>
    <x v="0"/>
    <n v="11"/>
    <x v="96"/>
    <m/>
    <n v="94.6"/>
    <n v="45.1"/>
    <x v="0"/>
    <n v="3"/>
    <x v="2"/>
    <x v="61"/>
    <n v="17"/>
    <n v="-5.0673513232535307E-2"/>
    <s v="Normal"/>
    <n v="17.767368421052634"/>
    <n v="17"/>
    <x v="0"/>
    <s v="T010"/>
    <b v="0"/>
    <x v="23"/>
    <x v="1"/>
    <x v="1"/>
  </r>
  <r>
    <x v="2172"/>
    <x v="1"/>
    <n v="5"/>
    <x v="96"/>
    <m/>
    <n v="75.3"/>
    <n v="51.9"/>
    <x v="1"/>
    <n v="4"/>
    <x v="1"/>
    <x v="776"/>
    <n v="23.91"/>
    <n v="3.0214240778923245E-2"/>
    <s v="Normal"/>
    <n v="17.767368421052634"/>
    <n v="23.91"/>
    <x v="1"/>
    <s v="T429"/>
    <b v="1"/>
    <x v="12"/>
    <x v="0"/>
    <x v="0"/>
  </r>
  <r>
    <x v="2173"/>
    <x v="2"/>
    <n v="1"/>
    <x v="96"/>
    <m/>
    <n v="67.8"/>
    <n v="57"/>
    <x v="0"/>
    <n v="3.5"/>
    <x v="1"/>
    <x v="33"/>
    <n v="18.38"/>
    <n v="-3.451937422590539E-2"/>
    <s v="Normal"/>
    <n v="17.767368421052634"/>
    <n v="18.38"/>
    <x v="1"/>
    <s v="T238"/>
    <b v="0"/>
    <x v="9"/>
    <x v="1"/>
    <x v="0"/>
  </r>
  <r>
    <x v="2174"/>
    <x v="0"/>
    <n v="19"/>
    <x v="96"/>
    <m/>
    <n v="64"/>
    <n v="47.3"/>
    <x v="0"/>
    <n v="0"/>
    <x v="0"/>
    <x v="12"/>
    <n v="1"/>
    <n v="-0.23796787852679532"/>
    <s v="Normal"/>
    <n v="17.767368421052634"/>
    <n v="1"/>
    <x v="0"/>
    <s v="T025"/>
    <b v="0"/>
    <x v="10"/>
    <x v="1"/>
    <x v="0"/>
  </r>
  <r>
    <x v="2175"/>
    <x v="2"/>
    <n v="19"/>
    <x v="96"/>
    <m/>
    <n v="71.400000000000006"/>
    <n v="48.5"/>
    <x v="0"/>
    <n v="0"/>
    <x v="0"/>
    <x v="67"/>
    <n v="0"/>
    <n v="-0.24967377635768659"/>
    <s v="Normal"/>
    <n v="17.767368421052634"/>
    <n v="0"/>
    <x v="0"/>
    <s v="T193"/>
    <b v="0"/>
    <x v="7"/>
    <x v="1"/>
    <x v="2"/>
  </r>
  <r>
    <x v="2176"/>
    <x v="1"/>
    <n v="25"/>
    <x v="96"/>
    <m/>
    <n v="66.3"/>
    <n v="49.9"/>
    <x v="1"/>
    <n v="4"/>
    <x v="1"/>
    <x v="601"/>
    <n v="23.54"/>
    <n v="2.5883058581493468E-2"/>
    <s v="Normal"/>
    <n v="17.767368421052634"/>
    <n v="23.54"/>
    <x v="1"/>
    <s v="T446"/>
    <b v="1"/>
    <x v="19"/>
    <x v="0"/>
    <x v="1"/>
  </r>
  <r>
    <x v="2177"/>
    <x v="2"/>
    <n v="12"/>
    <x v="96"/>
    <m/>
    <n v="86.2"/>
    <n v="42.2"/>
    <x v="0"/>
    <n v="2"/>
    <x v="0"/>
    <x v="40"/>
    <n v="12"/>
    <n v="-0.10920300238699156"/>
    <s v="Normal"/>
    <n v="17.767368421052634"/>
    <n v="12"/>
    <x v="0"/>
    <s v="T487"/>
    <b v="0"/>
    <x v="0"/>
    <x v="1"/>
    <x v="1"/>
  </r>
  <r>
    <x v="2178"/>
    <x v="1"/>
    <n v="9"/>
    <x v="96"/>
    <m/>
    <n v="78.900000000000006"/>
    <n v="50.5"/>
    <x v="1"/>
    <n v="5"/>
    <x v="1"/>
    <x v="4"/>
    <m/>
    <n v="-0.24967377635768659"/>
    <s v="Normal"/>
    <n v="17.767368421052634"/>
    <n v="17.767368421052634"/>
    <x v="0"/>
    <s v="T032"/>
    <b v="1"/>
    <x v="22"/>
    <x v="0"/>
    <x v="2"/>
  </r>
  <r>
    <x v="2179"/>
    <x v="0"/>
    <n v="30"/>
    <x v="96"/>
    <m/>
    <n v="93.2"/>
    <n v="65.5"/>
    <x v="0"/>
    <n v="2"/>
    <x v="0"/>
    <x v="40"/>
    <n v="12"/>
    <n v="-0.10920300238699156"/>
    <s v="Normal"/>
    <n v="17.767368421052634"/>
    <n v="12"/>
    <x v="0"/>
    <s v="T187"/>
    <b v="0"/>
    <x v="18"/>
    <x v="1"/>
    <x v="1"/>
  </r>
  <r>
    <x v="2180"/>
    <x v="2"/>
    <n v="7"/>
    <x v="97"/>
    <m/>
    <n v="63"/>
    <n v="34.1"/>
    <x v="1"/>
    <n v="2"/>
    <x v="0"/>
    <x v="777"/>
    <n v="12.42"/>
    <n v="-0.10428652529801724"/>
    <s v="Normal"/>
    <n v="14.715"/>
    <n v="12.42"/>
    <x v="0"/>
    <s v="T415"/>
    <b v="1"/>
    <x v="16"/>
    <x v="0"/>
    <x v="1"/>
  </r>
  <r>
    <x v="2181"/>
    <x v="0"/>
    <n v="15"/>
    <x v="97"/>
    <m/>
    <n v="76.8"/>
    <n v="55.5"/>
    <x v="0"/>
    <n v="2"/>
    <x v="0"/>
    <x v="3"/>
    <n v="10"/>
    <n v="-0.13261479804877407"/>
    <s v="Normal"/>
    <n v="14.715"/>
    <n v="10"/>
    <x v="0"/>
    <s v="T199"/>
    <b v="0"/>
    <x v="10"/>
    <x v="1"/>
    <x v="1"/>
  </r>
  <r>
    <x v="2182"/>
    <x v="2"/>
    <n v="13"/>
    <x v="97"/>
    <m/>
    <n v="77.5"/>
    <n v="48.8"/>
    <x v="0"/>
    <n v="2"/>
    <x v="0"/>
    <x v="3"/>
    <n v="10"/>
    <n v="-0.13261479804877407"/>
    <s v="Normal"/>
    <n v="14.715"/>
    <n v="10"/>
    <x v="0"/>
    <s v="T469"/>
    <b v="0"/>
    <x v="22"/>
    <x v="0"/>
    <x v="2"/>
  </r>
  <r>
    <x v="2183"/>
    <x v="2"/>
    <n v="30"/>
    <x v="97"/>
    <m/>
    <n v="60.6"/>
    <n v="31.4"/>
    <x v="0"/>
    <n v="1"/>
    <x v="0"/>
    <x v="0"/>
    <n v="6"/>
    <n v="-0.17943838937233908"/>
    <s v="Normal"/>
    <n v="14.715"/>
    <n v="6"/>
    <x v="0"/>
    <s v="T275"/>
    <b v="0"/>
    <x v="7"/>
    <x v="1"/>
    <x v="2"/>
  </r>
  <r>
    <x v="2184"/>
    <x v="0"/>
    <n v="8"/>
    <x v="97"/>
    <m/>
    <n v="69.7"/>
    <n v="33"/>
    <x v="0"/>
    <n v="2"/>
    <x v="0"/>
    <x v="3"/>
    <n v="10"/>
    <n v="-0.13261479804877407"/>
    <s v="Normal"/>
    <n v="14.715"/>
    <n v="10"/>
    <x v="0"/>
    <s v="T107"/>
    <b v="0"/>
    <x v="12"/>
    <x v="0"/>
    <x v="1"/>
  </r>
  <r>
    <x v="2185"/>
    <x v="2"/>
    <n v="30"/>
    <x v="97"/>
    <m/>
    <n v="61.1"/>
    <n v="49.4"/>
    <x v="1"/>
    <n v="2.5"/>
    <x v="1"/>
    <x v="778"/>
    <n v="15.89"/>
    <n v="-6.3667059824824582E-2"/>
    <s v="Normal"/>
    <n v="14.715"/>
    <n v="15.89"/>
    <x v="0"/>
    <s v="T231"/>
    <b v="1"/>
    <x v="4"/>
    <x v="0"/>
    <x v="0"/>
  </r>
  <r>
    <x v="2186"/>
    <x v="2"/>
    <n v="27"/>
    <x v="97"/>
    <m/>
    <n v="75.599999999999994"/>
    <n v="41.8"/>
    <x v="0"/>
    <n v="1"/>
    <x v="0"/>
    <x v="15"/>
    <n v="5"/>
    <n v="-0.19114428720323032"/>
    <s v="Normal"/>
    <n v="14.715"/>
    <n v="5"/>
    <x v="0"/>
    <s v="T357"/>
    <b v="0"/>
    <x v="0"/>
    <x v="1"/>
    <x v="1"/>
  </r>
  <r>
    <x v="2187"/>
    <x v="3"/>
    <n v="21"/>
    <x v="97"/>
    <m/>
    <n v="89.3"/>
    <n v="64"/>
    <x v="0"/>
    <n v="3"/>
    <x v="2"/>
    <x v="61"/>
    <n v="17"/>
    <n v="-5.0673513232535307E-2"/>
    <s v="Normal"/>
    <n v="14.715"/>
    <n v="17"/>
    <x v="0"/>
    <s v="T044"/>
    <b v="0"/>
    <x v="8"/>
    <x v="1"/>
    <x v="2"/>
  </r>
  <r>
    <x v="2188"/>
    <x v="2"/>
    <n v="1"/>
    <x v="97"/>
    <m/>
    <n v="93.3"/>
    <n v="57.3"/>
    <x v="0"/>
    <n v="4.5"/>
    <x v="1"/>
    <x v="113"/>
    <n v="26.78"/>
    <n v="6.3810167553581154E-2"/>
    <s v="Normal"/>
    <n v="14.715"/>
    <n v="26.78"/>
    <x v="1"/>
    <s v="T238"/>
    <b v="0"/>
    <x v="18"/>
    <x v="1"/>
    <x v="0"/>
  </r>
  <r>
    <x v="2189"/>
    <x v="0"/>
    <n v="15"/>
    <x v="97"/>
    <m/>
    <n v="53.1"/>
    <n v="36.9"/>
    <x v="1"/>
    <n v="2.5"/>
    <x v="1"/>
    <x v="779"/>
    <n v="17.079999999999998"/>
    <n v="-4.9737041406064025E-2"/>
    <s v="Normal"/>
    <n v="14.715"/>
    <n v="17.079999999999998"/>
    <x v="0"/>
    <s v="T366"/>
    <b v="1"/>
    <x v="22"/>
    <x v="0"/>
    <x v="1"/>
  </r>
  <r>
    <x v="2190"/>
    <x v="3"/>
    <n v="11"/>
    <x v="97"/>
    <m/>
    <n v="71.099999999999994"/>
    <n v="30.9"/>
    <x v="0"/>
    <n v="1"/>
    <x v="0"/>
    <x v="15"/>
    <n v="5"/>
    <n v="-0.19114428720323032"/>
    <s v="Normal"/>
    <n v="14.715"/>
    <n v="5"/>
    <x v="0"/>
    <s v="T409"/>
    <b v="0"/>
    <x v="23"/>
    <x v="1"/>
    <x v="2"/>
  </r>
  <r>
    <x v="2191"/>
    <x v="1"/>
    <n v="22"/>
    <x v="97"/>
    <m/>
    <n v="88.8"/>
    <n v="46.2"/>
    <x v="1"/>
    <n v="5"/>
    <x v="1"/>
    <x v="780"/>
    <n v="34.53"/>
    <n v="0.15453087574298835"/>
    <s v="Normal"/>
    <n v="14.715"/>
    <n v="34.53"/>
    <x v="1"/>
    <s v="T274"/>
    <b v="1"/>
    <x v="17"/>
    <x v="0"/>
    <x v="0"/>
  </r>
  <r>
    <x v="2192"/>
    <x v="0"/>
    <n v="9"/>
    <x v="97"/>
    <m/>
    <n v="67.099999999999994"/>
    <n v="56.4"/>
    <x v="0"/>
    <n v="0"/>
    <x v="0"/>
    <x v="12"/>
    <n v="1"/>
    <n v="-0.23796787852679532"/>
    <s v="Normal"/>
    <n v="14.715"/>
    <n v="1"/>
    <x v="0"/>
    <s v="T321"/>
    <b v="0"/>
    <x v="2"/>
    <x v="1"/>
    <x v="2"/>
  </r>
  <r>
    <x v="2193"/>
    <x v="0"/>
    <n v="7"/>
    <x v="97"/>
    <m/>
    <n v="51.7"/>
    <n v="30.4"/>
    <x v="0"/>
    <n v="2.5"/>
    <x v="1"/>
    <x v="131"/>
    <n v="13.12"/>
    <n v="-9.6092396816393366E-2"/>
    <s v="Normal"/>
    <n v="14.715"/>
    <n v="13.12"/>
    <x v="0"/>
    <s v="T104"/>
    <b v="0"/>
    <x v="22"/>
    <x v="1"/>
    <x v="2"/>
  </r>
  <r>
    <x v="2194"/>
    <x v="2"/>
    <n v="4"/>
    <x v="97"/>
    <m/>
    <n v="58"/>
    <n v="28.2"/>
    <x v="1"/>
    <n v="5"/>
    <x v="1"/>
    <x v="781"/>
    <n v="26.5"/>
    <n v="6.0532516160931582E-2"/>
    <s v="Normal"/>
    <n v="14.715"/>
    <n v="26.5"/>
    <x v="1"/>
    <s v="T317"/>
    <b v="1"/>
    <x v="4"/>
    <x v="0"/>
    <x v="1"/>
  </r>
  <r>
    <x v="2195"/>
    <x v="0"/>
    <n v="6"/>
    <x v="97"/>
    <m/>
    <n v="67.900000000000006"/>
    <n v="55.9"/>
    <x v="0"/>
    <n v="2"/>
    <x v="0"/>
    <x v="3"/>
    <n v="10"/>
    <n v="-0.13261479804877407"/>
    <s v="Normal"/>
    <n v="14.715"/>
    <n v="10"/>
    <x v="0"/>
    <s v="T013"/>
    <b v="0"/>
    <x v="7"/>
    <x v="1"/>
    <x v="1"/>
  </r>
  <r>
    <x v="2196"/>
    <x v="1"/>
    <n v="15"/>
    <x v="97"/>
    <m/>
    <n v="70.400000000000006"/>
    <n v="54.7"/>
    <x v="0"/>
    <n v="3"/>
    <x v="2"/>
    <x v="119"/>
    <n v="16.5"/>
    <n v="-5.6526462147980933E-2"/>
    <s v="Normal"/>
    <n v="14.715"/>
    <n v="16.5"/>
    <x v="0"/>
    <s v="T430"/>
    <b v="0"/>
    <x v="15"/>
    <x v="1"/>
    <x v="1"/>
  </r>
  <r>
    <x v="2197"/>
    <x v="2"/>
    <n v="10"/>
    <x v="97"/>
    <m/>
    <n v="43.7"/>
    <n v="27.5"/>
    <x v="1"/>
    <n v="4.5"/>
    <x v="1"/>
    <x v="782"/>
    <n v="28.48"/>
    <n v="8.3710193866096266E-2"/>
    <s v="Normal"/>
    <n v="14.715"/>
    <n v="28.48"/>
    <x v="1"/>
    <s v="T403"/>
    <b v="1"/>
    <x v="6"/>
    <x v="0"/>
    <x v="0"/>
  </r>
  <r>
    <x v="2198"/>
    <x v="3"/>
    <n v="17"/>
    <x v="97"/>
    <m/>
    <n v="100.2"/>
    <n v="40.4"/>
    <x v="0"/>
    <n v="4"/>
    <x v="1"/>
    <x v="58"/>
    <n v="23"/>
    <n v="1.9561873752812205E-2"/>
    <s v="Normal"/>
    <n v="14.715"/>
    <n v="23"/>
    <x v="1"/>
    <s v="T467"/>
    <b v="0"/>
    <x v="23"/>
    <x v="1"/>
    <x v="0"/>
  </r>
  <r>
    <x v="2199"/>
    <x v="2"/>
    <n v="4"/>
    <x v="97"/>
    <m/>
    <n v="59.8"/>
    <n v="48.5"/>
    <x v="0"/>
    <n v="1"/>
    <x v="0"/>
    <x v="0"/>
    <n v="6"/>
    <n v="-0.17943838937233908"/>
    <s v="Normal"/>
    <n v="14.715"/>
    <n v="6"/>
    <x v="0"/>
    <s v="T156"/>
    <b v="0"/>
    <x v="23"/>
    <x v="1"/>
    <x v="2"/>
  </r>
  <r>
    <x v="2200"/>
    <x v="3"/>
    <n v="21"/>
    <x v="98"/>
    <m/>
    <n v="60.2"/>
    <n v="51.2"/>
    <x v="0"/>
    <n v="2"/>
    <x v="0"/>
    <x v="4"/>
    <m/>
    <n v="-0.24967377635768659"/>
    <s v="Normal"/>
    <n v="19.830588235294115"/>
    <n v="19.830588235294115"/>
    <x v="1"/>
    <s v="T375"/>
    <b v="0"/>
    <x v="6"/>
    <x v="1"/>
    <x v="2"/>
  </r>
  <r>
    <x v="2201"/>
    <x v="0"/>
    <n v="31"/>
    <x v="98"/>
    <m/>
    <n v="77.7"/>
    <n v="50.7"/>
    <x v="0"/>
    <n v="1"/>
    <x v="0"/>
    <x v="15"/>
    <n v="5"/>
    <n v="-0.19114428720323032"/>
    <s v="Normal"/>
    <n v="19.830588235294115"/>
    <n v="5"/>
    <x v="0"/>
    <s v="T293"/>
    <b v="0"/>
    <x v="1"/>
    <x v="1"/>
    <x v="0"/>
  </r>
  <r>
    <x v="2202"/>
    <x v="0"/>
    <n v="14"/>
    <x v="98"/>
    <m/>
    <n v="58.7"/>
    <n v="37.4"/>
    <x v="1"/>
    <n v="4.5"/>
    <x v="1"/>
    <x v="783"/>
    <n v="26.29"/>
    <n v="5.807427761644441E-2"/>
    <s v="Normal"/>
    <n v="19.830588235294115"/>
    <n v="26.29"/>
    <x v="1"/>
    <s v="T154"/>
    <b v="1"/>
    <x v="12"/>
    <x v="0"/>
    <x v="0"/>
  </r>
  <r>
    <x v="2203"/>
    <x v="2"/>
    <n v="14"/>
    <x v="98"/>
    <m/>
    <n v="51.8"/>
    <n v="38.200000000000003"/>
    <x v="1"/>
    <n v="4.5"/>
    <x v="1"/>
    <x v="784"/>
    <n v="26.13"/>
    <n v="5.6201333963501812E-2"/>
    <s v="Normal"/>
    <n v="19.830588235294115"/>
    <n v="26.13"/>
    <x v="1"/>
    <s v="T198"/>
    <b v="1"/>
    <x v="11"/>
    <x v="0"/>
    <x v="2"/>
  </r>
  <r>
    <x v="2204"/>
    <x v="0"/>
    <n v="27"/>
    <x v="98"/>
    <m/>
    <n v="64.099999999999994"/>
    <n v="40.6"/>
    <x v="0"/>
    <n v="1.5"/>
    <x v="0"/>
    <x v="66"/>
    <n v="8.93"/>
    <n v="-0.1451401087278277"/>
    <s v="Normal"/>
    <n v="19.830588235294115"/>
    <n v="8.93"/>
    <x v="0"/>
    <s v="T145"/>
    <b v="0"/>
    <x v="17"/>
    <x v="1"/>
    <x v="0"/>
  </r>
  <r>
    <x v="2205"/>
    <x v="2"/>
    <n v="6"/>
    <x v="98"/>
    <m/>
    <n v="64.099999999999994"/>
    <n v="57.2"/>
    <x v="1"/>
    <n v="3"/>
    <x v="2"/>
    <x v="785"/>
    <n v="17.12"/>
    <n v="-4.9268805492828339E-2"/>
    <s v="Normal"/>
    <n v="19.830588235294115"/>
    <n v="17.12"/>
    <x v="0"/>
    <s v="T109"/>
    <b v="1"/>
    <x v="12"/>
    <x v="1"/>
    <x v="1"/>
  </r>
  <r>
    <x v="2206"/>
    <x v="2"/>
    <n v="18"/>
    <x v="98"/>
    <m/>
    <n v="81.7"/>
    <n v="38.4"/>
    <x v="1"/>
    <n v="3.5"/>
    <x v="1"/>
    <x v="786"/>
    <n v="20.02"/>
    <n v="-1.532170178324373E-2"/>
    <s v="Normal"/>
    <n v="19.830588235294115"/>
    <n v="20.02"/>
    <x v="1"/>
    <s v="T150"/>
    <b v="1"/>
    <x v="15"/>
    <x v="0"/>
    <x v="0"/>
  </r>
  <r>
    <x v="2207"/>
    <x v="3"/>
    <n v="12"/>
    <x v="98"/>
    <m/>
    <n v="62.3"/>
    <n v="32.9"/>
    <x v="0"/>
    <n v="2.5"/>
    <x v="1"/>
    <x v="131"/>
    <n v="13.12"/>
    <n v="-9.6092396816393366E-2"/>
    <s v="Normal"/>
    <n v="19.830588235294115"/>
    <n v="13.12"/>
    <x v="0"/>
    <s v="T087"/>
    <b v="0"/>
    <x v="14"/>
    <x v="0"/>
    <x v="1"/>
  </r>
  <r>
    <x v="2208"/>
    <x v="2"/>
    <n v="29"/>
    <x v="98"/>
    <m/>
    <n v="93.2"/>
    <n v="62.5"/>
    <x v="0"/>
    <n v="3"/>
    <x v="2"/>
    <x v="4"/>
    <m/>
    <n v="-0.24967377635768659"/>
    <s v="Normal"/>
    <n v="19.830588235294115"/>
    <n v="19.830588235294115"/>
    <x v="1"/>
    <s v="T452"/>
    <b v="0"/>
    <x v="12"/>
    <x v="1"/>
    <x v="2"/>
  </r>
  <r>
    <x v="2209"/>
    <x v="0"/>
    <n v="22"/>
    <x v="98"/>
    <m/>
    <n v="71.400000000000006"/>
    <n v="33.799999999999997"/>
    <x v="0"/>
    <n v="3.5"/>
    <x v="1"/>
    <x v="175"/>
    <n v="19.43"/>
    <n v="-2.2228181503469568E-2"/>
    <s v="Normal"/>
    <n v="19.830588235294115"/>
    <n v="19.43"/>
    <x v="1"/>
    <s v="T009"/>
    <b v="0"/>
    <x v="7"/>
    <x v="1"/>
    <x v="0"/>
  </r>
  <r>
    <x v="2210"/>
    <x v="3"/>
    <n v="25"/>
    <x v="98"/>
    <m/>
    <n v="64.3"/>
    <n v="59.3"/>
    <x v="1"/>
    <n v="2"/>
    <x v="0"/>
    <x v="4"/>
    <m/>
    <n v="-0.24967377635768659"/>
    <s v="Normal"/>
    <n v="19.830588235294115"/>
    <n v="19.830588235294115"/>
    <x v="1"/>
    <s v="T129"/>
    <b v="1"/>
    <x v="9"/>
    <x v="0"/>
    <x v="0"/>
  </r>
  <r>
    <x v="2211"/>
    <x v="2"/>
    <n v="16"/>
    <x v="98"/>
    <m/>
    <n v="47.8"/>
    <n v="26.7"/>
    <x v="0"/>
    <n v="3"/>
    <x v="2"/>
    <x v="61"/>
    <n v="17"/>
    <n v="-5.0673513232535307E-2"/>
    <s v="Normal"/>
    <n v="19.830588235294115"/>
    <n v="17"/>
    <x v="0"/>
    <s v="T225"/>
    <b v="0"/>
    <x v="20"/>
    <x v="0"/>
    <x v="0"/>
  </r>
  <r>
    <x v="2212"/>
    <x v="2"/>
    <n v="5"/>
    <x v="98"/>
    <m/>
    <n v="73.599999999999994"/>
    <n v="54.6"/>
    <x v="1"/>
    <n v="3"/>
    <x v="2"/>
    <x v="166"/>
    <n v="18"/>
    <n v="-3.8967615401644055E-2"/>
    <s v="Normal"/>
    <n v="19.830588235294115"/>
    <n v="18"/>
    <x v="1"/>
    <s v="T425"/>
    <b v="1"/>
    <x v="14"/>
    <x v="1"/>
    <x v="0"/>
  </r>
  <r>
    <x v="2213"/>
    <x v="1"/>
    <n v="16"/>
    <x v="98"/>
    <m/>
    <n v="80.3"/>
    <n v="45.7"/>
    <x v="1"/>
    <n v="5"/>
    <x v="1"/>
    <x v="787"/>
    <n v="30.95"/>
    <n v="0.11262376150839765"/>
    <s v="Normal"/>
    <n v="19.830588235294115"/>
    <n v="30.95"/>
    <x v="1"/>
    <s v="T180"/>
    <b v="1"/>
    <x v="0"/>
    <x v="1"/>
    <x v="2"/>
  </r>
  <r>
    <x v="2214"/>
    <x v="0"/>
    <n v="15"/>
    <x v="98"/>
    <m/>
    <n v="67.2"/>
    <n v="42.4"/>
    <x v="0"/>
    <n v="2"/>
    <x v="0"/>
    <x v="3"/>
    <n v="10"/>
    <n v="-0.13261479804877407"/>
    <s v="Normal"/>
    <n v="19.830588235294115"/>
    <n v="10"/>
    <x v="0"/>
    <s v="T407"/>
    <b v="0"/>
    <x v="0"/>
    <x v="1"/>
    <x v="1"/>
  </r>
  <r>
    <x v="2215"/>
    <x v="1"/>
    <n v="18"/>
    <x v="98"/>
    <m/>
    <n v="76.3"/>
    <n v="44.6"/>
    <x v="1"/>
    <n v="4"/>
    <x v="1"/>
    <x v="788"/>
    <n v="23.2"/>
    <n v="2.1903053318990447E-2"/>
    <s v="Normal"/>
    <n v="19.830588235294115"/>
    <n v="23.2"/>
    <x v="1"/>
    <s v="T096"/>
    <b v="1"/>
    <x v="1"/>
    <x v="0"/>
    <x v="0"/>
  </r>
  <r>
    <x v="2216"/>
    <x v="2"/>
    <n v="1"/>
    <x v="98"/>
    <m/>
    <n v="101.5"/>
    <n v="65.2"/>
    <x v="0"/>
    <n v="4"/>
    <x v="1"/>
    <x v="58"/>
    <n v="23"/>
    <n v="1.9561873752812205E-2"/>
    <s v="Normal"/>
    <n v="19.830588235294115"/>
    <n v="23"/>
    <x v="1"/>
    <s v="T383"/>
    <b v="0"/>
    <x v="7"/>
    <x v="1"/>
    <x v="2"/>
  </r>
  <r>
    <x v="2217"/>
    <x v="2"/>
    <n v="28"/>
    <x v="98"/>
    <m/>
    <n v="90.3"/>
    <n v="47.5"/>
    <x v="1"/>
    <n v="5"/>
    <x v="1"/>
    <x v="789"/>
    <n v="29.77"/>
    <n v="9.8810802067945971E-2"/>
    <s v="Normal"/>
    <n v="19.830588235294115"/>
    <n v="29.77"/>
    <x v="1"/>
    <s v="T416"/>
    <b v="1"/>
    <x v="16"/>
    <x v="0"/>
    <x v="2"/>
  </r>
  <r>
    <x v="2218"/>
    <x v="1"/>
    <n v="13"/>
    <x v="98"/>
    <m/>
    <n v="98.8"/>
    <n v="56.5"/>
    <x v="1"/>
    <n v="5"/>
    <x v="1"/>
    <x v="790"/>
    <n v="33.119999999999997"/>
    <n v="0.13802555980143164"/>
    <s v="Normal"/>
    <n v="19.830588235294115"/>
    <n v="33.119999999999997"/>
    <x v="1"/>
    <s v="T150"/>
    <b v="1"/>
    <x v="2"/>
    <x v="0"/>
    <x v="1"/>
  </r>
  <r>
    <x v="2219"/>
    <x v="0"/>
    <n v="6"/>
    <x v="98"/>
    <m/>
    <n v="70.5"/>
    <n v="39.200000000000003"/>
    <x v="1"/>
    <n v="2.5"/>
    <x v="1"/>
    <x v="338"/>
    <n v="16.04"/>
    <n v="-6.1911175150190914E-2"/>
    <s v="Normal"/>
    <n v="19.830588235294115"/>
    <n v="16.04"/>
    <x v="0"/>
    <s v="T175"/>
    <b v="1"/>
    <x v="18"/>
    <x v="0"/>
    <x v="2"/>
  </r>
  <r>
    <x v="2220"/>
    <x v="3"/>
    <n v="10"/>
    <x v="99"/>
    <m/>
    <n v="86.1"/>
    <n v="49.2"/>
    <x v="1"/>
    <n v="5"/>
    <x v="1"/>
    <x v="791"/>
    <n v="32.25"/>
    <n v="0.12784142868855627"/>
    <s v="Normal"/>
    <n v="17.727428571428568"/>
    <n v="32.25"/>
    <x v="1"/>
    <s v="T455"/>
    <b v="1"/>
    <x v="18"/>
    <x v="0"/>
    <x v="1"/>
  </r>
  <r>
    <x v="2221"/>
    <x v="1"/>
    <n v="25"/>
    <x v="99"/>
    <m/>
    <n v="56.3"/>
    <n v="33.299999999999997"/>
    <x v="1"/>
    <n v="5"/>
    <x v="1"/>
    <x v="792"/>
    <n v="30.39"/>
    <n v="0.10606845872309856"/>
    <s v="Normal"/>
    <n v="17.727428571428568"/>
    <n v="30.39"/>
    <x v="1"/>
    <s v="T229"/>
    <b v="1"/>
    <x v="15"/>
    <x v="0"/>
    <x v="2"/>
  </r>
  <r>
    <x v="2222"/>
    <x v="2"/>
    <n v="1"/>
    <x v="99"/>
    <m/>
    <n v="96.2"/>
    <n v="43.1"/>
    <x v="0"/>
    <n v="1"/>
    <x v="0"/>
    <x v="47"/>
    <n v="7"/>
    <n v="-0.16773249154144781"/>
    <s v="Normal"/>
    <n v="17.727428571428568"/>
    <n v="7"/>
    <x v="0"/>
    <s v="T097"/>
    <b v="0"/>
    <x v="7"/>
    <x v="1"/>
    <x v="1"/>
  </r>
  <r>
    <x v="2223"/>
    <x v="1"/>
    <n v="13"/>
    <x v="99"/>
    <m/>
    <n v="45.5"/>
    <n v="27.1"/>
    <x v="0"/>
    <n v="4"/>
    <x v="1"/>
    <x v="4"/>
    <m/>
    <n v="-0.24967377635768659"/>
    <s v="Normal"/>
    <n v="17.727428571428568"/>
    <n v="17.727428571428568"/>
    <x v="0"/>
    <s v="T494"/>
    <b v="0"/>
    <x v="0"/>
    <x v="1"/>
    <x v="2"/>
  </r>
  <r>
    <x v="2224"/>
    <x v="3"/>
    <n v="9"/>
    <x v="99"/>
    <m/>
    <n v="41"/>
    <n v="35"/>
    <x v="0"/>
    <n v="2"/>
    <x v="0"/>
    <x v="20"/>
    <n v="13"/>
    <n v="-9.7497104556100306E-2"/>
    <s v="Normal"/>
    <n v="17.727428571428568"/>
    <n v="13"/>
    <x v="0"/>
    <s v="T070"/>
    <b v="0"/>
    <x v="17"/>
    <x v="1"/>
    <x v="2"/>
  </r>
  <r>
    <x v="2225"/>
    <x v="1"/>
    <n v="9"/>
    <x v="99"/>
    <m/>
    <n v="75.099999999999994"/>
    <n v="54.1"/>
    <x v="0"/>
    <n v="4"/>
    <x v="1"/>
    <x v="173"/>
    <n v="23.1"/>
    <n v="2.0732463535901347E-2"/>
    <s v="Normal"/>
    <n v="17.727428571428568"/>
    <n v="23.1"/>
    <x v="1"/>
    <s v="T019"/>
    <b v="0"/>
    <x v="18"/>
    <x v="1"/>
    <x v="2"/>
  </r>
  <r>
    <x v="2226"/>
    <x v="0"/>
    <n v="16"/>
    <x v="99"/>
    <m/>
    <n v="73.5"/>
    <n v="36.4"/>
    <x v="0"/>
    <n v="1"/>
    <x v="0"/>
    <x v="4"/>
    <m/>
    <n v="-0.24967377635768659"/>
    <s v="Normal"/>
    <n v="17.727428571428568"/>
    <n v="17.727428571428568"/>
    <x v="0"/>
    <s v="T487"/>
    <b v="0"/>
    <x v="23"/>
    <x v="1"/>
    <x v="0"/>
  </r>
  <r>
    <x v="2227"/>
    <x v="1"/>
    <n v="13"/>
    <x v="99"/>
    <m/>
    <n v="41.7"/>
    <n v="38.9"/>
    <x v="1"/>
    <n v="5"/>
    <x v="1"/>
    <x v="793"/>
    <n v="31.93"/>
    <n v="0.12409554138267108"/>
    <s v="Normal"/>
    <n v="17.727428571428568"/>
    <n v="31.93"/>
    <x v="1"/>
    <s v="T093"/>
    <b v="1"/>
    <x v="19"/>
    <x v="1"/>
    <x v="0"/>
  </r>
  <r>
    <x v="2228"/>
    <x v="0"/>
    <n v="26"/>
    <x v="99"/>
    <m/>
    <n v="82.3"/>
    <n v="68"/>
    <x v="0"/>
    <n v="3"/>
    <x v="2"/>
    <x v="45"/>
    <n v="15"/>
    <n v="-7.4085308894317803E-2"/>
    <s v="Normal"/>
    <n v="17.727428571428568"/>
    <n v="15"/>
    <x v="0"/>
    <s v="T182"/>
    <b v="0"/>
    <x v="12"/>
    <x v="1"/>
    <x v="0"/>
  </r>
  <r>
    <x v="2229"/>
    <x v="1"/>
    <n v="1"/>
    <x v="99"/>
    <m/>
    <n v="52"/>
    <n v="29.2"/>
    <x v="1"/>
    <n v="5"/>
    <x v="1"/>
    <x v="625"/>
    <n v="30.34"/>
    <n v="0.10548316383155398"/>
    <s v="Normal"/>
    <n v="17.727428571428568"/>
    <n v="30.34"/>
    <x v="1"/>
    <s v="T120"/>
    <b v="1"/>
    <x v="21"/>
    <x v="0"/>
    <x v="1"/>
  </r>
  <r>
    <x v="2230"/>
    <x v="0"/>
    <n v="8"/>
    <x v="99"/>
    <m/>
    <n v="77.400000000000006"/>
    <n v="58.8"/>
    <x v="0"/>
    <n v="2"/>
    <x v="0"/>
    <x v="93"/>
    <n v="11"/>
    <n v="-0.12090890021788281"/>
    <s v="Normal"/>
    <n v="17.727428571428568"/>
    <n v="11"/>
    <x v="0"/>
    <s v="T350"/>
    <b v="0"/>
    <x v="2"/>
    <x v="0"/>
    <x v="0"/>
  </r>
  <r>
    <x v="2231"/>
    <x v="3"/>
    <n v="3"/>
    <x v="99"/>
    <m/>
    <n v="54.5"/>
    <n v="33.4"/>
    <x v="1"/>
    <n v="3"/>
    <x v="2"/>
    <x v="769"/>
    <n v="17.48"/>
    <n v="-4.50546822737075E-2"/>
    <s v="Normal"/>
    <n v="17.727428571428568"/>
    <n v="17.48"/>
    <x v="0"/>
    <s v="T032"/>
    <b v="1"/>
    <x v="22"/>
    <x v="1"/>
    <x v="0"/>
  </r>
  <r>
    <x v="2232"/>
    <x v="0"/>
    <n v="8"/>
    <x v="99"/>
    <m/>
    <n v="80.2"/>
    <n v="43.1"/>
    <x v="1"/>
    <n v="3"/>
    <x v="2"/>
    <x v="794"/>
    <n v="18.329999999999998"/>
    <n v="-3.5104669117449958E-2"/>
    <s v="Normal"/>
    <n v="17.727428571428568"/>
    <n v="18.329999999999998"/>
    <x v="1"/>
    <s v="T203"/>
    <b v="1"/>
    <x v="9"/>
    <x v="0"/>
    <x v="2"/>
  </r>
  <r>
    <x v="2233"/>
    <x v="2"/>
    <n v="2"/>
    <x v="99"/>
    <m/>
    <n v="95"/>
    <n v="46.6"/>
    <x v="1"/>
    <n v="4.5"/>
    <x v="1"/>
    <x v="4"/>
    <m/>
    <n v="-0.24967377635768659"/>
    <s v="Normal"/>
    <n v="17.727428571428568"/>
    <n v="17.727428571428568"/>
    <x v="0"/>
    <s v="T300"/>
    <b v="1"/>
    <x v="6"/>
    <x v="0"/>
    <x v="1"/>
  </r>
  <r>
    <x v="2234"/>
    <x v="0"/>
    <n v="30"/>
    <x v="99"/>
    <m/>
    <n v="64.099999999999994"/>
    <n v="42.5"/>
    <x v="0"/>
    <n v="3"/>
    <x v="2"/>
    <x v="45"/>
    <n v="15"/>
    <n v="-7.4085308894317803E-2"/>
    <s v="Normal"/>
    <n v="17.727428571428568"/>
    <n v="15"/>
    <x v="0"/>
    <s v="T442"/>
    <b v="0"/>
    <x v="4"/>
    <x v="1"/>
    <x v="2"/>
  </r>
  <r>
    <x v="2235"/>
    <x v="0"/>
    <n v="15"/>
    <x v="99"/>
    <m/>
    <n v="64.3"/>
    <n v="52.4"/>
    <x v="0"/>
    <n v="3"/>
    <x v="2"/>
    <x v="4"/>
    <m/>
    <n v="-0.24967377635768659"/>
    <s v="Normal"/>
    <n v="17.727428571428568"/>
    <n v="17.727428571428568"/>
    <x v="0"/>
    <s v="T066"/>
    <b v="0"/>
    <x v="22"/>
    <x v="1"/>
    <x v="2"/>
  </r>
  <r>
    <x v="2236"/>
    <x v="2"/>
    <n v="6"/>
    <x v="99"/>
    <m/>
    <n v="68.400000000000006"/>
    <n v="32.6"/>
    <x v="0"/>
    <n v="0"/>
    <x v="0"/>
    <x v="12"/>
    <n v="1"/>
    <n v="-0.23796787852679532"/>
    <s v="Normal"/>
    <n v="17.727428571428568"/>
    <n v="1"/>
    <x v="0"/>
    <s v="T089"/>
    <b v="0"/>
    <x v="4"/>
    <x v="1"/>
    <x v="0"/>
  </r>
  <r>
    <x v="2237"/>
    <x v="3"/>
    <n v="22"/>
    <x v="99"/>
    <m/>
    <n v="69.400000000000006"/>
    <n v="44.2"/>
    <x v="1"/>
    <n v="2"/>
    <x v="0"/>
    <x v="4"/>
    <m/>
    <n v="-0.24967377635768659"/>
    <s v="Normal"/>
    <n v="17.727428571428568"/>
    <n v="17.727428571428568"/>
    <x v="0"/>
    <s v="T240"/>
    <b v="1"/>
    <x v="4"/>
    <x v="0"/>
    <x v="1"/>
  </r>
  <r>
    <x v="2238"/>
    <x v="1"/>
    <n v="19"/>
    <x v="99"/>
    <m/>
    <n v="78.2"/>
    <n v="56.8"/>
    <x v="1"/>
    <n v="5"/>
    <x v="1"/>
    <x v="795"/>
    <n v="33.369999999999997"/>
    <n v="0.14095203425915445"/>
    <s v="Normal"/>
    <n v="17.727428571428568"/>
    <n v="33.369999999999997"/>
    <x v="1"/>
    <s v="T366"/>
    <b v="1"/>
    <x v="19"/>
    <x v="0"/>
    <x v="1"/>
  </r>
  <r>
    <x v="2239"/>
    <x v="3"/>
    <n v="29"/>
    <x v="99"/>
    <m/>
    <n v="49.4"/>
    <n v="32.700000000000003"/>
    <x v="0"/>
    <n v="2"/>
    <x v="0"/>
    <x v="20"/>
    <n v="13"/>
    <n v="-9.7497104556100306E-2"/>
    <s v="Normal"/>
    <n v="17.727428571428568"/>
    <n v="13"/>
    <x v="0"/>
    <s v="T334"/>
    <b v="0"/>
    <x v="21"/>
    <x v="1"/>
    <x v="2"/>
  </r>
  <r>
    <x v="2240"/>
    <x v="0"/>
    <n v="29"/>
    <x v="100"/>
    <m/>
    <n v="61.5"/>
    <n v="36.9"/>
    <x v="0"/>
    <n v="2"/>
    <x v="0"/>
    <x v="3"/>
    <n v="10"/>
    <n v="-0.13261479804877407"/>
    <s v="Normal"/>
    <n v="18.22"/>
    <n v="10"/>
    <x v="0"/>
    <s v="T500"/>
    <b v="0"/>
    <x v="16"/>
    <x v="1"/>
    <x v="2"/>
  </r>
  <r>
    <x v="2241"/>
    <x v="2"/>
    <n v="14"/>
    <x v="100"/>
    <m/>
    <n v="85"/>
    <n v="59.9"/>
    <x v="1"/>
    <n v="5"/>
    <x v="1"/>
    <x v="796"/>
    <n v="28.43"/>
    <n v="8.3124898974551692E-2"/>
    <s v="Normal"/>
    <n v="18.22"/>
    <n v="28.43"/>
    <x v="1"/>
    <s v="T037"/>
    <b v="1"/>
    <x v="20"/>
    <x v="0"/>
    <x v="0"/>
  </r>
  <r>
    <x v="2242"/>
    <x v="1"/>
    <n v="21"/>
    <x v="100"/>
    <m/>
    <n v="47.4"/>
    <n v="37.4"/>
    <x v="0"/>
    <n v="4"/>
    <x v="1"/>
    <x v="18"/>
    <n v="24.2"/>
    <n v="3.3608951149881695E-2"/>
    <s v="Normal"/>
    <n v="18.22"/>
    <n v="24.2"/>
    <x v="1"/>
    <s v="T257"/>
    <b v="0"/>
    <x v="22"/>
    <x v="1"/>
    <x v="1"/>
  </r>
  <r>
    <x v="2243"/>
    <x v="3"/>
    <n v="9"/>
    <x v="100"/>
    <m/>
    <n v="81"/>
    <n v="42.4"/>
    <x v="0"/>
    <n v="2.5"/>
    <x v="1"/>
    <x v="131"/>
    <n v="13.12"/>
    <n v="-9.6092396816393366E-2"/>
    <s v="Normal"/>
    <n v="18.22"/>
    <n v="13.12"/>
    <x v="0"/>
    <s v="T196"/>
    <b v="0"/>
    <x v="1"/>
    <x v="1"/>
    <x v="0"/>
  </r>
  <r>
    <x v="2244"/>
    <x v="1"/>
    <n v="10"/>
    <x v="100"/>
    <m/>
    <n v="70.7"/>
    <n v="47.2"/>
    <x v="1"/>
    <n v="5"/>
    <x v="1"/>
    <x v="797"/>
    <n v="30.3"/>
    <n v="0.10501492791831835"/>
    <s v="Normal"/>
    <n v="18.22"/>
    <n v="30.3"/>
    <x v="1"/>
    <s v="T119"/>
    <b v="1"/>
    <x v="14"/>
    <x v="0"/>
    <x v="1"/>
  </r>
  <r>
    <x v="2245"/>
    <x v="2"/>
    <n v="8"/>
    <x v="100"/>
    <m/>
    <n v="68.5"/>
    <n v="45.3"/>
    <x v="0"/>
    <n v="3.5"/>
    <x v="1"/>
    <x v="33"/>
    <n v="18.38"/>
    <n v="-3.451937422590539E-2"/>
    <s v="Normal"/>
    <n v="18.22"/>
    <n v="18.38"/>
    <x v="1"/>
    <s v="T132"/>
    <b v="0"/>
    <x v="18"/>
    <x v="1"/>
    <x v="2"/>
  </r>
  <r>
    <x v="2246"/>
    <x v="2"/>
    <n v="1"/>
    <x v="100"/>
    <m/>
    <n v="48.7"/>
    <n v="38.700000000000003"/>
    <x v="1"/>
    <n v="4.5"/>
    <x v="1"/>
    <x v="798"/>
    <n v="28.29"/>
    <n v="8.148607327822692E-2"/>
    <s v="Normal"/>
    <n v="18.22"/>
    <n v="28.29"/>
    <x v="1"/>
    <s v="T313"/>
    <b v="1"/>
    <x v="4"/>
    <x v="0"/>
    <x v="0"/>
  </r>
  <r>
    <x v="2247"/>
    <x v="3"/>
    <n v="26"/>
    <x v="100"/>
    <m/>
    <n v="59.4"/>
    <n v="59"/>
    <x v="0"/>
    <n v="2"/>
    <x v="0"/>
    <x v="4"/>
    <m/>
    <n v="-0.24967377635768659"/>
    <s v="Normal"/>
    <n v="18.22"/>
    <n v="18.22"/>
    <x v="1"/>
    <s v="T415"/>
    <b v="0"/>
    <x v="15"/>
    <x v="1"/>
    <x v="0"/>
  </r>
  <r>
    <x v="2248"/>
    <x v="2"/>
    <n v="11"/>
    <x v="100"/>
    <m/>
    <n v="69.400000000000006"/>
    <n v="42.2"/>
    <x v="0"/>
    <n v="2"/>
    <x v="0"/>
    <x v="3"/>
    <n v="10"/>
    <n v="-0.13261479804877407"/>
    <s v="Normal"/>
    <n v="18.22"/>
    <n v="10"/>
    <x v="0"/>
    <s v="T102"/>
    <b v="0"/>
    <x v="15"/>
    <x v="1"/>
    <x v="1"/>
  </r>
  <r>
    <x v="2249"/>
    <x v="0"/>
    <n v="15"/>
    <x v="100"/>
    <m/>
    <n v="58"/>
    <n v="33.4"/>
    <x v="0"/>
    <n v="1"/>
    <x v="0"/>
    <x v="0"/>
    <n v="6"/>
    <n v="-0.17943838937233908"/>
    <s v="Normal"/>
    <n v="18.22"/>
    <n v="6"/>
    <x v="0"/>
    <s v="T176"/>
    <b v="0"/>
    <x v="20"/>
    <x v="1"/>
    <x v="1"/>
  </r>
  <r>
    <x v="2250"/>
    <x v="2"/>
    <n v="24"/>
    <x v="100"/>
    <m/>
    <n v="77.7"/>
    <n v="53"/>
    <x v="1"/>
    <n v="4.5"/>
    <x v="1"/>
    <x v="799"/>
    <n v="26.16"/>
    <n v="5.6552510898428561E-2"/>
    <s v="Normal"/>
    <n v="18.22"/>
    <n v="26.16"/>
    <x v="1"/>
    <s v="T031"/>
    <b v="1"/>
    <x v="12"/>
    <x v="0"/>
    <x v="1"/>
  </r>
  <r>
    <x v="2251"/>
    <x v="1"/>
    <n v="19"/>
    <x v="100"/>
    <m/>
    <n v="52.7"/>
    <n v="30.6"/>
    <x v="1"/>
    <n v="5"/>
    <x v="1"/>
    <x v="800"/>
    <n v="30.43"/>
    <n v="0.10653669463633419"/>
    <s v="Normal"/>
    <n v="18.22"/>
    <n v="30.43"/>
    <x v="1"/>
    <s v="T329"/>
    <b v="1"/>
    <x v="14"/>
    <x v="0"/>
    <x v="0"/>
  </r>
  <r>
    <x v="2252"/>
    <x v="3"/>
    <n v="23"/>
    <x v="100"/>
    <m/>
    <n v="61.3"/>
    <n v="52.6"/>
    <x v="0"/>
    <n v="1.5"/>
    <x v="0"/>
    <x v="66"/>
    <n v="8.93"/>
    <n v="-0.1451401087278277"/>
    <s v="Normal"/>
    <n v="18.22"/>
    <n v="8.93"/>
    <x v="0"/>
    <s v="T188"/>
    <b v="0"/>
    <x v="16"/>
    <x v="0"/>
    <x v="1"/>
  </r>
  <r>
    <x v="2253"/>
    <x v="0"/>
    <n v="7"/>
    <x v="100"/>
    <m/>
    <n v="69.099999999999994"/>
    <n v="52.7"/>
    <x v="1"/>
    <n v="2.5"/>
    <x v="1"/>
    <x v="801"/>
    <n v="15.82"/>
    <n v="-6.4486472672986975E-2"/>
    <s v="Normal"/>
    <n v="18.22"/>
    <n v="15.82"/>
    <x v="0"/>
    <s v="T208"/>
    <b v="1"/>
    <x v="1"/>
    <x v="0"/>
    <x v="1"/>
  </r>
  <r>
    <x v="2254"/>
    <x v="3"/>
    <n v="28"/>
    <x v="100"/>
    <m/>
    <n v="53.8"/>
    <n v="32.5"/>
    <x v="0"/>
    <n v="2.5"/>
    <x v="1"/>
    <x v="157"/>
    <n v="14.18"/>
    <n v="-8.3684145115648631E-2"/>
    <s v="Normal"/>
    <n v="18.22"/>
    <n v="14.18"/>
    <x v="0"/>
    <s v="T183"/>
    <b v="0"/>
    <x v="1"/>
    <x v="1"/>
    <x v="1"/>
  </r>
  <r>
    <x v="2255"/>
    <x v="0"/>
    <n v="9"/>
    <x v="100"/>
    <m/>
    <n v="50.4"/>
    <n v="34.5"/>
    <x v="0"/>
    <n v="2"/>
    <x v="0"/>
    <x v="3"/>
    <n v="10"/>
    <n v="-0.13261479804877407"/>
    <s v="Normal"/>
    <n v="18.22"/>
    <n v="10"/>
    <x v="0"/>
    <s v="T274"/>
    <b v="0"/>
    <x v="3"/>
    <x v="1"/>
    <x v="2"/>
  </r>
  <r>
    <x v="2256"/>
    <x v="2"/>
    <n v="22"/>
    <x v="100"/>
    <m/>
    <n v="95.7"/>
    <n v="59.3"/>
    <x v="0"/>
    <n v="4"/>
    <x v="1"/>
    <x v="58"/>
    <n v="23"/>
    <n v="1.9561873752812205E-2"/>
    <s v="Normal"/>
    <n v="18.22"/>
    <n v="23"/>
    <x v="1"/>
    <s v="T125"/>
    <b v="0"/>
    <x v="0"/>
    <x v="1"/>
    <x v="1"/>
  </r>
  <r>
    <x v="2257"/>
    <x v="1"/>
    <n v="10"/>
    <x v="100"/>
    <m/>
    <n v="70"/>
    <n v="36.4"/>
    <x v="1"/>
    <n v="4"/>
    <x v="1"/>
    <x v="802"/>
    <n v="23.9"/>
    <n v="3.0097181800614315E-2"/>
    <s v="Normal"/>
    <n v="18.22"/>
    <n v="23.9"/>
    <x v="1"/>
    <s v="T088"/>
    <b v="1"/>
    <x v="2"/>
    <x v="0"/>
    <x v="0"/>
  </r>
  <r>
    <x v="2258"/>
    <x v="0"/>
    <n v="2"/>
    <x v="100"/>
    <m/>
    <n v="59.5"/>
    <n v="43.3"/>
    <x v="0"/>
    <n v="0.5"/>
    <x v="0"/>
    <x v="36"/>
    <n v="3.68"/>
    <n v="-0.20659607234000676"/>
    <s v="Normal"/>
    <n v="18.22"/>
    <n v="3.68"/>
    <x v="0"/>
    <s v="T333"/>
    <b v="0"/>
    <x v="10"/>
    <x v="1"/>
    <x v="0"/>
  </r>
  <r>
    <x v="2259"/>
    <x v="2"/>
    <n v="14"/>
    <x v="100"/>
    <m/>
    <n v="50.5"/>
    <n v="30.8"/>
    <x v="1"/>
    <n v="3.5"/>
    <x v="1"/>
    <x v="706"/>
    <n v="21.36"/>
    <n v="3.6420131015054525E-4"/>
    <s v="Normal"/>
    <n v="18.22"/>
    <n v="21.36"/>
    <x v="1"/>
    <s v="T278"/>
    <b v="1"/>
    <x v="19"/>
    <x v="0"/>
    <x v="2"/>
  </r>
  <r>
    <x v="2260"/>
    <x v="2"/>
    <n v="10"/>
    <x v="67"/>
    <m/>
    <n v="86"/>
    <n v="65"/>
    <x v="1"/>
    <n v="4.5"/>
    <x v="1"/>
    <x v="404"/>
    <n v="27.26"/>
    <n v="6.9428998512408954E-2"/>
    <s v="Normal"/>
    <n v="18.581578947368417"/>
    <n v="27.26"/>
    <x v="1"/>
    <s v="T186"/>
    <b v="1"/>
    <x v="12"/>
    <x v="0"/>
    <x v="2"/>
  </r>
  <r>
    <x v="2261"/>
    <x v="1"/>
    <n v="15"/>
    <x v="67"/>
    <m/>
    <n v="57.6"/>
    <n v="31.2"/>
    <x v="1"/>
    <n v="5"/>
    <x v="1"/>
    <x v="803"/>
    <n v="31.63"/>
    <n v="0.12058377203340369"/>
    <s v="Normal"/>
    <n v="18.581578947368417"/>
    <n v="31.63"/>
    <x v="1"/>
    <s v="T354"/>
    <b v="1"/>
    <x v="13"/>
    <x v="0"/>
    <x v="0"/>
  </r>
  <r>
    <x v="2262"/>
    <x v="2"/>
    <n v="28"/>
    <x v="67"/>
    <m/>
    <n v="60.8"/>
    <n v="44.7"/>
    <x v="0"/>
    <n v="2.5"/>
    <x v="1"/>
    <x v="131"/>
    <n v="13.12"/>
    <n v="-9.6092396816393366E-2"/>
    <s v="Normal"/>
    <n v="18.581578947368417"/>
    <n v="13.12"/>
    <x v="0"/>
    <s v="T333"/>
    <b v="0"/>
    <x v="16"/>
    <x v="0"/>
    <x v="2"/>
  </r>
  <r>
    <x v="2263"/>
    <x v="0"/>
    <n v="13"/>
    <x v="67"/>
    <m/>
    <n v="65"/>
    <n v="42.4"/>
    <x v="0"/>
    <n v="1"/>
    <x v="0"/>
    <x v="15"/>
    <n v="5"/>
    <n v="-0.19114428720323032"/>
    <s v="Normal"/>
    <n v="18.581578947368417"/>
    <n v="5"/>
    <x v="0"/>
    <s v="T051"/>
    <b v="0"/>
    <x v="21"/>
    <x v="1"/>
    <x v="0"/>
  </r>
  <r>
    <x v="2264"/>
    <x v="0"/>
    <n v="2"/>
    <x v="67"/>
    <m/>
    <n v="93.1"/>
    <n v="58.1"/>
    <x v="0"/>
    <n v="2"/>
    <x v="0"/>
    <x v="40"/>
    <n v="12"/>
    <n v="-0.10920300238699156"/>
    <s v="Normal"/>
    <n v="18.581578947368417"/>
    <n v="12"/>
    <x v="0"/>
    <s v="T284"/>
    <b v="0"/>
    <x v="3"/>
    <x v="1"/>
    <x v="1"/>
  </r>
  <r>
    <x v="2265"/>
    <x v="2"/>
    <n v="18"/>
    <x v="67"/>
    <m/>
    <n v="87.5"/>
    <n v="55.1"/>
    <x v="0"/>
    <n v="2"/>
    <x v="0"/>
    <x v="40"/>
    <n v="12"/>
    <n v="-0.10920300238699156"/>
    <s v="Normal"/>
    <n v="18.581578947368417"/>
    <n v="12"/>
    <x v="0"/>
    <s v="T243"/>
    <b v="0"/>
    <x v="3"/>
    <x v="0"/>
    <x v="0"/>
  </r>
  <r>
    <x v="2266"/>
    <x v="1"/>
    <n v="20"/>
    <x v="67"/>
    <m/>
    <n v="39.1"/>
    <n v="33"/>
    <x v="1"/>
    <n v="4"/>
    <x v="1"/>
    <x v="804"/>
    <n v="28.54"/>
    <n v="8.4412547735949722E-2"/>
    <s v="Normal"/>
    <n v="18.581578947368417"/>
    <n v="28.54"/>
    <x v="1"/>
    <s v="T056"/>
    <b v="1"/>
    <x v="6"/>
    <x v="0"/>
    <x v="0"/>
  </r>
  <r>
    <x v="2267"/>
    <x v="3"/>
    <n v="30"/>
    <x v="67"/>
    <m/>
    <n v="71.900000000000006"/>
    <n v="33"/>
    <x v="0"/>
    <n v="3.5"/>
    <x v="1"/>
    <x v="175"/>
    <n v="19.43"/>
    <n v="-2.2228181503469568E-2"/>
    <s v="Normal"/>
    <n v="18.581578947368417"/>
    <n v="19.43"/>
    <x v="1"/>
    <s v="T273"/>
    <b v="0"/>
    <x v="18"/>
    <x v="1"/>
    <x v="0"/>
  </r>
  <r>
    <x v="2268"/>
    <x v="3"/>
    <n v="26"/>
    <x v="67"/>
    <m/>
    <n v="64.5"/>
    <n v="53.4"/>
    <x v="0"/>
    <n v="2"/>
    <x v="0"/>
    <x v="3"/>
    <n v="10"/>
    <n v="-0.13261479804877407"/>
    <s v="Normal"/>
    <n v="18.581578947368417"/>
    <n v="10"/>
    <x v="0"/>
    <s v="T490"/>
    <b v="0"/>
    <x v="22"/>
    <x v="0"/>
    <x v="1"/>
  </r>
  <r>
    <x v="2269"/>
    <x v="3"/>
    <n v="8"/>
    <x v="67"/>
    <m/>
    <n v="65.5"/>
    <n v="32.6"/>
    <x v="0"/>
    <n v="2"/>
    <x v="0"/>
    <x v="3"/>
    <n v="10"/>
    <n v="-0.13261479804877407"/>
    <s v="Normal"/>
    <n v="18.581578947368417"/>
    <n v="10"/>
    <x v="0"/>
    <s v="T292"/>
    <b v="0"/>
    <x v="21"/>
    <x v="1"/>
    <x v="0"/>
  </r>
  <r>
    <x v="2270"/>
    <x v="1"/>
    <n v="14"/>
    <x v="67"/>
    <m/>
    <n v="53.4"/>
    <n v="33.4"/>
    <x v="1"/>
    <n v="5"/>
    <x v="1"/>
    <x v="805"/>
    <n v="30.4"/>
    <n v="0.10618551770140745"/>
    <s v="Normal"/>
    <n v="18.581578947368417"/>
    <n v="30.4"/>
    <x v="1"/>
    <s v="T375"/>
    <b v="1"/>
    <x v="19"/>
    <x v="0"/>
    <x v="2"/>
  </r>
  <r>
    <x v="2271"/>
    <x v="3"/>
    <n v="24"/>
    <x v="67"/>
    <m/>
    <n v="65.3"/>
    <n v="37.200000000000003"/>
    <x v="1"/>
    <n v="2.5"/>
    <x v="1"/>
    <x v="806"/>
    <n v="16.66"/>
    <n v="-5.4653518495038328E-2"/>
    <s v="Normal"/>
    <n v="18.581578947368417"/>
    <n v="16.66"/>
    <x v="0"/>
    <s v="T294"/>
    <b v="1"/>
    <x v="17"/>
    <x v="1"/>
    <x v="0"/>
  </r>
  <r>
    <x v="2272"/>
    <x v="3"/>
    <n v="13"/>
    <x v="67"/>
    <m/>
    <n v="52.9"/>
    <n v="25.2"/>
    <x v="0"/>
    <n v="2"/>
    <x v="0"/>
    <x v="93"/>
    <n v="11"/>
    <n v="-0.12090890021788281"/>
    <s v="Normal"/>
    <n v="18.581578947368417"/>
    <n v="11"/>
    <x v="0"/>
    <s v="T016"/>
    <b v="0"/>
    <x v="7"/>
    <x v="0"/>
    <x v="2"/>
  </r>
  <r>
    <x v="2273"/>
    <x v="3"/>
    <n v="1"/>
    <x v="67"/>
    <m/>
    <n v="60.2"/>
    <n v="43.4"/>
    <x v="0"/>
    <n v="1"/>
    <x v="0"/>
    <x v="0"/>
    <n v="6"/>
    <n v="-0.17943838937233908"/>
    <s v="Normal"/>
    <n v="18.581578947368417"/>
    <n v="6"/>
    <x v="0"/>
    <s v="T274"/>
    <b v="0"/>
    <x v="20"/>
    <x v="1"/>
    <x v="0"/>
  </r>
  <r>
    <x v="2274"/>
    <x v="2"/>
    <n v="29"/>
    <x v="67"/>
    <m/>
    <n v="65.7"/>
    <n v="39.4"/>
    <x v="1"/>
    <n v="4"/>
    <x v="1"/>
    <x v="807"/>
    <n v="21.79"/>
    <n v="5.3977373774337801E-3"/>
    <s v="Normal"/>
    <n v="18.581578947368417"/>
    <n v="21.79"/>
    <x v="1"/>
    <s v="T078"/>
    <b v="1"/>
    <x v="4"/>
    <x v="0"/>
    <x v="1"/>
  </r>
  <r>
    <x v="2275"/>
    <x v="0"/>
    <n v="2"/>
    <x v="67"/>
    <m/>
    <n v="72.099999999999994"/>
    <n v="50.9"/>
    <x v="1"/>
    <n v="3.5"/>
    <x v="1"/>
    <x v="808"/>
    <n v="22.23"/>
    <n v="1.0548332423025946E-2"/>
    <s v="Normal"/>
    <n v="18.581578947368417"/>
    <n v="22.23"/>
    <x v="1"/>
    <s v="T461"/>
    <b v="1"/>
    <x v="6"/>
    <x v="0"/>
    <x v="2"/>
  </r>
  <r>
    <x v="2276"/>
    <x v="1"/>
    <n v="28"/>
    <x v="67"/>
    <m/>
    <n v="82.6"/>
    <n v="35.700000000000003"/>
    <x v="1"/>
    <n v="4"/>
    <x v="1"/>
    <x v="809"/>
    <n v="25.04"/>
    <n v="4.3441905327830349E-2"/>
    <s v="Normal"/>
    <n v="18.581578947368417"/>
    <n v="25.04"/>
    <x v="1"/>
    <s v="T246"/>
    <b v="1"/>
    <x v="18"/>
    <x v="0"/>
    <x v="1"/>
  </r>
  <r>
    <x v="2277"/>
    <x v="1"/>
    <n v="1"/>
    <x v="67"/>
    <m/>
    <n v="78.099999999999994"/>
    <n v="50.1"/>
    <x v="1"/>
    <n v="4"/>
    <x v="1"/>
    <x v="160"/>
    <n v="24.79"/>
    <n v="4.0515430870107533E-2"/>
    <s v="Normal"/>
    <n v="18.581578947368417"/>
    <n v="24.79"/>
    <x v="1"/>
    <s v="T202"/>
    <b v="1"/>
    <x v="11"/>
    <x v="0"/>
    <x v="0"/>
  </r>
  <r>
    <x v="2278"/>
    <x v="3"/>
    <n v="11"/>
    <x v="67"/>
    <m/>
    <n v="64.599999999999994"/>
    <n v="39.799999999999997"/>
    <x v="0"/>
    <n v="2"/>
    <x v="0"/>
    <x v="4"/>
    <m/>
    <n v="-0.24967377635768659"/>
    <s v="Normal"/>
    <n v="18.581578947368417"/>
    <n v="18.581578947368417"/>
    <x v="1"/>
    <s v="T011"/>
    <b v="0"/>
    <x v="2"/>
    <x v="1"/>
    <x v="1"/>
  </r>
  <r>
    <x v="2279"/>
    <x v="0"/>
    <n v="3"/>
    <x v="67"/>
    <m/>
    <n v="36.4"/>
    <n v="33.700000000000003"/>
    <x v="0"/>
    <n v="2"/>
    <x v="0"/>
    <x v="40"/>
    <n v="12"/>
    <n v="-0.10920300238699156"/>
    <s v="Normal"/>
    <n v="18.581578947368417"/>
    <n v="12"/>
    <x v="0"/>
    <s v="T309"/>
    <b v="0"/>
    <x v="9"/>
    <x v="1"/>
    <x v="2"/>
  </r>
  <r>
    <x v="2280"/>
    <x v="0"/>
    <n v="24"/>
    <x v="101"/>
    <m/>
    <n v="91.5"/>
    <n v="66.3"/>
    <x v="1"/>
    <n v="3"/>
    <x v="2"/>
    <x v="468"/>
    <n v="19.989999999999998"/>
    <n v="-1.5672878718170479E-2"/>
    <s v="Normal"/>
    <n v="19.282000000000004"/>
    <n v="19.989999999999998"/>
    <x v="1"/>
    <s v="T188"/>
    <b v="1"/>
    <x v="16"/>
    <x v="0"/>
    <x v="0"/>
  </r>
  <r>
    <x v="2281"/>
    <x v="2"/>
    <n v="1"/>
    <x v="101"/>
    <m/>
    <n v="52.2"/>
    <n v="34.299999999999997"/>
    <x v="0"/>
    <n v="4.5"/>
    <x v="1"/>
    <x v="17"/>
    <n v="23.62"/>
    <n v="2.6819530407964792E-2"/>
    <s v="Normal"/>
    <n v="19.282000000000004"/>
    <n v="23.62"/>
    <x v="1"/>
    <s v="T148"/>
    <b v="0"/>
    <x v="12"/>
    <x v="1"/>
    <x v="1"/>
  </r>
  <r>
    <x v="2282"/>
    <x v="0"/>
    <n v="19"/>
    <x v="101"/>
    <m/>
    <n v="64.8"/>
    <n v="34.6"/>
    <x v="0"/>
    <n v="0"/>
    <x v="0"/>
    <x v="12"/>
    <n v="1"/>
    <n v="-0.23796787852679532"/>
    <s v="Normal"/>
    <n v="19.282000000000004"/>
    <n v="1"/>
    <x v="0"/>
    <s v="T431"/>
    <b v="0"/>
    <x v="2"/>
    <x v="1"/>
    <x v="2"/>
  </r>
  <r>
    <x v="2283"/>
    <x v="0"/>
    <n v="4"/>
    <x v="101"/>
    <m/>
    <n v="42.7"/>
    <n v="38.799999999999997"/>
    <x v="0"/>
    <n v="3.5"/>
    <x v="1"/>
    <x v="60"/>
    <n v="20.48"/>
    <n v="-9.9369887810337437E-3"/>
    <s v="Normal"/>
    <n v="19.282000000000004"/>
    <n v="20.48"/>
    <x v="1"/>
    <s v="T116"/>
    <b v="0"/>
    <x v="14"/>
    <x v="0"/>
    <x v="1"/>
  </r>
  <r>
    <x v="2284"/>
    <x v="3"/>
    <n v="27"/>
    <x v="101"/>
    <m/>
    <n v="86.6"/>
    <n v="46.1"/>
    <x v="1"/>
    <n v="5"/>
    <x v="1"/>
    <x v="380"/>
    <n v="31.95"/>
    <n v="0.1243296593392889"/>
    <s v="Normal"/>
    <n v="19.282000000000004"/>
    <n v="31.95"/>
    <x v="1"/>
    <s v="T042"/>
    <b v="1"/>
    <x v="13"/>
    <x v="0"/>
    <x v="2"/>
  </r>
  <r>
    <x v="2285"/>
    <x v="1"/>
    <n v="25"/>
    <x v="101"/>
    <m/>
    <n v="41"/>
    <n v="30.1"/>
    <x v="1"/>
    <n v="5"/>
    <x v="1"/>
    <x v="810"/>
    <n v="33.799999999999997"/>
    <n v="0.14598557032643769"/>
    <s v="Normal"/>
    <n v="19.282000000000004"/>
    <n v="33.799999999999997"/>
    <x v="1"/>
    <s v="T209"/>
    <b v="1"/>
    <x v="9"/>
    <x v="0"/>
    <x v="2"/>
  </r>
  <r>
    <x v="2286"/>
    <x v="0"/>
    <n v="4"/>
    <x v="101"/>
    <m/>
    <n v="70"/>
    <n v="51.2"/>
    <x v="0"/>
    <n v="2"/>
    <x v="0"/>
    <x v="3"/>
    <n v="10"/>
    <n v="-0.13261479804877407"/>
    <s v="Normal"/>
    <n v="19.282000000000004"/>
    <n v="10"/>
    <x v="0"/>
    <s v="T330"/>
    <b v="0"/>
    <x v="4"/>
    <x v="1"/>
    <x v="2"/>
  </r>
  <r>
    <x v="2287"/>
    <x v="0"/>
    <n v="26"/>
    <x v="101"/>
    <m/>
    <n v="81.2"/>
    <n v="39.5"/>
    <x v="1"/>
    <n v="3.5"/>
    <x v="1"/>
    <x v="811"/>
    <n v="20.149999999999999"/>
    <n v="-1.379993506522788E-2"/>
    <s v="Normal"/>
    <n v="19.282000000000004"/>
    <n v="20.149999999999999"/>
    <x v="1"/>
    <s v="T008"/>
    <b v="1"/>
    <x v="13"/>
    <x v="0"/>
    <x v="2"/>
  </r>
  <r>
    <x v="2288"/>
    <x v="2"/>
    <n v="28"/>
    <x v="101"/>
    <m/>
    <n v="67.8"/>
    <n v="37.299999999999997"/>
    <x v="0"/>
    <n v="3"/>
    <x v="2"/>
    <x v="45"/>
    <n v="15"/>
    <n v="-7.4085308894317803E-2"/>
    <s v="Normal"/>
    <n v="19.282000000000004"/>
    <n v="15"/>
    <x v="0"/>
    <s v="T179"/>
    <b v="0"/>
    <x v="22"/>
    <x v="1"/>
    <x v="2"/>
  </r>
  <r>
    <x v="2289"/>
    <x v="1"/>
    <n v="21"/>
    <x v="101"/>
    <m/>
    <n v="101.4"/>
    <n v="49.4"/>
    <x v="1"/>
    <n v="5"/>
    <x v="1"/>
    <x v="85"/>
    <n v="33.35"/>
    <n v="0.14071791630253666"/>
    <s v="Normal"/>
    <n v="19.282000000000004"/>
    <n v="33.35"/>
    <x v="1"/>
    <s v="T134"/>
    <b v="1"/>
    <x v="19"/>
    <x v="1"/>
    <x v="2"/>
  </r>
  <r>
    <x v="2290"/>
    <x v="0"/>
    <n v="19"/>
    <x v="101"/>
    <m/>
    <n v="67.3"/>
    <n v="31.3"/>
    <x v="0"/>
    <n v="1"/>
    <x v="0"/>
    <x v="15"/>
    <n v="5"/>
    <n v="-0.19114428720323032"/>
    <s v="Normal"/>
    <n v="19.282000000000004"/>
    <n v="5"/>
    <x v="0"/>
    <s v="T232"/>
    <b v="0"/>
    <x v="3"/>
    <x v="1"/>
    <x v="2"/>
  </r>
  <r>
    <x v="2291"/>
    <x v="0"/>
    <n v="6"/>
    <x v="101"/>
    <m/>
    <n v="80.599999999999994"/>
    <n v="32.9"/>
    <x v="0"/>
    <n v="3"/>
    <x v="2"/>
    <x v="45"/>
    <n v="15"/>
    <n v="-7.4085308894317803E-2"/>
    <s v="Normal"/>
    <n v="19.282000000000004"/>
    <n v="15"/>
    <x v="0"/>
    <s v="T041"/>
    <b v="0"/>
    <x v="19"/>
    <x v="1"/>
    <x v="0"/>
  </r>
  <r>
    <x v="2292"/>
    <x v="1"/>
    <n v="9"/>
    <x v="101"/>
    <m/>
    <n v="71.599999999999994"/>
    <n v="53.7"/>
    <x v="1"/>
    <n v="4.5"/>
    <x v="1"/>
    <x v="812"/>
    <n v="27.65"/>
    <n v="7.3994298666456501E-2"/>
    <s v="Normal"/>
    <n v="19.282000000000004"/>
    <n v="27.65"/>
    <x v="1"/>
    <s v="T214"/>
    <b v="1"/>
    <x v="22"/>
    <x v="0"/>
    <x v="1"/>
  </r>
  <r>
    <x v="2293"/>
    <x v="2"/>
    <n v="28"/>
    <x v="101"/>
    <m/>
    <n v="67.3"/>
    <n v="34.200000000000003"/>
    <x v="1"/>
    <n v="3"/>
    <x v="2"/>
    <x v="813"/>
    <n v="16.489999999999998"/>
    <n v="-5.6643521126289863E-2"/>
    <s v="Normal"/>
    <n v="19.282000000000004"/>
    <n v="16.489999999999998"/>
    <x v="0"/>
    <s v="T327"/>
    <b v="1"/>
    <x v="6"/>
    <x v="0"/>
    <x v="1"/>
  </r>
  <r>
    <x v="2294"/>
    <x v="2"/>
    <n v="1"/>
    <x v="101"/>
    <m/>
    <n v="74.7"/>
    <n v="31.9"/>
    <x v="0"/>
    <n v="1"/>
    <x v="0"/>
    <x v="15"/>
    <n v="5"/>
    <n v="-0.19114428720323032"/>
    <s v="Normal"/>
    <n v="19.282000000000004"/>
    <n v="5"/>
    <x v="0"/>
    <s v="T446"/>
    <b v="0"/>
    <x v="1"/>
    <x v="0"/>
    <x v="0"/>
  </r>
  <r>
    <x v="2295"/>
    <x v="2"/>
    <n v="3"/>
    <x v="101"/>
    <m/>
    <n v="98.7"/>
    <n v="48.9"/>
    <x v="1"/>
    <n v="3.5"/>
    <x v="1"/>
    <x v="4"/>
    <m/>
    <n v="-0.24967377635768659"/>
    <s v="Normal"/>
    <n v="19.282000000000004"/>
    <n v="19.282000000000004"/>
    <x v="1"/>
    <s v="T162"/>
    <b v="1"/>
    <x v="12"/>
    <x v="0"/>
    <x v="1"/>
  </r>
  <r>
    <x v="2296"/>
    <x v="3"/>
    <n v="27"/>
    <x v="101"/>
    <m/>
    <n v="41.1"/>
    <n v="27.3"/>
    <x v="0"/>
    <n v="4"/>
    <x v="1"/>
    <x v="21"/>
    <n v="22"/>
    <n v="7.8559759219209522E-3"/>
    <s v="Normal"/>
    <n v="19.282000000000004"/>
    <n v="22"/>
    <x v="1"/>
    <s v="T340"/>
    <b v="0"/>
    <x v="16"/>
    <x v="0"/>
    <x v="1"/>
  </r>
  <r>
    <x v="2297"/>
    <x v="3"/>
    <n v="6"/>
    <x v="101"/>
    <m/>
    <n v="65.3"/>
    <n v="30.6"/>
    <x v="1"/>
    <n v="3"/>
    <x v="2"/>
    <x v="382"/>
    <n v="16.79"/>
    <n v="-5.3131751777022479E-2"/>
    <s v="Normal"/>
    <n v="19.282000000000004"/>
    <n v="16.79"/>
    <x v="0"/>
    <s v="T179"/>
    <b v="1"/>
    <x v="5"/>
    <x v="1"/>
    <x v="0"/>
  </r>
  <r>
    <x v="2298"/>
    <x v="2"/>
    <n v="1"/>
    <x v="101"/>
    <m/>
    <n v="49.5"/>
    <n v="33.9"/>
    <x v="1"/>
    <n v="4.5"/>
    <x v="1"/>
    <x v="814"/>
    <n v="27.57"/>
    <n v="7.3057826839985227E-2"/>
    <s v="Normal"/>
    <n v="19.282000000000004"/>
    <n v="27.57"/>
    <x v="1"/>
    <s v="T114"/>
    <b v="1"/>
    <x v="15"/>
    <x v="1"/>
    <x v="2"/>
  </r>
  <r>
    <x v="2299"/>
    <x v="0"/>
    <n v="21"/>
    <x v="101"/>
    <m/>
    <n v="91.5"/>
    <n v="59.7"/>
    <x v="0"/>
    <n v="1"/>
    <x v="0"/>
    <x v="47"/>
    <n v="7"/>
    <n v="-0.16773249154144781"/>
    <s v="Normal"/>
    <n v="19.282000000000004"/>
    <n v="7"/>
    <x v="0"/>
    <s v="T029"/>
    <b v="0"/>
    <x v="21"/>
    <x v="1"/>
    <x v="2"/>
  </r>
  <r>
    <x v="2300"/>
    <x v="2"/>
    <n v="11"/>
    <x v="102"/>
    <m/>
    <n v="75"/>
    <n v="35.4"/>
    <x v="1"/>
    <n v="4"/>
    <x v="1"/>
    <x v="815"/>
    <n v="22.25"/>
    <n v="1.0782450379643765E-2"/>
    <s v="Normal"/>
    <n v="19.701499999999999"/>
    <n v="22.25"/>
    <x v="1"/>
    <s v="T062"/>
    <b v="1"/>
    <x v="18"/>
    <x v="0"/>
    <x v="1"/>
  </r>
  <r>
    <x v="2301"/>
    <x v="0"/>
    <n v="3"/>
    <x v="102"/>
    <m/>
    <n v="78.7"/>
    <n v="39.200000000000003"/>
    <x v="1"/>
    <n v="2.5"/>
    <x v="1"/>
    <x v="269"/>
    <n v="15.7"/>
    <n v="-6.5891180412693942E-2"/>
    <s v="Normal"/>
    <n v="19.701499999999999"/>
    <n v="15.7"/>
    <x v="0"/>
    <s v="T343"/>
    <b v="1"/>
    <x v="4"/>
    <x v="0"/>
    <x v="1"/>
  </r>
  <r>
    <x v="2302"/>
    <x v="1"/>
    <n v="4"/>
    <x v="102"/>
    <m/>
    <n v="71.599999999999994"/>
    <n v="55.7"/>
    <x v="1"/>
    <n v="3"/>
    <x v="2"/>
    <x v="426"/>
    <n v="18.63"/>
    <n v="-3.1592899768182574E-2"/>
    <s v="Normal"/>
    <n v="19.701499999999999"/>
    <n v="18.63"/>
    <x v="1"/>
    <s v="T281"/>
    <b v="1"/>
    <x v="23"/>
    <x v="0"/>
    <x v="2"/>
  </r>
  <r>
    <x v="2303"/>
    <x v="3"/>
    <n v="24"/>
    <x v="102"/>
    <m/>
    <n v="47.7"/>
    <n v="38.200000000000003"/>
    <x v="0"/>
    <n v="2"/>
    <x v="0"/>
    <x v="20"/>
    <n v="13"/>
    <n v="-9.7497104556100306E-2"/>
    <s v="Normal"/>
    <n v="19.701499999999999"/>
    <n v="13"/>
    <x v="0"/>
    <s v="T104"/>
    <b v="0"/>
    <x v="3"/>
    <x v="1"/>
    <x v="2"/>
  </r>
  <r>
    <x v="2304"/>
    <x v="1"/>
    <n v="25"/>
    <x v="102"/>
    <m/>
    <n v="43"/>
    <n v="37"/>
    <x v="1"/>
    <n v="4.5"/>
    <x v="1"/>
    <x v="816"/>
    <n v="32.840000000000003"/>
    <n v="0.13474790840878215"/>
    <s v="Normal"/>
    <n v="19.701499999999999"/>
    <n v="32.840000000000003"/>
    <x v="1"/>
    <s v="T285"/>
    <b v="1"/>
    <x v="11"/>
    <x v="0"/>
    <x v="1"/>
  </r>
  <r>
    <x v="2305"/>
    <x v="2"/>
    <n v="29"/>
    <x v="102"/>
    <m/>
    <n v="61.5"/>
    <n v="45.6"/>
    <x v="0"/>
    <n v="1"/>
    <x v="0"/>
    <x v="0"/>
    <n v="6"/>
    <n v="-0.17943838937233908"/>
    <s v="Normal"/>
    <n v="19.701499999999999"/>
    <n v="6"/>
    <x v="0"/>
    <s v="T265"/>
    <b v="0"/>
    <x v="5"/>
    <x v="1"/>
    <x v="2"/>
  </r>
  <r>
    <x v="2306"/>
    <x v="1"/>
    <n v="21"/>
    <x v="102"/>
    <m/>
    <n v="76.2"/>
    <n v="56.2"/>
    <x v="1"/>
    <n v="4"/>
    <x v="1"/>
    <x v="86"/>
    <n v="23.17"/>
    <n v="2.1551876384063737E-2"/>
    <s v="Normal"/>
    <n v="19.701499999999999"/>
    <n v="23.17"/>
    <x v="1"/>
    <s v="T098"/>
    <b v="1"/>
    <x v="7"/>
    <x v="0"/>
    <x v="0"/>
  </r>
  <r>
    <x v="2307"/>
    <x v="1"/>
    <n v="22"/>
    <x v="102"/>
    <m/>
    <n v="67.099999999999994"/>
    <n v="31.4"/>
    <x v="1"/>
    <n v="5"/>
    <x v="1"/>
    <x v="29"/>
    <n v="28.63"/>
    <n v="8.5466078540729934E-2"/>
    <s v="Normal"/>
    <n v="19.701499999999999"/>
    <n v="28.63"/>
    <x v="1"/>
    <s v="T487"/>
    <b v="1"/>
    <x v="1"/>
    <x v="0"/>
    <x v="0"/>
  </r>
  <r>
    <x v="2308"/>
    <x v="2"/>
    <n v="2"/>
    <x v="102"/>
    <m/>
    <n v="54.6"/>
    <n v="36.5"/>
    <x v="1"/>
    <n v="5"/>
    <x v="1"/>
    <x v="817"/>
    <n v="26.91"/>
    <n v="6.5331934271597003E-2"/>
    <s v="Normal"/>
    <n v="19.701499999999999"/>
    <n v="26.91"/>
    <x v="1"/>
    <s v="T436"/>
    <b v="1"/>
    <x v="9"/>
    <x v="1"/>
    <x v="1"/>
  </r>
  <r>
    <x v="2309"/>
    <x v="3"/>
    <n v="16"/>
    <x v="102"/>
    <m/>
    <n v="41"/>
    <n v="26.8"/>
    <x v="0"/>
    <n v="4"/>
    <x v="1"/>
    <x v="21"/>
    <n v="22"/>
    <n v="7.8559759219209522E-3"/>
    <s v="Normal"/>
    <n v="19.701499999999999"/>
    <n v="22"/>
    <x v="1"/>
    <s v="T461"/>
    <b v="0"/>
    <x v="12"/>
    <x v="0"/>
    <x v="1"/>
  </r>
  <r>
    <x v="2310"/>
    <x v="0"/>
    <n v="9"/>
    <x v="102"/>
    <m/>
    <n v="48.3"/>
    <n v="32.299999999999997"/>
    <x v="0"/>
    <n v="4"/>
    <x v="1"/>
    <x v="21"/>
    <n v="22"/>
    <n v="7.8559759219209522E-3"/>
    <s v="Normal"/>
    <n v="19.701499999999999"/>
    <n v="22"/>
    <x v="1"/>
    <s v="T247"/>
    <b v="0"/>
    <x v="17"/>
    <x v="1"/>
    <x v="2"/>
  </r>
  <r>
    <x v="2311"/>
    <x v="1"/>
    <n v="16"/>
    <x v="102"/>
    <m/>
    <n v="99.8"/>
    <n v="49.7"/>
    <x v="1"/>
    <n v="5"/>
    <x v="1"/>
    <x v="818"/>
    <n v="32.21"/>
    <n v="0.12737319277532064"/>
    <s v="Normal"/>
    <n v="19.701499999999999"/>
    <n v="32.21"/>
    <x v="1"/>
    <s v="T108"/>
    <b v="1"/>
    <x v="14"/>
    <x v="0"/>
    <x v="1"/>
  </r>
  <r>
    <x v="2312"/>
    <x v="0"/>
    <n v="14"/>
    <x v="102"/>
    <m/>
    <n v="61.9"/>
    <n v="47"/>
    <x v="0"/>
    <n v="3"/>
    <x v="2"/>
    <x v="45"/>
    <n v="15"/>
    <n v="-7.4085308894317803E-2"/>
    <s v="Normal"/>
    <n v="19.701499999999999"/>
    <n v="15"/>
    <x v="0"/>
    <s v="T061"/>
    <b v="0"/>
    <x v="20"/>
    <x v="0"/>
    <x v="2"/>
  </r>
  <r>
    <x v="2313"/>
    <x v="0"/>
    <n v="28"/>
    <x v="102"/>
    <m/>
    <n v="79.7"/>
    <n v="59.8"/>
    <x v="0"/>
    <n v="1"/>
    <x v="0"/>
    <x v="15"/>
    <n v="5"/>
    <n v="-0.19114428720323032"/>
    <s v="Normal"/>
    <n v="19.701499999999999"/>
    <n v="5"/>
    <x v="0"/>
    <s v="T064"/>
    <b v="0"/>
    <x v="15"/>
    <x v="1"/>
    <x v="2"/>
  </r>
  <r>
    <x v="2314"/>
    <x v="0"/>
    <n v="11"/>
    <x v="102"/>
    <m/>
    <n v="32.4"/>
    <n v="33"/>
    <x v="0"/>
    <n v="1"/>
    <x v="0"/>
    <x v="16"/>
    <n v="8"/>
    <n v="-0.15602659371055658"/>
    <s v="Normal"/>
    <n v="19.701499999999999"/>
    <n v="8"/>
    <x v="0"/>
    <s v="T325"/>
    <b v="0"/>
    <x v="3"/>
    <x v="1"/>
    <x v="2"/>
  </r>
  <r>
    <x v="2315"/>
    <x v="1"/>
    <n v="29"/>
    <x v="102"/>
    <m/>
    <n v="89"/>
    <n v="45"/>
    <x v="1"/>
    <n v="5"/>
    <x v="1"/>
    <x v="693"/>
    <n v="31.81"/>
    <n v="0.12269083364296411"/>
    <s v="Normal"/>
    <n v="19.701499999999999"/>
    <n v="31.81"/>
    <x v="1"/>
    <s v="T405"/>
    <b v="1"/>
    <x v="16"/>
    <x v="0"/>
    <x v="0"/>
  </r>
  <r>
    <x v="2316"/>
    <x v="0"/>
    <n v="2"/>
    <x v="102"/>
    <m/>
    <n v="86"/>
    <n v="48.6"/>
    <x v="0"/>
    <n v="2"/>
    <x v="0"/>
    <x v="40"/>
    <n v="12"/>
    <n v="-0.10920300238699156"/>
    <s v="Normal"/>
    <n v="19.701499999999999"/>
    <n v="12"/>
    <x v="0"/>
    <s v="T249"/>
    <b v="0"/>
    <x v="9"/>
    <x v="0"/>
    <x v="0"/>
  </r>
  <r>
    <x v="2317"/>
    <x v="1"/>
    <n v="25"/>
    <x v="102"/>
    <m/>
    <n v="90.3"/>
    <n v="62.1"/>
    <x v="1"/>
    <n v="5"/>
    <x v="1"/>
    <x v="819"/>
    <n v="30.88"/>
    <n v="0.11180434866023525"/>
    <s v="Normal"/>
    <n v="19.701499999999999"/>
    <n v="30.88"/>
    <x v="1"/>
    <s v="T160"/>
    <b v="1"/>
    <x v="3"/>
    <x v="0"/>
    <x v="0"/>
  </r>
  <r>
    <x v="2318"/>
    <x v="0"/>
    <n v="19"/>
    <x v="102"/>
    <m/>
    <n v="57.1"/>
    <n v="45.8"/>
    <x v="0"/>
    <n v="1"/>
    <x v="0"/>
    <x v="0"/>
    <n v="6"/>
    <n v="-0.17943838937233908"/>
    <s v="Normal"/>
    <n v="19.701499999999999"/>
    <n v="6"/>
    <x v="0"/>
    <s v="T428"/>
    <b v="0"/>
    <x v="18"/>
    <x v="1"/>
    <x v="2"/>
  </r>
  <r>
    <x v="2319"/>
    <x v="3"/>
    <n v="18"/>
    <x v="102"/>
    <m/>
    <n v="45.6"/>
    <n v="33.6"/>
    <x v="0"/>
    <n v="4"/>
    <x v="1"/>
    <x v="21"/>
    <n v="22"/>
    <n v="7.8559759219209522E-3"/>
    <s v="Normal"/>
    <n v="19.701499999999999"/>
    <n v="22"/>
    <x v="1"/>
    <s v="T272"/>
    <b v="0"/>
    <x v="4"/>
    <x v="1"/>
    <x v="1"/>
  </r>
  <r>
    <x v="2320"/>
    <x v="2"/>
    <n v="28"/>
    <x v="99"/>
    <m/>
    <n v="72.2"/>
    <n v="44"/>
    <x v="1"/>
    <n v="2.5"/>
    <x v="1"/>
    <x v="820"/>
    <n v="15.54"/>
    <n v="-6.7764124065636547E-2"/>
    <s v="Normal"/>
    <n v="17.727428571428568"/>
    <n v="15.54"/>
    <x v="0"/>
    <s v="T416"/>
    <b v="1"/>
    <x v="4"/>
    <x v="0"/>
    <x v="2"/>
  </r>
  <r>
    <x v="2321"/>
    <x v="0"/>
    <n v="5"/>
    <x v="99"/>
    <m/>
    <n v="68.3"/>
    <n v="33.9"/>
    <x v="1"/>
    <n v="1.5"/>
    <x v="0"/>
    <x v="821"/>
    <n v="10.06"/>
    <n v="-0.13191244417892059"/>
    <s v="Normal"/>
    <n v="17.727428571428568"/>
    <n v="10.06"/>
    <x v="0"/>
    <s v="T380"/>
    <b v="1"/>
    <x v="3"/>
    <x v="0"/>
    <x v="0"/>
  </r>
  <r>
    <x v="2322"/>
    <x v="0"/>
    <n v="9"/>
    <x v="99"/>
    <m/>
    <n v="61.5"/>
    <n v="32.9"/>
    <x v="1"/>
    <n v="2.5"/>
    <x v="1"/>
    <x v="822"/>
    <n v="16.170000000000002"/>
    <n v="-6.0389408432175024E-2"/>
    <s v="Normal"/>
    <n v="17.727428571428568"/>
    <n v="16.170000000000002"/>
    <x v="0"/>
    <s v="T256"/>
    <b v="1"/>
    <x v="13"/>
    <x v="1"/>
    <x v="1"/>
  </r>
  <r>
    <x v="2323"/>
    <x v="0"/>
    <n v="27"/>
    <x v="99"/>
    <m/>
    <n v="80.7"/>
    <n v="54.9"/>
    <x v="0"/>
    <n v="2"/>
    <x v="0"/>
    <x v="3"/>
    <n v="10"/>
    <n v="-0.13261479804877407"/>
    <s v="Normal"/>
    <n v="17.727428571428568"/>
    <n v="10"/>
    <x v="0"/>
    <s v="T410"/>
    <b v="0"/>
    <x v="21"/>
    <x v="1"/>
    <x v="2"/>
  </r>
  <r>
    <x v="2324"/>
    <x v="3"/>
    <n v="2"/>
    <x v="99"/>
    <m/>
    <n v="75.599999999999994"/>
    <n v="31.3"/>
    <x v="0"/>
    <n v="1"/>
    <x v="0"/>
    <x v="15"/>
    <n v="5"/>
    <n v="-0.19114428720323032"/>
    <s v="Normal"/>
    <n v="17.727428571428568"/>
    <n v="5"/>
    <x v="0"/>
    <s v="T327"/>
    <b v="0"/>
    <x v="3"/>
    <x v="0"/>
    <x v="2"/>
  </r>
  <r>
    <x v="2325"/>
    <x v="1"/>
    <n v="7"/>
    <x v="99"/>
    <m/>
    <n v="85.1"/>
    <n v="63"/>
    <x v="0"/>
    <n v="5"/>
    <x v="1"/>
    <x v="168"/>
    <n v="30.8"/>
    <n v="0.11086787683376398"/>
    <s v="Normal"/>
    <n v="17.727428571428568"/>
    <n v="30.8"/>
    <x v="1"/>
    <s v="T156"/>
    <b v="0"/>
    <x v="9"/>
    <x v="1"/>
    <x v="1"/>
  </r>
  <r>
    <x v="2326"/>
    <x v="2"/>
    <n v="7"/>
    <x v="99"/>
    <m/>
    <n v="67.400000000000006"/>
    <n v="34.299999999999997"/>
    <x v="1"/>
    <n v="3"/>
    <x v="2"/>
    <x v="823"/>
    <n v="17.47"/>
    <n v="-4.517174125201643E-2"/>
    <s v="Normal"/>
    <n v="17.727428571428568"/>
    <n v="17.47"/>
    <x v="0"/>
    <s v="T190"/>
    <b v="1"/>
    <x v="10"/>
    <x v="1"/>
    <x v="1"/>
  </r>
  <r>
    <x v="2327"/>
    <x v="0"/>
    <n v="11"/>
    <x v="99"/>
    <m/>
    <n v="70.400000000000006"/>
    <n v="38.4"/>
    <x v="0"/>
    <n v="2"/>
    <x v="0"/>
    <x v="93"/>
    <n v="11"/>
    <n v="-0.12090890021788281"/>
    <s v="Normal"/>
    <n v="17.727428571428568"/>
    <n v="11"/>
    <x v="0"/>
    <s v="T317"/>
    <b v="0"/>
    <x v="3"/>
    <x v="1"/>
    <x v="2"/>
  </r>
  <r>
    <x v="2328"/>
    <x v="2"/>
    <n v="3"/>
    <x v="99"/>
    <m/>
    <n v="64.599999999999994"/>
    <n v="53"/>
    <x v="0"/>
    <n v="3"/>
    <x v="2"/>
    <x v="45"/>
    <n v="15"/>
    <n v="-7.4085308894317803E-2"/>
    <s v="Normal"/>
    <n v="17.727428571428568"/>
    <n v="15"/>
    <x v="0"/>
    <s v="T268"/>
    <b v="0"/>
    <x v="2"/>
    <x v="1"/>
    <x v="2"/>
  </r>
  <r>
    <x v="2329"/>
    <x v="3"/>
    <n v="31"/>
    <x v="99"/>
    <m/>
    <n v="67.3"/>
    <n v="55.9"/>
    <x v="0"/>
    <n v="2"/>
    <x v="0"/>
    <x v="3"/>
    <n v="10"/>
    <n v="-0.13261479804877407"/>
    <s v="Normal"/>
    <n v="17.727428571428568"/>
    <n v="10"/>
    <x v="0"/>
    <s v="T449"/>
    <b v="0"/>
    <x v="5"/>
    <x v="1"/>
    <x v="2"/>
  </r>
  <r>
    <x v="2330"/>
    <x v="3"/>
    <n v="3"/>
    <x v="99"/>
    <m/>
    <n v="73.3"/>
    <n v="40.200000000000003"/>
    <x v="0"/>
    <n v="3.5"/>
    <x v="1"/>
    <x v="175"/>
    <n v="19.43"/>
    <n v="-2.2228181503469568E-2"/>
    <s v="Normal"/>
    <n v="17.727428571428568"/>
    <n v="19.43"/>
    <x v="1"/>
    <s v="T374"/>
    <b v="0"/>
    <x v="2"/>
    <x v="0"/>
    <x v="2"/>
  </r>
  <r>
    <x v="2331"/>
    <x v="0"/>
    <n v="26"/>
    <x v="99"/>
    <m/>
    <n v="53.8"/>
    <n v="25.1"/>
    <x v="0"/>
    <n v="2"/>
    <x v="0"/>
    <x v="93"/>
    <n v="11"/>
    <n v="-0.12090890021788281"/>
    <s v="Normal"/>
    <n v="17.727428571428568"/>
    <n v="11"/>
    <x v="0"/>
    <s v="T303"/>
    <b v="0"/>
    <x v="14"/>
    <x v="1"/>
    <x v="2"/>
  </r>
  <r>
    <x v="2332"/>
    <x v="3"/>
    <n v="24"/>
    <x v="99"/>
    <m/>
    <n v="50.2"/>
    <n v="37.299999999999997"/>
    <x v="0"/>
    <n v="2"/>
    <x v="0"/>
    <x v="93"/>
    <n v="11"/>
    <n v="-0.12090890021788281"/>
    <s v="Normal"/>
    <n v="17.727428571428568"/>
    <n v="11"/>
    <x v="0"/>
    <s v="T243"/>
    <b v="0"/>
    <x v="22"/>
    <x v="1"/>
    <x v="2"/>
  </r>
  <r>
    <x v="2333"/>
    <x v="2"/>
    <n v="15"/>
    <x v="99"/>
    <m/>
    <n v="72.3"/>
    <n v="50.8"/>
    <x v="1"/>
    <n v="2"/>
    <x v="0"/>
    <x v="637"/>
    <n v="12.94"/>
    <n v="-9.8199458425953789E-2"/>
    <s v="Normal"/>
    <n v="17.727428571428568"/>
    <n v="12.94"/>
    <x v="0"/>
    <s v="T389"/>
    <b v="1"/>
    <x v="21"/>
    <x v="0"/>
    <x v="0"/>
  </r>
  <r>
    <x v="2334"/>
    <x v="2"/>
    <n v="15"/>
    <x v="99"/>
    <m/>
    <n v="69.599999999999994"/>
    <n v="51.4"/>
    <x v="0"/>
    <n v="0"/>
    <x v="0"/>
    <x v="12"/>
    <n v="1"/>
    <n v="-0.23796787852679532"/>
    <s v="Normal"/>
    <n v="17.727428571428568"/>
    <n v="1"/>
    <x v="0"/>
    <s v="T429"/>
    <b v="0"/>
    <x v="15"/>
    <x v="0"/>
    <x v="2"/>
  </r>
  <r>
    <x v="2335"/>
    <x v="0"/>
    <n v="15"/>
    <x v="99"/>
    <m/>
    <n v="59.3"/>
    <n v="29.9"/>
    <x v="1"/>
    <n v="5"/>
    <x v="1"/>
    <x v="29"/>
    <n v="28.63"/>
    <n v="8.5466078540729934E-2"/>
    <s v="Normal"/>
    <n v="17.727428571428568"/>
    <n v="28.63"/>
    <x v="1"/>
    <s v="T079"/>
    <b v="1"/>
    <x v="7"/>
    <x v="1"/>
    <x v="1"/>
  </r>
  <r>
    <x v="2336"/>
    <x v="0"/>
    <n v="17"/>
    <x v="99"/>
    <m/>
    <n v="72.3"/>
    <n v="44.3"/>
    <x v="1"/>
    <n v="4"/>
    <x v="1"/>
    <x v="152"/>
    <n v="22.27"/>
    <n v="1.1016568336261585E-2"/>
    <s v="Normal"/>
    <n v="17.727428571428568"/>
    <n v="22.27"/>
    <x v="1"/>
    <s v="T366"/>
    <b v="1"/>
    <x v="10"/>
    <x v="0"/>
    <x v="0"/>
  </r>
  <r>
    <x v="2337"/>
    <x v="2"/>
    <n v="17"/>
    <x v="99"/>
    <m/>
    <n v="100.8"/>
    <n v="41"/>
    <x v="1"/>
    <n v="4.5"/>
    <x v="1"/>
    <x v="824"/>
    <n v="27.04"/>
    <n v="6.6853700989612852E-2"/>
    <s v="Normal"/>
    <n v="17.727428571428568"/>
    <n v="27.04"/>
    <x v="1"/>
    <s v="T208"/>
    <b v="1"/>
    <x v="6"/>
    <x v="0"/>
    <x v="1"/>
  </r>
  <r>
    <x v="2338"/>
    <x v="3"/>
    <n v="28"/>
    <x v="99"/>
    <m/>
    <n v="56.9"/>
    <n v="32.5"/>
    <x v="1"/>
    <n v="5"/>
    <x v="1"/>
    <x v="825"/>
    <n v="28.92"/>
    <n v="8.8860788911688429E-2"/>
    <s v="Normal"/>
    <n v="17.727428571428568"/>
    <n v="28.92"/>
    <x v="1"/>
    <s v="T095"/>
    <b v="1"/>
    <x v="14"/>
    <x v="1"/>
    <x v="1"/>
  </r>
  <r>
    <x v="2339"/>
    <x v="0"/>
    <n v="2"/>
    <x v="99"/>
    <m/>
    <n v="55.8"/>
    <n v="28.2"/>
    <x v="0"/>
    <n v="5"/>
    <x v="1"/>
    <x v="741"/>
    <n v="25"/>
    <n v="4.2973669414594705E-2"/>
    <s v="Normal"/>
    <n v="17.727428571428568"/>
    <n v="25"/>
    <x v="1"/>
    <s v="T233"/>
    <b v="0"/>
    <x v="2"/>
    <x v="0"/>
    <x v="2"/>
  </r>
  <r>
    <x v="2340"/>
    <x v="2"/>
    <n v="30"/>
    <x v="103"/>
    <m/>
    <n v="81.2"/>
    <n v="33.200000000000003"/>
    <x v="1"/>
    <n v="4"/>
    <x v="1"/>
    <x v="826"/>
    <n v="22.51"/>
    <n v="1.382598381567551E-2"/>
    <s v="Normal"/>
    <n v="19.172499999999999"/>
    <n v="22.51"/>
    <x v="1"/>
    <s v="T492"/>
    <b v="1"/>
    <x v="5"/>
    <x v="1"/>
    <x v="0"/>
  </r>
  <r>
    <x v="2341"/>
    <x v="0"/>
    <n v="23"/>
    <x v="103"/>
    <m/>
    <n v="49.4"/>
    <n v="39.1"/>
    <x v="1"/>
    <n v="3"/>
    <x v="2"/>
    <x v="827"/>
    <n v="18.04"/>
    <n v="-3.8499379488408411E-2"/>
    <s v="Normal"/>
    <n v="19.172499999999999"/>
    <n v="18.04"/>
    <x v="1"/>
    <s v="T386"/>
    <b v="1"/>
    <x v="21"/>
    <x v="0"/>
    <x v="1"/>
  </r>
  <r>
    <x v="2342"/>
    <x v="1"/>
    <n v="2"/>
    <x v="103"/>
    <m/>
    <n v="102.4"/>
    <n v="52.7"/>
    <x v="1"/>
    <n v="5"/>
    <x v="1"/>
    <x v="828"/>
    <n v="34.799999999999997"/>
    <n v="0.15769146815732893"/>
    <s v="Normal"/>
    <n v="19.172499999999999"/>
    <n v="34.799999999999997"/>
    <x v="1"/>
    <s v="T452"/>
    <b v="1"/>
    <x v="23"/>
    <x v="0"/>
    <x v="2"/>
  </r>
  <r>
    <x v="2343"/>
    <x v="2"/>
    <n v="11"/>
    <x v="103"/>
    <m/>
    <n v="51.2"/>
    <n v="26.7"/>
    <x v="0"/>
    <n v="2"/>
    <x v="0"/>
    <x v="3"/>
    <n v="10"/>
    <n v="-0.13261479804877407"/>
    <s v="Normal"/>
    <n v="19.172499999999999"/>
    <n v="10"/>
    <x v="0"/>
    <s v="T067"/>
    <b v="0"/>
    <x v="3"/>
    <x v="1"/>
    <x v="0"/>
  </r>
  <r>
    <x v="2344"/>
    <x v="2"/>
    <n v="26"/>
    <x v="103"/>
    <m/>
    <n v="93.2"/>
    <n v="52.4"/>
    <x v="0"/>
    <n v="2"/>
    <x v="0"/>
    <x v="40"/>
    <n v="12"/>
    <n v="-0.10920300238699156"/>
    <s v="Normal"/>
    <n v="19.172499999999999"/>
    <n v="12"/>
    <x v="0"/>
    <s v="T305"/>
    <b v="0"/>
    <x v="18"/>
    <x v="0"/>
    <x v="1"/>
  </r>
  <r>
    <x v="2345"/>
    <x v="2"/>
    <n v="12"/>
    <x v="103"/>
    <m/>
    <n v="71.900000000000006"/>
    <n v="51.8"/>
    <x v="1"/>
    <n v="3.5"/>
    <x v="1"/>
    <x v="829"/>
    <n v="21.15"/>
    <n v="-2.0940372343366273E-3"/>
    <s v="Normal"/>
    <n v="19.172499999999999"/>
    <n v="21.15"/>
    <x v="1"/>
    <s v="T232"/>
    <b v="1"/>
    <x v="15"/>
    <x v="1"/>
    <x v="1"/>
  </r>
  <r>
    <x v="2346"/>
    <x v="0"/>
    <n v="13"/>
    <x v="103"/>
    <m/>
    <n v="101.2"/>
    <n v="55.6"/>
    <x v="1"/>
    <n v="3.5"/>
    <x v="1"/>
    <x v="830"/>
    <n v="23.56"/>
    <n v="2.6117176538111291E-2"/>
    <s v="Normal"/>
    <n v="19.172499999999999"/>
    <n v="23.56"/>
    <x v="1"/>
    <s v="T327"/>
    <b v="1"/>
    <x v="11"/>
    <x v="1"/>
    <x v="0"/>
  </r>
  <r>
    <x v="2347"/>
    <x v="1"/>
    <n v="9"/>
    <x v="103"/>
    <m/>
    <n v="39.299999999999997"/>
    <n v="25.9"/>
    <x v="1"/>
    <n v="4"/>
    <x v="1"/>
    <x v="831"/>
    <n v="28.18"/>
    <n v="8.019842451682889E-2"/>
    <s v="Normal"/>
    <n v="19.172499999999999"/>
    <n v="28.18"/>
    <x v="1"/>
    <s v="T005"/>
    <b v="1"/>
    <x v="23"/>
    <x v="0"/>
    <x v="1"/>
  </r>
  <r>
    <x v="2348"/>
    <x v="0"/>
    <n v="3"/>
    <x v="103"/>
    <m/>
    <n v="48.9"/>
    <n v="29.3"/>
    <x v="1"/>
    <n v="2.5"/>
    <x v="1"/>
    <x v="485"/>
    <n v="17.510000000000002"/>
    <n v="-4.4703505338780751E-2"/>
    <s v="Normal"/>
    <n v="19.172499999999999"/>
    <n v="17.510000000000002"/>
    <x v="0"/>
    <s v="T259"/>
    <b v="1"/>
    <x v="8"/>
    <x v="0"/>
    <x v="2"/>
  </r>
  <r>
    <x v="2349"/>
    <x v="3"/>
    <n v="9"/>
    <x v="103"/>
    <m/>
    <n v="48.3"/>
    <n v="39.5"/>
    <x v="0"/>
    <n v="3"/>
    <x v="2"/>
    <x v="61"/>
    <n v="17"/>
    <n v="-5.0673513232535307E-2"/>
    <s v="Normal"/>
    <n v="19.172499999999999"/>
    <n v="17"/>
    <x v="0"/>
    <s v="T475"/>
    <b v="0"/>
    <x v="20"/>
    <x v="1"/>
    <x v="0"/>
  </r>
  <r>
    <x v="2350"/>
    <x v="1"/>
    <n v="15"/>
    <x v="103"/>
    <m/>
    <n v="75"/>
    <n v="52.4"/>
    <x v="1"/>
    <n v="4"/>
    <x v="1"/>
    <x v="832"/>
    <n v="23.43"/>
    <n v="2.4595409820095438E-2"/>
    <s v="Normal"/>
    <n v="19.172499999999999"/>
    <n v="23.43"/>
    <x v="1"/>
    <s v="T118"/>
    <b v="1"/>
    <x v="22"/>
    <x v="0"/>
    <x v="2"/>
  </r>
  <r>
    <x v="2351"/>
    <x v="1"/>
    <n v="7"/>
    <x v="103"/>
    <m/>
    <n v="90"/>
    <n v="41.3"/>
    <x v="1"/>
    <n v="4.5"/>
    <x v="1"/>
    <x v="545"/>
    <n v="29.47"/>
    <n v="9.5299032718678581E-2"/>
    <s v="Normal"/>
    <n v="19.172499999999999"/>
    <n v="29.47"/>
    <x v="1"/>
    <s v="T002"/>
    <b v="1"/>
    <x v="5"/>
    <x v="0"/>
    <x v="2"/>
  </r>
  <r>
    <x v="2352"/>
    <x v="1"/>
    <n v="22"/>
    <x v="103"/>
    <m/>
    <n v="99.6"/>
    <n v="58.6"/>
    <x v="1"/>
    <n v="4"/>
    <x v="1"/>
    <x v="309"/>
    <n v="27.32"/>
    <n v="7.013135238226241E-2"/>
    <s v="Normal"/>
    <n v="19.172499999999999"/>
    <n v="27.32"/>
    <x v="1"/>
    <s v="T445"/>
    <b v="1"/>
    <x v="1"/>
    <x v="1"/>
    <x v="2"/>
  </r>
  <r>
    <x v="2353"/>
    <x v="0"/>
    <n v="18"/>
    <x v="103"/>
    <m/>
    <n v="39.299999999999997"/>
    <n v="35.1"/>
    <x v="0"/>
    <n v="2"/>
    <x v="0"/>
    <x v="20"/>
    <n v="13"/>
    <n v="-9.7497104556100306E-2"/>
    <s v="Normal"/>
    <n v="19.172499999999999"/>
    <n v="13"/>
    <x v="0"/>
    <s v="T051"/>
    <b v="0"/>
    <x v="1"/>
    <x v="1"/>
    <x v="2"/>
  </r>
  <r>
    <x v="2354"/>
    <x v="2"/>
    <n v="25"/>
    <x v="103"/>
    <m/>
    <n v="61.2"/>
    <n v="40.9"/>
    <x v="0"/>
    <n v="2"/>
    <x v="0"/>
    <x v="3"/>
    <n v="10"/>
    <n v="-0.13261479804877407"/>
    <s v="Normal"/>
    <n v="19.172499999999999"/>
    <n v="10"/>
    <x v="0"/>
    <s v="T433"/>
    <b v="0"/>
    <x v="5"/>
    <x v="0"/>
    <x v="2"/>
  </r>
  <r>
    <x v="2355"/>
    <x v="0"/>
    <n v="11"/>
    <x v="103"/>
    <m/>
    <n v="86.9"/>
    <n v="54.9"/>
    <x v="0"/>
    <n v="3"/>
    <x v="2"/>
    <x v="61"/>
    <n v="17"/>
    <n v="-5.0673513232535307E-2"/>
    <s v="Normal"/>
    <n v="19.172499999999999"/>
    <n v="17"/>
    <x v="0"/>
    <s v="T143"/>
    <b v="0"/>
    <x v="7"/>
    <x v="1"/>
    <x v="2"/>
  </r>
  <r>
    <x v="2356"/>
    <x v="0"/>
    <n v="10"/>
    <x v="103"/>
    <m/>
    <n v="95"/>
    <n v="56.2"/>
    <x v="0"/>
    <n v="3.5"/>
    <x v="1"/>
    <x v="60"/>
    <n v="20.48"/>
    <n v="-9.9369887810337437E-3"/>
    <s v="Normal"/>
    <n v="19.172499999999999"/>
    <n v="20.48"/>
    <x v="1"/>
    <s v="T370"/>
    <b v="0"/>
    <x v="9"/>
    <x v="1"/>
    <x v="1"/>
  </r>
  <r>
    <x v="2357"/>
    <x v="2"/>
    <n v="13"/>
    <x v="103"/>
    <m/>
    <n v="65.8"/>
    <n v="30.9"/>
    <x v="0"/>
    <n v="2"/>
    <x v="0"/>
    <x v="3"/>
    <n v="10"/>
    <n v="-0.13261479804877407"/>
    <s v="Normal"/>
    <n v="19.172499999999999"/>
    <n v="10"/>
    <x v="0"/>
    <s v="T432"/>
    <b v="0"/>
    <x v="15"/>
    <x v="1"/>
    <x v="1"/>
  </r>
  <r>
    <x v="2358"/>
    <x v="2"/>
    <n v="26"/>
    <x v="103"/>
    <m/>
    <n v="85.1"/>
    <n v="54.9"/>
    <x v="0"/>
    <n v="4"/>
    <x v="1"/>
    <x v="58"/>
    <n v="23"/>
    <n v="1.9561873752812205E-2"/>
    <s v="Normal"/>
    <n v="19.172499999999999"/>
    <n v="23"/>
    <x v="1"/>
    <s v="T251"/>
    <b v="0"/>
    <x v="18"/>
    <x v="0"/>
    <x v="0"/>
  </r>
  <r>
    <x v="2359"/>
    <x v="0"/>
    <n v="24"/>
    <x v="103"/>
    <m/>
    <n v="71.8"/>
    <n v="52.7"/>
    <x v="0"/>
    <n v="1"/>
    <x v="0"/>
    <x v="15"/>
    <n v="5"/>
    <n v="-0.19114428720323032"/>
    <s v="Normal"/>
    <n v="19.172499999999999"/>
    <n v="5"/>
    <x v="0"/>
    <s v="T416"/>
    <b v="0"/>
    <x v="22"/>
    <x v="0"/>
    <x v="0"/>
  </r>
  <r>
    <x v="2360"/>
    <x v="0"/>
    <n v="14"/>
    <x v="104"/>
    <m/>
    <n v="66.099999999999994"/>
    <n v="47.3"/>
    <x v="1"/>
    <n v="2.5"/>
    <x v="1"/>
    <x v="833"/>
    <n v="15.21"/>
    <n v="-7.1627070349830638E-2"/>
    <s v="Normal"/>
    <n v="19.195"/>
    <n v="15.21"/>
    <x v="0"/>
    <s v="T431"/>
    <b v="1"/>
    <x v="17"/>
    <x v="0"/>
    <x v="0"/>
  </r>
  <r>
    <x v="2361"/>
    <x v="2"/>
    <n v="4"/>
    <x v="104"/>
    <m/>
    <n v="68.599999999999994"/>
    <n v="44.4"/>
    <x v="0"/>
    <n v="2"/>
    <x v="0"/>
    <x v="3"/>
    <n v="10"/>
    <n v="-0.13261479804877407"/>
    <s v="Normal"/>
    <n v="19.195"/>
    <n v="10"/>
    <x v="0"/>
    <s v="T223"/>
    <b v="0"/>
    <x v="1"/>
    <x v="1"/>
    <x v="0"/>
  </r>
  <r>
    <x v="2362"/>
    <x v="0"/>
    <n v="7"/>
    <x v="104"/>
    <m/>
    <n v="74.8"/>
    <n v="39"/>
    <x v="0"/>
    <n v="0.5"/>
    <x v="0"/>
    <x v="4"/>
    <m/>
    <n v="-0.24967377635768659"/>
    <s v="Normal"/>
    <n v="19.195"/>
    <n v="19.195"/>
    <x v="1"/>
    <s v="T483"/>
    <b v="0"/>
    <x v="16"/>
    <x v="1"/>
    <x v="2"/>
  </r>
  <r>
    <x v="2363"/>
    <x v="1"/>
    <n v="23"/>
    <x v="104"/>
    <m/>
    <n v="80.599999999999994"/>
    <n v="45.9"/>
    <x v="1"/>
    <n v="4.5"/>
    <x v="1"/>
    <x v="4"/>
    <m/>
    <n v="-0.24967377635768659"/>
    <s v="Normal"/>
    <n v="19.195"/>
    <n v="19.195"/>
    <x v="1"/>
    <s v="T359"/>
    <b v="1"/>
    <x v="10"/>
    <x v="0"/>
    <x v="1"/>
  </r>
  <r>
    <x v="2364"/>
    <x v="0"/>
    <n v="22"/>
    <x v="104"/>
    <m/>
    <n v="80.599999999999994"/>
    <n v="63.6"/>
    <x v="0"/>
    <n v="1.5"/>
    <x v="0"/>
    <x v="50"/>
    <n v="7.88"/>
    <n v="-0.15743130145026352"/>
    <s v="Normal"/>
    <n v="19.195"/>
    <n v="7.88"/>
    <x v="0"/>
    <s v="T181"/>
    <b v="0"/>
    <x v="5"/>
    <x v="1"/>
    <x v="1"/>
  </r>
  <r>
    <x v="2365"/>
    <x v="1"/>
    <n v="16"/>
    <x v="104"/>
    <m/>
    <n v="81.8"/>
    <n v="58.8"/>
    <x v="0"/>
    <n v="4"/>
    <x v="1"/>
    <x v="173"/>
    <n v="23.1"/>
    <n v="2.0732463535901347E-2"/>
    <s v="Normal"/>
    <n v="19.195"/>
    <n v="23.1"/>
    <x v="1"/>
    <s v="T253"/>
    <b v="0"/>
    <x v="6"/>
    <x v="1"/>
    <x v="0"/>
  </r>
  <r>
    <x v="2366"/>
    <x v="1"/>
    <n v="2"/>
    <x v="104"/>
    <m/>
    <n v="99.5"/>
    <n v="63.1"/>
    <x v="0"/>
    <n v="3"/>
    <x v="2"/>
    <x v="265"/>
    <n v="18.7"/>
    <n v="-3.0773486920020184E-2"/>
    <s v="Normal"/>
    <n v="19.195"/>
    <n v="18.7"/>
    <x v="1"/>
    <s v="T399"/>
    <b v="0"/>
    <x v="9"/>
    <x v="0"/>
    <x v="2"/>
  </r>
  <r>
    <x v="2367"/>
    <x v="0"/>
    <n v="17"/>
    <x v="104"/>
    <m/>
    <n v="61.4"/>
    <n v="35.1"/>
    <x v="1"/>
    <n v="2"/>
    <x v="0"/>
    <x v="834"/>
    <n v="12.79"/>
    <n v="-9.9955343100587485E-2"/>
    <s v="Normal"/>
    <n v="19.195"/>
    <n v="12.79"/>
    <x v="0"/>
    <s v="T019"/>
    <b v="1"/>
    <x v="14"/>
    <x v="0"/>
    <x v="2"/>
  </r>
  <r>
    <x v="2368"/>
    <x v="1"/>
    <n v="3"/>
    <x v="104"/>
    <m/>
    <n v="94.5"/>
    <n v="44"/>
    <x v="0"/>
    <n v="4"/>
    <x v="1"/>
    <x v="18"/>
    <n v="24.2"/>
    <n v="3.3608951149881695E-2"/>
    <s v="Normal"/>
    <n v="19.195"/>
    <n v="24.2"/>
    <x v="1"/>
    <s v="T252"/>
    <b v="0"/>
    <x v="13"/>
    <x v="1"/>
    <x v="2"/>
  </r>
  <r>
    <x v="2369"/>
    <x v="3"/>
    <n v="13"/>
    <x v="104"/>
    <m/>
    <n v="37.799999999999997"/>
    <n v="28"/>
    <x v="0"/>
    <n v="2"/>
    <x v="0"/>
    <x v="20"/>
    <n v="13"/>
    <n v="-9.7497104556100306E-2"/>
    <s v="Normal"/>
    <n v="19.195"/>
    <n v="13"/>
    <x v="0"/>
    <s v="T214"/>
    <b v="0"/>
    <x v="9"/>
    <x v="1"/>
    <x v="2"/>
  </r>
  <r>
    <x v="2370"/>
    <x v="0"/>
    <n v="21"/>
    <x v="104"/>
    <m/>
    <n v="79.5"/>
    <n v="44.6"/>
    <x v="1"/>
    <n v="5"/>
    <x v="1"/>
    <x v="332"/>
    <n v="29.01"/>
    <n v="8.9914319716468641E-2"/>
    <s v="Normal"/>
    <n v="19.195"/>
    <n v="29.01"/>
    <x v="1"/>
    <s v="T008"/>
    <b v="1"/>
    <x v="7"/>
    <x v="0"/>
    <x v="1"/>
  </r>
  <r>
    <x v="2371"/>
    <x v="2"/>
    <n v="28"/>
    <x v="104"/>
    <m/>
    <n v="91.8"/>
    <n v="47.9"/>
    <x v="1"/>
    <n v="3"/>
    <x v="2"/>
    <x v="426"/>
    <n v="18.63"/>
    <n v="-3.1592899768182574E-2"/>
    <s v="Normal"/>
    <n v="19.195"/>
    <n v="18.63"/>
    <x v="1"/>
    <s v="T023"/>
    <b v="1"/>
    <x v="6"/>
    <x v="0"/>
    <x v="0"/>
  </r>
  <r>
    <x v="2372"/>
    <x v="1"/>
    <n v="25"/>
    <x v="104"/>
    <m/>
    <n v="42.3"/>
    <n v="30.3"/>
    <x v="1"/>
    <n v="5"/>
    <x v="1"/>
    <x v="835"/>
    <n v="32.78"/>
    <n v="0.13404555453892866"/>
    <s v="Normal"/>
    <n v="19.195"/>
    <n v="32.78"/>
    <x v="1"/>
    <s v="T305"/>
    <b v="1"/>
    <x v="16"/>
    <x v="0"/>
    <x v="1"/>
  </r>
  <r>
    <x v="2373"/>
    <x v="0"/>
    <n v="28"/>
    <x v="104"/>
    <m/>
    <n v="77.7"/>
    <n v="55"/>
    <x v="1"/>
    <n v="3.5"/>
    <x v="1"/>
    <x v="836"/>
    <n v="19.559999999999999"/>
    <n v="-2.0706414785453715E-2"/>
    <s v="Normal"/>
    <n v="19.195"/>
    <n v="19.559999999999999"/>
    <x v="1"/>
    <s v="T309"/>
    <b v="1"/>
    <x v="1"/>
    <x v="0"/>
    <x v="0"/>
  </r>
  <r>
    <x v="2374"/>
    <x v="1"/>
    <n v="15"/>
    <x v="104"/>
    <m/>
    <n v="51.3"/>
    <n v="36.799999999999997"/>
    <x v="1"/>
    <n v="4"/>
    <x v="1"/>
    <x v="273"/>
    <n v="25.85"/>
    <n v="5.2923682570852289E-2"/>
    <s v="Normal"/>
    <n v="19.195"/>
    <n v="25.85"/>
    <x v="1"/>
    <s v="T224"/>
    <b v="1"/>
    <x v="0"/>
    <x v="0"/>
    <x v="2"/>
  </r>
  <r>
    <x v="2375"/>
    <x v="1"/>
    <n v="25"/>
    <x v="104"/>
    <m/>
    <n v="87.5"/>
    <n v="56.4"/>
    <x v="1"/>
    <n v="4.5"/>
    <x v="1"/>
    <x v="335"/>
    <n v="30.37"/>
    <n v="0.10583434076648074"/>
    <s v="Normal"/>
    <n v="19.195"/>
    <n v="30.37"/>
    <x v="1"/>
    <s v="T413"/>
    <b v="1"/>
    <x v="0"/>
    <x v="0"/>
    <x v="2"/>
  </r>
  <r>
    <x v="2376"/>
    <x v="1"/>
    <n v="29"/>
    <x v="104"/>
    <m/>
    <n v="64.099999999999994"/>
    <n v="47.7"/>
    <x v="1"/>
    <n v="3.5"/>
    <x v="1"/>
    <x v="832"/>
    <n v="23.43"/>
    <n v="2.4595409820095438E-2"/>
    <s v="Normal"/>
    <n v="19.195"/>
    <n v="23.43"/>
    <x v="1"/>
    <s v="T039"/>
    <b v="1"/>
    <x v="7"/>
    <x v="0"/>
    <x v="1"/>
  </r>
  <r>
    <x v="2377"/>
    <x v="2"/>
    <n v="12"/>
    <x v="104"/>
    <m/>
    <n v="37.799999999999997"/>
    <n v="30.4"/>
    <x v="0"/>
    <n v="2"/>
    <x v="0"/>
    <x v="40"/>
    <n v="12"/>
    <n v="-0.10920300238699156"/>
    <s v="Normal"/>
    <n v="19.195"/>
    <n v="12"/>
    <x v="0"/>
    <s v="T320"/>
    <b v="0"/>
    <x v="19"/>
    <x v="1"/>
    <x v="1"/>
  </r>
  <r>
    <x v="2378"/>
    <x v="3"/>
    <n v="7"/>
    <x v="104"/>
    <m/>
    <n v="59.1"/>
    <n v="32.1"/>
    <x v="0"/>
    <n v="1"/>
    <x v="0"/>
    <x v="0"/>
    <n v="6"/>
    <n v="-0.17943838937233908"/>
    <s v="Normal"/>
    <n v="19.195"/>
    <n v="6"/>
    <x v="0"/>
    <s v="T245"/>
    <b v="0"/>
    <x v="20"/>
    <x v="0"/>
    <x v="1"/>
  </r>
  <r>
    <x v="2379"/>
    <x v="2"/>
    <n v="10"/>
    <x v="104"/>
    <m/>
    <n v="93"/>
    <n v="55"/>
    <x v="0"/>
    <n v="4"/>
    <x v="1"/>
    <x v="58"/>
    <n v="23"/>
    <n v="1.9561873752812205E-2"/>
    <s v="Normal"/>
    <n v="19.195"/>
    <n v="23"/>
    <x v="1"/>
    <s v="T114"/>
    <b v="0"/>
    <x v="11"/>
    <x v="1"/>
    <x v="1"/>
  </r>
  <r>
    <x v="2380"/>
    <x v="1"/>
    <n v="17"/>
    <x v="38"/>
    <m/>
    <n v="60.4"/>
    <n v="58.5"/>
    <x v="0"/>
    <n v="2"/>
    <x v="0"/>
    <x v="128"/>
    <n v="12.1"/>
    <n v="-0.10803241260390244"/>
    <s v="Normal"/>
    <n v="16.980555555555554"/>
    <n v="12.1"/>
    <x v="0"/>
    <s v="T078"/>
    <b v="0"/>
    <x v="11"/>
    <x v="1"/>
    <x v="2"/>
  </r>
  <r>
    <x v="2381"/>
    <x v="1"/>
    <n v="22"/>
    <x v="38"/>
    <m/>
    <n v="75.400000000000006"/>
    <n v="43.4"/>
    <x v="0"/>
    <n v="3"/>
    <x v="2"/>
    <x v="119"/>
    <n v="16.5"/>
    <n v="-5.6526462147980933E-2"/>
    <s v="Normal"/>
    <n v="16.980555555555554"/>
    <n v="16.5"/>
    <x v="0"/>
    <s v="T369"/>
    <b v="0"/>
    <x v="0"/>
    <x v="0"/>
    <x v="1"/>
  </r>
  <r>
    <x v="2382"/>
    <x v="3"/>
    <n v="26"/>
    <x v="38"/>
    <m/>
    <n v="51.6"/>
    <n v="39.6"/>
    <x v="1"/>
    <n v="5"/>
    <x v="1"/>
    <x v="412"/>
    <n v="26.89"/>
    <n v="6.5097816314979184E-2"/>
    <s v="Normal"/>
    <n v="16.980555555555554"/>
    <n v="26.89"/>
    <x v="1"/>
    <s v="T176"/>
    <b v="1"/>
    <x v="17"/>
    <x v="1"/>
    <x v="1"/>
  </r>
  <r>
    <x v="2383"/>
    <x v="2"/>
    <n v="13"/>
    <x v="38"/>
    <m/>
    <n v="78"/>
    <n v="41.9"/>
    <x v="1"/>
    <n v="3"/>
    <x v="2"/>
    <x v="352"/>
    <n v="17.21"/>
    <n v="-4.8215274688048135E-2"/>
    <s v="Normal"/>
    <n v="16.980555555555554"/>
    <n v="17.21"/>
    <x v="0"/>
    <s v="T280"/>
    <b v="1"/>
    <x v="18"/>
    <x v="0"/>
    <x v="2"/>
  </r>
  <r>
    <x v="2384"/>
    <x v="2"/>
    <n v="5"/>
    <x v="38"/>
    <m/>
    <n v="61.1"/>
    <n v="31.1"/>
    <x v="0"/>
    <n v="2"/>
    <x v="0"/>
    <x v="3"/>
    <n v="10"/>
    <n v="-0.13261479804877407"/>
    <s v="Normal"/>
    <n v="16.980555555555554"/>
    <n v="10"/>
    <x v="0"/>
    <s v="T331"/>
    <b v="0"/>
    <x v="15"/>
    <x v="1"/>
    <x v="2"/>
  </r>
  <r>
    <x v="2385"/>
    <x v="0"/>
    <n v="13"/>
    <x v="38"/>
    <m/>
    <n v="64.3"/>
    <n v="49.3"/>
    <x v="1"/>
    <n v="4"/>
    <x v="1"/>
    <x v="706"/>
    <n v="21.36"/>
    <n v="3.6420131015054525E-4"/>
    <s v="Normal"/>
    <n v="16.980555555555554"/>
    <n v="21.36"/>
    <x v="1"/>
    <s v="T113"/>
    <b v="1"/>
    <x v="19"/>
    <x v="0"/>
    <x v="2"/>
  </r>
  <r>
    <x v="2386"/>
    <x v="2"/>
    <n v="28"/>
    <x v="38"/>
    <m/>
    <n v="70.599999999999994"/>
    <n v="59.9"/>
    <x v="1"/>
    <n v="3.5"/>
    <x v="1"/>
    <x v="4"/>
    <m/>
    <n v="-0.24967377635768659"/>
    <s v="Normal"/>
    <n v="16.980555555555554"/>
    <n v="16.980555555555554"/>
    <x v="0"/>
    <s v="T392"/>
    <b v="1"/>
    <x v="19"/>
    <x v="0"/>
    <x v="2"/>
  </r>
  <r>
    <x v="2387"/>
    <x v="3"/>
    <n v="27"/>
    <x v="38"/>
    <m/>
    <n v="71.3"/>
    <n v="49.7"/>
    <x v="0"/>
    <n v="1"/>
    <x v="0"/>
    <x v="15"/>
    <n v="5"/>
    <n v="-0.19114428720323032"/>
    <s v="Normal"/>
    <n v="16.980555555555554"/>
    <n v="5"/>
    <x v="0"/>
    <s v="T073"/>
    <b v="0"/>
    <x v="21"/>
    <x v="1"/>
    <x v="2"/>
  </r>
  <r>
    <x v="2388"/>
    <x v="1"/>
    <n v="11"/>
    <x v="38"/>
    <m/>
    <n v="70.5"/>
    <n v="33.799999999999997"/>
    <x v="1"/>
    <n v="5"/>
    <x v="1"/>
    <x v="562"/>
    <n v="31.41"/>
    <n v="0.11800847451060763"/>
    <s v="Normal"/>
    <n v="16.980555555555554"/>
    <n v="31.41"/>
    <x v="1"/>
    <s v="T021"/>
    <b v="1"/>
    <x v="2"/>
    <x v="0"/>
    <x v="0"/>
  </r>
  <r>
    <x v="2389"/>
    <x v="3"/>
    <n v="14"/>
    <x v="38"/>
    <m/>
    <n v="63.6"/>
    <n v="47.8"/>
    <x v="0"/>
    <n v="1"/>
    <x v="0"/>
    <x v="0"/>
    <n v="6"/>
    <n v="-0.17943838937233908"/>
    <s v="Normal"/>
    <n v="16.980555555555554"/>
    <n v="6"/>
    <x v="0"/>
    <s v="T242"/>
    <b v="0"/>
    <x v="18"/>
    <x v="1"/>
    <x v="0"/>
  </r>
  <r>
    <x v="2390"/>
    <x v="2"/>
    <n v="26"/>
    <x v="38"/>
    <m/>
    <n v="62.5"/>
    <n v="45.1"/>
    <x v="0"/>
    <n v="2"/>
    <x v="0"/>
    <x v="3"/>
    <n v="10"/>
    <n v="-0.13261479804877407"/>
    <s v="Normal"/>
    <n v="16.980555555555554"/>
    <n v="10"/>
    <x v="0"/>
    <s v="T240"/>
    <b v="0"/>
    <x v="1"/>
    <x v="0"/>
    <x v="2"/>
  </r>
  <r>
    <x v="2391"/>
    <x v="3"/>
    <n v="28"/>
    <x v="38"/>
    <m/>
    <n v="89"/>
    <n v="62"/>
    <x v="1"/>
    <n v="4.5"/>
    <x v="1"/>
    <x v="837"/>
    <n v="27.54"/>
    <n v="7.2706649905058471E-2"/>
    <s v="Normal"/>
    <n v="16.980555555555554"/>
    <n v="27.54"/>
    <x v="1"/>
    <s v="T387"/>
    <b v="1"/>
    <x v="1"/>
    <x v="0"/>
    <x v="1"/>
  </r>
  <r>
    <x v="2392"/>
    <x v="3"/>
    <n v="8"/>
    <x v="38"/>
    <m/>
    <n v="60.2"/>
    <n v="38.1"/>
    <x v="1"/>
    <n v="2.5"/>
    <x v="1"/>
    <x v="838"/>
    <n v="16.54"/>
    <n v="-5.6058226234745288E-2"/>
    <s v="Normal"/>
    <n v="16.980555555555554"/>
    <n v="16.54"/>
    <x v="0"/>
    <s v="T288"/>
    <b v="1"/>
    <x v="10"/>
    <x v="1"/>
    <x v="0"/>
  </r>
  <r>
    <x v="2393"/>
    <x v="2"/>
    <n v="16"/>
    <x v="38"/>
    <m/>
    <n v="100.7"/>
    <n v="40.299999999999997"/>
    <x v="1"/>
    <n v="3.5"/>
    <x v="1"/>
    <x v="488"/>
    <n v="21.95"/>
    <n v="7.2706810303763822E-3"/>
    <s v="Normal"/>
    <n v="16.980555555555554"/>
    <n v="21.95"/>
    <x v="1"/>
    <s v="T385"/>
    <b v="1"/>
    <x v="1"/>
    <x v="0"/>
    <x v="0"/>
  </r>
  <r>
    <x v="2394"/>
    <x v="0"/>
    <n v="15"/>
    <x v="38"/>
    <m/>
    <n v="96.3"/>
    <n v="40.200000000000003"/>
    <x v="1"/>
    <n v="5"/>
    <x v="1"/>
    <x v="4"/>
    <m/>
    <n v="-0.24967377635768659"/>
    <s v="Normal"/>
    <n v="16.980555555555554"/>
    <n v="16.980555555555554"/>
    <x v="0"/>
    <s v="T122"/>
    <b v="1"/>
    <x v="8"/>
    <x v="0"/>
    <x v="2"/>
  </r>
  <r>
    <x v="2395"/>
    <x v="0"/>
    <n v="11"/>
    <x v="38"/>
    <m/>
    <n v="61.6"/>
    <n v="32.9"/>
    <x v="0"/>
    <n v="2"/>
    <x v="0"/>
    <x v="3"/>
    <n v="10"/>
    <n v="-0.13261479804877407"/>
    <s v="Normal"/>
    <n v="16.980555555555554"/>
    <n v="10"/>
    <x v="0"/>
    <s v="T372"/>
    <b v="0"/>
    <x v="16"/>
    <x v="0"/>
    <x v="2"/>
  </r>
  <r>
    <x v="2396"/>
    <x v="0"/>
    <n v="10"/>
    <x v="38"/>
    <m/>
    <n v="95.1"/>
    <n v="48.5"/>
    <x v="1"/>
    <n v="3"/>
    <x v="2"/>
    <x v="403"/>
    <n v="18.54"/>
    <n v="-3.2646430572962785E-2"/>
    <s v="Normal"/>
    <n v="16.980555555555554"/>
    <n v="18.54"/>
    <x v="1"/>
    <s v="T079"/>
    <b v="1"/>
    <x v="6"/>
    <x v="0"/>
    <x v="0"/>
  </r>
  <r>
    <x v="2397"/>
    <x v="1"/>
    <n v="6"/>
    <x v="38"/>
    <m/>
    <n v="96.3"/>
    <n v="51.8"/>
    <x v="1"/>
    <n v="4"/>
    <x v="1"/>
    <x v="839"/>
    <n v="26.63"/>
    <n v="6.2054282878947438E-2"/>
    <s v="Normal"/>
    <n v="16.980555555555554"/>
    <n v="26.63"/>
    <x v="1"/>
    <s v="T440"/>
    <b v="1"/>
    <x v="23"/>
    <x v="0"/>
    <x v="1"/>
  </r>
  <r>
    <x v="2398"/>
    <x v="0"/>
    <n v="7"/>
    <x v="38"/>
    <m/>
    <n v="83.1"/>
    <n v="50.1"/>
    <x v="0"/>
    <n v="2"/>
    <x v="0"/>
    <x v="3"/>
    <n v="10"/>
    <n v="-0.13261479804877407"/>
    <s v="Normal"/>
    <n v="16.980555555555554"/>
    <n v="10"/>
    <x v="0"/>
    <s v="T497"/>
    <b v="0"/>
    <x v="16"/>
    <x v="1"/>
    <x v="2"/>
  </r>
  <r>
    <x v="2399"/>
    <x v="2"/>
    <n v="22"/>
    <x v="38"/>
    <m/>
    <n v="52.4"/>
    <n v="37.799999999999997"/>
    <x v="1"/>
    <n v="4"/>
    <x v="1"/>
    <x v="840"/>
    <n v="22.03"/>
    <n v="8.2071528568477044E-3"/>
    <s v="Normal"/>
    <n v="16.980555555555554"/>
    <n v="22.03"/>
    <x v="1"/>
    <s v="T178"/>
    <b v="1"/>
    <x v="16"/>
    <x v="0"/>
    <x v="2"/>
  </r>
  <r>
    <x v="2400"/>
    <x v="2"/>
    <n v="10"/>
    <x v="105"/>
    <m/>
    <n v="61.7"/>
    <n v="43.7"/>
    <x v="0"/>
    <n v="2"/>
    <x v="0"/>
    <x v="3"/>
    <n v="10"/>
    <n v="-0.13261479804877407"/>
    <s v="Normal"/>
    <n v="15.639444444444443"/>
    <n v="10"/>
    <x v="0"/>
    <s v="T474"/>
    <b v="0"/>
    <x v="13"/>
    <x v="1"/>
    <x v="2"/>
  </r>
  <r>
    <x v="2401"/>
    <x v="0"/>
    <n v="19"/>
    <x v="105"/>
    <m/>
    <n v="77.3"/>
    <n v="43.6"/>
    <x v="0"/>
    <n v="2"/>
    <x v="0"/>
    <x v="93"/>
    <n v="11"/>
    <n v="-0.12090890021788281"/>
    <s v="Normal"/>
    <n v="15.639444444444443"/>
    <n v="11"/>
    <x v="0"/>
    <s v="T490"/>
    <b v="0"/>
    <x v="8"/>
    <x v="1"/>
    <x v="0"/>
  </r>
  <r>
    <x v="2402"/>
    <x v="2"/>
    <n v="14"/>
    <x v="105"/>
    <m/>
    <n v="58.7"/>
    <n v="36.6"/>
    <x v="1"/>
    <n v="4.5"/>
    <x v="1"/>
    <x v="4"/>
    <m/>
    <n v="-0.24967377635768659"/>
    <s v="Normal"/>
    <n v="15.639444444444443"/>
    <n v="15.639444444444443"/>
    <x v="0"/>
    <s v="T074"/>
    <b v="1"/>
    <x v="16"/>
    <x v="0"/>
    <x v="0"/>
  </r>
  <r>
    <x v="2403"/>
    <x v="3"/>
    <n v="28"/>
    <x v="105"/>
    <m/>
    <n v="50.7"/>
    <n v="34.4"/>
    <x v="1"/>
    <n v="3.5"/>
    <x v="1"/>
    <x v="841"/>
    <n v="21.07"/>
    <n v="-3.0305090608079076E-3"/>
    <s v="Normal"/>
    <n v="15.639444444444443"/>
    <n v="21.07"/>
    <x v="1"/>
    <s v="T250"/>
    <b v="1"/>
    <x v="17"/>
    <x v="0"/>
    <x v="1"/>
  </r>
  <r>
    <x v="2404"/>
    <x v="3"/>
    <n v="25"/>
    <x v="105"/>
    <m/>
    <n v="81.599999999999994"/>
    <n v="48.9"/>
    <x v="0"/>
    <n v="2"/>
    <x v="0"/>
    <x v="4"/>
    <m/>
    <n v="-0.24967377635768659"/>
    <s v="Normal"/>
    <n v="15.639444444444443"/>
    <n v="15.639444444444443"/>
    <x v="0"/>
    <s v="T011"/>
    <b v="0"/>
    <x v="23"/>
    <x v="0"/>
    <x v="2"/>
  </r>
  <r>
    <x v="2405"/>
    <x v="3"/>
    <n v="16"/>
    <x v="105"/>
    <m/>
    <n v="76.099999999999994"/>
    <n v="46.8"/>
    <x v="1"/>
    <n v="2.5"/>
    <x v="1"/>
    <x v="842"/>
    <n v="14.86"/>
    <n v="-7.5724134590642589E-2"/>
    <s v="Normal"/>
    <n v="15.639444444444443"/>
    <n v="14.86"/>
    <x v="0"/>
    <s v="T176"/>
    <b v="1"/>
    <x v="8"/>
    <x v="0"/>
    <x v="1"/>
  </r>
  <r>
    <x v="2406"/>
    <x v="2"/>
    <n v="17"/>
    <x v="105"/>
    <m/>
    <n v="63.3"/>
    <n v="42.3"/>
    <x v="1"/>
    <n v="3.5"/>
    <x v="1"/>
    <x v="843"/>
    <n v="21.25"/>
    <n v="-9.2344745124748576E-4"/>
    <s v="Normal"/>
    <n v="15.639444444444443"/>
    <n v="21.25"/>
    <x v="1"/>
    <s v="T202"/>
    <b v="1"/>
    <x v="1"/>
    <x v="1"/>
    <x v="2"/>
  </r>
  <r>
    <x v="2407"/>
    <x v="3"/>
    <n v="12"/>
    <x v="105"/>
    <m/>
    <n v="89.5"/>
    <n v="52.8"/>
    <x v="1"/>
    <n v="4"/>
    <x v="1"/>
    <x v="282"/>
    <n v="23.93"/>
    <n v="3.0448358735541064E-2"/>
    <s v="Normal"/>
    <n v="15.639444444444443"/>
    <n v="23.93"/>
    <x v="1"/>
    <s v="T461"/>
    <b v="1"/>
    <x v="13"/>
    <x v="0"/>
    <x v="0"/>
  </r>
  <r>
    <x v="2408"/>
    <x v="0"/>
    <n v="13"/>
    <x v="105"/>
    <m/>
    <n v="75.8"/>
    <n v="55.1"/>
    <x v="1"/>
    <n v="1"/>
    <x v="0"/>
    <x v="844"/>
    <n v="7.3"/>
    <n v="-0.16422072219218042"/>
    <s v="Normal"/>
    <n v="15.639444444444443"/>
    <n v="7.3"/>
    <x v="0"/>
    <s v="T434"/>
    <b v="1"/>
    <x v="22"/>
    <x v="0"/>
    <x v="2"/>
  </r>
  <r>
    <x v="2409"/>
    <x v="2"/>
    <n v="24"/>
    <x v="105"/>
    <m/>
    <n v="42.4"/>
    <n v="28"/>
    <x v="0"/>
    <n v="4"/>
    <x v="1"/>
    <x v="21"/>
    <n v="22"/>
    <n v="7.8559759219209522E-3"/>
    <s v="Normal"/>
    <n v="15.639444444444443"/>
    <n v="22"/>
    <x v="1"/>
    <s v="T043"/>
    <b v="0"/>
    <x v="0"/>
    <x v="1"/>
    <x v="1"/>
  </r>
  <r>
    <x v="2410"/>
    <x v="0"/>
    <n v="4"/>
    <x v="105"/>
    <m/>
    <n v="76.5"/>
    <n v="39.5"/>
    <x v="0"/>
    <n v="1"/>
    <x v="0"/>
    <x v="15"/>
    <n v="5"/>
    <n v="-0.19114428720323032"/>
    <s v="Normal"/>
    <n v="15.639444444444443"/>
    <n v="5"/>
    <x v="0"/>
    <s v="T082"/>
    <b v="0"/>
    <x v="12"/>
    <x v="0"/>
    <x v="0"/>
  </r>
  <r>
    <x v="2411"/>
    <x v="0"/>
    <n v="16"/>
    <x v="105"/>
    <m/>
    <n v="66.599999999999994"/>
    <n v="40.5"/>
    <x v="1"/>
    <n v="2.5"/>
    <x v="1"/>
    <x v="845"/>
    <n v="15.72"/>
    <n v="-6.5657062456076096E-2"/>
    <s v="Normal"/>
    <n v="15.639444444444443"/>
    <n v="15.72"/>
    <x v="0"/>
    <s v="T446"/>
    <b v="1"/>
    <x v="21"/>
    <x v="1"/>
    <x v="2"/>
  </r>
  <r>
    <x v="2412"/>
    <x v="2"/>
    <n v="2"/>
    <x v="105"/>
    <m/>
    <n v="64.5"/>
    <n v="45.3"/>
    <x v="1"/>
    <n v="3"/>
    <x v="2"/>
    <x v="518"/>
    <n v="16.38"/>
    <n v="-5.7931169887687893E-2"/>
    <s v="Normal"/>
    <n v="15.639444444444443"/>
    <n v="16.38"/>
    <x v="0"/>
    <s v="T289"/>
    <b v="1"/>
    <x v="2"/>
    <x v="0"/>
    <x v="2"/>
  </r>
  <r>
    <x v="2413"/>
    <x v="2"/>
    <n v="12"/>
    <x v="105"/>
    <m/>
    <n v="67.7"/>
    <n v="43.8"/>
    <x v="0"/>
    <n v="2"/>
    <x v="0"/>
    <x v="3"/>
    <n v="10"/>
    <n v="-0.13261479804877407"/>
    <s v="Normal"/>
    <n v="15.639444444444443"/>
    <n v="10"/>
    <x v="0"/>
    <s v="T180"/>
    <b v="0"/>
    <x v="4"/>
    <x v="1"/>
    <x v="2"/>
  </r>
  <r>
    <x v="2414"/>
    <x v="1"/>
    <n v="29"/>
    <x v="105"/>
    <m/>
    <n v="78.2"/>
    <n v="44.5"/>
    <x v="0"/>
    <n v="4"/>
    <x v="1"/>
    <x v="173"/>
    <n v="23.1"/>
    <n v="2.0732463535901347E-2"/>
    <s v="Normal"/>
    <n v="15.639444444444443"/>
    <n v="23.1"/>
    <x v="1"/>
    <s v="T453"/>
    <b v="0"/>
    <x v="11"/>
    <x v="0"/>
    <x v="1"/>
  </r>
  <r>
    <x v="2415"/>
    <x v="3"/>
    <n v="8"/>
    <x v="105"/>
    <m/>
    <n v="70.8"/>
    <n v="45.2"/>
    <x v="0"/>
    <n v="3"/>
    <x v="2"/>
    <x v="72"/>
    <n v="16"/>
    <n v="-6.2379411063426558E-2"/>
    <s v="Normal"/>
    <n v="15.639444444444443"/>
    <n v="16"/>
    <x v="0"/>
    <s v="T032"/>
    <b v="0"/>
    <x v="17"/>
    <x v="0"/>
    <x v="2"/>
  </r>
  <r>
    <x v="2416"/>
    <x v="0"/>
    <n v="8"/>
    <x v="105"/>
    <m/>
    <n v="71.400000000000006"/>
    <n v="42.8"/>
    <x v="0"/>
    <n v="3"/>
    <x v="2"/>
    <x v="72"/>
    <n v="16"/>
    <n v="-6.2379411063426558E-2"/>
    <s v="Normal"/>
    <n v="15.639444444444443"/>
    <n v="16"/>
    <x v="0"/>
    <s v="T030"/>
    <b v="0"/>
    <x v="4"/>
    <x v="0"/>
    <x v="2"/>
  </r>
  <r>
    <x v="2417"/>
    <x v="1"/>
    <n v="20"/>
    <x v="105"/>
    <m/>
    <n v="101.8"/>
    <n v="60.3"/>
    <x v="1"/>
    <n v="4"/>
    <x v="1"/>
    <x v="202"/>
    <n v="25.9"/>
    <n v="5.3508977462396815E-2"/>
    <s v="Normal"/>
    <n v="15.639444444444443"/>
    <n v="25.9"/>
    <x v="1"/>
    <s v="T376"/>
    <b v="1"/>
    <x v="16"/>
    <x v="0"/>
    <x v="0"/>
  </r>
  <r>
    <x v="2418"/>
    <x v="0"/>
    <n v="30"/>
    <x v="105"/>
    <m/>
    <n v="45.7"/>
    <n v="28.3"/>
    <x v="0"/>
    <n v="2"/>
    <x v="0"/>
    <x v="40"/>
    <n v="12"/>
    <n v="-0.10920300238699156"/>
    <s v="Normal"/>
    <n v="15.639444444444443"/>
    <n v="12"/>
    <x v="0"/>
    <s v="T050"/>
    <b v="0"/>
    <x v="16"/>
    <x v="1"/>
    <x v="0"/>
  </r>
  <r>
    <x v="2419"/>
    <x v="0"/>
    <n v="18"/>
    <x v="105"/>
    <m/>
    <n v="63.6"/>
    <n v="32.5"/>
    <x v="0"/>
    <n v="2"/>
    <x v="0"/>
    <x v="3"/>
    <n v="10"/>
    <n v="-0.13261479804877407"/>
    <s v="Normal"/>
    <n v="15.639444444444443"/>
    <n v="10"/>
    <x v="0"/>
    <s v="T208"/>
    <b v="0"/>
    <x v="5"/>
    <x v="1"/>
    <x v="0"/>
  </r>
  <r>
    <x v="2420"/>
    <x v="3"/>
    <n v="24"/>
    <x v="106"/>
    <m/>
    <n v="58.1"/>
    <n v="55.1"/>
    <x v="0"/>
    <n v="1"/>
    <x v="0"/>
    <x v="0"/>
    <n v="6"/>
    <n v="-0.17943838937233908"/>
    <s v="Normal"/>
    <n v="18.604210526315789"/>
    <n v="6"/>
    <x v="0"/>
    <s v="T414"/>
    <b v="0"/>
    <x v="12"/>
    <x v="1"/>
    <x v="2"/>
  </r>
  <r>
    <x v="2421"/>
    <x v="1"/>
    <n v="19"/>
    <x v="106"/>
    <m/>
    <n v="93.1"/>
    <n v="53.1"/>
    <x v="1"/>
    <n v="5"/>
    <x v="1"/>
    <x v="846"/>
    <n v="32.799999999999997"/>
    <n v="0.13427967249554643"/>
    <s v="Normal"/>
    <n v="18.604210526315789"/>
    <n v="32.799999999999997"/>
    <x v="1"/>
    <s v="T390"/>
    <b v="1"/>
    <x v="8"/>
    <x v="0"/>
    <x v="2"/>
  </r>
  <r>
    <x v="2422"/>
    <x v="3"/>
    <n v="10"/>
    <x v="106"/>
    <m/>
    <n v="45.7"/>
    <n v="34.5"/>
    <x v="0"/>
    <n v="2"/>
    <x v="0"/>
    <x v="20"/>
    <n v="13"/>
    <n v="-9.7497104556100306E-2"/>
    <s v="Normal"/>
    <n v="18.604210526315789"/>
    <n v="13"/>
    <x v="0"/>
    <s v="T179"/>
    <b v="0"/>
    <x v="4"/>
    <x v="1"/>
    <x v="2"/>
  </r>
  <r>
    <x v="2423"/>
    <x v="3"/>
    <n v="25"/>
    <x v="106"/>
    <m/>
    <n v="50.1"/>
    <n v="37.200000000000003"/>
    <x v="1"/>
    <n v="4"/>
    <x v="1"/>
    <x v="840"/>
    <n v="22.03"/>
    <n v="8.2071528568477044E-3"/>
    <s v="Normal"/>
    <n v="18.604210526315789"/>
    <n v="22.03"/>
    <x v="1"/>
    <s v="T120"/>
    <b v="1"/>
    <x v="4"/>
    <x v="1"/>
    <x v="0"/>
  </r>
  <r>
    <x v="2424"/>
    <x v="2"/>
    <n v="1"/>
    <x v="106"/>
    <m/>
    <n v="62.3"/>
    <n v="57.7"/>
    <x v="1"/>
    <n v="3"/>
    <x v="2"/>
    <x v="847"/>
    <n v="16.98"/>
    <n v="-5.0907631189153126E-2"/>
    <s v="Normal"/>
    <n v="18.604210526315789"/>
    <n v="16.98"/>
    <x v="0"/>
    <s v="T080"/>
    <b v="1"/>
    <x v="7"/>
    <x v="0"/>
    <x v="1"/>
  </r>
  <r>
    <x v="2425"/>
    <x v="3"/>
    <n v="18"/>
    <x v="106"/>
    <m/>
    <n v="57.1"/>
    <n v="35.6"/>
    <x v="0"/>
    <n v="4"/>
    <x v="1"/>
    <x v="32"/>
    <n v="20"/>
    <n v="-1.5555819739861551E-2"/>
    <s v="Normal"/>
    <n v="18.604210526315789"/>
    <n v="20"/>
    <x v="1"/>
    <s v="T340"/>
    <b v="0"/>
    <x v="7"/>
    <x v="0"/>
    <x v="2"/>
  </r>
  <r>
    <x v="2426"/>
    <x v="0"/>
    <n v="13"/>
    <x v="106"/>
    <m/>
    <n v="73.400000000000006"/>
    <n v="41.2"/>
    <x v="1"/>
    <n v="3"/>
    <x v="2"/>
    <x v="848"/>
    <n v="18.43"/>
    <n v="-3.3934079334360816E-2"/>
    <s v="Normal"/>
    <n v="18.604210526315789"/>
    <n v="18.43"/>
    <x v="1"/>
    <s v="T004"/>
    <b v="1"/>
    <x v="19"/>
    <x v="0"/>
    <x v="2"/>
  </r>
  <r>
    <x v="2427"/>
    <x v="0"/>
    <n v="17"/>
    <x v="106"/>
    <m/>
    <n v="90.2"/>
    <n v="63.5"/>
    <x v="0"/>
    <n v="2.5"/>
    <x v="1"/>
    <x v="4"/>
    <m/>
    <n v="-0.24967377635768659"/>
    <s v="Normal"/>
    <n v="18.604210526315789"/>
    <n v="18.604210526315789"/>
    <x v="1"/>
    <s v="T088"/>
    <b v="0"/>
    <x v="10"/>
    <x v="1"/>
    <x v="0"/>
  </r>
  <r>
    <x v="2428"/>
    <x v="1"/>
    <n v="21"/>
    <x v="106"/>
    <m/>
    <n v="56"/>
    <n v="36.5"/>
    <x v="1"/>
    <n v="4.5"/>
    <x v="1"/>
    <x v="849"/>
    <n v="29.61"/>
    <n v="9.6937858415003367E-2"/>
    <s v="Normal"/>
    <n v="18.604210526315789"/>
    <n v="29.61"/>
    <x v="1"/>
    <s v="T160"/>
    <b v="1"/>
    <x v="23"/>
    <x v="0"/>
    <x v="2"/>
  </r>
  <r>
    <x v="2429"/>
    <x v="3"/>
    <n v="18"/>
    <x v="106"/>
    <m/>
    <n v="43.3"/>
    <n v="25"/>
    <x v="0"/>
    <n v="3.5"/>
    <x v="1"/>
    <x v="60"/>
    <n v="20.48"/>
    <n v="-9.9369887810337437E-3"/>
    <s v="Normal"/>
    <n v="18.604210526315789"/>
    <n v="20.48"/>
    <x v="1"/>
    <s v="T248"/>
    <b v="0"/>
    <x v="18"/>
    <x v="0"/>
    <x v="1"/>
  </r>
  <r>
    <x v="2430"/>
    <x v="0"/>
    <n v="5"/>
    <x v="106"/>
    <m/>
    <n v="74.900000000000006"/>
    <n v="59.2"/>
    <x v="0"/>
    <n v="2"/>
    <x v="0"/>
    <x v="3"/>
    <n v="10"/>
    <n v="-0.13261479804877407"/>
    <s v="Normal"/>
    <n v="18.604210526315789"/>
    <n v="10"/>
    <x v="0"/>
    <s v="T430"/>
    <b v="0"/>
    <x v="13"/>
    <x v="0"/>
    <x v="2"/>
  </r>
  <r>
    <x v="2431"/>
    <x v="2"/>
    <n v="1"/>
    <x v="106"/>
    <m/>
    <n v="54.5"/>
    <n v="31"/>
    <x v="0"/>
    <n v="4.5"/>
    <x v="1"/>
    <x v="17"/>
    <n v="23.62"/>
    <n v="2.6819530407964792E-2"/>
    <s v="Normal"/>
    <n v="18.604210526315789"/>
    <n v="23.62"/>
    <x v="1"/>
    <s v="T141"/>
    <b v="0"/>
    <x v="12"/>
    <x v="1"/>
    <x v="2"/>
  </r>
  <r>
    <x v="2432"/>
    <x v="3"/>
    <n v="18"/>
    <x v="106"/>
    <m/>
    <n v="64.400000000000006"/>
    <n v="37.5"/>
    <x v="1"/>
    <n v="3"/>
    <x v="2"/>
    <x v="850"/>
    <n v="17.3"/>
    <n v="-4.7161743883267923E-2"/>
    <s v="Normal"/>
    <n v="18.604210526315789"/>
    <n v="17.3"/>
    <x v="0"/>
    <s v="T202"/>
    <b v="1"/>
    <x v="9"/>
    <x v="0"/>
    <x v="1"/>
  </r>
  <r>
    <x v="2433"/>
    <x v="0"/>
    <n v="14"/>
    <x v="106"/>
    <m/>
    <n v="48.8"/>
    <n v="29.5"/>
    <x v="1"/>
    <n v="3.5"/>
    <x v="1"/>
    <x v="851"/>
    <n v="23.58"/>
    <n v="2.6351294494729109E-2"/>
    <s v="Normal"/>
    <n v="18.604210526315789"/>
    <n v="23.58"/>
    <x v="1"/>
    <s v="T188"/>
    <b v="1"/>
    <x v="8"/>
    <x v="0"/>
    <x v="2"/>
  </r>
  <r>
    <x v="2434"/>
    <x v="3"/>
    <n v="9"/>
    <x v="106"/>
    <m/>
    <n v="79.400000000000006"/>
    <n v="35.6"/>
    <x v="1"/>
    <n v="3.5"/>
    <x v="1"/>
    <x v="515"/>
    <n v="20.63"/>
    <n v="-8.1811041064000726E-3"/>
    <s v="Normal"/>
    <n v="18.604210526315789"/>
    <n v="20.63"/>
    <x v="1"/>
    <s v="T170"/>
    <b v="1"/>
    <x v="10"/>
    <x v="0"/>
    <x v="0"/>
  </r>
  <r>
    <x v="2435"/>
    <x v="2"/>
    <n v="17"/>
    <x v="106"/>
    <m/>
    <n v="67.2"/>
    <n v="38.4"/>
    <x v="0"/>
    <n v="3"/>
    <x v="2"/>
    <x v="4"/>
    <m/>
    <n v="-0.24967377635768659"/>
    <s v="Normal"/>
    <n v="18.604210526315789"/>
    <n v="18.604210526315789"/>
    <x v="1"/>
    <s v="T120"/>
    <b v="0"/>
    <x v="9"/>
    <x v="1"/>
    <x v="2"/>
  </r>
  <r>
    <x v="2436"/>
    <x v="0"/>
    <n v="12"/>
    <x v="106"/>
    <m/>
    <n v="77.5"/>
    <n v="32.299999999999997"/>
    <x v="1"/>
    <n v="3.5"/>
    <x v="1"/>
    <x v="99"/>
    <n v="19.96"/>
    <n v="-1.602405565309719E-2"/>
    <s v="Normal"/>
    <n v="18.604210526315789"/>
    <n v="19.96"/>
    <x v="1"/>
    <s v="T310"/>
    <b v="1"/>
    <x v="4"/>
    <x v="0"/>
    <x v="2"/>
  </r>
  <r>
    <x v="2437"/>
    <x v="2"/>
    <n v="3"/>
    <x v="106"/>
    <m/>
    <n v="64.099999999999994"/>
    <n v="34.700000000000003"/>
    <x v="0"/>
    <n v="2"/>
    <x v="0"/>
    <x v="3"/>
    <n v="10"/>
    <n v="-0.13261479804877407"/>
    <s v="Normal"/>
    <n v="18.604210526315789"/>
    <n v="10"/>
    <x v="0"/>
    <s v="T299"/>
    <b v="0"/>
    <x v="16"/>
    <x v="1"/>
    <x v="0"/>
  </r>
  <r>
    <x v="2438"/>
    <x v="2"/>
    <n v="8"/>
    <x v="106"/>
    <m/>
    <n v="63.2"/>
    <n v="45.4"/>
    <x v="1"/>
    <n v="4"/>
    <x v="1"/>
    <x v="852"/>
    <n v="22.58"/>
    <n v="1.4645396663837859E-2"/>
    <s v="Normal"/>
    <n v="18.604210526315789"/>
    <n v="22.58"/>
    <x v="1"/>
    <s v="T047"/>
    <b v="1"/>
    <x v="11"/>
    <x v="0"/>
    <x v="2"/>
  </r>
  <r>
    <x v="2439"/>
    <x v="2"/>
    <n v="5"/>
    <x v="106"/>
    <m/>
    <n v="57.6"/>
    <n v="48.4"/>
    <x v="0"/>
    <n v="1"/>
    <x v="0"/>
    <x v="0"/>
    <n v="6"/>
    <n v="-0.17943838937233908"/>
    <s v="Normal"/>
    <n v="18.604210526315789"/>
    <n v="6"/>
    <x v="0"/>
    <s v="T191"/>
    <b v="0"/>
    <x v="9"/>
    <x v="1"/>
    <x v="2"/>
  </r>
  <r>
    <x v="2440"/>
    <x v="2"/>
    <n v="28"/>
    <x v="76"/>
    <m/>
    <n v="53"/>
    <n v="28.2"/>
    <x v="0"/>
    <n v="2"/>
    <x v="0"/>
    <x v="93"/>
    <n v="11"/>
    <n v="-0.12090890021788281"/>
    <s v="Normal"/>
    <n v="18.017358490566039"/>
    <n v="11"/>
    <x v="0"/>
    <s v="T287"/>
    <b v="0"/>
    <x v="3"/>
    <x v="1"/>
    <x v="2"/>
  </r>
  <r>
    <x v="2441"/>
    <x v="3"/>
    <n v="18"/>
    <x v="76"/>
    <m/>
    <n v="90.1"/>
    <n v="68.7"/>
    <x v="0"/>
    <n v="3"/>
    <x v="2"/>
    <x v="61"/>
    <n v="17"/>
    <n v="-5.0673513232535307E-2"/>
    <s v="Normal"/>
    <n v="18.017358490566039"/>
    <n v="17"/>
    <x v="0"/>
    <s v="T279"/>
    <b v="0"/>
    <x v="2"/>
    <x v="1"/>
    <x v="2"/>
  </r>
  <r>
    <x v="2442"/>
    <x v="0"/>
    <n v="19"/>
    <x v="76"/>
    <m/>
    <n v="52.3"/>
    <n v="29.5"/>
    <x v="1"/>
    <n v="5"/>
    <x v="1"/>
    <x v="4"/>
    <m/>
    <n v="-0.24967377635768659"/>
    <s v="Normal"/>
    <n v="18.017358490566039"/>
    <n v="18.017358490566039"/>
    <x v="1"/>
    <s v="T290"/>
    <b v="1"/>
    <x v="5"/>
    <x v="0"/>
    <x v="2"/>
  </r>
  <r>
    <x v="2443"/>
    <x v="1"/>
    <n v="12"/>
    <x v="76"/>
    <m/>
    <n v="85.2"/>
    <n v="60.1"/>
    <x v="0"/>
    <n v="5"/>
    <x v="1"/>
    <x v="168"/>
    <n v="30.8"/>
    <n v="0.11086787683376398"/>
    <s v="Normal"/>
    <n v="18.017358490566039"/>
    <n v="30.8"/>
    <x v="1"/>
    <s v="T081"/>
    <b v="0"/>
    <x v="7"/>
    <x v="0"/>
    <x v="1"/>
  </r>
  <r>
    <x v="2444"/>
    <x v="3"/>
    <n v="19"/>
    <x v="76"/>
    <m/>
    <n v="74.599999999999994"/>
    <n v="35.1"/>
    <x v="0"/>
    <n v="2"/>
    <x v="0"/>
    <x v="3"/>
    <n v="10"/>
    <n v="-0.13261479804877407"/>
    <s v="Normal"/>
    <n v="18.017358490566039"/>
    <n v="10"/>
    <x v="0"/>
    <s v="T493"/>
    <b v="0"/>
    <x v="10"/>
    <x v="1"/>
    <x v="1"/>
  </r>
  <r>
    <x v="2445"/>
    <x v="2"/>
    <n v="8"/>
    <x v="76"/>
    <m/>
    <n v="60.4"/>
    <n v="47.3"/>
    <x v="0"/>
    <n v="1"/>
    <x v="0"/>
    <x v="0"/>
    <n v="6"/>
    <n v="-0.17943838937233908"/>
    <s v="Normal"/>
    <n v="18.017358490566039"/>
    <n v="6"/>
    <x v="0"/>
    <s v="T061"/>
    <b v="0"/>
    <x v="9"/>
    <x v="1"/>
    <x v="2"/>
  </r>
  <r>
    <x v="2446"/>
    <x v="1"/>
    <n v="13"/>
    <x v="76"/>
    <m/>
    <n v="45.9"/>
    <n v="36.5"/>
    <x v="1"/>
    <n v="4"/>
    <x v="1"/>
    <x v="682"/>
    <n v="27.83"/>
    <n v="7.6101360276016924E-2"/>
    <s v="Normal"/>
    <n v="18.017358490566039"/>
    <n v="27.83"/>
    <x v="1"/>
    <s v="T214"/>
    <b v="1"/>
    <x v="13"/>
    <x v="0"/>
    <x v="2"/>
  </r>
  <r>
    <x v="2447"/>
    <x v="3"/>
    <n v="19"/>
    <x v="76"/>
    <m/>
    <n v="79.3"/>
    <n v="39.799999999999997"/>
    <x v="1"/>
    <n v="4"/>
    <x v="1"/>
    <x v="853"/>
    <n v="22.89"/>
    <n v="1.8274224991414172E-2"/>
    <s v="Normal"/>
    <n v="18.017358490566039"/>
    <n v="22.89"/>
    <x v="1"/>
    <s v="T184"/>
    <b v="1"/>
    <x v="15"/>
    <x v="1"/>
    <x v="2"/>
  </r>
  <r>
    <x v="2448"/>
    <x v="2"/>
    <n v="2"/>
    <x v="76"/>
    <m/>
    <n v="41.3"/>
    <n v="34.799999999999997"/>
    <x v="1"/>
    <n v="3"/>
    <x v="2"/>
    <x v="854"/>
    <n v="20.54"/>
    <n v="-9.2346349111802842E-3"/>
    <s v="Normal"/>
    <n v="18.017358490566039"/>
    <n v="20.54"/>
    <x v="1"/>
    <s v="T325"/>
    <b v="1"/>
    <x v="12"/>
    <x v="0"/>
    <x v="0"/>
  </r>
  <r>
    <x v="2449"/>
    <x v="1"/>
    <n v="8"/>
    <x v="76"/>
    <m/>
    <n v="52.4"/>
    <n v="33.700000000000003"/>
    <x v="1"/>
    <n v="5"/>
    <x v="1"/>
    <x v="855"/>
    <n v="31.99"/>
    <n v="0.12479789525252453"/>
    <s v="Normal"/>
    <n v="18.017358490566039"/>
    <n v="31.99"/>
    <x v="1"/>
    <s v="T401"/>
    <b v="1"/>
    <x v="22"/>
    <x v="0"/>
    <x v="2"/>
  </r>
  <r>
    <x v="2450"/>
    <x v="0"/>
    <n v="1"/>
    <x v="76"/>
    <m/>
    <n v="92.7"/>
    <n v="40.700000000000003"/>
    <x v="1"/>
    <n v="4.5"/>
    <x v="1"/>
    <x v="856"/>
    <n v="29.68"/>
    <n v="9.775727126316576E-2"/>
    <s v="Normal"/>
    <n v="18.017358490566039"/>
    <n v="29.68"/>
    <x v="1"/>
    <s v="T323"/>
    <b v="1"/>
    <x v="15"/>
    <x v="0"/>
    <x v="2"/>
  </r>
  <r>
    <x v="2451"/>
    <x v="2"/>
    <n v="14"/>
    <x v="76"/>
    <m/>
    <n v="67.400000000000006"/>
    <n v="34.299999999999997"/>
    <x v="1"/>
    <n v="3.5"/>
    <x v="1"/>
    <x v="99"/>
    <n v="19.96"/>
    <n v="-1.602405565309719E-2"/>
    <s v="Normal"/>
    <n v="18.017358490566039"/>
    <n v="19.96"/>
    <x v="1"/>
    <s v="T197"/>
    <b v="1"/>
    <x v="23"/>
    <x v="0"/>
    <x v="2"/>
  </r>
  <r>
    <x v="2452"/>
    <x v="1"/>
    <n v="12"/>
    <x v="76"/>
    <m/>
    <n v="56.6"/>
    <n v="35.4"/>
    <x v="0"/>
    <n v="4"/>
    <x v="1"/>
    <x v="21"/>
    <n v="22"/>
    <n v="7.8559759219209522E-3"/>
    <s v="Normal"/>
    <n v="18.017358490566039"/>
    <n v="22"/>
    <x v="1"/>
    <s v="T338"/>
    <b v="0"/>
    <x v="0"/>
    <x v="1"/>
    <x v="1"/>
  </r>
  <r>
    <x v="2453"/>
    <x v="0"/>
    <n v="5"/>
    <x v="76"/>
    <m/>
    <n v="52.4"/>
    <n v="35.700000000000003"/>
    <x v="0"/>
    <n v="2"/>
    <x v="0"/>
    <x v="3"/>
    <n v="10"/>
    <n v="-0.13261479804877407"/>
    <s v="Normal"/>
    <n v="18.017358490566039"/>
    <n v="10"/>
    <x v="0"/>
    <s v="T001"/>
    <b v="0"/>
    <x v="0"/>
    <x v="1"/>
    <x v="1"/>
  </r>
  <r>
    <x v="2454"/>
    <x v="3"/>
    <n v="27"/>
    <x v="76"/>
    <m/>
    <n v="69"/>
    <n v="34.5"/>
    <x v="1"/>
    <n v="3"/>
    <x v="2"/>
    <x v="857"/>
    <n v="16.899999999999999"/>
    <n v="-5.1844103015624449E-2"/>
    <s v="Normal"/>
    <n v="18.017358490566039"/>
    <n v="16.899999999999999"/>
    <x v="0"/>
    <s v="T451"/>
    <b v="1"/>
    <x v="9"/>
    <x v="0"/>
    <x v="2"/>
  </r>
  <r>
    <x v="2455"/>
    <x v="3"/>
    <n v="12"/>
    <x v="76"/>
    <m/>
    <n v="76.099999999999994"/>
    <n v="31.2"/>
    <x v="0"/>
    <n v="2"/>
    <x v="0"/>
    <x v="3"/>
    <n v="10"/>
    <n v="-0.13261479804877407"/>
    <s v="Normal"/>
    <n v="18.017358490566039"/>
    <n v="10"/>
    <x v="0"/>
    <s v="T284"/>
    <b v="0"/>
    <x v="14"/>
    <x v="1"/>
    <x v="2"/>
  </r>
  <r>
    <x v="2456"/>
    <x v="2"/>
    <n v="15"/>
    <x v="76"/>
    <m/>
    <n v="69.2"/>
    <n v="45.9"/>
    <x v="1"/>
    <n v="2"/>
    <x v="0"/>
    <x v="858"/>
    <n v="13.3"/>
    <n v="-9.3985335206832929E-2"/>
    <s v="Normal"/>
    <n v="18.017358490566039"/>
    <n v="13.3"/>
    <x v="0"/>
    <s v="T027"/>
    <b v="1"/>
    <x v="14"/>
    <x v="1"/>
    <x v="1"/>
  </r>
  <r>
    <x v="2457"/>
    <x v="2"/>
    <n v="12"/>
    <x v="76"/>
    <m/>
    <n v="45.3"/>
    <n v="27.9"/>
    <x v="0"/>
    <n v="3"/>
    <x v="2"/>
    <x v="61"/>
    <n v="17"/>
    <n v="-5.0673513232535307E-2"/>
    <s v="Normal"/>
    <n v="18.017358490566039"/>
    <n v="17"/>
    <x v="0"/>
    <s v="T159"/>
    <b v="0"/>
    <x v="15"/>
    <x v="1"/>
    <x v="0"/>
  </r>
  <r>
    <x v="2458"/>
    <x v="3"/>
    <n v="9"/>
    <x v="76"/>
    <m/>
    <n v="49.6"/>
    <n v="35.799999999999997"/>
    <x v="0"/>
    <n v="2"/>
    <x v="0"/>
    <x v="20"/>
    <n v="13"/>
    <n v="-9.7497104556100306E-2"/>
    <s v="Normal"/>
    <n v="18.017358490566039"/>
    <n v="13"/>
    <x v="0"/>
    <s v="T275"/>
    <b v="0"/>
    <x v="3"/>
    <x v="0"/>
    <x v="2"/>
  </r>
  <r>
    <x v="2459"/>
    <x v="0"/>
    <n v="26"/>
    <x v="76"/>
    <m/>
    <n v="49.2"/>
    <n v="29"/>
    <x v="0"/>
    <n v="2"/>
    <x v="0"/>
    <x v="40"/>
    <n v="12"/>
    <n v="-0.10920300238699156"/>
    <s v="Normal"/>
    <n v="18.017358490566039"/>
    <n v="12"/>
    <x v="0"/>
    <s v="T045"/>
    <b v="0"/>
    <x v="19"/>
    <x v="1"/>
    <x v="2"/>
  </r>
  <r>
    <x v="2460"/>
    <x v="2"/>
    <n v="16"/>
    <x v="107"/>
    <m/>
    <n v="95.8"/>
    <n v="51.3"/>
    <x v="0"/>
    <n v="3"/>
    <x v="2"/>
    <x v="61"/>
    <n v="17"/>
    <n v="-5.0673513232535307E-2"/>
    <s v="Normal"/>
    <n v="18.570588235294117"/>
    <n v="17"/>
    <x v="0"/>
    <s v="T247"/>
    <b v="0"/>
    <x v="12"/>
    <x v="1"/>
    <x v="2"/>
  </r>
  <r>
    <x v="2461"/>
    <x v="1"/>
    <n v="4"/>
    <x v="107"/>
    <m/>
    <n v="78.8"/>
    <n v="47.1"/>
    <x v="1"/>
    <n v="3"/>
    <x v="2"/>
    <x v="859"/>
    <n v="18.05"/>
    <n v="-3.8382320510099481E-2"/>
    <s v="Normal"/>
    <n v="18.570588235294117"/>
    <n v="18.05"/>
    <x v="1"/>
    <s v="T080"/>
    <b v="1"/>
    <x v="7"/>
    <x v="0"/>
    <x v="2"/>
  </r>
  <r>
    <x v="2462"/>
    <x v="0"/>
    <n v="23"/>
    <x v="107"/>
    <m/>
    <n v="64.7"/>
    <n v="45.7"/>
    <x v="1"/>
    <n v="4"/>
    <x v="1"/>
    <x v="860"/>
    <n v="22.69"/>
    <n v="1.593304542523593E-2"/>
    <s v="Normal"/>
    <n v="18.570588235294117"/>
    <n v="22.69"/>
    <x v="1"/>
    <s v="T036"/>
    <b v="1"/>
    <x v="19"/>
    <x v="0"/>
    <x v="2"/>
  </r>
  <r>
    <x v="2463"/>
    <x v="1"/>
    <n v="17"/>
    <x v="107"/>
    <m/>
    <n v="77.099999999999994"/>
    <n v="42"/>
    <x v="1"/>
    <n v="3.5"/>
    <x v="1"/>
    <x v="807"/>
    <n v="21.79"/>
    <n v="5.3977373774337801E-3"/>
    <s v="Normal"/>
    <n v="18.570588235294117"/>
    <n v="21.79"/>
    <x v="1"/>
    <s v="T372"/>
    <b v="1"/>
    <x v="19"/>
    <x v="0"/>
    <x v="2"/>
  </r>
  <r>
    <x v="2464"/>
    <x v="0"/>
    <n v="1"/>
    <x v="107"/>
    <m/>
    <n v="80.2"/>
    <n v="34.700000000000003"/>
    <x v="0"/>
    <n v="3"/>
    <x v="2"/>
    <x v="4"/>
    <m/>
    <n v="-0.24967377635768659"/>
    <s v="Normal"/>
    <n v="18.570588235294117"/>
    <n v="18.570588235294117"/>
    <x v="1"/>
    <s v="T497"/>
    <b v="0"/>
    <x v="14"/>
    <x v="0"/>
    <x v="2"/>
  </r>
  <r>
    <x v="2465"/>
    <x v="2"/>
    <n v="29"/>
    <x v="107"/>
    <m/>
    <n v="65"/>
    <n v="45.3"/>
    <x v="1"/>
    <n v="4"/>
    <x v="1"/>
    <x v="4"/>
    <m/>
    <n v="-0.24967377635768659"/>
    <s v="Normal"/>
    <n v="18.570588235294117"/>
    <n v="18.570588235294117"/>
    <x v="1"/>
    <s v="T197"/>
    <b v="1"/>
    <x v="17"/>
    <x v="0"/>
    <x v="0"/>
  </r>
  <r>
    <x v="2466"/>
    <x v="3"/>
    <n v="3"/>
    <x v="107"/>
    <m/>
    <n v="43.8"/>
    <n v="36.5"/>
    <x v="0"/>
    <n v="2"/>
    <x v="0"/>
    <x v="20"/>
    <n v="13"/>
    <n v="-9.7497104556100306E-2"/>
    <s v="Normal"/>
    <n v="18.570588235294117"/>
    <n v="13"/>
    <x v="0"/>
    <s v="T337"/>
    <b v="0"/>
    <x v="20"/>
    <x v="1"/>
    <x v="2"/>
  </r>
  <r>
    <x v="2467"/>
    <x v="1"/>
    <n v="25"/>
    <x v="107"/>
    <m/>
    <n v="45.2"/>
    <n v="28.6"/>
    <x v="1"/>
    <n v="4.5"/>
    <x v="1"/>
    <x v="237"/>
    <n v="31.68"/>
    <n v="0.12116906692494826"/>
    <s v="Normal"/>
    <n v="18.570588235294117"/>
    <n v="31.68"/>
    <x v="1"/>
    <s v="T302"/>
    <b v="1"/>
    <x v="23"/>
    <x v="0"/>
    <x v="1"/>
  </r>
  <r>
    <x v="2468"/>
    <x v="3"/>
    <n v="2"/>
    <x v="107"/>
    <m/>
    <n v="52.8"/>
    <n v="37.799999999999997"/>
    <x v="0"/>
    <n v="3"/>
    <x v="2"/>
    <x v="45"/>
    <n v="15"/>
    <n v="-7.4085308894317803E-2"/>
    <s v="Normal"/>
    <n v="18.570588235294117"/>
    <n v="15"/>
    <x v="0"/>
    <s v="T184"/>
    <b v="0"/>
    <x v="4"/>
    <x v="1"/>
    <x v="0"/>
  </r>
  <r>
    <x v="2469"/>
    <x v="1"/>
    <n v="14"/>
    <x v="107"/>
    <m/>
    <n v="43.8"/>
    <n v="38.200000000000003"/>
    <x v="1"/>
    <n v="4"/>
    <x v="1"/>
    <x v="715"/>
    <n v="26.73"/>
    <n v="6.322487266203658E-2"/>
    <s v="Normal"/>
    <n v="18.570588235294117"/>
    <n v="26.73"/>
    <x v="1"/>
    <s v="T210"/>
    <b v="1"/>
    <x v="21"/>
    <x v="0"/>
    <x v="2"/>
  </r>
  <r>
    <x v="2470"/>
    <x v="2"/>
    <n v="12"/>
    <x v="107"/>
    <m/>
    <n v="61.4"/>
    <n v="38.5"/>
    <x v="0"/>
    <n v="2.5"/>
    <x v="1"/>
    <x v="131"/>
    <n v="13.12"/>
    <n v="-9.6092396816393366E-2"/>
    <s v="Normal"/>
    <n v="18.570588235294117"/>
    <n v="13.12"/>
    <x v="0"/>
    <s v="T385"/>
    <b v="0"/>
    <x v="7"/>
    <x v="1"/>
    <x v="0"/>
  </r>
  <r>
    <x v="2471"/>
    <x v="3"/>
    <n v="29"/>
    <x v="107"/>
    <m/>
    <n v="92.8"/>
    <n v="44.6"/>
    <x v="1"/>
    <n v="4"/>
    <x v="1"/>
    <x v="788"/>
    <n v="23.2"/>
    <n v="2.1903053318990447E-2"/>
    <s v="Normal"/>
    <n v="18.570588235294117"/>
    <n v="23.2"/>
    <x v="1"/>
    <s v="T298"/>
    <b v="1"/>
    <x v="14"/>
    <x v="0"/>
    <x v="1"/>
  </r>
  <r>
    <x v="2472"/>
    <x v="0"/>
    <n v="20"/>
    <x v="107"/>
    <m/>
    <n v="69.400000000000006"/>
    <n v="54.5"/>
    <x v="1"/>
    <n v="1"/>
    <x v="0"/>
    <x v="861"/>
    <n v="7.64"/>
    <n v="-0.16024071692967742"/>
    <s v="Normal"/>
    <n v="18.570588235294117"/>
    <n v="7.64"/>
    <x v="0"/>
    <s v="T385"/>
    <b v="1"/>
    <x v="5"/>
    <x v="0"/>
    <x v="2"/>
  </r>
  <r>
    <x v="2473"/>
    <x v="0"/>
    <n v="16"/>
    <x v="107"/>
    <m/>
    <n v="44.5"/>
    <n v="38.200000000000003"/>
    <x v="1"/>
    <n v="2"/>
    <x v="0"/>
    <x v="862"/>
    <n v="15.09"/>
    <n v="-7.3031778089537591E-2"/>
    <s v="Normal"/>
    <n v="18.570588235294117"/>
    <n v="15.09"/>
    <x v="0"/>
    <s v="T266"/>
    <b v="1"/>
    <x v="14"/>
    <x v="0"/>
    <x v="0"/>
  </r>
  <r>
    <x v="2474"/>
    <x v="2"/>
    <n v="13"/>
    <x v="107"/>
    <m/>
    <n v="102.9"/>
    <n v="60.5"/>
    <x v="1"/>
    <n v="4.5"/>
    <x v="1"/>
    <x v="393"/>
    <n v="27.87"/>
    <n v="7.6569596189252603E-2"/>
    <s v="Normal"/>
    <n v="18.570588235294117"/>
    <n v="27.87"/>
    <x v="1"/>
    <s v="T182"/>
    <b v="1"/>
    <x v="16"/>
    <x v="0"/>
    <x v="2"/>
  </r>
  <r>
    <x v="2475"/>
    <x v="0"/>
    <n v="21"/>
    <x v="107"/>
    <m/>
    <n v="67.7"/>
    <n v="48.4"/>
    <x v="0"/>
    <n v="2"/>
    <x v="0"/>
    <x v="3"/>
    <n v="10"/>
    <n v="-0.13261479804877407"/>
    <s v="Normal"/>
    <n v="18.570588235294117"/>
    <n v="10"/>
    <x v="0"/>
    <s v="T178"/>
    <b v="0"/>
    <x v="3"/>
    <x v="0"/>
    <x v="2"/>
  </r>
  <r>
    <x v="2476"/>
    <x v="2"/>
    <n v="22"/>
    <x v="107"/>
    <m/>
    <n v="74.099999999999994"/>
    <n v="58"/>
    <x v="1"/>
    <n v="3.5"/>
    <x v="1"/>
    <x v="786"/>
    <n v="20.02"/>
    <n v="-1.532170178324373E-2"/>
    <s v="Normal"/>
    <n v="18.570588235294117"/>
    <n v="20.02"/>
    <x v="1"/>
    <s v="T059"/>
    <b v="1"/>
    <x v="6"/>
    <x v="0"/>
    <x v="2"/>
  </r>
  <r>
    <x v="2477"/>
    <x v="1"/>
    <n v="4"/>
    <x v="107"/>
    <m/>
    <n v="65.8"/>
    <n v="51.1"/>
    <x v="1"/>
    <n v="4.5"/>
    <x v="1"/>
    <x v="123"/>
    <n v="27.82"/>
    <n v="7.5984301297708043E-2"/>
    <s v="Normal"/>
    <n v="18.570588235294117"/>
    <n v="27.82"/>
    <x v="1"/>
    <s v="T241"/>
    <b v="1"/>
    <x v="10"/>
    <x v="0"/>
    <x v="1"/>
  </r>
  <r>
    <x v="2478"/>
    <x v="0"/>
    <n v="31"/>
    <x v="107"/>
    <m/>
    <n v="42.8"/>
    <n v="27.8"/>
    <x v="0"/>
    <n v="2"/>
    <x v="0"/>
    <x v="4"/>
    <m/>
    <n v="-0.24967377635768659"/>
    <s v="Normal"/>
    <n v="18.570588235294117"/>
    <n v="18.570588235294117"/>
    <x v="1"/>
    <s v="T100"/>
    <b v="0"/>
    <x v="8"/>
    <x v="1"/>
    <x v="2"/>
  </r>
  <r>
    <x v="2479"/>
    <x v="0"/>
    <n v="19"/>
    <x v="107"/>
    <m/>
    <n v="65.900000000000006"/>
    <n v="48"/>
    <x v="0"/>
    <n v="1"/>
    <x v="0"/>
    <x v="15"/>
    <n v="5"/>
    <n v="-0.19114428720323032"/>
    <s v="Normal"/>
    <n v="18.570588235294117"/>
    <n v="5"/>
    <x v="0"/>
    <s v="T448"/>
    <b v="0"/>
    <x v="8"/>
    <x v="1"/>
    <x v="1"/>
  </r>
  <r>
    <x v="2480"/>
    <x v="0"/>
    <n v="1"/>
    <x v="108"/>
    <m/>
    <n v="65.599999999999994"/>
    <n v="35"/>
    <x v="0"/>
    <n v="3"/>
    <x v="2"/>
    <x v="45"/>
    <n v="15"/>
    <n v="-7.4085308894317803E-2"/>
    <s v="Normal"/>
    <n v="16.185263157894735"/>
    <n v="15"/>
    <x v="0"/>
    <s v="T206"/>
    <b v="0"/>
    <x v="21"/>
    <x v="0"/>
    <x v="2"/>
  </r>
  <r>
    <x v="2481"/>
    <x v="1"/>
    <n v="3"/>
    <x v="108"/>
    <m/>
    <n v="92.8"/>
    <n v="49.6"/>
    <x v="1"/>
    <n v="5"/>
    <x v="1"/>
    <x v="863"/>
    <n v="34.14"/>
    <n v="0.14996557558894075"/>
    <s v="Normal"/>
    <n v="16.185263157894735"/>
    <n v="34.14"/>
    <x v="1"/>
    <s v="T137"/>
    <b v="1"/>
    <x v="15"/>
    <x v="0"/>
    <x v="2"/>
  </r>
  <r>
    <x v="2482"/>
    <x v="0"/>
    <n v="24"/>
    <x v="108"/>
    <m/>
    <n v="94.7"/>
    <n v="48.3"/>
    <x v="0"/>
    <n v="3.5"/>
    <x v="1"/>
    <x v="140"/>
    <n v="21.53"/>
    <n v="2.3542039414020778E-3"/>
    <s v="Normal"/>
    <n v="16.185263157894735"/>
    <n v="21.53"/>
    <x v="1"/>
    <s v="T224"/>
    <b v="0"/>
    <x v="4"/>
    <x v="0"/>
    <x v="1"/>
  </r>
  <r>
    <x v="2483"/>
    <x v="0"/>
    <n v="16"/>
    <x v="108"/>
    <m/>
    <n v="73.2"/>
    <n v="37.9"/>
    <x v="1"/>
    <n v="4.5"/>
    <x v="1"/>
    <x v="300"/>
    <n v="26.3"/>
    <n v="5.819133659475334E-2"/>
    <s v="Normal"/>
    <n v="16.185263157894735"/>
    <n v="26.3"/>
    <x v="1"/>
    <s v="T249"/>
    <b v="1"/>
    <x v="17"/>
    <x v="0"/>
    <x v="2"/>
  </r>
  <r>
    <x v="2484"/>
    <x v="0"/>
    <n v="19"/>
    <x v="108"/>
    <m/>
    <n v="76.400000000000006"/>
    <n v="45.9"/>
    <x v="1"/>
    <n v="5"/>
    <x v="1"/>
    <x v="864"/>
    <n v="28.8"/>
    <n v="8.7456081171981476E-2"/>
    <s v="Normal"/>
    <n v="16.185263157894735"/>
    <n v="28.8"/>
    <x v="1"/>
    <s v="T160"/>
    <b v="1"/>
    <x v="3"/>
    <x v="0"/>
    <x v="2"/>
  </r>
  <r>
    <x v="2485"/>
    <x v="0"/>
    <n v="23"/>
    <x v="108"/>
    <m/>
    <n v="59.5"/>
    <n v="44.4"/>
    <x v="0"/>
    <n v="0.5"/>
    <x v="0"/>
    <x v="36"/>
    <n v="3.68"/>
    <n v="-0.20659607234000676"/>
    <s v="Normal"/>
    <n v="16.185263157894735"/>
    <n v="3.68"/>
    <x v="0"/>
    <s v="T055"/>
    <b v="0"/>
    <x v="6"/>
    <x v="1"/>
    <x v="1"/>
  </r>
  <r>
    <x v="2486"/>
    <x v="3"/>
    <n v="3"/>
    <x v="108"/>
    <m/>
    <n v="62.4"/>
    <n v="43.9"/>
    <x v="1"/>
    <n v="3.5"/>
    <x v="1"/>
    <x v="4"/>
    <m/>
    <n v="-0.24967377635768659"/>
    <s v="Normal"/>
    <n v="16.185263157894735"/>
    <n v="16.185263157894735"/>
    <x v="0"/>
    <s v="T068"/>
    <b v="1"/>
    <x v="17"/>
    <x v="0"/>
    <x v="1"/>
  </r>
  <r>
    <x v="2487"/>
    <x v="1"/>
    <n v="8"/>
    <x v="108"/>
    <m/>
    <n v="88.9"/>
    <n v="45"/>
    <x v="1"/>
    <n v="5"/>
    <x v="1"/>
    <x v="865"/>
    <n v="35.630000000000003"/>
    <n v="0.16740736335696874"/>
    <s v="Normal"/>
    <n v="16.185263157894735"/>
    <n v="35.630000000000003"/>
    <x v="1"/>
    <s v="T329"/>
    <b v="1"/>
    <x v="12"/>
    <x v="0"/>
    <x v="0"/>
  </r>
  <r>
    <x v="2488"/>
    <x v="0"/>
    <n v="19"/>
    <x v="108"/>
    <m/>
    <n v="81.400000000000006"/>
    <n v="42.4"/>
    <x v="0"/>
    <n v="3"/>
    <x v="2"/>
    <x v="72"/>
    <n v="16"/>
    <n v="-6.2379411063426558E-2"/>
    <s v="Normal"/>
    <n v="16.185263157894735"/>
    <n v="16"/>
    <x v="0"/>
    <s v="T005"/>
    <b v="0"/>
    <x v="5"/>
    <x v="1"/>
    <x v="0"/>
  </r>
  <r>
    <x v="2489"/>
    <x v="2"/>
    <n v="7"/>
    <x v="108"/>
    <m/>
    <n v="70.900000000000006"/>
    <n v="55.8"/>
    <x v="0"/>
    <n v="1.5"/>
    <x v="0"/>
    <x v="50"/>
    <n v="7.88"/>
    <n v="-0.15743130145026352"/>
    <s v="Normal"/>
    <n v="16.185263157894735"/>
    <n v="7.88"/>
    <x v="0"/>
    <s v="T311"/>
    <b v="0"/>
    <x v="17"/>
    <x v="1"/>
    <x v="2"/>
  </r>
  <r>
    <x v="2490"/>
    <x v="0"/>
    <n v="9"/>
    <x v="108"/>
    <m/>
    <n v="34.4"/>
    <n v="32.700000000000003"/>
    <x v="0"/>
    <n v="1"/>
    <x v="0"/>
    <x v="16"/>
    <n v="8"/>
    <n v="-0.15602659371055658"/>
    <s v="Normal"/>
    <n v="16.185263157894735"/>
    <n v="8"/>
    <x v="0"/>
    <s v="T343"/>
    <b v="0"/>
    <x v="14"/>
    <x v="0"/>
    <x v="2"/>
  </r>
  <r>
    <x v="2491"/>
    <x v="2"/>
    <n v="13"/>
    <x v="108"/>
    <m/>
    <n v="70.5"/>
    <n v="41.5"/>
    <x v="1"/>
    <n v="2"/>
    <x v="0"/>
    <x v="866"/>
    <n v="11.45"/>
    <n v="-0.11564124619398176"/>
    <s v="Normal"/>
    <n v="16.185263157894735"/>
    <n v="11.45"/>
    <x v="0"/>
    <s v="T326"/>
    <b v="1"/>
    <x v="10"/>
    <x v="1"/>
    <x v="1"/>
  </r>
  <r>
    <x v="2492"/>
    <x v="3"/>
    <n v="4"/>
    <x v="108"/>
    <m/>
    <n v="91.1"/>
    <n v="60.9"/>
    <x v="0"/>
    <n v="4"/>
    <x v="1"/>
    <x v="58"/>
    <n v="23"/>
    <n v="1.9561873752812205E-2"/>
    <s v="Normal"/>
    <n v="16.185263157894735"/>
    <n v="23"/>
    <x v="1"/>
    <s v="T215"/>
    <b v="0"/>
    <x v="14"/>
    <x v="0"/>
    <x v="2"/>
  </r>
  <r>
    <x v="2493"/>
    <x v="1"/>
    <n v="24"/>
    <x v="108"/>
    <m/>
    <n v="45.5"/>
    <n v="28.5"/>
    <x v="1"/>
    <n v="4"/>
    <x v="1"/>
    <x v="867"/>
    <n v="27.01"/>
    <n v="6.6502524054686138E-2"/>
    <s v="Normal"/>
    <n v="16.185263157894735"/>
    <n v="27.01"/>
    <x v="1"/>
    <s v="T150"/>
    <b v="1"/>
    <x v="18"/>
    <x v="1"/>
    <x v="1"/>
  </r>
  <r>
    <x v="2494"/>
    <x v="0"/>
    <n v="6"/>
    <x v="108"/>
    <m/>
    <n v="78.3"/>
    <n v="59.6"/>
    <x v="0"/>
    <n v="1"/>
    <x v="0"/>
    <x v="15"/>
    <n v="5"/>
    <n v="-0.19114428720323032"/>
    <s v="Normal"/>
    <n v="16.185263157894735"/>
    <n v="5"/>
    <x v="0"/>
    <s v="T432"/>
    <b v="0"/>
    <x v="11"/>
    <x v="1"/>
    <x v="1"/>
  </r>
  <r>
    <x v="2495"/>
    <x v="3"/>
    <n v="9"/>
    <x v="108"/>
    <m/>
    <n v="75.400000000000006"/>
    <n v="45.1"/>
    <x v="0"/>
    <n v="1"/>
    <x v="0"/>
    <x v="15"/>
    <n v="5"/>
    <n v="-0.19114428720323032"/>
    <s v="Normal"/>
    <n v="16.185263157894735"/>
    <n v="5"/>
    <x v="0"/>
    <s v="T499"/>
    <b v="0"/>
    <x v="22"/>
    <x v="0"/>
    <x v="0"/>
  </r>
  <r>
    <x v="2496"/>
    <x v="2"/>
    <n v="1"/>
    <x v="108"/>
    <m/>
    <n v="93.1"/>
    <n v="63.3"/>
    <x v="0"/>
    <n v="2"/>
    <x v="0"/>
    <x v="40"/>
    <n v="12"/>
    <n v="-0.10920300238699156"/>
    <s v="Normal"/>
    <n v="16.185263157894735"/>
    <n v="12"/>
    <x v="0"/>
    <s v="T002"/>
    <b v="0"/>
    <x v="6"/>
    <x v="1"/>
    <x v="1"/>
  </r>
  <r>
    <x v="2497"/>
    <x v="0"/>
    <n v="24"/>
    <x v="108"/>
    <m/>
    <n v="77.3"/>
    <n v="52.5"/>
    <x v="0"/>
    <n v="1"/>
    <x v="0"/>
    <x v="15"/>
    <n v="5"/>
    <n v="-0.19114428720323032"/>
    <s v="Normal"/>
    <n v="16.185263157894735"/>
    <n v="5"/>
    <x v="0"/>
    <s v="T257"/>
    <b v="0"/>
    <x v="8"/>
    <x v="1"/>
    <x v="0"/>
  </r>
  <r>
    <x v="2498"/>
    <x v="0"/>
    <n v="6"/>
    <x v="108"/>
    <m/>
    <n v="79.2"/>
    <n v="32.700000000000003"/>
    <x v="1"/>
    <n v="2.5"/>
    <x v="1"/>
    <x v="868"/>
    <n v="16.100000000000001"/>
    <n v="-6.1208821280337417E-2"/>
    <s v="Normal"/>
    <n v="16.185263157894735"/>
    <n v="16.100000000000001"/>
    <x v="0"/>
    <s v="T417"/>
    <b v="1"/>
    <x v="3"/>
    <x v="0"/>
    <x v="0"/>
  </r>
  <r>
    <x v="2499"/>
    <x v="3"/>
    <n v="15"/>
    <x v="108"/>
    <m/>
    <n v="57.9"/>
    <n v="49.8"/>
    <x v="0"/>
    <n v="1"/>
    <x v="0"/>
    <x v="0"/>
    <n v="6"/>
    <n v="-0.17943838937233908"/>
    <s v="Normal"/>
    <n v="16.185263157894735"/>
    <n v="6"/>
    <x v="0"/>
    <s v="T010"/>
    <b v="0"/>
    <x v="13"/>
    <x v="1"/>
    <x v="0"/>
  </r>
  <r>
    <x v="2500"/>
    <x v="3"/>
    <n v="1"/>
    <x v="109"/>
    <m/>
    <n v="46.2"/>
    <n v="27.6"/>
    <x v="0"/>
    <n v="2"/>
    <x v="0"/>
    <x v="20"/>
    <n v="13"/>
    <n v="-9.7497104556100306E-2"/>
    <s v="Normal"/>
    <n v="21.041"/>
    <n v="13"/>
    <x v="0"/>
    <s v="T482"/>
    <b v="0"/>
    <x v="21"/>
    <x v="1"/>
    <x v="2"/>
  </r>
  <r>
    <x v="2501"/>
    <x v="2"/>
    <n v="11"/>
    <x v="109"/>
    <m/>
    <n v="53"/>
    <n v="28.3"/>
    <x v="0"/>
    <n v="2"/>
    <x v="0"/>
    <x v="93"/>
    <n v="11"/>
    <n v="-0.12090890021788281"/>
    <s v="Normal"/>
    <n v="21.041"/>
    <n v="11"/>
    <x v="0"/>
    <s v="T065"/>
    <b v="0"/>
    <x v="11"/>
    <x v="1"/>
    <x v="2"/>
  </r>
  <r>
    <x v="2502"/>
    <x v="0"/>
    <n v="5"/>
    <x v="109"/>
    <m/>
    <n v="77.2"/>
    <n v="44.2"/>
    <x v="0"/>
    <n v="2"/>
    <x v="0"/>
    <x v="3"/>
    <n v="10"/>
    <n v="-0.13261479804877407"/>
    <s v="Normal"/>
    <n v="21.041"/>
    <n v="10"/>
    <x v="0"/>
    <s v="T148"/>
    <b v="0"/>
    <x v="16"/>
    <x v="1"/>
    <x v="0"/>
  </r>
  <r>
    <x v="2503"/>
    <x v="2"/>
    <n v="15"/>
    <x v="109"/>
    <m/>
    <n v="100.6"/>
    <n v="54.8"/>
    <x v="1"/>
    <n v="5"/>
    <x v="1"/>
    <x v="634"/>
    <n v="30"/>
    <n v="0.10150315856905097"/>
    <s v="Normal"/>
    <n v="21.041"/>
    <n v="30"/>
    <x v="1"/>
    <s v="T112"/>
    <b v="1"/>
    <x v="3"/>
    <x v="1"/>
    <x v="1"/>
  </r>
  <r>
    <x v="2504"/>
    <x v="2"/>
    <n v="6"/>
    <x v="109"/>
    <m/>
    <n v="94.7"/>
    <n v="44.2"/>
    <x v="1"/>
    <n v="5"/>
    <x v="1"/>
    <x v="138"/>
    <n v="30.29"/>
    <n v="0.10489786894000942"/>
    <s v="Normal"/>
    <n v="21.041"/>
    <n v="30.29"/>
    <x v="1"/>
    <s v="T298"/>
    <b v="1"/>
    <x v="6"/>
    <x v="0"/>
    <x v="2"/>
  </r>
  <r>
    <x v="2505"/>
    <x v="2"/>
    <n v="18"/>
    <x v="109"/>
    <m/>
    <n v="42.2"/>
    <n v="33.799999999999997"/>
    <x v="1"/>
    <n v="4.5"/>
    <x v="1"/>
    <x v="663"/>
    <n v="28.3"/>
    <n v="8.1603132256535843E-2"/>
    <s v="Normal"/>
    <n v="21.041"/>
    <n v="28.3"/>
    <x v="1"/>
    <s v="T190"/>
    <b v="1"/>
    <x v="23"/>
    <x v="0"/>
    <x v="0"/>
  </r>
  <r>
    <x v="2506"/>
    <x v="3"/>
    <n v="30"/>
    <x v="109"/>
    <m/>
    <n v="90"/>
    <n v="66.5"/>
    <x v="1"/>
    <n v="5"/>
    <x v="1"/>
    <x v="869"/>
    <n v="31.89"/>
    <n v="0.12362730546943544"/>
    <s v="Normal"/>
    <n v="21.041"/>
    <n v="31.89"/>
    <x v="1"/>
    <s v="T332"/>
    <b v="1"/>
    <x v="6"/>
    <x v="0"/>
    <x v="0"/>
  </r>
  <r>
    <x v="2507"/>
    <x v="0"/>
    <n v="11"/>
    <x v="109"/>
    <m/>
    <n v="66.8"/>
    <n v="52.7"/>
    <x v="1"/>
    <n v="3"/>
    <x v="2"/>
    <x v="870"/>
    <n v="17.46"/>
    <n v="-4.5288800230325318E-2"/>
    <s v="Normal"/>
    <n v="21.041"/>
    <n v="17.46"/>
    <x v="0"/>
    <s v="T441"/>
    <b v="1"/>
    <x v="8"/>
    <x v="0"/>
    <x v="2"/>
  </r>
  <r>
    <x v="2508"/>
    <x v="2"/>
    <n v="28"/>
    <x v="109"/>
    <m/>
    <n v="49.6"/>
    <n v="34.299999999999997"/>
    <x v="1"/>
    <n v="3.5"/>
    <x v="1"/>
    <x v="621"/>
    <n v="22.83"/>
    <n v="1.7571871121560671E-2"/>
    <s v="Normal"/>
    <n v="21.041"/>
    <n v="22.83"/>
    <x v="1"/>
    <s v="T378"/>
    <b v="1"/>
    <x v="16"/>
    <x v="0"/>
    <x v="0"/>
  </r>
  <r>
    <x v="2509"/>
    <x v="0"/>
    <n v="3"/>
    <x v="109"/>
    <m/>
    <n v="86.4"/>
    <n v="58"/>
    <x v="1"/>
    <n v="3"/>
    <x v="2"/>
    <x v="32"/>
    <n v="20"/>
    <n v="-1.5555819739861551E-2"/>
    <s v="Normal"/>
    <n v="21.041"/>
    <n v="20"/>
    <x v="1"/>
    <s v="T461"/>
    <b v="1"/>
    <x v="18"/>
    <x v="1"/>
    <x v="0"/>
  </r>
  <r>
    <x v="2510"/>
    <x v="2"/>
    <n v="17"/>
    <x v="109"/>
    <m/>
    <n v="85.3"/>
    <n v="52.2"/>
    <x v="0"/>
    <n v="4"/>
    <x v="1"/>
    <x v="58"/>
    <n v="23"/>
    <n v="1.9561873752812205E-2"/>
    <s v="Normal"/>
    <n v="21.041"/>
    <n v="23"/>
    <x v="1"/>
    <s v="T429"/>
    <b v="0"/>
    <x v="13"/>
    <x v="1"/>
    <x v="1"/>
  </r>
  <r>
    <x v="2511"/>
    <x v="2"/>
    <n v="24"/>
    <x v="109"/>
    <m/>
    <n v="65.2"/>
    <n v="32.6"/>
    <x v="1"/>
    <n v="3"/>
    <x v="2"/>
    <x v="340"/>
    <n v="16.37"/>
    <n v="-5.8048228865996782E-2"/>
    <s v="Normal"/>
    <n v="21.041"/>
    <n v="16.37"/>
    <x v="0"/>
    <s v="T211"/>
    <b v="1"/>
    <x v="17"/>
    <x v="0"/>
    <x v="2"/>
  </r>
  <r>
    <x v="2512"/>
    <x v="0"/>
    <n v="13"/>
    <x v="109"/>
    <m/>
    <n v="91.2"/>
    <n v="48.1"/>
    <x v="0"/>
    <n v="3"/>
    <x v="2"/>
    <x v="166"/>
    <n v="18"/>
    <n v="-3.8967615401644055E-2"/>
    <s v="Normal"/>
    <n v="21.041"/>
    <n v="18"/>
    <x v="1"/>
    <s v="T022"/>
    <b v="0"/>
    <x v="22"/>
    <x v="1"/>
    <x v="2"/>
  </r>
  <r>
    <x v="2513"/>
    <x v="1"/>
    <n v="18"/>
    <x v="109"/>
    <m/>
    <n v="76.400000000000006"/>
    <n v="34.1"/>
    <x v="1"/>
    <n v="3"/>
    <x v="2"/>
    <x v="871"/>
    <n v="18.61"/>
    <n v="-3.1827017724800399E-2"/>
    <s v="Normal"/>
    <n v="21.041"/>
    <n v="18.61"/>
    <x v="1"/>
    <s v="T314"/>
    <b v="1"/>
    <x v="2"/>
    <x v="0"/>
    <x v="0"/>
  </r>
  <r>
    <x v="2514"/>
    <x v="0"/>
    <n v="1"/>
    <x v="109"/>
    <m/>
    <n v="40"/>
    <n v="26"/>
    <x v="0"/>
    <n v="3.5"/>
    <x v="1"/>
    <x v="60"/>
    <n v="20.48"/>
    <n v="-9.9369887810337437E-3"/>
    <s v="Normal"/>
    <n v="21.041"/>
    <n v="20.48"/>
    <x v="1"/>
    <s v="T385"/>
    <b v="0"/>
    <x v="7"/>
    <x v="0"/>
    <x v="0"/>
  </r>
  <r>
    <x v="2515"/>
    <x v="3"/>
    <n v="3"/>
    <x v="109"/>
    <m/>
    <n v="100.7"/>
    <n v="50.4"/>
    <x v="1"/>
    <n v="3.5"/>
    <x v="1"/>
    <x v="872"/>
    <n v="22.7"/>
    <n v="1.6050104403544822E-2"/>
    <s v="Normal"/>
    <n v="21.041"/>
    <n v="22.7"/>
    <x v="1"/>
    <s v="T112"/>
    <b v="1"/>
    <x v="18"/>
    <x v="0"/>
    <x v="2"/>
  </r>
  <r>
    <x v="2516"/>
    <x v="1"/>
    <n v="19"/>
    <x v="109"/>
    <m/>
    <n v="68.8"/>
    <n v="33.799999999999997"/>
    <x v="0"/>
    <n v="4"/>
    <x v="1"/>
    <x v="21"/>
    <n v="22"/>
    <n v="7.8559759219209522E-3"/>
    <s v="Normal"/>
    <n v="21.041"/>
    <n v="22"/>
    <x v="1"/>
    <s v="T421"/>
    <b v="0"/>
    <x v="17"/>
    <x v="1"/>
    <x v="1"/>
  </r>
  <r>
    <x v="2517"/>
    <x v="2"/>
    <n v="10"/>
    <x v="109"/>
    <m/>
    <n v="98.6"/>
    <n v="50.6"/>
    <x v="1"/>
    <n v="4.5"/>
    <x v="1"/>
    <x v="873"/>
    <n v="28.32"/>
    <n v="8.1837250213153662E-2"/>
    <s v="Normal"/>
    <n v="21.041"/>
    <n v="28.32"/>
    <x v="1"/>
    <s v="T033"/>
    <b v="1"/>
    <x v="4"/>
    <x v="0"/>
    <x v="2"/>
  </r>
  <r>
    <x v="2518"/>
    <x v="3"/>
    <n v="18"/>
    <x v="109"/>
    <m/>
    <n v="55.2"/>
    <n v="33.5"/>
    <x v="1"/>
    <n v="4"/>
    <x v="1"/>
    <x v="874"/>
    <n v="21.57"/>
    <n v="2.8224398546377182E-3"/>
    <s v="Normal"/>
    <n v="21.041"/>
    <n v="21.57"/>
    <x v="1"/>
    <s v="T028"/>
    <b v="1"/>
    <x v="15"/>
    <x v="1"/>
    <x v="0"/>
  </r>
  <r>
    <x v="2519"/>
    <x v="2"/>
    <n v="12"/>
    <x v="109"/>
    <m/>
    <n v="54.2"/>
    <n v="35.6"/>
    <x v="0"/>
    <n v="3"/>
    <x v="2"/>
    <x v="45"/>
    <n v="15"/>
    <n v="-7.4085308894317803E-2"/>
    <s v="Normal"/>
    <n v="21.041"/>
    <n v="15"/>
    <x v="0"/>
    <s v="T354"/>
    <b v="0"/>
    <x v="19"/>
    <x v="1"/>
    <x v="0"/>
  </r>
  <r>
    <x v="2520"/>
    <x v="3"/>
    <n v="17"/>
    <x v="110"/>
    <m/>
    <n v="78.5"/>
    <n v="53.5"/>
    <x v="1"/>
    <n v="3.5"/>
    <x v="1"/>
    <x v="875"/>
    <n v="20.79"/>
    <n v="-6.3081604534574714E-3"/>
    <s v="Normal"/>
    <n v="15.285789473684211"/>
    <n v="20.79"/>
    <x v="1"/>
    <s v="T442"/>
    <b v="1"/>
    <x v="17"/>
    <x v="0"/>
    <x v="0"/>
  </r>
  <r>
    <x v="2521"/>
    <x v="0"/>
    <n v="5"/>
    <x v="110"/>
    <m/>
    <n v="49"/>
    <n v="31.5"/>
    <x v="0"/>
    <n v="1"/>
    <x v="0"/>
    <x v="16"/>
    <n v="8"/>
    <n v="-0.15602659371055658"/>
    <s v="Normal"/>
    <n v="15.285789473684211"/>
    <n v="8"/>
    <x v="0"/>
    <s v="T158"/>
    <b v="0"/>
    <x v="6"/>
    <x v="1"/>
    <x v="2"/>
  </r>
  <r>
    <x v="2522"/>
    <x v="0"/>
    <n v="27"/>
    <x v="110"/>
    <m/>
    <n v="63"/>
    <n v="33.4"/>
    <x v="0"/>
    <n v="0"/>
    <x v="0"/>
    <x v="12"/>
    <n v="1"/>
    <n v="-0.23796787852679532"/>
    <s v="Normal"/>
    <n v="15.285789473684211"/>
    <n v="1"/>
    <x v="0"/>
    <s v="T217"/>
    <b v="0"/>
    <x v="21"/>
    <x v="1"/>
    <x v="0"/>
  </r>
  <r>
    <x v="2523"/>
    <x v="0"/>
    <n v="4"/>
    <x v="110"/>
    <m/>
    <n v="61.8"/>
    <n v="37.1"/>
    <x v="1"/>
    <n v="2.5"/>
    <x v="1"/>
    <x v="251"/>
    <n v="16.05"/>
    <n v="-6.1794116171881984E-2"/>
    <s v="Normal"/>
    <n v="15.285789473684211"/>
    <n v="16.05"/>
    <x v="0"/>
    <s v="T446"/>
    <b v="1"/>
    <x v="22"/>
    <x v="0"/>
    <x v="0"/>
  </r>
  <r>
    <x v="2524"/>
    <x v="3"/>
    <n v="24"/>
    <x v="110"/>
    <m/>
    <n v="60.1"/>
    <n v="46.2"/>
    <x v="0"/>
    <n v="1"/>
    <x v="0"/>
    <x v="0"/>
    <n v="6"/>
    <n v="-0.17943838937233908"/>
    <s v="Normal"/>
    <n v="15.285789473684211"/>
    <n v="6"/>
    <x v="0"/>
    <s v="T181"/>
    <b v="0"/>
    <x v="12"/>
    <x v="1"/>
    <x v="2"/>
  </r>
  <r>
    <x v="2525"/>
    <x v="3"/>
    <n v="11"/>
    <x v="110"/>
    <m/>
    <n v="68.8"/>
    <n v="48.5"/>
    <x v="1"/>
    <n v="3"/>
    <x v="2"/>
    <x v="876"/>
    <n v="17.7"/>
    <n v="-4.2479384750911439E-2"/>
    <s v="Normal"/>
    <n v="15.285789473684211"/>
    <n v="17.7"/>
    <x v="0"/>
    <s v="T165"/>
    <b v="1"/>
    <x v="21"/>
    <x v="1"/>
    <x v="0"/>
  </r>
  <r>
    <x v="2526"/>
    <x v="1"/>
    <n v="26"/>
    <x v="110"/>
    <m/>
    <n v="86.5"/>
    <n v="50.7"/>
    <x v="0"/>
    <n v="4"/>
    <x v="1"/>
    <x v="18"/>
    <n v="24.2"/>
    <n v="3.3608951149881695E-2"/>
    <s v="Normal"/>
    <n v="15.285789473684211"/>
    <n v="24.2"/>
    <x v="1"/>
    <s v="T312"/>
    <b v="0"/>
    <x v="11"/>
    <x v="0"/>
    <x v="2"/>
  </r>
  <r>
    <x v="2527"/>
    <x v="0"/>
    <n v="10"/>
    <x v="110"/>
    <m/>
    <n v="70.599999999999994"/>
    <n v="30.4"/>
    <x v="1"/>
    <n v="4.5"/>
    <x v="1"/>
    <x v="877"/>
    <n v="26.6"/>
    <n v="6.1703105944020724E-2"/>
    <s v="Normal"/>
    <n v="15.285789473684211"/>
    <n v="26.6"/>
    <x v="1"/>
    <s v="T103"/>
    <b v="1"/>
    <x v="14"/>
    <x v="0"/>
    <x v="0"/>
  </r>
  <r>
    <x v="2528"/>
    <x v="0"/>
    <n v="10"/>
    <x v="110"/>
    <m/>
    <n v="65.900000000000006"/>
    <n v="58.6"/>
    <x v="1"/>
    <n v="2"/>
    <x v="0"/>
    <x v="93"/>
    <n v="11"/>
    <n v="-0.12090890021788281"/>
    <s v="Normal"/>
    <n v="15.285789473684211"/>
    <n v="11"/>
    <x v="0"/>
    <s v="T334"/>
    <b v="1"/>
    <x v="19"/>
    <x v="0"/>
    <x v="1"/>
  </r>
  <r>
    <x v="2529"/>
    <x v="2"/>
    <n v="2"/>
    <x v="110"/>
    <m/>
    <n v="61.9"/>
    <n v="45.3"/>
    <x v="1"/>
    <n v="2.5"/>
    <x v="1"/>
    <x v="878"/>
    <n v="15.6"/>
    <n v="-6.7061770195783063E-2"/>
    <s v="Normal"/>
    <n v="15.285789473684211"/>
    <n v="15.6"/>
    <x v="0"/>
    <s v="T350"/>
    <b v="1"/>
    <x v="14"/>
    <x v="0"/>
    <x v="0"/>
  </r>
  <r>
    <x v="2530"/>
    <x v="2"/>
    <n v="12"/>
    <x v="110"/>
    <m/>
    <n v="67.2"/>
    <n v="51.1"/>
    <x v="0"/>
    <n v="1"/>
    <x v="0"/>
    <x v="0"/>
    <n v="6"/>
    <n v="-0.17943838937233908"/>
    <s v="Normal"/>
    <n v="15.285789473684211"/>
    <n v="6"/>
    <x v="0"/>
    <s v="T477"/>
    <b v="0"/>
    <x v="23"/>
    <x v="1"/>
    <x v="2"/>
  </r>
  <r>
    <x v="2531"/>
    <x v="3"/>
    <n v="28"/>
    <x v="110"/>
    <m/>
    <n v="90.1"/>
    <n v="54.6"/>
    <x v="0"/>
    <n v="3"/>
    <x v="2"/>
    <x v="61"/>
    <n v="17"/>
    <n v="-5.0673513232535307E-2"/>
    <s v="Normal"/>
    <n v="15.285789473684211"/>
    <n v="17"/>
    <x v="0"/>
    <s v="T212"/>
    <b v="0"/>
    <x v="2"/>
    <x v="1"/>
    <x v="2"/>
  </r>
  <r>
    <x v="2532"/>
    <x v="0"/>
    <n v="12"/>
    <x v="110"/>
    <m/>
    <n v="70.900000000000006"/>
    <n v="45.9"/>
    <x v="1"/>
    <n v="2.5"/>
    <x v="1"/>
    <x v="4"/>
    <m/>
    <n v="-0.24967377635768659"/>
    <s v="Normal"/>
    <n v="15.285789473684211"/>
    <n v="15.285789473684211"/>
    <x v="0"/>
    <s v="T223"/>
    <b v="1"/>
    <x v="5"/>
    <x v="0"/>
    <x v="1"/>
  </r>
  <r>
    <x v="2533"/>
    <x v="2"/>
    <n v="7"/>
    <x v="110"/>
    <m/>
    <n v="78.400000000000006"/>
    <n v="42.7"/>
    <x v="0"/>
    <n v="3"/>
    <x v="2"/>
    <x v="72"/>
    <n v="16"/>
    <n v="-6.2379411063426558E-2"/>
    <s v="Normal"/>
    <n v="15.285789473684211"/>
    <n v="16"/>
    <x v="0"/>
    <s v="T073"/>
    <b v="0"/>
    <x v="15"/>
    <x v="1"/>
    <x v="2"/>
  </r>
  <r>
    <x v="2534"/>
    <x v="0"/>
    <n v="15"/>
    <x v="110"/>
    <m/>
    <n v="39.799999999999997"/>
    <n v="39.4"/>
    <x v="1"/>
    <n v="4.5"/>
    <x v="1"/>
    <x v="879"/>
    <n v="27.05"/>
    <n v="6.6970759967921775E-2"/>
    <s v="Normal"/>
    <n v="15.285789473684211"/>
    <n v="27.05"/>
    <x v="1"/>
    <s v="T386"/>
    <b v="1"/>
    <x v="10"/>
    <x v="0"/>
    <x v="1"/>
  </r>
  <r>
    <x v="2535"/>
    <x v="2"/>
    <n v="11"/>
    <x v="110"/>
    <m/>
    <n v="80.5"/>
    <n v="53.5"/>
    <x v="1"/>
    <n v="3"/>
    <x v="2"/>
    <x v="661"/>
    <n v="17.54"/>
    <n v="-4.4352328403854037E-2"/>
    <s v="Normal"/>
    <n v="15.285789473684211"/>
    <n v="17.54"/>
    <x v="0"/>
    <s v="T386"/>
    <b v="1"/>
    <x v="13"/>
    <x v="0"/>
    <x v="1"/>
  </r>
  <r>
    <x v="2536"/>
    <x v="2"/>
    <n v="8"/>
    <x v="110"/>
    <m/>
    <n v="60.3"/>
    <n v="31.1"/>
    <x v="0"/>
    <n v="1"/>
    <x v="0"/>
    <x v="0"/>
    <n v="6"/>
    <n v="-0.17943838937233908"/>
    <s v="Normal"/>
    <n v="15.285789473684211"/>
    <n v="6"/>
    <x v="0"/>
    <s v="T333"/>
    <b v="0"/>
    <x v="9"/>
    <x v="1"/>
    <x v="0"/>
  </r>
  <r>
    <x v="2537"/>
    <x v="1"/>
    <n v="20"/>
    <x v="110"/>
    <m/>
    <n v="78.400000000000006"/>
    <n v="36.4"/>
    <x v="1"/>
    <n v="4"/>
    <x v="1"/>
    <x v="802"/>
    <n v="23.9"/>
    <n v="3.0097181800614315E-2"/>
    <s v="Normal"/>
    <n v="15.285789473684211"/>
    <n v="23.9"/>
    <x v="1"/>
    <s v="T115"/>
    <b v="1"/>
    <x v="18"/>
    <x v="0"/>
    <x v="2"/>
  </r>
  <r>
    <x v="2538"/>
    <x v="0"/>
    <n v="22"/>
    <x v="110"/>
    <m/>
    <n v="44"/>
    <n v="31.5"/>
    <x v="0"/>
    <n v="1"/>
    <x v="0"/>
    <x v="16"/>
    <n v="8"/>
    <n v="-0.15602659371055658"/>
    <s v="Normal"/>
    <n v="15.285789473684211"/>
    <n v="8"/>
    <x v="0"/>
    <s v="T244"/>
    <b v="0"/>
    <x v="13"/>
    <x v="0"/>
    <x v="2"/>
  </r>
  <r>
    <x v="2539"/>
    <x v="1"/>
    <n v="27"/>
    <x v="110"/>
    <m/>
    <n v="53.9"/>
    <n v="28.4"/>
    <x v="0"/>
    <n v="4"/>
    <x v="1"/>
    <x v="21"/>
    <n v="22"/>
    <n v="7.8559759219209522E-3"/>
    <s v="Normal"/>
    <n v="15.285789473684211"/>
    <n v="22"/>
    <x v="1"/>
    <s v="T218"/>
    <b v="0"/>
    <x v="4"/>
    <x v="1"/>
    <x v="2"/>
  </r>
  <r>
    <x v="2540"/>
    <x v="3"/>
    <n v="27"/>
    <x v="111"/>
    <m/>
    <n v="46.4"/>
    <n v="26.6"/>
    <x v="0"/>
    <n v="2"/>
    <x v="0"/>
    <x v="20"/>
    <n v="13"/>
    <n v="-9.7497104556100306E-2"/>
    <s v="Normal"/>
    <n v="17.839411764705883"/>
    <n v="13"/>
    <x v="0"/>
    <s v="T264"/>
    <b v="0"/>
    <x v="10"/>
    <x v="0"/>
    <x v="1"/>
  </r>
  <r>
    <x v="2541"/>
    <x v="3"/>
    <n v="17"/>
    <x v="111"/>
    <m/>
    <n v="81.400000000000006"/>
    <n v="60.8"/>
    <x v="0"/>
    <n v="3"/>
    <x v="2"/>
    <x v="45"/>
    <n v="15"/>
    <n v="-7.4085308894317803E-2"/>
    <s v="Normal"/>
    <n v="17.839411764705883"/>
    <n v="15"/>
    <x v="0"/>
    <s v="T054"/>
    <b v="0"/>
    <x v="17"/>
    <x v="1"/>
    <x v="1"/>
  </r>
  <r>
    <x v="2542"/>
    <x v="1"/>
    <n v="11"/>
    <x v="111"/>
    <m/>
    <n v="72.2"/>
    <n v="35.1"/>
    <x v="1"/>
    <n v="3"/>
    <x v="2"/>
    <x v="880"/>
    <n v="18.899999999999999"/>
    <n v="-2.8432307353841942E-2"/>
    <s v="Normal"/>
    <n v="17.839411764705883"/>
    <n v="18.899999999999999"/>
    <x v="1"/>
    <s v="T276"/>
    <b v="1"/>
    <x v="11"/>
    <x v="0"/>
    <x v="2"/>
  </r>
  <r>
    <x v="2543"/>
    <x v="1"/>
    <n v="23"/>
    <x v="111"/>
    <m/>
    <n v="80.8"/>
    <n v="38.5"/>
    <x v="1"/>
    <n v="5"/>
    <x v="1"/>
    <x v="881"/>
    <n v="32.159999999999997"/>
    <n v="0.12678789788377604"/>
    <s v="Normal"/>
    <n v="17.839411764705883"/>
    <n v="32.159999999999997"/>
    <x v="1"/>
    <s v="T072"/>
    <b v="1"/>
    <x v="20"/>
    <x v="0"/>
    <x v="1"/>
  </r>
  <r>
    <x v="2544"/>
    <x v="1"/>
    <n v="21"/>
    <x v="111"/>
    <m/>
    <n v="75.099999999999994"/>
    <n v="52.3"/>
    <x v="0"/>
    <n v="2"/>
    <x v="0"/>
    <x v="93"/>
    <n v="11"/>
    <n v="-0.12090890021788281"/>
    <s v="Normal"/>
    <n v="17.839411764705883"/>
    <n v="11"/>
    <x v="0"/>
    <s v="T279"/>
    <b v="0"/>
    <x v="11"/>
    <x v="0"/>
    <x v="2"/>
  </r>
  <r>
    <x v="2545"/>
    <x v="2"/>
    <n v="5"/>
    <x v="111"/>
    <m/>
    <n v="66.2"/>
    <n v="55.5"/>
    <x v="0"/>
    <n v="2.5"/>
    <x v="1"/>
    <x v="131"/>
    <n v="13.12"/>
    <n v="-9.6092396816393366E-2"/>
    <s v="Normal"/>
    <n v="17.839411764705883"/>
    <n v="13.12"/>
    <x v="0"/>
    <s v="T389"/>
    <b v="0"/>
    <x v="6"/>
    <x v="1"/>
    <x v="0"/>
  </r>
  <r>
    <x v="2546"/>
    <x v="0"/>
    <n v="11"/>
    <x v="111"/>
    <m/>
    <n v="32.299999999999997"/>
    <n v="25.4"/>
    <x v="0"/>
    <n v="1"/>
    <x v="0"/>
    <x v="4"/>
    <m/>
    <n v="-0.24967377635768659"/>
    <s v="Normal"/>
    <n v="17.839411764705883"/>
    <n v="17.839411764705883"/>
    <x v="0"/>
    <s v="T166"/>
    <b v="0"/>
    <x v="10"/>
    <x v="1"/>
    <x v="2"/>
  </r>
  <r>
    <x v="2547"/>
    <x v="2"/>
    <n v="27"/>
    <x v="111"/>
    <m/>
    <n v="50.1"/>
    <n v="26.1"/>
    <x v="0"/>
    <n v="3"/>
    <x v="2"/>
    <x v="45"/>
    <n v="15"/>
    <n v="-7.4085308894317803E-2"/>
    <s v="Normal"/>
    <n v="17.839411764705883"/>
    <n v="15"/>
    <x v="0"/>
    <s v="T004"/>
    <b v="0"/>
    <x v="11"/>
    <x v="0"/>
    <x v="0"/>
  </r>
  <r>
    <x v="2548"/>
    <x v="0"/>
    <n v="21"/>
    <x v="111"/>
    <m/>
    <n v="71.2"/>
    <n v="44.9"/>
    <x v="0"/>
    <n v="1.5"/>
    <x v="0"/>
    <x v="50"/>
    <n v="7.88"/>
    <n v="-0.15743130145026352"/>
    <s v="Normal"/>
    <n v="17.839411764705883"/>
    <n v="7.88"/>
    <x v="0"/>
    <s v="T450"/>
    <b v="0"/>
    <x v="11"/>
    <x v="1"/>
    <x v="2"/>
  </r>
  <r>
    <x v="2549"/>
    <x v="1"/>
    <n v="11"/>
    <x v="111"/>
    <m/>
    <n v="79.599999999999994"/>
    <n v="31.9"/>
    <x v="1"/>
    <n v="4"/>
    <x v="1"/>
    <x v="4"/>
    <m/>
    <n v="-0.24967377635768659"/>
    <s v="Normal"/>
    <n v="17.839411764705883"/>
    <n v="17.839411764705883"/>
    <x v="0"/>
    <s v="T395"/>
    <b v="1"/>
    <x v="15"/>
    <x v="0"/>
    <x v="2"/>
  </r>
  <r>
    <x v="2550"/>
    <x v="1"/>
    <n v="18"/>
    <x v="111"/>
    <m/>
    <n v="79"/>
    <n v="55.2"/>
    <x v="1"/>
    <n v="5"/>
    <x v="1"/>
    <x v="882"/>
    <n v="32.18"/>
    <n v="0.12702201584039388"/>
    <s v="Normal"/>
    <n v="17.839411764705883"/>
    <n v="32.18"/>
    <x v="1"/>
    <s v="T048"/>
    <b v="1"/>
    <x v="1"/>
    <x v="0"/>
    <x v="1"/>
  </r>
  <r>
    <x v="2551"/>
    <x v="3"/>
    <n v="11"/>
    <x v="111"/>
    <m/>
    <n v="50.6"/>
    <n v="38.799999999999997"/>
    <x v="0"/>
    <n v="4"/>
    <x v="1"/>
    <x v="32"/>
    <n v="20"/>
    <n v="-1.5555819739861551E-2"/>
    <s v="Normal"/>
    <n v="17.839411764705883"/>
    <n v="20"/>
    <x v="1"/>
    <s v="T273"/>
    <b v="0"/>
    <x v="6"/>
    <x v="1"/>
    <x v="1"/>
  </r>
  <r>
    <x v="2552"/>
    <x v="0"/>
    <n v="19"/>
    <x v="111"/>
    <m/>
    <n v="38"/>
    <n v="39.299999999999997"/>
    <x v="0"/>
    <n v="3"/>
    <x v="2"/>
    <x v="61"/>
    <n v="17"/>
    <n v="-5.0673513232535307E-2"/>
    <s v="Normal"/>
    <n v="17.839411764705883"/>
    <n v="17"/>
    <x v="0"/>
    <s v="T344"/>
    <b v="0"/>
    <x v="16"/>
    <x v="1"/>
    <x v="1"/>
  </r>
  <r>
    <x v="2553"/>
    <x v="0"/>
    <n v="13"/>
    <x v="111"/>
    <m/>
    <n v="40.9"/>
    <n v="29"/>
    <x v="1"/>
    <n v="5"/>
    <x v="1"/>
    <x v="883"/>
    <n v="30.71"/>
    <n v="0.10981434602898377"/>
    <s v="Normal"/>
    <n v="17.839411764705883"/>
    <n v="30.71"/>
    <x v="1"/>
    <s v="T344"/>
    <b v="1"/>
    <x v="12"/>
    <x v="0"/>
    <x v="2"/>
  </r>
  <r>
    <x v="2554"/>
    <x v="2"/>
    <n v="19"/>
    <x v="111"/>
    <m/>
    <n v="54.4"/>
    <n v="27.7"/>
    <x v="1"/>
    <n v="4"/>
    <x v="1"/>
    <x v="149"/>
    <n v="21.22"/>
    <n v="-1.2746243861742365E-3"/>
    <s v="Normal"/>
    <n v="17.839411764705883"/>
    <n v="21.22"/>
    <x v="1"/>
    <s v="T225"/>
    <b v="1"/>
    <x v="16"/>
    <x v="1"/>
    <x v="2"/>
  </r>
  <r>
    <x v="2555"/>
    <x v="0"/>
    <n v="25"/>
    <x v="111"/>
    <m/>
    <n v="86"/>
    <n v="54.2"/>
    <x v="1"/>
    <n v="2.5"/>
    <x v="1"/>
    <x v="4"/>
    <m/>
    <n v="-0.24967377635768659"/>
    <s v="Normal"/>
    <n v="17.839411764705883"/>
    <n v="17.839411764705883"/>
    <x v="0"/>
    <s v="T187"/>
    <b v="1"/>
    <x v="13"/>
    <x v="1"/>
    <x v="1"/>
  </r>
  <r>
    <x v="2556"/>
    <x v="2"/>
    <n v="26"/>
    <x v="111"/>
    <m/>
    <n v="42.2"/>
    <n v="31.5"/>
    <x v="1"/>
    <n v="5"/>
    <x v="1"/>
    <x v="884"/>
    <n v="29.08"/>
    <n v="9.0733732564630992E-2"/>
    <s v="Normal"/>
    <n v="17.839411764705883"/>
    <n v="29.08"/>
    <x v="1"/>
    <s v="T286"/>
    <b v="1"/>
    <x v="1"/>
    <x v="0"/>
    <x v="1"/>
  </r>
  <r>
    <x v="2557"/>
    <x v="0"/>
    <n v="1"/>
    <x v="111"/>
    <m/>
    <n v="62.6"/>
    <n v="51.4"/>
    <x v="0"/>
    <n v="2"/>
    <x v="0"/>
    <x v="3"/>
    <n v="10"/>
    <n v="-0.13261479804877407"/>
    <s v="Normal"/>
    <n v="17.839411764705883"/>
    <n v="10"/>
    <x v="0"/>
    <s v="T052"/>
    <b v="0"/>
    <x v="0"/>
    <x v="1"/>
    <x v="1"/>
  </r>
  <r>
    <x v="2558"/>
    <x v="2"/>
    <n v="30"/>
    <x v="111"/>
    <m/>
    <n v="76.900000000000006"/>
    <n v="46.4"/>
    <x v="1"/>
    <n v="2"/>
    <x v="0"/>
    <x v="569"/>
    <n v="12.02"/>
    <n v="-0.10896888443037374"/>
    <s v="Normal"/>
    <n v="17.839411764705883"/>
    <n v="12.02"/>
    <x v="0"/>
    <s v="T263"/>
    <b v="1"/>
    <x v="17"/>
    <x v="0"/>
    <x v="1"/>
  </r>
  <r>
    <x v="2559"/>
    <x v="0"/>
    <n v="17"/>
    <x v="111"/>
    <m/>
    <n v="73.599999999999994"/>
    <n v="58.9"/>
    <x v="0"/>
    <n v="1"/>
    <x v="0"/>
    <x v="15"/>
    <n v="5"/>
    <n v="-0.19114428720323032"/>
    <s v="Normal"/>
    <n v="17.839411764705883"/>
    <n v="5"/>
    <x v="0"/>
    <s v="T102"/>
    <b v="0"/>
    <x v="0"/>
    <x v="1"/>
    <x v="1"/>
  </r>
  <r>
    <x v="2560"/>
    <x v="1"/>
    <n v="8"/>
    <x v="112"/>
    <m/>
    <n v="74.400000000000006"/>
    <n v="54.9"/>
    <x v="1"/>
    <n v="4"/>
    <x v="1"/>
    <x v="885"/>
    <n v="23.24"/>
    <n v="2.2371289232226085E-2"/>
    <s v="Normal"/>
    <n v="19.717777777777776"/>
    <n v="23.24"/>
    <x v="1"/>
    <s v="T156"/>
    <b v="1"/>
    <x v="5"/>
    <x v="0"/>
    <x v="1"/>
  </r>
  <r>
    <x v="2561"/>
    <x v="2"/>
    <n v="27"/>
    <x v="112"/>
    <m/>
    <n v="42.3"/>
    <n v="39.9"/>
    <x v="0"/>
    <n v="3"/>
    <x v="2"/>
    <x v="61"/>
    <n v="17"/>
    <n v="-5.0673513232535307E-2"/>
    <s v="Normal"/>
    <n v="19.717777777777776"/>
    <n v="17"/>
    <x v="0"/>
    <s v="T442"/>
    <b v="0"/>
    <x v="6"/>
    <x v="0"/>
    <x v="1"/>
  </r>
  <r>
    <x v="2562"/>
    <x v="0"/>
    <n v="8"/>
    <x v="112"/>
    <m/>
    <n v="73.900000000000006"/>
    <n v="38.9"/>
    <x v="1"/>
    <n v="3"/>
    <x v="2"/>
    <x v="886"/>
    <n v="17.399999999999999"/>
    <n v="-4.5991154100178823E-2"/>
    <s v="Normal"/>
    <n v="19.717777777777776"/>
    <n v="17.399999999999999"/>
    <x v="0"/>
    <s v="T100"/>
    <b v="1"/>
    <x v="20"/>
    <x v="0"/>
    <x v="2"/>
  </r>
  <r>
    <x v="2563"/>
    <x v="1"/>
    <n v="19"/>
    <x v="112"/>
    <m/>
    <n v="95.9"/>
    <n v="60.1"/>
    <x v="1"/>
    <n v="4"/>
    <x v="1"/>
    <x v="887"/>
    <n v="25.96"/>
    <n v="5.4211331332250319E-2"/>
    <s v="Normal"/>
    <n v="19.717777777777776"/>
    <n v="25.96"/>
    <x v="1"/>
    <s v="T086"/>
    <b v="1"/>
    <x v="18"/>
    <x v="0"/>
    <x v="2"/>
  </r>
  <r>
    <x v="2564"/>
    <x v="3"/>
    <n v="14"/>
    <x v="112"/>
    <m/>
    <n v="77"/>
    <n v="56.7"/>
    <x v="1"/>
    <n v="2.5"/>
    <x v="1"/>
    <x v="868"/>
    <n v="16.100000000000001"/>
    <n v="-6.1208821280337417E-2"/>
    <s v="Normal"/>
    <n v="19.717777777777776"/>
    <n v="16.100000000000001"/>
    <x v="0"/>
    <s v="T180"/>
    <b v="1"/>
    <x v="14"/>
    <x v="1"/>
    <x v="0"/>
  </r>
  <r>
    <x v="2565"/>
    <x v="3"/>
    <n v="27"/>
    <x v="112"/>
    <m/>
    <n v="73.900000000000006"/>
    <n v="50"/>
    <x v="0"/>
    <n v="3"/>
    <x v="2"/>
    <x v="72"/>
    <n v="16"/>
    <n v="-6.2379411063426558E-2"/>
    <s v="Normal"/>
    <n v="19.717777777777776"/>
    <n v="16"/>
    <x v="0"/>
    <s v="T076"/>
    <b v="0"/>
    <x v="5"/>
    <x v="0"/>
    <x v="0"/>
  </r>
  <r>
    <x v="2566"/>
    <x v="1"/>
    <n v="1"/>
    <x v="112"/>
    <m/>
    <n v="100.1"/>
    <n v="64.5"/>
    <x v="0"/>
    <n v="4"/>
    <x v="1"/>
    <x v="18"/>
    <n v="24.2"/>
    <n v="3.3608951149881695E-2"/>
    <s v="Normal"/>
    <n v="19.717777777777776"/>
    <n v="24.2"/>
    <x v="1"/>
    <s v="T189"/>
    <b v="0"/>
    <x v="20"/>
    <x v="1"/>
    <x v="1"/>
  </r>
  <r>
    <x v="2567"/>
    <x v="0"/>
    <n v="2"/>
    <x v="112"/>
    <m/>
    <n v="89.2"/>
    <n v="62.3"/>
    <x v="0"/>
    <n v="2"/>
    <x v="0"/>
    <x v="40"/>
    <n v="12"/>
    <n v="-0.10920300238699156"/>
    <s v="Normal"/>
    <n v="19.717777777777776"/>
    <n v="12"/>
    <x v="0"/>
    <s v="T141"/>
    <b v="0"/>
    <x v="17"/>
    <x v="1"/>
    <x v="2"/>
  </r>
  <r>
    <x v="2568"/>
    <x v="3"/>
    <n v="4"/>
    <x v="112"/>
    <m/>
    <n v="77"/>
    <n v="36.299999999999997"/>
    <x v="0"/>
    <n v="2"/>
    <x v="0"/>
    <x v="3"/>
    <n v="10"/>
    <n v="-0.13261479804877407"/>
    <s v="Normal"/>
    <n v="19.717777777777776"/>
    <n v="10"/>
    <x v="0"/>
    <s v="T244"/>
    <b v="0"/>
    <x v="8"/>
    <x v="1"/>
    <x v="1"/>
  </r>
  <r>
    <x v="2569"/>
    <x v="2"/>
    <n v="6"/>
    <x v="112"/>
    <m/>
    <n v="78.2"/>
    <n v="43.4"/>
    <x v="1"/>
    <n v="2.5"/>
    <x v="1"/>
    <x v="888"/>
    <n v="15.97"/>
    <n v="-6.2730587998353279E-2"/>
    <s v="Normal"/>
    <n v="19.717777777777776"/>
    <n v="15.97"/>
    <x v="0"/>
    <s v="T346"/>
    <b v="1"/>
    <x v="22"/>
    <x v="1"/>
    <x v="0"/>
  </r>
  <r>
    <x v="2570"/>
    <x v="0"/>
    <n v="25"/>
    <x v="112"/>
    <m/>
    <n v="76.900000000000006"/>
    <n v="48.9"/>
    <x v="1"/>
    <n v="1"/>
    <x v="0"/>
    <x v="4"/>
    <m/>
    <n v="-0.24967377635768659"/>
    <s v="Normal"/>
    <n v="19.717777777777776"/>
    <n v="19.717777777777776"/>
    <x v="1"/>
    <s v="T159"/>
    <b v="1"/>
    <x v="22"/>
    <x v="1"/>
    <x v="0"/>
  </r>
  <r>
    <x v="2571"/>
    <x v="1"/>
    <n v="8"/>
    <x v="112"/>
    <m/>
    <n v="99.6"/>
    <n v="58.5"/>
    <x v="1"/>
    <n v="5"/>
    <x v="1"/>
    <x v="889"/>
    <n v="33.79"/>
    <n v="0.14586851134812881"/>
    <s v="Normal"/>
    <n v="19.717777777777776"/>
    <n v="33.79"/>
    <x v="1"/>
    <s v="T346"/>
    <b v="1"/>
    <x v="15"/>
    <x v="0"/>
    <x v="1"/>
  </r>
  <r>
    <x v="2572"/>
    <x v="3"/>
    <n v="28"/>
    <x v="112"/>
    <m/>
    <n v="92.4"/>
    <n v="48.6"/>
    <x v="0"/>
    <n v="4"/>
    <x v="1"/>
    <x v="58"/>
    <n v="23"/>
    <n v="1.9561873752812205E-2"/>
    <s v="Normal"/>
    <n v="19.717777777777776"/>
    <n v="23"/>
    <x v="1"/>
    <s v="T262"/>
    <b v="0"/>
    <x v="12"/>
    <x v="0"/>
    <x v="0"/>
  </r>
  <r>
    <x v="2573"/>
    <x v="2"/>
    <n v="5"/>
    <x v="112"/>
    <m/>
    <n v="64.2"/>
    <n v="46.3"/>
    <x v="1"/>
    <n v="2.5"/>
    <x v="1"/>
    <x v="890"/>
    <n v="14.51"/>
    <n v="-7.9821198831454526E-2"/>
    <s v="Normal"/>
    <n v="19.717777777777776"/>
    <n v="14.51"/>
    <x v="0"/>
    <s v="T011"/>
    <b v="1"/>
    <x v="9"/>
    <x v="0"/>
    <x v="0"/>
  </r>
  <r>
    <x v="2574"/>
    <x v="3"/>
    <n v="17"/>
    <x v="112"/>
    <m/>
    <n v="55.5"/>
    <n v="31.6"/>
    <x v="1"/>
    <n v="4.5"/>
    <x v="1"/>
    <x v="891"/>
    <n v="25.08"/>
    <n v="4.3910141241065986E-2"/>
    <s v="Normal"/>
    <n v="19.717777777777776"/>
    <n v="25.08"/>
    <x v="1"/>
    <s v="T232"/>
    <b v="1"/>
    <x v="0"/>
    <x v="1"/>
    <x v="2"/>
  </r>
  <r>
    <x v="2575"/>
    <x v="3"/>
    <n v="4"/>
    <x v="112"/>
    <m/>
    <n v="42.4"/>
    <n v="26.3"/>
    <x v="0"/>
    <n v="3"/>
    <x v="2"/>
    <x v="4"/>
    <m/>
    <n v="-0.24967377635768659"/>
    <s v="Normal"/>
    <n v="19.717777777777776"/>
    <n v="19.717777777777776"/>
    <x v="1"/>
    <s v="T088"/>
    <b v="0"/>
    <x v="1"/>
    <x v="0"/>
    <x v="1"/>
  </r>
  <r>
    <x v="2576"/>
    <x v="2"/>
    <n v="21"/>
    <x v="112"/>
    <m/>
    <n v="78.900000000000006"/>
    <n v="49.4"/>
    <x v="1"/>
    <n v="3.5"/>
    <x v="1"/>
    <x v="99"/>
    <n v="19.96"/>
    <n v="-1.602405565309719E-2"/>
    <s v="Normal"/>
    <n v="19.717777777777776"/>
    <n v="19.96"/>
    <x v="1"/>
    <s v="T198"/>
    <b v="1"/>
    <x v="2"/>
    <x v="0"/>
    <x v="1"/>
  </r>
  <r>
    <x v="2577"/>
    <x v="0"/>
    <n v="28"/>
    <x v="112"/>
    <m/>
    <n v="71"/>
    <n v="59.2"/>
    <x v="0"/>
    <n v="1.5"/>
    <x v="0"/>
    <x v="50"/>
    <n v="7.88"/>
    <n v="-0.15743130145026352"/>
    <s v="Normal"/>
    <n v="19.717777777777776"/>
    <n v="7.88"/>
    <x v="0"/>
    <s v="T253"/>
    <b v="0"/>
    <x v="7"/>
    <x v="1"/>
    <x v="2"/>
  </r>
  <r>
    <x v="2578"/>
    <x v="2"/>
    <n v="8"/>
    <x v="112"/>
    <m/>
    <n v="38.1"/>
    <n v="36.799999999999997"/>
    <x v="1"/>
    <n v="4"/>
    <x v="1"/>
    <x v="336"/>
    <n v="24.92"/>
    <n v="4.2037197588123423E-2"/>
    <s v="Normal"/>
    <n v="19.717777777777776"/>
    <n v="24.92"/>
    <x v="1"/>
    <s v="T092"/>
    <b v="1"/>
    <x v="17"/>
    <x v="0"/>
    <x v="2"/>
  </r>
  <r>
    <x v="2579"/>
    <x v="2"/>
    <n v="22"/>
    <x v="112"/>
    <m/>
    <n v="101.5"/>
    <n v="41.9"/>
    <x v="1"/>
    <n v="4.5"/>
    <x v="1"/>
    <x v="892"/>
    <n v="27.91"/>
    <n v="7.7037832102488255E-2"/>
    <s v="Normal"/>
    <n v="19.717777777777776"/>
    <n v="27.91"/>
    <x v="1"/>
    <s v="T089"/>
    <b v="1"/>
    <x v="3"/>
    <x v="0"/>
    <x v="0"/>
  </r>
  <r>
    <x v="2580"/>
    <x v="0"/>
    <n v="19"/>
    <x v="113"/>
    <m/>
    <n v="36.700000000000003"/>
    <n v="26.5"/>
    <x v="0"/>
    <n v="1"/>
    <x v="0"/>
    <x v="16"/>
    <n v="8"/>
    <n v="-0.15602659371055658"/>
    <s v="Normal"/>
    <n v="16.186486486486487"/>
    <n v="8"/>
    <x v="0"/>
    <s v="T355"/>
    <b v="0"/>
    <x v="19"/>
    <x v="0"/>
    <x v="1"/>
  </r>
  <r>
    <x v="2581"/>
    <x v="1"/>
    <n v="13"/>
    <x v="113"/>
    <m/>
    <n v="51.5"/>
    <n v="30.9"/>
    <x v="1"/>
    <n v="5"/>
    <x v="1"/>
    <x v="634"/>
    <n v="30"/>
    <n v="0.10150315856905097"/>
    <s v="Normal"/>
    <n v="16.186486486486487"/>
    <n v="30"/>
    <x v="1"/>
    <s v="T425"/>
    <b v="1"/>
    <x v="13"/>
    <x v="0"/>
    <x v="0"/>
  </r>
  <r>
    <x v="2582"/>
    <x v="0"/>
    <n v="10"/>
    <x v="113"/>
    <m/>
    <n v="38.799999999999997"/>
    <n v="25.6"/>
    <x v="0"/>
    <n v="2"/>
    <x v="0"/>
    <x v="40"/>
    <n v="12"/>
    <n v="-0.10920300238699156"/>
    <s v="Normal"/>
    <n v="16.186486486486487"/>
    <n v="12"/>
    <x v="0"/>
    <s v="T445"/>
    <b v="0"/>
    <x v="2"/>
    <x v="0"/>
    <x v="2"/>
  </r>
  <r>
    <x v="2583"/>
    <x v="2"/>
    <n v="13"/>
    <x v="113"/>
    <m/>
    <n v="63.3"/>
    <n v="35"/>
    <x v="0"/>
    <n v="1"/>
    <x v="0"/>
    <x v="0"/>
    <n v="6"/>
    <n v="-0.17943838937233908"/>
    <s v="Normal"/>
    <n v="16.186486486486487"/>
    <n v="6"/>
    <x v="0"/>
    <s v="T086"/>
    <b v="0"/>
    <x v="20"/>
    <x v="1"/>
    <x v="2"/>
  </r>
  <r>
    <x v="2584"/>
    <x v="3"/>
    <n v="19"/>
    <x v="113"/>
    <m/>
    <n v="74.5"/>
    <n v="55.5"/>
    <x v="0"/>
    <n v="1"/>
    <x v="0"/>
    <x v="15"/>
    <n v="5"/>
    <n v="-0.19114428720323032"/>
    <s v="Normal"/>
    <n v="16.186486486486487"/>
    <n v="5"/>
    <x v="0"/>
    <s v="T500"/>
    <b v="0"/>
    <x v="6"/>
    <x v="1"/>
    <x v="2"/>
  </r>
  <r>
    <x v="2585"/>
    <x v="3"/>
    <n v="23"/>
    <x v="113"/>
    <m/>
    <n v="38.299999999999997"/>
    <n v="32.9"/>
    <x v="0"/>
    <n v="2"/>
    <x v="0"/>
    <x v="4"/>
    <m/>
    <n v="-0.24967377635768659"/>
    <s v="Normal"/>
    <n v="16.186486486486487"/>
    <n v="16.186486486486487"/>
    <x v="0"/>
    <s v="T091"/>
    <b v="0"/>
    <x v="4"/>
    <x v="1"/>
    <x v="0"/>
  </r>
  <r>
    <x v="2586"/>
    <x v="2"/>
    <n v="25"/>
    <x v="113"/>
    <m/>
    <n v="64.599999999999994"/>
    <n v="45"/>
    <x v="1"/>
    <n v="2.5"/>
    <x v="1"/>
    <x v="893"/>
    <n v="16.059999999999999"/>
    <n v="-6.1677057193573095E-2"/>
    <s v="Normal"/>
    <n v="16.186486486486487"/>
    <n v="16.059999999999999"/>
    <x v="0"/>
    <s v="T194"/>
    <b v="1"/>
    <x v="7"/>
    <x v="0"/>
    <x v="2"/>
  </r>
  <r>
    <x v="2587"/>
    <x v="3"/>
    <n v="10"/>
    <x v="113"/>
    <m/>
    <n v="57.6"/>
    <n v="38.299999999999997"/>
    <x v="1"/>
    <n v="5"/>
    <x v="1"/>
    <x v="123"/>
    <n v="27.82"/>
    <n v="7.5984301297708043E-2"/>
    <s v="Normal"/>
    <n v="16.186486486486487"/>
    <n v="27.82"/>
    <x v="1"/>
    <s v="T140"/>
    <b v="1"/>
    <x v="10"/>
    <x v="0"/>
    <x v="2"/>
  </r>
  <r>
    <x v="2588"/>
    <x v="0"/>
    <n v="12"/>
    <x v="113"/>
    <m/>
    <n v="49.3"/>
    <n v="36"/>
    <x v="0"/>
    <n v="3"/>
    <x v="2"/>
    <x v="61"/>
    <n v="17"/>
    <n v="-5.0673513232535307E-2"/>
    <s v="Normal"/>
    <n v="16.186486486486487"/>
    <n v="17"/>
    <x v="0"/>
    <s v="T286"/>
    <b v="0"/>
    <x v="15"/>
    <x v="1"/>
    <x v="2"/>
  </r>
  <r>
    <x v="2589"/>
    <x v="0"/>
    <n v="13"/>
    <x v="113"/>
    <m/>
    <n v="41.8"/>
    <n v="28.8"/>
    <x v="0"/>
    <n v="1.5"/>
    <x v="0"/>
    <x v="275"/>
    <n v="11.03"/>
    <n v="-0.12055772328295608"/>
    <s v="Normal"/>
    <n v="16.186486486486487"/>
    <n v="11.03"/>
    <x v="0"/>
    <s v="T411"/>
    <b v="0"/>
    <x v="8"/>
    <x v="0"/>
    <x v="0"/>
  </r>
  <r>
    <x v="2590"/>
    <x v="1"/>
    <n v="15"/>
    <x v="113"/>
    <m/>
    <n v="103.3"/>
    <n v="61.6"/>
    <x v="1"/>
    <n v="5"/>
    <x v="1"/>
    <x v="894"/>
    <n v="32.47"/>
    <n v="0.13041672621135234"/>
    <s v="Normal"/>
    <n v="16.186486486486487"/>
    <n v="32.47"/>
    <x v="1"/>
    <s v="T221"/>
    <b v="1"/>
    <x v="14"/>
    <x v="0"/>
    <x v="2"/>
  </r>
  <r>
    <x v="2591"/>
    <x v="0"/>
    <n v="17"/>
    <x v="113"/>
    <m/>
    <n v="51.7"/>
    <n v="31.1"/>
    <x v="1"/>
    <n v="4.5"/>
    <x v="1"/>
    <x v="895"/>
    <n v="26.19"/>
    <n v="5.690368783335531E-2"/>
    <s v="Normal"/>
    <n v="16.186486486486487"/>
    <n v="26.19"/>
    <x v="1"/>
    <s v="T006"/>
    <b v="1"/>
    <x v="16"/>
    <x v="0"/>
    <x v="1"/>
  </r>
  <r>
    <x v="2592"/>
    <x v="0"/>
    <n v="26"/>
    <x v="113"/>
    <m/>
    <n v="90.8"/>
    <n v="60.2"/>
    <x v="0"/>
    <n v="3"/>
    <x v="2"/>
    <x v="166"/>
    <n v="18"/>
    <n v="-3.8967615401644055E-2"/>
    <s v="Normal"/>
    <n v="16.186486486486487"/>
    <n v="18"/>
    <x v="1"/>
    <s v="T225"/>
    <b v="0"/>
    <x v="20"/>
    <x v="0"/>
    <x v="2"/>
  </r>
  <r>
    <x v="2593"/>
    <x v="2"/>
    <n v="1"/>
    <x v="113"/>
    <m/>
    <n v="70.5"/>
    <n v="47.7"/>
    <x v="1"/>
    <n v="3"/>
    <x v="2"/>
    <x v="896"/>
    <n v="16.41"/>
    <n v="-5.7579992952761137E-2"/>
    <s v="Normal"/>
    <n v="16.186486486486487"/>
    <n v="16.41"/>
    <x v="0"/>
    <s v="T169"/>
    <b v="1"/>
    <x v="11"/>
    <x v="0"/>
    <x v="2"/>
  </r>
  <r>
    <x v="2594"/>
    <x v="1"/>
    <n v="2"/>
    <x v="113"/>
    <m/>
    <n v="96.9"/>
    <n v="51.4"/>
    <x v="0"/>
    <n v="3"/>
    <x v="2"/>
    <x v="265"/>
    <n v="18.7"/>
    <n v="-3.0773486920020184E-2"/>
    <s v="Normal"/>
    <n v="16.186486486486487"/>
    <n v="18.7"/>
    <x v="1"/>
    <s v="T001"/>
    <b v="0"/>
    <x v="0"/>
    <x v="0"/>
    <x v="2"/>
  </r>
  <r>
    <x v="2595"/>
    <x v="0"/>
    <n v="9"/>
    <x v="113"/>
    <m/>
    <n v="76.8"/>
    <n v="44.6"/>
    <x v="0"/>
    <n v="1"/>
    <x v="0"/>
    <x v="15"/>
    <n v="5"/>
    <n v="-0.19114428720323032"/>
    <s v="Normal"/>
    <n v="16.186486486486487"/>
    <n v="5"/>
    <x v="0"/>
    <s v="T051"/>
    <b v="0"/>
    <x v="2"/>
    <x v="1"/>
    <x v="0"/>
  </r>
  <r>
    <x v="2596"/>
    <x v="2"/>
    <n v="6"/>
    <x v="113"/>
    <m/>
    <n v="82"/>
    <n v="41.2"/>
    <x v="1"/>
    <n v="4"/>
    <x v="1"/>
    <x v="705"/>
    <n v="23.3"/>
    <n v="2.3073643102079589E-2"/>
    <s v="Normal"/>
    <n v="16.186486486486487"/>
    <n v="23.3"/>
    <x v="1"/>
    <s v="T130"/>
    <b v="1"/>
    <x v="16"/>
    <x v="0"/>
    <x v="0"/>
  </r>
  <r>
    <x v="2597"/>
    <x v="2"/>
    <n v="2"/>
    <x v="113"/>
    <m/>
    <n v="37.799999999999997"/>
    <n v="28.2"/>
    <x v="0"/>
    <n v="3"/>
    <x v="2"/>
    <x v="61"/>
    <n v="17"/>
    <n v="-5.0673513232535307E-2"/>
    <s v="Normal"/>
    <n v="16.186486486486487"/>
    <n v="17"/>
    <x v="0"/>
    <s v="T224"/>
    <b v="0"/>
    <x v="20"/>
    <x v="0"/>
    <x v="0"/>
  </r>
  <r>
    <x v="2598"/>
    <x v="0"/>
    <n v="28"/>
    <x v="113"/>
    <m/>
    <n v="61.1"/>
    <n v="39.299999999999997"/>
    <x v="0"/>
    <n v="1"/>
    <x v="0"/>
    <x v="0"/>
    <n v="6"/>
    <n v="-0.17943838937233908"/>
    <s v="Normal"/>
    <n v="16.186486486486487"/>
    <n v="6"/>
    <x v="0"/>
    <s v="T327"/>
    <b v="0"/>
    <x v="5"/>
    <x v="1"/>
    <x v="1"/>
  </r>
  <r>
    <x v="2599"/>
    <x v="3"/>
    <n v="24"/>
    <x v="113"/>
    <m/>
    <n v="65"/>
    <n v="32.299999999999997"/>
    <x v="0"/>
    <n v="2"/>
    <x v="0"/>
    <x v="3"/>
    <n v="10"/>
    <n v="-0.13261479804877407"/>
    <s v="Normal"/>
    <n v="16.186486486486487"/>
    <n v="10"/>
    <x v="0"/>
    <s v="T167"/>
    <b v="0"/>
    <x v="22"/>
    <x v="0"/>
    <x v="2"/>
  </r>
  <r>
    <x v="2600"/>
    <x v="2"/>
    <n v="29"/>
    <x v="114"/>
    <m/>
    <n v="98.6"/>
    <n v="47.4"/>
    <x v="0"/>
    <n v="4"/>
    <x v="1"/>
    <x v="58"/>
    <n v="23"/>
    <n v="1.9561873752812205E-2"/>
    <s v="Normal"/>
    <n v="18.748947368421049"/>
    <n v="23"/>
    <x v="1"/>
    <s v="T476"/>
    <b v="0"/>
    <x v="6"/>
    <x v="1"/>
    <x v="1"/>
  </r>
  <r>
    <x v="2601"/>
    <x v="0"/>
    <n v="29"/>
    <x v="114"/>
    <m/>
    <n v="53.5"/>
    <n v="25"/>
    <x v="1"/>
    <n v="4"/>
    <x v="1"/>
    <x v="897"/>
    <n v="22.12"/>
    <n v="9.2606836616279144E-3"/>
    <s v="Normal"/>
    <n v="18.748947368421049"/>
    <n v="22.12"/>
    <x v="1"/>
    <s v="T104"/>
    <b v="1"/>
    <x v="17"/>
    <x v="0"/>
    <x v="1"/>
  </r>
  <r>
    <x v="2602"/>
    <x v="3"/>
    <n v="6"/>
    <x v="114"/>
    <m/>
    <n v="91.7"/>
    <n v="63.5"/>
    <x v="0"/>
    <n v="3"/>
    <x v="2"/>
    <x v="4"/>
    <m/>
    <n v="-0.24967377635768659"/>
    <s v="Normal"/>
    <n v="18.748947368421049"/>
    <n v="18.748947368421049"/>
    <x v="1"/>
    <s v="T037"/>
    <b v="0"/>
    <x v="0"/>
    <x v="1"/>
    <x v="2"/>
  </r>
  <r>
    <x v="2603"/>
    <x v="2"/>
    <n v="10"/>
    <x v="114"/>
    <m/>
    <n v="79.099999999999994"/>
    <n v="42.7"/>
    <x v="0"/>
    <n v="3"/>
    <x v="2"/>
    <x v="72"/>
    <n v="16"/>
    <n v="-6.2379411063426558E-2"/>
    <s v="Normal"/>
    <n v="18.748947368421049"/>
    <n v="16"/>
    <x v="0"/>
    <s v="T470"/>
    <b v="0"/>
    <x v="17"/>
    <x v="1"/>
    <x v="2"/>
  </r>
  <r>
    <x v="2604"/>
    <x v="2"/>
    <n v="7"/>
    <x v="114"/>
    <m/>
    <n v="76.900000000000006"/>
    <n v="42.6"/>
    <x v="0"/>
    <n v="3.5"/>
    <x v="1"/>
    <x v="175"/>
    <n v="19.43"/>
    <n v="-2.2228181503469568E-2"/>
    <s v="Normal"/>
    <n v="18.748947368421049"/>
    <n v="19.43"/>
    <x v="1"/>
    <s v="T294"/>
    <b v="0"/>
    <x v="6"/>
    <x v="1"/>
    <x v="2"/>
  </r>
  <r>
    <x v="2605"/>
    <x v="0"/>
    <n v="31"/>
    <x v="114"/>
    <m/>
    <n v="56.8"/>
    <n v="38.700000000000003"/>
    <x v="1"/>
    <n v="5"/>
    <x v="1"/>
    <x v="556"/>
    <n v="27.18"/>
    <n v="6.8492526685937638E-2"/>
    <s v="Normal"/>
    <n v="18.748947368421049"/>
    <n v="27.18"/>
    <x v="1"/>
    <s v="T280"/>
    <b v="1"/>
    <x v="9"/>
    <x v="0"/>
    <x v="1"/>
  </r>
  <r>
    <x v="2606"/>
    <x v="2"/>
    <n v="9"/>
    <x v="114"/>
    <m/>
    <n v="37.200000000000003"/>
    <n v="34.4"/>
    <x v="0"/>
    <n v="3"/>
    <x v="2"/>
    <x v="61"/>
    <n v="17"/>
    <n v="-5.0673513232535307E-2"/>
    <s v="Normal"/>
    <n v="18.748947368421049"/>
    <n v="17"/>
    <x v="0"/>
    <s v="T175"/>
    <b v="0"/>
    <x v="21"/>
    <x v="0"/>
    <x v="2"/>
  </r>
  <r>
    <x v="2607"/>
    <x v="1"/>
    <n v="12"/>
    <x v="114"/>
    <m/>
    <n v="86.3"/>
    <n v="52.6"/>
    <x v="0"/>
    <n v="3"/>
    <x v="2"/>
    <x v="265"/>
    <n v="18.7"/>
    <n v="-3.0773486920020184E-2"/>
    <s v="Normal"/>
    <n v="18.748947368421049"/>
    <n v="18.7"/>
    <x v="1"/>
    <s v="T057"/>
    <b v="0"/>
    <x v="1"/>
    <x v="0"/>
    <x v="1"/>
  </r>
  <r>
    <x v="2608"/>
    <x v="2"/>
    <n v="5"/>
    <x v="114"/>
    <m/>
    <n v="68.099999999999994"/>
    <n v="37.700000000000003"/>
    <x v="0"/>
    <n v="0"/>
    <x v="0"/>
    <x v="12"/>
    <n v="1"/>
    <n v="-0.23796787852679532"/>
    <s v="Normal"/>
    <n v="18.748947368421049"/>
    <n v="1"/>
    <x v="0"/>
    <s v="T129"/>
    <b v="0"/>
    <x v="11"/>
    <x v="1"/>
    <x v="2"/>
  </r>
  <r>
    <x v="2609"/>
    <x v="2"/>
    <n v="15"/>
    <x v="114"/>
    <m/>
    <n v="66.8"/>
    <n v="30.2"/>
    <x v="1"/>
    <n v="3"/>
    <x v="2"/>
    <x v="538"/>
    <n v="16.63"/>
    <n v="-5.5004695429965077E-2"/>
    <s v="Normal"/>
    <n v="18.748947368421049"/>
    <n v="16.63"/>
    <x v="0"/>
    <s v="T105"/>
    <b v="1"/>
    <x v="10"/>
    <x v="0"/>
    <x v="0"/>
  </r>
  <r>
    <x v="2610"/>
    <x v="3"/>
    <n v="1"/>
    <x v="114"/>
    <m/>
    <n v="45.3"/>
    <n v="34.5"/>
    <x v="1"/>
    <n v="4"/>
    <x v="1"/>
    <x v="898"/>
    <n v="23.35"/>
    <n v="2.365893799362416E-2"/>
    <s v="Normal"/>
    <n v="18.748947368421049"/>
    <n v="23.35"/>
    <x v="1"/>
    <s v="T125"/>
    <b v="1"/>
    <x v="7"/>
    <x v="0"/>
    <x v="1"/>
  </r>
  <r>
    <x v="2611"/>
    <x v="0"/>
    <n v="2"/>
    <x v="114"/>
    <m/>
    <n v="96.3"/>
    <n v="60.3"/>
    <x v="1"/>
    <n v="3.5"/>
    <x v="1"/>
    <x v="899"/>
    <n v="23.31"/>
    <n v="2.3190702080388478E-2"/>
    <s v="Normal"/>
    <n v="18.748947368421049"/>
    <n v="23.31"/>
    <x v="1"/>
    <s v="T330"/>
    <b v="1"/>
    <x v="8"/>
    <x v="0"/>
    <x v="0"/>
  </r>
  <r>
    <x v="2612"/>
    <x v="3"/>
    <n v="8"/>
    <x v="114"/>
    <m/>
    <n v="92"/>
    <n v="49"/>
    <x v="0"/>
    <n v="3"/>
    <x v="2"/>
    <x v="61"/>
    <n v="17"/>
    <n v="-5.0673513232535307E-2"/>
    <s v="Normal"/>
    <n v="18.748947368421049"/>
    <n v="17"/>
    <x v="0"/>
    <s v="T297"/>
    <b v="0"/>
    <x v="4"/>
    <x v="1"/>
    <x v="2"/>
  </r>
  <r>
    <x v="2613"/>
    <x v="1"/>
    <n v="9"/>
    <x v="114"/>
    <m/>
    <n v="52.2"/>
    <n v="34.6"/>
    <x v="0"/>
    <n v="3"/>
    <x v="2"/>
    <x v="590"/>
    <n v="17.600000000000001"/>
    <n v="-4.3649974534000539E-2"/>
    <s v="Normal"/>
    <n v="18.748947368421049"/>
    <n v="17.600000000000001"/>
    <x v="0"/>
    <s v="T163"/>
    <b v="0"/>
    <x v="23"/>
    <x v="1"/>
    <x v="2"/>
  </r>
  <r>
    <x v="2614"/>
    <x v="3"/>
    <n v="1"/>
    <x v="114"/>
    <m/>
    <n v="62.5"/>
    <n v="35.799999999999997"/>
    <x v="1"/>
    <n v="3"/>
    <x v="2"/>
    <x v="94"/>
    <n v="16.260000000000002"/>
    <n v="-5.9335877627394812E-2"/>
    <s v="Normal"/>
    <n v="18.748947368421049"/>
    <n v="16.260000000000002"/>
    <x v="0"/>
    <s v="T244"/>
    <b v="1"/>
    <x v="2"/>
    <x v="1"/>
    <x v="2"/>
  </r>
  <r>
    <x v="2615"/>
    <x v="2"/>
    <n v="2"/>
    <x v="114"/>
    <m/>
    <n v="62.7"/>
    <n v="38.4"/>
    <x v="1"/>
    <n v="3.5"/>
    <x v="1"/>
    <x v="517"/>
    <n v="20.29"/>
    <n v="-1.2161109368903097E-2"/>
    <s v="Normal"/>
    <n v="18.748947368421049"/>
    <n v="20.29"/>
    <x v="1"/>
    <s v="T035"/>
    <b v="1"/>
    <x v="5"/>
    <x v="0"/>
    <x v="2"/>
  </r>
  <r>
    <x v="2616"/>
    <x v="2"/>
    <n v="1"/>
    <x v="114"/>
    <m/>
    <n v="75.3"/>
    <n v="55.7"/>
    <x v="1"/>
    <n v="4"/>
    <x v="1"/>
    <x v="900"/>
    <n v="23.59"/>
    <n v="2.6468353473038039E-2"/>
    <s v="Normal"/>
    <n v="18.748947368421049"/>
    <n v="23.59"/>
    <x v="1"/>
    <s v="T032"/>
    <b v="1"/>
    <x v="15"/>
    <x v="0"/>
    <x v="1"/>
  </r>
  <r>
    <x v="2617"/>
    <x v="1"/>
    <n v="28"/>
    <x v="114"/>
    <m/>
    <n v="68.900000000000006"/>
    <n v="45.4"/>
    <x v="1"/>
    <n v="4"/>
    <x v="1"/>
    <x v="901"/>
    <n v="24.01"/>
    <n v="3.1384830562012384E-2"/>
    <s v="Normal"/>
    <n v="18.748947368421049"/>
    <n v="24.01"/>
    <x v="1"/>
    <s v="T266"/>
    <b v="1"/>
    <x v="9"/>
    <x v="0"/>
    <x v="2"/>
  </r>
  <r>
    <x v="2618"/>
    <x v="0"/>
    <n v="21"/>
    <x v="114"/>
    <m/>
    <n v="49.3"/>
    <n v="32.299999999999997"/>
    <x v="0"/>
    <n v="3"/>
    <x v="2"/>
    <x v="166"/>
    <n v="18"/>
    <n v="-3.8967615401644055E-2"/>
    <s v="Normal"/>
    <n v="18.748947368421049"/>
    <n v="18"/>
    <x v="1"/>
    <s v="T325"/>
    <b v="0"/>
    <x v="6"/>
    <x v="1"/>
    <x v="2"/>
  </r>
  <r>
    <x v="2619"/>
    <x v="0"/>
    <n v="9"/>
    <x v="114"/>
    <m/>
    <n v="72.7"/>
    <n v="54.1"/>
    <x v="1"/>
    <n v="2"/>
    <x v="0"/>
    <x v="902"/>
    <n v="11.76"/>
    <n v="-0.11201241786640546"/>
    <s v="Normal"/>
    <n v="18.748947368421049"/>
    <n v="11.76"/>
    <x v="0"/>
    <s v="T238"/>
    <b v="1"/>
    <x v="17"/>
    <x v="0"/>
    <x v="0"/>
  </r>
  <r>
    <x v="2620"/>
    <x v="0"/>
    <n v="19"/>
    <x v="115"/>
    <m/>
    <n v="71.099999999999994"/>
    <n v="46.5"/>
    <x v="1"/>
    <n v="4"/>
    <x v="1"/>
    <x v="903"/>
    <n v="22.98"/>
    <n v="1.9327755796194383E-2"/>
    <s v="Normal"/>
    <n v="19.992352941176474"/>
    <n v="22.98"/>
    <x v="1"/>
    <s v="T419"/>
    <b v="1"/>
    <x v="15"/>
    <x v="1"/>
    <x v="1"/>
  </r>
  <r>
    <x v="2621"/>
    <x v="0"/>
    <n v="21"/>
    <x v="115"/>
    <m/>
    <n v="41.7"/>
    <n v="37.200000000000003"/>
    <x v="1"/>
    <n v="3.5"/>
    <x v="1"/>
    <x v="904"/>
    <n v="22.77"/>
    <n v="1.6869517251707211E-2"/>
    <s v="Normal"/>
    <n v="19.992352941176474"/>
    <n v="22.77"/>
    <x v="1"/>
    <s v="T025"/>
    <b v="1"/>
    <x v="8"/>
    <x v="0"/>
    <x v="1"/>
  </r>
  <r>
    <x v="2622"/>
    <x v="3"/>
    <n v="28"/>
    <x v="115"/>
    <m/>
    <n v="48.8"/>
    <n v="34.4"/>
    <x v="0"/>
    <n v="2"/>
    <x v="0"/>
    <x v="20"/>
    <n v="13"/>
    <n v="-9.7497104556100306E-2"/>
    <s v="Normal"/>
    <n v="19.992352941176474"/>
    <n v="13"/>
    <x v="0"/>
    <s v="T186"/>
    <b v="0"/>
    <x v="19"/>
    <x v="1"/>
    <x v="2"/>
  </r>
  <r>
    <x v="2623"/>
    <x v="1"/>
    <n v="3"/>
    <x v="115"/>
    <m/>
    <n v="100.6"/>
    <n v="58.9"/>
    <x v="0"/>
    <n v="3"/>
    <x v="2"/>
    <x v="4"/>
    <m/>
    <n v="-0.24967377635768659"/>
    <s v="Normal"/>
    <n v="19.992352941176474"/>
    <n v="19.992352941176474"/>
    <x v="1"/>
    <s v="T446"/>
    <b v="0"/>
    <x v="21"/>
    <x v="0"/>
    <x v="1"/>
  </r>
  <r>
    <x v="2624"/>
    <x v="0"/>
    <n v="16"/>
    <x v="115"/>
    <m/>
    <n v="67.5"/>
    <n v="47.7"/>
    <x v="0"/>
    <n v="2"/>
    <x v="0"/>
    <x v="3"/>
    <n v="10"/>
    <n v="-0.13261479804877407"/>
    <s v="Normal"/>
    <n v="19.992352941176474"/>
    <n v="10"/>
    <x v="0"/>
    <s v="T023"/>
    <b v="0"/>
    <x v="3"/>
    <x v="1"/>
    <x v="1"/>
  </r>
  <r>
    <x v="2625"/>
    <x v="2"/>
    <n v="19"/>
    <x v="115"/>
    <m/>
    <n v="88.3"/>
    <n v="49.3"/>
    <x v="0"/>
    <n v="2"/>
    <x v="0"/>
    <x v="40"/>
    <n v="12"/>
    <n v="-0.10920300238699156"/>
    <s v="Normal"/>
    <n v="19.992352941176474"/>
    <n v="12"/>
    <x v="0"/>
    <s v="T497"/>
    <b v="0"/>
    <x v="6"/>
    <x v="1"/>
    <x v="2"/>
  </r>
  <r>
    <x v="2626"/>
    <x v="2"/>
    <n v="20"/>
    <x v="115"/>
    <m/>
    <n v="67.7"/>
    <n v="40"/>
    <x v="1"/>
    <n v="2"/>
    <x v="0"/>
    <x v="4"/>
    <m/>
    <n v="-0.24967377635768659"/>
    <s v="Normal"/>
    <n v="19.992352941176474"/>
    <n v="19.992352941176474"/>
    <x v="1"/>
    <s v="T095"/>
    <b v="1"/>
    <x v="12"/>
    <x v="1"/>
    <x v="2"/>
  </r>
  <r>
    <x v="2627"/>
    <x v="3"/>
    <n v="26"/>
    <x v="115"/>
    <m/>
    <n v="49.6"/>
    <n v="36.5"/>
    <x v="0"/>
    <n v="4"/>
    <x v="1"/>
    <x v="21"/>
    <n v="22"/>
    <n v="7.8559759219209522E-3"/>
    <s v="Normal"/>
    <n v="19.992352941176474"/>
    <n v="22"/>
    <x v="1"/>
    <s v="T190"/>
    <b v="0"/>
    <x v="23"/>
    <x v="1"/>
    <x v="1"/>
  </r>
  <r>
    <x v="2628"/>
    <x v="0"/>
    <n v="12"/>
    <x v="115"/>
    <m/>
    <n v="45.4"/>
    <n v="38.299999999999997"/>
    <x v="0"/>
    <n v="3"/>
    <x v="2"/>
    <x v="61"/>
    <n v="17"/>
    <n v="-5.0673513232535307E-2"/>
    <s v="Normal"/>
    <n v="19.992352941176474"/>
    <n v="17"/>
    <x v="0"/>
    <s v="T238"/>
    <b v="0"/>
    <x v="6"/>
    <x v="1"/>
    <x v="1"/>
  </r>
  <r>
    <x v="2629"/>
    <x v="0"/>
    <n v="5"/>
    <x v="115"/>
    <m/>
    <n v="68.400000000000006"/>
    <n v="44.2"/>
    <x v="0"/>
    <n v="1"/>
    <x v="0"/>
    <x v="4"/>
    <m/>
    <n v="-0.24967377635768659"/>
    <s v="Normal"/>
    <n v="19.992352941176474"/>
    <n v="19.992352941176474"/>
    <x v="1"/>
    <s v="T231"/>
    <b v="0"/>
    <x v="20"/>
    <x v="1"/>
    <x v="0"/>
  </r>
  <r>
    <x v="2630"/>
    <x v="2"/>
    <n v="28"/>
    <x v="115"/>
    <m/>
    <n v="46"/>
    <n v="31.9"/>
    <x v="1"/>
    <n v="4.5"/>
    <x v="1"/>
    <x v="283"/>
    <n v="28.57"/>
    <n v="8.4763724670876478E-2"/>
    <s v="Normal"/>
    <n v="19.992352941176474"/>
    <n v="28.57"/>
    <x v="1"/>
    <s v="T225"/>
    <b v="1"/>
    <x v="6"/>
    <x v="0"/>
    <x v="1"/>
  </r>
  <r>
    <x v="2631"/>
    <x v="3"/>
    <n v="10"/>
    <x v="115"/>
    <m/>
    <n v="40.4"/>
    <n v="26.7"/>
    <x v="0"/>
    <n v="4"/>
    <x v="1"/>
    <x v="21"/>
    <n v="22"/>
    <n v="7.8559759219209522E-3"/>
    <s v="Normal"/>
    <n v="19.992352941176474"/>
    <n v="22"/>
    <x v="1"/>
    <s v="T361"/>
    <b v="0"/>
    <x v="7"/>
    <x v="0"/>
    <x v="1"/>
  </r>
  <r>
    <x v="2632"/>
    <x v="0"/>
    <n v="24"/>
    <x v="115"/>
    <m/>
    <n v="62.7"/>
    <n v="39.4"/>
    <x v="0"/>
    <n v="2"/>
    <x v="0"/>
    <x v="3"/>
    <n v="10"/>
    <n v="-0.13261479804877407"/>
    <s v="Normal"/>
    <n v="19.992352941176474"/>
    <n v="10"/>
    <x v="0"/>
    <s v="T411"/>
    <b v="0"/>
    <x v="20"/>
    <x v="1"/>
    <x v="2"/>
  </r>
  <r>
    <x v="2633"/>
    <x v="3"/>
    <n v="25"/>
    <x v="115"/>
    <m/>
    <n v="43.9"/>
    <n v="36.799999999999997"/>
    <x v="1"/>
    <n v="4.5"/>
    <x v="1"/>
    <x v="556"/>
    <n v="27.18"/>
    <n v="6.8492526685937638E-2"/>
    <s v="Normal"/>
    <n v="19.992352941176474"/>
    <n v="27.18"/>
    <x v="1"/>
    <s v="T031"/>
    <b v="1"/>
    <x v="14"/>
    <x v="0"/>
    <x v="0"/>
  </r>
  <r>
    <x v="2634"/>
    <x v="0"/>
    <n v="16"/>
    <x v="115"/>
    <m/>
    <n v="56.5"/>
    <n v="26.9"/>
    <x v="1"/>
    <n v="5"/>
    <x v="1"/>
    <x v="905"/>
    <n v="27.8"/>
    <n v="7.5750183341090224E-2"/>
    <s v="Normal"/>
    <n v="19.992352941176474"/>
    <n v="27.8"/>
    <x v="1"/>
    <s v="T359"/>
    <b v="1"/>
    <x v="4"/>
    <x v="0"/>
    <x v="2"/>
  </r>
  <r>
    <x v="2635"/>
    <x v="1"/>
    <n v="15"/>
    <x v="115"/>
    <m/>
    <n v="52.9"/>
    <n v="27"/>
    <x v="0"/>
    <n v="4"/>
    <x v="1"/>
    <x v="21"/>
    <n v="22"/>
    <n v="7.8559759219209522E-3"/>
    <s v="Normal"/>
    <n v="19.992352941176474"/>
    <n v="22"/>
    <x v="1"/>
    <s v="T117"/>
    <b v="0"/>
    <x v="4"/>
    <x v="1"/>
    <x v="1"/>
  </r>
  <r>
    <x v="2636"/>
    <x v="3"/>
    <n v="23"/>
    <x v="115"/>
    <m/>
    <n v="51.5"/>
    <n v="36.6"/>
    <x v="1"/>
    <n v="3"/>
    <x v="2"/>
    <x v="403"/>
    <n v="18.54"/>
    <n v="-3.2646430572962785E-2"/>
    <s v="Normal"/>
    <n v="19.992352941176474"/>
    <n v="18.54"/>
    <x v="1"/>
    <s v="T236"/>
    <b v="1"/>
    <x v="10"/>
    <x v="1"/>
    <x v="0"/>
  </r>
  <r>
    <x v="2637"/>
    <x v="0"/>
    <n v="2"/>
    <x v="115"/>
    <m/>
    <n v="99.3"/>
    <n v="69.900000000000006"/>
    <x v="1"/>
    <n v="3"/>
    <x v="2"/>
    <x v="906"/>
    <n v="18.29"/>
    <n v="-3.5572905030685602E-2"/>
    <s v="Normal"/>
    <n v="19.992352941176474"/>
    <n v="18.29"/>
    <x v="1"/>
    <s v="T333"/>
    <b v="1"/>
    <x v="6"/>
    <x v="0"/>
    <x v="1"/>
  </r>
  <r>
    <x v="2638"/>
    <x v="0"/>
    <n v="11"/>
    <x v="115"/>
    <m/>
    <n v="98"/>
    <n v="53.7"/>
    <x v="0"/>
    <n v="3"/>
    <x v="2"/>
    <x v="166"/>
    <n v="18"/>
    <n v="-3.8967615401644055E-2"/>
    <s v="Normal"/>
    <n v="19.992352941176474"/>
    <n v="18"/>
    <x v="1"/>
    <s v="T356"/>
    <b v="0"/>
    <x v="5"/>
    <x v="1"/>
    <x v="1"/>
  </r>
  <r>
    <x v="2639"/>
    <x v="0"/>
    <n v="16"/>
    <x v="115"/>
    <m/>
    <n v="71"/>
    <n v="54.9"/>
    <x v="1"/>
    <n v="4.5"/>
    <x v="1"/>
    <x v="702"/>
    <n v="27.74"/>
    <n v="7.5047829471236713E-2"/>
    <s v="Normal"/>
    <n v="19.992352941176474"/>
    <n v="27.74"/>
    <x v="1"/>
    <s v="T343"/>
    <b v="1"/>
    <x v="0"/>
    <x v="0"/>
    <x v="1"/>
  </r>
  <r>
    <x v="2640"/>
    <x v="2"/>
    <n v="13"/>
    <x v="76"/>
    <m/>
    <n v="71"/>
    <n v="51.2"/>
    <x v="1"/>
    <n v="3.5"/>
    <x v="1"/>
    <x v="907"/>
    <n v="20.57"/>
    <n v="-8.8834579762535337E-3"/>
    <s v="Normal"/>
    <n v="18.017358490566039"/>
    <n v="20.57"/>
    <x v="1"/>
    <s v="T342"/>
    <b v="1"/>
    <x v="14"/>
    <x v="1"/>
    <x v="2"/>
  </r>
  <r>
    <x v="2641"/>
    <x v="0"/>
    <n v="16"/>
    <x v="76"/>
    <m/>
    <n v="43.1"/>
    <n v="37.299999999999997"/>
    <x v="1"/>
    <n v="4"/>
    <x v="1"/>
    <x v="908"/>
    <n v="24.45"/>
    <n v="3.6535425607604512E-2"/>
    <s v="Normal"/>
    <n v="18.017358490566039"/>
    <n v="24.45"/>
    <x v="1"/>
    <s v="T324"/>
    <b v="1"/>
    <x v="5"/>
    <x v="1"/>
    <x v="0"/>
  </r>
  <r>
    <x v="2642"/>
    <x v="0"/>
    <n v="22"/>
    <x v="76"/>
    <m/>
    <n v="61.2"/>
    <n v="53.4"/>
    <x v="0"/>
    <n v="1"/>
    <x v="0"/>
    <x v="4"/>
    <m/>
    <n v="-0.24967377635768659"/>
    <s v="Normal"/>
    <n v="18.017358490566039"/>
    <n v="18.017358490566039"/>
    <x v="1"/>
    <s v="T321"/>
    <b v="0"/>
    <x v="14"/>
    <x v="1"/>
    <x v="2"/>
  </r>
  <r>
    <x v="2643"/>
    <x v="0"/>
    <n v="27"/>
    <x v="76"/>
    <m/>
    <n v="85.7"/>
    <n v="65.2"/>
    <x v="0"/>
    <n v="2"/>
    <x v="0"/>
    <x v="4"/>
    <m/>
    <n v="-0.24967377635768659"/>
    <s v="Normal"/>
    <n v="18.017358490566039"/>
    <n v="18.017358490566039"/>
    <x v="1"/>
    <s v="T147"/>
    <b v="0"/>
    <x v="7"/>
    <x v="1"/>
    <x v="0"/>
  </r>
  <r>
    <x v="2644"/>
    <x v="0"/>
    <n v="6"/>
    <x v="76"/>
    <m/>
    <n v="68.400000000000006"/>
    <n v="44.9"/>
    <x v="1"/>
    <n v="1.5"/>
    <x v="0"/>
    <x v="909"/>
    <n v="10.31"/>
    <n v="-0.12898596972119777"/>
    <s v="Normal"/>
    <n v="18.017358490566039"/>
    <n v="10.31"/>
    <x v="0"/>
    <s v="T162"/>
    <b v="1"/>
    <x v="19"/>
    <x v="0"/>
    <x v="2"/>
  </r>
  <r>
    <x v="2645"/>
    <x v="0"/>
    <n v="26"/>
    <x v="76"/>
    <m/>
    <n v="39.9"/>
    <n v="25.1"/>
    <x v="0"/>
    <n v="2"/>
    <x v="0"/>
    <x v="20"/>
    <n v="13"/>
    <n v="-9.7497104556100306E-2"/>
    <s v="Normal"/>
    <n v="18.017358490566039"/>
    <n v="13"/>
    <x v="0"/>
    <s v="T255"/>
    <b v="0"/>
    <x v="2"/>
    <x v="0"/>
    <x v="2"/>
  </r>
  <r>
    <x v="2646"/>
    <x v="1"/>
    <n v="27"/>
    <x v="76"/>
    <m/>
    <n v="80.900000000000006"/>
    <n v="54"/>
    <x v="1"/>
    <n v="5"/>
    <x v="1"/>
    <x v="392"/>
    <n v="32.56"/>
    <n v="0.1314702570161326"/>
    <s v="Normal"/>
    <n v="18.017358490566039"/>
    <n v="32.56"/>
    <x v="1"/>
    <s v="T095"/>
    <b v="1"/>
    <x v="17"/>
    <x v="0"/>
    <x v="2"/>
  </r>
  <r>
    <x v="2647"/>
    <x v="3"/>
    <n v="18"/>
    <x v="76"/>
    <m/>
    <n v="42.6"/>
    <n v="39.700000000000003"/>
    <x v="0"/>
    <n v="4"/>
    <x v="1"/>
    <x v="21"/>
    <n v="22"/>
    <n v="7.8559759219209522E-3"/>
    <s v="Normal"/>
    <n v="18.017358490566039"/>
    <n v="22"/>
    <x v="1"/>
    <s v="T080"/>
    <b v="0"/>
    <x v="6"/>
    <x v="1"/>
    <x v="2"/>
  </r>
  <r>
    <x v="2648"/>
    <x v="2"/>
    <n v="25"/>
    <x v="76"/>
    <m/>
    <n v="67"/>
    <n v="30.1"/>
    <x v="1"/>
    <n v="2.5"/>
    <x v="1"/>
    <x v="4"/>
    <m/>
    <n v="-0.24967377635768659"/>
    <s v="Normal"/>
    <n v="18.017358490566039"/>
    <n v="18.017358490566039"/>
    <x v="1"/>
    <s v="T212"/>
    <b v="1"/>
    <x v="23"/>
    <x v="0"/>
    <x v="0"/>
  </r>
  <r>
    <x v="2649"/>
    <x v="1"/>
    <n v="28"/>
    <x v="76"/>
    <m/>
    <n v="90.8"/>
    <n v="58.2"/>
    <x v="1"/>
    <n v="5"/>
    <x v="1"/>
    <x v="910"/>
    <n v="35.72"/>
    <n v="0.16846089416174892"/>
    <s v="Normal"/>
    <n v="18.017358490566039"/>
    <n v="35.72"/>
    <x v="1"/>
    <s v="T105"/>
    <b v="1"/>
    <x v="15"/>
    <x v="0"/>
    <x v="0"/>
  </r>
  <r>
    <x v="2650"/>
    <x v="3"/>
    <n v="27"/>
    <x v="76"/>
    <m/>
    <n v="69.5"/>
    <n v="32.299999999999997"/>
    <x v="1"/>
    <n v="3"/>
    <x v="2"/>
    <x v="592"/>
    <n v="16.940000000000001"/>
    <n v="-5.1375867102388763E-2"/>
    <s v="Normal"/>
    <n v="18.017358490566039"/>
    <n v="16.940000000000001"/>
    <x v="0"/>
    <s v="T235"/>
    <b v="1"/>
    <x v="15"/>
    <x v="1"/>
    <x v="2"/>
  </r>
  <r>
    <x v="2651"/>
    <x v="2"/>
    <n v="22"/>
    <x v="76"/>
    <m/>
    <n v="61.1"/>
    <n v="43.2"/>
    <x v="0"/>
    <n v="2"/>
    <x v="0"/>
    <x v="3"/>
    <n v="10"/>
    <n v="-0.13261479804877407"/>
    <s v="Normal"/>
    <n v="18.017358490566039"/>
    <n v="10"/>
    <x v="0"/>
    <s v="T118"/>
    <b v="0"/>
    <x v="13"/>
    <x v="1"/>
    <x v="2"/>
  </r>
  <r>
    <x v="2652"/>
    <x v="2"/>
    <n v="18"/>
    <x v="76"/>
    <m/>
    <n v="64.5"/>
    <n v="46.7"/>
    <x v="1"/>
    <n v="2.5"/>
    <x v="1"/>
    <x v="911"/>
    <n v="16.77"/>
    <n v="-5.3365869733640298E-2"/>
    <s v="Normal"/>
    <n v="18.017358490566039"/>
    <n v="16.77"/>
    <x v="0"/>
    <s v="T328"/>
    <b v="1"/>
    <x v="6"/>
    <x v="0"/>
    <x v="0"/>
  </r>
  <r>
    <x v="2653"/>
    <x v="3"/>
    <n v="8"/>
    <x v="76"/>
    <m/>
    <n v="68.099999999999994"/>
    <n v="35"/>
    <x v="0"/>
    <n v="2"/>
    <x v="0"/>
    <x v="3"/>
    <n v="10"/>
    <n v="-0.13261479804877407"/>
    <s v="Normal"/>
    <n v="18.017358490566039"/>
    <n v="10"/>
    <x v="0"/>
    <s v="T299"/>
    <b v="0"/>
    <x v="16"/>
    <x v="1"/>
    <x v="0"/>
  </r>
  <r>
    <x v="2654"/>
    <x v="2"/>
    <n v="20"/>
    <x v="76"/>
    <m/>
    <n v="57.5"/>
    <n v="38.4"/>
    <x v="1"/>
    <n v="4"/>
    <x v="1"/>
    <x v="912"/>
    <n v="22.28"/>
    <n v="1.1133627314570517E-2"/>
    <s v="Normal"/>
    <n v="18.017358490566039"/>
    <n v="22.28"/>
    <x v="1"/>
    <s v="T040"/>
    <b v="1"/>
    <x v="16"/>
    <x v="0"/>
    <x v="0"/>
  </r>
  <r>
    <x v="2655"/>
    <x v="3"/>
    <n v="27"/>
    <x v="76"/>
    <m/>
    <n v="84.9"/>
    <n v="55.1"/>
    <x v="1"/>
    <n v="4.5"/>
    <x v="1"/>
    <x v="913"/>
    <n v="26.26"/>
    <n v="5.7723100681517703E-2"/>
    <s v="Normal"/>
    <n v="18.017358490566039"/>
    <n v="26.26"/>
    <x v="1"/>
    <s v="T163"/>
    <b v="1"/>
    <x v="19"/>
    <x v="0"/>
    <x v="2"/>
  </r>
  <r>
    <x v="2656"/>
    <x v="2"/>
    <n v="5"/>
    <x v="76"/>
    <m/>
    <n v="97.6"/>
    <n v="45.5"/>
    <x v="1"/>
    <n v="4"/>
    <x v="1"/>
    <x v="914"/>
    <n v="23.38"/>
    <n v="2.4010114928550867E-2"/>
    <s v="Normal"/>
    <n v="18.017358490566039"/>
    <n v="23.38"/>
    <x v="1"/>
    <s v="T460"/>
    <b v="1"/>
    <x v="13"/>
    <x v="0"/>
    <x v="0"/>
  </r>
  <r>
    <x v="2657"/>
    <x v="1"/>
    <n v="10"/>
    <x v="76"/>
    <m/>
    <n v="77.599999999999994"/>
    <n v="39.1"/>
    <x v="1"/>
    <n v="3"/>
    <x v="2"/>
    <x v="915"/>
    <n v="19.13"/>
    <n v="-2.5739950852736952E-2"/>
    <s v="Normal"/>
    <n v="18.017358490566039"/>
    <n v="19.13"/>
    <x v="1"/>
    <s v="T176"/>
    <b v="1"/>
    <x v="6"/>
    <x v="1"/>
    <x v="0"/>
  </r>
  <r>
    <x v="2658"/>
    <x v="2"/>
    <n v="5"/>
    <x v="76"/>
    <m/>
    <n v="69.599999999999994"/>
    <n v="59.5"/>
    <x v="1"/>
    <n v="4"/>
    <x v="1"/>
    <x v="651"/>
    <n v="22.86"/>
    <n v="1.7923048056487423E-2"/>
    <s v="Normal"/>
    <n v="18.017358490566039"/>
    <n v="22.86"/>
    <x v="1"/>
    <s v="T329"/>
    <b v="1"/>
    <x v="6"/>
    <x v="1"/>
    <x v="1"/>
  </r>
  <r>
    <x v="2659"/>
    <x v="2"/>
    <n v="29"/>
    <x v="76"/>
    <m/>
    <n v="61.4"/>
    <n v="46.9"/>
    <x v="1"/>
    <n v="2"/>
    <x v="0"/>
    <x v="916"/>
    <n v="12.58"/>
    <n v="-0.10241358164507464"/>
    <s v="Normal"/>
    <n v="18.017358490566039"/>
    <n v="12.58"/>
    <x v="0"/>
    <s v="T451"/>
    <b v="1"/>
    <x v="16"/>
    <x v="0"/>
    <x v="2"/>
  </r>
  <r>
    <x v="2660"/>
    <x v="2"/>
    <n v="4"/>
    <x v="7"/>
    <m/>
    <n v="59.8"/>
    <n v="46.8"/>
    <x v="0"/>
    <n v="1"/>
    <x v="0"/>
    <x v="0"/>
    <n v="6"/>
    <n v="-0.17943838937233908"/>
    <s v="Normal"/>
    <n v="17.492105263157899"/>
    <n v="6"/>
    <x v="0"/>
    <s v="T441"/>
    <b v="0"/>
    <x v="7"/>
    <x v="0"/>
    <x v="2"/>
  </r>
  <r>
    <x v="2661"/>
    <x v="0"/>
    <n v="8"/>
    <x v="7"/>
    <m/>
    <n v="63.3"/>
    <n v="45.3"/>
    <x v="1"/>
    <n v="3"/>
    <x v="2"/>
    <x v="917"/>
    <n v="18.420000000000002"/>
    <n v="-3.4051138312669704E-2"/>
    <s v="Normal"/>
    <n v="17.492105263157899"/>
    <n v="18.420000000000002"/>
    <x v="1"/>
    <s v="T280"/>
    <b v="1"/>
    <x v="12"/>
    <x v="0"/>
    <x v="1"/>
  </r>
  <r>
    <x v="2662"/>
    <x v="0"/>
    <n v="21"/>
    <x v="7"/>
    <m/>
    <n v="61.9"/>
    <n v="59.7"/>
    <x v="0"/>
    <n v="1"/>
    <x v="0"/>
    <x v="15"/>
    <n v="5"/>
    <n v="-0.19114428720323032"/>
    <s v="Normal"/>
    <n v="17.492105263157899"/>
    <n v="5"/>
    <x v="0"/>
    <s v="T211"/>
    <b v="0"/>
    <x v="21"/>
    <x v="1"/>
    <x v="2"/>
  </r>
  <r>
    <x v="2663"/>
    <x v="2"/>
    <n v="5"/>
    <x v="7"/>
    <m/>
    <n v="78.599999999999994"/>
    <n v="51"/>
    <x v="0"/>
    <n v="3"/>
    <x v="2"/>
    <x v="72"/>
    <n v="16"/>
    <n v="-6.2379411063426558E-2"/>
    <s v="Normal"/>
    <n v="17.492105263157899"/>
    <n v="16"/>
    <x v="0"/>
    <s v="T151"/>
    <b v="0"/>
    <x v="7"/>
    <x v="1"/>
    <x v="2"/>
  </r>
  <r>
    <x v="2664"/>
    <x v="2"/>
    <n v="6"/>
    <x v="7"/>
    <m/>
    <n v="62.4"/>
    <n v="46.1"/>
    <x v="1"/>
    <n v="2.5"/>
    <x v="1"/>
    <x v="61"/>
    <n v="17"/>
    <n v="-5.0673513232535307E-2"/>
    <s v="Normal"/>
    <n v="17.492105263157899"/>
    <n v="17"/>
    <x v="0"/>
    <s v="T275"/>
    <b v="1"/>
    <x v="4"/>
    <x v="0"/>
    <x v="2"/>
  </r>
  <r>
    <x v="2665"/>
    <x v="2"/>
    <n v="24"/>
    <x v="7"/>
    <m/>
    <n v="102.3"/>
    <n v="53.5"/>
    <x v="1"/>
    <n v="4"/>
    <x v="1"/>
    <x v="918"/>
    <n v="23.26"/>
    <n v="2.2605407188843948E-2"/>
    <s v="Normal"/>
    <n v="17.492105263157899"/>
    <n v="23.26"/>
    <x v="1"/>
    <s v="T336"/>
    <b v="1"/>
    <x v="13"/>
    <x v="0"/>
    <x v="1"/>
  </r>
  <r>
    <x v="2666"/>
    <x v="2"/>
    <n v="3"/>
    <x v="7"/>
    <m/>
    <n v="44"/>
    <n v="27.4"/>
    <x v="0"/>
    <n v="3"/>
    <x v="2"/>
    <x v="61"/>
    <n v="17"/>
    <n v="-5.0673513232535307E-2"/>
    <s v="Normal"/>
    <n v="17.492105263157899"/>
    <n v="17"/>
    <x v="0"/>
    <s v="T299"/>
    <b v="0"/>
    <x v="23"/>
    <x v="1"/>
    <x v="1"/>
  </r>
  <r>
    <x v="2667"/>
    <x v="0"/>
    <n v="26"/>
    <x v="7"/>
    <m/>
    <n v="49.9"/>
    <n v="33.1"/>
    <x v="1"/>
    <n v="4"/>
    <x v="1"/>
    <x v="273"/>
    <n v="25.85"/>
    <n v="5.2923682570852289E-2"/>
    <s v="Normal"/>
    <n v="17.492105263157899"/>
    <n v="25.85"/>
    <x v="1"/>
    <s v="T108"/>
    <b v="1"/>
    <x v="14"/>
    <x v="0"/>
    <x v="2"/>
  </r>
  <r>
    <x v="2668"/>
    <x v="1"/>
    <n v="21"/>
    <x v="7"/>
    <m/>
    <n v="68.8"/>
    <n v="39.1"/>
    <x v="0"/>
    <n v="2"/>
    <x v="0"/>
    <x v="128"/>
    <n v="12.1"/>
    <n v="-0.10803241260390244"/>
    <s v="Normal"/>
    <n v="17.492105263157899"/>
    <n v="12.1"/>
    <x v="0"/>
    <s v="T382"/>
    <b v="0"/>
    <x v="7"/>
    <x v="1"/>
    <x v="1"/>
  </r>
  <r>
    <x v="2669"/>
    <x v="3"/>
    <n v="3"/>
    <x v="7"/>
    <m/>
    <n v="67.8"/>
    <n v="31.9"/>
    <x v="0"/>
    <n v="3"/>
    <x v="2"/>
    <x v="45"/>
    <n v="15"/>
    <n v="-7.4085308894317803E-2"/>
    <s v="Normal"/>
    <n v="17.492105263157899"/>
    <n v="15"/>
    <x v="0"/>
    <s v="T259"/>
    <b v="0"/>
    <x v="4"/>
    <x v="1"/>
    <x v="1"/>
  </r>
  <r>
    <x v="2670"/>
    <x v="3"/>
    <n v="28"/>
    <x v="7"/>
    <m/>
    <n v="46.8"/>
    <n v="30.3"/>
    <x v="1"/>
    <n v="3.5"/>
    <x v="1"/>
    <x v="919"/>
    <n v="22.73"/>
    <n v="1.640128133847157E-2"/>
    <s v="Normal"/>
    <n v="17.492105263157899"/>
    <n v="22.73"/>
    <x v="1"/>
    <s v="T230"/>
    <b v="1"/>
    <x v="11"/>
    <x v="0"/>
    <x v="2"/>
  </r>
  <r>
    <x v="2671"/>
    <x v="3"/>
    <n v="7"/>
    <x v="7"/>
    <m/>
    <n v="65.8"/>
    <n v="55.4"/>
    <x v="1"/>
    <n v="3"/>
    <x v="2"/>
    <x v="920"/>
    <n v="17.37"/>
    <n v="-4.634233103510553E-2"/>
    <s v="Normal"/>
    <n v="17.492105263157899"/>
    <n v="17.37"/>
    <x v="0"/>
    <s v="T420"/>
    <b v="1"/>
    <x v="17"/>
    <x v="1"/>
    <x v="0"/>
  </r>
  <r>
    <x v="2672"/>
    <x v="3"/>
    <n v="21"/>
    <x v="7"/>
    <m/>
    <n v="69.7"/>
    <n v="35.6"/>
    <x v="1"/>
    <n v="4.5"/>
    <x v="1"/>
    <x v="112"/>
    <n v="26.56"/>
    <n v="6.1234870030785045E-2"/>
    <s v="Normal"/>
    <n v="17.492105263157899"/>
    <n v="26.56"/>
    <x v="1"/>
    <s v="T497"/>
    <b v="1"/>
    <x v="19"/>
    <x v="0"/>
    <x v="2"/>
  </r>
  <r>
    <x v="2673"/>
    <x v="3"/>
    <n v="6"/>
    <x v="7"/>
    <m/>
    <n v="48.3"/>
    <n v="26.4"/>
    <x v="0"/>
    <n v="3"/>
    <x v="2"/>
    <x v="61"/>
    <n v="17"/>
    <n v="-5.0673513232535307E-2"/>
    <s v="Normal"/>
    <n v="17.492105263157899"/>
    <n v="17"/>
    <x v="0"/>
    <s v="T150"/>
    <b v="0"/>
    <x v="16"/>
    <x v="1"/>
    <x v="0"/>
  </r>
  <r>
    <x v="2674"/>
    <x v="2"/>
    <n v="4"/>
    <x v="7"/>
    <m/>
    <n v="80.900000000000006"/>
    <n v="66.5"/>
    <x v="0"/>
    <n v="1.5"/>
    <x v="0"/>
    <x v="50"/>
    <n v="7.88"/>
    <n v="-0.15743130145026352"/>
    <s v="Normal"/>
    <n v="17.492105263157899"/>
    <n v="7.88"/>
    <x v="0"/>
    <s v="T136"/>
    <b v="0"/>
    <x v="5"/>
    <x v="1"/>
    <x v="1"/>
  </r>
  <r>
    <x v="2675"/>
    <x v="2"/>
    <n v="15"/>
    <x v="7"/>
    <m/>
    <n v="52.6"/>
    <n v="38.200000000000003"/>
    <x v="0"/>
    <n v="3.5"/>
    <x v="1"/>
    <x v="33"/>
    <n v="18.38"/>
    <n v="-3.451937422590539E-2"/>
    <s v="Normal"/>
    <n v="17.492105263157899"/>
    <n v="18.38"/>
    <x v="1"/>
    <s v="T319"/>
    <b v="0"/>
    <x v="10"/>
    <x v="1"/>
    <x v="1"/>
  </r>
  <r>
    <x v="2676"/>
    <x v="2"/>
    <n v="5"/>
    <x v="7"/>
    <m/>
    <n v="72.2"/>
    <n v="38"/>
    <x v="1"/>
    <n v="4"/>
    <x v="1"/>
    <x v="860"/>
    <n v="22.69"/>
    <n v="1.593304542523593E-2"/>
    <s v="Normal"/>
    <n v="17.492105263157899"/>
    <n v="22.69"/>
    <x v="1"/>
    <s v="T438"/>
    <b v="1"/>
    <x v="15"/>
    <x v="1"/>
    <x v="2"/>
  </r>
  <r>
    <x v="2677"/>
    <x v="2"/>
    <n v="18"/>
    <x v="7"/>
    <m/>
    <n v="72.3"/>
    <n v="53.5"/>
    <x v="0"/>
    <n v="2"/>
    <x v="0"/>
    <x v="3"/>
    <n v="10"/>
    <n v="-0.13261479804877407"/>
    <s v="Normal"/>
    <n v="17.492105263157899"/>
    <n v="10"/>
    <x v="0"/>
    <s v="T437"/>
    <b v="0"/>
    <x v="23"/>
    <x v="1"/>
    <x v="1"/>
  </r>
  <r>
    <x v="2678"/>
    <x v="3"/>
    <n v="22"/>
    <x v="7"/>
    <m/>
    <n v="74.2"/>
    <n v="46"/>
    <x v="1"/>
    <n v="2"/>
    <x v="0"/>
    <x v="921"/>
    <n v="12.76"/>
    <n v="-0.10030652003551421"/>
    <s v="Normal"/>
    <n v="17.492105263157899"/>
    <n v="12.76"/>
    <x v="0"/>
    <s v="T274"/>
    <b v="1"/>
    <x v="21"/>
    <x v="0"/>
    <x v="0"/>
  </r>
  <r>
    <x v="2679"/>
    <x v="0"/>
    <n v="25"/>
    <x v="7"/>
    <m/>
    <n v="58.1"/>
    <n v="31.7"/>
    <x v="1"/>
    <n v="4.5"/>
    <x v="1"/>
    <x v="922"/>
    <n v="26.57"/>
    <n v="6.1351929009093975E-2"/>
    <s v="Normal"/>
    <n v="17.492105263157899"/>
    <n v="26.57"/>
    <x v="1"/>
    <s v="T367"/>
    <b v="1"/>
    <x v="15"/>
    <x v="0"/>
    <x v="0"/>
  </r>
  <r>
    <x v="2680"/>
    <x v="1"/>
    <n v="21"/>
    <x v="116"/>
    <m/>
    <n v="76.900000000000006"/>
    <n v="37"/>
    <x v="1"/>
    <n v="4.5"/>
    <x v="1"/>
    <x v="308"/>
    <n v="28.99"/>
    <n v="8.9680201759850781E-2"/>
    <s v="Normal"/>
    <n v="17.448888888888888"/>
    <n v="28.99"/>
    <x v="1"/>
    <s v="T269"/>
    <b v="1"/>
    <x v="12"/>
    <x v="0"/>
    <x v="1"/>
  </r>
  <r>
    <x v="2681"/>
    <x v="0"/>
    <n v="29"/>
    <x v="116"/>
    <m/>
    <n v="43.6"/>
    <n v="39.1"/>
    <x v="0"/>
    <n v="1"/>
    <x v="0"/>
    <x v="16"/>
    <n v="8"/>
    <n v="-0.15602659371055658"/>
    <s v="Normal"/>
    <n v="17.448888888888888"/>
    <n v="8"/>
    <x v="0"/>
    <s v="T091"/>
    <b v="0"/>
    <x v="3"/>
    <x v="0"/>
    <x v="1"/>
  </r>
  <r>
    <x v="2682"/>
    <x v="0"/>
    <n v="8"/>
    <x v="116"/>
    <m/>
    <n v="70.7"/>
    <n v="53.2"/>
    <x v="0"/>
    <n v="2"/>
    <x v="0"/>
    <x v="4"/>
    <m/>
    <n v="-0.24967377635768659"/>
    <s v="Normal"/>
    <n v="17.448888888888888"/>
    <n v="17.448888888888888"/>
    <x v="0"/>
    <s v="T097"/>
    <b v="0"/>
    <x v="22"/>
    <x v="1"/>
    <x v="2"/>
  </r>
  <r>
    <x v="2683"/>
    <x v="3"/>
    <n v="6"/>
    <x v="116"/>
    <m/>
    <n v="73.400000000000006"/>
    <n v="51"/>
    <x v="0"/>
    <n v="2"/>
    <x v="0"/>
    <x v="3"/>
    <n v="10"/>
    <n v="-0.13261479804877407"/>
    <s v="Normal"/>
    <n v="17.448888888888888"/>
    <n v="10"/>
    <x v="0"/>
    <s v="T274"/>
    <b v="0"/>
    <x v="22"/>
    <x v="0"/>
    <x v="2"/>
  </r>
  <r>
    <x v="2684"/>
    <x v="2"/>
    <n v="26"/>
    <x v="116"/>
    <m/>
    <n v="64.3"/>
    <n v="50.6"/>
    <x v="1"/>
    <n v="3.5"/>
    <x v="1"/>
    <x v="175"/>
    <n v="19.43"/>
    <n v="-2.2228181503469568E-2"/>
    <s v="Normal"/>
    <n v="17.448888888888888"/>
    <n v="19.43"/>
    <x v="1"/>
    <s v="T008"/>
    <b v="1"/>
    <x v="6"/>
    <x v="1"/>
    <x v="2"/>
  </r>
  <r>
    <x v="2685"/>
    <x v="0"/>
    <n v="17"/>
    <x v="116"/>
    <m/>
    <n v="98.2"/>
    <n v="55.1"/>
    <x v="1"/>
    <n v="5"/>
    <x v="1"/>
    <x v="923"/>
    <n v="31.87"/>
    <n v="0.12339318751281761"/>
    <s v="Normal"/>
    <n v="17.448888888888888"/>
    <n v="31.87"/>
    <x v="1"/>
    <s v="T294"/>
    <b v="1"/>
    <x v="23"/>
    <x v="0"/>
    <x v="0"/>
  </r>
  <r>
    <x v="2686"/>
    <x v="0"/>
    <n v="11"/>
    <x v="116"/>
    <m/>
    <n v="93"/>
    <n v="53"/>
    <x v="0"/>
    <n v="2"/>
    <x v="0"/>
    <x v="40"/>
    <n v="12"/>
    <n v="-0.10920300238699156"/>
    <s v="Normal"/>
    <n v="17.448888888888888"/>
    <n v="12"/>
    <x v="0"/>
    <s v="T173"/>
    <b v="0"/>
    <x v="11"/>
    <x v="1"/>
    <x v="0"/>
  </r>
  <r>
    <x v="2687"/>
    <x v="2"/>
    <n v="24"/>
    <x v="116"/>
    <m/>
    <n v="59.4"/>
    <n v="55.7"/>
    <x v="0"/>
    <n v="2"/>
    <x v="0"/>
    <x v="3"/>
    <n v="10"/>
    <n v="-0.13261479804877407"/>
    <s v="Normal"/>
    <n v="17.448888888888888"/>
    <n v="10"/>
    <x v="0"/>
    <s v="T073"/>
    <b v="0"/>
    <x v="18"/>
    <x v="1"/>
    <x v="2"/>
  </r>
  <r>
    <x v="2688"/>
    <x v="2"/>
    <n v="11"/>
    <x v="116"/>
    <m/>
    <n v="97.9"/>
    <n v="44.4"/>
    <x v="1"/>
    <n v="2"/>
    <x v="0"/>
    <x v="4"/>
    <m/>
    <n v="-0.24967377635768659"/>
    <s v="Normal"/>
    <n v="17.448888888888888"/>
    <n v="17.448888888888888"/>
    <x v="0"/>
    <s v="T488"/>
    <b v="1"/>
    <x v="16"/>
    <x v="1"/>
    <x v="0"/>
  </r>
  <r>
    <x v="2689"/>
    <x v="2"/>
    <n v="15"/>
    <x v="116"/>
    <m/>
    <n v="80.2"/>
    <n v="54.3"/>
    <x v="0"/>
    <n v="2"/>
    <x v="0"/>
    <x v="3"/>
    <n v="10"/>
    <n v="-0.13261479804877407"/>
    <s v="Normal"/>
    <n v="17.448888888888888"/>
    <n v="10"/>
    <x v="0"/>
    <s v="T110"/>
    <b v="0"/>
    <x v="9"/>
    <x v="1"/>
    <x v="2"/>
  </r>
  <r>
    <x v="2690"/>
    <x v="3"/>
    <n v="13"/>
    <x v="116"/>
    <m/>
    <n v="68.599999999999994"/>
    <n v="53.7"/>
    <x v="1"/>
    <n v="4.5"/>
    <x v="1"/>
    <x v="924"/>
    <n v="25.81"/>
    <n v="5.2455446657616603E-2"/>
    <s v="Normal"/>
    <n v="17.448888888888888"/>
    <n v="25.81"/>
    <x v="1"/>
    <s v="T145"/>
    <b v="1"/>
    <x v="4"/>
    <x v="0"/>
    <x v="1"/>
  </r>
  <r>
    <x v="2691"/>
    <x v="0"/>
    <n v="2"/>
    <x v="116"/>
    <m/>
    <n v="69.599999999999994"/>
    <n v="34.6"/>
    <x v="0"/>
    <n v="2.5"/>
    <x v="1"/>
    <x v="131"/>
    <n v="13.12"/>
    <n v="-9.6092396816393366E-2"/>
    <s v="Normal"/>
    <n v="17.448888888888888"/>
    <n v="13.12"/>
    <x v="0"/>
    <s v="T027"/>
    <b v="0"/>
    <x v="10"/>
    <x v="1"/>
    <x v="0"/>
  </r>
  <r>
    <x v="2692"/>
    <x v="0"/>
    <n v="28"/>
    <x v="116"/>
    <m/>
    <n v="65.599999999999994"/>
    <n v="31.1"/>
    <x v="0"/>
    <n v="0"/>
    <x v="0"/>
    <x v="12"/>
    <n v="1"/>
    <n v="-0.23796787852679532"/>
    <s v="Normal"/>
    <n v="17.448888888888888"/>
    <n v="1"/>
    <x v="0"/>
    <s v="T429"/>
    <b v="0"/>
    <x v="23"/>
    <x v="1"/>
    <x v="1"/>
  </r>
  <r>
    <x v="2693"/>
    <x v="2"/>
    <n v="11"/>
    <x v="116"/>
    <m/>
    <n v="71.3"/>
    <n v="31.6"/>
    <x v="0"/>
    <n v="2"/>
    <x v="0"/>
    <x v="3"/>
    <n v="10"/>
    <n v="-0.13261479804877407"/>
    <s v="Normal"/>
    <n v="17.448888888888888"/>
    <n v="10"/>
    <x v="0"/>
    <s v="T375"/>
    <b v="0"/>
    <x v="7"/>
    <x v="1"/>
    <x v="2"/>
  </r>
  <r>
    <x v="2694"/>
    <x v="3"/>
    <n v="23"/>
    <x v="116"/>
    <m/>
    <n v="94.5"/>
    <n v="46.8"/>
    <x v="1"/>
    <n v="5"/>
    <x v="1"/>
    <x v="925"/>
    <m/>
    <n v="36.553669003964409"/>
    <s v="Outlier"/>
    <n v="17.448888888888888"/>
    <n v="17.448888888888888"/>
    <x v="0"/>
    <s v="T128"/>
    <b v="1"/>
    <x v="3"/>
    <x v="0"/>
    <x v="1"/>
  </r>
  <r>
    <x v="2695"/>
    <x v="0"/>
    <n v="29"/>
    <x v="116"/>
    <m/>
    <n v="41.2"/>
    <n v="33.200000000000003"/>
    <x v="0"/>
    <n v="1"/>
    <x v="0"/>
    <x v="16"/>
    <n v="8"/>
    <n v="-0.15602659371055658"/>
    <s v="Normal"/>
    <n v="17.448888888888888"/>
    <n v="8"/>
    <x v="0"/>
    <s v="T282"/>
    <b v="0"/>
    <x v="4"/>
    <x v="1"/>
    <x v="1"/>
  </r>
  <r>
    <x v="2696"/>
    <x v="0"/>
    <n v="11"/>
    <x v="116"/>
    <m/>
    <n v="43.1"/>
    <n v="26.8"/>
    <x v="0"/>
    <n v="3.5"/>
    <x v="1"/>
    <x v="60"/>
    <n v="20.48"/>
    <n v="-9.9369887810337437E-3"/>
    <s v="Normal"/>
    <n v="17.448888888888888"/>
    <n v="20.48"/>
    <x v="1"/>
    <s v="T296"/>
    <b v="0"/>
    <x v="5"/>
    <x v="0"/>
    <x v="0"/>
  </r>
  <r>
    <x v="2697"/>
    <x v="0"/>
    <n v="31"/>
    <x v="116"/>
    <m/>
    <n v="101.9"/>
    <n v="57.6"/>
    <x v="1"/>
    <n v="4"/>
    <x v="1"/>
    <x v="901"/>
    <n v="24.01"/>
    <n v="3.1384830562012384E-2"/>
    <s v="Normal"/>
    <n v="17.448888888888888"/>
    <n v="24.01"/>
    <x v="1"/>
    <s v="T355"/>
    <b v="1"/>
    <x v="0"/>
    <x v="0"/>
    <x v="0"/>
  </r>
  <r>
    <x v="2698"/>
    <x v="2"/>
    <n v="18"/>
    <x v="116"/>
    <m/>
    <n v="79.599999999999994"/>
    <n v="42.3"/>
    <x v="0"/>
    <n v="3"/>
    <x v="2"/>
    <x v="72"/>
    <n v="16"/>
    <n v="-6.2379411063426558E-2"/>
    <s v="Normal"/>
    <n v="17.448888888888888"/>
    <n v="16"/>
    <x v="0"/>
    <s v="T280"/>
    <b v="0"/>
    <x v="9"/>
    <x v="1"/>
    <x v="2"/>
  </r>
  <r>
    <x v="2699"/>
    <x v="0"/>
    <n v="8"/>
    <x v="116"/>
    <m/>
    <n v="59.6"/>
    <n v="56"/>
    <x v="0"/>
    <n v="0"/>
    <x v="0"/>
    <x v="12"/>
    <n v="1"/>
    <n v="-0.23796787852679532"/>
    <s v="Normal"/>
    <n v="17.448888888888888"/>
    <n v="1"/>
    <x v="0"/>
    <s v="T475"/>
    <b v="0"/>
    <x v="23"/>
    <x v="1"/>
    <x v="0"/>
  </r>
  <r>
    <x v="2700"/>
    <x v="1"/>
    <n v="4"/>
    <x v="117"/>
    <m/>
    <n v="74.5"/>
    <n v="31.4"/>
    <x v="1"/>
    <n v="5"/>
    <x v="1"/>
    <x v="926"/>
    <n v="33.270000000000003"/>
    <n v="0.13978144447606539"/>
    <s v="Normal"/>
    <n v="14.849473684210526"/>
    <n v="33.270000000000003"/>
    <x v="1"/>
    <s v="T046"/>
    <b v="1"/>
    <x v="1"/>
    <x v="0"/>
    <x v="1"/>
  </r>
  <r>
    <x v="2701"/>
    <x v="3"/>
    <n v="22"/>
    <x v="117"/>
    <m/>
    <n v="56.9"/>
    <n v="34.5"/>
    <x v="1"/>
    <n v="4"/>
    <x v="1"/>
    <x v="927"/>
    <n v="21.23"/>
    <n v="-1.1575654078653057E-3"/>
    <s v="Normal"/>
    <n v="14.849473684210526"/>
    <n v="21.23"/>
    <x v="1"/>
    <s v="T408"/>
    <b v="1"/>
    <x v="17"/>
    <x v="1"/>
    <x v="2"/>
  </r>
  <r>
    <x v="2702"/>
    <x v="0"/>
    <n v="18"/>
    <x v="117"/>
    <m/>
    <n v="46.9"/>
    <n v="28"/>
    <x v="1"/>
    <n v="2"/>
    <x v="0"/>
    <x v="928"/>
    <n v="15.38"/>
    <n v="-6.9637067718579124E-2"/>
    <s v="Normal"/>
    <n v="14.849473684210526"/>
    <n v="15.38"/>
    <x v="0"/>
    <s v="T165"/>
    <b v="1"/>
    <x v="5"/>
    <x v="1"/>
    <x v="2"/>
  </r>
  <r>
    <x v="2703"/>
    <x v="0"/>
    <n v="17"/>
    <x v="117"/>
    <m/>
    <n v="74.2"/>
    <n v="47"/>
    <x v="0"/>
    <n v="0"/>
    <x v="0"/>
    <x v="67"/>
    <n v="0"/>
    <n v="-0.24967377635768659"/>
    <s v="Normal"/>
    <n v="14.849473684210526"/>
    <n v="0"/>
    <x v="0"/>
    <s v="T094"/>
    <b v="0"/>
    <x v="14"/>
    <x v="1"/>
    <x v="2"/>
  </r>
  <r>
    <x v="2704"/>
    <x v="1"/>
    <n v="1"/>
    <x v="117"/>
    <m/>
    <n v="101.8"/>
    <n v="62.3"/>
    <x v="1"/>
    <n v="4"/>
    <x v="1"/>
    <x v="929"/>
    <n v="25.43"/>
    <n v="4.8007205481877945E-2"/>
    <s v="Normal"/>
    <n v="14.849473684210526"/>
    <n v="25.43"/>
    <x v="1"/>
    <s v="T299"/>
    <b v="1"/>
    <x v="16"/>
    <x v="0"/>
    <x v="1"/>
  </r>
  <r>
    <x v="2705"/>
    <x v="2"/>
    <n v="23"/>
    <x v="117"/>
    <m/>
    <n v="92.1"/>
    <n v="43.7"/>
    <x v="0"/>
    <n v="3.5"/>
    <x v="1"/>
    <x v="60"/>
    <n v="20.48"/>
    <n v="-9.9369887810337437E-3"/>
    <s v="Normal"/>
    <n v="14.849473684210526"/>
    <n v="20.48"/>
    <x v="1"/>
    <s v="T233"/>
    <b v="0"/>
    <x v="21"/>
    <x v="1"/>
    <x v="1"/>
  </r>
  <r>
    <x v="2706"/>
    <x v="2"/>
    <n v="9"/>
    <x v="117"/>
    <m/>
    <n v="74.400000000000006"/>
    <n v="38.1"/>
    <x v="0"/>
    <n v="3"/>
    <x v="2"/>
    <x v="72"/>
    <n v="16"/>
    <n v="-6.2379411063426558E-2"/>
    <s v="Normal"/>
    <n v="14.849473684210526"/>
    <n v="16"/>
    <x v="0"/>
    <s v="T027"/>
    <b v="0"/>
    <x v="16"/>
    <x v="1"/>
    <x v="1"/>
  </r>
  <r>
    <x v="2707"/>
    <x v="2"/>
    <n v="9"/>
    <x v="117"/>
    <m/>
    <n v="56.2"/>
    <n v="33.799999999999997"/>
    <x v="1"/>
    <n v="5"/>
    <x v="1"/>
    <x v="930"/>
    <n v="27.56"/>
    <n v="7.2940767861676289E-2"/>
    <s v="Normal"/>
    <n v="14.849473684210526"/>
    <n v="27.56"/>
    <x v="1"/>
    <s v="T376"/>
    <b v="1"/>
    <x v="19"/>
    <x v="0"/>
    <x v="1"/>
  </r>
  <r>
    <x v="2708"/>
    <x v="2"/>
    <n v="12"/>
    <x v="117"/>
    <m/>
    <n v="64"/>
    <n v="45"/>
    <x v="0"/>
    <n v="1"/>
    <x v="0"/>
    <x v="15"/>
    <n v="5"/>
    <n v="-0.19114428720323032"/>
    <s v="Normal"/>
    <n v="14.849473684210526"/>
    <n v="5"/>
    <x v="0"/>
    <s v="T329"/>
    <b v="0"/>
    <x v="19"/>
    <x v="1"/>
    <x v="0"/>
  </r>
  <r>
    <x v="2709"/>
    <x v="0"/>
    <n v="12"/>
    <x v="117"/>
    <m/>
    <n v="62.6"/>
    <n v="47.3"/>
    <x v="1"/>
    <n v="3.5"/>
    <x v="1"/>
    <x v="931"/>
    <n v="20.55"/>
    <n v="-9.1175759328713541E-3"/>
    <s v="Normal"/>
    <n v="14.849473684210526"/>
    <n v="20.55"/>
    <x v="1"/>
    <s v="T453"/>
    <b v="1"/>
    <x v="3"/>
    <x v="0"/>
    <x v="0"/>
  </r>
  <r>
    <x v="2710"/>
    <x v="0"/>
    <n v="9"/>
    <x v="117"/>
    <m/>
    <n v="68.900000000000006"/>
    <n v="35.4"/>
    <x v="0"/>
    <n v="1"/>
    <x v="0"/>
    <x v="0"/>
    <n v="6"/>
    <n v="-0.17943838937233908"/>
    <s v="Normal"/>
    <n v="14.849473684210526"/>
    <n v="6"/>
    <x v="0"/>
    <s v="T113"/>
    <b v="0"/>
    <x v="5"/>
    <x v="0"/>
    <x v="0"/>
  </r>
  <r>
    <x v="2711"/>
    <x v="0"/>
    <n v="28"/>
    <x v="117"/>
    <m/>
    <n v="64.5"/>
    <n v="39"/>
    <x v="0"/>
    <n v="0"/>
    <x v="0"/>
    <x v="12"/>
    <n v="1"/>
    <n v="-0.23796787852679532"/>
    <s v="Normal"/>
    <n v="14.849473684210526"/>
    <n v="1"/>
    <x v="0"/>
    <s v="T385"/>
    <b v="0"/>
    <x v="6"/>
    <x v="1"/>
    <x v="2"/>
  </r>
  <r>
    <x v="2712"/>
    <x v="0"/>
    <n v="23"/>
    <x v="117"/>
    <m/>
    <n v="73.5"/>
    <n v="57.8"/>
    <x v="0"/>
    <n v="2"/>
    <x v="0"/>
    <x v="93"/>
    <n v="11"/>
    <n v="-0.12090890021788281"/>
    <s v="Normal"/>
    <n v="14.849473684210526"/>
    <n v="11"/>
    <x v="0"/>
    <s v="T058"/>
    <b v="0"/>
    <x v="10"/>
    <x v="0"/>
    <x v="2"/>
  </r>
  <r>
    <x v="2713"/>
    <x v="0"/>
    <n v="16"/>
    <x v="117"/>
    <m/>
    <n v="58.4"/>
    <n v="49.7"/>
    <x v="0"/>
    <n v="1"/>
    <x v="0"/>
    <x v="0"/>
    <n v="6"/>
    <n v="-0.17943838937233908"/>
    <s v="Normal"/>
    <n v="14.849473684210526"/>
    <n v="6"/>
    <x v="0"/>
    <s v="T366"/>
    <b v="0"/>
    <x v="1"/>
    <x v="1"/>
    <x v="2"/>
  </r>
  <r>
    <x v="2714"/>
    <x v="2"/>
    <n v="19"/>
    <x v="117"/>
    <m/>
    <n v="87.7"/>
    <n v="41.2"/>
    <x v="0"/>
    <n v="2"/>
    <x v="0"/>
    <x v="40"/>
    <n v="12"/>
    <n v="-0.10920300238699156"/>
    <s v="Normal"/>
    <n v="14.849473684210526"/>
    <n v="12"/>
    <x v="0"/>
    <s v="T141"/>
    <b v="0"/>
    <x v="11"/>
    <x v="1"/>
    <x v="1"/>
  </r>
  <r>
    <x v="2715"/>
    <x v="1"/>
    <n v="29"/>
    <x v="117"/>
    <m/>
    <n v="72.599999999999994"/>
    <n v="54.6"/>
    <x v="1"/>
    <n v="3"/>
    <x v="2"/>
    <x v="4"/>
    <m/>
    <n v="-0.24967377635768659"/>
    <s v="Normal"/>
    <n v="14.849473684210526"/>
    <n v="14.849473684210526"/>
    <x v="0"/>
    <s v="T149"/>
    <b v="1"/>
    <x v="22"/>
    <x v="0"/>
    <x v="2"/>
  </r>
  <r>
    <x v="2716"/>
    <x v="0"/>
    <n v="9"/>
    <x v="117"/>
    <m/>
    <n v="86.9"/>
    <n v="59"/>
    <x v="0"/>
    <n v="1"/>
    <x v="0"/>
    <x v="47"/>
    <n v="7"/>
    <n v="-0.16773249154144781"/>
    <s v="Normal"/>
    <n v="14.849473684210526"/>
    <n v="7"/>
    <x v="0"/>
    <s v="T326"/>
    <b v="0"/>
    <x v="12"/>
    <x v="1"/>
    <x v="2"/>
  </r>
  <r>
    <x v="2717"/>
    <x v="2"/>
    <n v="3"/>
    <x v="117"/>
    <m/>
    <n v="43.7"/>
    <n v="39.5"/>
    <x v="1"/>
    <n v="5"/>
    <x v="1"/>
    <x v="932"/>
    <n v="30.47"/>
    <n v="0.10700493054956983"/>
    <s v="Normal"/>
    <n v="14.849473684210526"/>
    <n v="30.47"/>
    <x v="1"/>
    <s v="T096"/>
    <b v="1"/>
    <x v="6"/>
    <x v="0"/>
    <x v="2"/>
  </r>
  <r>
    <x v="2718"/>
    <x v="0"/>
    <n v="29"/>
    <x v="117"/>
    <m/>
    <n v="76.3"/>
    <n v="35.1"/>
    <x v="0"/>
    <n v="2"/>
    <x v="0"/>
    <x v="93"/>
    <n v="11"/>
    <n v="-0.12090890021788281"/>
    <s v="Normal"/>
    <n v="14.849473684210526"/>
    <n v="11"/>
    <x v="0"/>
    <s v="T094"/>
    <b v="0"/>
    <x v="22"/>
    <x v="1"/>
    <x v="1"/>
  </r>
  <r>
    <x v="2719"/>
    <x v="3"/>
    <n v="15"/>
    <x v="117"/>
    <m/>
    <n v="63.7"/>
    <n v="46.8"/>
    <x v="1"/>
    <n v="2"/>
    <x v="0"/>
    <x v="933"/>
    <n v="12.77"/>
    <n v="-0.1001894610572053"/>
    <s v="Normal"/>
    <n v="14.849473684210526"/>
    <n v="12.77"/>
    <x v="0"/>
    <s v="T134"/>
    <b v="1"/>
    <x v="19"/>
    <x v="0"/>
    <x v="1"/>
  </r>
  <r>
    <x v="2720"/>
    <x v="0"/>
    <n v="4"/>
    <x v="118"/>
    <m/>
    <n v="53.9"/>
    <n v="35.700000000000003"/>
    <x v="1"/>
    <n v="4.5"/>
    <x v="1"/>
    <x v="561"/>
    <n v="26.7"/>
    <n v="6.2873695727109824E-2"/>
    <s v="Normal"/>
    <n v="18.347368421052632"/>
    <n v="26.7"/>
    <x v="1"/>
    <s v="T053"/>
    <b v="1"/>
    <x v="13"/>
    <x v="1"/>
    <x v="1"/>
  </r>
  <r>
    <x v="2721"/>
    <x v="0"/>
    <n v="16"/>
    <x v="118"/>
    <m/>
    <n v="37.4"/>
    <n v="39.200000000000003"/>
    <x v="0"/>
    <n v="3"/>
    <x v="2"/>
    <x v="61"/>
    <n v="17"/>
    <n v="-5.0673513232535307E-2"/>
    <s v="Normal"/>
    <n v="18.347368421052632"/>
    <n v="17"/>
    <x v="0"/>
    <s v="T240"/>
    <b v="0"/>
    <x v="9"/>
    <x v="0"/>
    <x v="0"/>
  </r>
  <r>
    <x v="2722"/>
    <x v="3"/>
    <n v="19"/>
    <x v="118"/>
    <m/>
    <n v="94.3"/>
    <n v="41.7"/>
    <x v="0"/>
    <n v="3"/>
    <x v="2"/>
    <x v="61"/>
    <n v="17"/>
    <n v="-5.0673513232535307E-2"/>
    <s v="Normal"/>
    <n v="18.347368421052632"/>
    <n v="17"/>
    <x v="0"/>
    <s v="T135"/>
    <b v="0"/>
    <x v="23"/>
    <x v="1"/>
    <x v="1"/>
  </r>
  <r>
    <x v="2723"/>
    <x v="0"/>
    <n v="1"/>
    <x v="118"/>
    <m/>
    <n v="64.3"/>
    <n v="43.6"/>
    <x v="1"/>
    <n v="2"/>
    <x v="0"/>
    <x v="934"/>
    <n v="11.67"/>
    <n v="-0.11306594867118568"/>
    <s v="Normal"/>
    <n v="18.347368421052632"/>
    <n v="11.67"/>
    <x v="0"/>
    <s v="T256"/>
    <b v="1"/>
    <x v="17"/>
    <x v="0"/>
    <x v="0"/>
  </r>
  <r>
    <x v="2724"/>
    <x v="3"/>
    <n v="16"/>
    <x v="118"/>
    <m/>
    <n v="41.3"/>
    <n v="30.6"/>
    <x v="0"/>
    <n v="3"/>
    <x v="2"/>
    <x v="61"/>
    <n v="17"/>
    <n v="-5.0673513232535307E-2"/>
    <s v="Normal"/>
    <n v="18.347368421052632"/>
    <n v="17"/>
    <x v="0"/>
    <s v="T251"/>
    <b v="0"/>
    <x v="22"/>
    <x v="0"/>
    <x v="0"/>
  </r>
  <r>
    <x v="2725"/>
    <x v="0"/>
    <n v="4"/>
    <x v="118"/>
    <m/>
    <n v="78"/>
    <n v="33.299999999999997"/>
    <x v="0"/>
    <n v="2"/>
    <x v="0"/>
    <x v="3"/>
    <n v="10"/>
    <n v="-0.13261479804877407"/>
    <s v="Normal"/>
    <n v="18.347368421052632"/>
    <n v="10"/>
    <x v="0"/>
    <s v="T433"/>
    <b v="0"/>
    <x v="17"/>
    <x v="1"/>
    <x v="2"/>
  </r>
  <r>
    <x v="2726"/>
    <x v="0"/>
    <n v="28"/>
    <x v="118"/>
    <m/>
    <n v="41.3"/>
    <n v="26.4"/>
    <x v="0"/>
    <n v="3.5"/>
    <x v="1"/>
    <x v="60"/>
    <n v="20.48"/>
    <n v="-9.9369887810337437E-3"/>
    <s v="Normal"/>
    <n v="18.347368421052632"/>
    <n v="20.48"/>
    <x v="1"/>
    <s v="T216"/>
    <b v="0"/>
    <x v="10"/>
    <x v="0"/>
    <x v="2"/>
  </r>
  <r>
    <x v="2727"/>
    <x v="0"/>
    <n v="12"/>
    <x v="118"/>
    <m/>
    <n v="85"/>
    <n v="61.1"/>
    <x v="1"/>
    <n v="3"/>
    <x v="2"/>
    <x v="661"/>
    <n v="17.54"/>
    <n v="-4.4352328403854037E-2"/>
    <s v="Normal"/>
    <n v="18.347368421052632"/>
    <n v="17.54"/>
    <x v="0"/>
    <s v="T349"/>
    <b v="1"/>
    <x v="0"/>
    <x v="0"/>
    <x v="0"/>
  </r>
  <r>
    <x v="2728"/>
    <x v="3"/>
    <n v="18"/>
    <x v="118"/>
    <m/>
    <n v="70.900000000000006"/>
    <n v="40.700000000000003"/>
    <x v="1"/>
    <n v="2.5"/>
    <x v="1"/>
    <x v="250"/>
    <n v="15.36"/>
    <n v="-6.9871185675196956E-2"/>
    <s v="Normal"/>
    <n v="18.347368421052632"/>
    <n v="15.36"/>
    <x v="0"/>
    <s v="T372"/>
    <b v="1"/>
    <x v="5"/>
    <x v="0"/>
    <x v="2"/>
  </r>
  <r>
    <x v="2729"/>
    <x v="0"/>
    <n v="23"/>
    <x v="118"/>
    <m/>
    <n v="46.4"/>
    <n v="31.4"/>
    <x v="1"/>
    <n v="3"/>
    <x v="2"/>
    <x v="935"/>
    <n v="18.62"/>
    <n v="-3.1709958746491462E-2"/>
    <s v="Normal"/>
    <n v="18.347368421052632"/>
    <n v="18.62"/>
    <x v="1"/>
    <s v="T192"/>
    <b v="1"/>
    <x v="22"/>
    <x v="0"/>
    <x v="2"/>
  </r>
  <r>
    <x v="2730"/>
    <x v="2"/>
    <n v="25"/>
    <x v="118"/>
    <m/>
    <n v="54"/>
    <n v="32.799999999999997"/>
    <x v="1"/>
    <n v="5"/>
    <x v="1"/>
    <x v="936"/>
    <n v="28.66"/>
    <n v="8.581725547565669E-2"/>
    <s v="Normal"/>
    <n v="18.347368421052632"/>
    <n v="28.66"/>
    <x v="1"/>
    <s v="T428"/>
    <b v="1"/>
    <x v="19"/>
    <x v="0"/>
    <x v="2"/>
  </r>
  <r>
    <x v="2731"/>
    <x v="0"/>
    <n v="7"/>
    <x v="118"/>
    <m/>
    <n v="61.1"/>
    <n v="44.4"/>
    <x v="1"/>
    <n v="2"/>
    <x v="0"/>
    <x v="937"/>
    <n v="11.1"/>
    <n v="-0.11973831043479369"/>
    <s v="Normal"/>
    <n v="18.347368421052632"/>
    <n v="11.1"/>
    <x v="0"/>
    <s v="T159"/>
    <b v="1"/>
    <x v="8"/>
    <x v="0"/>
    <x v="2"/>
  </r>
  <r>
    <x v="2732"/>
    <x v="1"/>
    <n v="17"/>
    <x v="118"/>
    <m/>
    <n v="44"/>
    <n v="30.4"/>
    <x v="1"/>
    <n v="5"/>
    <x v="1"/>
    <x v="98"/>
    <n v="31.65"/>
    <n v="0.12081788999002151"/>
    <s v="Normal"/>
    <n v="18.347368421052632"/>
    <n v="31.65"/>
    <x v="1"/>
    <s v="T444"/>
    <b v="1"/>
    <x v="14"/>
    <x v="0"/>
    <x v="2"/>
  </r>
  <r>
    <x v="2733"/>
    <x v="2"/>
    <n v="30"/>
    <x v="118"/>
    <m/>
    <n v="63.6"/>
    <n v="57.9"/>
    <x v="1"/>
    <n v="3"/>
    <x v="2"/>
    <x v="938"/>
    <n v="17.87"/>
    <n v="-4.0489382119659904E-2"/>
    <s v="Normal"/>
    <n v="18.347368421052632"/>
    <n v="17.87"/>
    <x v="0"/>
    <s v="T380"/>
    <b v="1"/>
    <x v="6"/>
    <x v="0"/>
    <x v="2"/>
  </r>
  <r>
    <x v="2734"/>
    <x v="1"/>
    <n v="12"/>
    <x v="118"/>
    <m/>
    <n v="82.5"/>
    <n v="35.200000000000003"/>
    <x v="1"/>
    <n v="4.5"/>
    <x v="1"/>
    <x v="4"/>
    <m/>
    <n v="-0.24967377635768659"/>
    <s v="Normal"/>
    <n v="18.347368421052632"/>
    <n v="18.347368421052632"/>
    <x v="1"/>
    <s v="T335"/>
    <b v="1"/>
    <x v="1"/>
    <x v="0"/>
    <x v="2"/>
  </r>
  <r>
    <x v="2735"/>
    <x v="3"/>
    <n v="24"/>
    <x v="118"/>
    <m/>
    <n v="76.400000000000006"/>
    <n v="38.299999999999997"/>
    <x v="1"/>
    <n v="3"/>
    <x v="2"/>
    <x v="939"/>
    <n v="17.07"/>
    <n v="-4.9854100384372914E-2"/>
    <s v="Normal"/>
    <n v="18.347368421052632"/>
    <n v="17.07"/>
    <x v="0"/>
    <s v="T066"/>
    <b v="1"/>
    <x v="17"/>
    <x v="0"/>
    <x v="2"/>
  </r>
  <r>
    <x v="2736"/>
    <x v="0"/>
    <n v="5"/>
    <x v="118"/>
    <m/>
    <n v="58.4"/>
    <n v="41.7"/>
    <x v="1"/>
    <n v="1"/>
    <x v="0"/>
    <x v="940"/>
    <n v="7.22"/>
    <n v="-0.16515719401865175"/>
    <s v="Normal"/>
    <n v="18.347368421052632"/>
    <n v="7.22"/>
    <x v="0"/>
    <s v="T479"/>
    <b v="1"/>
    <x v="5"/>
    <x v="0"/>
    <x v="1"/>
  </r>
  <r>
    <x v="2737"/>
    <x v="3"/>
    <n v="12"/>
    <x v="118"/>
    <m/>
    <n v="49.7"/>
    <n v="34.9"/>
    <x v="0"/>
    <n v="3"/>
    <x v="2"/>
    <x v="61"/>
    <n v="17"/>
    <n v="-5.0673513232535307E-2"/>
    <s v="Normal"/>
    <n v="18.347368421052632"/>
    <n v="17"/>
    <x v="0"/>
    <s v="T120"/>
    <b v="0"/>
    <x v="6"/>
    <x v="1"/>
    <x v="1"/>
  </r>
  <r>
    <x v="2738"/>
    <x v="2"/>
    <n v="11"/>
    <x v="118"/>
    <m/>
    <n v="74.7"/>
    <n v="56.8"/>
    <x v="0"/>
    <n v="3"/>
    <x v="2"/>
    <x v="72"/>
    <n v="16"/>
    <n v="-6.2379411063426558E-2"/>
    <s v="Normal"/>
    <n v="18.347368421052632"/>
    <n v="16"/>
    <x v="0"/>
    <s v="T203"/>
    <b v="0"/>
    <x v="23"/>
    <x v="1"/>
    <x v="2"/>
  </r>
  <r>
    <x v="2739"/>
    <x v="3"/>
    <n v="3"/>
    <x v="118"/>
    <m/>
    <n v="95.3"/>
    <n v="56.8"/>
    <x v="1"/>
    <n v="5"/>
    <x v="1"/>
    <x v="941"/>
    <n v="30.66"/>
    <n v="0.10922905113743919"/>
    <s v="Normal"/>
    <n v="18.347368421052632"/>
    <n v="30.66"/>
    <x v="1"/>
    <s v="T064"/>
    <b v="1"/>
    <x v="3"/>
    <x v="0"/>
    <x v="1"/>
  </r>
  <r>
    <x v="2740"/>
    <x v="0"/>
    <n v="2"/>
    <x v="119"/>
    <m/>
    <n v="75.3"/>
    <n v="55.9"/>
    <x v="0"/>
    <n v="2"/>
    <x v="0"/>
    <x v="93"/>
    <n v="11"/>
    <n v="-0.12090890021788281"/>
    <s v="Normal"/>
    <n v="15.359473684210528"/>
    <n v="11"/>
    <x v="0"/>
    <s v="T318"/>
    <b v="0"/>
    <x v="2"/>
    <x v="0"/>
    <x v="1"/>
  </r>
  <r>
    <x v="2741"/>
    <x v="3"/>
    <n v="29"/>
    <x v="119"/>
    <m/>
    <n v="96.1"/>
    <n v="68.8"/>
    <x v="0"/>
    <n v="2"/>
    <x v="0"/>
    <x v="40"/>
    <n v="12"/>
    <n v="-0.10920300238699156"/>
    <s v="Normal"/>
    <n v="15.359473684210528"/>
    <n v="12"/>
    <x v="0"/>
    <s v="T085"/>
    <b v="0"/>
    <x v="6"/>
    <x v="1"/>
    <x v="2"/>
  </r>
  <r>
    <x v="2742"/>
    <x v="2"/>
    <n v="27"/>
    <x v="119"/>
    <m/>
    <n v="81.5"/>
    <n v="62.9"/>
    <x v="0"/>
    <n v="2"/>
    <x v="0"/>
    <x v="3"/>
    <n v="10"/>
    <n v="-0.13261479804877407"/>
    <s v="Normal"/>
    <n v="15.359473684210528"/>
    <n v="10"/>
    <x v="0"/>
    <s v="T126"/>
    <b v="0"/>
    <x v="13"/>
    <x v="1"/>
    <x v="2"/>
  </r>
  <r>
    <x v="2743"/>
    <x v="3"/>
    <n v="1"/>
    <x v="119"/>
    <m/>
    <n v="77.7"/>
    <n v="47.6"/>
    <x v="0"/>
    <n v="2"/>
    <x v="0"/>
    <x v="3"/>
    <n v="10"/>
    <n v="-0.13261479804877407"/>
    <s v="Normal"/>
    <n v="15.359473684210528"/>
    <n v="10"/>
    <x v="0"/>
    <s v="T127"/>
    <b v="0"/>
    <x v="23"/>
    <x v="1"/>
    <x v="0"/>
  </r>
  <r>
    <x v="2744"/>
    <x v="2"/>
    <n v="18"/>
    <x v="119"/>
    <m/>
    <n v="68.3"/>
    <n v="51.5"/>
    <x v="0"/>
    <n v="1"/>
    <x v="0"/>
    <x v="0"/>
    <n v="6"/>
    <n v="-0.17943838937233908"/>
    <s v="Normal"/>
    <n v="15.359473684210528"/>
    <n v="6"/>
    <x v="0"/>
    <s v="T025"/>
    <b v="0"/>
    <x v="0"/>
    <x v="1"/>
    <x v="1"/>
  </r>
  <r>
    <x v="2745"/>
    <x v="0"/>
    <n v="10"/>
    <x v="119"/>
    <m/>
    <n v="44.3"/>
    <n v="34.299999999999997"/>
    <x v="0"/>
    <n v="4"/>
    <x v="1"/>
    <x v="21"/>
    <n v="22"/>
    <n v="7.8559759219209522E-3"/>
    <s v="Normal"/>
    <n v="15.359473684210528"/>
    <n v="22"/>
    <x v="1"/>
    <s v="T166"/>
    <b v="0"/>
    <x v="2"/>
    <x v="1"/>
    <x v="2"/>
  </r>
  <r>
    <x v="2746"/>
    <x v="0"/>
    <n v="24"/>
    <x v="119"/>
    <m/>
    <n v="55.5"/>
    <n v="46"/>
    <x v="0"/>
    <n v="0"/>
    <x v="0"/>
    <x v="12"/>
    <n v="1"/>
    <n v="-0.23796787852679532"/>
    <s v="Normal"/>
    <n v="15.359473684210528"/>
    <n v="1"/>
    <x v="0"/>
    <s v="T328"/>
    <b v="0"/>
    <x v="21"/>
    <x v="1"/>
    <x v="2"/>
  </r>
  <r>
    <x v="2747"/>
    <x v="2"/>
    <n v="13"/>
    <x v="119"/>
    <m/>
    <n v="65.400000000000006"/>
    <n v="40.1"/>
    <x v="1"/>
    <n v="2.5"/>
    <x v="1"/>
    <x v="942"/>
    <n v="17.149999999999999"/>
    <n v="-4.8917628557901632E-2"/>
    <s v="Normal"/>
    <n v="15.359473684210528"/>
    <n v="17.149999999999999"/>
    <x v="0"/>
    <s v="T174"/>
    <b v="1"/>
    <x v="18"/>
    <x v="0"/>
    <x v="1"/>
  </r>
  <r>
    <x v="2748"/>
    <x v="3"/>
    <n v="17"/>
    <x v="119"/>
    <m/>
    <n v="52.6"/>
    <n v="31.8"/>
    <x v="0"/>
    <n v="2"/>
    <x v="0"/>
    <x v="93"/>
    <n v="11"/>
    <n v="-0.12090890021788281"/>
    <s v="Normal"/>
    <n v="15.359473684210528"/>
    <n v="11"/>
    <x v="0"/>
    <s v="T316"/>
    <b v="0"/>
    <x v="15"/>
    <x v="1"/>
    <x v="2"/>
  </r>
  <r>
    <x v="2749"/>
    <x v="1"/>
    <n v="28"/>
    <x v="119"/>
    <m/>
    <n v="86"/>
    <n v="43"/>
    <x v="1"/>
    <n v="5"/>
    <x v="1"/>
    <x v="4"/>
    <m/>
    <n v="-0.24967377635768659"/>
    <s v="Normal"/>
    <n v="15.359473684210528"/>
    <n v="15.359473684210528"/>
    <x v="0"/>
    <s v="T075"/>
    <b v="1"/>
    <x v="16"/>
    <x v="0"/>
    <x v="2"/>
  </r>
  <r>
    <x v="2750"/>
    <x v="2"/>
    <n v="31"/>
    <x v="119"/>
    <m/>
    <n v="47.6"/>
    <n v="38.6"/>
    <x v="1"/>
    <n v="5"/>
    <x v="1"/>
    <x v="55"/>
    <n v="29.8"/>
    <n v="9.9161979002872727E-2"/>
    <s v="Normal"/>
    <n v="15.359473684210528"/>
    <n v="29.8"/>
    <x v="1"/>
    <s v="T440"/>
    <b v="1"/>
    <x v="6"/>
    <x v="0"/>
    <x v="0"/>
  </r>
  <r>
    <x v="2751"/>
    <x v="3"/>
    <n v="21"/>
    <x v="119"/>
    <m/>
    <n v="44.6"/>
    <n v="29.6"/>
    <x v="0"/>
    <n v="3"/>
    <x v="2"/>
    <x v="61"/>
    <n v="17"/>
    <n v="-5.0673513232535307E-2"/>
    <s v="Normal"/>
    <n v="15.359473684210528"/>
    <n v="17"/>
    <x v="0"/>
    <s v="T199"/>
    <b v="0"/>
    <x v="20"/>
    <x v="1"/>
    <x v="2"/>
  </r>
  <r>
    <x v="2752"/>
    <x v="0"/>
    <n v="1"/>
    <x v="119"/>
    <m/>
    <n v="84.7"/>
    <n v="59.6"/>
    <x v="0"/>
    <n v="3"/>
    <x v="2"/>
    <x v="72"/>
    <n v="16"/>
    <n v="-6.2379411063426558E-2"/>
    <s v="Normal"/>
    <n v="15.359473684210528"/>
    <n v="16"/>
    <x v="0"/>
    <s v="T032"/>
    <b v="0"/>
    <x v="0"/>
    <x v="0"/>
    <x v="2"/>
  </r>
  <r>
    <x v="2753"/>
    <x v="2"/>
    <n v="6"/>
    <x v="119"/>
    <m/>
    <n v="70.400000000000006"/>
    <n v="57.3"/>
    <x v="1"/>
    <n v="4"/>
    <x v="1"/>
    <x v="943"/>
    <n v="22.18"/>
    <n v="9.9630375314813755E-3"/>
    <s v="Normal"/>
    <n v="15.359473684210528"/>
    <n v="22.18"/>
    <x v="1"/>
    <s v="T394"/>
    <b v="1"/>
    <x v="20"/>
    <x v="0"/>
    <x v="0"/>
  </r>
  <r>
    <x v="2754"/>
    <x v="0"/>
    <n v="7"/>
    <x v="119"/>
    <m/>
    <n v="85.6"/>
    <n v="68.400000000000006"/>
    <x v="0"/>
    <n v="3"/>
    <x v="2"/>
    <x v="166"/>
    <n v="18"/>
    <n v="-3.8967615401644055E-2"/>
    <s v="Normal"/>
    <n v="15.359473684210528"/>
    <n v="18"/>
    <x v="1"/>
    <s v="T007"/>
    <b v="0"/>
    <x v="20"/>
    <x v="1"/>
    <x v="1"/>
  </r>
  <r>
    <x v="2755"/>
    <x v="2"/>
    <n v="6"/>
    <x v="119"/>
    <m/>
    <n v="86.7"/>
    <n v="62.4"/>
    <x v="0"/>
    <n v="4"/>
    <x v="1"/>
    <x v="58"/>
    <n v="23"/>
    <n v="1.9561873752812205E-2"/>
    <s v="Normal"/>
    <n v="15.359473684210528"/>
    <n v="23"/>
    <x v="1"/>
    <s v="T274"/>
    <b v="0"/>
    <x v="12"/>
    <x v="1"/>
    <x v="1"/>
  </r>
  <r>
    <x v="2756"/>
    <x v="0"/>
    <n v="17"/>
    <x v="119"/>
    <m/>
    <n v="93.8"/>
    <n v="43.1"/>
    <x v="0"/>
    <n v="2"/>
    <x v="0"/>
    <x v="40"/>
    <n v="12"/>
    <n v="-0.10920300238699156"/>
    <s v="Normal"/>
    <n v="15.359473684210528"/>
    <n v="12"/>
    <x v="0"/>
    <s v="T336"/>
    <b v="0"/>
    <x v="11"/>
    <x v="1"/>
    <x v="2"/>
  </r>
  <r>
    <x v="2757"/>
    <x v="3"/>
    <n v="23"/>
    <x v="119"/>
    <m/>
    <n v="100.7"/>
    <n v="47.6"/>
    <x v="1"/>
    <n v="3"/>
    <x v="2"/>
    <x v="197"/>
    <n v="18.82"/>
    <n v="-2.9368779180313224E-2"/>
    <s v="Normal"/>
    <n v="15.359473684210528"/>
    <n v="18.82"/>
    <x v="1"/>
    <s v="T045"/>
    <b v="1"/>
    <x v="6"/>
    <x v="0"/>
    <x v="2"/>
  </r>
  <r>
    <x v="2758"/>
    <x v="0"/>
    <n v="25"/>
    <x v="119"/>
    <m/>
    <n v="53"/>
    <n v="29.5"/>
    <x v="0"/>
    <n v="3.5"/>
    <x v="1"/>
    <x v="33"/>
    <n v="18.38"/>
    <n v="-3.451937422590539E-2"/>
    <s v="Normal"/>
    <n v="15.359473684210528"/>
    <n v="18.38"/>
    <x v="1"/>
    <s v="T235"/>
    <b v="0"/>
    <x v="8"/>
    <x v="1"/>
    <x v="0"/>
  </r>
  <r>
    <x v="2759"/>
    <x v="1"/>
    <n v="26"/>
    <x v="119"/>
    <m/>
    <n v="72.5"/>
    <n v="50.9"/>
    <x v="0"/>
    <n v="3"/>
    <x v="2"/>
    <x v="119"/>
    <n v="16.5"/>
    <n v="-5.6526462147980933E-2"/>
    <s v="Normal"/>
    <n v="15.359473684210528"/>
    <n v="16.5"/>
    <x v="0"/>
    <s v="T482"/>
    <b v="0"/>
    <x v="23"/>
    <x v="1"/>
    <x v="1"/>
  </r>
  <r>
    <x v="2760"/>
    <x v="3"/>
    <n v="12"/>
    <x v="113"/>
    <m/>
    <n v="53.6"/>
    <n v="32.6"/>
    <x v="0"/>
    <n v="4"/>
    <x v="1"/>
    <x v="32"/>
    <n v="20"/>
    <n v="-1.5555819739861551E-2"/>
    <s v="Normal"/>
    <n v="16.186486486486487"/>
    <n v="20"/>
    <x v="1"/>
    <s v="T375"/>
    <b v="0"/>
    <x v="12"/>
    <x v="0"/>
    <x v="2"/>
  </r>
  <r>
    <x v="2761"/>
    <x v="1"/>
    <n v="6"/>
    <x v="113"/>
    <m/>
    <n v="48.1"/>
    <n v="33.700000000000003"/>
    <x v="0"/>
    <n v="3"/>
    <x v="2"/>
    <x v="944"/>
    <n v="19.8"/>
    <n v="-1.7896999306039791E-2"/>
    <s v="Normal"/>
    <n v="16.186486486486487"/>
    <n v="19.8"/>
    <x v="1"/>
    <s v="T098"/>
    <b v="0"/>
    <x v="21"/>
    <x v="1"/>
    <x v="2"/>
  </r>
  <r>
    <x v="2762"/>
    <x v="3"/>
    <n v="18"/>
    <x v="113"/>
    <m/>
    <n v="70.7"/>
    <n v="33.799999999999997"/>
    <x v="0"/>
    <n v="3"/>
    <x v="2"/>
    <x v="72"/>
    <n v="16"/>
    <n v="-6.2379411063426558E-2"/>
    <s v="Normal"/>
    <n v="16.186486486486487"/>
    <n v="16"/>
    <x v="0"/>
    <s v="T227"/>
    <b v="0"/>
    <x v="8"/>
    <x v="0"/>
    <x v="1"/>
  </r>
  <r>
    <x v="2763"/>
    <x v="3"/>
    <n v="31"/>
    <x v="113"/>
    <m/>
    <n v="84.9"/>
    <n v="61.8"/>
    <x v="1"/>
    <n v="3.5"/>
    <x v="1"/>
    <x v="945"/>
    <n v="19.64"/>
    <n v="-1.9769942958982392E-2"/>
    <s v="Normal"/>
    <n v="16.186486486486487"/>
    <n v="19.64"/>
    <x v="1"/>
    <s v="T411"/>
    <b v="1"/>
    <x v="17"/>
    <x v="0"/>
    <x v="2"/>
  </r>
  <r>
    <x v="2764"/>
    <x v="0"/>
    <n v="22"/>
    <x v="113"/>
    <m/>
    <n v="66.400000000000006"/>
    <n v="56.4"/>
    <x v="1"/>
    <n v="3.5"/>
    <x v="1"/>
    <x v="907"/>
    <n v="20.57"/>
    <n v="-8.8834579762535337E-3"/>
    <s v="Normal"/>
    <n v="16.186486486486487"/>
    <n v="20.57"/>
    <x v="1"/>
    <s v="T396"/>
    <b v="1"/>
    <x v="12"/>
    <x v="0"/>
    <x v="1"/>
  </r>
  <r>
    <x v="2765"/>
    <x v="1"/>
    <n v="27"/>
    <x v="113"/>
    <m/>
    <n v="71.099999999999994"/>
    <n v="45.6"/>
    <x v="0"/>
    <n v="4"/>
    <x v="1"/>
    <x v="4"/>
    <m/>
    <n v="-0.24967377635768659"/>
    <s v="Normal"/>
    <n v="16.186486486486487"/>
    <n v="16.186486486486487"/>
    <x v="0"/>
    <s v="T345"/>
    <b v="0"/>
    <x v="6"/>
    <x v="1"/>
    <x v="0"/>
  </r>
  <r>
    <x v="2766"/>
    <x v="0"/>
    <n v="16"/>
    <x v="113"/>
    <m/>
    <n v="65.8"/>
    <n v="32.700000000000003"/>
    <x v="0"/>
    <n v="1"/>
    <x v="0"/>
    <x v="15"/>
    <n v="5"/>
    <n v="-0.19114428720323032"/>
    <s v="Normal"/>
    <n v="16.186486486486487"/>
    <n v="5"/>
    <x v="0"/>
    <s v="T320"/>
    <b v="0"/>
    <x v="23"/>
    <x v="1"/>
    <x v="0"/>
  </r>
  <r>
    <x v="2767"/>
    <x v="0"/>
    <n v="10"/>
    <x v="113"/>
    <m/>
    <n v="50.9"/>
    <n v="37.6"/>
    <x v="0"/>
    <n v="2"/>
    <x v="0"/>
    <x v="3"/>
    <n v="10"/>
    <n v="-0.13261479804877407"/>
    <s v="Normal"/>
    <n v="16.186486486486487"/>
    <n v="10"/>
    <x v="0"/>
    <s v="T257"/>
    <b v="0"/>
    <x v="20"/>
    <x v="1"/>
    <x v="1"/>
  </r>
  <r>
    <x v="2768"/>
    <x v="0"/>
    <n v="14"/>
    <x v="113"/>
    <m/>
    <n v="58.6"/>
    <n v="52.1"/>
    <x v="0"/>
    <n v="1"/>
    <x v="0"/>
    <x v="15"/>
    <n v="5"/>
    <n v="-0.19114428720323032"/>
    <s v="Normal"/>
    <n v="16.186486486486487"/>
    <n v="5"/>
    <x v="0"/>
    <s v="T183"/>
    <b v="0"/>
    <x v="19"/>
    <x v="1"/>
    <x v="2"/>
  </r>
  <r>
    <x v="2769"/>
    <x v="1"/>
    <n v="11"/>
    <x v="113"/>
    <m/>
    <n v="68.3"/>
    <n v="51.2"/>
    <x v="0"/>
    <n v="4"/>
    <x v="1"/>
    <x v="21"/>
    <n v="22"/>
    <n v="7.8559759219209522E-3"/>
    <s v="Normal"/>
    <n v="16.186486486486487"/>
    <n v="22"/>
    <x v="1"/>
    <s v="T156"/>
    <b v="0"/>
    <x v="16"/>
    <x v="1"/>
    <x v="1"/>
  </r>
  <r>
    <x v="2770"/>
    <x v="1"/>
    <n v="16"/>
    <x v="113"/>
    <m/>
    <n v="50.2"/>
    <n v="27.1"/>
    <x v="0"/>
    <n v="3"/>
    <x v="2"/>
    <x v="590"/>
    <n v="17.600000000000001"/>
    <n v="-4.3649974534000539E-2"/>
    <s v="Normal"/>
    <n v="16.186486486486487"/>
    <n v="17.600000000000001"/>
    <x v="0"/>
    <s v="T473"/>
    <b v="0"/>
    <x v="1"/>
    <x v="0"/>
    <x v="2"/>
  </r>
  <r>
    <x v="2771"/>
    <x v="0"/>
    <n v="18"/>
    <x v="113"/>
    <m/>
    <n v="52.3"/>
    <n v="34.200000000000003"/>
    <x v="0"/>
    <n v="2.5"/>
    <x v="1"/>
    <x v="131"/>
    <n v="13.12"/>
    <n v="-9.6092396816393366E-2"/>
    <s v="Normal"/>
    <n v="16.186486486486487"/>
    <n v="13.12"/>
    <x v="0"/>
    <s v="T365"/>
    <b v="0"/>
    <x v="15"/>
    <x v="0"/>
    <x v="1"/>
  </r>
  <r>
    <x v="2772"/>
    <x v="0"/>
    <n v="8"/>
    <x v="113"/>
    <m/>
    <n v="53.8"/>
    <n v="36.299999999999997"/>
    <x v="0"/>
    <n v="3.5"/>
    <x v="1"/>
    <x v="33"/>
    <n v="18.38"/>
    <n v="-3.451937422590539E-2"/>
    <s v="Normal"/>
    <n v="16.186486486486487"/>
    <n v="18.38"/>
    <x v="1"/>
    <s v="T133"/>
    <b v="0"/>
    <x v="23"/>
    <x v="1"/>
    <x v="1"/>
  </r>
  <r>
    <x v="2773"/>
    <x v="1"/>
    <n v="29"/>
    <x v="113"/>
    <m/>
    <n v="78.099999999999994"/>
    <n v="33.700000000000003"/>
    <x v="1"/>
    <n v="4"/>
    <x v="1"/>
    <x v="18"/>
    <n v="24.2"/>
    <n v="3.3608951149881695E-2"/>
    <s v="Normal"/>
    <n v="16.186486486486487"/>
    <n v="24.2"/>
    <x v="1"/>
    <s v="T172"/>
    <b v="1"/>
    <x v="16"/>
    <x v="0"/>
    <x v="2"/>
  </r>
  <r>
    <x v="2774"/>
    <x v="3"/>
    <n v="31"/>
    <x v="113"/>
    <m/>
    <n v="99.5"/>
    <n v="59.5"/>
    <x v="1"/>
    <n v="4.5"/>
    <x v="1"/>
    <x v="946"/>
    <n v="28.11"/>
    <n v="7.9379011668666496E-2"/>
    <s v="Normal"/>
    <n v="16.186486486486487"/>
    <n v="28.11"/>
    <x v="1"/>
    <s v="T222"/>
    <b v="1"/>
    <x v="13"/>
    <x v="0"/>
    <x v="2"/>
  </r>
  <r>
    <x v="2775"/>
    <x v="0"/>
    <n v="16"/>
    <x v="113"/>
    <m/>
    <n v="72.099999999999994"/>
    <n v="54.6"/>
    <x v="1"/>
    <n v="3.5"/>
    <x v="1"/>
    <x v="947"/>
    <n v="19.5"/>
    <n v="-2.1408768655307175E-2"/>
    <s v="Normal"/>
    <n v="16.186486486486487"/>
    <n v="19.5"/>
    <x v="1"/>
    <s v="T230"/>
    <b v="1"/>
    <x v="6"/>
    <x v="0"/>
    <x v="0"/>
  </r>
  <r>
    <x v="2776"/>
    <x v="2"/>
    <n v="19"/>
    <x v="113"/>
    <m/>
    <n v="91.9"/>
    <n v="62.9"/>
    <x v="0"/>
    <n v="1"/>
    <x v="0"/>
    <x v="4"/>
    <m/>
    <n v="-0.24967377635768659"/>
    <s v="Normal"/>
    <n v="16.186486486486487"/>
    <n v="16.186486486486487"/>
    <x v="0"/>
    <s v="T312"/>
    <b v="0"/>
    <x v="2"/>
    <x v="1"/>
    <x v="2"/>
  </r>
  <r>
    <x v="2777"/>
    <x v="0"/>
    <n v="2"/>
    <x v="113"/>
    <m/>
    <n v="34.200000000000003"/>
    <n v="34.4"/>
    <x v="0"/>
    <n v="2"/>
    <x v="0"/>
    <x v="40"/>
    <n v="12"/>
    <n v="-0.10920300238699156"/>
    <s v="Normal"/>
    <n v="16.186486486486487"/>
    <n v="12"/>
    <x v="0"/>
    <s v="T477"/>
    <b v="0"/>
    <x v="2"/>
    <x v="1"/>
    <x v="2"/>
  </r>
  <r>
    <x v="2778"/>
    <x v="1"/>
    <n v="12"/>
    <x v="113"/>
    <m/>
    <n v="81.5"/>
    <n v="33.799999999999997"/>
    <x v="1"/>
    <n v="4"/>
    <x v="1"/>
    <x v="4"/>
    <m/>
    <n v="-0.24967377635768659"/>
    <s v="Normal"/>
    <n v="16.186486486486487"/>
    <n v="16.186486486486487"/>
    <x v="0"/>
    <s v="T051"/>
    <b v="1"/>
    <x v="5"/>
    <x v="0"/>
    <x v="1"/>
  </r>
  <r>
    <x v="2779"/>
    <x v="3"/>
    <n v="23"/>
    <x v="113"/>
    <m/>
    <n v="36.200000000000003"/>
    <n v="29.2"/>
    <x v="0"/>
    <n v="3"/>
    <x v="2"/>
    <x v="61"/>
    <n v="17"/>
    <n v="-5.0673513232535307E-2"/>
    <s v="Normal"/>
    <n v="16.186486486486487"/>
    <n v="17"/>
    <x v="0"/>
    <s v="T104"/>
    <b v="0"/>
    <x v="3"/>
    <x v="1"/>
    <x v="1"/>
  </r>
  <r>
    <x v="2780"/>
    <x v="3"/>
    <n v="16"/>
    <x v="120"/>
    <m/>
    <n v="70.099999999999994"/>
    <n v="47.6"/>
    <x v="1"/>
    <n v="3"/>
    <x v="2"/>
    <x v="948"/>
    <n v="16.07"/>
    <n v="-6.1559998215264165E-2"/>
    <s v="Normal"/>
    <n v="18.832307692307694"/>
    <n v="16.07"/>
    <x v="0"/>
    <s v="T496"/>
    <b v="1"/>
    <x v="7"/>
    <x v="1"/>
    <x v="1"/>
  </r>
  <r>
    <x v="2781"/>
    <x v="2"/>
    <n v="26"/>
    <x v="120"/>
    <m/>
    <n v="36.5"/>
    <n v="29"/>
    <x v="0"/>
    <n v="3"/>
    <x v="2"/>
    <x v="61"/>
    <n v="17"/>
    <n v="-5.0673513232535307E-2"/>
    <s v="Normal"/>
    <n v="18.832307692307694"/>
    <n v="17"/>
    <x v="0"/>
    <s v="T212"/>
    <b v="0"/>
    <x v="4"/>
    <x v="1"/>
    <x v="2"/>
  </r>
  <r>
    <x v="2782"/>
    <x v="1"/>
    <n v="13"/>
    <x v="120"/>
    <m/>
    <n v="69.2"/>
    <n v="54.9"/>
    <x v="1"/>
    <n v="3.5"/>
    <x v="1"/>
    <x v="949"/>
    <n v="24.51"/>
    <n v="3.7237779477458009E-2"/>
    <s v="Normal"/>
    <n v="18.832307692307694"/>
    <n v="24.51"/>
    <x v="1"/>
    <s v="T390"/>
    <b v="1"/>
    <x v="13"/>
    <x v="0"/>
    <x v="0"/>
  </r>
  <r>
    <x v="2783"/>
    <x v="2"/>
    <n v="18"/>
    <x v="120"/>
    <m/>
    <n v="49.6"/>
    <n v="28.3"/>
    <x v="1"/>
    <n v="3"/>
    <x v="2"/>
    <x v="950"/>
    <n v="19.66"/>
    <n v="-1.9535825002364574E-2"/>
    <s v="Normal"/>
    <n v="18.832307692307694"/>
    <n v="19.66"/>
    <x v="1"/>
    <s v="T358"/>
    <b v="1"/>
    <x v="14"/>
    <x v="0"/>
    <x v="1"/>
  </r>
  <r>
    <x v="2784"/>
    <x v="3"/>
    <n v="1"/>
    <x v="120"/>
    <m/>
    <n v="65.400000000000006"/>
    <n v="38.299999999999997"/>
    <x v="1"/>
    <n v="2.5"/>
    <x v="1"/>
    <x v="245"/>
    <n v="15.41"/>
    <n v="-6.9285890783652396E-2"/>
    <s v="Normal"/>
    <n v="18.832307692307694"/>
    <n v="15.41"/>
    <x v="0"/>
    <s v="T290"/>
    <b v="1"/>
    <x v="19"/>
    <x v="0"/>
    <x v="2"/>
  </r>
  <r>
    <x v="2785"/>
    <x v="0"/>
    <n v="22"/>
    <x v="120"/>
    <m/>
    <n v="101.5"/>
    <n v="66.3"/>
    <x v="1"/>
    <n v="4"/>
    <x v="1"/>
    <x v="951"/>
    <n v="23.96"/>
    <n v="3.0799535670467816E-2"/>
    <s v="Normal"/>
    <n v="18.832307692307694"/>
    <n v="23.96"/>
    <x v="1"/>
    <s v="T298"/>
    <b v="1"/>
    <x v="7"/>
    <x v="0"/>
    <x v="2"/>
  </r>
  <r>
    <x v="2786"/>
    <x v="0"/>
    <n v="16"/>
    <x v="120"/>
    <m/>
    <n v="76.599999999999994"/>
    <n v="47.2"/>
    <x v="1"/>
    <n v="1"/>
    <x v="0"/>
    <x v="952"/>
    <n v="6.92"/>
    <n v="-0.16866896336791912"/>
    <s v="Normal"/>
    <n v="18.832307692307694"/>
    <n v="6.92"/>
    <x v="0"/>
    <s v="T032"/>
    <b v="1"/>
    <x v="2"/>
    <x v="0"/>
    <x v="1"/>
  </r>
  <r>
    <x v="2787"/>
    <x v="3"/>
    <n v="29"/>
    <x v="120"/>
    <m/>
    <n v="78.3"/>
    <n v="56.3"/>
    <x v="1"/>
    <n v="3"/>
    <x v="2"/>
    <x v="953"/>
    <n v="17.45"/>
    <n v="-4.5405859208634249E-2"/>
    <s v="Normal"/>
    <n v="18.832307692307694"/>
    <n v="17.45"/>
    <x v="0"/>
    <s v="T291"/>
    <b v="1"/>
    <x v="15"/>
    <x v="0"/>
    <x v="2"/>
  </r>
  <r>
    <x v="2788"/>
    <x v="3"/>
    <n v="13"/>
    <x v="120"/>
    <m/>
    <n v="85.2"/>
    <n v="59.5"/>
    <x v="0"/>
    <n v="2"/>
    <x v="0"/>
    <x v="40"/>
    <n v="12"/>
    <n v="-0.10920300238699156"/>
    <s v="Normal"/>
    <n v="18.832307692307694"/>
    <n v="12"/>
    <x v="0"/>
    <s v="T289"/>
    <b v="0"/>
    <x v="12"/>
    <x v="1"/>
    <x v="1"/>
  </r>
  <r>
    <x v="2789"/>
    <x v="2"/>
    <n v="22"/>
    <x v="120"/>
    <m/>
    <n v="89.5"/>
    <n v="53.4"/>
    <x v="0"/>
    <n v="3.5"/>
    <x v="1"/>
    <x v="60"/>
    <n v="20.48"/>
    <n v="-9.9369887810337437E-3"/>
    <s v="Normal"/>
    <n v="18.832307692307694"/>
    <n v="20.48"/>
    <x v="1"/>
    <s v="T050"/>
    <b v="0"/>
    <x v="8"/>
    <x v="1"/>
    <x v="0"/>
  </r>
  <r>
    <x v="2790"/>
    <x v="0"/>
    <n v="15"/>
    <x v="120"/>
    <m/>
    <n v="69.3"/>
    <n v="39"/>
    <x v="1"/>
    <n v="3"/>
    <x v="2"/>
    <x v="583"/>
    <n v="16.78"/>
    <n v="-5.3248810755331367E-2"/>
    <s v="Normal"/>
    <n v="18.832307692307694"/>
    <n v="16.78"/>
    <x v="0"/>
    <s v="T274"/>
    <b v="1"/>
    <x v="13"/>
    <x v="0"/>
    <x v="1"/>
  </r>
  <r>
    <x v="2791"/>
    <x v="2"/>
    <n v="18"/>
    <x v="120"/>
    <m/>
    <n v="58.4"/>
    <n v="35.1"/>
    <x v="1"/>
    <n v="5"/>
    <x v="1"/>
    <x v="676"/>
    <n v="26.06"/>
    <n v="5.5381921115339419E-2"/>
    <s v="Normal"/>
    <n v="18.832307692307694"/>
    <n v="26.06"/>
    <x v="1"/>
    <s v="T500"/>
    <b v="1"/>
    <x v="1"/>
    <x v="1"/>
    <x v="1"/>
  </r>
  <r>
    <x v="2792"/>
    <x v="1"/>
    <n v="23"/>
    <x v="120"/>
    <m/>
    <n v="66.2"/>
    <n v="33.6"/>
    <x v="1"/>
    <n v="4"/>
    <x v="1"/>
    <x v="954"/>
    <n v="23.65"/>
    <n v="2.7170707342891502E-2"/>
    <s v="Normal"/>
    <n v="18.832307692307694"/>
    <n v="23.65"/>
    <x v="1"/>
    <s v="T365"/>
    <b v="1"/>
    <x v="12"/>
    <x v="0"/>
    <x v="0"/>
  </r>
  <r>
    <x v="2793"/>
    <x v="1"/>
    <n v="10"/>
    <x v="120"/>
    <m/>
    <n v="90.2"/>
    <n v="55.8"/>
    <x v="1"/>
    <n v="4"/>
    <x v="1"/>
    <x v="602"/>
    <n v="25.49"/>
    <n v="4.87095593517314E-2"/>
    <s v="Normal"/>
    <n v="18.832307692307694"/>
    <n v="25.49"/>
    <x v="1"/>
    <s v="T210"/>
    <b v="1"/>
    <x v="21"/>
    <x v="0"/>
    <x v="2"/>
  </r>
  <r>
    <x v="2794"/>
    <x v="0"/>
    <n v="26"/>
    <x v="120"/>
    <m/>
    <n v="89"/>
    <n v="66.099999999999994"/>
    <x v="0"/>
    <n v="3"/>
    <x v="2"/>
    <x v="166"/>
    <n v="18"/>
    <n v="-3.8967615401644055E-2"/>
    <s v="Normal"/>
    <n v="18.832307692307694"/>
    <n v="18"/>
    <x v="1"/>
    <s v="T415"/>
    <b v="0"/>
    <x v="4"/>
    <x v="1"/>
    <x v="1"/>
  </r>
  <r>
    <x v="2795"/>
    <x v="1"/>
    <n v="25"/>
    <x v="120"/>
    <m/>
    <n v="71.099999999999994"/>
    <n v="44.3"/>
    <x v="1"/>
    <n v="3.5"/>
    <x v="1"/>
    <x v="955"/>
    <n v="22.38"/>
    <n v="1.2304217097659617E-2"/>
    <s v="Normal"/>
    <n v="18.832307692307694"/>
    <n v="22.38"/>
    <x v="1"/>
    <s v="T397"/>
    <b v="1"/>
    <x v="5"/>
    <x v="0"/>
    <x v="1"/>
  </r>
  <r>
    <x v="2796"/>
    <x v="0"/>
    <n v="18"/>
    <x v="120"/>
    <m/>
    <n v="62.2"/>
    <n v="37.5"/>
    <x v="0"/>
    <n v="2"/>
    <x v="0"/>
    <x v="3"/>
    <n v="10"/>
    <n v="-0.13261479804877407"/>
    <s v="Normal"/>
    <n v="18.832307692307694"/>
    <n v="10"/>
    <x v="0"/>
    <s v="T045"/>
    <b v="0"/>
    <x v="0"/>
    <x v="0"/>
    <x v="0"/>
  </r>
  <r>
    <x v="2797"/>
    <x v="3"/>
    <n v="30"/>
    <x v="120"/>
    <m/>
    <n v="91.5"/>
    <n v="44.6"/>
    <x v="0"/>
    <n v="4.5"/>
    <x v="1"/>
    <x v="113"/>
    <n v="26.78"/>
    <n v="6.3810167553581154E-2"/>
    <s v="Normal"/>
    <n v="18.832307692307694"/>
    <n v="26.78"/>
    <x v="1"/>
    <s v="T024"/>
    <b v="0"/>
    <x v="5"/>
    <x v="1"/>
    <x v="1"/>
  </r>
  <r>
    <x v="2798"/>
    <x v="1"/>
    <n v="8"/>
    <x v="120"/>
    <m/>
    <n v="54"/>
    <n v="39"/>
    <x v="1"/>
    <n v="4.5"/>
    <x v="1"/>
    <x v="729"/>
    <n v="29.56"/>
    <n v="9.6352563523458792E-2"/>
    <s v="Normal"/>
    <n v="18.832307692307694"/>
    <n v="29.56"/>
    <x v="1"/>
    <s v="T455"/>
    <b v="1"/>
    <x v="16"/>
    <x v="0"/>
    <x v="2"/>
  </r>
  <r>
    <x v="2799"/>
    <x v="2"/>
    <n v="1"/>
    <x v="120"/>
    <m/>
    <n v="46.9"/>
    <n v="26"/>
    <x v="1"/>
    <n v="4.5"/>
    <x v="1"/>
    <x v="798"/>
    <n v="28.29"/>
    <n v="8.148607327822692E-2"/>
    <s v="Normal"/>
    <n v="18.832307692307694"/>
    <n v="28.29"/>
    <x v="1"/>
    <s v="T381"/>
    <b v="1"/>
    <x v="13"/>
    <x v="0"/>
    <x v="2"/>
  </r>
  <r>
    <x v="2800"/>
    <x v="0"/>
    <n v="5"/>
    <x v="121"/>
    <m/>
    <n v="49"/>
    <n v="33"/>
    <x v="1"/>
    <n v="5"/>
    <x v="1"/>
    <x v="620"/>
    <n v="28.53"/>
    <n v="8.4295488757640841E-2"/>
    <s v="Normal"/>
    <n v="15.228"/>
    <n v="28.53"/>
    <x v="1"/>
    <s v="T325"/>
    <b v="1"/>
    <x v="5"/>
    <x v="0"/>
    <x v="1"/>
  </r>
  <r>
    <x v="2801"/>
    <x v="3"/>
    <n v="13"/>
    <x v="121"/>
    <m/>
    <n v="67.599999999999994"/>
    <n v="59.2"/>
    <x v="0"/>
    <n v="3"/>
    <x v="2"/>
    <x v="45"/>
    <n v="15"/>
    <n v="-7.4085308894317803E-2"/>
    <s v="Normal"/>
    <n v="15.228"/>
    <n v="15"/>
    <x v="0"/>
    <s v="T324"/>
    <b v="0"/>
    <x v="23"/>
    <x v="1"/>
    <x v="1"/>
  </r>
  <r>
    <x v="2802"/>
    <x v="0"/>
    <n v="20"/>
    <x v="121"/>
    <m/>
    <n v="77.900000000000006"/>
    <n v="38"/>
    <x v="1"/>
    <n v="2"/>
    <x v="0"/>
    <x v="956"/>
    <n v="12.55"/>
    <n v="-0.10276475858000136"/>
    <s v="Normal"/>
    <n v="15.228"/>
    <n v="12.55"/>
    <x v="0"/>
    <s v="T411"/>
    <b v="1"/>
    <x v="19"/>
    <x v="1"/>
    <x v="1"/>
  </r>
  <r>
    <x v="2803"/>
    <x v="0"/>
    <n v="15"/>
    <x v="121"/>
    <m/>
    <n v="45"/>
    <n v="30.4"/>
    <x v="0"/>
    <n v="1"/>
    <x v="0"/>
    <x v="16"/>
    <n v="8"/>
    <n v="-0.15602659371055658"/>
    <s v="Normal"/>
    <n v="15.228"/>
    <n v="8"/>
    <x v="0"/>
    <s v="T028"/>
    <b v="0"/>
    <x v="18"/>
    <x v="1"/>
    <x v="1"/>
  </r>
  <r>
    <x v="2804"/>
    <x v="1"/>
    <n v="4"/>
    <x v="121"/>
    <m/>
    <n v="63.9"/>
    <n v="39.5"/>
    <x v="0"/>
    <n v="4"/>
    <x v="1"/>
    <x v="21"/>
    <n v="22"/>
    <n v="7.8559759219209522E-3"/>
    <s v="Normal"/>
    <n v="15.228"/>
    <n v="22"/>
    <x v="1"/>
    <s v="T466"/>
    <b v="0"/>
    <x v="2"/>
    <x v="0"/>
    <x v="0"/>
  </r>
  <r>
    <x v="2805"/>
    <x v="0"/>
    <n v="9"/>
    <x v="121"/>
    <m/>
    <n v="71.400000000000006"/>
    <n v="49.1"/>
    <x v="0"/>
    <n v="1"/>
    <x v="0"/>
    <x v="15"/>
    <n v="5"/>
    <n v="-0.19114428720323032"/>
    <s v="Normal"/>
    <n v="15.228"/>
    <n v="5"/>
    <x v="0"/>
    <s v="T124"/>
    <b v="0"/>
    <x v="2"/>
    <x v="1"/>
    <x v="1"/>
  </r>
  <r>
    <x v="2806"/>
    <x v="0"/>
    <n v="19"/>
    <x v="121"/>
    <m/>
    <n v="65.3"/>
    <n v="39.1"/>
    <x v="0"/>
    <n v="1.5"/>
    <x v="0"/>
    <x v="50"/>
    <n v="7.88"/>
    <n v="-0.15743130145026352"/>
    <s v="Normal"/>
    <n v="15.228"/>
    <n v="7.88"/>
    <x v="0"/>
    <s v="T060"/>
    <b v="0"/>
    <x v="0"/>
    <x v="1"/>
    <x v="1"/>
  </r>
  <r>
    <x v="2807"/>
    <x v="2"/>
    <n v="22"/>
    <x v="121"/>
    <m/>
    <n v="71.2"/>
    <n v="54.6"/>
    <x v="1"/>
    <n v="2"/>
    <x v="0"/>
    <x v="957"/>
    <n v="12.5"/>
    <n v="-0.10335005347154594"/>
    <s v="Normal"/>
    <n v="15.228"/>
    <n v="12.5"/>
    <x v="0"/>
    <s v="T103"/>
    <b v="1"/>
    <x v="8"/>
    <x v="0"/>
    <x v="0"/>
  </r>
  <r>
    <x v="2808"/>
    <x v="2"/>
    <n v="29"/>
    <x v="121"/>
    <m/>
    <n v="94.8"/>
    <n v="40.1"/>
    <x v="0"/>
    <n v="4"/>
    <x v="1"/>
    <x v="58"/>
    <n v="23"/>
    <n v="1.9561873752812205E-2"/>
    <s v="Normal"/>
    <n v="15.228"/>
    <n v="23"/>
    <x v="1"/>
    <s v="T077"/>
    <b v="0"/>
    <x v="22"/>
    <x v="1"/>
    <x v="1"/>
  </r>
  <r>
    <x v="2809"/>
    <x v="2"/>
    <n v="20"/>
    <x v="121"/>
    <m/>
    <n v="62.4"/>
    <n v="43.1"/>
    <x v="1"/>
    <n v="3"/>
    <x v="2"/>
    <x v="958"/>
    <n v="16.850000000000001"/>
    <n v="-5.2429397907168974E-2"/>
    <s v="Normal"/>
    <n v="15.228"/>
    <n v="16.850000000000001"/>
    <x v="0"/>
    <s v="T381"/>
    <b v="1"/>
    <x v="22"/>
    <x v="0"/>
    <x v="2"/>
  </r>
  <r>
    <x v="2810"/>
    <x v="3"/>
    <n v="21"/>
    <x v="121"/>
    <m/>
    <n v="51.4"/>
    <n v="29.3"/>
    <x v="0"/>
    <n v="2.5"/>
    <x v="1"/>
    <x v="157"/>
    <n v="14.18"/>
    <n v="-8.3684145115648631E-2"/>
    <s v="Normal"/>
    <n v="15.228"/>
    <n v="14.18"/>
    <x v="0"/>
    <s v="T413"/>
    <b v="0"/>
    <x v="20"/>
    <x v="1"/>
    <x v="2"/>
  </r>
  <r>
    <x v="2811"/>
    <x v="2"/>
    <n v="26"/>
    <x v="121"/>
    <m/>
    <n v="67.8"/>
    <n v="31.7"/>
    <x v="1"/>
    <n v="3.5"/>
    <x v="1"/>
    <x v="371"/>
    <n v="19.54"/>
    <n v="-2.0940532742071534E-2"/>
    <s v="Normal"/>
    <n v="15.228"/>
    <n v="19.54"/>
    <x v="1"/>
    <s v="T196"/>
    <b v="1"/>
    <x v="0"/>
    <x v="0"/>
    <x v="0"/>
  </r>
  <r>
    <x v="2812"/>
    <x v="0"/>
    <n v="7"/>
    <x v="121"/>
    <m/>
    <n v="53.1"/>
    <n v="33"/>
    <x v="1"/>
    <n v="4.5"/>
    <x v="1"/>
    <x v="959"/>
    <n v="27.41"/>
    <n v="7.1184883187042622E-2"/>
    <s v="Normal"/>
    <n v="15.228"/>
    <n v="27.41"/>
    <x v="1"/>
    <s v="T114"/>
    <b v="1"/>
    <x v="14"/>
    <x v="0"/>
    <x v="1"/>
  </r>
  <r>
    <x v="2813"/>
    <x v="2"/>
    <n v="13"/>
    <x v="121"/>
    <m/>
    <n v="75.099999999999994"/>
    <n v="34.9"/>
    <x v="0"/>
    <n v="1"/>
    <x v="0"/>
    <x v="15"/>
    <n v="5"/>
    <n v="-0.19114428720323032"/>
    <s v="Normal"/>
    <n v="15.228"/>
    <n v="5"/>
    <x v="0"/>
    <s v="T445"/>
    <b v="0"/>
    <x v="9"/>
    <x v="1"/>
    <x v="0"/>
  </r>
  <r>
    <x v="2814"/>
    <x v="0"/>
    <n v="18"/>
    <x v="121"/>
    <m/>
    <n v="60.3"/>
    <n v="31.1"/>
    <x v="1"/>
    <n v="1"/>
    <x v="0"/>
    <x v="960"/>
    <n v="7.66"/>
    <n v="-0.16000659897305958"/>
    <s v="Normal"/>
    <n v="15.228"/>
    <n v="7.66"/>
    <x v="0"/>
    <s v="T020"/>
    <b v="1"/>
    <x v="19"/>
    <x v="0"/>
    <x v="0"/>
  </r>
  <r>
    <x v="2815"/>
    <x v="3"/>
    <n v="15"/>
    <x v="121"/>
    <m/>
    <n v="91.2"/>
    <n v="56.7"/>
    <x v="1"/>
    <n v="4.5"/>
    <x v="1"/>
    <x v="695"/>
    <n v="28.69"/>
    <n v="8.6168432410583445E-2"/>
    <s v="Normal"/>
    <n v="15.228"/>
    <n v="28.69"/>
    <x v="1"/>
    <s v="T351"/>
    <b v="1"/>
    <x v="7"/>
    <x v="0"/>
    <x v="2"/>
  </r>
  <r>
    <x v="2816"/>
    <x v="3"/>
    <n v="24"/>
    <x v="121"/>
    <m/>
    <n v="65.7"/>
    <n v="58.6"/>
    <x v="0"/>
    <n v="2"/>
    <x v="0"/>
    <x v="3"/>
    <n v="10"/>
    <n v="-0.13261479804877407"/>
    <s v="Normal"/>
    <n v="15.228"/>
    <n v="10"/>
    <x v="0"/>
    <s v="T112"/>
    <b v="0"/>
    <x v="15"/>
    <x v="1"/>
    <x v="2"/>
  </r>
  <r>
    <x v="2817"/>
    <x v="0"/>
    <n v="16"/>
    <x v="121"/>
    <m/>
    <n v="90.2"/>
    <n v="51.4"/>
    <x v="1"/>
    <n v="4"/>
    <x v="1"/>
    <x v="4"/>
    <m/>
    <n v="-0.24967377635768659"/>
    <s v="Normal"/>
    <n v="15.228"/>
    <n v="15.228"/>
    <x v="0"/>
    <s v="T417"/>
    <b v="1"/>
    <x v="10"/>
    <x v="0"/>
    <x v="2"/>
  </r>
  <r>
    <x v="2818"/>
    <x v="0"/>
    <n v="2"/>
    <x v="121"/>
    <m/>
    <n v="75.2"/>
    <n v="53.8"/>
    <x v="0"/>
    <n v="1"/>
    <x v="0"/>
    <x v="15"/>
    <n v="5"/>
    <n v="-0.19114428720323032"/>
    <s v="Normal"/>
    <n v="15.228"/>
    <n v="5"/>
    <x v="0"/>
    <s v="T306"/>
    <b v="0"/>
    <x v="3"/>
    <x v="0"/>
    <x v="2"/>
  </r>
  <r>
    <x v="2819"/>
    <x v="3"/>
    <n v="27"/>
    <x v="121"/>
    <m/>
    <n v="81.900000000000006"/>
    <n v="59.2"/>
    <x v="1"/>
    <n v="4"/>
    <x v="1"/>
    <x v="961"/>
    <n v="23.22"/>
    <n v="2.2137171275608266E-2"/>
    <s v="Normal"/>
    <n v="15.228"/>
    <n v="23.22"/>
    <x v="1"/>
    <s v="T101"/>
    <b v="1"/>
    <x v="4"/>
    <x v="1"/>
    <x v="0"/>
  </r>
  <r>
    <x v="2820"/>
    <x v="2"/>
    <n v="15"/>
    <x v="122"/>
    <m/>
    <n v="71.400000000000006"/>
    <n v="58.4"/>
    <x v="1"/>
    <n v="2.5"/>
    <x v="1"/>
    <x v="245"/>
    <n v="15.41"/>
    <n v="-6.9285890783652396E-2"/>
    <s v="Normal"/>
    <n v="18.921764705882353"/>
    <n v="15.41"/>
    <x v="0"/>
    <s v="T187"/>
    <b v="1"/>
    <x v="11"/>
    <x v="0"/>
    <x v="2"/>
  </r>
  <r>
    <x v="2821"/>
    <x v="2"/>
    <n v="29"/>
    <x v="122"/>
    <m/>
    <n v="52.2"/>
    <n v="35.1"/>
    <x v="0"/>
    <n v="2"/>
    <x v="0"/>
    <x v="4"/>
    <m/>
    <n v="-0.24967377635768659"/>
    <s v="Normal"/>
    <n v="18.921764705882353"/>
    <n v="18.921764705882353"/>
    <x v="1"/>
    <s v="T286"/>
    <b v="0"/>
    <x v="16"/>
    <x v="1"/>
    <x v="0"/>
  </r>
  <r>
    <x v="2822"/>
    <x v="1"/>
    <n v="7"/>
    <x v="122"/>
    <m/>
    <n v="81.5"/>
    <n v="57.3"/>
    <x v="1"/>
    <n v="4"/>
    <x v="1"/>
    <x v="962"/>
    <n v="25.25"/>
    <n v="4.5900143872317521E-2"/>
    <s v="Normal"/>
    <n v="18.921764705882353"/>
    <n v="25.25"/>
    <x v="1"/>
    <s v="T126"/>
    <b v="1"/>
    <x v="3"/>
    <x v="0"/>
    <x v="1"/>
  </r>
  <r>
    <x v="2823"/>
    <x v="1"/>
    <n v="11"/>
    <x v="122"/>
    <m/>
    <n v="53.7"/>
    <n v="28.7"/>
    <x v="1"/>
    <n v="4"/>
    <x v="1"/>
    <x v="704"/>
    <n v="24.97"/>
    <n v="4.2622492479667956E-2"/>
    <s v="Normal"/>
    <n v="18.921764705882353"/>
    <n v="24.97"/>
    <x v="1"/>
    <s v="T224"/>
    <b v="1"/>
    <x v="23"/>
    <x v="0"/>
    <x v="0"/>
  </r>
  <r>
    <x v="2824"/>
    <x v="1"/>
    <n v="28"/>
    <x v="122"/>
    <m/>
    <n v="43.1"/>
    <n v="25.6"/>
    <x v="1"/>
    <n v="4.5"/>
    <x v="1"/>
    <x v="400"/>
    <n v="32.08"/>
    <n v="0.12585142605730476"/>
    <s v="Normal"/>
    <n v="18.921764705882353"/>
    <n v="32.08"/>
    <x v="1"/>
    <s v="T116"/>
    <b v="1"/>
    <x v="11"/>
    <x v="0"/>
    <x v="0"/>
  </r>
  <r>
    <x v="2825"/>
    <x v="0"/>
    <n v="9"/>
    <x v="122"/>
    <m/>
    <n v="81.900000000000006"/>
    <n v="64.5"/>
    <x v="1"/>
    <n v="2.5"/>
    <x v="1"/>
    <x v="963"/>
    <n v="14.39"/>
    <n v="-8.1225906571161466E-2"/>
    <s v="Normal"/>
    <n v="18.921764705882353"/>
    <n v="14.39"/>
    <x v="0"/>
    <s v="T399"/>
    <b v="1"/>
    <x v="15"/>
    <x v="1"/>
    <x v="1"/>
  </r>
  <r>
    <x v="2826"/>
    <x v="2"/>
    <n v="4"/>
    <x v="122"/>
    <m/>
    <n v="82.7"/>
    <n v="62.4"/>
    <x v="1"/>
    <n v="3"/>
    <x v="2"/>
    <x v="964"/>
    <n v="17.670000000000002"/>
    <n v="-4.2830561685838146E-2"/>
    <s v="Normal"/>
    <n v="18.921764705882353"/>
    <n v="17.670000000000002"/>
    <x v="0"/>
    <s v="T110"/>
    <b v="1"/>
    <x v="18"/>
    <x v="0"/>
    <x v="1"/>
  </r>
  <r>
    <x v="2827"/>
    <x v="3"/>
    <n v="14"/>
    <x v="122"/>
    <m/>
    <n v="92.9"/>
    <n v="49.7"/>
    <x v="1"/>
    <n v="5"/>
    <x v="1"/>
    <x v="965"/>
    <n v="30.31"/>
    <n v="0.10513198689662724"/>
    <s v="Normal"/>
    <n v="18.921764705882353"/>
    <n v="30.31"/>
    <x v="1"/>
    <s v="T131"/>
    <b v="1"/>
    <x v="9"/>
    <x v="1"/>
    <x v="2"/>
  </r>
  <r>
    <x v="2828"/>
    <x v="2"/>
    <n v="23"/>
    <x v="122"/>
    <m/>
    <n v="81"/>
    <n v="48.5"/>
    <x v="1"/>
    <n v="4.5"/>
    <x v="1"/>
    <x v="4"/>
    <m/>
    <n v="-0.24967377635768659"/>
    <s v="Normal"/>
    <n v="18.921764705882353"/>
    <n v="18.921764705882353"/>
    <x v="1"/>
    <s v="T176"/>
    <b v="1"/>
    <x v="0"/>
    <x v="1"/>
    <x v="1"/>
  </r>
  <r>
    <x v="2829"/>
    <x v="0"/>
    <n v="1"/>
    <x v="122"/>
    <m/>
    <n v="93.7"/>
    <n v="55.3"/>
    <x v="1"/>
    <n v="2.5"/>
    <x v="1"/>
    <x v="966"/>
    <n v="17.649999999999999"/>
    <n v="-4.3064679642456007E-2"/>
    <s v="Normal"/>
    <n v="18.921764705882353"/>
    <n v="17.649999999999999"/>
    <x v="0"/>
    <s v="T085"/>
    <b v="1"/>
    <x v="1"/>
    <x v="1"/>
    <x v="0"/>
  </r>
  <r>
    <x v="2830"/>
    <x v="0"/>
    <n v="30"/>
    <x v="122"/>
    <m/>
    <n v="84"/>
    <n v="60.3"/>
    <x v="0"/>
    <n v="1.5"/>
    <x v="0"/>
    <x v="4"/>
    <m/>
    <n v="-0.24967377635768659"/>
    <s v="Normal"/>
    <n v="18.921764705882353"/>
    <n v="18.921764705882353"/>
    <x v="1"/>
    <s v="T294"/>
    <b v="0"/>
    <x v="1"/>
    <x v="1"/>
    <x v="2"/>
  </r>
  <r>
    <x v="2831"/>
    <x v="2"/>
    <n v="26"/>
    <x v="122"/>
    <m/>
    <n v="54.9"/>
    <n v="27.8"/>
    <x v="1"/>
    <n v="4"/>
    <x v="1"/>
    <x v="967"/>
    <n v="22.53"/>
    <n v="1.406010177229333E-2"/>
    <s v="Normal"/>
    <n v="18.921764705882353"/>
    <n v="22.53"/>
    <x v="1"/>
    <s v="T203"/>
    <b v="1"/>
    <x v="3"/>
    <x v="1"/>
    <x v="1"/>
  </r>
  <r>
    <x v="2832"/>
    <x v="0"/>
    <n v="3"/>
    <x v="122"/>
    <m/>
    <n v="63.5"/>
    <n v="50.6"/>
    <x v="1"/>
    <n v="2.5"/>
    <x v="1"/>
    <x v="251"/>
    <n v="16.05"/>
    <n v="-6.1794116171881984E-2"/>
    <s v="Normal"/>
    <n v="18.921764705882353"/>
    <n v="16.05"/>
    <x v="0"/>
    <s v="T235"/>
    <b v="1"/>
    <x v="20"/>
    <x v="0"/>
    <x v="0"/>
  </r>
  <r>
    <x v="2833"/>
    <x v="2"/>
    <n v="27"/>
    <x v="122"/>
    <m/>
    <n v="45"/>
    <n v="26.1"/>
    <x v="1"/>
    <n v="4"/>
    <x v="1"/>
    <x v="4"/>
    <m/>
    <n v="-0.24967377635768659"/>
    <s v="Normal"/>
    <n v="18.921764705882353"/>
    <n v="18.921764705882353"/>
    <x v="1"/>
    <s v="T046"/>
    <b v="1"/>
    <x v="22"/>
    <x v="0"/>
    <x v="0"/>
  </r>
  <r>
    <x v="2834"/>
    <x v="2"/>
    <n v="2"/>
    <x v="122"/>
    <m/>
    <n v="90.5"/>
    <n v="43.5"/>
    <x v="1"/>
    <n v="4"/>
    <x v="1"/>
    <x v="4"/>
    <m/>
    <n v="-0.24967377635768659"/>
    <s v="Normal"/>
    <n v="18.921764705882353"/>
    <n v="18.921764705882353"/>
    <x v="1"/>
    <s v="T160"/>
    <b v="1"/>
    <x v="7"/>
    <x v="0"/>
    <x v="0"/>
  </r>
  <r>
    <x v="2835"/>
    <x v="2"/>
    <n v="17"/>
    <x v="122"/>
    <m/>
    <n v="60.8"/>
    <n v="58.2"/>
    <x v="1"/>
    <n v="2.5"/>
    <x v="1"/>
    <x v="4"/>
    <m/>
    <n v="-0.24967377635768659"/>
    <s v="Normal"/>
    <n v="18.921764705882353"/>
    <n v="18.921764705882353"/>
    <x v="1"/>
    <s v="T214"/>
    <b v="1"/>
    <x v="17"/>
    <x v="0"/>
    <x v="2"/>
  </r>
  <r>
    <x v="2836"/>
    <x v="3"/>
    <n v="12"/>
    <x v="122"/>
    <m/>
    <n v="78.5"/>
    <n v="59"/>
    <x v="1"/>
    <n v="3"/>
    <x v="2"/>
    <x v="328"/>
    <n v="17.940000000000001"/>
    <n v="-3.9669969271497511E-2"/>
    <s v="Normal"/>
    <n v="18.921764705882353"/>
    <n v="17.940000000000001"/>
    <x v="0"/>
    <s v="T489"/>
    <b v="1"/>
    <x v="6"/>
    <x v="1"/>
    <x v="0"/>
  </r>
  <r>
    <x v="2837"/>
    <x v="0"/>
    <n v="15"/>
    <x v="122"/>
    <m/>
    <n v="32.6"/>
    <n v="30"/>
    <x v="0"/>
    <n v="1"/>
    <x v="0"/>
    <x v="16"/>
    <n v="8"/>
    <n v="-0.15602659371055658"/>
    <s v="Normal"/>
    <n v="18.921764705882353"/>
    <n v="8"/>
    <x v="0"/>
    <s v="T377"/>
    <b v="0"/>
    <x v="21"/>
    <x v="1"/>
    <x v="1"/>
  </r>
  <r>
    <x v="2838"/>
    <x v="1"/>
    <n v="20"/>
    <x v="122"/>
    <m/>
    <n v="65.8"/>
    <n v="43.4"/>
    <x v="1"/>
    <n v="4.5"/>
    <x v="1"/>
    <x v="410"/>
    <n v="27.79"/>
    <n v="7.5633124362781287E-2"/>
    <s v="Normal"/>
    <n v="18.921764705882353"/>
    <n v="27.79"/>
    <x v="1"/>
    <s v="T285"/>
    <b v="1"/>
    <x v="6"/>
    <x v="0"/>
    <x v="2"/>
  </r>
  <r>
    <x v="2839"/>
    <x v="2"/>
    <n v="14"/>
    <x v="122"/>
    <m/>
    <n v="46.6"/>
    <n v="35.9"/>
    <x v="0"/>
    <n v="2.5"/>
    <x v="1"/>
    <x v="252"/>
    <n v="15.23"/>
    <n v="-7.1392952393212819E-2"/>
    <s v="Normal"/>
    <n v="18.921764705882353"/>
    <n v="15.23"/>
    <x v="0"/>
    <s v="T266"/>
    <b v="0"/>
    <x v="18"/>
    <x v="1"/>
    <x v="2"/>
  </r>
  <r>
    <x v="2840"/>
    <x v="0"/>
    <n v="12"/>
    <x v="123"/>
    <m/>
    <n v="46.3"/>
    <n v="30.3"/>
    <x v="0"/>
    <n v="3"/>
    <x v="2"/>
    <x v="61"/>
    <n v="17"/>
    <n v="-5.0673513232535307E-2"/>
    <s v="Normal"/>
    <n v="19.025263157894734"/>
    <n v="17"/>
    <x v="0"/>
    <s v="T363"/>
    <b v="0"/>
    <x v="2"/>
    <x v="1"/>
    <x v="0"/>
  </r>
  <r>
    <x v="2841"/>
    <x v="3"/>
    <n v="7"/>
    <x v="123"/>
    <m/>
    <n v="62.3"/>
    <n v="54.7"/>
    <x v="0"/>
    <n v="2"/>
    <x v="0"/>
    <x v="3"/>
    <n v="10"/>
    <n v="-0.13261479804877407"/>
    <s v="Normal"/>
    <n v="19.025263157894734"/>
    <n v="10"/>
    <x v="0"/>
    <s v="T140"/>
    <b v="0"/>
    <x v="9"/>
    <x v="1"/>
    <x v="0"/>
  </r>
  <r>
    <x v="2842"/>
    <x v="3"/>
    <n v="1"/>
    <x v="123"/>
    <m/>
    <n v="42"/>
    <n v="33.5"/>
    <x v="1"/>
    <n v="4.5"/>
    <x v="1"/>
    <x v="4"/>
    <m/>
    <n v="-0.24967377635768659"/>
    <s v="Normal"/>
    <n v="19.025263157894734"/>
    <n v="19.025263157894734"/>
    <x v="1"/>
    <s v="T369"/>
    <b v="1"/>
    <x v="10"/>
    <x v="0"/>
    <x v="1"/>
  </r>
  <r>
    <x v="2843"/>
    <x v="3"/>
    <n v="8"/>
    <x v="123"/>
    <m/>
    <n v="76.900000000000006"/>
    <n v="59.2"/>
    <x v="1"/>
    <n v="3"/>
    <x v="2"/>
    <x v="968"/>
    <n v="16.420000000000002"/>
    <n v="-5.7462933974452207E-2"/>
    <s v="Normal"/>
    <n v="19.025263157894734"/>
    <n v="16.420000000000002"/>
    <x v="0"/>
    <s v="T307"/>
    <b v="1"/>
    <x v="12"/>
    <x v="1"/>
    <x v="0"/>
  </r>
  <r>
    <x v="2844"/>
    <x v="0"/>
    <n v="19"/>
    <x v="123"/>
    <m/>
    <n v="68.900000000000006"/>
    <n v="34.9"/>
    <x v="1"/>
    <n v="2"/>
    <x v="0"/>
    <x v="11"/>
    <n v="12.78"/>
    <n v="-0.10007240207889639"/>
    <s v="Normal"/>
    <n v="19.025263157894734"/>
    <n v="12.78"/>
    <x v="0"/>
    <s v="T158"/>
    <b v="1"/>
    <x v="13"/>
    <x v="1"/>
    <x v="1"/>
  </r>
  <r>
    <x v="2845"/>
    <x v="3"/>
    <n v="6"/>
    <x v="123"/>
    <m/>
    <n v="81.400000000000006"/>
    <n v="35.9"/>
    <x v="1"/>
    <n v="3.5"/>
    <x v="1"/>
    <x v="969"/>
    <n v="21.4"/>
    <n v="8.3243722338618531E-4"/>
    <s v="Normal"/>
    <n v="19.025263157894734"/>
    <n v="21.4"/>
    <x v="1"/>
    <s v="T492"/>
    <b v="1"/>
    <x v="5"/>
    <x v="0"/>
    <x v="1"/>
  </r>
  <r>
    <x v="2846"/>
    <x v="0"/>
    <n v="21"/>
    <x v="123"/>
    <m/>
    <n v="84.9"/>
    <n v="55.4"/>
    <x v="1"/>
    <n v="3.5"/>
    <x v="1"/>
    <x v="424"/>
    <n v="20.04"/>
    <n v="-1.508758382662591E-2"/>
    <s v="Normal"/>
    <n v="19.025263157894734"/>
    <n v="20.04"/>
    <x v="1"/>
    <s v="T181"/>
    <b v="1"/>
    <x v="21"/>
    <x v="0"/>
    <x v="2"/>
  </r>
  <r>
    <x v="2847"/>
    <x v="0"/>
    <n v="27"/>
    <x v="123"/>
    <m/>
    <n v="35"/>
    <n v="29.6"/>
    <x v="0"/>
    <n v="2"/>
    <x v="0"/>
    <x v="40"/>
    <n v="12"/>
    <n v="-0.10920300238699156"/>
    <s v="Normal"/>
    <n v="19.025263157894734"/>
    <n v="12"/>
    <x v="0"/>
    <s v="T289"/>
    <b v="0"/>
    <x v="11"/>
    <x v="1"/>
    <x v="0"/>
  </r>
  <r>
    <x v="2848"/>
    <x v="1"/>
    <n v="22"/>
    <x v="123"/>
    <m/>
    <n v="91.6"/>
    <n v="56.1"/>
    <x v="1"/>
    <n v="5"/>
    <x v="1"/>
    <x v="970"/>
    <n v="30.9"/>
    <n v="0.11203846661685307"/>
    <s v="Normal"/>
    <n v="19.025263157894734"/>
    <n v="30.9"/>
    <x v="1"/>
    <s v="T048"/>
    <b v="1"/>
    <x v="8"/>
    <x v="0"/>
    <x v="2"/>
  </r>
  <r>
    <x v="2849"/>
    <x v="1"/>
    <n v="11"/>
    <x v="123"/>
    <m/>
    <n v="74.400000000000006"/>
    <n v="50.1"/>
    <x v="1"/>
    <n v="4"/>
    <x v="1"/>
    <x v="971"/>
    <n v="24.72"/>
    <n v="3.9696018021945147E-2"/>
    <s v="Normal"/>
    <n v="19.025263157894734"/>
    <n v="24.72"/>
    <x v="1"/>
    <s v="T273"/>
    <b v="1"/>
    <x v="9"/>
    <x v="0"/>
    <x v="1"/>
  </r>
  <r>
    <x v="2850"/>
    <x v="0"/>
    <n v="10"/>
    <x v="123"/>
    <m/>
    <n v="65.2"/>
    <n v="48.4"/>
    <x v="1"/>
    <n v="4"/>
    <x v="1"/>
    <x v="413"/>
    <n v="21.64"/>
    <n v="3.641852702800109E-3"/>
    <s v="Normal"/>
    <n v="19.025263157894734"/>
    <n v="21.64"/>
    <x v="1"/>
    <s v="T344"/>
    <b v="1"/>
    <x v="9"/>
    <x v="0"/>
    <x v="2"/>
  </r>
  <r>
    <x v="2851"/>
    <x v="0"/>
    <n v="18"/>
    <x v="123"/>
    <m/>
    <n v="49.6"/>
    <n v="39.9"/>
    <x v="0"/>
    <n v="4"/>
    <x v="1"/>
    <x v="21"/>
    <n v="22"/>
    <n v="7.8559759219209522E-3"/>
    <s v="Normal"/>
    <n v="19.025263157894734"/>
    <n v="22"/>
    <x v="1"/>
    <s v="T052"/>
    <b v="0"/>
    <x v="0"/>
    <x v="1"/>
    <x v="2"/>
  </r>
  <r>
    <x v="2852"/>
    <x v="2"/>
    <n v="1"/>
    <x v="123"/>
    <m/>
    <n v="97.9"/>
    <n v="68.2"/>
    <x v="0"/>
    <n v="3"/>
    <x v="2"/>
    <x v="61"/>
    <n v="17"/>
    <n v="-5.0673513232535307E-2"/>
    <s v="Normal"/>
    <n v="19.025263157894734"/>
    <n v="17"/>
    <x v="0"/>
    <s v="T485"/>
    <b v="0"/>
    <x v="16"/>
    <x v="1"/>
    <x v="0"/>
  </r>
  <r>
    <x v="2853"/>
    <x v="0"/>
    <n v="4"/>
    <x v="123"/>
    <m/>
    <n v="63.8"/>
    <n v="32"/>
    <x v="0"/>
    <n v="1"/>
    <x v="0"/>
    <x v="4"/>
    <m/>
    <n v="-0.24967377635768659"/>
    <s v="Normal"/>
    <n v="19.025263157894734"/>
    <n v="19.025263157894734"/>
    <x v="1"/>
    <s v="T116"/>
    <b v="0"/>
    <x v="7"/>
    <x v="1"/>
    <x v="0"/>
  </r>
  <r>
    <x v="2854"/>
    <x v="3"/>
    <n v="3"/>
    <x v="123"/>
    <m/>
    <n v="52.1"/>
    <n v="26.6"/>
    <x v="0"/>
    <n v="4"/>
    <x v="1"/>
    <x v="32"/>
    <n v="20"/>
    <n v="-1.5555819739861551E-2"/>
    <s v="Normal"/>
    <n v="19.025263157894734"/>
    <n v="20"/>
    <x v="1"/>
    <s v="T189"/>
    <b v="0"/>
    <x v="15"/>
    <x v="1"/>
    <x v="0"/>
  </r>
  <r>
    <x v="2855"/>
    <x v="0"/>
    <n v="22"/>
    <x v="123"/>
    <m/>
    <n v="80.2"/>
    <n v="36.200000000000003"/>
    <x v="0"/>
    <n v="3"/>
    <x v="2"/>
    <x v="72"/>
    <n v="16"/>
    <n v="-6.2379411063426558E-2"/>
    <s v="Normal"/>
    <n v="19.025263157894734"/>
    <n v="16"/>
    <x v="0"/>
    <s v="T295"/>
    <b v="0"/>
    <x v="2"/>
    <x v="1"/>
    <x v="2"/>
  </r>
  <r>
    <x v="2856"/>
    <x v="0"/>
    <n v="4"/>
    <x v="123"/>
    <m/>
    <n v="59.6"/>
    <n v="51.8"/>
    <x v="0"/>
    <n v="0.5"/>
    <x v="0"/>
    <x v="36"/>
    <n v="3.68"/>
    <n v="-0.20659607234000676"/>
    <s v="Normal"/>
    <n v="19.025263157894734"/>
    <n v="3.68"/>
    <x v="0"/>
    <s v="T038"/>
    <b v="0"/>
    <x v="16"/>
    <x v="1"/>
    <x v="0"/>
  </r>
  <r>
    <x v="2857"/>
    <x v="3"/>
    <n v="16"/>
    <x v="123"/>
    <m/>
    <n v="81.400000000000006"/>
    <n v="30.1"/>
    <x v="1"/>
    <n v="3.5"/>
    <x v="1"/>
    <x v="655"/>
    <n v="20.64"/>
    <n v="-8.0640451280911424E-3"/>
    <s v="Normal"/>
    <n v="19.025263157894734"/>
    <n v="20.64"/>
    <x v="1"/>
    <s v="T161"/>
    <b v="1"/>
    <x v="17"/>
    <x v="1"/>
    <x v="2"/>
  </r>
  <r>
    <x v="2858"/>
    <x v="1"/>
    <n v="31"/>
    <x v="123"/>
    <m/>
    <n v="71.599999999999994"/>
    <n v="52.3"/>
    <x v="1"/>
    <n v="5"/>
    <x v="1"/>
    <x v="972"/>
    <n v="30.76"/>
    <n v="0.11039964092052833"/>
    <s v="Normal"/>
    <n v="19.025263157894734"/>
    <n v="30.76"/>
    <x v="1"/>
    <s v="T199"/>
    <b v="1"/>
    <x v="0"/>
    <x v="0"/>
    <x v="1"/>
  </r>
  <r>
    <x v="2859"/>
    <x v="1"/>
    <n v="19"/>
    <x v="123"/>
    <m/>
    <n v="80.900000000000006"/>
    <n v="49.4"/>
    <x v="0"/>
    <n v="4"/>
    <x v="1"/>
    <x v="173"/>
    <n v="23.1"/>
    <n v="2.0732463535901347E-2"/>
    <s v="Normal"/>
    <n v="19.025263157894734"/>
    <n v="23.1"/>
    <x v="1"/>
    <s v="T146"/>
    <b v="0"/>
    <x v="1"/>
    <x v="1"/>
    <x v="1"/>
  </r>
  <r>
    <x v="2860"/>
    <x v="1"/>
    <n v="11"/>
    <x v="124"/>
    <m/>
    <n v="68.400000000000006"/>
    <n v="38.200000000000003"/>
    <x v="1"/>
    <n v="3"/>
    <x v="2"/>
    <x v="973"/>
    <n v="18.84"/>
    <n v="-2.9134661223695402E-2"/>
    <s v="Normal"/>
    <n v="18.870588235294118"/>
    <n v="18.84"/>
    <x v="1"/>
    <s v="T225"/>
    <b v="1"/>
    <x v="4"/>
    <x v="0"/>
    <x v="0"/>
  </r>
  <r>
    <x v="2861"/>
    <x v="2"/>
    <n v="18"/>
    <x v="124"/>
    <m/>
    <n v="71.400000000000006"/>
    <n v="39.200000000000003"/>
    <x v="0"/>
    <n v="2"/>
    <x v="0"/>
    <x v="3"/>
    <n v="10"/>
    <n v="-0.13261479804877407"/>
    <s v="Normal"/>
    <n v="18.870588235294118"/>
    <n v="10"/>
    <x v="0"/>
    <s v="T482"/>
    <b v="0"/>
    <x v="23"/>
    <x v="1"/>
    <x v="2"/>
  </r>
  <r>
    <x v="2862"/>
    <x v="1"/>
    <n v="19"/>
    <x v="124"/>
    <m/>
    <n v="43.8"/>
    <n v="29.8"/>
    <x v="1"/>
    <n v="5"/>
    <x v="1"/>
    <x v="4"/>
    <m/>
    <n v="-0.24967377635768659"/>
    <s v="Normal"/>
    <n v="18.870588235294118"/>
    <n v="18.870588235294118"/>
    <x v="1"/>
    <s v="T337"/>
    <b v="1"/>
    <x v="4"/>
    <x v="1"/>
    <x v="2"/>
  </r>
  <r>
    <x v="2863"/>
    <x v="3"/>
    <n v="23"/>
    <x v="124"/>
    <m/>
    <n v="53.1"/>
    <n v="26.1"/>
    <x v="1"/>
    <n v="4"/>
    <x v="1"/>
    <x v="547"/>
    <n v="21.41"/>
    <n v="9.4949620169511621E-4"/>
    <s v="Normal"/>
    <n v="18.870588235294118"/>
    <n v="21.41"/>
    <x v="1"/>
    <s v="T337"/>
    <b v="1"/>
    <x v="9"/>
    <x v="0"/>
    <x v="0"/>
  </r>
  <r>
    <x v="2864"/>
    <x v="2"/>
    <n v="23"/>
    <x v="124"/>
    <m/>
    <n v="73.8"/>
    <n v="36.200000000000003"/>
    <x v="0"/>
    <n v="1"/>
    <x v="0"/>
    <x v="15"/>
    <n v="5"/>
    <n v="-0.19114428720323032"/>
    <s v="Normal"/>
    <n v="18.870588235294118"/>
    <n v="5"/>
    <x v="0"/>
    <s v="T321"/>
    <b v="0"/>
    <x v="4"/>
    <x v="1"/>
    <x v="2"/>
  </r>
  <r>
    <x v="2865"/>
    <x v="3"/>
    <n v="3"/>
    <x v="124"/>
    <m/>
    <n v="49.6"/>
    <n v="29.5"/>
    <x v="1"/>
    <n v="3"/>
    <x v="2"/>
    <x v="974"/>
    <n v="19.95"/>
    <n v="-1.614111463140612E-2"/>
    <s v="Normal"/>
    <n v="18.870588235294118"/>
    <n v="19.95"/>
    <x v="1"/>
    <s v="T371"/>
    <b v="1"/>
    <x v="15"/>
    <x v="0"/>
    <x v="2"/>
  </r>
  <r>
    <x v="2866"/>
    <x v="1"/>
    <n v="14"/>
    <x v="124"/>
    <m/>
    <n v="81.099999999999994"/>
    <n v="58.9"/>
    <x v="1"/>
    <n v="5"/>
    <x v="1"/>
    <x v="104"/>
    <n v="30.94"/>
    <n v="0.11250670253008875"/>
    <s v="Normal"/>
    <n v="18.870588235294118"/>
    <n v="30.94"/>
    <x v="1"/>
    <s v="T032"/>
    <b v="1"/>
    <x v="17"/>
    <x v="1"/>
    <x v="2"/>
  </r>
  <r>
    <x v="2867"/>
    <x v="2"/>
    <n v="22"/>
    <x v="124"/>
    <m/>
    <n v="88.8"/>
    <n v="60.5"/>
    <x v="1"/>
    <n v="4.5"/>
    <x v="1"/>
    <x v="905"/>
    <n v="27.8"/>
    <n v="7.5750183341090224E-2"/>
    <s v="Normal"/>
    <n v="18.870588235294118"/>
    <n v="27.8"/>
    <x v="1"/>
    <s v="T184"/>
    <b v="1"/>
    <x v="16"/>
    <x v="0"/>
    <x v="2"/>
  </r>
  <r>
    <x v="2868"/>
    <x v="3"/>
    <n v="7"/>
    <x v="124"/>
    <m/>
    <n v="75.099999999999994"/>
    <n v="49"/>
    <x v="1"/>
    <n v="3.5"/>
    <x v="1"/>
    <x v="975"/>
    <n v="21.3"/>
    <n v="-3.3815255970291486E-4"/>
    <s v="Normal"/>
    <n v="18.870588235294118"/>
    <n v="21.3"/>
    <x v="1"/>
    <s v="T416"/>
    <b v="1"/>
    <x v="6"/>
    <x v="0"/>
    <x v="1"/>
  </r>
  <r>
    <x v="2869"/>
    <x v="3"/>
    <n v="17"/>
    <x v="124"/>
    <m/>
    <n v="57.3"/>
    <n v="39.200000000000003"/>
    <x v="1"/>
    <n v="5"/>
    <x v="1"/>
    <x v="976"/>
    <n v="29.14"/>
    <n v="9.143608643448449E-2"/>
    <s v="Normal"/>
    <n v="18.870588235294118"/>
    <n v="29.14"/>
    <x v="1"/>
    <s v="T360"/>
    <b v="1"/>
    <x v="15"/>
    <x v="0"/>
    <x v="0"/>
  </r>
  <r>
    <x v="2870"/>
    <x v="3"/>
    <n v="2"/>
    <x v="124"/>
    <m/>
    <n v="55.9"/>
    <n v="27.5"/>
    <x v="0"/>
    <n v="4"/>
    <x v="1"/>
    <x v="32"/>
    <n v="20"/>
    <n v="-1.5555819739861551E-2"/>
    <s v="Normal"/>
    <n v="18.870588235294118"/>
    <n v="20"/>
    <x v="1"/>
    <s v="T030"/>
    <b v="0"/>
    <x v="13"/>
    <x v="1"/>
    <x v="0"/>
  </r>
  <r>
    <x v="2871"/>
    <x v="0"/>
    <n v="7"/>
    <x v="124"/>
    <m/>
    <n v="71.2"/>
    <n v="37.5"/>
    <x v="0"/>
    <n v="2.5"/>
    <x v="1"/>
    <x v="157"/>
    <n v="14.18"/>
    <n v="-8.3684145115648631E-2"/>
    <s v="Normal"/>
    <n v="18.870588235294118"/>
    <n v="14.18"/>
    <x v="0"/>
    <s v="T021"/>
    <b v="0"/>
    <x v="2"/>
    <x v="1"/>
    <x v="2"/>
  </r>
  <r>
    <x v="2872"/>
    <x v="2"/>
    <n v="5"/>
    <x v="124"/>
    <m/>
    <n v="67.900000000000006"/>
    <n v="57.8"/>
    <x v="1"/>
    <n v="2.5"/>
    <x v="1"/>
    <x v="977"/>
    <n v="15.26"/>
    <n v="-7.1041775458286077E-2"/>
    <s v="Normal"/>
    <n v="18.870588235294118"/>
    <n v="15.26"/>
    <x v="0"/>
    <s v="T280"/>
    <b v="1"/>
    <x v="1"/>
    <x v="0"/>
    <x v="2"/>
  </r>
  <r>
    <x v="2873"/>
    <x v="3"/>
    <n v="14"/>
    <x v="124"/>
    <m/>
    <n v="61.7"/>
    <n v="46.1"/>
    <x v="0"/>
    <n v="2"/>
    <x v="0"/>
    <x v="3"/>
    <n v="10"/>
    <n v="-0.13261479804877407"/>
    <s v="Normal"/>
    <n v="18.870588235294118"/>
    <n v="10"/>
    <x v="0"/>
    <s v="T328"/>
    <b v="0"/>
    <x v="5"/>
    <x v="1"/>
    <x v="2"/>
  </r>
  <r>
    <x v="2874"/>
    <x v="1"/>
    <n v="18"/>
    <x v="124"/>
    <m/>
    <n v="100.6"/>
    <n v="65.8"/>
    <x v="1"/>
    <n v="5"/>
    <x v="1"/>
    <x v="889"/>
    <n v="33.79"/>
    <n v="0.14586851134812881"/>
    <s v="Normal"/>
    <n v="18.870588235294118"/>
    <n v="33.79"/>
    <x v="1"/>
    <s v="T004"/>
    <b v="1"/>
    <x v="16"/>
    <x v="0"/>
    <x v="0"/>
  </r>
  <r>
    <x v="2875"/>
    <x v="0"/>
    <n v="18"/>
    <x v="124"/>
    <m/>
    <n v="88.9"/>
    <n v="66.900000000000006"/>
    <x v="1"/>
    <n v="4.5"/>
    <x v="1"/>
    <x v="4"/>
    <m/>
    <n v="-0.24967377635768659"/>
    <s v="Normal"/>
    <n v="18.870588235294118"/>
    <n v="18.870588235294118"/>
    <x v="1"/>
    <s v="T151"/>
    <b v="1"/>
    <x v="14"/>
    <x v="0"/>
    <x v="0"/>
  </r>
  <r>
    <x v="2876"/>
    <x v="0"/>
    <n v="27"/>
    <x v="124"/>
    <m/>
    <n v="67.5"/>
    <n v="53.3"/>
    <x v="0"/>
    <n v="2"/>
    <x v="0"/>
    <x v="3"/>
    <n v="10"/>
    <n v="-0.13261479804877407"/>
    <s v="Normal"/>
    <n v="18.870588235294118"/>
    <n v="10"/>
    <x v="0"/>
    <s v="T303"/>
    <b v="0"/>
    <x v="0"/>
    <x v="1"/>
    <x v="1"/>
  </r>
  <r>
    <x v="2877"/>
    <x v="2"/>
    <n v="17"/>
    <x v="124"/>
    <m/>
    <n v="82.2"/>
    <n v="44.4"/>
    <x v="0"/>
    <n v="2"/>
    <x v="0"/>
    <x v="3"/>
    <n v="10"/>
    <n v="-0.13261479804877407"/>
    <s v="Normal"/>
    <n v="18.870588235294118"/>
    <n v="10"/>
    <x v="0"/>
    <s v="T021"/>
    <b v="0"/>
    <x v="11"/>
    <x v="1"/>
    <x v="0"/>
  </r>
  <r>
    <x v="2878"/>
    <x v="1"/>
    <n v="14"/>
    <x v="124"/>
    <m/>
    <n v="66.3"/>
    <n v="34.6"/>
    <x v="1"/>
    <n v="3.5"/>
    <x v="1"/>
    <x v="978"/>
    <n v="23.19"/>
    <n v="2.1785994340681555E-2"/>
    <s v="Normal"/>
    <n v="18.870588235294118"/>
    <n v="23.19"/>
    <x v="1"/>
    <s v="T255"/>
    <b v="1"/>
    <x v="5"/>
    <x v="0"/>
    <x v="2"/>
  </r>
  <r>
    <x v="2879"/>
    <x v="0"/>
    <n v="21"/>
    <x v="124"/>
    <m/>
    <n v="67.2"/>
    <n v="54.3"/>
    <x v="0"/>
    <n v="1.5"/>
    <x v="0"/>
    <x v="4"/>
    <m/>
    <n v="-0.24967377635768659"/>
    <s v="Normal"/>
    <n v="18.870588235294118"/>
    <n v="18.870588235294118"/>
    <x v="1"/>
    <s v="T380"/>
    <b v="0"/>
    <x v="19"/>
    <x v="0"/>
    <x v="1"/>
  </r>
  <r>
    <x v="2880"/>
    <x v="3"/>
    <n v="10"/>
    <x v="125"/>
    <m/>
    <n v="82"/>
    <n v="57.5"/>
    <x v="1"/>
    <n v="4.5"/>
    <x v="1"/>
    <x v="895"/>
    <n v="26.19"/>
    <n v="5.690368783335531E-2"/>
    <s v="Normal"/>
    <n v="18.555789473684211"/>
    <n v="26.19"/>
    <x v="1"/>
    <s v="T234"/>
    <b v="1"/>
    <x v="18"/>
    <x v="0"/>
    <x v="1"/>
  </r>
  <r>
    <x v="2881"/>
    <x v="0"/>
    <n v="2"/>
    <x v="125"/>
    <m/>
    <n v="80.5"/>
    <n v="37.200000000000003"/>
    <x v="0"/>
    <n v="3"/>
    <x v="2"/>
    <x v="72"/>
    <n v="16"/>
    <n v="-6.2379411063426558E-2"/>
    <s v="Normal"/>
    <n v="18.555789473684211"/>
    <n v="16"/>
    <x v="0"/>
    <s v="T189"/>
    <b v="0"/>
    <x v="12"/>
    <x v="1"/>
    <x v="1"/>
  </r>
  <r>
    <x v="2882"/>
    <x v="1"/>
    <n v="29"/>
    <x v="125"/>
    <m/>
    <n v="86.3"/>
    <n v="48.9"/>
    <x v="0"/>
    <n v="5"/>
    <x v="1"/>
    <x v="168"/>
    <n v="30.8"/>
    <n v="0.11086787683376398"/>
    <s v="Normal"/>
    <n v="18.555789473684211"/>
    <n v="30.8"/>
    <x v="1"/>
    <s v="T035"/>
    <b v="0"/>
    <x v="22"/>
    <x v="1"/>
    <x v="2"/>
  </r>
  <r>
    <x v="2883"/>
    <x v="2"/>
    <n v="10"/>
    <x v="125"/>
    <m/>
    <n v="49.8"/>
    <n v="29"/>
    <x v="0"/>
    <n v="2"/>
    <x v="0"/>
    <x v="40"/>
    <n v="12"/>
    <n v="-0.10920300238699156"/>
    <s v="Normal"/>
    <n v="18.555789473684211"/>
    <n v="12"/>
    <x v="0"/>
    <s v="T121"/>
    <b v="0"/>
    <x v="5"/>
    <x v="0"/>
    <x v="2"/>
  </r>
  <r>
    <x v="2884"/>
    <x v="2"/>
    <n v="26"/>
    <x v="125"/>
    <m/>
    <n v="77.099999999999994"/>
    <n v="36.799999999999997"/>
    <x v="0"/>
    <n v="2"/>
    <x v="0"/>
    <x v="3"/>
    <n v="10"/>
    <n v="-0.13261479804877407"/>
    <s v="Normal"/>
    <n v="18.555789473684211"/>
    <n v="10"/>
    <x v="0"/>
    <s v="T166"/>
    <b v="0"/>
    <x v="4"/>
    <x v="1"/>
    <x v="2"/>
  </r>
  <r>
    <x v="2885"/>
    <x v="3"/>
    <n v="2"/>
    <x v="125"/>
    <m/>
    <n v="71.900000000000006"/>
    <n v="42.2"/>
    <x v="1"/>
    <n v="4.5"/>
    <x v="1"/>
    <x v="979"/>
    <n v="26.95"/>
    <n v="6.580017018483264E-2"/>
    <s v="Normal"/>
    <n v="18.555789473684211"/>
    <n v="26.95"/>
    <x v="1"/>
    <s v="T351"/>
    <b v="1"/>
    <x v="2"/>
    <x v="0"/>
    <x v="1"/>
  </r>
  <r>
    <x v="2886"/>
    <x v="0"/>
    <n v="11"/>
    <x v="125"/>
    <m/>
    <n v="47.8"/>
    <n v="26.8"/>
    <x v="0"/>
    <n v="2"/>
    <x v="0"/>
    <x v="20"/>
    <n v="13"/>
    <n v="-9.7497104556100306E-2"/>
    <s v="Normal"/>
    <n v="18.555789473684211"/>
    <n v="13"/>
    <x v="0"/>
    <s v="T460"/>
    <b v="0"/>
    <x v="12"/>
    <x v="1"/>
    <x v="2"/>
  </r>
  <r>
    <x v="2887"/>
    <x v="0"/>
    <n v="20"/>
    <x v="125"/>
    <m/>
    <n v="75.099999999999994"/>
    <n v="43.3"/>
    <x v="0"/>
    <n v="0.5"/>
    <x v="0"/>
    <x v="199"/>
    <n v="2.62"/>
    <n v="-0.21900432404075149"/>
    <s v="Normal"/>
    <n v="18.555789473684211"/>
    <n v="2.62"/>
    <x v="0"/>
    <s v="T382"/>
    <b v="0"/>
    <x v="3"/>
    <x v="1"/>
    <x v="0"/>
  </r>
  <r>
    <x v="2888"/>
    <x v="0"/>
    <n v="6"/>
    <x v="125"/>
    <m/>
    <n v="93.8"/>
    <n v="40.799999999999997"/>
    <x v="1"/>
    <n v="5"/>
    <x v="1"/>
    <x v="980"/>
    <n v="32.049999999999997"/>
    <n v="0.125500249122378"/>
    <s v="Normal"/>
    <n v="18.555789473684211"/>
    <n v="32.049999999999997"/>
    <x v="1"/>
    <s v="T243"/>
    <b v="1"/>
    <x v="10"/>
    <x v="0"/>
    <x v="1"/>
  </r>
  <r>
    <x v="2889"/>
    <x v="0"/>
    <n v="3"/>
    <x v="125"/>
    <m/>
    <n v="87.2"/>
    <n v="54.7"/>
    <x v="1"/>
    <n v="3"/>
    <x v="2"/>
    <x v="981"/>
    <n v="18.95"/>
    <n v="-2.7847012462297371E-2"/>
    <s v="Normal"/>
    <n v="18.555789473684211"/>
    <n v="18.95"/>
    <x v="1"/>
    <s v="T213"/>
    <b v="1"/>
    <x v="21"/>
    <x v="1"/>
    <x v="1"/>
  </r>
  <r>
    <x v="2890"/>
    <x v="2"/>
    <n v="6"/>
    <x v="125"/>
    <m/>
    <n v="76.400000000000006"/>
    <n v="33.1"/>
    <x v="0"/>
    <n v="1"/>
    <x v="0"/>
    <x v="15"/>
    <n v="5"/>
    <n v="-0.19114428720323032"/>
    <s v="Normal"/>
    <n v="18.555789473684211"/>
    <n v="5"/>
    <x v="0"/>
    <s v="T374"/>
    <b v="0"/>
    <x v="21"/>
    <x v="1"/>
    <x v="2"/>
  </r>
  <r>
    <x v="2891"/>
    <x v="0"/>
    <n v="18"/>
    <x v="125"/>
    <m/>
    <n v="50.6"/>
    <n v="32.9"/>
    <x v="0"/>
    <n v="2"/>
    <x v="0"/>
    <x v="3"/>
    <n v="10"/>
    <n v="-0.13261479804877407"/>
    <s v="Normal"/>
    <n v="18.555789473684211"/>
    <n v="10"/>
    <x v="0"/>
    <s v="T077"/>
    <b v="0"/>
    <x v="11"/>
    <x v="1"/>
    <x v="2"/>
  </r>
  <r>
    <x v="2892"/>
    <x v="3"/>
    <n v="22"/>
    <x v="125"/>
    <m/>
    <n v="101.2"/>
    <n v="59.6"/>
    <x v="0"/>
    <n v="4"/>
    <x v="1"/>
    <x v="58"/>
    <n v="23"/>
    <n v="1.9561873752812205E-2"/>
    <s v="Normal"/>
    <n v="18.555789473684211"/>
    <n v="23"/>
    <x v="1"/>
    <s v="T303"/>
    <b v="0"/>
    <x v="23"/>
    <x v="1"/>
    <x v="1"/>
  </r>
  <r>
    <x v="2893"/>
    <x v="1"/>
    <n v="24"/>
    <x v="125"/>
    <m/>
    <n v="81.8"/>
    <n v="36.6"/>
    <x v="0"/>
    <n v="4"/>
    <x v="1"/>
    <x v="173"/>
    <n v="23.1"/>
    <n v="2.0732463535901347E-2"/>
    <s v="Normal"/>
    <n v="18.555789473684211"/>
    <n v="23.1"/>
    <x v="1"/>
    <s v="T087"/>
    <b v="0"/>
    <x v="21"/>
    <x v="0"/>
    <x v="1"/>
  </r>
  <r>
    <x v="2894"/>
    <x v="2"/>
    <n v="26"/>
    <x v="125"/>
    <m/>
    <n v="84"/>
    <n v="53"/>
    <x v="0"/>
    <n v="4"/>
    <x v="1"/>
    <x v="4"/>
    <m/>
    <n v="-0.24967377635768659"/>
    <s v="Normal"/>
    <n v="18.555789473684211"/>
    <n v="18.555789473684211"/>
    <x v="1"/>
    <s v="T282"/>
    <b v="0"/>
    <x v="17"/>
    <x v="0"/>
    <x v="2"/>
  </r>
  <r>
    <x v="2895"/>
    <x v="2"/>
    <n v="12"/>
    <x v="125"/>
    <m/>
    <n v="41.9"/>
    <n v="36"/>
    <x v="0"/>
    <n v="2"/>
    <x v="0"/>
    <x v="20"/>
    <n v="13"/>
    <n v="-9.7497104556100306E-2"/>
    <s v="Normal"/>
    <n v="18.555789473684211"/>
    <n v="13"/>
    <x v="0"/>
    <s v="T242"/>
    <b v="0"/>
    <x v="13"/>
    <x v="1"/>
    <x v="2"/>
  </r>
  <r>
    <x v="2896"/>
    <x v="0"/>
    <n v="13"/>
    <x v="125"/>
    <m/>
    <n v="85.6"/>
    <n v="48.4"/>
    <x v="1"/>
    <n v="4"/>
    <x v="1"/>
    <x v="87"/>
    <n v="24.88"/>
    <n v="4.1568961674887744E-2"/>
    <s v="Normal"/>
    <n v="18.555789473684211"/>
    <n v="24.88"/>
    <x v="1"/>
    <s v="T204"/>
    <b v="1"/>
    <x v="8"/>
    <x v="1"/>
    <x v="0"/>
  </r>
  <r>
    <x v="2897"/>
    <x v="3"/>
    <n v="27"/>
    <x v="125"/>
    <m/>
    <n v="84.7"/>
    <n v="60.4"/>
    <x v="1"/>
    <n v="4.5"/>
    <x v="1"/>
    <x v="982"/>
    <n v="25.54"/>
    <n v="4.9294854243275975E-2"/>
    <s v="Normal"/>
    <n v="18.555789473684211"/>
    <n v="25.54"/>
    <x v="1"/>
    <s v="T019"/>
    <b v="1"/>
    <x v="17"/>
    <x v="0"/>
    <x v="0"/>
  </r>
  <r>
    <x v="2898"/>
    <x v="0"/>
    <n v="3"/>
    <x v="125"/>
    <m/>
    <n v="79.7"/>
    <n v="51.1"/>
    <x v="1"/>
    <n v="3"/>
    <x v="2"/>
    <x v="139"/>
    <n v="16.48"/>
    <n v="-5.6760580104598751E-2"/>
    <s v="Normal"/>
    <n v="18.555789473684211"/>
    <n v="16.48"/>
    <x v="0"/>
    <s v="T207"/>
    <b v="1"/>
    <x v="7"/>
    <x v="0"/>
    <x v="0"/>
  </r>
  <r>
    <x v="2899"/>
    <x v="3"/>
    <n v="14"/>
    <x v="125"/>
    <m/>
    <n v="87.1"/>
    <n v="44"/>
    <x v="0"/>
    <n v="4"/>
    <x v="1"/>
    <x v="58"/>
    <n v="23"/>
    <n v="1.9561873752812205E-2"/>
    <s v="Normal"/>
    <n v="18.555789473684211"/>
    <n v="23"/>
    <x v="1"/>
    <s v="T471"/>
    <b v="0"/>
    <x v="4"/>
    <x v="1"/>
    <x v="0"/>
  </r>
  <r>
    <x v="2900"/>
    <x v="0"/>
    <n v="19"/>
    <x v="126"/>
    <m/>
    <n v="45"/>
    <n v="30"/>
    <x v="1"/>
    <n v="2"/>
    <x v="0"/>
    <x v="4"/>
    <m/>
    <n v="-0.24967377635768659"/>
    <s v="Normal"/>
    <n v="12.19736842105263"/>
    <n v="12.19736842105263"/>
    <x v="0"/>
    <s v="T298"/>
    <b v="1"/>
    <x v="19"/>
    <x v="1"/>
    <x v="2"/>
  </r>
  <r>
    <x v="2901"/>
    <x v="3"/>
    <n v="15"/>
    <x v="126"/>
    <m/>
    <n v="79.3"/>
    <n v="49.3"/>
    <x v="1"/>
    <n v="3"/>
    <x v="2"/>
    <x v="204"/>
    <n v="16.11"/>
    <n v="-6.1091762302028521E-2"/>
    <s v="Normal"/>
    <n v="12.19736842105263"/>
    <n v="16.11"/>
    <x v="0"/>
    <s v="T137"/>
    <b v="1"/>
    <x v="10"/>
    <x v="0"/>
    <x v="2"/>
  </r>
  <r>
    <x v="2902"/>
    <x v="0"/>
    <n v="16"/>
    <x v="126"/>
    <m/>
    <n v="51.4"/>
    <n v="37.5"/>
    <x v="0"/>
    <n v="1"/>
    <x v="0"/>
    <x v="0"/>
    <n v="6"/>
    <n v="-0.17943838937233908"/>
    <s v="Normal"/>
    <n v="12.19736842105263"/>
    <n v="6"/>
    <x v="0"/>
    <s v="T300"/>
    <b v="0"/>
    <x v="13"/>
    <x v="0"/>
    <x v="2"/>
  </r>
  <r>
    <x v="2903"/>
    <x v="2"/>
    <n v="19"/>
    <x v="126"/>
    <m/>
    <n v="60.1"/>
    <n v="48.4"/>
    <x v="1"/>
    <n v="2.5"/>
    <x v="1"/>
    <x v="604"/>
    <n v="16.149999999999999"/>
    <n v="-6.0623526388792884E-2"/>
    <s v="Normal"/>
    <n v="12.19736842105263"/>
    <n v="16.149999999999999"/>
    <x v="0"/>
    <s v="T255"/>
    <b v="1"/>
    <x v="2"/>
    <x v="0"/>
    <x v="1"/>
  </r>
  <r>
    <x v="2904"/>
    <x v="3"/>
    <n v="1"/>
    <x v="126"/>
    <m/>
    <n v="40.5"/>
    <n v="38.6"/>
    <x v="0"/>
    <n v="2.5"/>
    <x v="1"/>
    <x v="81"/>
    <n v="16.28"/>
    <n v="-5.9101759670776993E-2"/>
    <s v="Normal"/>
    <n v="12.19736842105263"/>
    <n v="16.28"/>
    <x v="0"/>
    <s v="T489"/>
    <b v="0"/>
    <x v="17"/>
    <x v="1"/>
    <x v="1"/>
  </r>
  <r>
    <x v="2905"/>
    <x v="3"/>
    <n v="20"/>
    <x v="126"/>
    <m/>
    <n v="73.599999999999994"/>
    <n v="39.9"/>
    <x v="0"/>
    <n v="3"/>
    <x v="2"/>
    <x v="72"/>
    <n v="16"/>
    <n v="-6.2379411063426558E-2"/>
    <s v="Normal"/>
    <n v="12.19736842105263"/>
    <n v="16"/>
    <x v="0"/>
    <s v="T282"/>
    <b v="0"/>
    <x v="14"/>
    <x v="1"/>
    <x v="1"/>
  </r>
  <r>
    <x v="2906"/>
    <x v="3"/>
    <n v="24"/>
    <x v="126"/>
    <m/>
    <n v="70.2"/>
    <n v="37.299999999999997"/>
    <x v="0"/>
    <n v="1"/>
    <x v="0"/>
    <x v="4"/>
    <m/>
    <n v="-0.24967377635768659"/>
    <s v="Normal"/>
    <n v="12.19736842105263"/>
    <n v="12.19736842105263"/>
    <x v="0"/>
    <s v="T344"/>
    <b v="0"/>
    <x v="15"/>
    <x v="1"/>
    <x v="1"/>
  </r>
  <r>
    <x v="2907"/>
    <x v="2"/>
    <n v="6"/>
    <x v="126"/>
    <m/>
    <n v="73.099999999999994"/>
    <n v="42.7"/>
    <x v="0"/>
    <n v="1"/>
    <x v="0"/>
    <x v="15"/>
    <n v="5"/>
    <n v="-0.19114428720323032"/>
    <s v="Normal"/>
    <n v="12.19736842105263"/>
    <n v="5"/>
    <x v="0"/>
    <s v="T471"/>
    <b v="0"/>
    <x v="10"/>
    <x v="1"/>
    <x v="1"/>
  </r>
  <r>
    <x v="2908"/>
    <x v="2"/>
    <n v="29"/>
    <x v="126"/>
    <m/>
    <n v="60"/>
    <n v="38.9"/>
    <x v="0"/>
    <n v="2"/>
    <x v="0"/>
    <x v="3"/>
    <n v="10"/>
    <n v="-0.13261479804877407"/>
    <s v="Normal"/>
    <n v="12.19736842105263"/>
    <n v="10"/>
    <x v="0"/>
    <s v="T481"/>
    <b v="0"/>
    <x v="7"/>
    <x v="1"/>
    <x v="2"/>
  </r>
  <r>
    <x v="2909"/>
    <x v="0"/>
    <n v="12"/>
    <x v="126"/>
    <m/>
    <n v="62.9"/>
    <n v="49.5"/>
    <x v="1"/>
    <n v="2.5"/>
    <x v="1"/>
    <x v="983"/>
    <n v="14.25"/>
    <n v="-8.2864732267486252E-2"/>
    <s v="Normal"/>
    <n v="12.19736842105263"/>
    <n v="14.25"/>
    <x v="0"/>
    <s v="T102"/>
    <b v="1"/>
    <x v="21"/>
    <x v="0"/>
    <x v="2"/>
  </r>
  <r>
    <x v="2910"/>
    <x v="0"/>
    <n v="24"/>
    <x v="126"/>
    <m/>
    <n v="47.2"/>
    <n v="34.200000000000003"/>
    <x v="0"/>
    <n v="2"/>
    <x v="0"/>
    <x v="40"/>
    <n v="12"/>
    <n v="-0.10920300238699156"/>
    <s v="Normal"/>
    <n v="12.19736842105263"/>
    <n v="12"/>
    <x v="0"/>
    <s v="T038"/>
    <b v="0"/>
    <x v="0"/>
    <x v="1"/>
    <x v="2"/>
  </r>
  <r>
    <x v="2911"/>
    <x v="2"/>
    <n v="25"/>
    <x v="126"/>
    <m/>
    <n v="69.099999999999994"/>
    <n v="51.1"/>
    <x v="0"/>
    <n v="2"/>
    <x v="0"/>
    <x v="3"/>
    <n v="10"/>
    <n v="-0.13261479804877407"/>
    <s v="Normal"/>
    <n v="12.19736842105263"/>
    <n v="10"/>
    <x v="0"/>
    <s v="T032"/>
    <b v="0"/>
    <x v="12"/>
    <x v="1"/>
    <x v="1"/>
  </r>
  <r>
    <x v="2912"/>
    <x v="0"/>
    <n v="28"/>
    <x v="126"/>
    <m/>
    <n v="49"/>
    <n v="27"/>
    <x v="0"/>
    <n v="2"/>
    <x v="0"/>
    <x v="40"/>
    <n v="12"/>
    <n v="-0.10920300238699156"/>
    <s v="Normal"/>
    <n v="12.19736842105263"/>
    <n v="12"/>
    <x v="0"/>
    <s v="T245"/>
    <b v="0"/>
    <x v="12"/>
    <x v="1"/>
    <x v="1"/>
  </r>
  <r>
    <x v="2913"/>
    <x v="2"/>
    <n v="25"/>
    <x v="126"/>
    <m/>
    <n v="94.3"/>
    <n v="46.7"/>
    <x v="0"/>
    <n v="2.5"/>
    <x v="1"/>
    <x v="252"/>
    <n v="15.23"/>
    <n v="-7.1392952393212819E-2"/>
    <s v="Normal"/>
    <n v="12.19736842105263"/>
    <n v="15.23"/>
    <x v="0"/>
    <s v="T483"/>
    <b v="0"/>
    <x v="4"/>
    <x v="1"/>
    <x v="0"/>
  </r>
  <r>
    <x v="2914"/>
    <x v="0"/>
    <n v="13"/>
    <x v="126"/>
    <m/>
    <n v="38.9"/>
    <n v="28.9"/>
    <x v="0"/>
    <n v="1"/>
    <x v="0"/>
    <x v="16"/>
    <n v="8"/>
    <n v="-0.15602659371055658"/>
    <s v="Normal"/>
    <n v="12.19736842105263"/>
    <n v="8"/>
    <x v="0"/>
    <s v="T143"/>
    <b v="0"/>
    <x v="3"/>
    <x v="0"/>
    <x v="0"/>
  </r>
  <r>
    <x v="2915"/>
    <x v="0"/>
    <n v="1"/>
    <x v="126"/>
    <m/>
    <n v="94.7"/>
    <n v="55.5"/>
    <x v="0"/>
    <n v="3"/>
    <x v="2"/>
    <x v="166"/>
    <n v="18"/>
    <n v="-3.8967615401644055E-2"/>
    <s v="Normal"/>
    <n v="12.19736842105263"/>
    <n v="18"/>
    <x v="1"/>
    <s v="T225"/>
    <b v="0"/>
    <x v="23"/>
    <x v="1"/>
    <x v="1"/>
  </r>
  <r>
    <x v="2916"/>
    <x v="0"/>
    <n v="19"/>
    <x v="126"/>
    <m/>
    <n v="63.7"/>
    <n v="55.9"/>
    <x v="1"/>
    <n v="1.5"/>
    <x v="0"/>
    <x v="984"/>
    <n v="10.19"/>
    <n v="-0.13039067746090474"/>
    <s v="Normal"/>
    <n v="12.19736842105263"/>
    <n v="10.19"/>
    <x v="0"/>
    <s v="T056"/>
    <b v="1"/>
    <x v="10"/>
    <x v="0"/>
    <x v="0"/>
  </r>
  <r>
    <x v="2917"/>
    <x v="3"/>
    <n v="4"/>
    <x v="126"/>
    <m/>
    <n v="96.8"/>
    <n v="60.5"/>
    <x v="0"/>
    <n v="2.5"/>
    <x v="1"/>
    <x v="252"/>
    <n v="15.23"/>
    <n v="-7.1392952393212819E-2"/>
    <s v="Normal"/>
    <n v="12.19736842105263"/>
    <n v="15.23"/>
    <x v="0"/>
    <s v="T490"/>
    <b v="0"/>
    <x v="23"/>
    <x v="1"/>
    <x v="0"/>
  </r>
  <r>
    <x v="2918"/>
    <x v="3"/>
    <n v="29"/>
    <x v="126"/>
    <m/>
    <n v="64.2"/>
    <n v="33.4"/>
    <x v="0"/>
    <n v="2"/>
    <x v="0"/>
    <x v="3"/>
    <n v="10"/>
    <n v="-0.13261479804877407"/>
    <s v="Normal"/>
    <n v="12.19736842105263"/>
    <n v="10"/>
    <x v="0"/>
    <s v="T012"/>
    <b v="0"/>
    <x v="19"/>
    <x v="1"/>
    <x v="1"/>
  </r>
  <r>
    <x v="2919"/>
    <x v="2"/>
    <n v="2"/>
    <x v="126"/>
    <m/>
    <n v="71.8"/>
    <n v="48.3"/>
    <x v="1"/>
    <n v="2"/>
    <x v="0"/>
    <x v="713"/>
    <n v="11.31"/>
    <n v="-0.11728007189030652"/>
    <s v="Normal"/>
    <n v="12.19736842105263"/>
    <n v="11.31"/>
    <x v="0"/>
    <s v="T367"/>
    <b v="1"/>
    <x v="3"/>
    <x v="1"/>
    <x v="2"/>
  </r>
  <r>
    <x v="2920"/>
    <x v="1"/>
    <n v="19"/>
    <x v="95"/>
    <m/>
    <n v="43.4"/>
    <n v="38.5"/>
    <x v="1"/>
    <n v="5"/>
    <x v="1"/>
    <x v="869"/>
    <n v="31.89"/>
    <n v="0.12362730546943544"/>
    <s v="Normal"/>
    <n v="18.469374999999999"/>
    <n v="31.89"/>
    <x v="1"/>
    <s v="T273"/>
    <b v="1"/>
    <x v="2"/>
    <x v="0"/>
    <x v="1"/>
  </r>
  <r>
    <x v="2921"/>
    <x v="0"/>
    <n v="14"/>
    <x v="95"/>
    <m/>
    <n v="73.099999999999994"/>
    <n v="58.3"/>
    <x v="1"/>
    <n v="1.5"/>
    <x v="0"/>
    <x v="985"/>
    <n v="9.82"/>
    <n v="-0.1347218596583345"/>
    <s v="Normal"/>
    <n v="18.469374999999999"/>
    <n v="9.82"/>
    <x v="0"/>
    <s v="T214"/>
    <b v="1"/>
    <x v="4"/>
    <x v="0"/>
    <x v="2"/>
  </r>
  <r>
    <x v="2922"/>
    <x v="2"/>
    <n v="31"/>
    <x v="95"/>
    <m/>
    <n v="90.1"/>
    <n v="54.7"/>
    <x v="1"/>
    <n v="3.5"/>
    <x v="1"/>
    <x v="581"/>
    <n v="22.91"/>
    <n v="1.8508342948031994E-2"/>
    <s v="Normal"/>
    <n v="18.469374999999999"/>
    <n v="22.91"/>
    <x v="1"/>
    <s v="T020"/>
    <b v="1"/>
    <x v="3"/>
    <x v="0"/>
    <x v="2"/>
  </r>
  <r>
    <x v="2923"/>
    <x v="0"/>
    <n v="5"/>
    <x v="95"/>
    <m/>
    <n v="58.9"/>
    <n v="34.700000000000003"/>
    <x v="0"/>
    <n v="1.5"/>
    <x v="0"/>
    <x v="50"/>
    <n v="7.88"/>
    <n v="-0.15743130145026352"/>
    <s v="Normal"/>
    <n v="18.469374999999999"/>
    <n v="7.88"/>
    <x v="0"/>
    <s v="T394"/>
    <b v="0"/>
    <x v="13"/>
    <x v="1"/>
    <x v="0"/>
  </r>
  <r>
    <x v="2924"/>
    <x v="2"/>
    <n v="14"/>
    <x v="95"/>
    <m/>
    <n v="50.4"/>
    <n v="26.8"/>
    <x v="1"/>
    <n v="4.5"/>
    <x v="1"/>
    <x v="452"/>
    <n v="26.39"/>
    <n v="5.9244867399533552E-2"/>
    <s v="Normal"/>
    <n v="18.469374999999999"/>
    <n v="26.39"/>
    <x v="1"/>
    <s v="T222"/>
    <b v="1"/>
    <x v="11"/>
    <x v="0"/>
    <x v="2"/>
  </r>
  <r>
    <x v="2925"/>
    <x v="0"/>
    <n v="4"/>
    <x v="95"/>
    <m/>
    <n v="70.900000000000006"/>
    <n v="59.5"/>
    <x v="1"/>
    <n v="3"/>
    <x v="2"/>
    <x v="130"/>
    <n v="16.25"/>
    <n v="-5.9452936605703742E-2"/>
    <s v="Normal"/>
    <n v="18.469374999999999"/>
    <n v="16.25"/>
    <x v="0"/>
    <s v="T482"/>
    <b v="1"/>
    <x v="6"/>
    <x v="0"/>
    <x v="2"/>
  </r>
  <r>
    <x v="2926"/>
    <x v="3"/>
    <n v="14"/>
    <x v="95"/>
    <m/>
    <n v="48.9"/>
    <n v="34"/>
    <x v="1"/>
    <n v="4.5"/>
    <x v="1"/>
    <x v="4"/>
    <m/>
    <n v="-0.24967377635768659"/>
    <s v="Normal"/>
    <n v="18.469374999999999"/>
    <n v="18.469374999999999"/>
    <x v="1"/>
    <s v="T189"/>
    <b v="1"/>
    <x v="12"/>
    <x v="0"/>
    <x v="2"/>
  </r>
  <r>
    <x v="2927"/>
    <x v="3"/>
    <n v="20"/>
    <x v="95"/>
    <m/>
    <n v="49.3"/>
    <n v="36.700000000000003"/>
    <x v="1"/>
    <n v="5"/>
    <x v="1"/>
    <x v="986"/>
    <n v="30.45"/>
    <n v="0.10677081259295201"/>
    <s v="Normal"/>
    <n v="18.469374999999999"/>
    <n v="30.45"/>
    <x v="1"/>
    <s v="T330"/>
    <b v="1"/>
    <x v="7"/>
    <x v="0"/>
    <x v="2"/>
  </r>
  <r>
    <x v="2928"/>
    <x v="3"/>
    <n v="12"/>
    <x v="95"/>
    <m/>
    <n v="79.2"/>
    <n v="47.9"/>
    <x v="0"/>
    <n v="2.5"/>
    <x v="1"/>
    <x v="131"/>
    <n v="13.12"/>
    <n v="-9.6092396816393366E-2"/>
    <s v="Normal"/>
    <n v="18.469374999999999"/>
    <n v="13.12"/>
    <x v="0"/>
    <s v="T094"/>
    <b v="0"/>
    <x v="6"/>
    <x v="0"/>
    <x v="2"/>
  </r>
  <r>
    <x v="2929"/>
    <x v="2"/>
    <n v="26"/>
    <x v="95"/>
    <m/>
    <n v="52.4"/>
    <n v="39.299999999999997"/>
    <x v="1"/>
    <n v="4"/>
    <x v="1"/>
    <x v="987"/>
    <n v="21.58"/>
    <n v="2.9394988329466071E-3"/>
    <s v="Normal"/>
    <n v="18.469374999999999"/>
    <n v="21.58"/>
    <x v="1"/>
    <s v="T463"/>
    <b v="1"/>
    <x v="22"/>
    <x v="0"/>
    <x v="2"/>
  </r>
  <r>
    <x v="2930"/>
    <x v="2"/>
    <n v="2"/>
    <x v="95"/>
    <m/>
    <n v="57.6"/>
    <n v="28.2"/>
    <x v="0"/>
    <n v="4"/>
    <x v="1"/>
    <x v="32"/>
    <n v="20"/>
    <n v="-1.5555819739861551E-2"/>
    <s v="Normal"/>
    <n v="18.469374999999999"/>
    <n v="20"/>
    <x v="1"/>
    <s v="T494"/>
    <b v="0"/>
    <x v="5"/>
    <x v="1"/>
    <x v="0"/>
  </r>
  <r>
    <x v="2931"/>
    <x v="2"/>
    <n v="11"/>
    <x v="95"/>
    <m/>
    <n v="76.599999999999994"/>
    <n v="31.2"/>
    <x v="1"/>
    <n v="3.5"/>
    <x v="1"/>
    <x v="579"/>
    <n v="20.65"/>
    <n v="-7.9469861497822539E-3"/>
    <s v="Normal"/>
    <n v="18.469374999999999"/>
    <n v="20.65"/>
    <x v="1"/>
    <s v="T256"/>
    <b v="1"/>
    <x v="5"/>
    <x v="0"/>
    <x v="2"/>
  </r>
  <r>
    <x v="2932"/>
    <x v="2"/>
    <n v="20"/>
    <x v="95"/>
    <m/>
    <n v="71.8"/>
    <n v="58.4"/>
    <x v="1"/>
    <n v="4.5"/>
    <x v="1"/>
    <x v="988"/>
    <n v="26.87"/>
    <n v="6.4863698358361352E-2"/>
    <s v="Normal"/>
    <n v="18.469374999999999"/>
    <n v="26.87"/>
    <x v="1"/>
    <s v="T333"/>
    <b v="1"/>
    <x v="12"/>
    <x v="0"/>
    <x v="1"/>
  </r>
  <r>
    <x v="2933"/>
    <x v="2"/>
    <n v="14"/>
    <x v="95"/>
    <m/>
    <n v="75.900000000000006"/>
    <n v="34.700000000000003"/>
    <x v="0"/>
    <n v="3"/>
    <x v="2"/>
    <x v="4"/>
    <m/>
    <n v="-0.24967377635768659"/>
    <s v="Normal"/>
    <n v="18.469374999999999"/>
    <n v="18.469374999999999"/>
    <x v="1"/>
    <s v="T250"/>
    <b v="0"/>
    <x v="6"/>
    <x v="0"/>
    <x v="2"/>
  </r>
  <r>
    <x v="2934"/>
    <x v="2"/>
    <n v="20"/>
    <x v="95"/>
    <m/>
    <n v="91.9"/>
    <n v="55.2"/>
    <x v="0"/>
    <n v="4"/>
    <x v="1"/>
    <x v="58"/>
    <n v="23"/>
    <n v="1.9561873752812205E-2"/>
    <s v="Normal"/>
    <n v="18.469374999999999"/>
    <n v="23"/>
    <x v="1"/>
    <s v="T300"/>
    <b v="0"/>
    <x v="19"/>
    <x v="0"/>
    <x v="2"/>
  </r>
  <r>
    <x v="2935"/>
    <x v="1"/>
    <n v="11"/>
    <x v="95"/>
    <m/>
    <n v="100.1"/>
    <n v="53.2"/>
    <x v="1"/>
    <n v="5"/>
    <x v="1"/>
    <x v="4"/>
    <m/>
    <n v="-0.24967377635768659"/>
    <s v="Normal"/>
    <n v="18.469374999999999"/>
    <n v="18.469374999999999"/>
    <x v="1"/>
    <s v="T281"/>
    <b v="1"/>
    <x v="4"/>
    <x v="0"/>
    <x v="2"/>
  </r>
  <r>
    <x v="2936"/>
    <x v="2"/>
    <n v="4"/>
    <x v="95"/>
    <m/>
    <n v="71.5"/>
    <n v="52.2"/>
    <x v="1"/>
    <n v="3"/>
    <x v="2"/>
    <x v="647"/>
    <n v="16.440000000000001"/>
    <n v="-5.7228816017834389E-2"/>
    <s v="Normal"/>
    <n v="18.469374999999999"/>
    <n v="16.440000000000001"/>
    <x v="0"/>
    <s v="T225"/>
    <b v="1"/>
    <x v="5"/>
    <x v="0"/>
    <x v="2"/>
  </r>
  <r>
    <x v="2937"/>
    <x v="0"/>
    <n v="24"/>
    <x v="95"/>
    <m/>
    <n v="93.4"/>
    <n v="52"/>
    <x v="0"/>
    <n v="3"/>
    <x v="2"/>
    <x v="4"/>
    <m/>
    <n v="-0.24967377635768659"/>
    <s v="Normal"/>
    <n v="18.469374999999999"/>
    <n v="18.469374999999999"/>
    <x v="1"/>
    <s v="T464"/>
    <b v="0"/>
    <x v="2"/>
    <x v="1"/>
    <x v="1"/>
  </r>
  <r>
    <x v="2938"/>
    <x v="0"/>
    <n v="31"/>
    <x v="95"/>
    <m/>
    <n v="79.900000000000006"/>
    <n v="49.1"/>
    <x v="0"/>
    <n v="2"/>
    <x v="0"/>
    <x v="3"/>
    <n v="10"/>
    <n v="-0.13261479804877407"/>
    <s v="Normal"/>
    <n v="18.469374999999999"/>
    <n v="10"/>
    <x v="0"/>
    <s v="T281"/>
    <b v="0"/>
    <x v="16"/>
    <x v="1"/>
    <x v="1"/>
  </r>
  <r>
    <x v="2939"/>
    <x v="0"/>
    <n v="3"/>
    <x v="95"/>
    <m/>
    <n v="90.8"/>
    <n v="62.4"/>
    <x v="1"/>
    <n v="5"/>
    <x v="1"/>
    <x v="342"/>
    <n v="32.4"/>
    <n v="0.12959731336318994"/>
    <s v="Normal"/>
    <n v="18.469374999999999"/>
    <n v="32.4"/>
    <x v="1"/>
    <s v="T040"/>
    <b v="1"/>
    <x v="2"/>
    <x v="0"/>
    <x v="1"/>
  </r>
  <r>
    <x v="2940"/>
    <x v="0"/>
    <n v="25"/>
    <x v="127"/>
    <m/>
    <n v="86.9"/>
    <n v="61.9"/>
    <x v="0"/>
    <n v="2.5"/>
    <x v="1"/>
    <x v="252"/>
    <n v="15.23"/>
    <n v="-7.1392952393212819E-2"/>
    <s v="Normal"/>
    <n v="19.03875"/>
    <n v="15.23"/>
    <x v="0"/>
    <s v="T326"/>
    <b v="0"/>
    <x v="21"/>
    <x v="1"/>
    <x v="1"/>
  </r>
  <r>
    <x v="2941"/>
    <x v="1"/>
    <n v="28"/>
    <x v="127"/>
    <m/>
    <n v="90.8"/>
    <n v="55.4"/>
    <x v="0"/>
    <n v="5"/>
    <x v="1"/>
    <x v="168"/>
    <n v="30.8"/>
    <n v="0.11086787683376398"/>
    <s v="Normal"/>
    <n v="19.03875"/>
    <n v="30.8"/>
    <x v="1"/>
    <s v="T453"/>
    <b v="0"/>
    <x v="10"/>
    <x v="0"/>
    <x v="0"/>
  </r>
  <r>
    <x v="2942"/>
    <x v="1"/>
    <n v="25"/>
    <x v="127"/>
    <m/>
    <n v="71.400000000000006"/>
    <n v="56.4"/>
    <x v="1"/>
    <n v="4.5"/>
    <x v="1"/>
    <x v="628"/>
    <n v="29.17"/>
    <n v="9.1787263369411246E-2"/>
    <s v="Normal"/>
    <n v="19.03875"/>
    <n v="29.17"/>
    <x v="1"/>
    <s v="T167"/>
    <b v="1"/>
    <x v="2"/>
    <x v="0"/>
    <x v="2"/>
  </r>
  <r>
    <x v="2943"/>
    <x v="2"/>
    <n v="13"/>
    <x v="127"/>
    <m/>
    <n v="53.2"/>
    <n v="26.7"/>
    <x v="1"/>
    <n v="4"/>
    <x v="1"/>
    <x v="642"/>
    <n v="21.39"/>
    <n v="7.1537824507729615E-4"/>
    <s v="Normal"/>
    <n v="19.03875"/>
    <n v="21.39"/>
    <x v="1"/>
    <s v="T458"/>
    <b v="1"/>
    <x v="9"/>
    <x v="0"/>
    <x v="1"/>
  </r>
  <r>
    <x v="2944"/>
    <x v="0"/>
    <n v="23"/>
    <x v="127"/>
    <m/>
    <n v="98.9"/>
    <n v="59.6"/>
    <x v="0"/>
    <n v="2.5"/>
    <x v="1"/>
    <x v="252"/>
    <n v="15.23"/>
    <n v="-7.1392952393212819E-2"/>
    <s v="Normal"/>
    <n v="19.03875"/>
    <n v="15.23"/>
    <x v="0"/>
    <s v="T151"/>
    <b v="0"/>
    <x v="15"/>
    <x v="1"/>
    <x v="2"/>
  </r>
  <r>
    <x v="2945"/>
    <x v="0"/>
    <n v="10"/>
    <x v="127"/>
    <m/>
    <n v="79.3"/>
    <n v="49.3"/>
    <x v="0"/>
    <n v="2"/>
    <x v="0"/>
    <x v="4"/>
    <m/>
    <n v="-0.24967377635768659"/>
    <s v="Normal"/>
    <n v="19.03875"/>
    <n v="19.03875"/>
    <x v="1"/>
    <s v="T168"/>
    <b v="0"/>
    <x v="9"/>
    <x v="1"/>
    <x v="2"/>
  </r>
  <r>
    <x v="2946"/>
    <x v="3"/>
    <n v="30"/>
    <x v="127"/>
    <m/>
    <n v="62.5"/>
    <n v="31.1"/>
    <x v="0"/>
    <n v="3"/>
    <x v="2"/>
    <x v="45"/>
    <n v="15"/>
    <n v="-7.4085308894317803E-2"/>
    <s v="Normal"/>
    <n v="19.03875"/>
    <n v="15"/>
    <x v="0"/>
    <s v="T463"/>
    <b v="0"/>
    <x v="7"/>
    <x v="1"/>
    <x v="2"/>
  </r>
  <r>
    <x v="2947"/>
    <x v="0"/>
    <n v="13"/>
    <x v="127"/>
    <m/>
    <n v="64.5"/>
    <n v="51.8"/>
    <x v="0"/>
    <n v="1"/>
    <x v="0"/>
    <x v="0"/>
    <n v="6"/>
    <n v="-0.17943838937233908"/>
    <s v="Normal"/>
    <n v="19.03875"/>
    <n v="6"/>
    <x v="0"/>
    <s v="T224"/>
    <b v="0"/>
    <x v="16"/>
    <x v="1"/>
    <x v="2"/>
  </r>
  <r>
    <x v="2948"/>
    <x v="3"/>
    <n v="21"/>
    <x v="127"/>
    <m/>
    <n v="40.6"/>
    <n v="35.4"/>
    <x v="1"/>
    <n v="5"/>
    <x v="1"/>
    <x v="4"/>
    <m/>
    <n v="-0.24967377635768659"/>
    <s v="Normal"/>
    <n v="19.03875"/>
    <n v="19.03875"/>
    <x v="1"/>
    <s v="T184"/>
    <b v="1"/>
    <x v="5"/>
    <x v="0"/>
    <x v="0"/>
  </r>
  <r>
    <x v="2949"/>
    <x v="0"/>
    <n v="26"/>
    <x v="127"/>
    <m/>
    <n v="90.1"/>
    <n v="41.4"/>
    <x v="0"/>
    <n v="1"/>
    <x v="0"/>
    <x v="47"/>
    <n v="7"/>
    <n v="-0.16773249154144781"/>
    <s v="Normal"/>
    <n v="19.03875"/>
    <n v="7"/>
    <x v="0"/>
    <s v="T266"/>
    <b v="0"/>
    <x v="18"/>
    <x v="0"/>
    <x v="2"/>
  </r>
  <r>
    <x v="2950"/>
    <x v="0"/>
    <n v="15"/>
    <x v="127"/>
    <m/>
    <n v="42"/>
    <n v="39.9"/>
    <x v="1"/>
    <n v="3"/>
    <x v="2"/>
    <x v="118"/>
    <n v="19.52"/>
    <n v="-2.1174650698689356E-2"/>
    <s v="Normal"/>
    <n v="19.03875"/>
    <n v="19.52"/>
    <x v="1"/>
    <s v="T467"/>
    <b v="1"/>
    <x v="14"/>
    <x v="0"/>
    <x v="0"/>
  </r>
  <r>
    <x v="2951"/>
    <x v="1"/>
    <n v="17"/>
    <x v="127"/>
    <m/>
    <n v="47.3"/>
    <n v="38.6"/>
    <x v="1"/>
    <n v="5"/>
    <x v="1"/>
    <x v="989"/>
    <n v="33.11"/>
    <n v="0.13790850082312275"/>
    <s v="Normal"/>
    <n v="19.03875"/>
    <n v="33.11"/>
    <x v="1"/>
    <s v="T460"/>
    <b v="1"/>
    <x v="16"/>
    <x v="0"/>
    <x v="2"/>
  </r>
  <r>
    <x v="2952"/>
    <x v="2"/>
    <n v="29"/>
    <x v="127"/>
    <m/>
    <n v="42.6"/>
    <n v="38.9"/>
    <x v="0"/>
    <n v="3"/>
    <x v="2"/>
    <x v="61"/>
    <n v="17"/>
    <n v="-5.0673513232535307E-2"/>
    <s v="Normal"/>
    <n v="19.03875"/>
    <n v="17"/>
    <x v="0"/>
    <s v="T034"/>
    <b v="0"/>
    <x v="9"/>
    <x v="0"/>
    <x v="1"/>
  </r>
  <r>
    <x v="2953"/>
    <x v="0"/>
    <n v="13"/>
    <x v="127"/>
    <m/>
    <n v="71.599999999999994"/>
    <n v="40.799999999999997"/>
    <x v="1"/>
    <n v="2.5"/>
    <x v="1"/>
    <x v="69"/>
    <n v="14.43"/>
    <n v="-8.0757670657925829E-2"/>
    <s v="Normal"/>
    <n v="19.03875"/>
    <n v="14.43"/>
    <x v="0"/>
    <s v="T186"/>
    <b v="1"/>
    <x v="14"/>
    <x v="0"/>
    <x v="0"/>
  </r>
  <r>
    <x v="2954"/>
    <x v="0"/>
    <n v="26"/>
    <x v="127"/>
    <m/>
    <n v="64.2"/>
    <n v="59.6"/>
    <x v="1"/>
    <n v="4.5"/>
    <x v="1"/>
    <x v="781"/>
    <n v="26.5"/>
    <n v="6.0532516160931582E-2"/>
    <s v="Normal"/>
    <n v="19.03875"/>
    <n v="26.5"/>
    <x v="1"/>
    <s v="T394"/>
    <b v="1"/>
    <x v="2"/>
    <x v="0"/>
    <x v="2"/>
  </r>
  <r>
    <x v="2955"/>
    <x v="2"/>
    <n v="20"/>
    <x v="127"/>
    <m/>
    <n v="74.3"/>
    <n v="53.3"/>
    <x v="0"/>
    <n v="2"/>
    <x v="0"/>
    <x v="4"/>
    <m/>
    <n v="-0.24967377635768659"/>
    <s v="Normal"/>
    <n v="19.03875"/>
    <n v="19.03875"/>
    <x v="1"/>
    <s v="T016"/>
    <b v="0"/>
    <x v="8"/>
    <x v="1"/>
    <x v="2"/>
  </r>
  <r>
    <x v="2956"/>
    <x v="0"/>
    <n v="25"/>
    <x v="127"/>
    <m/>
    <n v="94.9"/>
    <n v="48.3"/>
    <x v="1"/>
    <n v="2"/>
    <x v="0"/>
    <x v="378"/>
    <n v="14.98"/>
    <n v="-7.4319426850935622E-2"/>
    <s v="Normal"/>
    <n v="19.03875"/>
    <n v="14.98"/>
    <x v="0"/>
    <s v="T273"/>
    <b v="1"/>
    <x v="23"/>
    <x v="0"/>
    <x v="2"/>
  </r>
  <r>
    <x v="2957"/>
    <x v="2"/>
    <n v="12"/>
    <x v="127"/>
    <m/>
    <n v="81.900000000000006"/>
    <n v="67.2"/>
    <x v="1"/>
    <n v="3"/>
    <x v="2"/>
    <x v="94"/>
    <n v="16.260000000000002"/>
    <n v="-5.9335877627394812E-2"/>
    <s v="Normal"/>
    <n v="19.03875"/>
    <n v="16.260000000000002"/>
    <x v="0"/>
    <s v="T013"/>
    <b v="1"/>
    <x v="0"/>
    <x v="1"/>
    <x v="0"/>
  </r>
  <r>
    <x v="2958"/>
    <x v="1"/>
    <n v="24"/>
    <x v="127"/>
    <m/>
    <n v="88"/>
    <n v="57.5"/>
    <x v="1"/>
    <n v="5"/>
    <x v="1"/>
    <x v="4"/>
    <m/>
    <n v="-0.24967377635768659"/>
    <s v="Normal"/>
    <n v="19.03875"/>
    <n v="19.03875"/>
    <x v="1"/>
    <s v="T102"/>
    <b v="1"/>
    <x v="6"/>
    <x v="0"/>
    <x v="0"/>
  </r>
  <r>
    <x v="2959"/>
    <x v="3"/>
    <n v="19"/>
    <x v="127"/>
    <m/>
    <n v="98.8"/>
    <n v="64.8"/>
    <x v="0"/>
    <n v="4"/>
    <x v="1"/>
    <x v="58"/>
    <n v="23"/>
    <n v="1.9561873752812205E-2"/>
    <s v="Normal"/>
    <n v="19.03875"/>
    <n v="23"/>
    <x v="1"/>
    <s v="T463"/>
    <b v="0"/>
    <x v="21"/>
    <x v="0"/>
    <x v="0"/>
  </r>
  <r>
    <x v="2960"/>
    <x v="0"/>
    <n v="18"/>
    <x v="128"/>
    <m/>
    <n v="52.8"/>
    <n v="26.8"/>
    <x v="1"/>
    <n v="4.5"/>
    <x v="1"/>
    <x v="962"/>
    <n v="25.25"/>
    <n v="4.5900143872317521E-2"/>
    <s v="Normal"/>
    <n v="18.683"/>
    <n v="25.25"/>
    <x v="1"/>
    <s v="T224"/>
    <b v="1"/>
    <x v="1"/>
    <x v="0"/>
    <x v="0"/>
  </r>
  <r>
    <x v="2961"/>
    <x v="1"/>
    <n v="6"/>
    <x v="128"/>
    <m/>
    <n v="97.5"/>
    <n v="47.4"/>
    <x v="1"/>
    <n v="5"/>
    <x v="1"/>
    <x v="990"/>
    <n v="32.46"/>
    <n v="0.13029966723304345"/>
    <s v="Normal"/>
    <n v="18.683"/>
    <n v="32.46"/>
    <x v="1"/>
    <s v="T439"/>
    <b v="1"/>
    <x v="3"/>
    <x v="0"/>
    <x v="0"/>
  </r>
  <r>
    <x v="2962"/>
    <x v="1"/>
    <n v="23"/>
    <x v="128"/>
    <m/>
    <n v="55"/>
    <n v="35"/>
    <x v="1"/>
    <n v="5"/>
    <x v="1"/>
    <x v="729"/>
    <n v="29.56"/>
    <n v="9.6352563523458792E-2"/>
    <s v="Normal"/>
    <n v="18.683"/>
    <n v="29.56"/>
    <x v="1"/>
    <s v="T414"/>
    <b v="1"/>
    <x v="23"/>
    <x v="0"/>
    <x v="2"/>
  </r>
  <r>
    <x v="2963"/>
    <x v="0"/>
    <n v="12"/>
    <x v="128"/>
    <m/>
    <n v="79.900000000000006"/>
    <n v="53.9"/>
    <x v="1"/>
    <n v="4"/>
    <x v="1"/>
    <x v="354"/>
    <n v="21.5"/>
    <n v="2.0030270064753273E-3"/>
    <s v="Normal"/>
    <n v="18.683"/>
    <n v="21.5"/>
    <x v="1"/>
    <s v="T238"/>
    <b v="1"/>
    <x v="17"/>
    <x v="0"/>
    <x v="1"/>
  </r>
  <r>
    <x v="2964"/>
    <x v="1"/>
    <n v="20"/>
    <x v="128"/>
    <m/>
    <n v="78.3"/>
    <n v="43"/>
    <x v="1"/>
    <n v="4.5"/>
    <x v="1"/>
    <x v="991"/>
    <n v="29.3"/>
    <n v="9.3309030087427094E-2"/>
    <s v="Normal"/>
    <n v="18.683"/>
    <n v="29.3"/>
    <x v="1"/>
    <s v="T382"/>
    <b v="1"/>
    <x v="16"/>
    <x v="0"/>
    <x v="1"/>
  </r>
  <r>
    <x v="2965"/>
    <x v="0"/>
    <n v="23"/>
    <x v="128"/>
    <m/>
    <n v="96.9"/>
    <n v="63.2"/>
    <x v="1"/>
    <n v="3"/>
    <x v="2"/>
    <x v="992"/>
    <n v="19.02"/>
    <n v="-2.7027599614134982E-2"/>
    <s v="Normal"/>
    <n v="18.683"/>
    <n v="19.02"/>
    <x v="1"/>
    <s v="T440"/>
    <b v="1"/>
    <x v="16"/>
    <x v="0"/>
    <x v="0"/>
  </r>
  <r>
    <x v="2966"/>
    <x v="1"/>
    <n v="20"/>
    <x v="128"/>
    <m/>
    <n v="67.2"/>
    <n v="32.299999999999997"/>
    <x v="1"/>
    <n v="4.5"/>
    <x v="1"/>
    <x v="492"/>
    <n v="28.37"/>
    <n v="8.2422545104698236E-2"/>
    <s v="Normal"/>
    <n v="18.683"/>
    <n v="28.37"/>
    <x v="1"/>
    <s v="T310"/>
    <b v="1"/>
    <x v="15"/>
    <x v="0"/>
    <x v="2"/>
  </r>
  <r>
    <x v="2967"/>
    <x v="0"/>
    <n v="26"/>
    <x v="128"/>
    <m/>
    <n v="61.2"/>
    <n v="34.6"/>
    <x v="0"/>
    <n v="1"/>
    <x v="0"/>
    <x v="15"/>
    <n v="5"/>
    <n v="-0.19114428720323032"/>
    <s v="Normal"/>
    <n v="18.683"/>
    <n v="5"/>
    <x v="0"/>
    <s v="T424"/>
    <b v="0"/>
    <x v="16"/>
    <x v="1"/>
    <x v="0"/>
  </r>
  <r>
    <x v="2968"/>
    <x v="0"/>
    <n v="2"/>
    <x v="128"/>
    <m/>
    <n v="60.8"/>
    <n v="48.2"/>
    <x v="1"/>
    <n v="1.5"/>
    <x v="0"/>
    <x v="993"/>
    <n v="10.37"/>
    <n v="-0.12828361585134432"/>
    <s v="Normal"/>
    <n v="18.683"/>
    <n v="10.37"/>
    <x v="0"/>
    <s v="T334"/>
    <b v="1"/>
    <x v="10"/>
    <x v="1"/>
    <x v="2"/>
  </r>
  <r>
    <x v="2969"/>
    <x v="0"/>
    <n v="8"/>
    <x v="128"/>
    <m/>
    <n v="66.400000000000006"/>
    <n v="43.4"/>
    <x v="0"/>
    <n v="1"/>
    <x v="0"/>
    <x v="15"/>
    <n v="5"/>
    <n v="-0.19114428720323032"/>
    <s v="Normal"/>
    <n v="18.683"/>
    <n v="5"/>
    <x v="0"/>
    <s v="T284"/>
    <b v="0"/>
    <x v="14"/>
    <x v="1"/>
    <x v="1"/>
  </r>
  <r>
    <x v="2970"/>
    <x v="3"/>
    <n v="16"/>
    <x v="128"/>
    <m/>
    <n v="81.2"/>
    <n v="54"/>
    <x v="1"/>
    <n v="3.5"/>
    <x v="1"/>
    <x v="994"/>
    <n v="20.170000000000002"/>
    <n v="-1.3565817108610018E-2"/>
    <s v="Normal"/>
    <n v="18.683"/>
    <n v="20.170000000000002"/>
    <x v="1"/>
    <s v="T433"/>
    <b v="1"/>
    <x v="9"/>
    <x v="0"/>
    <x v="2"/>
  </r>
  <r>
    <x v="2971"/>
    <x v="3"/>
    <n v="21"/>
    <x v="128"/>
    <m/>
    <n v="81.599999999999994"/>
    <n v="53.4"/>
    <x v="0"/>
    <n v="2"/>
    <x v="0"/>
    <x v="3"/>
    <n v="10"/>
    <n v="-0.13261479804877407"/>
    <s v="Normal"/>
    <n v="18.683"/>
    <n v="10"/>
    <x v="0"/>
    <s v="T362"/>
    <b v="0"/>
    <x v="1"/>
    <x v="1"/>
    <x v="0"/>
  </r>
  <r>
    <x v="2972"/>
    <x v="3"/>
    <n v="28"/>
    <x v="128"/>
    <m/>
    <n v="69"/>
    <n v="44.9"/>
    <x v="0"/>
    <n v="1"/>
    <x v="0"/>
    <x v="0"/>
    <n v="6"/>
    <n v="-0.17943838937233908"/>
    <s v="Normal"/>
    <n v="18.683"/>
    <n v="6"/>
    <x v="0"/>
    <s v="T495"/>
    <b v="0"/>
    <x v="1"/>
    <x v="1"/>
    <x v="0"/>
  </r>
  <r>
    <x v="2973"/>
    <x v="2"/>
    <n v="24"/>
    <x v="128"/>
    <m/>
    <n v="61.3"/>
    <n v="38"/>
    <x v="1"/>
    <n v="2.5"/>
    <x v="1"/>
    <x v="338"/>
    <n v="16.04"/>
    <n v="-6.1911175150190914E-2"/>
    <s v="Normal"/>
    <n v="18.683"/>
    <n v="16.04"/>
    <x v="0"/>
    <s v="T028"/>
    <b v="1"/>
    <x v="8"/>
    <x v="0"/>
    <x v="0"/>
  </r>
  <r>
    <x v="2974"/>
    <x v="3"/>
    <n v="4"/>
    <x v="128"/>
    <m/>
    <n v="70.3"/>
    <n v="59.9"/>
    <x v="0"/>
    <n v="1"/>
    <x v="0"/>
    <x v="15"/>
    <n v="5"/>
    <n v="-0.19114428720323032"/>
    <s v="Normal"/>
    <n v="18.683"/>
    <n v="5"/>
    <x v="0"/>
    <s v="T187"/>
    <b v="0"/>
    <x v="1"/>
    <x v="1"/>
    <x v="0"/>
  </r>
  <r>
    <x v="2975"/>
    <x v="1"/>
    <n v="27"/>
    <x v="128"/>
    <m/>
    <n v="77.900000000000006"/>
    <n v="40.5"/>
    <x v="0"/>
    <n v="2"/>
    <x v="0"/>
    <x v="93"/>
    <n v="11"/>
    <n v="-0.12090890021788281"/>
    <s v="Normal"/>
    <n v="18.683"/>
    <n v="11"/>
    <x v="0"/>
    <s v="T226"/>
    <b v="0"/>
    <x v="22"/>
    <x v="1"/>
    <x v="0"/>
  </r>
  <r>
    <x v="2976"/>
    <x v="0"/>
    <n v="12"/>
    <x v="128"/>
    <m/>
    <n v="91.4"/>
    <n v="64.3"/>
    <x v="0"/>
    <n v="1"/>
    <x v="0"/>
    <x v="47"/>
    <n v="7"/>
    <n v="-0.16773249154144781"/>
    <s v="Normal"/>
    <n v="18.683"/>
    <n v="7"/>
    <x v="0"/>
    <s v="T498"/>
    <b v="0"/>
    <x v="17"/>
    <x v="1"/>
    <x v="0"/>
  </r>
  <r>
    <x v="2977"/>
    <x v="1"/>
    <n v="1"/>
    <x v="128"/>
    <m/>
    <n v="91.3"/>
    <n v="57.3"/>
    <x v="1"/>
    <n v="5"/>
    <x v="1"/>
    <x v="995"/>
    <n v="34.909999999999997"/>
    <n v="0.15897911691872696"/>
    <s v="Normal"/>
    <n v="18.683"/>
    <n v="34.909999999999997"/>
    <x v="1"/>
    <s v="T440"/>
    <b v="1"/>
    <x v="10"/>
    <x v="0"/>
    <x v="2"/>
  </r>
  <r>
    <x v="2978"/>
    <x v="2"/>
    <n v="11"/>
    <x v="128"/>
    <m/>
    <n v="44"/>
    <n v="36.700000000000003"/>
    <x v="1"/>
    <n v="5"/>
    <x v="1"/>
    <x v="996"/>
    <n v="28.82"/>
    <n v="8.7690199128599294E-2"/>
    <s v="Normal"/>
    <n v="18.683"/>
    <n v="28.82"/>
    <x v="1"/>
    <s v="T334"/>
    <b v="1"/>
    <x v="10"/>
    <x v="0"/>
    <x v="0"/>
  </r>
  <r>
    <x v="2979"/>
    <x v="1"/>
    <n v="11"/>
    <x v="128"/>
    <m/>
    <n v="53.3"/>
    <n v="33.1"/>
    <x v="1"/>
    <n v="5"/>
    <x v="1"/>
    <x v="997"/>
    <n v="28.89"/>
    <n v="8.8509611976761687E-2"/>
    <s v="Normal"/>
    <n v="18.683"/>
    <n v="28.89"/>
    <x v="1"/>
    <s v="T173"/>
    <b v="1"/>
    <x v="3"/>
    <x v="0"/>
    <x v="1"/>
  </r>
  <r>
    <x v="2980"/>
    <x v="0"/>
    <n v="1"/>
    <x v="129"/>
    <m/>
    <n v="75.3"/>
    <n v="34.1"/>
    <x v="1"/>
    <n v="4.5"/>
    <x v="1"/>
    <x v="809"/>
    <n v="25.04"/>
    <n v="4.3441905327830349E-2"/>
    <s v="Normal"/>
    <n v="21.55764705882353"/>
    <n v="25.04"/>
    <x v="1"/>
    <s v="T079"/>
    <b v="1"/>
    <x v="12"/>
    <x v="0"/>
    <x v="2"/>
  </r>
  <r>
    <x v="2981"/>
    <x v="3"/>
    <n v="7"/>
    <x v="129"/>
    <m/>
    <n v="73.5"/>
    <n v="57.6"/>
    <x v="1"/>
    <n v="3.5"/>
    <x v="1"/>
    <x v="582"/>
    <n v="21.35"/>
    <n v="2.4714233184165604E-4"/>
    <s v="Normal"/>
    <n v="21.55764705882353"/>
    <n v="21.35"/>
    <x v="1"/>
    <s v="T429"/>
    <b v="1"/>
    <x v="6"/>
    <x v="0"/>
    <x v="0"/>
  </r>
  <r>
    <x v="2982"/>
    <x v="2"/>
    <n v="21"/>
    <x v="129"/>
    <m/>
    <n v="76.3"/>
    <n v="34.700000000000003"/>
    <x v="0"/>
    <n v="2"/>
    <x v="0"/>
    <x v="4"/>
    <m/>
    <n v="-0.24967377635768659"/>
    <s v="Normal"/>
    <n v="21.55764705882353"/>
    <n v="21.55764705882353"/>
    <x v="1"/>
    <s v="T129"/>
    <b v="0"/>
    <x v="18"/>
    <x v="0"/>
    <x v="0"/>
  </r>
  <r>
    <x v="2983"/>
    <x v="1"/>
    <n v="11"/>
    <x v="129"/>
    <m/>
    <n v="75"/>
    <n v="49.6"/>
    <x v="1"/>
    <n v="5"/>
    <x v="1"/>
    <x v="998"/>
    <n v="31.6"/>
    <n v="0.12023259509847699"/>
    <s v="Normal"/>
    <n v="21.55764705882353"/>
    <n v="31.6"/>
    <x v="1"/>
    <s v="T290"/>
    <b v="1"/>
    <x v="12"/>
    <x v="1"/>
    <x v="1"/>
  </r>
  <r>
    <x v="2984"/>
    <x v="0"/>
    <n v="14"/>
    <x v="129"/>
    <m/>
    <n v="53.6"/>
    <n v="29.2"/>
    <x v="1"/>
    <n v="4.5"/>
    <x v="1"/>
    <x v="4"/>
    <m/>
    <n v="-0.24967377635768659"/>
    <s v="Normal"/>
    <n v="21.55764705882353"/>
    <n v="21.55764705882353"/>
    <x v="1"/>
    <s v="T238"/>
    <b v="1"/>
    <x v="8"/>
    <x v="0"/>
    <x v="1"/>
  </r>
  <r>
    <x v="2985"/>
    <x v="1"/>
    <n v="2"/>
    <x v="129"/>
    <m/>
    <n v="97.1"/>
    <n v="60.7"/>
    <x v="1"/>
    <n v="4"/>
    <x v="1"/>
    <x v="999"/>
    <n v="27.09"/>
    <n v="6.7438995881157426E-2"/>
    <s v="Normal"/>
    <n v="21.55764705882353"/>
    <n v="27.09"/>
    <x v="1"/>
    <s v="T465"/>
    <b v="1"/>
    <x v="3"/>
    <x v="0"/>
    <x v="2"/>
  </r>
  <r>
    <x v="2986"/>
    <x v="0"/>
    <n v="2"/>
    <x v="129"/>
    <m/>
    <n v="82.1"/>
    <n v="43.2"/>
    <x v="0"/>
    <n v="2"/>
    <x v="0"/>
    <x v="3"/>
    <n v="10"/>
    <n v="-0.13261479804877407"/>
    <s v="Normal"/>
    <n v="21.55764705882353"/>
    <n v="10"/>
    <x v="0"/>
    <s v="T072"/>
    <b v="0"/>
    <x v="0"/>
    <x v="0"/>
    <x v="1"/>
  </r>
  <r>
    <x v="2987"/>
    <x v="0"/>
    <n v="18"/>
    <x v="129"/>
    <m/>
    <n v="45.1"/>
    <n v="31.1"/>
    <x v="1"/>
    <n v="3.5"/>
    <x v="1"/>
    <x v="1000"/>
    <n v="22.48"/>
    <n v="1.3474806880748759E-2"/>
    <s v="Normal"/>
    <n v="21.55764705882353"/>
    <n v="22.48"/>
    <x v="1"/>
    <s v="T439"/>
    <b v="1"/>
    <x v="5"/>
    <x v="0"/>
    <x v="2"/>
  </r>
  <r>
    <x v="2988"/>
    <x v="0"/>
    <n v="5"/>
    <x v="129"/>
    <m/>
    <n v="52.4"/>
    <n v="38.6"/>
    <x v="1"/>
    <n v="2"/>
    <x v="0"/>
    <x v="1001"/>
    <n v="12.4"/>
    <n v="-0.10452064325463506"/>
    <s v="Normal"/>
    <n v="21.55764705882353"/>
    <n v="12.4"/>
    <x v="0"/>
    <s v="T205"/>
    <b v="1"/>
    <x v="1"/>
    <x v="1"/>
    <x v="2"/>
  </r>
  <r>
    <x v="2989"/>
    <x v="0"/>
    <n v="11"/>
    <x v="129"/>
    <m/>
    <n v="96.8"/>
    <n v="64.599999999999994"/>
    <x v="0"/>
    <n v="3"/>
    <x v="2"/>
    <x v="61"/>
    <n v="17"/>
    <n v="-5.0673513232535307E-2"/>
    <s v="Normal"/>
    <n v="21.55764705882353"/>
    <n v="17"/>
    <x v="0"/>
    <s v="T030"/>
    <b v="0"/>
    <x v="8"/>
    <x v="1"/>
    <x v="1"/>
  </r>
  <r>
    <x v="2990"/>
    <x v="2"/>
    <n v="28"/>
    <x v="129"/>
    <m/>
    <n v="81.099999999999994"/>
    <n v="59.3"/>
    <x v="0"/>
    <n v="2"/>
    <x v="0"/>
    <x v="3"/>
    <n v="10"/>
    <n v="-0.13261479804877407"/>
    <s v="Normal"/>
    <n v="21.55764705882353"/>
    <n v="10"/>
    <x v="0"/>
    <s v="T004"/>
    <b v="0"/>
    <x v="16"/>
    <x v="1"/>
    <x v="1"/>
  </r>
  <r>
    <x v="2991"/>
    <x v="0"/>
    <n v="23"/>
    <x v="129"/>
    <m/>
    <n v="69.3"/>
    <n v="55.2"/>
    <x v="0"/>
    <n v="2"/>
    <x v="0"/>
    <x v="93"/>
    <n v="11"/>
    <n v="-0.12090890021788281"/>
    <s v="Normal"/>
    <n v="21.55764705882353"/>
    <n v="11"/>
    <x v="0"/>
    <s v="T084"/>
    <b v="0"/>
    <x v="16"/>
    <x v="0"/>
    <x v="2"/>
  </r>
  <r>
    <x v="2992"/>
    <x v="2"/>
    <n v="21"/>
    <x v="129"/>
    <m/>
    <n v="64.3"/>
    <n v="54.9"/>
    <x v="1"/>
    <n v="4.5"/>
    <x v="1"/>
    <x v="1002"/>
    <n v="24.86"/>
    <n v="4.1334843718269926E-2"/>
    <s v="Normal"/>
    <n v="21.55764705882353"/>
    <n v="24.86"/>
    <x v="1"/>
    <s v="T011"/>
    <b v="1"/>
    <x v="9"/>
    <x v="0"/>
    <x v="2"/>
  </r>
  <r>
    <x v="2993"/>
    <x v="2"/>
    <n v="27"/>
    <x v="129"/>
    <m/>
    <n v="65"/>
    <n v="59.1"/>
    <x v="1"/>
    <n v="4.5"/>
    <x v="1"/>
    <x v="1003"/>
    <n v="26.27"/>
    <n v="5.7840159659826591E-2"/>
    <s v="Normal"/>
    <n v="21.55764705882353"/>
    <n v="26.27"/>
    <x v="1"/>
    <s v="T127"/>
    <b v="1"/>
    <x v="23"/>
    <x v="0"/>
    <x v="1"/>
  </r>
  <r>
    <x v="2994"/>
    <x v="0"/>
    <n v="13"/>
    <x v="129"/>
    <m/>
    <n v="73.7"/>
    <n v="43.1"/>
    <x v="1"/>
    <n v="4.5"/>
    <x v="1"/>
    <x v="1004"/>
    <n v="27.71"/>
    <n v="7.4696652536310013E-2"/>
    <s v="Normal"/>
    <n v="21.55764705882353"/>
    <n v="27.71"/>
    <x v="1"/>
    <s v="T473"/>
    <b v="1"/>
    <x v="15"/>
    <x v="0"/>
    <x v="2"/>
  </r>
  <r>
    <x v="2995"/>
    <x v="2"/>
    <n v="26"/>
    <x v="129"/>
    <m/>
    <n v="67.900000000000006"/>
    <n v="50.1"/>
    <x v="1"/>
    <n v="4.5"/>
    <x v="1"/>
    <x v="1005"/>
    <n v="26.01"/>
    <n v="5.4796626223794886E-2"/>
    <s v="Normal"/>
    <n v="21.55764705882353"/>
    <n v="26.01"/>
    <x v="1"/>
    <s v="T475"/>
    <b v="1"/>
    <x v="10"/>
    <x v="0"/>
    <x v="2"/>
  </r>
  <r>
    <x v="2996"/>
    <x v="0"/>
    <n v="14"/>
    <x v="129"/>
    <m/>
    <n v="75.599999999999994"/>
    <n v="31.3"/>
    <x v="1"/>
    <n v="3.5"/>
    <x v="1"/>
    <x v="1006"/>
    <n v="22.37"/>
    <n v="1.2187158119350727E-2"/>
    <s v="Normal"/>
    <n v="21.55764705882353"/>
    <n v="22.37"/>
    <x v="1"/>
    <s v="T228"/>
    <b v="1"/>
    <x v="21"/>
    <x v="0"/>
    <x v="2"/>
  </r>
  <r>
    <x v="2997"/>
    <x v="1"/>
    <n v="10"/>
    <x v="129"/>
    <m/>
    <n v="94.4"/>
    <n v="60.2"/>
    <x v="1"/>
    <n v="4"/>
    <x v="1"/>
    <x v="1007"/>
    <n v="25.63"/>
    <n v="5.0348385048056186E-2"/>
    <s v="Normal"/>
    <n v="21.55764705882353"/>
    <n v="25.63"/>
    <x v="1"/>
    <s v="T442"/>
    <b v="1"/>
    <x v="10"/>
    <x v="1"/>
    <x v="0"/>
  </r>
  <r>
    <x v="2998"/>
    <x v="1"/>
    <n v="26"/>
    <x v="129"/>
    <m/>
    <n v="99.3"/>
    <n v="55.5"/>
    <x v="1"/>
    <n v="4"/>
    <x v="1"/>
    <x v="1008"/>
    <n v="25.67"/>
    <n v="5.0816620961291865E-2"/>
    <s v="Normal"/>
    <n v="21.55764705882353"/>
    <n v="25.67"/>
    <x v="1"/>
    <s v="T032"/>
    <b v="1"/>
    <x v="9"/>
    <x v="0"/>
    <x v="2"/>
  </r>
  <r>
    <x v="2999"/>
    <x v="2"/>
    <n v="27"/>
    <x v="129"/>
    <m/>
    <n v="66.2"/>
    <n v="34.700000000000003"/>
    <x v="0"/>
    <n v="2.5"/>
    <x v="1"/>
    <x v="4"/>
    <m/>
    <n v="-0.24967377635768659"/>
    <s v="Normal"/>
    <n v="21.55764705882353"/>
    <n v="21.55764705882353"/>
    <x v="1"/>
    <s v="T331"/>
    <b v="0"/>
    <x v="10"/>
    <x v="1"/>
    <x v="0"/>
  </r>
  <r>
    <x v="3000"/>
    <x v="0"/>
    <n v="26"/>
    <x v="130"/>
    <m/>
    <n v="72.3"/>
    <n v="51.8"/>
    <x v="0"/>
    <n v="2"/>
    <x v="0"/>
    <x v="93"/>
    <n v="11"/>
    <n v="-0.12090890021788281"/>
    <s v="Normal"/>
    <n v="19.123888888888885"/>
    <n v="11"/>
    <x v="0"/>
    <s v="T413"/>
    <b v="0"/>
    <x v="13"/>
    <x v="1"/>
    <x v="1"/>
  </r>
  <r>
    <x v="3001"/>
    <x v="1"/>
    <n v="5"/>
    <x v="130"/>
    <m/>
    <n v="71.099999999999994"/>
    <n v="54.3"/>
    <x v="1"/>
    <n v="4"/>
    <x v="1"/>
    <x v="578"/>
    <n v="25.01"/>
    <n v="4.3090728392903635E-2"/>
    <s v="Normal"/>
    <n v="19.123888888888885"/>
    <n v="25.01"/>
    <x v="1"/>
    <s v="T392"/>
    <b v="1"/>
    <x v="13"/>
    <x v="0"/>
    <x v="1"/>
  </r>
  <r>
    <x v="3002"/>
    <x v="2"/>
    <n v="30"/>
    <x v="130"/>
    <m/>
    <n v="76.599999999999994"/>
    <n v="55.4"/>
    <x v="1"/>
    <n v="2"/>
    <x v="0"/>
    <x v="438"/>
    <n v="11.51"/>
    <n v="-0.11493889232412828"/>
    <s v="Normal"/>
    <n v="19.123888888888885"/>
    <n v="11.51"/>
    <x v="0"/>
    <s v="T348"/>
    <b v="1"/>
    <x v="13"/>
    <x v="0"/>
    <x v="0"/>
  </r>
  <r>
    <x v="3003"/>
    <x v="1"/>
    <n v="30"/>
    <x v="130"/>
    <m/>
    <n v="51"/>
    <n v="31.2"/>
    <x v="1"/>
    <n v="5"/>
    <x v="1"/>
    <x v="1009"/>
    <n v="29.92"/>
    <n v="0.10056668674257968"/>
    <s v="Normal"/>
    <n v="19.123888888888885"/>
    <n v="29.92"/>
    <x v="1"/>
    <s v="T311"/>
    <b v="1"/>
    <x v="15"/>
    <x v="0"/>
    <x v="1"/>
  </r>
  <r>
    <x v="3004"/>
    <x v="2"/>
    <n v="16"/>
    <x v="130"/>
    <m/>
    <n v="98.2"/>
    <n v="44"/>
    <x v="0"/>
    <n v="3"/>
    <x v="2"/>
    <x v="4"/>
    <m/>
    <n v="-0.24967377635768659"/>
    <s v="Normal"/>
    <n v="19.123888888888885"/>
    <n v="19.123888888888885"/>
    <x v="1"/>
    <s v="T426"/>
    <b v="0"/>
    <x v="9"/>
    <x v="1"/>
    <x v="2"/>
  </r>
  <r>
    <x v="3005"/>
    <x v="0"/>
    <n v="22"/>
    <x v="130"/>
    <m/>
    <n v="60"/>
    <n v="55.7"/>
    <x v="1"/>
    <n v="1"/>
    <x v="0"/>
    <x v="1010"/>
    <n v="7.82"/>
    <n v="-0.158133655320117"/>
    <s v="Normal"/>
    <n v="19.123888888888885"/>
    <n v="7.82"/>
    <x v="0"/>
    <s v="T223"/>
    <b v="1"/>
    <x v="7"/>
    <x v="0"/>
    <x v="1"/>
  </r>
  <r>
    <x v="3006"/>
    <x v="1"/>
    <n v="7"/>
    <x v="130"/>
    <m/>
    <n v="76.3"/>
    <n v="46.3"/>
    <x v="1"/>
    <n v="4.5"/>
    <x v="1"/>
    <x v="221"/>
    <n v="27.88"/>
    <n v="7.6686655167561499E-2"/>
    <s v="Normal"/>
    <n v="19.123888888888885"/>
    <n v="27.88"/>
    <x v="1"/>
    <s v="T080"/>
    <b v="1"/>
    <x v="20"/>
    <x v="0"/>
    <x v="2"/>
  </r>
  <r>
    <x v="3007"/>
    <x v="1"/>
    <n v="15"/>
    <x v="130"/>
    <m/>
    <n v="89.4"/>
    <n v="53.3"/>
    <x v="0"/>
    <n v="5"/>
    <x v="1"/>
    <x v="168"/>
    <n v="30.8"/>
    <n v="0.11086787683376398"/>
    <s v="Normal"/>
    <n v="19.123888888888885"/>
    <n v="30.8"/>
    <x v="1"/>
    <s v="T285"/>
    <b v="0"/>
    <x v="2"/>
    <x v="0"/>
    <x v="2"/>
  </r>
  <r>
    <x v="3008"/>
    <x v="0"/>
    <n v="10"/>
    <x v="130"/>
    <m/>
    <n v="69.599999999999994"/>
    <n v="50.3"/>
    <x v="0"/>
    <n v="2"/>
    <x v="0"/>
    <x v="3"/>
    <n v="10"/>
    <n v="-0.13261479804877407"/>
    <s v="Normal"/>
    <n v="19.123888888888885"/>
    <n v="10"/>
    <x v="0"/>
    <s v="T453"/>
    <b v="0"/>
    <x v="6"/>
    <x v="1"/>
    <x v="0"/>
  </r>
  <r>
    <x v="3009"/>
    <x v="3"/>
    <n v="21"/>
    <x v="130"/>
    <m/>
    <n v="69.8"/>
    <n v="31.3"/>
    <x v="0"/>
    <n v="3.5"/>
    <x v="1"/>
    <x v="33"/>
    <n v="18.38"/>
    <n v="-3.451937422590539E-2"/>
    <s v="Normal"/>
    <n v="19.123888888888885"/>
    <n v="18.38"/>
    <x v="1"/>
    <s v="T098"/>
    <b v="0"/>
    <x v="17"/>
    <x v="0"/>
    <x v="2"/>
  </r>
  <r>
    <x v="3010"/>
    <x v="3"/>
    <n v="19"/>
    <x v="130"/>
    <m/>
    <n v="36.700000000000003"/>
    <n v="38.6"/>
    <x v="0"/>
    <n v="3"/>
    <x v="2"/>
    <x v="61"/>
    <n v="17"/>
    <n v="-5.0673513232535307E-2"/>
    <s v="Normal"/>
    <n v="19.123888888888885"/>
    <n v="17"/>
    <x v="0"/>
    <s v="T240"/>
    <b v="0"/>
    <x v="14"/>
    <x v="1"/>
    <x v="1"/>
  </r>
  <r>
    <x v="3011"/>
    <x v="3"/>
    <n v="24"/>
    <x v="130"/>
    <m/>
    <n v="92.9"/>
    <n v="45"/>
    <x v="0"/>
    <n v="2"/>
    <x v="0"/>
    <x v="40"/>
    <n v="12"/>
    <n v="-0.10920300238699156"/>
    <s v="Normal"/>
    <n v="19.123888888888885"/>
    <n v="12"/>
    <x v="0"/>
    <s v="T319"/>
    <b v="0"/>
    <x v="19"/>
    <x v="0"/>
    <x v="1"/>
  </r>
  <r>
    <x v="3012"/>
    <x v="2"/>
    <n v="12"/>
    <x v="130"/>
    <m/>
    <n v="78.400000000000006"/>
    <n v="30.7"/>
    <x v="1"/>
    <n v="3"/>
    <x v="2"/>
    <x v="4"/>
    <m/>
    <n v="-0.24967377635768659"/>
    <s v="Normal"/>
    <n v="19.123888888888885"/>
    <n v="19.123888888888885"/>
    <x v="1"/>
    <s v="T050"/>
    <b v="1"/>
    <x v="7"/>
    <x v="0"/>
    <x v="0"/>
  </r>
  <r>
    <x v="3013"/>
    <x v="2"/>
    <n v="20"/>
    <x v="130"/>
    <m/>
    <n v="89"/>
    <n v="67.7"/>
    <x v="1"/>
    <n v="4.5"/>
    <x v="1"/>
    <x v="1011"/>
    <n v="27.27"/>
    <n v="6.9546057490717836E-2"/>
    <s v="Normal"/>
    <n v="19.123888888888885"/>
    <n v="27.27"/>
    <x v="1"/>
    <s v="T378"/>
    <b v="1"/>
    <x v="13"/>
    <x v="0"/>
    <x v="0"/>
  </r>
  <r>
    <x v="3014"/>
    <x v="0"/>
    <n v="11"/>
    <x v="130"/>
    <m/>
    <n v="86.6"/>
    <n v="56.3"/>
    <x v="0"/>
    <n v="2"/>
    <x v="0"/>
    <x v="40"/>
    <n v="12"/>
    <n v="-0.10920300238699156"/>
    <s v="Normal"/>
    <n v="19.123888888888885"/>
    <n v="12"/>
    <x v="0"/>
    <s v="T175"/>
    <b v="0"/>
    <x v="11"/>
    <x v="1"/>
    <x v="1"/>
  </r>
  <r>
    <x v="3015"/>
    <x v="2"/>
    <n v="30"/>
    <x v="130"/>
    <m/>
    <n v="93"/>
    <n v="51.5"/>
    <x v="0"/>
    <n v="4.5"/>
    <x v="1"/>
    <x v="113"/>
    <n v="26.78"/>
    <n v="6.3810167553581154E-2"/>
    <s v="Normal"/>
    <n v="19.123888888888885"/>
    <n v="26.78"/>
    <x v="1"/>
    <s v="T033"/>
    <b v="0"/>
    <x v="0"/>
    <x v="0"/>
    <x v="2"/>
  </r>
  <r>
    <x v="3016"/>
    <x v="0"/>
    <n v="8"/>
    <x v="130"/>
    <m/>
    <n v="87.7"/>
    <n v="60.2"/>
    <x v="0"/>
    <n v="3"/>
    <x v="2"/>
    <x v="61"/>
    <n v="17"/>
    <n v="-5.0673513232535307E-2"/>
    <s v="Normal"/>
    <n v="19.123888888888885"/>
    <n v="17"/>
    <x v="0"/>
    <s v="T394"/>
    <b v="0"/>
    <x v="19"/>
    <x v="1"/>
    <x v="1"/>
  </r>
  <r>
    <x v="3017"/>
    <x v="2"/>
    <n v="5"/>
    <x v="130"/>
    <m/>
    <n v="91.1"/>
    <n v="42"/>
    <x v="0"/>
    <n v="3"/>
    <x v="2"/>
    <x v="4"/>
    <m/>
    <n v="-0.24967377635768659"/>
    <s v="Normal"/>
    <n v="19.123888888888885"/>
    <n v="19.123888888888885"/>
    <x v="1"/>
    <s v="T329"/>
    <b v="0"/>
    <x v="9"/>
    <x v="1"/>
    <x v="2"/>
  </r>
  <r>
    <x v="3018"/>
    <x v="2"/>
    <n v="11"/>
    <x v="130"/>
    <m/>
    <n v="45.5"/>
    <n v="29.7"/>
    <x v="1"/>
    <n v="4.5"/>
    <x v="1"/>
    <x v="1012"/>
    <n v="28.46"/>
    <n v="8.3476075909478448E-2"/>
    <s v="Normal"/>
    <n v="19.123888888888885"/>
    <n v="28.46"/>
    <x v="1"/>
    <s v="T489"/>
    <b v="1"/>
    <x v="17"/>
    <x v="0"/>
    <x v="2"/>
  </r>
  <r>
    <x v="3019"/>
    <x v="3"/>
    <n v="8"/>
    <x v="130"/>
    <m/>
    <n v="63"/>
    <n v="35.1"/>
    <x v="1"/>
    <n v="4"/>
    <x v="1"/>
    <x v="969"/>
    <n v="21.4"/>
    <n v="8.3243722338618531E-4"/>
    <s v="Normal"/>
    <n v="19.123888888888885"/>
    <n v="21.4"/>
    <x v="1"/>
    <s v="T175"/>
    <b v="1"/>
    <x v="21"/>
    <x v="0"/>
    <x v="2"/>
  </r>
  <r>
    <x v="3020"/>
    <x v="3"/>
    <n v="12"/>
    <x v="131"/>
    <m/>
    <n v="40.5"/>
    <n v="26.2"/>
    <x v="0"/>
    <n v="4"/>
    <x v="1"/>
    <x v="21"/>
    <n v="22"/>
    <n v="7.8559759219209522E-3"/>
    <s v="Normal"/>
    <n v="21.547857142857143"/>
    <n v="22"/>
    <x v="1"/>
    <s v="T231"/>
    <b v="0"/>
    <x v="0"/>
    <x v="1"/>
    <x v="1"/>
  </r>
  <r>
    <x v="3021"/>
    <x v="1"/>
    <n v="22"/>
    <x v="131"/>
    <m/>
    <n v="44.4"/>
    <n v="25.8"/>
    <x v="1"/>
    <n v="5"/>
    <x v="1"/>
    <x v="1013"/>
    <n v="31.66"/>
    <n v="0.12093494896833044"/>
    <s v="Normal"/>
    <n v="21.547857142857143"/>
    <n v="31.66"/>
    <x v="1"/>
    <s v="T468"/>
    <b v="1"/>
    <x v="9"/>
    <x v="0"/>
    <x v="1"/>
  </r>
  <r>
    <x v="3022"/>
    <x v="0"/>
    <n v="22"/>
    <x v="131"/>
    <m/>
    <n v="95.7"/>
    <n v="53.6"/>
    <x v="1"/>
    <n v="4.5"/>
    <x v="1"/>
    <x v="1014"/>
    <n v="27.14"/>
    <n v="6.8024290772701987E-2"/>
    <s v="Normal"/>
    <n v="21.547857142857143"/>
    <n v="27.14"/>
    <x v="1"/>
    <s v="T393"/>
    <b v="1"/>
    <x v="16"/>
    <x v="0"/>
    <x v="0"/>
  </r>
  <r>
    <x v="3023"/>
    <x v="1"/>
    <n v="30"/>
    <x v="131"/>
    <m/>
    <n v="101.3"/>
    <n v="65.5"/>
    <x v="0"/>
    <n v="4"/>
    <x v="1"/>
    <x v="18"/>
    <n v="24.2"/>
    <n v="3.3608951149881695E-2"/>
    <s v="Normal"/>
    <n v="21.547857142857143"/>
    <n v="24.2"/>
    <x v="1"/>
    <s v="T100"/>
    <b v="0"/>
    <x v="14"/>
    <x v="0"/>
    <x v="2"/>
  </r>
  <r>
    <x v="3024"/>
    <x v="2"/>
    <n v="2"/>
    <x v="131"/>
    <m/>
    <n v="71.400000000000006"/>
    <n v="42.7"/>
    <x v="1"/>
    <n v="3"/>
    <x v="2"/>
    <x v="1015"/>
    <n v="16.91"/>
    <n v="-5.1727044037315512E-2"/>
    <s v="Normal"/>
    <n v="21.547857142857143"/>
    <n v="16.91"/>
    <x v="0"/>
    <s v="T175"/>
    <b v="1"/>
    <x v="6"/>
    <x v="0"/>
    <x v="0"/>
  </r>
  <r>
    <x v="3025"/>
    <x v="2"/>
    <n v="11"/>
    <x v="131"/>
    <m/>
    <n v="81.3"/>
    <n v="68.7"/>
    <x v="0"/>
    <n v="3"/>
    <x v="2"/>
    <x v="45"/>
    <n v="15"/>
    <n v="-7.4085308894317803E-2"/>
    <s v="Normal"/>
    <n v="21.547857142857143"/>
    <n v="15"/>
    <x v="0"/>
    <s v="T440"/>
    <b v="0"/>
    <x v="18"/>
    <x v="1"/>
    <x v="2"/>
  </r>
  <r>
    <x v="3026"/>
    <x v="1"/>
    <n v="11"/>
    <x v="131"/>
    <m/>
    <n v="88.9"/>
    <n v="63.2"/>
    <x v="0"/>
    <n v="3"/>
    <x v="2"/>
    <x v="265"/>
    <n v="18.7"/>
    <n v="-3.0773486920020184E-2"/>
    <s v="Normal"/>
    <n v="21.547857142857143"/>
    <n v="18.7"/>
    <x v="1"/>
    <s v="T089"/>
    <b v="0"/>
    <x v="16"/>
    <x v="1"/>
    <x v="2"/>
  </r>
  <r>
    <x v="3027"/>
    <x v="2"/>
    <n v="29"/>
    <x v="131"/>
    <m/>
    <n v="76.2"/>
    <n v="49.2"/>
    <x v="1"/>
    <n v="3"/>
    <x v="2"/>
    <x v="4"/>
    <m/>
    <n v="-0.24967377635768659"/>
    <s v="Normal"/>
    <n v="21.547857142857143"/>
    <n v="21.547857142857143"/>
    <x v="1"/>
    <s v="T455"/>
    <b v="1"/>
    <x v="3"/>
    <x v="1"/>
    <x v="0"/>
  </r>
  <r>
    <x v="3028"/>
    <x v="0"/>
    <n v="31"/>
    <x v="131"/>
    <m/>
    <n v="69.5"/>
    <n v="44.3"/>
    <x v="0"/>
    <n v="3"/>
    <x v="2"/>
    <x v="4"/>
    <m/>
    <n v="-0.24967377635768659"/>
    <s v="Normal"/>
    <n v="21.547857142857143"/>
    <n v="21.547857142857143"/>
    <x v="1"/>
    <s v="T305"/>
    <b v="0"/>
    <x v="1"/>
    <x v="1"/>
    <x v="2"/>
  </r>
  <r>
    <x v="3029"/>
    <x v="3"/>
    <n v="27"/>
    <x v="131"/>
    <m/>
    <n v="57.1"/>
    <n v="58.5"/>
    <x v="0"/>
    <n v="1"/>
    <x v="0"/>
    <x v="1016"/>
    <m/>
    <n v="6.7738649221770642"/>
    <s v="Outlier"/>
    <n v="21.547857142857143"/>
    <n v="21.547857142857143"/>
    <x v="1"/>
    <s v="T327"/>
    <b v="0"/>
    <x v="15"/>
    <x v="1"/>
    <x v="2"/>
  </r>
  <r>
    <x v="3030"/>
    <x v="1"/>
    <n v="5"/>
    <x v="131"/>
    <m/>
    <n v="73.099999999999994"/>
    <n v="31.4"/>
    <x v="0"/>
    <n v="3"/>
    <x v="2"/>
    <x v="119"/>
    <n v="16.5"/>
    <n v="-5.6526462147980933E-2"/>
    <s v="Normal"/>
    <n v="21.547857142857143"/>
    <n v="16.5"/>
    <x v="0"/>
    <s v="T004"/>
    <b v="0"/>
    <x v="22"/>
    <x v="1"/>
    <x v="2"/>
  </r>
  <r>
    <x v="3031"/>
    <x v="1"/>
    <n v="4"/>
    <x v="131"/>
    <m/>
    <n v="102.3"/>
    <n v="51.6"/>
    <x v="1"/>
    <n v="5"/>
    <x v="1"/>
    <x v="1017"/>
    <n v="33.99"/>
    <n v="0.14820969091430708"/>
    <s v="Normal"/>
    <n v="21.547857142857143"/>
    <n v="33.99"/>
    <x v="1"/>
    <s v="T344"/>
    <b v="1"/>
    <x v="17"/>
    <x v="0"/>
    <x v="2"/>
  </r>
  <r>
    <x v="3032"/>
    <x v="0"/>
    <n v="19"/>
    <x v="131"/>
    <m/>
    <n v="93.5"/>
    <n v="66.8"/>
    <x v="1"/>
    <n v="3"/>
    <x v="2"/>
    <x v="1018"/>
    <n v="18.559999999999999"/>
    <n v="-3.2412312616344967E-2"/>
    <s v="Normal"/>
    <n v="21.547857142857143"/>
    <n v="18.559999999999999"/>
    <x v="1"/>
    <s v="T260"/>
    <b v="1"/>
    <x v="8"/>
    <x v="0"/>
    <x v="2"/>
  </r>
  <r>
    <x v="3033"/>
    <x v="2"/>
    <n v="1"/>
    <x v="131"/>
    <m/>
    <n v="71.2"/>
    <n v="50.8"/>
    <x v="0"/>
    <n v="1"/>
    <x v="0"/>
    <x v="4"/>
    <m/>
    <n v="-0.24967377635768659"/>
    <s v="Normal"/>
    <n v="21.547857142857143"/>
    <n v="21.547857142857143"/>
    <x v="1"/>
    <s v="T450"/>
    <b v="0"/>
    <x v="23"/>
    <x v="1"/>
    <x v="2"/>
  </r>
  <r>
    <x v="3034"/>
    <x v="2"/>
    <n v="22"/>
    <x v="131"/>
    <m/>
    <n v="99.3"/>
    <n v="55.8"/>
    <x v="0"/>
    <n v="3"/>
    <x v="2"/>
    <x v="61"/>
    <n v="17"/>
    <n v="-5.0673513232535307E-2"/>
    <s v="Normal"/>
    <n v="21.547857142857143"/>
    <n v="17"/>
    <x v="0"/>
    <s v="T113"/>
    <b v="0"/>
    <x v="20"/>
    <x v="1"/>
    <x v="0"/>
  </r>
  <r>
    <x v="3035"/>
    <x v="1"/>
    <n v="16"/>
    <x v="131"/>
    <m/>
    <n v="67.3"/>
    <n v="30.5"/>
    <x v="1"/>
    <n v="3.5"/>
    <x v="1"/>
    <x v="1019"/>
    <n v="24.21"/>
    <n v="3.3726010128190625E-2"/>
    <s v="Normal"/>
    <n v="21.547857142857143"/>
    <n v="24.21"/>
    <x v="1"/>
    <s v="T069"/>
    <b v="1"/>
    <x v="17"/>
    <x v="0"/>
    <x v="1"/>
  </r>
  <r>
    <x v="3036"/>
    <x v="0"/>
    <n v="8"/>
    <x v="131"/>
    <m/>
    <n v="86.9"/>
    <n v="54.5"/>
    <x v="1"/>
    <n v="4"/>
    <x v="1"/>
    <x v="1020"/>
    <n v="24.8"/>
    <n v="4.0632489848416463E-2"/>
    <s v="Normal"/>
    <n v="21.547857142857143"/>
    <n v="24.8"/>
    <x v="1"/>
    <s v="T420"/>
    <b v="1"/>
    <x v="1"/>
    <x v="0"/>
    <x v="0"/>
  </r>
  <r>
    <x v="3037"/>
    <x v="0"/>
    <n v="21"/>
    <x v="131"/>
    <m/>
    <n v="78"/>
    <n v="52.2"/>
    <x v="0"/>
    <n v="2"/>
    <x v="0"/>
    <x v="93"/>
    <n v="11"/>
    <n v="-0.12090890021788281"/>
    <s v="Normal"/>
    <n v="21.547857142857143"/>
    <n v="11"/>
    <x v="0"/>
    <s v="T478"/>
    <b v="0"/>
    <x v="21"/>
    <x v="0"/>
    <x v="2"/>
  </r>
  <r>
    <x v="3038"/>
    <x v="3"/>
    <n v="21"/>
    <x v="131"/>
    <m/>
    <n v="84.9"/>
    <n v="54.3"/>
    <x v="0"/>
    <n v="2.5"/>
    <x v="1"/>
    <x v="1021"/>
    <m/>
    <n v="15.108464177771634"/>
    <s v="Outlier"/>
    <n v="21.547857142857143"/>
    <n v="21.547857142857143"/>
    <x v="1"/>
    <s v="T365"/>
    <b v="0"/>
    <x v="16"/>
    <x v="1"/>
    <x v="0"/>
  </r>
  <r>
    <x v="3039"/>
    <x v="1"/>
    <n v="22"/>
    <x v="131"/>
    <m/>
    <n v="73.900000000000006"/>
    <n v="45.9"/>
    <x v="0"/>
    <n v="4"/>
    <x v="1"/>
    <x v="4"/>
    <m/>
    <n v="-0.24967377635768659"/>
    <s v="Normal"/>
    <n v="21.547857142857143"/>
    <n v="21.547857142857143"/>
    <x v="1"/>
    <s v="T483"/>
    <b v="0"/>
    <x v="23"/>
    <x v="0"/>
    <x v="2"/>
  </r>
  <r>
    <x v="3040"/>
    <x v="0"/>
    <n v="9"/>
    <x v="132"/>
    <m/>
    <n v="96.5"/>
    <n v="57.7"/>
    <x v="1"/>
    <n v="2"/>
    <x v="0"/>
    <x v="1022"/>
    <n v="14.34"/>
    <n v="-8.181120146270604E-2"/>
    <s v="Normal"/>
    <n v="16.5915"/>
    <n v="14.34"/>
    <x v="0"/>
    <s v="T203"/>
    <b v="1"/>
    <x v="12"/>
    <x v="1"/>
    <x v="2"/>
  </r>
  <r>
    <x v="3041"/>
    <x v="0"/>
    <n v="5"/>
    <x v="132"/>
    <m/>
    <n v="64.7"/>
    <n v="47.9"/>
    <x v="0"/>
    <n v="2"/>
    <x v="0"/>
    <x v="3"/>
    <n v="10"/>
    <n v="-0.13261479804877407"/>
    <s v="Normal"/>
    <n v="16.5915"/>
    <n v="10"/>
    <x v="0"/>
    <s v="T412"/>
    <b v="0"/>
    <x v="17"/>
    <x v="1"/>
    <x v="1"/>
  </r>
  <r>
    <x v="3042"/>
    <x v="2"/>
    <n v="12"/>
    <x v="132"/>
    <m/>
    <n v="68.8"/>
    <n v="44.2"/>
    <x v="0"/>
    <n v="1"/>
    <x v="0"/>
    <x v="0"/>
    <n v="6"/>
    <n v="-0.17943838937233908"/>
    <s v="Normal"/>
    <n v="16.5915"/>
    <n v="6"/>
    <x v="0"/>
    <s v="T499"/>
    <b v="0"/>
    <x v="18"/>
    <x v="1"/>
    <x v="1"/>
  </r>
  <r>
    <x v="3043"/>
    <x v="3"/>
    <n v="20"/>
    <x v="132"/>
    <m/>
    <n v="40.799999999999997"/>
    <n v="31.7"/>
    <x v="1"/>
    <n v="4"/>
    <x v="1"/>
    <x v="476"/>
    <n v="24.46"/>
    <n v="3.6652484585913442E-2"/>
    <s v="Normal"/>
    <n v="16.5915"/>
    <n v="24.46"/>
    <x v="1"/>
    <s v="T108"/>
    <b v="1"/>
    <x v="1"/>
    <x v="0"/>
    <x v="2"/>
  </r>
  <r>
    <x v="3044"/>
    <x v="1"/>
    <n v="12"/>
    <x v="132"/>
    <m/>
    <n v="40.1"/>
    <n v="35.700000000000003"/>
    <x v="1"/>
    <n v="5"/>
    <x v="1"/>
    <x v="228"/>
    <n v="31.33"/>
    <n v="0.11707200268413631"/>
    <s v="Normal"/>
    <n v="16.5915"/>
    <n v="31.33"/>
    <x v="1"/>
    <s v="T069"/>
    <b v="1"/>
    <x v="11"/>
    <x v="0"/>
    <x v="0"/>
  </r>
  <r>
    <x v="3045"/>
    <x v="3"/>
    <n v="29"/>
    <x v="132"/>
    <m/>
    <n v="78.099999999999994"/>
    <n v="55.3"/>
    <x v="0"/>
    <n v="2"/>
    <x v="0"/>
    <x v="3"/>
    <n v="10"/>
    <n v="-0.13261479804877407"/>
    <s v="Normal"/>
    <n v="16.5915"/>
    <n v="10"/>
    <x v="0"/>
    <s v="T428"/>
    <b v="0"/>
    <x v="23"/>
    <x v="1"/>
    <x v="2"/>
  </r>
  <r>
    <x v="3046"/>
    <x v="1"/>
    <n v="4"/>
    <x v="132"/>
    <m/>
    <n v="70.900000000000006"/>
    <n v="36.4"/>
    <x v="1"/>
    <n v="3.5"/>
    <x v="1"/>
    <x v="1023"/>
    <n v="21.9"/>
    <n v="6.6853861388318113E-3"/>
    <s v="Normal"/>
    <n v="16.5915"/>
    <n v="21.9"/>
    <x v="1"/>
    <s v="T449"/>
    <b v="1"/>
    <x v="17"/>
    <x v="0"/>
    <x v="2"/>
  </r>
  <r>
    <x v="3047"/>
    <x v="2"/>
    <n v="11"/>
    <x v="132"/>
    <m/>
    <n v="62.2"/>
    <n v="46.8"/>
    <x v="0"/>
    <n v="2"/>
    <x v="0"/>
    <x v="3"/>
    <n v="10"/>
    <n v="-0.13261479804877407"/>
    <s v="Normal"/>
    <n v="16.5915"/>
    <n v="10"/>
    <x v="0"/>
    <s v="T092"/>
    <b v="0"/>
    <x v="14"/>
    <x v="1"/>
    <x v="2"/>
  </r>
  <r>
    <x v="3048"/>
    <x v="2"/>
    <n v="17"/>
    <x v="132"/>
    <m/>
    <n v="69.3"/>
    <n v="34.1"/>
    <x v="1"/>
    <n v="4.5"/>
    <x v="1"/>
    <x v="483"/>
    <n v="26.55"/>
    <n v="6.1117811052476156E-2"/>
    <s v="Normal"/>
    <n v="16.5915"/>
    <n v="26.55"/>
    <x v="1"/>
    <s v="T321"/>
    <b v="1"/>
    <x v="10"/>
    <x v="0"/>
    <x v="0"/>
  </r>
  <r>
    <x v="3049"/>
    <x v="2"/>
    <n v="16"/>
    <x v="132"/>
    <m/>
    <n v="66.7"/>
    <n v="55.1"/>
    <x v="0"/>
    <n v="1.5"/>
    <x v="0"/>
    <x v="66"/>
    <n v="8.93"/>
    <n v="-0.1451401087278277"/>
    <s v="Normal"/>
    <n v="16.5915"/>
    <n v="8.93"/>
    <x v="0"/>
    <s v="T060"/>
    <b v="0"/>
    <x v="18"/>
    <x v="1"/>
    <x v="1"/>
  </r>
  <r>
    <x v="3050"/>
    <x v="0"/>
    <n v="28"/>
    <x v="132"/>
    <m/>
    <n v="80.400000000000006"/>
    <n v="66.400000000000006"/>
    <x v="0"/>
    <n v="2"/>
    <x v="0"/>
    <x v="3"/>
    <n v="10"/>
    <n v="-0.13261479804877407"/>
    <s v="Normal"/>
    <n v="16.5915"/>
    <n v="10"/>
    <x v="0"/>
    <s v="T457"/>
    <b v="0"/>
    <x v="10"/>
    <x v="1"/>
    <x v="0"/>
  </r>
  <r>
    <x v="3051"/>
    <x v="2"/>
    <n v="4"/>
    <x v="132"/>
    <m/>
    <n v="64.3"/>
    <n v="54.1"/>
    <x v="0"/>
    <n v="1"/>
    <x v="0"/>
    <x v="4"/>
    <m/>
    <n v="-0.24967377635768659"/>
    <s v="Normal"/>
    <n v="16.5915"/>
    <n v="16.5915"/>
    <x v="0"/>
    <s v="T203"/>
    <b v="0"/>
    <x v="10"/>
    <x v="1"/>
    <x v="0"/>
  </r>
  <r>
    <x v="3052"/>
    <x v="2"/>
    <n v="23"/>
    <x v="132"/>
    <m/>
    <n v="100"/>
    <n v="54.7"/>
    <x v="1"/>
    <n v="4.5"/>
    <x v="1"/>
    <x v="1024"/>
    <n v="28.26"/>
    <n v="8.1134896343300206E-2"/>
    <s v="Normal"/>
    <n v="16.5915"/>
    <n v="28.26"/>
    <x v="1"/>
    <s v="T125"/>
    <b v="1"/>
    <x v="8"/>
    <x v="0"/>
    <x v="2"/>
  </r>
  <r>
    <x v="3053"/>
    <x v="2"/>
    <n v="7"/>
    <x v="132"/>
    <m/>
    <n v="62.4"/>
    <n v="39.299999999999997"/>
    <x v="0"/>
    <n v="2"/>
    <x v="0"/>
    <x v="3"/>
    <n v="10"/>
    <n v="-0.13261479804877407"/>
    <s v="Normal"/>
    <n v="16.5915"/>
    <n v="10"/>
    <x v="0"/>
    <s v="T169"/>
    <b v="0"/>
    <x v="16"/>
    <x v="1"/>
    <x v="2"/>
  </r>
  <r>
    <x v="3054"/>
    <x v="3"/>
    <n v="28"/>
    <x v="132"/>
    <m/>
    <n v="65"/>
    <n v="45.4"/>
    <x v="1"/>
    <n v="3"/>
    <x v="2"/>
    <x v="659"/>
    <n v="17.27"/>
    <n v="-4.7512920818194672E-2"/>
    <s v="Normal"/>
    <n v="16.5915"/>
    <n v="17.27"/>
    <x v="0"/>
    <s v="T139"/>
    <b v="1"/>
    <x v="13"/>
    <x v="1"/>
    <x v="1"/>
  </r>
  <r>
    <x v="3055"/>
    <x v="2"/>
    <n v="7"/>
    <x v="132"/>
    <m/>
    <n v="86.8"/>
    <n v="40.6"/>
    <x v="1"/>
    <n v="4.5"/>
    <x v="1"/>
    <x v="1025"/>
    <n v="27.33"/>
    <n v="7.0248411360571306E-2"/>
    <s v="Normal"/>
    <n v="16.5915"/>
    <n v="27.33"/>
    <x v="1"/>
    <s v="T198"/>
    <b v="1"/>
    <x v="3"/>
    <x v="0"/>
    <x v="2"/>
  </r>
  <r>
    <x v="3056"/>
    <x v="3"/>
    <n v="1"/>
    <x v="132"/>
    <m/>
    <n v="89.3"/>
    <n v="62.1"/>
    <x v="0"/>
    <n v="2"/>
    <x v="0"/>
    <x v="40"/>
    <n v="12"/>
    <n v="-0.10920300238699156"/>
    <s v="Normal"/>
    <n v="16.5915"/>
    <n v="12"/>
    <x v="0"/>
    <s v="T258"/>
    <b v="0"/>
    <x v="15"/>
    <x v="1"/>
    <x v="2"/>
  </r>
  <r>
    <x v="3057"/>
    <x v="2"/>
    <n v="18"/>
    <x v="132"/>
    <m/>
    <n v="94.9"/>
    <n v="58.1"/>
    <x v="0"/>
    <n v="3"/>
    <x v="2"/>
    <x v="61"/>
    <n v="17"/>
    <n v="-5.0673513232535307E-2"/>
    <s v="Normal"/>
    <n v="16.5915"/>
    <n v="17"/>
    <x v="0"/>
    <s v="T302"/>
    <b v="0"/>
    <x v="11"/>
    <x v="1"/>
    <x v="2"/>
  </r>
  <r>
    <x v="3058"/>
    <x v="0"/>
    <n v="31"/>
    <x v="132"/>
    <m/>
    <n v="95.7"/>
    <n v="61.8"/>
    <x v="0"/>
    <n v="1"/>
    <x v="0"/>
    <x v="47"/>
    <n v="7"/>
    <n v="-0.16773249154144781"/>
    <s v="Normal"/>
    <n v="16.5915"/>
    <n v="7"/>
    <x v="0"/>
    <s v="T009"/>
    <b v="0"/>
    <x v="15"/>
    <x v="1"/>
    <x v="1"/>
  </r>
  <r>
    <x v="3059"/>
    <x v="3"/>
    <n v="27"/>
    <x v="132"/>
    <m/>
    <n v="63.8"/>
    <n v="32.700000000000003"/>
    <x v="0"/>
    <n v="3"/>
    <x v="2"/>
    <x v="45"/>
    <n v="15"/>
    <n v="-7.4085308894317803E-2"/>
    <s v="Normal"/>
    <n v="16.5915"/>
    <n v="15"/>
    <x v="0"/>
    <s v="T427"/>
    <b v="0"/>
    <x v="10"/>
    <x v="1"/>
    <x v="1"/>
  </r>
  <r>
    <x v="3060"/>
    <x v="2"/>
    <n v="17"/>
    <x v="133"/>
    <m/>
    <n v="69.7"/>
    <n v="40.6"/>
    <x v="0"/>
    <n v="2"/>
    <x v="0"/>
    <x v="4"/>
    <m/>
    <n v="-0.24967377635768659"/>
    <s v="Normal"/>
    <n v="14.751052631578947"/>
    <n v="14.751052631578947"/>
    <x v="0"/>
    <s v="T150"/>
    <b v="0"/>
    <x v="13"/>
    <x v="1"/>
    <x v="0"/>
  </r>
  <r>
    <x v="3061"/>
    <x v="0"/>
    <n v="18"/>
    <x v="133"/>
    <m/>
    <n v="41.2"/>
    <n v="38.799999999999997"/>
    <x v="0"/>
    <n v="2"/>
    <x v="0"/>
    <x v="20"/>
    <n v="13"/>
    <n v="-9.7497104556100306E-2"/>
    <s v="Normal"/>
    <n v="14.751052631578947"/>
    <n v="13"/>
    <x v="0"/>
    <s v="T265"/>
    <b v="0"/>
    <x v="1"/>
    <x v="0"/>
    <x v="1"/>
  </r>
  <r>
    <x v="3062"/>
    <x v="2"/>
    <n v="16"/>
    <x v="133"/>
    <m/>
    <n v="96.4"/>
    <n v="68.8"/>
    <x v="1"/>
    <n v="5"/>
    <x v="1"/>
    <x v="1026"/>
    <n v="31.21"/>
    <n v="0.11566729494442939"/>
    <s v="Normal"/>
    <n v="14.751052631578947"/>
    <n v="31.21"/>
    <x v="1"/>
    <s v="T124"/>
    <b v="1"/>
    <x v="20"/>
    <x v="1"/>
    <x v="2"/>
  </r>
  <r>
    <x v="3063"/>
    <x v="0"/>
    <n v="11"/>
    <x v="133"/>
    <m/>
    <n v="100.5"/>
    <n v="45.9"/>
    <x v="1"/>
    <n v="3"/>
    <x v="2"/>
    <x v="361"/>
    <n v="18.34"/>
    <n v="-3.4987610139141027E-2"/>
    <s v="Normal"/>
    <n v="14.751052631578947"/>
    <n v="18.34"/>
    <x v="1"/>
    <s v="T066"/>
    <b v="1"/>
    <x v="6"/>
    <x v="1"/>
    <x v="2"/>
  </r>
  <r>
    <x v="3064"/>
    <x v="3"/>
    <n v="3"/>
    <x v="133"/>
    <m/>
    <n v="63.9"/>
    <n v="37.799999999999997"/>
    <x v="1"/>
    <n v="2.5"/>
    <x v="1"/>
    <x v="1027"/>
    <n v="15.31"/>
    <n v="-7.0456480566741517E-2"/>
    <s v="Normal"/>
    <n v="14.751052631578947"/>
    <n v="15.31"/>
    <x v="0"/>
    <s v="T230"/>
    <b v="1"/>
    <x v="8"/>
    <x v="0"/>
    <x v="0"/>
  </r>
  <r>
    <x v="3065"/>
    <x v="3"/>
    <n v="7"/>
    <x v="133"/>
    <m/>
    <n v="98.5"/>
    <n v="58.3"/>
    <x v="0"/>
    <n v="3"/>
    <x v="2"/>
    <x v="61"/>
    <n v="17"/>
    <n v="-5.0673513232535307E-2"/>
    <s v="Normal"/>
    <n v="14.751052631578947"/>
    <n v="17"/>
    <x v="0"/>
    <s v="T274"/>
    <b v="0"/>
    <x v="5"/>
    <x v="1"/>
    <x v="2"/>
  </r>
  <r>
    <x v="3066"/>
    <x v="2"/>
    <n v="15"/>
    <x v="133"/>
    <m/>
    <n v="91.8"/>
    <n v="64"/>
    <x v="0"/>
    <n v="3.5"/>
    <x v="1"/>
    <x v="60"/>
    <n v="20.48"/>
    <n v="-9.9369887810337437E-3"/>
    <s v="Normal"/>
    <n v="14.751052631578947"/>
    <n v="20.48"/>
    <x v="1"/>
    <s v="T148"/>
    <b v="0"/>
    <x v="4"/>
    <x v="0"/>
    <x v="1"/>
  </r>
  <r>
    <x v="3067"/>
    <x v="1"/>
    <n v="20"/>
    <x v="133"/>
    <m/>
    <n v="60.9"/>
    <n v="42.2"/>
    <x v="0"/>
    <n v="2"/>
    <x v="0"/>
    <x v="128"/>
    <n v="12.1"/>
    <n v="-0.10803241260390244"/>
    <s v="Normal"/>
    <n v="14.751052631578947"/>
    <n v="12.1"/>
    <x v="0"/>
    <s v="T142"/>
    <b v="0"/>
    <x v="14"/>
    <x v="1"/>
    <x v="0"/>
  </r>
  <r>
    <x v="3068"/>
    <x v="0"/>
    <n v="30"/>
    <x v="133"/>
    <m/>
    <n v="82"/>
    <n v="68.2"/>
    <x v="0"/>
    <n v="1"/>
    <x v="0"/>
    <x v="15"/>
    <n v="5"/>
    <n v="-0.19114428720323032"/>
    <s v="Normal"/>
    <n v="14.751052631578947"/>
    <n v="5"/>
    <x v="0"/>
    <s v="T238"/>
    <b v="0"/>
    <x v="13"/>
    <x v="0"/>
    <x v="2"/>
  </r>
  <r>
    <x v="3069"/>
    <x v="3"/>
    <n v="22"/>
    <x v="133"/>
    <m/>
    <n v="74.5"/>
    <n v="52.2"/>
    <x v="0"/>
    <n v="3"/>
    <x v="2"/>
    <x v="72"/>
    <n v="16"/>
    <n v="-6.2379411063426558E-2"/>
    <s v="Normal"/>
    <n v="14.751052631578947"/>
    <n v="16"/>
    <x v="0"/>
    <s v="T440"/>
    <b v="0"/>
    <x v="22"/>
    <x v="1"/>
    <x v="2"/>
  </r>
  <r>
    <x v="3070"/>
    <x v="0"/>
    <n v="31"/>
    <x v="133"/>
    <m/>
    <n v="81.7"/>
    <n v="40.9"/>
    <x v="0"/>
    <n v="2"/>
    <x v="0"/>
    <x v="3"/>
    <n v="10"/>
    <n v="-0.13261479804877407"/>
    <s v="Normal"/>
    <n v="14.751052631578947"/>
    <n v="10"/>
    <x v="0"/>
    <s v="T128"/>
    <b v="0"/>
    <x v="20"/>
    <x v="1"/>
    <x v="1"/>
  </r>
  <r>
    <x v="3071"/>
    <x v="2"/>
    <n v="18"/>
    <x v="133"/>
    <m/>
    <n v="46.9"/>
    <n v="31.7"/>
    <x v="1"/>
    <n v="3.5"/>
    <x v="1"/>
    <x v="574"/>
    <n v="24.17"/>
    <n v="3.3257774214954988E-2"/>
    <s v="Normal"/>
    <n v="14.751052631578947"/>
    <n v="24.17"/>
    <x v="1"/>
    <s v="T178"/>
    <b v="1"/>
    <x v="17"/>
    <x v="0"/>
    <x v="2"/>
  </r>
  <r>
    <x v="3072"/>
    <x v="2"/>
    <n v="10"/>
    <x v="133"/>
    <m/>
    <n v="40.799999999999997"/>
    <n v="32.700000000000003"/>
    <x v="1"/>
    <n v="5"/>
    <x v="1"/>
    <x v="638"/>
    <n v="28.78"/>
    <n v="8.7221963215363657E-2"/>
    <s v="Normal"/>
    <n v="14.751052631578947"/>
    <n v="28.78"/>
    <x v="1"/>
    <s v="T205"/>
    <b v="1"/>
    <x v="22"/>
    <x v="0"/>
    <x v="2"/>
  </r>
  <r>
    <x v="3073"/>
    <x v="2"/>
    <n v="17"/>
    <x v="133"/>
    <m/>
    <n v="58.3"/>
    <n v="43.4"/>
    <x v="0"/>
    <n v="1"/>
    <x v="0"/>
    <x v="0"/>
    <n v="6"/>
    <n v="-0.17943838937233908"/>
    <s v="Normal"/>
    <n v="14.751052631578947"/>
    <n v="6"/>
    <x v="0"/>
    <s v="T440"/>
    <b v="0"/>
    <x v="14"/>
    <x v="1"/>
    <x v="2"/>
  </r>
  <r>
    <x v="3074"/>
    <x v="0"/>
    <n v="13"/>
    <x v="133"/>
    <m/>
    <n v="44.6"/>
    <n v="30.8"/>
    <x v="0"/>
    <n v="2"/>
    <x v="0"/>
    <x v="20"/>
    <n v="13"/>
    <n v="-9.7497104556100306E-2"/>
    <s v="Normal"/>
    <n v="14.751052631578947"/>
    <n v="13"/>
    <x v="0"/>
    <s v="T481"/>
    <b v="0"/>
    <x v="2"/>
    <x v="1"/>
    <x v="1"/>
  </r>
  <r>
    <x v="3075"/>
    <x v="3"/>
    <n v="21"/>
    <x v="133"/>
    <m/>
    <n v="86"/>
    <n v="68.900000000000006"/>
    <x v="1"/>
    <n v="3"/>
    <x v="2"/>
    <x v="950"/>
    <n v="19.66"/>
    <n v="-1.9535825002364574E-2"/>
    <s v="Normal"/>
    <n v="14.751052631578947"/>
    <n v="19.66"/>
    <x v="1"/>
    <s v="T109"/>
    <b v="1"/>
    <x v="14"/>
    <x v="0"/>
    <x v="1"/>
  </r>
  <r>
    <x v="3076"/>
    <x v="3"/>
    <n v="3"/>
    <x v="133"/>
    <m/>
    <n v="66.3"/>
    <n v="57.3"/>
    <x v="1"/>
    <n v="3"/>
    <x v="2"/>
    <x v="1028"/>
    <n v="17.22"/>
    <n v="-4.8098215709739239E-2"/>
    <s v="Normal"/>
    <n v="14.751052631578947"/>
    <n v="17.22"/>
    <x v="0"/>
    <s v="T242"/>
    <b v="1"/>
    <x v="4"/>
    <x v="0"/>
    <x v="2"/>
  </r>
  <r>
    <x v="3077"/>
    <x v="0"/>
    <n v="3"/>
    <x v="133"/>
    <m/>
    <n v="90.2"/>
    <n v="56.5"/>
    <x v="0"/>
    <n v="1"/>
    <x v="0"/>
    <x v="47"/>
    <n v="7"/>
    <n v="-0.16773249154144781"/>
    <s v="Normal"/>
    <n v="14.751052631578947"/>
    <n v="7"/>
    <x v="0"/>
    <s v="T156"/>
    <b v="0"/>
    <x v="23"/>
    <x v="1"/>
    <x v="1"/>
  </r>
  <r>
    <x v="3078"/>
    <x v="0"/>
    <n v="13"/>
    <x v="133"/>
    <m/>
    <n v="66.900000000000006"/>
    <n v="38.700000000000003"/>
    <x v="0"/>
    <n v="0"/>
    <x v="0"/>
    <x v="12"/>
    <n v="1"/>
    <n v="-0.23796787852679532"/>
    <s v="Normal"/>
    <n v="14.751052631578947"/>
    <n v="1"/>
    <x v="0"/>
    <s v="T125"/>
    <b v="0"/>
    <x v="19"/>
    <x v="1"/>
    <x v="2"/>
  </r>
  <r>
    <x v="3079"/>
    <x v="0"/>
    <n v="26"/>
    <x v="133"/>
    <m/>
    <n v="61.8"/>
    <n v="50.2"/>
    <x v="0"/>
    <n v="1"/>
    <x v="0"/>
    <x v="15"/>
    <n v="5"/>
    <n v="-0.19114428720323032"/>
    <s v="Normal"/>
    <n v="14.751052631578947"/>
    <n v="5"/>
    <x v="0"/>
    <s v="T142"/>
    <b v="0"/>
    <x v="18"/>
    <x v="1"/>
    <x v="2"/>
  </r>
  <r>
    <x v="3080"/>
    <x v="2"/>
    <n v="9"/>
    <x v="39"/>
    <m/>
    <n v="75.5"/>
    <n v="57.9"/>
    <x v="1"/>
    <n v="4.5"/>
    <x v="1"/>
    <x v="396"/>
    <n v="25.93"/>
    <n v="5.386015439732357E-2"/>
    <s v="Normal"/>
    <n v="18.30745454545454"/>
    <n v="25.93"/>
    <x v="1"/>
    <s v="T078"/>
    <b v="1"/>
    <x v="18"/>
    <x v="0"/>
    <x v="2"/>
  </r>
  <r>
    <x v="3081"/>
    <x v="0"/>
    <n v="4"/>
    <x v="39"/>
    <m/>
    <n v="78.5"/>
    <n v="45.9"/>
    <x v="1"/>
    <n v="3"/>
    <x v="2"/>
    <x v="1029"/>
    <n v="18.37"/>
    <n v="-3.4636433204214279E-2"/>
    <s v="Normal"/>
    <n v="18.30745454545454"/>
    <n v="18.37"/>
    <x v="1"/>
    <s v="T110"/>
    <b v="1"/>
    <x v="6"/>
    <x v="0"/>
    <x v="2"/>
  </r>
  <r>
    <x v="3082"/>
    <x v="0"/>
    <n v="23"/>
    <x v="39"/>
    <m/>
    <n v="94.3"/>
    <n v="62.9"/>
    <x v="0"/>
    <n v="4.5"/>
    <x v="1"/>
    <x v="113"/>
    <n v="26.78"/>
    <n v="6.3810167553581154E-2"/>
    <s v="Normal"/>
    <n v="18.30745454545454"/>
    <n v="26.78"/>
    <x v="1"/>
    <s v="T411"/>
    <b v="0"/>
    <x v="22"/>
    <x v="1"/>
    <x v="0"/>
  </r>
  <r>
    <x v="3083"/>
    <x v="1"/>
    <n v="17"/>
    <x v="39"/>
    <m/>
    <n v="85.8"/>
    <n v="67.2"/>
    <x v="1"/>
    <n v="4"/>
    <x v="1"/>
    <x v="1030"/>
    <n v="26.4"/>
    <n v="5.936192637784244E-2"/>
    <s v="Normal"/>
    <n v="18.30745454545454"/>
    <n v="26.4"/>
    <x v="1"/>
    <s v="T155"/>
    <b v="1"/>
    <x v="18"/>
    <x v="0"/>
    <x v="1"/>
  </r>
  <r>
    <x v="3084"/>
    <x v="0"/>
    <n v="28"/>
    <x v="39"/>
    <m/>
    <n v="80.5"/>
    <n v="45.3"/>
    <x v="1"/>
    <n v="3"/>
    <x v="2"/>
    <x v="1031"/>
    <n v="16.649999999999999"/>
    <n v="-5.4770577473347258E-2"/>
    <s v="Normal"/>
    <n v="18.30745454545454"/>
    <n v="16.649999999999999"/>
    <x v="0"/>
    <s v="T352"/>
    <b v="1"/>
    <x v="16"/>
    <x v="0"/>
    <x v="0"/>
  </r>
  <r>
    <x v="3085"/>
    <x v="2"/>
    <n v="29"/>
    <x v="39"/>
    <m/>
    <n v="92.7"/>
    <n v="61.5"/>
    <x v="0"/>
    <n v="4"/>
    <x v="1"/>
    <x v="58"/>
    <n v="23"/>
    <n v="1.9561873752812205E-2"/>
    <s v="Normal"/>
    <n v="18.30745454545454"/>
    <n v="23"/>
    <x v="1"/>
    <s v="T118"/>
    <b v="0"/>
    <x v="16"/>
    <x v="1"/>
    <x v="2"/>
  </r>
  <r>
    <x v="3086"/>
    <x v="3"/>
    <n v="13"/>
    <x v="39"/>
    <m/>
    <n v="53"/>
    <n v="34.9"/>
    <x v="0"/>
    <n v="2"/>
    <x v="0"/>
    <x v="93"/>
    <n v="11"/>
    <n v="-0.12090890021788281"/>
    <s v="Normal"/>
    <n v="18.30745454545454"/>
    <n v="11"/>
    <x v="0"/>
    <s v="T244"/>
    <b v="0"/>
    <x v="7"/>
    <x v="1"/>
    <x v="0"/>
  </r>
  <r>
    <x v="3087"/>
    <x v="3"/>
    <n v="27"/>
    <x v="39"/>
    <m/>
    <n v="99.2"/>
    <n v="49.3"/>
    <x v="1"/>
    <n v="3.5"/>
    <x v="1"/>
    <x v="1032"/>
    <n v="23.28"/>
    <n v="2.2839525145461767E-2"/>
    <s v="Normal"/>
    <n v="18.30745454545454"/>
    <n v="23.28"/>
    <x v="1"/>
    <s v="T406"/>
    <b v="1"/>
    <x v="6"/>
    <x v="0"/>
    <x v="0"/>
  </r>
  <r>
    <x v="3088"/>
    <x v="0"/>
    <n v="31"/>
    <x v="39"/>
    <m/>
    <n v="92"/>
    <n v="54.2"/>
    <x v="1"/>
    <n v="2.5"/>
    <x v="1"/>
    <x v="1033"/>
    <n v="17.75"/>
    <n v="-4.1894089859366865E-2"/>
    <s v="Normal"/>
    <n v="18.30745454545454"/>
    <n v="17.75"/>
    <x v="0"/>
    <s v="T161"/>
    <b v="1"/>
    <x v="0"/>
    <x v="0"/>
    <x v="0"/>
  </r>
  <r>
    <x v="3089"/>
    <x v="1"/>
    <n v="8"/>
    <x v="39"/>
    <m/>
    <n v="41"/>
    <n v="39.6"/>
    <x v="1"/>
    <n v="5"/>
    <x v="1"/>
    <x v="294"/>
    <n v="31.96"/>
    <n v="0.12444671831759782"/>
    <s v="Normal"/>
    <n v="18.30745454545454"/>
    <n v="31.96"/>
    <x v="1"/>
    <s v="T343"/>
    <b v="1"/>
    <x v="19"/>
    <x v="1"/>
    <x v="0"/>
  </r>
  <r>
    <x v="3090"/>
    <x v="0"/>
    <n v="28"/>
    <x v="39"/>
    <m/>
    <n v="61.6"/>
    <n v="48"/>
    <x v="0"/>
    <n v="3"/>
    <x v="2"/>
    <x v="45"/>
    <n v="15"/>
    <n v="-7.4085308894317803E-2"/>
    <s v="Normal"/>
    <n v="18.30745454545454"/>
    <n v="15"/>
    <x v="0"/>
    <s v="T422"/>
    <b v="0"/>
    <x v="11"/>
    <x v="1"/>
    <x v="2"/>
  </r>
  <r>
    <x v="3091"/>
    <x v="2"/>
    <n v="3"/>
    <x v="39"/>
    <m/>
    <n v="45.4"/>
    <n v="38.9"/>
    <x v="1"/>
    <n v="3.5"/>
    <x v="1"/>
    <x v="549"/>
    <n v="24.05"/>
    <n v="3.1853066475248028E-2"/>
    <s v="Normal"/>
    <n v="18.30745454545454"/>
    <n v="24.05"/>
    <x v="1"/>
    <s v="T185"/>
    <b v="1"/>
    <x v="12"/>
    <x v="0"/>
    <x v="2"/>
  </r>
  <r>
    <x v="3092"/>
    <x v="0"/>
    <n v="24"/>
    <x v="39"/>
    <m/>
    <n v="75.900000000000006"/>
    <n v="33.1"/>
    <x v="0"/>
    <n v="1"/>
    <x v="0"/>
    <x v="4"/>
    <m/>
    <n v="-0.24967377635768659"/>
    <s v="Normal"/>
    <n v="18.30745454545454"/>
    <n v="18.30745454545454"/>
    <x v="1"/>
    <s v="T294"/>
    <b v="0"/>
    <x v="0"/>
    <x v="0"/>
    <x v="2"/>
  </r>
  <r>
    <x v="3093"/>
    <x v="3"/>
    <n v="23"/>
    <x v="39"/>
    <m/>
    <n v="75"/>
    <n v="48.7"/>
    <x v="0"/>
    <n v="2"/>
    <x v="0"/>
    <x v="3"/>
    <n v="10"/>
    <n v="-0.13261479804877407"/>
    <s v="Normal"/>
    <n v="18.30745454545454"/>
    <n v="10"/>
    <x v="0"/>
    <s v="T476"/>
    <b v="0"/>
    <x v="21"/>
    <x v="1"/>
    <x v="1"/>
  </r>
  <r>
    <x v="3094"/>
    <x v="2"/>
    <n v="14"/>
    <x v="39"/>
    <m/>
    <n v="45.9"/>
    <n v="25.4"/>
    <x v="0"/>
    <n v="4"/>
    <x v="1"/>
    <x v="21"/>
    <n v="22"/>
    <n v="7.8559759219209522E-3"/>
    <s v="Normal"/>
    <n v="18.30745454545454"/>
    <n v="22"/>
    <x v="1"/>
    <s v="T148"/>
    <b v="0"/>
    <x v="23"/>
    <x v="1"/>
    <x v="0"/>
  </r>
  <r>
    <x v="3095"/>
    <x v="0"/>
    <n v="18"/>
    <x v="39"/>
    <m/>
    <n v="54.7"/>
    <n v="32.299999999999997"/>
    <x v="0"/>
    <n v="3"/>
    <x v="2"/>
    <x v="45"/>
    <n v="15"/>
    <n v="-7.4085308894317803E-2"/>
    <s v="Normal"/>
    <n v="18.30745454545454"/>
    <n v="15"/>
    <x v="0"/>
    <s v="T015"/>
    <b v="0"/>
    <x v="6"/>
    <x v="1"/>
    <x v="0"/>
  </r>
  <r>
    <x v="3096"/>
    <x v="2"/>
    <n v="15"/>
    <x v="39"/>
    <m/>
    <n v="64.599999999999994"/>
    <n v="38.200000000000003"/>
    <x v="1"/>
    <n v="4"/>
    <x v="1"/>
    <x v="588"/>
    <n v="21.14"/>
    <n v="-2.2110962126455167E-3"/>
    <s v="Normal"/>
    <n v="18.30745454545454"/>
    <n v="21.14"/>
    <x v="1"/>
    <s v="T219"/>
    <b v="1"/>
    <x v="0"/>
    <x v="1"/>
    <x v="2"/>
  </r>
  <r>
    <x v="3097"/>
    <x v="1"/>
    <n v="5"/>
    <x v="39"/>
    <m/>
    <n v="78.5"/>
    <n v="42.5"/>
    <x v="0"/>
    <n v="2"/>
    <x v="0"/>
    <x v="93"/>
    <n v="11"/>
    <n v="-0.12090890021788281"/>
    <s v="Normal"/>
    <n v="18.30745454545454"/>
    <n v="11"/>
    <x v="0"/>
    <s v="T153"/>
    <b v="0"/>
    <x v="3"/>
    <x v="1"/>
    <x v="0"/>
  </r>
  <r>
    <x v="3098"/>
    <x v="0"/>
    <n v="12"/>
    <x v="39"/>
    <m/>
    <n v="80"/>
    <n v="55.5"/>
    <x v="1"/>
    <n v="3.5"/>
    <x v="1"/>
    <x v="1034"/>
    <n v="22.35"/>
    <n v="1.1953040162732907E-2"/>
    <s v="Normal"/>
    <n v="18.30745454545454"/>
    <n v="22.35"/>
    <x v="1"/>
    <s v="T381"/>
    <b v="1"/>
    <x v="5"/>
    <x v="0"/>
    <x v="0"/>
  </r>
  <r>
    <x v="3099"/>
    <x v="0"/>
    <n v="6"/>
    <x v="39"/>
    <m/>
    <n v="93.8"/>
    <n v="54.3"/>
    <x v="1"/>
    <n v="5"/>
    <x v="1"/>
    <x v="1035"/>
    <n v="28.73"/>
    <n v="8.6636668323819083E-2"/>
    <s v="Normal"/>
    <n v="18.30745454545454"/>
    <n v="28.73"/>
    <x v="1"/>
    <s v="T153"/>
    <b v="1"/>
    <x v="5"/>
    <x v="0"/>
    <x v="2"/>
  </r>
  <r>
    <x v="3100"/>
    <x v="0"/>
    <n v="1"/>
    <x v="12"/>
    <m/>
    <n v="44.1"/>
    <n v="35"/>
    <x v="1"/>
    <n v="4"/>
    <x v="1"/>
    <x v="301"/>
    <n v="25.68"/>
    <n v="5.0933679939600754E-2"/>
    <s v="Normal"/>
    <n v="17.730277777777772"/>
    <n v="25.68"/>
    <x v="1"/>
    <s v="T184"/>
    <b v="1"/>
    <x v="7"/>
    <x v="0"/>
    <x v="0"/>
  </r>
  <r>
    <x v="3101"/>
    <x v="2"/>
    <n v="2"/>
    <x v="12"/>
    <m/>
    <n v="60.8"/>
    <n v="40.9"/>
    <x v="1"/>
    <n v="2"/>
    <x v="0"/>
    <x v="4"/>
    <m/>
    <n v="-0.24967377635768659"/>
    <s v="Normal"/>
    <n v="17.730277777777772"/>
    <n v="17.730277777777772"/>
    <x v="0"/>
    <s v="T194"/>
    <b v="1"/>
    <x v="2"/>
    <x v="0"/>
    <x v="2"/>
  </r>
  <r>
    <x v="3102"/>
    <x v="2"/>
    <n v="27"/>
    <x v="12"/>
    <m/>
    <n v="69"/>
    <n v="42.6"/>
    <x v="0"/>
    <n v="1"/>
    <x v="0"/>
    <x v="0"/>
    <n v="6"/>
    <n v="-0.17943838937233908"/>
    <s v="Normal"/>
    <n v="17.730277777777772"/>
    <n v="6"/>
    <x v="0"/>
    <s v="T005"/>
    <b v="0"/>
    <x v="4"/>
    <x v="1"/>
    <x v="2"/>
  </r>
  <r>
    <x v="3103"/>
    <x v="0"/>
    <n v="25"/>
    <x v="12"/>
    <m/>
    <n v="80.3"/>
    <n v="68.099999999999994"/>
    <x v="0"/>
    <n v="1"/>
    <x v="0"/>
    <x v="15"/>
    <n v="5"/>
    <n v="-0.19114428720323032"/>
    <s v="Normal"/>
    <n v="17.730277777777772"/>
    <n v="5"/>
    <x v="0"/>
    <s v="T254"/>
    <b v="0"/>
    <x v="6"/>
    <x v="1"/>
    <x v="0"/>
  </r>
  <r>
    <x v="3104"/>
    <x v="3"/>
    <n v="8"/>
    <x v="12"/>
    <m/>
    <n v="61.8"/>
    <n v="53.1"/>
    <x v="0"/>
    <n v="3"/>
    <x v="2"/>
    <x v="45"/>
    <n v="15"/>
    <n v="-7.4085308894317803E-2"/>
    <s v="Normal"/>
    <n v="17.730277777777772"/>
    <n v="15"/>
    <x v="0"/>
    <s v="T137"/>
    <b v="0"/>
    <x v="11"/>
    <x v="0"/>
    <x v="2"/>
  </r>
  <r>
    <x v="3105"/>
    <x v="3"/>
    <n v="20"/>
    <x v="12"/>
    <m/>
    <n v="47.9"/>
    <n v="27.3"/>
    <x v="1"/>
    <n v="5"/>
    <x v="1"/>
    <x v="1036"/>
    <n v="28.94"/>
    <n v="8.9094906868306248E-2"/>
    <s v="Normal"/>
    <n v="17.730277777777772"/>
    <n v="28.94"/>
    <x v="1"/>
    <s v="T298"/>
    <b v="1"/>
    <x v="19"/>
    <x v="0"/>
    <x v="2"/>
  </r>
  <r>
    <x v="3106"/>
    <x v="0"/>
    <n v="27"/>
    <x v="12"/>
    <m/>
    <n v="66"/>
    <n v="56.7"/>
    <x v="1"/>
    <n v="3"/>
    <x v="2"/>
    <x v="1037"/>
    <n v="17.489999999999998"/>
    <n v="-4.4937623295398611E-2"/>
    <s v="Normal"/>
    <n v="17.730277777777772"/>
    <n v="17.489999999999998"/>
    <x v="0"/>
    <s v="T489"/>
    <b v="1"/>
    <x v="1"/>
    <x v="0"/>
    <x v="2"/>
  </r>
  <r>
    <x v="3107"/>
    <x v="0"/>
    <n v="3"/>
    <x v="12"/>
    <m/>
    <n v="42.9"/>
    <n v="25"/>
    <x v="1"/>
    <n v="4.5"/>
    <x v="1"/>
    <x v="470"/>
    <n v="27.22"/>
    <n v="6.8960762599173275E-2"/>
    <s v="Normal"/>
    <n v="17.730277777777772"/>
    <n v="27.22"/>
    <x v="1"/>
    <s v="T413"/>
    <b v="1"/>
    <x v="14"/>
    <x v="0"/>
    <x v="0"/>
  </r>
  <r>
    <x v="3108"/>
    <x v="0"/>
    <n v="3"/>
    <x v="12"/>
    <m/>
    <n v="87.6"/>
    <n v="49.7"/>
    <x v="1"/>
    <n v="3.5"/>
    <x v="1"/>
    <x v="4"/>
    <m/>
    <n v="-0.24967377635768659"/>
    <s v="Normal"/>
    <n v="17.730277777777772"/>
    <n v="17.730277777777772"/>
    <x v="0"/>
    <s v="T199"/>
    <b v="1"/>
    <x v="9"/>
    <x v="1"/>
    <x v="2"/>
  </r>
  <r>
    <x v="3109"/>
    <x v="2"/>
    <n v="25"/>
    <x v="12"/>
    <m/>
    <n v="100.8"/>
    <n v="48.2"/>
    <x v="0"/>
    <n v="3"/>
    <x v="2"/>
    <x v="4"/>
    <m/>
    <n v="-0.24967377635768659"/>
    <s v="Normal"/>
    <n v="17.730277777777772"/>
    <n v="17.730277777777772"/>
    <x v="0"/>
    <s v="T199"/>
    <b v="0"/>
    <x v="8"/>
    <x v="0"/>
    <x v="0"/>
  </r>
  <r>
    <x v="3110"/>
    <x v="1"/>
    <n v="25"/>
    <x v="12"/>
    <m/>
    <n v="95"/>
    <n v="69.400000000000006"/>
    <x v="1"/>
    <n v="5"/>
    <x v="1"/>
    <x v="1038"/>
    <n v="32.659999999999997"/>
    <n v="0.13264084679922164"/>
    <s v="Normal"/>
    <n v="17.730277777777772"/>
    <n v="32.659999999999997"/>
    <x v="1"/>
    <s v="T072"/>
    <b v="1"/>
    <x v="7"/>
    <x v="0"/>
    <x v="2"/>
  </r>
  <r>
    <x v="3111"/>
    <x v="0"/>
    <n v="18"/>
    <x v="12"/>
    <m/>
    <n v="48.6"/>
    <n v="27.8"/>
    <x v="0"/>
    <n v="3"/>
    <x v="2"/>
    <x v="61"/>
    <n v="17"/>
    <n v="-5.0673513232535307E-2"/>
    <s v="Normal"/>
    <n v="17.730277777777772"/>
    <n v="17"/>
    <x v="0"/>
    <s v="T264"/>
    <b v="0"/>
    <x v="8"/>
    <x v="1"/>
    <x v="2"/>
  </r>
  <r>
    <x v="3112"/>
    <x v="3"/>
    <n v="17"/>
    <x v="12"/>
    <m/>
    <n v="86.9"/>
    <n v="64.900000000000006"/>
    <x v="0"/>
    <n v="2"/>
    <x v="0"/>
    <x v="40"/>
    <n v="12"/>
    <n v="-0.10920300238699156"/>
    <s v="Normal"/>
    <n v="17.730277777777772"/>
    <n v="12"/>
    <x v="0"/>
    <s v="T046"/>
    <b v="0"/>
    <x v="22"/>
    <x v="1"/>
    <x v="2"/>
  </r>
  <r>
    <x v="3113"/>
    <x v="0"/>
    <n v="5"/>
    <x v="12"/>
    <m/>
    <n v="37.200000000000003"/>
    <n v="33.1"/>
    <x v="0"/>
    <n v="2"/>
    <x v="0"/>
    <x v="40"/>
    <n v="12"/>
    <n v="-0.10920300238699156"/>
    <s v="Normal"/>
    <n v="17.730277777777772"/>
    <n v="12"/>
    <x v="0"/>
    <s v="T499"/>
    <b v="0"/>
    <x v="13"/>
    <x v="1"/>
    <x v="0"/>
  </r>
  <r>
    <x v="3114"/>
    <x v="3"/>
    <n v="21"/>
    <x v="12"/>
    <m/>
    <n v="85.2"/>
    <n v="69"/>
    <x v="1"/>
    <n v="3"/>
    <x v="2"/>
    <x v="794"/>
    <n v="18.329999999999998"/>
    <n v="-3.5104669117449958E-2"/>
    <s v="Normal"/>
    <n v="17.730277777777772"/>
    <n v="18.329999999999998"/>
    <x v="1"/>
    <s v="T022"/>
    <b v="1"/>
    <x v="3"/>
    <x v="1"/>
    <x v="0"/>
  </r>
  <r>
    <x v="3115"/>
    <x v="0"/>
    <n v="12"/>
    <x v="12"/>
    <m/>
    <n v="93.4"/>
    <n v="57.6"/>
    <x v="0"/>
    <n v="1"/>
    <x v="0"/>
    <x v="47"/>
    <n v="7"/>
    <n v="-0.16773249154144781"/>
    <s v="Normal"/>
    <n v="17.730277777777772"/>
    <n v="7"/>
    <x v="0"/>
    <s v="T127"/>
    <b v="0"/>
    <x v="6"/>
    <x v="1"/>
    <x v="2"/>
  </r>
  <r>
    <x v="3116"/>
    <x v="1"/>
    <n v="26"/>
    <x v="12"/>
    <m/>
    <n v="94.9"/>
    <n v="45.2"/>
    <x v="1"/>
    <n v="5"/>
    <x v="1"/>
    <x v="1039"/>
    <n v="32.93"/>
    <n v="0.13580143921356233"/>
    <s v="Normal"/>
    <n v="17.730277777777772"/>
    <n v="32.93"/>
    <x v="1"/>
    <s v="T050"/>
    <b v="1"/>
    <x v="23"/>
    <x v="0"/>
    <x v="1"/>
  </r>
  <r>
    <x v="3117"/>
    <x v="1"/>
    <n v="17"/>
    <x v="12"/>
    <m/>
    <n v="68"/>
    <n v="56.9"/>
    <x v="1"/>
    <n v="5"/>
    <x v="1"/>
    <x v="562"/>
    <n v="31.41"/>
    <n v="0.11800847451060763"/>
    <s v="Normal"/>
    <n v="17.730277777777772"/>
    <n v="31.41"/>
    <x v="1"/>
    <s v="T066"/>
    <b v="1"/>
    <x v="18"/>
    <x v="0"/>
    <x v="0"/>
  </r>
  <r>
    <x v="3118"/>
    <x v="0"/>
    <n v="26"/>
    <x v="12"/>
    <m/>
    <n v="48.9"/>
    <n v="31.8"/>
    <x v="0"/>
    <n v="2"/>
    <x v="0"/>
    <x v="40"/>
    <n v="12"/>
    <n v="-0.10920300238699156"/>
    <s v="Normal"/>
    <n v="17.730277777777772"/>
    <n v="12"/>
    <x v="0"/>
    <s v="T408"/>
    <b v="0"/>
    <x v="20"/>
    <x v="0"/>
    <x v="0"/>
  </r>
  <r>
    <x v="3119"/>
    <x v="1"/>
    <n v="3"/>
    <x v="12"/>
    <m/>
    <n v="75.7"/>
    <n v="54.7"/>
    <x v="1"/>
    <n v="4.5"/>
    <x v="1"/>
    <x v="1040"/>
    <n v="27.64"/>
    <n v="7.387723968814762E-2"/>
    <s v="Normal"/>
    <n v="17.730277777777772"/>
    <n v="27.64"/>
    <x v="1"/>
    <s v="T375"/>
    <b v="1"/>
    <x v="3"/>
    <x v="0"/>
    <x v="2"/>
  </r>
  <r>
    <x v="3120"/>
    <x v="3"/>
    <n v="20"/>
    <x v="134"/>
    <m/>
    <n v="80.2"/>
    <n v="42.3"/>
    <x v="0"/>
    <n v="2"/>
    <x v="0"/>
    <x v="3"/>
    <n v="10"/>
    <n v="-0.13261479804877407"/>
    <s v="Normal"/>
    <n v="16.929999999999996"/>
    <n v="10"/>
    <x v="0"/>
    <s v="T026"/>
    <b v="0"/>
    <x v="21"/>
    <x v="1"/>
    <x v="2"/>
  </r>
  <r>
    <x v="3121"/>
    <x v="0"/>
    <n v="13"/>
    <x v="134"/>
    <m/>
    <n v="84.4"/>
    <n v="55.8"/>
    <x v="0"/>
    <n v="4"/>
    <x v="1"/>
    <x v="158"/>
    <n v="21"/>
    <n v="-3.8499219089702984E-3"/>
    <s v="Normal"/>
    <n v="16.929999999999996"/>
    <n v="21"/>
    <x v="1"/>
    <s v="T105"/>
    <b v="0"/>
    <x v="2"/>
    <x v="1"/>
    <x v="1"/>
  </r>
  <r>
    <x v="3122"/>
    <x v="0"/>
    <n v="10"/>
    <x v="134"/>
    <m/>
    <n v="72.599999999999994"/>
    <n v="40.5"/>
    <x v="1"/>
    <n v="1.5"/>
    <x v="0"/>
    <x v="1041"/>
    <n v="9.6300000000000008"/>
    <n v="-0.13694598024620383"/>
    <s v="Normal"/>
    <n v="16.929999999999996"/>
    <n v="9.6300000000000008"/>
    <x v="0"/>
    <s v="T091"/>
    <b v="1"/>
    <x v="18"/>
    <x v="0"/>
    <x v="1"/>
  </r>
  <r>
    <x v="3123"/>
    <x v="2"/>
    <n v="24"/>
    <x v="134"/>
    <m/>
    <n v="85.4"/>
    <n v="62"/>
    <x v="0"/>
    <n v="2"/>
    <x v="0"/>
    <x v="40"/>
    <n v="12"/>
    <n v="-0.10920300238699156"/>
    <s v="Normal"/>
    <n v="16.929999999999996"/>
    <n v="12"/>
    <x v="0"/>
    <s v="T282"/>
    <b v="0"/>
    <x v="3"/>
    <x v="1"/>
    <x v="1"/>
  </r>
  <r>
    <x v="3124"/>
    <x v="3"/>
    <n v="28"/>
    <x v="134"/>
    <m/>
    <n v="95.6"/>
    <n v="58.5"/>
    <x v="0"/>
    <n v="3.5"/>
    <x v="1"/>
    <x v="60"/>
    <n v="20.48"/>
    <n v="-9.9369887810337437E-3"/>
    <s v="Normal"/>
    <n v="16.929999999999996"/>
    <n v="20.48"/>
    <x v="1"/>
    <s v="T315"/>
    <b v="0"/>
    <x v="18"/>
    <x v="1"/>
    <x v="0"/>
  </r>
  <r>
    <x v="3125"/>
    <x v="2"/>
    <n v="9"/>
    <x v="134"/>
    <m/>
    <n v="68.400000000000006"/>
    <n v="51.8"/>
    <x v="1"/>
    <n v="4.5"/>
    <x v="1"/>
    <x v="1042"/>
    <n v="26.37"/>
    <n v="5.9010749442915733E-2"/>
    <s v="Normal"/>
    <n v="16.929999999999996"/>
    <n v="26.37"/>
    <x v="1"/>
    <s v="T061"/>
    <b v="1"/>
    <x v="11"/>
    <x v="0"/>
    <x v="1"/>
  </r>
  <r>
    <x v="3126"/>
    <x v="0"/>
    <n v="24"/>
    <x v="134"/>
    <m/>
    <n v="65.400000000000006"/>
    <n v="43.3"/>
    <x v="0"/>
    <n v="2"/>
    <x v="0"/>
    <x v="3"/>
    <n v="10"/>
    <n v="-0.13261479804877407"/>
    <s v="Normal"/>
    <n v="16.929999999999996"/>
    <n v="10"/>
    <x v="0"/>
    <s v="T266"/>
    <b v="0"/>
    <x v="13"/>
    <x v="0"/>
    <x v="0"/>
  </r>
  <r>
    <x v="3127"/>
    <x v="0"/>
    <n v="6"/>
    <x v="134"/>
    <m/>
    <n v="64"/>
    <n v="54.9"/>
    <x v="0"/>
    <n v="0"/>
    <x v="0"/>
    <x v="12"/>
    <n v="1"/>
    <n v="-0.23796787852679532"/>
    <s v="Normal"/>
    <n v="16.929999999999996"/>
    <n v="1"/>
    <x v="0"/>
    <s v="T089"/>
    <b v="0"/>
    <x v="1"/>
    <x v="1"/>
    <x v="2"/>
  </r>
  <r>
    <x v="3128"/>
    <x v="0"/>
    <n v="6"/>
    <x v="134"/>
    <m/>
    <n v="75.5"/>
    <n v="56.7"/>
    <x v="0"/>
    <n v="2"/>
    <x v="0"/>
    <x v="4"/>
    <m/>
    <n v="-0.24967377635768659"/>
    <s v="Normal"/>
    <n v="16.929999999999996"/>
    <n v="16.929999999999996"/>
    <x v="0"/>
    <s v="T152"/>
    <b v="0"/>
    <x v="2"/>
    <x v="1"/>
    <x v="2"/>
  </r>
  <r>
    <x v="3129"/>
    <x v="3"/>
    <n v="24"/>
    <x v="134"/>
    <m/>
    <n v="65.599999999999994"/>
    <n v="51.4"/>
    <x v="1"/>
    <n v="2.5"/>
    <x v="1"/>
    <x v="1043"/>
    <n v="16.96"/>
    <n v="-5.1141749145770944E-2"/>
    <s v="Normal"/>
    <n v="16.929999999999996"/>
    <n v="16.96"/>
    <x v="0"/>
    <s v="T110"/>
    <b v="1"/>
    <x v="8"/>
    <x v="0"/>
    <x v="2"/>
  </r>
  <r>
    <x v="3130"/>
    <x v="1"/>
    <n v="6"/>
    <x v="134"/>
    <m/>
    <n v="67.5"/>
    <n v="46.3"/>
    <x v="0"/>
    <n v="4"/>
    <x v="1"/>
    <x v="21"/>
    <n v="22"/>
    <n v="7.8559759219209522E-3"/>
    <s v="Normal"/>
    <n v="16.929999999999996"/>
    <n v="22"/>
    <x v="1"/>
    <s v="T380"/>
    <b v="0"/>
    <x v="13"/>
    <x v="1"/>
    <x v="2"/>
  </r>
  <r>
    <x v="3131"/>
    <x v="0"/>
    <n v="9"/>
    <x v="134"/>
    <m/>
    <n v="89.2"/>
    <n v="54"/>
    <x v="0"/>
    <n v="2.5"/>
    <x v="1"/>
    <x v="252"/>
    <n v="15.23"/>
    <n v="-7.1392952393212819E-2"/>
    <s v="Normal"/>
    <n v="16.929999999999996"/>
    <n v="15.23"/>
    <x v="0"/>
    <s v="T302"/>
    <b v="0"/>
    <x v="16"/>
    <x v="0"/>
    <x v="1"/>
  </r>
  <r>
    <x v="3132"/>
    <x v="2"/>
    <n v="7"/>
    <x v="134"/>
    <m/>
    <n v="67.599999999999994"/>
    <n v="57.7"/>
    <x v="1"/>
    <n v="4"/>
    <x v="1"/>
    <x v="209"/>
    <n v="22.67"/>
    <n v="1.5698927468618111E-2"/>
    <s v="Normal"/>
    <n v="16.929999999999996"/>
    <n v="22.67"/>
    <x v="1"/>
    <s v="T423"/>
    <b v="1"/>
    <x v="22"/>
    <x v="0"/>
    <x v="0"/>
  </r>
  <r>
    <x v="3133"/>
    <x v="2"/>
    <n v="25"/>
    <x v="134"/>
    <m/>
    <n v="87.5"/>
    <n v="64.099999999999994"/>
    <x v="0"/>
    <n v="2.5"/>
    <x v="1"/>
    <x v="252"/>
    <n v="15.23"/>
    <n v="-7.1392952393212819E-2"/>
    <s v="Normal"/>
    <n v="16.929999999999996"/>
    <n v="15.23"/>
    <x v="0"/>
    <s v="T421"/>
    <b v="0"/>
    <x v="2"/>
    <x v="1"/>
    <x v="2"/>
  </r>
  <r>
    <x v="3134"/>
    <x v="0"/>
    <n v="19"/>
    <x v="134"/>
    <m/>
    <n v="77.400000000000006"/>
    <n v="30"/>
    <x v="1"/>
    <n v="4.5"/>
    <x v="1"/>
    <x v="1002"/>
    <n v="24.86"/>
    <n v="4.1334843718269926E-2"/>
    <s v="Normal"/>
    <n v="16.929999999999996"/>
    <n v="24.86"/>
    <x v="1"/>
    <s v="T099"/>
    <b v="1"/>
    <x v="18"/>
    <x v="0"/>
    <x v="0"/>
  </r>
  <r>
    <x v="3135"/>
    <x v="0"/>
    <n v="22"/>
    <x v="134"/>
    <m/>
    <n v="78.2"/>
    <n v="53.7"/>
    <x v="0"/>
    <n v="1"/>
    <x v="0"/>
    <x v="15"/>
    <n v="5"/>
    <n v="-0.19114428720323032"/>
    <s v="Normal"/>
    <n v="16.929999999999996"/>
    <n v="5"/>
    <x v="0"/>
    <s v="T210"/>
    <b v="0"/>
    <x v="1"/>
    <x v="1"/>
    <x v="0"/>
  </r>
  <r>
    <x v="3136"/>
    <x v="2"/>
    <n v="23"/>
    <x v="134"/>
    <m/>
    <n v="96.9"/>
    <n v="42.1"/>
    <x v="0"/>
    <n v="3"/>
    <x v="2"/>
    <x v="61"/>
    <n v="17"/>
    <n v="-5.0673513232535307E-2"/>
    <s v="Normal"/>
    <n v="16.929999999999996"/>
    <n v="17"/>
    <x v="0"/>
    <s v="T307"/>
    <b v="0"/>
    <x v="0"/>
    <x v="0"/>
    <x v="0"/>
  </r>
  <r>
    <x v="3137"/>
    <x v="0"/>
    <n v="14"/>
    <x v="134"/>
    <m/>
    <n v="53.7"/>
    <n v="32.6"/>
    <x v="0"/>
    <n v="3"/>
    <x v="2"/>
    <x v="45"/>
    <n v="15"/>
    <n v="-7.4085308894317803E-2"/>
    <s v="Normal"/>
    <n v="16.929999999999996"/>
    <n v="15"/>
    <x v="0"/>
    <s v="T217"/>
    <b v="0"/>
    <x v="3"/>
    <x v="0"/>
    <x v="2"/>
  </r>
  <r>
    <x v="3138"/>
    <x v="1"/>
    <n v="7"/>
    <x v="134"/>
    <m/>
    <n v="45.8"/>
    <n v="25.3"/>
    <x v="1"/>
    <n v="5"/>
    <x v="1"/>
    <x v="1044"/>
    <n v="33.93"/>
    <n v="0.14750733704445357"/>
    <s v="Normal"/>
    <n v="16.929999999999996"/>
    <n v="33.93"/>
    <x v="1"/>
    <s v="T283"/>
    <b v="1"/>
    <x v="15"/>
    <x v="0"/>
    <x v="2"/>
  </r>
  <r>
    <x v="3139"/>
    <x v="2"/>
    <n v="5"/>
    <x v="134"/>
    <m/>
    <n v="71.900000000000006"/>
    <n v="52.9"/>
    <x v="1"/>
    <n v="4"/>
    <x v="1"/>
    <x v="899"/>
    <n v="23.31"/>
    <n v="2.3190702080388478E-2"/>
    <s v="Normal"/>
    <n v="16.929999999999996"/>
    <n v="23.31"/>
    <x v="1"/>
    <s v="T076"/>
    <b v="1"/>
    <x v="18"/>
    <x v="0"/>
    <x v="2"/>
  </r>
  <r>
    <x v="3140"/>
    <x v="1"/>
    <n v="2"/>
    <x v="135"/>
    <m/>
    <n v="74.2"/>
    <n v="47.4"/>
    <x v="0"/>
    <n v="2"/>
    <x v="0"/>
    <x v="93"/>
    <n v="11"/>
    <n v="-0.12090890021788281"/>
    <s v="Normal"/>
    <n v="20.323333333333331"/>
    <n v="11"/>
    <x v="0"/>
    <s v="T142"/>
    <b v="0"/>
    <x v="5"/>
    <x v="1"/>
    <x v="2"/>
  </r>
  <r>
    <x v="3141"/>
    <x v="1"/>
    <n v="29"/>
    <x v="135"/>
    <m/>
    <n v="72.900000000000006"/>
    <n v="48.6"/>
    <x v="1"/>
    <n v="4"/>
    <x v="1"/>
    <x v="329"/>
    <n v="23.44"/>
    <n v="2.4712468798404368E-2"/>
    <s v="Normal"/>
    <n v="20.323333333333331"/>
    <n v="23.44"/>
    <x v="1"/>
    <s v="T298"/>
    <b v="1"/>
    <x v="10"/>
    <x v="1"/>
    <x v="2"/>
  </r>
  <r>
    <x v="3142"/>
    <x v="1"/>
    <n v="8"/>
    <x v="135"/>
    <m/>
    <n v="79.2"/>
    <n v="56.5"/>
    <x v="1"/>
    <n v="4"/>
    <x v="1"/>
    <x v="527"/>
    <n v="24.66"/>
    <n v="3.8993664152091684E-2"/>
    <s v="Normal"/>
    <n v="20.323333333333331"/>
    <n v="24.66"/>
    <x v="1"/>
    <s v="T083"/>
    <b v="1"/>
    <x v="7"/>
    <x v="0"/>
    <x v="0"/>
  </r>
  <r>
    <x v="3143"/>
    <x v="2"/>
    <n v="14"/>
    <x v="135"/>
    <m/>
    <n v="72"/>
    <n v="58.5"/>
    <x v="1"/>
    <n v="2.5"/>
    <x v="1"/>
    <x v="397"/>
    <n v="15.04"/>
    <n v="-7.3617072981082166E-2"/>
    <s v="Normal"/>
    <n v="20.323333333333331"/>
    <n v="15.04"/>
    <x v="0"/>
    <s v="T252"/>
    <b v="1"/>
    <x v="5"/>
    <x v="0"/>
    <x v="1"/>
  </r>
  <r>
    <x v="3144"/>
    <x v="3"/>
    <n v="2"/>
    <x v="135"/>
    <m/>
    <n v="73.099999999999994"/>
    <n v="30.7"/>
    <x v="1"/>
    <n v="2.5"/>
    <x v="1"/>
    <x v="4"/>
    <m/>
    <n v="-0.24967377635768659"/>
    <s v="Normal"/>
    <n v="20.323333333333331"/>
    <n v="20.323333333333331"/>
    <x v="1"/>
    <s v="T106"/>
    <b v="1"/>
    <x v="7"/>
    <x v="0"/>
    <x v="2"/>
  </r>
  <r>
    <x v="3145"/>
    <x v="1"/>
    <n v="9"/>
    <x v="135"/>
    <m/>
    <n v="88.9"/>
    <n v="60"/>
    <x v="1"/>
    <n v="5"/>
    <x v="1"/>
    <x v="587"/>
    <n v="33.770000000000003"/>
    <n v="0.14563439339151102"/>
    <s v="Normal"/>
    <n v="20.323333333333331"/>
    <n v="33.770000000000003"/>
    <x v="1"/>
    <s v="T449"/>
    <b v="1"/>
    <x v="13"/>
    <x v="0"/>
    <x v="0"/>
  </r>
  <r>
    <x v="3146"/>
    <x v="1"/>
    <n v="16"/>
    <x v="135"/>
    <m/>
    <n v="42"/>
    <n v="30.8"/>
    <x v="1"/>
    <n v="5"/>
    <x v="1"/>
    <x v="1045"/>
    <n v="31.36"/>
    <n v="0.11742317961906305"/>
    <s v="Normal"/>
    <n v="20.323333333333331"/>
    <n v="31.36"/>
    <x v="1"/>
    <s v="T330"/>
    <b v="1"/>
    <x v="9"/>
    <x v="0"/>
    <x v="1"/>
  </r>
  <r>
    <x v="3147"/>
    <x v="3"/>
    <n v="28"/>
    <x v="135"/>
    <m/>
    <n v="82.1"/>
    <n v="48.1"/>
    <x v="0"/>
    <n v="2.5"/>
    <x v="1"/>
    <x v="131"/>
    <n v="13.12"/>
    <n v="-9.6092396816393366E-2"/>
    <s v="Normal"/>
    <n v="20.323333333333331"/>
    <n v="13.12"/>
    <x v="0"/>
    <s v="T135"/>
    <b v="0"/>
    <x v="6"/>
    <x v="1"/>
    <x v="1"/>
  </r>
  <r>
    <x v="3148"/>
    <x v="2"/>
    <n v="22"/>
    <x v="135"/>
    <m/>
    <n v="60.9"/>
    <n v="53.2"/>
    <x v="0"/>
    <n v="2"/>
    <x v="0"/>
    <x v="3"/>
    <n v="10"/>
    <n v="-0.13261479804877407"/>
    <s v="Normal"/>
    <n v="20.323333333333331"/>
    <n v="10"/>
    <x v="0"/>
    <s v="T165"/>
    <b v="0"/>
    <x v="23"/>
    <x v="1"/>
    <x v="0"/>
  </r>
  <r>
    <x v="3149"/>
    <x v="2"/>
    <n v="7"/>
    <x v="135"/>
    <m/>
    <n v="88.4"/>
    <n v="47.8"/>
    <x v="1"/>
    <n v="4.5"/>
    <x v="1"/>
    <x v="1046"/>
    <n v="27.89"/>
    <n v="7.6803714145870436E-2"/>
    <s v="Normal"/>
    <n v="20.323333333333331"/>
    <n v="27.89"/>
    <x v="1"/>
    <s v="T340"/>
    <b v="1"/>
    <x v="15"/>
    <x v="0"/>
    <x v="1"/>
  </r>
  <r>
    <x v="3150"/>
    <x v="1"/>
    <n v="22"/>
    <x v="135"/>
    <m/>
    <n v="89.2"/>
    <n v="61.4"/>
    <x v="1"/>
    <n v="5"/>
    <x v="1"/>
    <x v="4"/>
    <m/>
    <n v="-0.24967377635768659"/>
    <s v="Normal"/>
    <n v="20.323333333333331"/>
    <n v="20.323333333333331"/>
    <x v="1"/>
    <s v="T241"/>
    <b v="1"/>
    <x v="23"/>
    <x v="0"/>
    <x v="1"/>
  </r>
  <r>
    <x v="3151"/>
    <x v="1"/>
    <n v="8"/>
    <x v="135"/>
    <m/>
    <n v="76.099999999999994"/>
    <n v="50.8"/>
    <x v="0"/>
    <n v="3"/>
    <x v="2"/>
    <x v="119"/>
    <n v="16.5"/>
    <n v="-5.6526462147980933E-2"/>
    <s v="Normal"/>
    <n v="20.323333333333331"/>
    <n v="16.5"/>
    <x v="0"/>
    <s v="T188"/>
    <b v="0"/>
    <x v="11"/>
    <x v="0"/>
    <x v="1"/>
  </r>
  <r>
    <x v="3152"/>
    <x v="1"/>
    <n v="26"/>
    <x v="135"/>
    <m/>
    <n v="97.3"/>
    <n v="54.8"/>
    <x v="1"/>
    <n v="5"/>
    <x v="1"/>
    <x v="4"/>
    <m/>
    <n v="-0.24967377635768659"/>
    <s v="Normal"/>
    <n v="20.323333333333331"/>
    <n v="20.323333333333331"/>
    <x v="1"/>
    <s v="T143"/>
    <b v="1"/>
    <x v="1"/>
    <x v="0"/>
    <x v="2"/>
  </r>
  <r>
    <x v="3153"/>
    <x v="0"/>
    <n v="2"/>
    <x v="135"/>
    <m/>
    <n v="60.8"/>
    <n v="34"/>
    <x v="0"/>
    <n v="0"/>
    <x v="0"/>
    <x v="12"/>
    <n v="1"/>
    <n v="-0.23796787852679532"/>
    <s v="Normal"/>
    <n v="20.323333333333331"/>
    <n v="1"/>
    <x v="0"/>
    <s v="T326"/>
    <b v="0"/>
    <x v="2"/>
    <x v="0"/>
    <x v="1"/>
  </r>
  <r>
    <x v="3154"/>
    <x v="0"/>
    <n v="3"/>
    <x v="135"/>
    <m/>
    <n v="40.799999999999997"/>
    <n v="30.9"/>
    <x v="0"/>
    <n v="2"/>
    <x v="0"/>
    <x v="20"/>
    <n v="13"/>
    <n v="-9.7497104556100306E-2"/>
    <s v="Normal"/>
    <n v="20.323333333333331"/>
    <n v="13"/>
    <x v="0"/>
    <s v="T094"/>
    <b v="0"/>
    <x v="20"/>
    <x v="1"/>
    <x v="1"/>
  </r>
  <r>
    <x v="3155"/>
    <x v="0"/>
    <n v="11"/>
    <x v="135"/>
    <m/>
    <n v="44.4"/>
    <n v="32.799999999999997"/>
    <x v="1"/>
    <n v="4.5"/>
    <x v="1"/>
    <x v="1047"/>
    <n v="28.31"/>
    <n v="8.1720191234844738E-2"/>
    <s v="Normal"/>
    <n v="20.323333333333331"/>
    <n v="28.31"/>
    <x v="1"/>
    <s v="T016"/>
    <b v="1"/>
    <x v="12"/>
    <x v="0"/>
    <x v="0"/>
  </r>
  <r>
    <x v="3156"/>
    <x v="3"/>
    <n v="18"/>
    <x v="135"/>
    <m/>
    <n v="44.2"/>
    <n v="37.4"/>
    <x v="0"/>
    <n v="4"/>
    <x v="1"/>
    <x v="21"/>
    <n v="22"/>
    <n v="7.8559759219209522E-3"/>
    <s v="Normal"/>
    <n v="20.323333333333331"/>
    <n v="22"/>
    <x v="1"/>
    <s v="T365"/>
    <b v="0"/>
    <x v="15"/>
    <x v="0"/>
    <x v="2"/>
  </r>
  <r>
    <x v="3157"/>
    <x v="2"/>
    <n v="12"/>
    <x v="135"/>
    <m/>
    <n v="43.9"/>
    <n v="30.3"/>
    <x v="0"/>
    <n v="3"/>
    <x v="2"/>
    <x v="61"/>
    <n v="17"/>
    <n v="-5.0673513232535307E-2"/>
    <s v="Normal"/>
    <n v="20.323333333333331"/>
    <n v="17"/>
    <x v="0"/>
    <s v="T470"/>
    <b v="0"/>
    <x v="3"/>
    <x v="1"/>
    <x v="1"/>
  </r>
  <r>
    <x v="3158"/>
    <x v="0"/>
    <n v="17"/>
    <x v="135"/>
    <m/>
    <n v="84"/>
    <n v="68.3"/>
    <x v="0"/>
    <n v="3"/>
    <x v="2"/>
    <x v="72"/>
    <n v="16"/>
    <n v="-6.2379411063426558E-2"/>
    <s v="Normal"/>
    <n v="20.323333333333331"/>
    <n v="16"/>
    <x v="0"/>
    <s v="T315"/>
    <b v="0"/>
    <x v="6"/>
    <x v="1"/>
    <x v="2"/>
  </r>
  <r>
    <x v="3159"/>
    <x v="2"/>
    <n v="3"/>
    <x v="135"/>
    <m/>
    <n v="99.6"/>
    <n v="66.599999999999994"/>
    <x v="1"/>
    <n v="4.5"/>
    <x v="1"/>
    <x v="1048"/>
    <n v="27.96"/>
    <n v="7.7623126994032815E-2"/>
    <s v="Normal"/>
    <n v="20.323333333333331"/>
    <n v="27.96"/>
    <x v="1"/>
    <s v="T445"/>
    <b v="1"/>
    <x v="23"/>
    <x v="1"/>
    <x v="0"/>
  </r>
  <r>
    <x v="3160"/>
    <x v="2"/>
    <n v="20"/>
    <x v="136"/>
    <m/>
    <n v="74.7"/>
    <n v="59.2"/>
    <x v="0"/>
    <n v="1.5"/>
    <x v="0"/>
    <x v="50"/>
    <n v="7.88"/>
    <n v="-0.15743130145026352"/>
    <s v="Normal"/>
    <n v="14.540625"/>
    <n v="7.88"/>
    <x v="0"/>
    <s v="T385"/>
    <b v="0"/>
    <x v="11"/>
    <x v="1"/>
    <x v="1"/>
  </r>
  <r>
    <x v="3161"/>
    <x v="3"/>
    <n v="9"/>
    <x v="136"/>
    <m/>
    <n v="96.8"/>
    <n v="59.9"/>
    <x v="1"/>
    <n v="3"/>
    <x v="2"/>
    <x v="371"/>
    <n v="19.54"/>
    <n v="-2.0940532742071534E-2"/>
    <s v="Normal"/>
    <n v="14.540625"/>
    <n v="19.54"/>
    <x v="1"/>
    <s v="T004"/>
    <b v="1"/>
    <x v="18"/>
    <x v="0"/>
    <x v="2"/>
  </r>
  <r>
    <x v="3162"/>
    <x v="0"/>
    <n v="7"/>
    <x v="136"/>
    <m/>
    <n v="48.3"/>
    <n v="37.9"/>
    <x v="0"/>
    <n v="2"/>
    <x v="0"/>
    <x v="40"/>
    <n v="12"/>
    <n v="-0.10920300238699156"/>
    <s v="Normal"/>
    <n v="14.540625"/>
    <n v="12"/>
    <x v="0"/>
    <s v="T457"/>
    <b v="0"/>
    <x v="8"/>
    <x v="0"/>
    <x v="2"/>
  </r>
  <r>
    <x v="3163"/>
    <x v="3"/>
    <n v="23"/>
    <x v="136"/>
    <m/>
    <n v="91.1"/>
    <n v="62.5"/>
    <x v="0"/>
    <n v="2"/>
    <x v="0"/>
    <x v="40"/>
    <n v="12"/>
    <n v="-0.10920300238699156"/>
    <s v="Normal"/>
    <n v="14.540625"/>
    <n v="12"/>
    <x v="0"/>
    <s v="T088"/>
    <b v="0"/>
    <x v="0"/>
    <x v="1"/>
    <x v="0"/>
  </r>
  <r>
    <x v="3164"/>
    <x v="0"/>
    <n v="1"/>
    <x v="136"/>
    <m/>
    <n v="75.7"/>
    <n v="43.5"/>
    <x v="0"/>
    <n v="2"/>
    <x v="0"/>
    <x v="93"/>
    <n v="11"/>
    <n v="-0.12090890021788281"/>
    <s v="Normal"/>
    <n v="14.540625"/>
    <n v="11"/>
    <x v="0"/>
    <s v="T499"/>
    <b v="0"/>
    <x v="10"/>
    <x v="1"/>
    <x v="2"/>
  </r>
  <r>
    <x v="3165"/>
    <x v="0"/>
    <n v="22"/>
    <x v="136"/>
    <m/>
    <n v="86.8"/>
    <n v="48.8"/>
    <x v="0"/>
    <n v="1"/>
    <x v="0"/>
    <x v="47"/>
    <n v="7"/>
    <n v="-0.16773249154144781"/>
    <s v="Normal"/>
    <n v="14.540625"/>
    <n v="7"/>
    <x v="0"/>
    <s v="T372"/>
    <b v="0"/>
    <x v="22"/>
    <x v="1"/>
    <x v="0"/>
  </r>
  <r>
    <x v="3166"/>
    <x v="2"/>
    <n v="30"/>
    <x v="136"/>
    <m/>
    <n v="74.5"/>
    <n v="40.9"/>
    <x v="0"/>
    <n v="2"/>
    <x v="0"/>
    <x v="4"/>
    <m/>
    <n v="-0.24967377635768659"/>
    <s v="Normal"/>
    <n v="14.540625"/>
    <n v="14.540625"/>
    <x v="0"/>
    <s v="T098"/>
    <b v="0"/>
    <x v="15"/>
    <x v="1"/>
    <x v="2"/>
  </r>
  <r>
    <x v="3167"/>
    <x v="1"/>
    <n v="20"/>
    <x v="136"/>
    <m/>
    <n v="63.8"/>
    <n v="54.7"/>
    <x v="0"/>
    <n v="3"/>
    <x v="2"/>
    <x v="119"/>
    <n v="16.5"/>
    <n v="-5.6526462147980933E-2"/>
    <s v="Normal"/>
    <n v="14.540625"/>
    <n v="16.5"/>
    <x v="0"/>
    <s v="T314"/>
    <b v="0"/>
    <x v="19"/>
    <x v="0"/>
    <x v="0"/>
  </r>
  <r>
    <x v="3168"/>
    <x v="0"/>
    <n v="19"/>
    <x v="136"/>
    <m/>
    <n v="73.7"/>
    <n v="36.700000000000003"/>
    <x v="0"/>
    <n v="1"/>
    <x v="0"/>
    <x v="15"/>
    <n v="5"/>
    <n v="-0.19114428720323032"/>
    <s v="Normal"/>
    <n v="14.540625"/>
    <n v="5"/>
    <x v="0"/>
    <s v="T202"/>
    <b v="0"/>
    <x v="23"/>
    <x v="1"/>
    <x v="1"/>
  </r>
  <r>
    <x v="3169"/>
    <x v="2"/>
    <n v="25"/>
    <x v="136"/>
    <m/>
    <n v="85.8"/>
    <n v="47.3"/>
    <x v="0"/>
    <n v="3"/>
    <x v="2"/>
    <x v="4"/>
    <m/>
    <n v="-0.24967377635768659"/>
    <s v="Normal"/>
    <n v="14.540625"/>
    <n v="14.540625"/>
    <x v="0"/>
    <s v="T098"/>
    <b v="0"/>
    <x v="14"/>
    <x v="1"/>
    <x v="1"/>
  </r>
  <r>
    <x v="3170"/>
    <x v="3"/>
    <n v="6"/>
    <x v="136"/>
    <m/>
    <n v="99"/>
    <n v="51.1"/>
    <x v="1"/>
    <n v="4"/>
    <x v="1"/>
    <x v="1049"/>
    <n v="24.13"/>
    <n v="3.2789538301719309E-2"/>
    <s v="Normal"/>
    <n v="14.540625"/>
    <n v="24.13"/>
    <x v="1"/>
    <s v="T280"/>
    <b v="1"/>
    <x v="9"/>
    <x v="0"/>
    <x v="2"/>
  </r>
  <r>
    <x v="3171"/>
    <x v="1"/>
    <n v="23"/>
    <x v="136"/>
    <m/>
    <n v="54.5"/>
    <n v="32.6"/>
    <x v="0"/>
    <n v="5"/>
    <x v="1"/>
    <x v="62"/>
    <n v="27.5"/>
    <n v="7.2238413991822834E-2"/>
    <s v="Normal"/>
    <n v="14.540625"/>
    <n v="27.5"/>
    <x v="1"/>
    <s v="T482"/>
    <b v="0"/>
    <x v="11"/>
    <x v="0"/>
    <x v="1"/>
  </r>
  <r>
    <x v="3172"/>
    <x v="0"/>
    <n v="2"/>
    <x v="136"/>
    <m/>
    <n v="70.8"/>
    <n v="50.4"/>
    <x v="0"/>
    <n v="3"/>
    <x v="2"/>
    <x v="72"/>
    <n v="16"/>
    <n v="-6.2379411063426558E-2"/>
    <s v="Normal"/>
    <n v="14.540625"/>
    <n v="16"/>
    <x v="0"/>
    <s v="T251"/>
    <b v="0"/>
    <x v="11"/>
    <x v="1"/>
    <x v="1"/>
  </r>
  <r>
    <x v="3173"/>
    <x v="1"/>
    <n v="28"/>
    <x v="136"/>
    <m/>
    <n v="95.1"/>
    <n v="61"/>
    <x v="1"/>
    <n v="5"/>
    <x v="1"/>
    <x v="1050"/>
    <n v="33.869999999999997"/>
    <n v="0.14680498317460008"/>
    <s v="Normal"/>
    <n v="14.540625"/>
    <n v="33.869999999999997"/>
    <x v="1"/>
    <s v="T283"/>
    <b v="1"/>
    <x v="23"/>
    <x v="0"/>
    <x v="1"/>
  </r>
  <r>
    <x v="3174"/>
    <x v="3"/>
    <n v="4"/>
    <x v="136"/>
    <m/>
    <n v="67.3"/>
    <n v="49.7"/>
    <x v="0"/>
    <n v="3"/>
    <x v="2"/>
    <x v="4"/>
    <m/>
    <n v="-0.24967377635768659"/>
    <s v="Normal"/>
    <n v="14.540625"/>
    <n v="14.540625"/>
    <x v="0"/>
    <s v="T276"/>
    <b v="0"/>
    <x v="23"/>
    <x v="0"/>
    <x v="1"/>
  </r>
  <r>
    <x v="3175"/>
    <x v="3"/>
    <n v="20"/>
    <x v="136"/>
    <m/>
    <n v="73.5"/>
    <n v="39.200000000000003"/>
    <x v="0"/>
    <n v="2"/>
    <x v="0"/>
    <x v="3"/>
    <n v="10"/>
    <n v="-0.13261479804877407"/>
    <s v="Normal"/>
    <n v="14.540625"/>
    <n v="10"/>
    <x v="0"/>
    <s v="T087"/>
    <b v="0"/>
    <x v="14"/>
    <x v="1"/>
    <x v="0"/>
  </r>
  <r>
    <x v="3176"/>
    <x v="0"/>
    <n v="3"/>
    <x v="136"/>
    <m/>
    <n v="74.5"/>
    <n v="44.9"/>
    <x v="0"/>
    <n v="1"/>
    <x v="0"/>
    <x v="15"/>
    <n v="5"/>
    <n v="-0.19114428720323032"/>
    <s v="Normal"/>
    <n v="14.540625"/>
    <n v="5"/>
    <x v="0"/>
    <s v="T475"/>
    <b v="0"/>
    <x v="1"/>
    <x v="0"/>
    <x v="0"/>
  </r>
  <r>
    <x v="3177"/>
    <x v="0"/>
    <n v="1"/>
    <x v="136"/>
    <m/>
    <n v="84.5"/>
    <n v="49.4"/>
    <x v="0"/>
    <n v="2"/>
    <x v="0"/>
    <x v="3"/>
    <n v="10"/>
    <n v="-0.13261479804877407"/>
    <s v="Normal"/>
    <n v="14.540625"/>
    <n v="10"/>
    <x v="0"/>
    <s v="T001"/>
    <b v="0"/>
    <x v="4"/>
    <x v="0"/>
    <x v="2"/>
  </r>
  <r>
    <x v="3178"/>
    <x v="2"/>
    <n v="16"/>
    <x v="136"/>
    <m/>
    <n v="55.4"/>
    <n v="34.700000000000003"/>
    <x v="0"/>
    <n v="4"/>
    <x v="1"/>
    <x v="4"/>
    <m/>
    <n v="-0.24967377635768659"/>
    <s v="Normal"/>
    <n v="14.540625"/>
    <n v="14.540625"/>
    <x v="0"/>
    <s v="T482"/>
    <b v="0"/>
    <x v="16"/>
    <x v="1"/>
    <x v="0"/>
  </r>
  <r>
    <x v="3179"/>
    <x v="0"/>
    <n v="18"/>
    <x v="136"/>
    <m/>
    <n v="45.9"/>
    <n v="39.9"/>
    <x v="0"/>
    <n v="2.5"/>
    <x v="1"/>
    <x v="252"/>
    <n v="15.23"/>
    <n v="-7.1392952393212819E-2"/>
    <s v="Normal"/>
    <n v="14.540625"/>
    <n v="15.23"/>
    <x v="0"/>
    <s v="T228"/>
    <b v="0"/>
    <x v="15"/>
    <x v="1"/>
    <x v="2"/>
  </r>
  <r>
    <x v="3180"/>
    <x v="3"/>
    <n v="28"/>
    <x v="120"/>
    <m/>
    <n v="71.7"/>
    <n v="46.2"/>
    <x v="0"/>
    <n v="3"/>
    <x v="2"/>
    <x v="72"/>
    <n v="16"/>
    <n v="-6.2379411063426558E-2"/>
    <s v="Normal"/>
    <n v="18.832307692307694"/>
    <n v="16"/>
    <x v="0"/>
    <s v="T287"/>
    <b v="0"/>
    <x v="11"/>
    <x v="0"/>
    <x v="2"/>
  </r>
  <r>
    <x v="3181"/>
    <x v="2"/>
    <n v="2"/>
    <x v="120"/>
    <m/>
    <n v="82.5"/>
    <n v="45.5"/>
    <x v="0"/>
    <n v="3"/>
    <x v="2"/>
    <x v="45"/>
    <n v="15"/>
    <n v="-7.4085308894317803E-2"/>
    <s v="Normal"/>
    <n v="18.832307692307694"/>
    <n v="15"/>
    <x v="0"/>
    <s v="T075"/>
    <b v="0"/>
    <x v="14"/>
    <x v="1"/>
    <x v="2"/>
  </r>
  <r>
    <x v="3182"/>
    <x v="1"/>
    <n v="1"/>
    <x v="120"/>
    <m/>
    <n v="53.1"/>
    <n v="26.4"/>
    <x v="0"/>
    <n v="4"/>
    <x v="1"/>
    <x v="21"/>
    <n v="22"/>
    <n v="7.8559759219209522E-3"/>
    <s v="Normal"/>
    <n v="18.832307692307694"/>
    <n v="22"/>
    <x v="1"/>
    <s v="T015"/>
    <b v="0"/>
    <x v="4"/>
    <x v="0"/>
    <x v="1"/>
  </r>
  <r>
    <x v="3183"/>
    <x v="2"/>
    <n v="6"/>
    <x v="120"/>
    <m/>
    <n v="44.1"/>
    <n v="30.4"/>
    <x v="1"/>
    <n v="4"/>
    <x v="1"/>
    <x v="88"/>
    <n v="24.37"/>
    <n v="3.559895378113323E-2"/>
    <s v="Normal"/>
    <n v="18.832307692307694"/>
    <n v="24.37"/>
    <x v="1"/>
    <s v="T236"/>
    <b v="1"/>
    <x v="13"/>
    <x v="0"/>
    <x v="0"/>
  </r>
  <r>
    <x v="3184"/>
    <x v="2"/>
    <n v="16"/>
    <x v="120"/>
    <m/>
    <n v="50.2"/>
    <n v="34.299999999999997"/>
    <x v="0"/>
    <n v="2"/>
    <x v="0"/>
    <x v="93"/>
    <n v="11"/>
    <n v="-0.12090890021788281"/>
    <s v="Normal"/>
    <n v="18.832307692307694"/>
    <n v="11"/>
    <x v="0"/>
    <s v="T421"/>
    <b v="0"/>
    <x v="6"/>
    <x v="1"/>
    <x v="2"/>
  </r>
  <r>
    <x v="3185"/>
    <x v="0"/>
    <n v="16"/>
    <x v="120"/>
    <m/>
    <n v="52"/>
    <n v="31.1"/>
    <x v="0"/>
    <n v="2"/>
    <x v="0"/>
    <x v="3"/>
    <n v="10"/>
    <n v="-0.13261479804877407"/>
    <s v="Normal"/>
    <n v="18.832307692307694"/>
    <n v="10"/>
    <x v="0"/>
    <s v="T210"/>
    <b v="0"/>
    <x v="14"/>
    <x v="0"/>
    <x v="2"/>
  </r>
  <r>
    <x v="3186"/>
    <x v="3"/>
    <n v="12"/>
    <x v="120"/>
    <m/>
    <n v="100.7"/>
    <n v="41.7"/>
    <x v="1"/>
    <n v="3"/>
    <x v="2"/>
    <x v="1051"/>
    <n v="18.41"/>
    <n v="-3.4168197290978641E-2"/>
    <s v="Normal"/>
    <n v="18.832307692307694"/>
    <n v="18.41"/>
    <x v="1"/>
    <s v="T046"/>
    <b v="1"/>
    <x v="12"/>
    <x v="0"/>
    <x v="2"/>
  </r>
  <r>
    <x v="3187"/>
    <x v="0"/>
    <n v="13"/>
    <x v="120"/>
    <m/>
    <n v="63.2"/>
    <n v="40.299999999999997"/>
    <x v="1"/>
    <n v="1.5"/>
    <x v="0"/>
    <x v="1052"/>
    <n v="10.35"/>
    <n v="-0.12851773380796214"/>
    <s v="Normal"/>
    <n v="18.832307692307694"/>
    <n v="10.35"/>
    <x v="0"/>
    <s v="T335"/>
    <b v="1"/>
    <x v="2"/>
    <x v="0"/>
    <x v="0"/>
  </r>
  <r>
    <x v="3188"/>
    <x v="2"/>
    <n v="16"/>
    <x v="120"/>
    <m/>
    <n v="77.3"/>
    <n v="37.4"/>
    <x v="1"/>
    <n v="2"/>
    <x v="0"/>
    <x v="1053"/>
    <n v="12.69"/>
    <n v="-0.10112593288367661"/>
    <s v="Normal"/>
    <n v="18.832307692307694"/>
    <n v="12.69"/>
    <x v="0"/>
    <s v="T301"/>
    <b v="1"/>
    <x v="13"/>
    <x v="0"/>
    <x v="0"/>
  </r>
  <r>
    <x v="3189"/>
    <x v="2"/>
    <n v="10"/>
    <x v="120"/>
    <m/>
    <n v="68.900000000000006"/>
    <n v="52.1"/>
    <x v="1"/>
    <n v="2"/>
    <x v="0"/>
    <x v="4"/>
    <m/>
    <n v="-0.24967377635768659"/>
    <s v="Normal"/>
    <n v="18.832307692307694"/>
    <n v="18.832307692307694"/>
    <x v="1"/>
    <s v="T417"/>
    <b v="1"/>
    <x v="3"/>
    <x v="0"/>
    <x v="2"/>
  </r>
  <r>
    <x v="3190"/>
    <x v="1"/>
    <n v="2"/>
    <x v="120"/>
    <m/>
    <n v="93.7"/>
    <n v="70"/>
    <x v="0"/>
    <n v="5"/>
    <x v="1"/>
    <x v="168"/>
    <n v="30.8"/>
    <n v="0.11086787683376398"/>
    <s v="Normal"/>
    <n v="18.832307692307694"/>
    <n v="30.8"/>
    <x v="1"/>
    <s v="T283"/>
    <b v="0"/>
    <x v="11"/>
    <x v="1"/>
    <x v="1"/>
  </r>
  <r>
    <x v="3191"/>
    <x v="2"/>
    <n v="26"/>
    <x v="120"/>
    <m/>
    <n v="51.8"/>
    <n v="25.2"/>
    <x v="0"/>
    <n v="4"/>
    <x v="1"/>
    <x v="32"/>
    <n v="20"/>
    <n v="-1.5555819739861551E-2"/>
    <s v="Normal"/>
    <n v="18.832307692307694"/>
    <n v="20"/>
    <x v="1"/>
    <s v="T083"/>
    <b v="0"/>
    <x v="4"/>
    <x v="0"/>
    <x v="0"/>
  </r>
  <r>
    <x v="3192"/>
    <x v="1"/>
    <n v="30"/>
    <x v="120"/>
    <m/>
    <n v="57.6"/>
    <n v="34.9"/>
    <x v="1"/>
    <n v="5"/>
    <x v="1"/>
    <x v="1054"/>
    <n v="29.58"/>
    <n v="9.6586681480076625E-2"/>
    <s v="Normal"/>
    <n v="18.832307692307694"/>
    <n v="29.58"/>
    <x v="1"/>
    <s v="T440"/>
    <b v="1"/>
    <x v="15"/>
    <x v="0"/>
    <x v="0"/>
  </r>
  <r>
    <x v="3193"/>
    <x v="0"/>
    <n v="26"/>
    <x v="120"/>
    <m/>
    <n v="57"/>
    <n v="49.5"/>
    <x v="1"/>
    <n v="1"/>
    <x v="0"/>
    <x v="1055"/>
    <n v="7.27"/>
    <n v="-0.16457189912710718"/>
    <s v="Normal"/>
    <n v="18.832307692307694"/>
    <n v="7.27"/>
    <x v="0"/>
    <s v="T172"/>
    <b v="1"/>
    <x v="17"/>
    <x v="0"/>
    <x v="2"/>
  </r>
  <r>
    <x v="3194"/>
    <x v="2"/>
    <n v="8"/>
    <x v="120"/>
    <m/>
    <n v="76.7"/>
    <n v="50.3"/>
    <x v="1"/>
    <n v="2"/>
    <x v="0"/>
    <x v="40"/>
    <n v="12"/>
    <n v="-0.10920300238699156"/>
    <s v="Normal"/>
    <n v="18.832307692307694"/>
    <n v="12"/>
    <x v="0"/>
    <s v="T391"/>
    <b v="1"/>
    <x v="12"/>
    <x v="0"/>
    <x v="0"/>
  </r>
  <r>
    <x v="3195"/>
    <x v="3"/>
    <n v="3"/>
    <x v="120"/>
    <m/>
    <n v="66.2"/>
    <n v="54.4"/>
    <x v="1"/>
    <n v="3"/>
    <x v="2"/>
    <x v="394"/>
    <n v="16.16"/>
    <n v="-6.0506467410483954E-2"/>
    <s v="Normal"/>
    <n v="18.832307692307694"/>
    <n v="16.16"/>
    <x v="0"/>
    <s v="T459"/>
    <b v="1"/>
    <x v="17"/>
    <x v="0"/>
    <x v="1"/>
  </r>
  <r>
    <x v="3196"/>
    <x v="0"/>
    <n v="26"/>
    <x v="120"/>
    <m/>
    <n v="85"/>
    <n v="40.4"/>
    <x v="0"/>
    <n v="1"/>
    <x v="0"/>
    <x v="15"/>
    <n v="5"/>
    <n v="-0.19114428720323032"/>
    <s v="Normal"/>
    <n v="18.832307692307694"/>
    <n v="5"/>
    <x v="0"/>
    <s v="T215"/>
    <b v="0"/>
    <x v="14"/>
    <x v="1"/>
    <x v="1"/>
  </r>
  <r>
    <x v="3197"/>
    <x v="1"/>
    <n v="6"/>
    <x v="120"/>
    <m/>
    <n v="65.7"/>
    <n v="37.299999999999997"/>
    <x v="1"/>
    <n v="4.5"/>
    <x v="1"/>
    <x v="332"/>
    <n v="29.01"/>
    <n v="8.9914319716468641E-2"/>
    <s v="Normal"/>
    <n v="18.832307692307694"/>
    <n v="29.01"/>
    <x v="1"/>
    <s v="T171"/>
    <b v="1"/>
    <x v="18"/>
    <x v="0"/>
    <x v="2"/>
  </r>
  <r>
    <x v="3198"/>
    <x v="0"/>
    <n v="10"/>
    <x v="120"/>
    <m/>
    <n v="92.4"/>
    <n v="56.8"/>
    <x v="1"/>
    <n v="5"/>
    <x v="1"/>
    <x v="1056"/>
    <n v="31.25"/>
    <n v="0.11613553085766502"/>
    <s v="Normal"/>
    <n v="18.832307692307694"/>
    <n v="31.25"/>
    <x v="1"/>
    <s v="T476"/>
    <b v="1"/>
    <x v="2"/>
    <x v="1"/>
    <x v="1"/>
  </r>
  <r>
    <x v="3199"/>
    <x v="3"/>
    <n v="4"/>
    <x v="120"/>
    <m/>
    <n v="83.3"/>
    <n v="40.6"/>
    <x v="0"/>
    <n v="2.5"/>
    <x v="1"/>
    <x v="131"/>
    <n v="13.12"/>
    <n v="-9.6092396816393366E-2"/>
    <s v="Normal"/>
    <n v="18.832307692307694"/>
    <n v="13.12"/>
    <x v="0"/>
    <s v="T473"/>
    <b v="0"/>
    <x v="10"/>
    <x v="0"/>
    <x v="2"/>
  </r>
  <r>
    <x v="3200"/>
    <x v="2"/>
    <n v="11"/>
    <x v="137"/>
    <m/>
    <n v="73.3"/>
    <n v="42.3"/>
    <x v="1"/>
    <n v="4"/>
    <x v="1"/>
    <x v="163"/>
    <n v="22.34"/>
    <n v="1.1835981184423977E-2"/>
    <s v="Normal"/>
    <n v="17.419411764705881"/>
    <n v="22.34"/>
    <x v="1"/>
    <s v="T113"/>
    <b v="1"/>
    <x v="16"/>
    <x v="0"/>
    <x v="2"/>
  </r>
  <r>
    <x v="3201"/>
    <x v="2"/>
    <n v="4"/>
    <x v="137"/>
    <m/>
    <n v="54.2"/>
    <n v="35"/>
    <x v="0"/>
    <n v="3"/>
    <x v="2"/>
    <x v="45"/>
    <n v="15"/>
    <n v="-7.4085308894317803E-2"/>
    <s v="Normal"/>
    <n v="17.419411764705881"/>
    <n v="15"/>
    <x v="0"/>
    <s v="T089"/>
    <b v="0"/>
    <x v="2"/>
    <x v="0"/>
    <x v="2"/>
  </r>
  <r>
    <x v="3202"/>
    <x v="1"/>
    <n v="29"/>
    <x v="137"/>
    <m/>
    <n v="46.7"/>
    <n v="33.200000000000003"/>
    <x v="1"/>
    <n v="5"/>
    <x v="1"/>
    <x v="4"/>
    <m/>
    <n v="-0.24967377635768659"/>
    <s v="Normal"/>
    <n v="17.419411764705881"/>
    <n v="17.419411764705881"/>
    <x v="0"/>
    <s v="T207"/>
    <b v="1"/>
    <x v="22"/>
    <x v="0"/>
    <x v="1"/>
  </r>
  <r>
    <x v="3203"/>
    <x v="3"/>
    <n v="23"/>
    <x v="137"/>
    <m/>
    <n v="70.400000000000006"/>
    <n v="30.1"/>
    <x v="1"/>
    <n v="2.5"/>
    <x v="1"/>
    <x v="287"/>
    <n v="16.03"/>
    <n v="-6.2028234128499803E-2"/>
    <s v="Normal"/>
    <n v="17.419411764705881"/>
    <n v="16.03"/>
    <x v="0"/>
    <s v="T071"/>
    <b v="1"/>
    <x v="10"/>
    <x v="0"/>
    <x v="2"/>
  </r>
  <r>
    <x v="3204"/>
    <x v="0"/>
    <n v="13"/>
    <x v="137"/>
    <m/>
    <n v="102.3"/>
    <n v="43.2"/>
    <x v="1"/>
    <n v="4"/>
    <x v="1"/>
    <x v="1057"/>
    <n v="23.37"/>
    <n v="2.3893055950241979E-2"/>
    <s v="Normal"/>
    <n v="17.419411764705881"/>
    <n v="23.37"/>
    <x v="1"/>
    <s v="T449"/>
    <b v="1"/>
    <x v="21"/>
    <x v="1"/>
    <x v="2"/>
  </r>
  <r>
    <x v="3205"/>
    <x v="2"/>
    <n v="24"/>
    <x v="137"/>
    <m/>
    <n v="46.5"/>
    <n v="32.799999999999997"/>
    <x v="1"/>
    <n v="5"/>
    <x v="1"/>
    <x v="4"/>
    <m/>
    <n v="-0.24967377635768659"/>
    <s v="Normal"/>
    <n v="17.419411764705881"/>
    <n v="17.419411764705881"/>
    <x v="0"/>
    <s v="T199"/>
    <b v="1"/>
    <x v="10"/>
    <x v="0"/>
    <x v="1"/>
  </r>
  <r>
    <x v="3206"/>
    <x v="2"/>
    <n v="7"/>
    <x v="137"/>
    <m/>
    <n v="44.9"/>
    <n v="31.4"/>
    <x v="1"/>
    <n v="4.5"/>
    <x v="1"/>
    <x v="1058"/>
    <n v="28.59"/>
    <n v="8.4997842627494297E-2"/>
    <s v="Normal"/>
    <n v="17.419411764705881"/>
    <n v="28.59"/>
    <x v="1"/>
    <s v="T361"/>
    <b v="1"/>
    <x v="8"/>
    <x v="0"/>
    <x v="0"/>
  </r>
  <r>
    <x v="3207"/>
    <x v="3"/>
    <n v="19"/>
    <x v="137"/>
    <m/>
    <n v="89.7"/>
    <n v="46.3"/>
    <x v="0"/>
    <n v="4"/>
    <x v="1"/>
    <x v="58"/>
    <n v="23"/>
    <n v="1.9561873752812205E-2"/>
    <s v="Normal"/>
    <n v="17.419411764705881"/>
    <n v="23"/>
    <x v="1"/>
    <s v="T314"/>
    <b v="0"/>
    <x v="4"/>
    <x v="1"/>
    <x v="2"/>
  </r>
  <r>
    <x v="3208"/>
    <x v="0"/>
    <n v="10"/>
    <x v="137"/>
    <m/>
    <n v="66.099999999999994"/>
    <n v="34.200000000000003"/>
    <x v="0"/>
    <n v="3.5"/>
    <x v="1"/>
    <x v="33"/>
    <n v="18.38"/>
    <n v="-3.451937422590539E-2"/>
    <s v="Normal"/>
    <n v="17.419411764705881"/>
    <n v="18.38"/>
    <x v="1"/>
    <s v="T184"/>
    <b v="0"/>
    <x v="15"/>
    <x v="1"/>
    <x v="2"/>
  </r>
  <r>
    <x v="3209"/>
    <x v="0"/>
    <n v="25"/>
    <x v="137"/>
    <m/>
    <n v="63"/>
    <n v="57.5"/>
    <x v="0"/>
    <n v="1"/>
    <x v="0"/>
    <x v="15"/>
    <n v="5"/>
    <n v="-0.19114428720323032"/>
    <s v="Normal"/>
    <n v="17.419411764705881"/>
    <n v="5"/>
    <x v="0"/>
    <s v="T410"/>
    <b v="0"/>
    <x v="19"/>
    <x v="1"/>
    <x v="2"/>
  </r>
  <r>
    <x v="3210"/>
    <x v="0"/>
    <n v="28"/>
    <x v="137"/>
    <m/>
    <n v="61.2"/>
    <n v="50.3"/>
    <x v="0"/>
    <n v="1.5"/>
    <x v="0"/>
    <x v="50"/>
    <n v="7.88"/>
    <n v="-0.15743130145026352"/>
    <s v="Normal"/>
    <n v="17.419411764705881"/>
    <n v="7.88"/>
    <x v="0"/>
    <s v="T396"/>
    <b v="0"/>
    <x v="8"/>
    <x v="0"/>
    <x v="2"/>
  </r>
  <r>
    <x v="3211"/>
    <x v="0"/>
    <n v="15"/>
    <x v="137"/>
    <m/>
    <n v="55.4"/>
    <n v="32.299999999999997"/>
    <x v="0"/>
    <n v="0"/>
    <x v="0"/>
    <x v="12"/>
    <n v="1"/>
    <n v="-0.23796787852679532"/>
    <s v="Normal"/>
    <n v="17.419411764705881"/>
    <n v="1"/>
    <x v="0"/>
    <s v="T405"/>
    <b v="0"/>
    <x v="21"/>
    <x v="1"/>
    <x v="2"/>
  </r>
  <r>
    <x v="3212"/>
    <x v="2"/>
    <n v="18"/>
    <x v="137"/>
    <m/>
    <n v="41.1"/>
    <n v="39"/>
    <x v="1"/>
    <n v="4.5"/>
    <x v="1"/>
    <x v="1059"/>
    <n v="28.49"/>
    <n v="8.3827252844405162E-2"/>
    <s v="Normal"/>
    <n v="17.419411764705881"/>
    <n v="28.49"/>
    <x v="1"/>
    <s v="T041"/>
    <b v="1"/>
    <x v="22"/>
    <x v="0"/>
    <x v="2"/>
  </r>
  <r>
    <x v="3213"/>
    <x v="0"/>
    <n v="14"/>
    <x v="137"/>
    <m/>
    <n v="64"/>
    <n v="39.5"/>
    <x v="0"/>
    <n v="2.5"/>
    <x v="1"/>
    <x v="131"/>
    <n v="13.12"/>
    <n v="-9.6092396816393366E-2"/>
    <s v="Normal"/>
    <n v="17.419411764705881"/>
    <n v="13.12"/>
    <x v="0"/>
    <s v="T349"/>
    <b v="0"/>
    <x v="18"/>
    <x v="1"/>
    <x v="2"/>
  </r>
  <r>
    <x v="3214"/>
    <x v="0"/>
    <n v="5"/>
    <x v="137"/>
    <m/>
    <n v="87.9"/>
    <n v="50.9"/>
    <x v="1"/>
    <n v="3"/>
    <x v="2"/>
    <x v="1060"/>
    <n v="18.399999999999999"/>
    <n v="-3.4285256269287571E-2"/>
    <s v="Normal"/>
    <n v="17.419411764705881"/>
    <n v="18.399999999999999"/>
    <x v="1"/>
    <s v="T331"/>
    <b v="1"/>
    <x v="14"/>
    <x v="0"/>
    <x v="0"/>
  </r>
  <r>
    <x v="3215"/>
    <x v="0"/>
    <n v="21"/>
    <x v="137"/>
    <m/>
    <n v="71.5"/>
    <n v="32.9"/>
    <x v="0"/>
    <n v="2"/>
    <x v="0"/>
    <x v="4"/>
    <m/>
    <n v="-0.24967377635768659"/>
    <s v="Normal"/>
    <n v="17.419411764705881"/>
    <n v="17.419411764705881"/>
    <x v="0"/>
    <s v="T094"/>
    <b v="0"/>
    <x v="0"/>
    <x v="0"/>
    <x v="0"/>
  </r>
  <r>
    <x v="3216"/>
    <x v="0"/>
    <n v="10"/>
    <x v="137"/>
    <m/>
    <n v="65"/>
    <n v="38.200000000000003"/>
    <x v="1"/>
    <n v="3.5"/>
    <x v="1"/>
    <x v="1061"/>
    <n v="19.940000000000001"/>
    <n v="-1.6258173609715008E-2"/>
    <s v="Normal"/>
    <n v="17.419411764705881"/>
    <n v="19.940000000000001"/>
    <x v="1"/>
    <s v="T459"/>
    <b v="1"/>
    <x v="23"/>
    <x v="0"/>
    <x v="2"/>
  </r>
  <r>
    <x v="3217"/>
    <x v="0"/>
    <n v="20"/>
    <x v="137"/>
    <m/>
    <n v="60.9"/>
    <n v="44.6"/>
    <x v="0"/>
    <n v="2"/>
    <x v="0"/>
    <x v="3"/>
    <n v="10"/>
    <n v="-0.13261479804877407"/>
    <s v="Normal"/>
    <n v="17.419411764705881"/>
    <n v="10"/>
    <x v="0"/>
    <s v="T320"/>
    <b v="0"/>
    <x v="18"/>
    <x v="0"/>
    <x v="2"/>
  </r>
  <r>
    <x v="3218"/>
    <x v="2"/>
    <n v="7"/>
    <x v="137"/>
    <m/>
    <n v="45"/>
    <n v="35.5"/>
    <x v="1"/>
    <n v="3.5"/>
    <x v="1"/>
    <x v="1062"/>
    <n v="24.59"/>
    <n v="3.8174251303929291E-2"/>
    <s v="Normal"/>
    <n v="17.419411764705881"/>
    <n v="24.59"/>
    <x v="1"/>
    <s v="T030"/>
    <b v="1"/>
    <x v="0"/>
    <x v="0"/>
    <x v="0"/>
  </r>
  <r>
    <x v="3219"/>
    <x v="2"/>
    <n v="17"/>
    <x v="137"/>
    <m/>
    <n v="84.2"/>
    <n v="43.2"/>
    <x v="0"/>
    <n v="4"/>
    <x v="1"/>
    <x v="158"/>
    <n v="21"/>
    <n v="-3.8499219089702984E-3"/>
    <s v="Normal"/>
    <n v="17.419411764705881"/>
    <n v="21"/>
    <x v="1"/>
    <s v="T323"/>
    <b v="0"/>
    <x v="1"/>
    <x v="1"/>
    <x v="0"/>
  </r>
  <r>
    <x v="3220"/>
    <x v="0"/>
    <n v="1"/>
    <x v="138"/>
    <m/>
    <n v="67.599999999999994"/>
    <n v="56"/>
    <x v="0"/>
    <n v="3"/>
    <x v="2"/>
    <x v="45"/>
    <n v="15"/>
    <n v="-7.4085308894317803E-2"/>
    <s v="Normal"/>
    <n v="16.787222222222223"/>
    <n v="15"/>
    <x v="0"/>
    <s v="T379"/>
    <b v="0"/>
    <x v="21"/>
    <x v="1"/>
    <x v="2"/>
  </r>
  <r>
    <x v="3221"/>
    <x v="2"/>
    <n v="6"/>
    <x v="138"/>
    <m/>
    <n v="94.6"/>
    <n v="54.7"/>
    <x v="0"/>
    <n v="4"/>
    <x v="1"/>
    <x v="58"/>
    <n v="23"/>
    <n v="1.9561873752812205E-2"/>
    <s v="Normal"/>
    <n v="16.787222222222223"/>
    <n v="23"/>
    <x v="1"/>
    <s v="T239"/>
    <b v="0"/>
    <x v="18"/>
    <x v="1"/>
    <x v="2"/>
  </r>
  <r>
    <x v="3222"/>
    <x v="3"/>
    <n v="8"/>
    <x v="138"/>
    <m/>
    <n v="93.6"/>
    <n v="57.3"/>
    <x v="0"/>
    <n v="4"/>
    <x v="1"/>
    <x v="58"/>
    <n v="23"/>
    <n v="1.9561873752812205E-2"/>
    <s v="Normal"/>
    <n v="16.787222222222223"/>
    <n v="23"/>
    <x v="1"/>
    <s v="T436"/>
    <b v="0"/>
    <x v="6"/>
    <x v="1"/>
    <x v="2"/>
  </r>
  <r>
    <x v="3223"/>
    <x v="3"/>
    <n v="3"/>
    <x v="138"/>
    <m/>
    <n v="75.599999999999994"/>
    <n v="48.9"/>
    <x v="0"/>
    <n v="2"/>
    <x v="0"/>
    <x v="3"/>
    <n v="10"/>
    <n v="-0.13261479804877407"/>
    <s v="Normal"/>
    <n v="16.787222222222223"/>
    <n v="10"/>
    <x v="0"/>
    <s v="T358"/>
    <b v="0"/>
    <x v="18"/>
    <x v="1"/>
    <x v="2"/>
  </r>
  <r>
    <x v="3224"/>
    <x v="0"/>
    <n v="21"/>
    <x v="138"/>
    <m/>
    <n v="98.5"/>
    <n v="45.6"/>
    <x v="0"/>
    <n v="2"/>
    <x v="0"/>
    <x v="40"/>
    <n v="12"/>
    <n v="-0.10920300238699156"/>
    <s v="Normal"/>
    <n v="16.787222222222223"/>
    <n v="12"/>
    <x v="0"/>
    <s v="T304"/>
    <b v="0"/>
    <x v="17"/>
    <x v="1"/>
    <x v="0"/>
  </r>
  <r>
    <x v="3225"/>
    <x v="0"/>
    <n v="20"/>
    <x v="138"/>
    <m/>
    <n v="65.3"/>
    <n v="48.3"/>
    <x v="0"/>
    <n v="2.5"/>
    <x v="1"/>
    <x v="131"/>
    <n v="13.12"/>
    <n v="-9.6092396816393366E-2"/>
    <s v="Normal"/>
    <n v="16.787222222222223"/>
    <n v="13.12"/>
    <x v="0"/>
    <s v="T276"/>
    <b v="0"/>
    <x v="11"/>
    <x v="1"/>
    <x v="2"/>
  </r>
  <r>
    <x v="3226"/>
    <x v="0"/>
    <n v="8"/>
    <x v="138"/>
    <m/>
    <n v="76.3"/>
    <n v="57.4"/>
    <x v="1"/>
    <n v="5"/>
    <x v="1"/>
    <x v="402"/>
    <n v="28.88"/>
    <n v="8.839255299845275E-2"/>
    <s v="Normal"/>
    <n v="16.787222222222223"/>
    <n v="28.88"/>
    <x v="1"/>
    <s v="T252"/>
    <b v="1"/>
    <x v="0"/>
    <x v="0"/>
    <x v="0"/>
  </r>
  <r>
    <x v="3227"/>
    <x v="0"/>
    <n v="10"/>
    <x v="138"/>
    <m/>
    <n v="68.900000000000006"/>
    <n v="36.200000000000003"/>
    <x v="0"/>
    <n v="0"/>
    <x v="0"/>
    <x v="12"/>
    <n v="1"/>
    <n v="-0.23796787852679532"/>
    <s v="Normal"/>
    <n v="16.787222222222223"/>
    <n v="1"/>
    <x v="0"/>
    <s v="T337"/>
    <b v="0"/>
    <x v="0"/>
    <x v="1"/>
    <x v="2"/>
  </r>
  <r>
    <x v="3228"/>
    <x v="0"/>
    <n v="4"/>
    <x v="138"/>
    <m/>
    <n v="60.7"/>
    <n v="51.9"/>
    <x v="0"/>
    <n v="2"/>
    <x v="0"/>
    <x v="4"/>
    <m/>
    <n v="-0.24967377635768659"/>
    <s v="Normal"/>
    <n v="16.787222222222223"/>
    <n v="16.787222222222223"/>
    <x v="0"/>
    <s v="T073"/>
    <b v="0"/>
    <x v="19"/>
    <x v="1"/>
    <x v="0"/>
  </r>
  <r>
    <x v="3229"/>
    <x v="1"/>
    <n v="10"/>
    <x v="138"/>
    <m/>
    <n v="72"/>
    <n v="40.1"/>
    <x v="1"/>
    <n v="4.5"/>
    <x v="1"/>
    <x v="1063"/>
    <n v="28.35"/>
    <n v="8.2188427148080417E-2"/>
    <s v="Normal"/>
    <n v="16.787222222222223"/>
    <n v="28.35"/>
    <x v="1"/>
    <s v="T309"/>
    <b v="1"/>
    <x v="9"/>
    <x v="0"/>
    <x v="0"/>
  </r>
  <r>
    <x v="3230"/>
    <x v="0"/>
    <n v="3"/>
    <x v="138"/>
    <m/>
    <n v="66.3"/>
    <n v="32.700000000000003"/>
    <x v="0"/>
    <n v="1"/>
    <x v="0"/>
    <x v="4"/>
    <m/>
    <n v="-0.24967377635768659"/>
    <s v="Normal"/>
    <n v="16.787222222222223"/>
    <n v="16.787222222222223"/>
    <x v="0"/>
    <s v="T064"/>
    <b v="0"/>
    <x v="11"/>
    <x v="1"/>
    <x v="0"/>
  </r>
  <r>
    <x v="3231"/>
    <x v="0"/>
    <n v="8"/>
    <x v="138"/>
    <m/>
    <n v="74"/>
    <n v="48.8"/>
    <x v="0"/>
    <n v="1"/>
    <x v="0"/>
    <x v="15"/>
    <n v="5"/>
    <n v="-0.19114428720323032"/>
    <s v="Normal"/>
    <n v="16.787222222222223"/>
    <n v="5"/>
    <x v="0"/>
    <s v="T295"/>
    <b v="0"/>
    <x v="0"/>
    <x v="1"/>
    <x v="2"/>
  </r>
  <r>
    <x v="3232"/>
    <x v="2"/>
    <n v="13"/>
    <x v="138"/>
    <m/>
    <n v="57.8"/>
    <n v="30.5"/>
    <x v="1"/>
    <n v="4.5"/>
    <x v="1"/>
    <x v="1064"/>
    <n v="25.7"/>
    <n v="5.1167797896218573E-2"/>
    <s v="Normal"/>
    <n v="16.787222222222223"/>
    <n v="25.7"/>
    <x v="1"/>
    <s v="T414"/>
    <b v="1"/>
    <x v="18"/>
    <x v="0"/>
    <x v="2"/>
  </r>
  <r>
    <x v="3233"/>
    <x v="1"/>
    <n v="1"/>
    <x v="138"/>
    <m/>
    <n v="73.3"/>
    <n v="43.5"/>
    <x v="0"/>
    <n v="4"/>
    <x v="1"/>
    <x v="173"/>
    <n v="23.1"/>
    <n v="2.0732463535901347E-2"/>
    <s v="Normal"/>
    <n v="16.787222222222223"/>
    <n v="23.1"/>
    <x v="1"/>
    <s v="T237"/>
    <b v="0"/>
    <x v="16"/>
    <x v="1"/>
    <x v="2"/>
  </r>
  <r>
    <x v="3234"/>
    <x v="2"/>
    <n v="26"/>
    <x v="138"/>
    <m/>
    <n v="78.2"/>
    <n v="47.9"/>
    <x v="0"/>
    <n v="2"/>
    <x v="0"/>
    <x v="3"/>
    <n v="10"/>
    <n v="-0.13261479804877407"/>
    <s v="Normal"/>
    <n v="16.787222222222223"/>
    <n v="10"/>
    <x v="0"/>
    <s v="T294"/>
    <b v="0"/>
    <x v="4"/>
    <x v="1"/>
    <x v="1"/>
  </r>
  <r>
    <x v="3235"/>
    <x v="0"/>
    <n v="15"/>
    <x v="138"/>
    <m/>
    <n v="59.4"/>
    <n v="43.3"/>
    <x v="0"/>
    <n v="1.5"/>
    <x v="0"/>
    <x v="66"/>
    <n v="8.93"/>
    <n v="-0.1451401087278277"/>
    <s v="Normal"/>
    <n v="16.787222222222223"/>
    <n v="8.93"/>
    <x v="0"/>
    <s v="T301"/>
    <b v="0"/>
    <x v="8"/>
    <x v="1"/>
    <x v="0"/>
  </r>
  <r>
    <x v="3236"/>
    <x v="3"/>
    <n v="30"/>
    <x v="138"/>
    <m/>
    <n v="70.3"/>
    <n v="46.3"/>
    <x v="1"/>
    <n v="4.5"/>
    <x v="1"/>
    <x v="1065"/>
    <n v="26.92"/>
    <n v="6.5448993249905926E-2"/>
    <s v="Normal"/>
    <n v="16.787222222222223"/>
    <n v="26.92"/>
    <x v="1"/>
    <s v="T192"/>
    <b v="1"/>
    <x v="14"/>
    <x v="0"/>
    <x v="1"/>
  </r>
  <r>
    <x v="3237"/>
    <x v="2"/>
    <n v="10"/>
    <x v="138"/>
    <m/>
    <n v="68.8"/>
    <n v="37.299999999999997"/>
    <x v="1"/>
    <n v="2.5"/>
    <x v="1"/>
    <x v="592"/>
    <n v="16.940000000000001"/>
    <n v="-5.1375867102388763E-2"/>
    <s v="Normal"/>
    <n v="16.787222222222223"/>
    <n v="16.940000000000001"/>
    <x v="0"/>
    <s v="T237"/>
    <b v="1"/>
    <x v="20"/>
    <x v="1"/>
    <x v="2"/>
  </r>
  <r>
    <x v="3238"/>
    <x v="2"/>
    <n v="10"/>
    <x v="138"/>
    <m/>
    <n v="85.2"/>
    <n v="47.9"/>
    <x v="0"/>
    <n v="2.5"/>
    <x v="1"/>
    <x v="252"/>
    <n v="15.23"/>
    <n v="-7.1392952393212819E-2"/>
    <s v="Normal"/>
    <n v="16.787222222222223"/>
    <n v="15.23"/>
    <x v="0"/>
    <s v="T013"/>
    <b v="0"/>
    <x v="17"/>
    <x v="1"/>
    <x v="2"/>
  </r>
  <r>
    <x v="3239"/>
    <x v="2"/>
    <n v="29"/>
    <x v="138"/>
    <m/>
    <n v="71.3"/>
    <n v="51.1"/>
    <x v="0"/>
    <n v="3"/>
    <x v="2"/>
    <x v="72"/>
    <n v="16"/>
    <n v="-6.2379411063426558E-2"/>
    <s v="Normal"/>
    <n v="16.787222222222223"/>
    <n v="16"/>
    <x v="0"/>
    <s v="T169"/>
    <b v="0"/>
    <x v="2"/>
    <x v="0"/>
    <x v="1"/>
  </r>
  <r>
    <x v="3240"/>
    <x v="2"/>
    <n v="6"/>
    <x v="73"/>
    <m/>
    <n v="91"/>
    <n v="47.6"/>
    <x v="1"/>
    <n v="4"/>
    <x v="1"/>
    <x v="1066"/>
    <n v="24.43"/>
    <n v="3.6301307650986693E-2"/>
    <s v="Normal"/>
    <n v="16.995999999999999"/>
    <n v="24.43"/>
    <x v="1"/>
    <s v="T469"/>
    <b v="1"/>
    <x v="0"/>
    <x v="1"/>
    <x v="2"/>
  </r>
  <r>
    <x v="3241"/>
    <x v="0"/>
    <n v="10"/>
    <x v="73"/>
    <m/>
    <n v="65.099999999999994"/>
    <n v="48.7"/>
    <x v="0"/>
    <n v="1"/>
    <x v="0"/>
    <x v="15"/>
    <n v="5"/>
    <n v="-0.19114428720323032"/>
    <s v="Normal"/>
    <n v="16.995999999999999"/>
    <n v="5"/>
    <x v="0"/>
    <s v="T471"/>
    <b v="0"/>
    <x v="20"/>
    <x v="1"/>
    <x v="0"/>
  </r>
  <r>
    <x v="3242"/>
    <x v="0"/>
    <n v="25"/>
    <x v="73"/>
    <m/>
    <n v="98.4"/>
    <n v="66"/>
    <x v="1"/>
    <n v="2"/>
    <x v="0"/>
    <x v="1067"/>
    <n v="14.63"/>
    <n v="-7.8416491091747559E-2"/>
    <s v="Normal"/>
    <n v="16.995999999999999"/>
    <n v="14.63"/>
    <x v="0"/>
    <s v="T077"/>
    <b v="1"/>
    <x v="22"/>
    <x v="0"/>
    <x v="0"/>
  </r>
  <r>
    <x v="3243"/>
    <x v="2"/>
    <n v="13"/>
    <x v="73"/>
    <m/>
    <n v="47.2"/>
    <n v="38"/>
    <x v="1"/>
    <n v="3.5"/>
    <x v="1"/>
    <x v="1068"/>
    <n v="22.8"/>
    <n v="1.7220694186633963E-2"/>
    <s v="Normal"/>
    <n v="16.995999999999999"/>
    <n v="22.8"/>
    <x v="1"/>
    <s v="T211"/>
    <b v="1"/>
    <x v="2"/>
    <x v="0"/>
    <x v="1"/>
  </r>
  <r>
    <x v="3244"/>
    <x v="3"/>
    <n v="30"/>
    <x v="73"/>
    <m/>
    <n v="63.6"/>
    <n v="38.200000000000003"/>
    <x v="1"/>
    <n v="4"/>
    <x v="1"/>
    <x v="657"/>
    <n v="21.43"/>
    <n v="1.1836141583129363E-3"/>
    <s v="Normal"/>
    <n v="16.995999999999999"/>
    <n v="21.43"/>
    <x v="1"/>
    <s v="T183"/>
    <b v="1"/>
    <x v="21"/>
    <x v="0"/>
    <x v="2"/>
  </r>
  <r>
    <x v="3245"/>
    <x v="1"/>
    <n v="31"/>
    <x v="73"/>
    <m/>
    <n v="102"/>
    <n v="49.8"/>
    <x v="1"/>
    <n v="5"/>
    <x v="1"/>
    <x v="1069"/>
    <n v="34.47"/>
    <n v="0.15382852187313484"/>
    <s v="Normal"/>
    <n v="16.995999999999999"/>
    <n v="34.47"/>
    <x v="1"/>
    <s v="T235"/>
    <b v="1"/>
    <x v="22"/>
    <x v="0"/>
    <x v="2"/>
  </r>
  <r>
    <x v="3246"/>
    <x v="0"/>
    <n v="8"/>
    <x v="73"/>
    <m/>
    <n v="41.2"/>
    <n v="33.9"/>
    <x v="0"/>
    <n v="1"/>
    <x v="0"/>
    <x v="16"/>
    <n v="8"/>
    <n v="-0.15602659371055658"/>
    <s v="Normal"/>
    <n v="16.995999999999999"/>
    <n v="8"/>
    <x v="0"/>
    <s v="T357"/>
    <b v="0"/>
    <x v="15"/>
    <x v="1"/>
    <x v="1"/>
  </r>
  <r>
    <x v="3247"/>
    <x v="2"/>
    <n v="7"/>
    <x v="73"/>
    <m/>
    <n v="103.9"/>
    <n v="40.5"/>
    <x v="1"/>
    <n v="5"/>
    <x v="1"/>
    <x v="315"/>
    <n v="29.29"/>
    <n v="9.3191971109118171E-2"/>
    <s v="Normal"/>
    <n v="16.995999999999999"/>
    <n v="29.29"/>
    <x v="1"/>
    <s v="T496"/>
    <b v="1"/>
    <x v="11"/>
    <x v="0"/>
    <x v="2"/>
  </r>
  <r>
    <x v="3248"/>
    <x v="3"/>
    <n v="26"/>
    <x v="73"/>
    <m/>
    <n v="39.1"/>
    <n v="28.4"/>
    <x v="0"/>
    <n v="4"/>
    <x v="1"/>
    <x v="21"/>
    <n v="22"/>
    <n v="7.8559759219209522E-3"/>
    <s v="Normal"/>
    <n v="16.995999999999999"/>
    <n v="22"/>
    <x v="1"/>
    <s v="T426"/>
    <b v="0"/>
    <x v="19"/>
    <x v="1"/>
    <x v="2"/>
  </r>
  <r>
    <x v="3249"/>
    <x v="0"/>
    <n v="25"/>
    <x v="73"/>
    <m/>
    <n v="84.6"/>
    <n v="31.8"/>
    <x v="1"/>
    <n v="5"/>
    <x v="1"/>
    <x v="4"/>
    <m/>
    <n v="-0.24967377635768659"/>
    <s v="Normal"/>
    <n v="16.995999999999999"/>
    <n v="16.995999999999999"/>
    <x v="0"/>
    <s v="T473"/>
    <b v="1"/>
    <x v="7"/>
    <x v="0"/>
    <x v="1"/>
  </r>
  <r>
    <x v="3250"/>
    <x v="2"/>
    <n v="7"/>
    <x v="73"/>
    <m/>
    <n v="74.099999999999994"/>
    <n v="54.5"/>
    <x v="1"/>
    <n v="4"/>
    <x v="1"/>
    <x v="1070"/>
    <n v="23.72"/>
    <n v="2.7990120191053892E-2"/>
    <s v="Normal"/>
    <n v="16.995999999999999"/>
    <n v="23.72"/>
    <x v="1"/>
    <s v="T060"/>
    <b v="1"/>
    <x v="14"/>
    <x v="1"/>
    <x v="2"/>
  </r>
  <r>
    <x v="3251"/>
    <x v="2"/>
    <n v="11"/>
    <x v="73"/>
    <m/>
    <n v="70.2"/>
    <n v="49.1"/>
    <x v="1"/>
    <n v="4"/>
    <x v="1"/>
    <x v="1071"/>
    <n v="22.63"/>
    <n v="1.523069155538243E-2"/>
    <s v="Normal"/>
    <n v="16.995999999999999"/>
    <n v="22.63"/>
    <x v="1"/>
    <s v="T378"/>
    <b v="1"/>
    <x v="12"/>
    <x v="1"/>
    <x v="0"/>
  </r>
  <r>
    <x v="3252"/>
    <x v="0"/>
    <n v="21"/>
    <x v="73"/>
    <m/>
    <n v="63.7"/>
    <n v="55.4"/>
    <x v="0"/>
    <n v="2"/>
    <x v="0"/>
    <x v="3"/>
    <n v="10"/>
    <n v="-0.13261479804877407"/>
    <s v="Normal"/>
    <n v="16.995999999999999"/>
    <n v="10"/>
    <x v="0"/>
    <s v="T126"/>
    <b v="0"/>
    <x v="2"/>
    <x v="1"/>
    <x v="0"/>
  </r>
  <r>
    <x v="3253"/>
    <x v="1"/>
    <n v="29"/>
    <x v="73"/>
    <m/>
    <n v="55.2"/>
    <n v="39.799999999999997"/>
    <x v="1"/>
    <n v="5"/>
    <x v="1"/>
    <x v="1072"/>
    <n v="32.11"/>
    <n v="0.12620260299223149"/>
    <s v="Normal"/>
    <n v="16.995999999999999"/>
    <n v="32.11"/>
    <x v="1"/>
    <s v="T233"/>
    <b v="1"/>
    <x v="19"/>
    <x v="0"/>
    <x v="1"/>
  </r>
  <r>
    <x v="3254"/>
    <x v="0"/>
    <n v="12"/>
    <x v="73"/>
    <m/>
    <n v="64.8"/>
    <n v="40.9"/>
    <x v="0"/>
    <n v="0.5"/>
    <x v="0"/>
    <x v="36"/>
    <n v="3.68"/>
    <n v="-0.20659607234000676"/>
    <s v="Normal"/>
    <n v="16.995999999999999"/>
    <n v="3.68"/>
    <x v="0"/>
    <s v="T208"/>
    <b v="0"/>
    <x v="13"/>
    <x v="0"/>
    <x v="2"/>
  </r>
  <r>
    <x v="3255"/>
    <x v="3"/>
    <n v="12"/>
    <x v="73"/>
    <m/>
    <n v="57.5"/>
    <n v="49.9"/>
    <x v="0"/>
    <n v="1"/>
    <x v="0"/>
    <x v="0"/>
    <n v="6"/>
    <n v="-0.17943838937233908"/>
    <s v="Normal"/>
    <n v="16.995999999999999"/>
    <n v="6"/>
    <x v="0"/>
    <s v="T140"/>
    <b v="0"/>
    <x v="5"/>
    <x v="1"/>
    <x v="0"/>
  </r>
  <r>
    <x v="3256"/>
    <x v="2"/>
    <n v="29"/>
    <x v="73"/>
    <m/>
    <n v="74.900000000000006"/>
    <n v="50.8"/>
    <x v="0"/>
    <n v="1"/>
    <x v="0"/>
    <x v="15"/>
    <n v="5"/>
    <n v="-0.19114428720323032"/>
    <s v="Normal"/>
    <n v="16.995999999999999"/>
    <n v="5"/>
    <x v="0"/>
    <s v="T368"/>
    <b v="0"/>
    <x v="7"/>
    <x v="1"/>
    <x v="2"/>
  </r>
  <r>
    <x v="3257"/>
    <x v="3"/>
    <n v="25"/>
    <x v="73"/>
    <m/>
    <n v="85.4"/>
    <n v="62.7"/>
    <x v="0"/>
    <n v="4.5"/>
    <x v="1"/>
    <x v="113"/>
    <n v="26.78"/>
    <n v="6.3810167553581154E-2"/>
    <s v="Normal"/>
    <n v="16.995999999999999"/>
    <n v="26.78"/>
    <x v="1"/>
    <s v="T262"/>
    <b v="0"/>
    <x v="7"/>
    <x v="1"/>
    <x v="0"/>
  </r>
  <r>
    <x v="3258"/>
    <x v="0"/>
    <n v="6"/>
    <x v="73"/>
    <m/>
    <n v="87.6"/>
    <n v="62.9"/>
    <x v="1"/>
    <n v="4"/>
    <x v="1"/>
    <x v="737"/>
    <n v="24.52"/>
    <n v="3.7354838455766905E-2"/>
    <s v="Normal"/>
    <n v="16.995999999999999"/>
    <n v="24.52"/>
    <x v="1"/>
    <s v="T487"/>
    <b v="1"/>
    <x v="22"/>
    <x v="0"/>
    <x v="2"/>
  </r>
  <r>
    <x v="3259"/>
    <x v="2"/>
    <n v="20"/>
    <x v="73"/>
    <m/>
    <n v="61"/>
    <n v="59.8"/>
    <x v="0"/>
    <n v="2"/>
    <x v="0"/>
    <x v="4"/>
    <m/>
    <n v="-0.24967377635768659"/>
    <s v="Normal"/>
    <n v="16.995999999999999"/>
    <n v="16.995999999999999"/>
    <x v="0"/>
    <s v="T051"/>
    <b v="0"/>
    <x v="20"/>
    <x v="1"/>
    <x v="0"/>
  </r>
  <r>
    <x v="3260"/>
    <x v="3"/>
    <n v="23"/>
    <x v="139"/>
    <m/>
    <n v="89.5"/>
    <n v="61.4"/>
    <x v="0"/>
    <n v="3"/>
    <x v="2"/>
    <x v="61"/>
    <n v="17"/>
    <n v="-5.0673513232535307E-2"/>
    <s v="Normal"/>
    <n v="19.791578947368421"/>
    <n v="17"/>
    <x v="0"/>
    <s v="T384"/>
    <b v="0"/>
    <x v="17"/>
    <x v="1"/>
    <x v="2"/>
  </r>
  <r>
    <x v="3261"/>
    <x v="1"/>
    <n v="28"/>
    <x v="139"/>
    <m/>
    <n v="54.9"/>
    <n v="28.6"/>
    <x v="0"/>
    <n v="5"/>
    <x v="1"/>
    <x v="62"/>
    <n v="27.5"/>
    <n v="7.2238413991822834E-2"/>
    <s v="Normal"/>
    <n v="19.791578947368421"/>
    <n v="27.5"/>
    <x v="1"/>
    <s v="T446"/>
    <b v="0"/>
    <x v="18"/>
    <x v="1"/>
    <x v="2"/>
  </r>
  <r>
    <x v="3262"/>
    <x v="3"/>
    <n v="21"/>
    <x v="139"/>
    <m/>
    <n v="51.7"/>
    <n v="34.6"/>
    <x v="0"/>
    <n v="2.5"/>
    <x v="1"/>
    <x v="157"/>
    <n v="14.18"/>
    <n v="-8.3684145115648631E-2"/>
    <s v="Normal"/>
    <n v="19.791578947368421"/>
    <n v="14.18"/>
    <x v="0"/>
    <s v="T211"/>
    <b v="0"/>
    <x v="9"/>
    <x v="1"/>
    <x v="0"/>
  </r>
  <r>
    <x v="3263"/>
    <x v="0"/>
    <n v="17"/>
    <x v="139"/>
    <m/>
    <n v="44.6"/>
    <n v="28.8"/>
    <x v="1"/>
    <n v="5"/>
    <x v="1"/>
    <x v="381"/>
    <n v="28.56"/>
    <n v="8.4646665692567541E-2"/>
    <s v="Normal"/>
    <n v="19.791578947368421"/>
    <n v="28.56"/>
    <x v="1"/>
    <s v="T043"/>
    <b v="1"/>
    <x v="1"/>
    <x v="0"/>
    <x v="1"/>
  </r>
  <r>
    <x v="3264"/>
    <x v="0"/>
    <n v="27"/>
    <x v="139"/>
    <m/>
    <n v="35.799999999999997"/>
    <n v="28.8"/>
    <x v="1"/>
    <n v="2.5"/>
    <x v="1"/>
    <x v="1073"/>
    <n v="18.23"/>
    <n v="-3.6275258900539058E-2"/>
    <s v="Normal"/>
    <n v="19.791578947368421"/>
    <n v="18.23"/>
    <x v="1"/>
    <s v="T443"/>
    <b v="1"/>
    <x v="4"/>
    <x v="0"/>
    <x v="1"/>
  </r>
  <r>
    <x v="3265"/>
    <x v="1"/>
    <n v="20"/>
    <x v="139"/>
    <m/>
    <n v="96.7"/>
    <n v="50.9"/>
    <x v="1"/>
    <n v="4"/>
    <x v="1"/>
    <x v="734"/>
    <n v="26.64"/>
    <n v="6.2171341857256368E-2"/>
    <s v="Normal"/>
    <n v="19.791578947368421"/>
    <n v="26.64"/>
    <x v="1"/>
    <s v="T364"/>
    <b v="1"/>
    <x v="10"/>
    <x v="1"/>
    <x v="2"/>
  </r>
  <r>
    <x v="3266"/>
    <x v="2"/>
    <n v="27"/>
    <x v="139"/>
    <m/>
    <n v="74.400000000000006"/>
    <n v="37.4"/>
    <x v="1"/>
    <n v="3"/>
    <x v="2"/>
    <x v="1074"/>
    <n v="17.84"/>
    <n v="-4.0840559054586653E-2"/>
    <s v="Normal"/>
    <n v="19.791578947368421"/>
    <n v="17.84"/>
    <x v="0"/>
    <s v="T040"/>
    <b v="1"/>
    <x v="8"/>
    <x v="1"/>
    <x v="0"/>
  </r>
  <r>
    <x v="3267"/>
    <x v="3"/>
    <n v="13"/>
    <x v="139"/>
    <m/>
    <n v="66.3"/>
    <n v="32.4"/>
    <x v="1"/>
    <n v="3.5"/>
    <x v="1"/>
    <x v="1075"/>
    <n v="20.75"/>
    <n v="-6.7763963666931113E-3"/>
    <s v="Normal"/>
    <n v="19.791578947368421"/>
    <n v="20.75"/>
    <x v="1"/>
    <s v="T299"/>
    <b v="1"/>
    <x v="9"/>
    <x v="0"/>
    <x v="2"/>
  </r>
  <r>
    <x v="3268"/>
    <x v="3"/>
    <n v="16"/>
    <x v="139"/>
    <m/>
    <n v="94.7"/>
    <n v="69"/>
    <x v="0"/>
    <n v="2.5"/>
    <x v="1"/>
    <x v="4"/>
    <m/>
    <n v="-0.24967377635768659"/>
    <s v="Normal"/>
    <n v="19.791578947368421"/>
    <n v="19.791578947368421"/>
    <x v="1"/>
    <s v="T430"/>
    <b v="0"/>
    <x v="17"/>
    <x v="1"/>
    <x v="2"/>
  </r>
  <r>
    <x v="3269"/>
    <x v="0"/>
    <n v="11"/>
    <x v="139"/>
    <m/>
    <n v="98"/>
    <n v="51.2"/>
    <x v="1"/>
    <n v="3.5"/>
    <x v="1"/>
    <x v="1076"/>
    <n v="23.14"/>
    <n v="2.1200699449136984E-2"/>
    <s v="Normal"/>
    <n v="19.791578947368421"/>
    <n v="23.14"/>
    <x v="1"/>
    <s v="T415"/>
    <b v="1"/>
    <x v="0"/>
    <x v="0"/>
    <x v="1"/>
  </r>
  <r>
    <x v="3270"/>
    <x v="0"/>
    <n v="27"/>
    <x v="139"/>
    <m/>
    <n v="93.7"/>
    <n v="47.8"/>
    <x v="1"/>
    <n v="4.5"/>
    <x v="1"/>
    <x v="1077"/>
    <n v="29.81"/>
    <n v="9.9279037981181609E-2"/>
    <s v="Normal"/>
    <n v="19.791578947368421"/>
    <n v="29.81"/>
    <x v="1"/>
    <s v="T311"/>
    <b v="1"/>
    <x v="2"/>
    <x v="0"/>
    <x v="0"/>
  </r>
  <r>
    <x v="3271"/>
    <x v="2"/>
    <n v="4"/>
    <x v="139"/>
    <m/>
    <n v="90.8"/>
    <n v="48.9"/>
    <x v="1"/>
    <n v="3.5"/>
    <x v="1"/>
    <x v="1078"/>
    <n v="23.13"/>
    <n v="2.1083640470828054E-2"/>
    <s v="Normal"/>
    <n v="19.791578947368421"/>
    <n v="23.13"/>
    <x v="1"/>
    <s v="T017"/>
    <b v="1"/>
    <x v="7"/>
    <x v="1"/>
    <x v="0"/>
  </r>
  <r>
    <x v="3272"/>
    <x v="0"/>
    <n v="14"/>
    <x v="139"/>
    <m/>
    <n v="67.5"/>
    <n v="41"/>
    <x v="1"/>
    <n v="2"/>
    <x v="0"/>
    <x v="1079"/>
    <n v="12.43"/>
    <n v="-0.10416946631970833"/>
    <s v="Normal"/>
    <n v="19.791578947368421"/>
    <n v="12.43"/>
    <x v="0"/>
    <s v="T116"/>
    <b v="1"/>
    <x v="14"/>
    <x v="0"/>
    <x v="0"/>
  </r>
  <r>
    <x v="3273"/>
    <x v="0"/>
    <n v="9"/>
    <x v="139"/>
    <m/>
    <n v="43.5"/>
    <n v="25"/>
    <x v="0"/>
    <n v="2"/>
    <x v="0"/>
    <x v="40"/>
    <n v="12"/>
    <n v="-0.10920300238699156"/>
    <s v="Normal"/>
    <n v="19.791578947368421"/>
    <n v="12"/>
    <x v="0"/>
    <s v="T155"/>
    <b v="0"/>
    <x v="10"/>
    <x v="1"/>
    <x v="1"/>
  </r>
  <r>
    <x v="3274"/>
    <x v="0"/>
    <n v="29"/>
    <x v="139"/>
    <m/>
    <n v="68.400000000000006"/>
    <n v="52"/>
    <x v="1"/>
    <n v="4"/>
    <x v="1"/>
    <x v="1080"/>
    <n v="22.6"/>
    <n v="1.487951462045572E-2"/>
    <s v="Normal"/>
    <n v="19.791578947368421"/>
    <n v="22.6"/>
    <x v="1"/>
    <s v="T295"/>
    <b v="1"/>
    <x v="23"/>
    <x v="0"/>
    <x v="1"/>
  </r>
  <r>
    <x v="3275"/>
    <x v="0"/>
    <n v="23"/>
    <x v="139"/>
    <m/>
    <n v="70"/>
    <n v="30.7"/>
    <x v="1"/>
    <n v="3"/>
    <x v="2"/>
    <x v="1043"/>
    <n v="16.96"/>
    <n v="-5.1141749145770944E-2"/>
    <s v="Normal"/>
    <n v="19.791578947368421"/>
    <n v="16.96"/>
    <x v="0"/>
    <s v="T314"/>
    <b v="1"/>
    <x v="11"/>
    <x v="0"/>
    <x v="0"/>
  </r>
  <r>
    <x v="3276"/>
    <x v="3"/>
    <n v="7"/>
    <x v="139"/>
    <m/>
    <n v="61.9"/>
    <n v="41.2"/>
    <x v="0"/>
    <n v="3"/>
    <x v="2"/>
    <x v="45"/>
    <n v="15"/>
    <n v="-7.4085308894317803E-2"/>
    <s v="Normal"/>
    <n v="19.791578947368421"/>
    <n v="15"/>
    <x v="0"/>
    <s v="T278"/>
    <b v="0"/>
    <x v="14"/>
    <x v="1"/>
    <x v="2"/>
  </r>
  <r>
    <x v="3277"/>
    <x v="2"/>
    <n v="28"/>
    <x v="139"/>
    <m/>
    <n v="91.8"/>
    <n v="46.9"/>
    <x v="1"/>
    <n v="3.5"/>
    <x v="1"/>
    <x v="914"/>
    <n v="23.38"/>
    <n v="2.4010114928550867E-2"/>
    <s v="Normal"/>
    <n v="19.791578947368421"/>
    <n v="23.38"/>
    <x v="1"/>
    <s v="T494"/>
    <b v="1"/>
    <x v="9"/>
    <x v="0"/>
    <x v="0"/>
  </r>
  <r>
    <x v="3278"/>
    <x v="2"/>
    <n v="15"/>
    <x v="139"/>
    <m/>
    <n v="62"/>
    <n v="39.200000000000003"/>
    <x v="0"/>
    <n v="1"/>
    <x v="0"/>
    <x v="0"/>
    <n v="6"/>
    <n v="-0.17943838937233908"/>
    <s v="Normal"/>
    <n v="19.791578947368421"/>
    <n v="6"/>
    <x v="0"/>
    <s v="T241"/>
    <b v="0"/>
    <x v="0"/>
    <x v="1"/>
    <x v="0"/>
  </r>
  <r>
    <x v="3279"/>
    <x v="3"/>
    <n v="9"/>
    <x v="139"/>
    <m/>
    <n v="75.5"/>
    <n v="47.2"/>
    <x v="1"/>
    <n v="3.5"/>
    <x v="1"/>
    <x v="1081"/>
    <n v="20.89"/>
    <n v="-5.1375706703683296E-3"/>
    <s v="Normal"/>
    <n v="19.791578947368421"/>
    <n v="20.89"/>
    <x v="1"/>
    <s v="T195"/>
    <b v="1"/>
    <x v="6"/>
    <x v="0"/>
    <x v="0"/>
  </r>
  <r>
    <x v="3280"/>
    <x v="1"/>
    <n v="29"/>
    <x v="140"/>
    <m/>
    <n v="64.400000000000006"/>
    <n v="49"/>
    <x v="0"/>
    <n v="2"/>
    <x v="0"/>
    <x v="128"/>
    <n v="12.1"/>
    <n v="-0.10803241260390244"/>
    <s v="Normal"/>
    <n v="17.143157894736845"/>
    <n v="12.1"/>
    <x v="0"/>
    <s v="T026"/>
    <b v="0"/>
    <x v="11"/>
    <x v="1"/>
    <x v="0"/>
  </r>
  <r>
    <x v="3281"/>
    <x v="2"/>
    <n v="27"/>
    <x v="140"/>
    <m/>
    <n v="75.5"/>
    <n v="49.9"/>
    <x v="0"/>
    <n v="1.5"/>
    <x v="0"/>
    <x v="50"/>
    <n v="7.88"/>
    <n v="-0.15743130145026352"/>
    <s v="Normal"/>
    <n v="17.143157894736845"/>
    <n v="7.88"/>
    <x v="0"/>
    <s v="T434"/>
    <b v="0"/>
    <x v="7"/>
    <x v="1"/>
    <x v="1"/>
  </r>
  <r>
    <x v="3282"/>
    <x v="2"/>
    <n v="30"/>
    <x v="140"/>
    <m/>
    <n v="92.6"/>
    <n v="60.2"/>
    <x v="0"/>
    <n v="2"/>
    <x v="0"/>
    <x v="40"/>
    <n v="12"/>
    <n v="-0.10920300238699156"/>
    <s v="Normal"/>
    <n v="17.143157894736845"/>
    <n v="12"/>
    <x v="0"/>
    <s v="T024"/>
    <b v="0"/>
    <x v="3"/>
    <x v="1"/>
    <x v="2"/>
  </r>
  <r>
    <x v="3283"/>
    <x v="0"/>
    <n v="25"/>
    <x v="140"/>
    <m/>
    <n v="102.9"/>
    <n v="58.8"/>
    <x v="1"/>
    <n v="4"/>
    <x v="1"/>
    <x v="1082"/>
    <n v="24.42"/>
    <n v="3.6184248672677805E-2"/>
    <s v="Normal"/>
    <n v="17.143157894736845"/>
    <n v="24.42"/>
    <x v="1"/>
    <s v="T457"/>
    <b v="1"/>
    <x v="20"/>
    <x v="0"/>
    <x v="0"/>
  </r>
  <r>
    <x v="3284"/>
    <x v="3"/>
    <n v="6"/>
    <x v="140"/>
    <m/>
    <n v="39.6"/>
    <n v="38.5"/>
    <x v="1"/>
    <n v="4.5"/>
    <x v="1"/>
    <x v="377"/>
    <n v="27.76"/>
    <n v="7.5281947427854573E-2"/>
    <s v="Normal"/>
    <n v="17.143157894736845"/>
    <n v="27.76"/>
    <x v="1"/>
    <s v="T066"/>
    <b v="1"/>
    <x v="10"/>
    <x v="1"/>
    <x v="1"/>
  </r>
  <r>
    <x v="3285"/>
    <x v="0"/>
    <n v="12"/>
    <x v="140"/>
    <m/>
    <n v="75.400000000000006"/>
    <n v="45.7"/>
    <x v="1"/>
    <n v="3"/>
    <x v="2"/>
    <x v="1083"/>
    <n v="17.78"/>
    <n v="-4.1542912924440116E-2"/>
    <s v="Normal"/>
    <n v="17.143157894736845"/>
    <n v="17.78"/>
    <x v="0"/>
    <s v="T200"/>
    <b v="1"/>
    <x v="13"/>
    <x v="0"/>
    <x v="2"/>
  </r>
  <r>
    <x v="3286"/>
    <x v="2"/>
    <n v="5"/>
    <x v="140"/>
    <m/>
    <n v="65.7"/>
    <n v="55.7"/>
    <x v="0"/>
    <n v="3"/>
    <x v="2"/>
    <x v="45"/>
    <n v="15"/>
    <n v="-7.4085308894317803E-2"/>
    <s v="Normal"/>
    <n v="17.143157894736845"/>
    <n v="15"/>
    <x v="0"/>
    <s v="T112"/>
    <b v="0"/>
    <x v="13"/>
    <x v="1"/>
    <x v="2"/>
  </r>
  <r>
    <x v="3287"/>
    <x v="1"/>
    <n v="20"/>
    <x v="140"/>
    <m/>
    <n v="71.599999999999994"/>
    <n v="33.9"/>
    <x v="1"/>
    <n v="5"/>
    <x v="1"/>
    <x v="1084"/>
    <n v="32.75"/>
    <n v="0.13369437760400191"/>
    <s v="Normal"/>
    <n v="17.143157894736845"/>
    <n v="32.75"/>
    <x v="1"/>
    <s v="T011"/>
    <b v="1"/>
    <x v="1"/>
    <x v="0"/>
    <x v="2"/>
  </r>
  <r>
    <x v="3288"/>
    <x v="1"/>
    <n v="8"/>
    <x v="140"/>
    <m/>
    <n v="72.3"/>
    <n v="54"/>
    <x v="0"/>
    <n v="4"/>
    <x v="1"/>
    <x v="4"/>
    <m/>
    <n v="-0.24967377635768659"/>
    <s v="Normal"/>
    <n v="17.143157894736845"/>
    <n v="17.143157894736845"/>
    <x v="0"/>
    <s v="T209"/>
    <b v="0"/>
    <x v="15"/>
    <x v="0"/>
    <x v="2"/>
  </r>
  <r>
    <x v="3289"/>
    <x v="0"/>
    <n v="8"/>
    <x v="140"/>
    <m/>
    <n v="64.2"/>
    <n v="43.8"/>
    <x v="0"/>
    <n v="3"/>
    <x v="2"/>
    <x v="45"/>
    <n v="15"/>
    <n v="-7.4085308894317803E-2"/>
    <s v="Normal"/>
    <n v="17.143157894736845"/>
    <n v="15"/>
    <x v="0"/>
    <s v="T006"/>
    <b v="0"/>
    <x v="9"/>
    <x v="1"/>
    <x v="2"/>
  </r>
  <r>
    <x v="3290"/>
    <x v="1"/>
    <n v="21"/>
    <x v="140"/>
    <m/>
    <n v="67.900000000000006"/>
    <n v="36.5"/>
    <x v="0"/>
    <n v="2"/>
    <x v="0"/>
    <x v="128"/>
    <n v="12.1"/>
    <n v="-0.10803241260390244"/>
    <s v="Normal"/>
    <n v="17.143157894736845"/>
    <n v="12.1"/>
    <x v="0"/>
    <s v="T038"/>
    <b v="0"/>
    <x v="10"/>
    <x v="1"/>
    <x v="1"/>
  </r>
  <r>
    <x v="3291"/>
    <x v="3"/>
    <n v="29"/>
    <x v="140"/>
    <m/>
    <n v="42.4"/>
    <n v="34.799999999999997"/>
    <x v="1"/>
    <n v="4"/>
    <x v="1"/>
    <x v="851"/>
    <n v="23.58"/>
    <n v="2.6351294494729109E-2"/>
    <s v="Normal"/>
    <n v="17.143157894736845"/>
    <n v="23.58"/>
    <x v="1"/>
    <s v="T236"/>
    <b v="1"/>
    <x v="4"/>
    <x v="0"/>
    <x v="1"/>
  </r>
  <r>
    <x v="3292"/>
    <x v="0"/>
    <n v="12"/>
    <x v="140"/>
    <m/>
    <n v="47.1"/>
    <n v="30.4"/>
    <x v="0"/>
    <n v="4"/>
    <x v="1"/>
    <x v="21"/>
    <n v="22"/>
    <n v="7.8559759219209522E-3"/>
    <s v="Normal"/>
    <n v="17.143157894736845"/>
    <n v="22"/>
    <x v="1"/>
    <s v="T157"/>
    <b v="0"/>
    <x v="9"/>
    <x v="1"/>
    <x v="1"/>
  </r>
  <r>
    <x v="3293"/>
    <x v="0"/>
    <n v="28"/>
    <x v="140"/>
    <m/>
    <n v="67.400000000000006"/>
    <n v="59.1"/>
    <x v="1"/>
    <n v="3"/>
    <x v="2"/>
    <x v="1085"/>
    <n v="16.57"/>
    <n v="-5.570704929981854E-2"/>
    <s v="Normal"/>
    <n v="17.143157894736845"/>
    <n v="16.57"/>
    <x v="0"/>
    <s v="T286"/>
    <b v="1"/>
    <x v="21"/>
    <x v="0"/>
    <x v="0"/>
  </r>
  <r>
    <x v="3294"/>
    <x v="1"/>
    <n v="25"/>
    <x v="140"/>
    <m/>
    <n v="73.900000000000006"/>
    <n v="48.5"/>
    <x v="0"/>
    <n v="4"/>
    <x v="1"/>
    <x v="173"/>
    <n v="23.1"/>
    <n v="2.0732463535901347E-2"/>
    <s v="Normal"/>
    <n v="17.143157894736845"/>
    <n v="23.1"/>
    <x v="1"/>
    <s v="T457"/>
    <b v="0"/>
    <x v="18"/>
    <x v="0"/>
    <x v="1"/>
  </r>
  <r>
    <x v="3295"/>
    <x v="2"/>
    <n v="15"/>
    <x v="140"/>
    <m/>
    <n v="50.2"/>
    <n v="39.299999999999997"/>
    <x v="0"/>
    <n v="4"/>
    <x v="1"/>
    <x v="32"/>
    <n v="20"/>
    <n v="-1.5555819739861551E-2"/>
    <s v="Normal"/>
    <n v="17.143157894736845"/>
    <n v="20"/>
    <x v="1"/>
    <s v="T095"/>
    <b v="0"/>
    <x v="15"/>
    <x v="1"/>
    <x v="0"/>
  </r>
  <r>
    <x v="3296"/>
    <x v="2"/>
    <n v="21"/>
    <x v="140"/>
    <m/>
    <n v="63.4"/>
    <n v="58.3"/>
    <x v="1"/>
    <n v="2.5"/>
    <x v="1"/>
    <x v="1086"/>
    <n v="16.23"/>
    <n v="-5.9687054562321561E-2"/>
    <s v="Normal"/>
    <n v="17.143157894736845"/>
    <n v="16.23"/>
    <x v="0"/>
    <s v="T241"/>
    <b v="1"/>
    <x v="19"/>
    <x v="0"/>
    <x v="0"/>
  </r>
  <r>
    <x v="3297"/>
    <x v="3"/>
    <n v="12"/>
    <x v="140"/>
    <m/>
    <n v="68.900000000000006"/>
    <n v="47"/>
    <x v="1"/>
    <n v="2"/>
    <x v="0"/>
    <x v="1087"/>
    <n v="12.45"/>
    <n v="-0.10393534836309051"/>
    <s v="Normal"/>
    <n v="17.143157894736845"/>
    <n v="12.45"/>
    <x v="0"/>
    <s v="T138"/>
    <b v="1"/>
    <x v="16"/>
    <x v="0"/>
    <x v="0"/>
  </r>
  <r>
    <x v="3298"/>
    <x v="2"/>
    <n v="28"/>
    <x v="140"/>
    <m/>
    <n v="72.2"/>
    <n v="54.7"/>
    <x v="0"/>
    <n v="1"/>
    <x v="0"/>
    <x v="15"/>
    <n v="5"/>
    <n v="-0.19114428720323032"/>
    <s v="Normal"/>
    <n v="17.143157894736845"/>
    <n v="5"/>
    <x v="0"/>
    <s v="T023"/>
    <b v="0"/>
    <x v="9"/>
    <x v="1"/>
    <x v="1"/>
  </r>
  <r>
    <x v="3299"/>
    <x v="2"/>
    <n v="20"/>
    <x v="140"/>
    <m/>
    <n v="71.8"/>
    <n v="34.9"/>
    <x v="0"/>
    <n v="2"/>
    <x v="0"/>
    <x v="3"/>
    <n v="10"/>
    <n v="-0.13261479804877407"/>
    <s v="Normal"/>
    <n v="17.143157894736845"/>
    <n v="10"/>
    <x v="0"/>
    <s v="T495"/>
    <b v="0"/>
    <x v="18"/>
    <x v="0"/>
    <x v="2"/>
  </r>
  <r>
    <x v="3300"/>
    <x v="0"/>
    <n v="16"/>
    <x v="141"/>
    <m/>
    <n v="52.5"/>
    <n v="31.1"/>
    <x v="1"/>
    <n v="4"/>
    <x v="1"/>
    <x v="1088"/>
    <n v="21.62"/>
    <n v="3.4077347461822891E-3"/>
    <s v="Normal"/>
    <n v="14.536666666666669"/>
    <n v="21.62"/>
    <x v="1"/>
    <s v="T265"/>
    <b v="1"/>
    <x v="17"/>
    <x v="0"/>
    <x v="1"/>
  </r>
  <r>
    <x v="3301"/>
    <x v="0"/>
    <n v="19"/>
    <x v="141"/>
    <m/>
    <n v="48.3"/>
    <n v="31.3"/>
    <x v="0"/>
    <n v="2"/>
    <x v="0"/>
    <x v="4"/>
    <m/>
    <n v="-0.24967377635768659"/>
    <s v="Normal"/>
    <n v="14.536666666666669"/>
    <n v="14.536666666666669"/>
    <x v="0"/>
    <s v="T337"/>
    <b v="0"/>
    <x v="15"/>
    <x v="1"/>
    <x v="1"/>
  </r>
  <r>
    <x v="3302"/>
    <x v="2"/>
    <n v="7"/>
    <x v="141"/>
    <m/>
    <n v="67.099999999999994"/>
    <n v="43.6"/>
    <x v="1"/>
    <n v="1.5"/>
    <x v="0"/>
    <x v="1089"/>
    <n v="9.99"/>
    <n v="-0.13273185702708298"/>
    <s v="Normal"/>
    <n v="14.536666666666669"/>
    <n v="9.99"/>
    <x v="0"/>
    <s v="T377"/>
    <b v="1"/>
    <x v="17"/>
    <x v="0"/>
    <x v="2"/>
  </r>
  <r>
    <x v="3303"/>
    <x v="3"/>
    <n v="21"/>
    <x v="141"/>
    <m/>
    <n v="71.900000000000006"/>
    <n v="50.8"/>
    <x v="1"/>
    <n v="2.5"/>
    <x v="1"/>
    <x v="287"/>
    <n v="16.03"/>
    <n v="-6.2028234128499803E-2"/>
    <s v="Normal"/>
    <n v="14.536666666666669"/>
    <n v="16.03"/>
    <x v="0"/>
    <s v="T214"/>
    <b v="1"/>
    <x v="20"/>
    <x v="0"/>
    <x v="1"/>
  </r>
  <r>
    <x v="3304"/>
    <x v="3"/>
    <n v="24"/>
    <x v="141"/>
    <m/>
    <n v="67.3"/>
    <n v="55.7"/>
    <x v="0"/>
    <n v="2"/>
    <x v="0"/>
    <x v="3"/>
    <n v="10"/>
    <n v="-0.13261479804877407"/>
    <s v="Normal"/>
    <n v="14.536666666666669"/>
    <n v="10"/>
    <x v="0"/>
    <s v="T058"/>
    <b v="0"/>
    <x v="12"/>
    <x v="1"/>
    <x v="0"/>
  </r>
  <r>
    <x v="3305"/>
    <x v="2"/>
    <n v="19"/>
    <x v="141"/>
    <m/>
    <n v="45.6"/>
    <n v="34"/>
    <x v="0"/>
    <n v="1"/>
    <x v="0"/>
    <x v="16"/>
    <n v="8"/>
    <n v="-0.15602659371055658"/>
    <s v="Normal"/>
    <n v="14.536666666666669"/>
    <n v="8"/>
    <x v="0"/>
    <s v="T367"/>
    <b v="0"/>
    <x v="22"/>
    <x v="1"/>
    <x v="1"/>
  </r>
  <r>
    <x v="3306"/>
    <x v="1"/>
    <n v="2"/>
    <x v="141"/>
    <m/>
    <n v="91.3"/>
    <n v="48.5"/>
    <x v="1"/>
    <n v="5"/>
    <x v="1"/>
    <x v="473"/>
    <n v="33.14"/>
    <n v="0.13825967775804951"/>
    <s v="Normal"/>
    <n v="14.536666666666669"/>
    <n v="33.14"/>
    <x v="1"/>
    <s v="T386"/>
    <b v="1"/>
    <x v="23"/>
    <x v="1"/>
    <x v="1"/>
  </r>
  <r>
    <x v="3307"/>
    <x v="2"/>
    <n v="18"/>
    <x v="141"/>
    <m/>
    <n v="61.9"/>
    <n v="43.1"/>
    <x v="0"/>
    <n v="1"/>
    <x v="0"/>
    <x v="4"/>
    <m/>
    <n v="-0.24967377635768659"/>
    <s v="Normal"/>
    <n v="14.536666666666669"/>
    <n v="14.536666666666669"/>
    <x v="0"/>
    <s v="T098"/>
    <b v="0"/>
    <x v="10"/>
    <x v="1"/>
    <x v="1"/>
  </r>
  <r>
    <x v="3308"/>
    <x v="3"/>
    <n v="10"/>
    <x v="141"/>
    <m/>
    <n v="81.099999999999994"/>
    <n v="47.3"/>
    <x v="0"/>
    <n v="2"/>
    <x v="0"/>
    <x v="3"/>
    <n v="10"/>
    <n v="-0.13261479804877407"/>
    <s v="Normal"/>
    <n v="14.536666666666669"/>
    <n v="10"/>
    <x v="0"/>
    <s v="T474"/>
    <b v="0"/>
    <x v="0"/>
    <x v="1"/>
    <x v="2"/>
  </r>
  <r>
    <x v="3309"/>
    <x v="2"/>
    <n v="2"/>
    <x v="141"/>
    <m/>
    <n v="45.8"/>
    <n v="36.799999999999997"/>
    <x v="0"/>
    <n v="2"/>
    <x v="0"/>
    <x v="20"/>
    <n v="13"/>
    <n v="-9.7497104556100306E-2"/>
    <s v="Normal"/>
    <n v="14.536666666666669"/>
    <n v="13"/>
    <x v="0"/>
    <s v="T188"/>
    <b v="0"/>
    <x v="0"/>
    <x v="1"/>
    <x v="0"/>
  </r>
  <r>
    <x v="3310"/>
    <x v="2"/>
    <n v="21"/>
    <x v="141"/>
    <m/>
    <n v="61.7"/>
    <n v="38.700000000000003"/>
    <x v="0"/>
    <n v="0.5"/>
    <x v="0"/>
    <x v="36"/>
    <n v="3.68"/>
    <n v="-0.20659607234000676"/>
    <s v="Normal"/>
    <n v="14.536666666666669"/>
    <n v="3.68"/>
    <x v="0"/>
    <s v="T321"/>
    <b v="0"/>
    <x v="6"/>
    <x v="1"/>
    <x v="0"/>
  </r>
  <r>
    <x v="3311"/>
    <x v="1"/>
    <n v="25"/>
    <x v="141"/>
    <m/>
    <n v="54.6"/>
    <n v="28.5"/>
    <x v="1"/>
    <n v="5"/>
    <x v="1"/>
    <x v="1090"/>
    <n v="30.81"/>
    <n v="0.11098493581207286"/>
    <s v="Normal"/>
    <n v="14.536666666666669"/>
    <n v="30.81"/>
    <x v="1"/>
    <s v="T242"/>
    <b v="1"/>
    <x v="3"/>
    <x v="0"/>
    <x v="0"/>
  </r>
  <r>
    <x v="3312"/>
    <x v="0"/>
    <n v="18"/>
    <x v="141"/>
    <m/>
    <n v="58.3"/>
    <n v="43.7"/>
    <x v="0"/>
    <n v="1"/>
    <x v="0"/>
    <x v="15"/>
    <n v="5"/>
    <n v="-0.19114428720323032"/>
    <s v="Normal"/>
    <n v="14.536666666666669"/>
    <n v="5"/>
    <x v="0"/>
    <s v="T077"/>
    <b v="0"/>
    <x v="18"/>
    <x v="1"/>
    <x v="1"/>
  </r>
  <r>
    <x v="3313"/>
    <x v="0"/>
    <n v="22"/>
    <x v="141"/>
    <m/>
    <n v="65.8"/>
    <n v="31.7"/>
    <x v="0"/>
    <n v="2"/>
    <x v="0"/>
    <x v="3"/>
    <n v="10"/>
    <n v="-0.13261479804877407"/>
    <s v="Normal"/>
    <n v="14.536666666666669"/>
    <n v="10"/>
    <x v="0"/>
    <s v="T285"/>
    <b v="0"/>
    <x v="13"/>
    <x v="1"/>
    <x v="1"/>
  </r>
  <r>
    <x v="3314"/>
    <x v="1"/>
    <n v="15"/>
    <x v="141"/>
    <m/>
    <n v="78.099999999999994"/>
    <n v="47"/>
    <x v="1"/>
    <n v="3"/>
    <x v="2"/>
    <x v="220"/>
    <n v="18.829999999999998"/>
    <n v="-2.9251720202004335E-2"/>
    <s v="Normal"/>
    <n v="14.536666666666669"/>
    <n v="18.829999999999998"/>
    <x v="1"/>
    <s v="T494"/>
    <b v="1"/>
    <x v="17"/>
    <x v="0"/>
    <x v="1"/>
  </r>
  <r>
    <x v="3315"/>
    <x v="3"/>
    <n v="18"/>
    <x v="141"/>
    <m/>
    <n v="47.4"/>
    <n v="26.4"/>
    <x v="0"/>
    <n v="2"/>
    <x v="0"/>
    <x v="20"/>
    <n v="13"/>
    <n v="-9.7497104556100306E-2"/>
    <s v="Normal"/>
    <n v="14.536666666666669"/>
    <n v="13"/>
    <x v="0"/>
    <s v="T023"/>
    <b v="0"/>
    <x v="1"/>
    <x v="0"/>
    <x v="0"/>
  </r>
  <r>
    <x v="3316"/>
    <x v="0"/>
    <n v="13"/>
    <x v="141"/>
    <m/>
    <n v="32.9"/>
    <n v="28.6"/>
    <x v="0"/>
    <n v="1"/>
    <x v="0"/>
    <x v="16"/>
    <n v="8"/>
    <n v="-0.15602659371055658"/>
    <s v="Normal"/>
    <n v="14.536666666666669"/>
    <n v="8"/>
    <x v="0"/>
    <s v="T448"/>
    <b v="0"/>
    <x v="6"/>
    <x v="1"/>
    <x v="0"/>
  </r>
  <r>
    <x v="3317"/>
    <x v="3"/>
    <n v="18"/>
    <x v="141"/>
    <m/>
    <n v="58.7"/>
    <n v="27.6"/>
    <x v="1"/>
    <n v="5"/>
    <x v="1"/>
    <x v="1012"/>
    <n v="28.46"/>
    <n v="8.3476075909478448E-2"/>
    <s v="Normal"/>
    <n v="14.536666666666669"/>
    <n v="28.46"/>
    <x v="1"/>
    <s v="T329"/>
    <b v="1"/>
    <x v="13"/>
    <x v="0"/>
    <x v="2"/>
  </r>
  <r>
    <x v="3318"/>
    <x v="0"/>
    <n v="6"/>
    <x v="141"/>
    <m/>
    <n v="65.3"/>
    <n v="38"/>
    <x v="1"/>
    <n v="3"/>
    <x v="2"/>
    <x v="4"/>
    <m/>
    <n v="-0.24967377635768659"/>
    <s v="Normal"/>
    <n v="14.536666666666669"/>
    <n v="14.536666666666669"/>
    <x v="0"/>
    <s v="T174"/>
    <b v="1"/>
    <x v="3"/>
    <x v="0"/>
    <x v="1"/>
  </r>
  <r>
    <x v="3319"/>
    <x v="1"/>
    <n v="17"/>
    <x v="141"/>
    <m/>
    <n v="62.6"/>
    <n v="34.200000000000003"/>
    <x v="0"/>
    <n v="2"/>
    <x v="0"/>
    <x v="128"/>
    <n v="12.1"/>
    <n v="-0.10803241260390244"/>
    <s v="Normal"/>
    <n v="14.536666666666669"/>
    <n v="12.1"/>
    <x v="0"/>
    <s v="T274"/>
    <b v="0"/>
    <x v="6"/>
    <x v="0"/>
    <x v="2"/>
  </r>
  <r>
    <x v="3320"/>
    <x v="2"/>
    <n v="24"/>
    <x v="142"/>
    <m/>
    <n v="102.9"/>
    <n v="47.9"/>
    <x v="1"/>
    <n v="4"/>
    <x v="1"/>
    <x v="260"/>
    <n v="24.27"/>
    <n v="3.4428363998044088E-2"/>
    <s v="Normal"/>
    <n v="19.098333333333333"/>
    <n v="24.27"/>
    <x v="1"/>
    <s v="T058"/>
    <b v="1"/>
    <x v="22"/>
    <x v="0"/>
    <x v="2"/>
  </r>
  <r>
    <x v="3321"/>
    <x v="3"/>
    <n v="24"/>
    <x v="142"/>
    <m/>
    <n v="77.900000000000006"/>
    <n v="40.6"/>
    <x v="0"/>
    <n v="1.5"/>
    <x v="0"/>
    <x v="50"/>
    <n v="7.88"/>
    <n v="-0.15743130145026352"/>
    <s v="Normal"/>
    <n v="19.098333333333333"/>
    <n v="7.88"/>
    <x v="0"/>
    <s v="T075"/>
    <b v="0"/>
    <x v="7"/>
    <x v="0"/>
    <x v="1"/>
  </r>
  <r>
    <x v="3322"/>
    <x v="2"/>
    <n v="28"/>
    <x v="142"/>
    <m/>
    <n v="72.8"/>
    <n v="33.299999999999997"/>
    <x v="0"/>
    <n v="2"/>
    <x v="0"/>
    <x v="3"/>
    <n v="10"/>
    <n v="-0.13261479804877407"/>
    <s v="Normal"/>
    <n v="19.098333333333333"/>
    <n v="10"/>
    <x v="0"/>
    <s v="T446"/>
    <b v="0"/>
    <x v="5"/>
    <x v="1"/>
    <x v="1"/>
  </r>
  <r>
    <x v="3323"/>
    <x v="3"/>
    <n v="9"/>
    <x v="142"/>
    <m/>
    <n v="76.8"/>
    <n v="53.3"/>
    <x v="0"/>
    <n v="3"/>
    <x v="2"/>
    <x v="72"/>
    <n v="16"/>
    <n v="-6.2379411063426558E-2"/>
    <s v="Normal"/>
    <n v="19.098333333333333"/>
    <n v="16"/>
    <x v="0"/>
    <s v="T386"/>
    <b v="0"/>
    <x v="13"/>
    <x v="1"/>
    <x v="0"/>
  </r>
  <r>
    <x v="3324"/>
    <x v="2"/>
    <n v="7"/>
    <x v="142"/>
    <m/>
    <n v="101.5"/>
    <n v="63.3"/>
    <x v="1"/>
    <n v="5"/>
    <x v="1"/>
    <x v="1091"/>
    <n v="29.37"/>
    <n v="9.4128442935589487E-2"/>
    <s v="Normal"/>
    <n v="19.098333333333333"/>
    <n v="29.37"/>
    <x v="1"/>
    <s v="T358"/>
    <b v="1"/>
    <x v="1"/>
    <x v="0"/>
    <x v="1"/>
  </r>
  <r>
    <x v="3325"/>
    <x v="0"/>
    <n v="29"/>
    <x v="142"/>
    <m/>
    <n v="73.8"/>
    <n v="34.200000000000003"/>
    <x v="1"/>
    <n v="2"/>
    <x v="0"/>
    <x v="37"/>
    <n v="12.49"/>
    <n v="-0.10346711244985485"/>
    <s v="Normal"/>
    <n v="19.098333333333333"/>
    <n v="12.49"/>
    <x v="0"/>
    <s v="T088"/>
    <b v="1"/>
    <x v="12"/>
    <x v="0"/>
    <x v="1"/>
  </r>
  <r>
    <x v="3326"/>
    <x v="0"/>
    <n v="9"/>
    <x v="142"/>
    <m/>
    <n v="50.6"/>
    <n v="29"/>
    <x v="1"/>
    <n v="4"/>
    <x v="1"/>
    <x v="872"/>
    <n v="22.7"/>
    <n v="1.6050104403544822E-2"/>
    <s v="Normal"/>
    <n v="19.098333333333333"/>
    <n v="22.7"/>
    <x v="1"/>
    <s v="T116"/>
    <b v="1"/>
    <x v="1"/>
    <x v="0"/>
    <x v="0"/>
  </r>
  <r>
    <x v="3327"/>
    <x v="2"/>
    <n v="27"/>
    <x v="142"/>
    <m/>
    <n v="71.3"/>
    <n v="30.8"/>
    <x v="0"/>
    <n v="2"/>
    <x v="0"/>
    <x v="3"/>
    <n v="10"/>
    <n v="-0.13261479804877407"/>
    <s v="Normal"/>
    <n v="19.098333333333333"/>
    <n v="10"/>
    <x v="0"/>
    <s v="T107"/>
    <b v="0"/>
    <x v="15"/>
    <x v="1"/>
    <x v="1"/>
  </r>
  <r>
    <x v="3328"/>
    <x v="3"/>
    <n v="4"/>
    <x v="142"/>
    <m/>
    <n v="67.2"/>
    <n v="39.4"/>
    <x v="0"/>
    <n v="3"/>
    <x v="2"/>
    <x v="45"/>
    <n v="15"/>
    <n v="-7.4085308894317803E-2"/>
    <s v="Normal"/>
    <n v="19.098333333333333"/>
    <n v="15"/>
    <x v="0"/>
    <s v="T478"/>
    <b v="0"/>
    <x v="16"/>
    <x v="1"/>
    <x v="2"/>
  </r>
  <r>
    <x v="3329"/>
    <x v="3"/>
    <n v="18"/>
    <x v="142"/>
    <m/>
    <n v="59.8"/>
    <n v="35.4"/>
    <x v="0"/>
    <n v="2"/>
    <x v="0"/>
    <x v="3"/>
    <n v="10"/>
    <n v="-0.13261479804877407"/>
    <s v="Normal"/>
    <n v="19.098333333333333"/>
    <n v="10"/>
    <x v="0"/>
    <s v="T351"/>
    <b v="0"/>
    <x v="7"/>
    <x v="1"/>
    <x v="2"/>
  </r>
  <r>
    <x v="3330"/>
    <x v="1"/>
    <n v="8"/>
    <x v="142"/>
    <m/>
    <n v="70.900000000000006"/>
    <n v="40"/>
    <x v="1"/>
    <n v="4"/>
    <x v="1"/>
    <x v="467"/>
    <n v="24.11"/>
    <n v="3.2555420345101484E-2"/>
    <s v="Normal"/>
    <n v="19.098333333333333"/>
    <n v="24.11"/>
    <x v="1"/>
    <s v="T473"/>
    <b v="1"/>
    <x v="3"/>
    <x v="0"/>
    <x v="1"/>
  </r>
  <r>
    <x v="3331"/>
    <x v="1"/>
    <n v="29"/>
    <x v="142"/>
    <m/>
    <n v="76.5"/>
    <n v="37.200000000000003"/>
    <x v="1"/>
    <n v="4.5"/>
    <x v="1"/>
    <x v="798"/>
    <n v="28.29"/>
    <n v="8.148607327822692E-2"/>
    <s v="Normal"/>
    <n v="19.098333333333333"/>
    <n v="28.29"/>
    <x v="1"/>
    <s v="T304"/>
    <b v="1"/>
    <x v="11"/>
    <x v="0"/>
    <x v="0"/>
  </r>
  <r>
    <x v="3332"/>
    <x v="1"/>
    <n v="4"/>
    <x v="142"/>
    <m/>
    <n v="78.599999999999994"/>
    <n v="30.9"/>
    <x v="1"/>
    <n v="5"/>
    <x v="1"/>
    <x v="1092"/>
    <n v="31.52"/>
    <n v="0.11929612327200566"/>
    <s v="Normal"/>
    <n v="19.098333333333333"/>
    <n v="31.52"/>
    <x v="1"/>
    <s v="T467"/>
    <b v="1"/>
    <x v="15"/>
    <x v="0"/>
    <x v="2"/>
  </r>
  <r>
    <x v="3333"/>
    <x v="0"/>
    <n v="17"/>
    <x v="142"/>
    <m/>
    <n v="58.9"/>
    <n v="34.5"/>
    <x v="0"/>
    <n v="1.5"/>
    <x v="0"/>
    <x v="50"/>
    <n v="7.88"/>
    <n v="-0.15743130145026352"/>
    <s v="Normal"/>
    <n v="19.098333333333333"/>
    <n v="7.88"/>
    <x v="0"/>
    <s v="T228"/>
    <b v="0"/>
    <x v="11"/>
    <x v="0"/>
    <x v="0"/>
  </r>
  <r>
    <x v="3334"/>
    <x v="1"/>
    <n v="29"/>
    <x v="142"/>
    <m/>
    <n v="98.5"/>
    <n v="43.1"/>
    <x v="0"/>
    <n v="3"/>
    <x v="2"/>
    <x v="265"/>
    <n v="18.7"/>
    <n v="-3.0773486920020184E-2"/>
    <s v="Normal"/>
    <n v="19.098333333333333"/>
    <n v="18.7"/>
    <x v="1"/>
    <s v="T193"/>
    <b v="0"/>
    <x v="21"/>
    <x v="0"/>
    <x v="1"/>
  </r>
  <r>
    <x v="3335"/>
    <x v="0"/>
    <n v="14"/>
    <x v="142"/>
    <m/>
    <n v="50.2"/>
    <n v="31.3"/>
    <x v="1"/>
    <n v="4.5"/>
    <x v="1"/>
    <x v="4"/>
    <m/>
    <n v="-0.24967377635768659"/>
    <s v="Normal"/>
    <n v="19.098333333333333"/>
    <n v="19.098333333333333"/>
    <x v="1"/>
    <s v="T154"/>
    <b v="1"/>
    <x v="14"/>
    <x v="0"/>
    <x v="2"/>
  </r>
  <r>
    <x v="3336"/>
    <x v="1"/>
    <n v="7"/>
    <x v="142"/>
    <m/>
    <n v="70.2"/>
    <n v="49.1"/>
    <x v="1"/>
    <n v="4.5"/>
    <x v="1"/>
    <x v="247"/>
    <n v="29.31"/>
    <n v="9.342608906573599E-2"/>
    <s v="Normal"/>
    <n v="19.098333333333333"/>
    <n v="29.31"/>
    <x v="1"/>
    <s v="T094"/>
    <b v="1"/>
    <x v="7"/>
    <x v="0"/>
    <x v="2"/>
  </r>
  <r>
    <x v="3337"/>
    <x v="1"/>
    <n v="17"/>
    <x v="142"/>
    <m/>
    <n v="50.1"/>
    <n v="26"/>
    <x v="1"/>
    <n v="5"/>
    <x v="1"/>
    <x v="4"/>
    <m/>
    <n v="-0.24967377635768659"/>
    <s v="Normal"/>
    <n v="19.098333333333333"/>
    <n v="19.098333333333333"/>
    <x v="1"/>
    <s v="T333"/>
    <b v="1"/>
    <x v="0"/>
    <x v="0"/>
    <x v="1"/>
  </r>
  <r>
    <x v="3338"/>
    <x v="2"/>
    <n v="3"/>
    <x v="142"/>
    <m/>
    <n v="79.3"/>
    <n v="40.5"/>
    <x v="1"/>
    <n v="4"/>
    <x v="1"/>
    <x v="54"/>
    <n v="23.95"/>
    <n v="3.0682476692158886E-2"/>
    <s v="Normal"/>
    <n v="19.098333333333333"/>
    <n v="23.95"/>
    <x v="1"/>
    <s v="T258"/>
    <b v="1"/>
    <x v="8"/>
    <x v="0"/>
    <x v="0"/>
  </r>
  <r>
    <x v="3339"/>
    <x v="1"/>
    <n v="2"/>
    <x v="142"/>
    <m/>
    <n v="78.400000000000006"/>
    <n v="44.4"/>
    <x v="1"/>
    <n v="3.5"/>
    <x v="1"/>
    <x v="322"/>
    <n v="22.3"/>
    <n v="1.1367745271188336E-2"/>
    <s v="Normal"/>
    <n v="19.098333333333333"/>
    <n v="22.3"/>
    <x v="1"/>
    <s v="T198"/>
    <b v="1"/>
    <x v="22"/>
    <x v="0"/>
    <x v="2"/>
  </r>
  <r>
    <x v="3340"/>
    <x v="0"/>
    <n v="3"/>
    <x v="116"/>
    <m/>
    <n v="87.4"/>
    <n v="49.5"/>
    <x v="0"/>
    <n v="2"/>
    <x v="0"/>
    <x v="40"/>
    <n v="12"/>
    <n v="-0.10920300238699156"/>
    <s v="Normal"/>
    <n v="17.448888888888888"/>
    <n v="12"/>
    <x v="0"/>
    <s v="T378"/>
    <b v="0"/>
    <x v="22"/>
    <x v="1"/>
    <x v="1"/>
  </r>
  <r>
    <x v="3341"/>
    <x v="3"/>
    <n v="26"/>
    <x v="116"/>
    <m/>
    <n v="76.099999999999994"/>
    <n v="39.4"/>
    <x v="1"/>
    <n v="3.5"/>
    <x v="1"/>
    <x v="1093"/>
    <n v="20.059999999999999"/>
    <n v="-1.485346587000809E-2"/>
    <s v="Normal"/>
    <n v="17.448888888888888"/>
    <n v="20.059999999999999"/>
    <x v="1"/>
    <s v="T320"/>
    <b v="1"/>
    <x v="14"/>
    <x v="0"/>
    <x v="2"/>
  </r>
  <r>
    <x v="3342"/>
    <x v="1"/>
    <n v="23"/>
    <x v="116"/>
    <m/>
    <n v="45.6"/>
    <n v="27.2"/>
    <x v="0"/>
    <n v="5"/>
    <x v="1"/>
    <x v="90"/>
    <n v="29.7"/>
    <n v="9.7991389219783578E-2"/>
    <s v="Normal"/>
    <n v="17.448888888888888"/>
    <n v="29.7"/>
    <x v="1"/>
    <s v="T255"/>
    <b v="0"/>
    <x v="1"/>
    <x v="1"/>
    <x v="2"/>
  </r>
  <r>
    <x v="3343"/>
    <x v="0"/>
    <n v="18"/>
    <x v="116"/>
    <m/>
    <n v="53.2"/>
    <n v="27.2"/>
    <x v="1"/>
    <n v="5"/>
    <x v="1"/>
    <x v="452"/>
    <n v="26.39"/>
    <n v="5.9244867399533552E-2"/>
    <s v="Normal"/>
    <n v="17.448888888888888"/>
    <n v="26.39"/>
    <x v="1"/>
    <s v="T090"/>
    <b v="1"/>
    <x v="13"/>
    <x v="0"/>
    <x v="2"/>
  </r>
  <r>
    <x v="3344"/>
    <x v="2"/>
    <n v="8"/>
    <x v="116"/>
    <m/>
    <n v="91.1"/>
    <n v="57.7"/>
    <x v="0"/>
    <n v="2"/>
    <x v="0"/>
    <x v="40"/>
    <n v="12"/>
    <n v="-0.10920300238699156"/>
    <s v="Normal"/>
    <n v="17.448888888888888"/>
    <n v="12"/>
    <x v="0"/>
    <s v="T026"/>
    <b v="0"/>
    <x v="18"/>
    <x v="1"/>
    <x v="0"/>
  </r>
  <r>
    <x v="3345"/>
    <x v="3"/>
    <n v="26"/>
    <x v="116"/>
    <m/>
    <n v="96.1"/>
    <n v="43.3"/>
    <x v="0"/>
    <n v="3"/>
    <x v="2"/>
    <x v="61"/>
    <n v="17"/>
    <n v="-5.0673513232535307E-2"/>
    <s v="Normal"/>
    <n v="17.448888888888888"/>
    <n v="17"/>
    <x v="0"/>
    <s v="T052"/>
    <b v="0"/>
    <x v="10"/>
    <x v="1"/>
    <x v="0"/>
  </r>
  <r>
    <x v="3346"/>
    <x v="2"/>
    <n v="12"/>
    <x v="116"/>
    <m/>
    <n v="71.5"/>
    <n v="46.6"/>
    <x v="0"/>
    <n v="3"/>
    <x v="2"/>
    <x v="72"/>
    <n v="16"/>
    <n v="-6.2379411063426558E-2"/>
    <s v="Normal"/>
    <n v="17.448888888888888"/>
    <n v="16"/>
    <x v="0"/>
    <s v="T035"/>
    <b v="0"/>
    <x v="11"/>
    <x v="1"/>
    <x v="2"/>
  </r>
  <r>
    <x v="3347"/>
    <x v="3"/>
    <n v="9"/>
    <x v="116"/>
    <m/>
    <n v="95.1"/>
    <n v="63.6"/>
    <x v="1"/>
    <n v="5"/>
    <x v="1"/>
    <x v="1094"/>
    <n v="30.57"/>
    <n v="0.10817552033265898"/>
    <s v="Normal"/>
    <n v="17.448888888888888"/>
    <n v="30.57"/>
    <x v="1"/>
    <s v="T286"/>
    <b v="1"/>
    <x v="22"/>
    <x v="0"/>
    <x v="0"/>
  </r>
  <r>
    <x v="3348"/>
    <x v="3"/>
    <n v="7"/>
    <x v="116"/>
    <m/>
    <n v="79.7"/>
    <n v="43.1"/>
    <x v="1"/>
    <n v="3"/>
    <x v="2"/>
    <x v="1095"/>
    <n v="16.43"/>
    <n v="-5.7345874996143319E-2"/>
    <s v="Normal"/>
    <n v="17.448888888888888"/>
    <n v="16.43"/>
    <x v="0"/>
    <s v="T330"/>
    <b v="1"/>
    <x v="22"/>
    <x v="0"/>
    <x v="2"/>
  </r>
  <r>
    <x v="3349"/>
    <x v="0"/>
    <n v="27"/>
    <x v="116"/>
    <m/>
    <n v="96.3"/>
    <n v="68.3"/>
    <x v="0"/>
    <n v="4"/>
    <x v="1"/>
    <x v="21"/>
    <n v="22"/>
    <n v="7.8559759219209522E-3"/>
    <s v="Normal"/>
    <n v="17.448888888888888"/>
    <n v="22"/>
    <x v="1"/>
    <s v="T151"/>
    <b v="0"/>
    <x v="22"/>
    <x v="1"/>
    <x v="0"/>
  </r>
  <r>
    <x v="3350"/>
    <x v="1"/>
    <n v="24"/>
    <x v="116"/>
    <m/>
    <n v="42.8"/>
    <n v="25.8"/>
    <x v="1"/>
    <n v="5"/>
    <x v="1"/>
    <x v="164"/>
    <n v="31.43"/>
    <n v="0.11824259246722545"/>
    <s v="Normal"/>
    <n v="17.448888888888888"/>
    <n v="31.43"/>
    <x v="1"/>
    <s v="T005"/>
    <b v="1"/>
    <x v="18"/>
    <x v="0"/>
    <x v="0"/>
  </r>
  <r>
    <x v="3351"/>
    <x v="0"/>
    <n v="15"/>
    <x v="116"/>
    <m/>
    <n v="72.5"/>
    <n v="57"/>
    <x v="1"/>
    <n v="3"/>
    <x v="2"/>
    <x v="4"/>
    <m/>
    <n v="-0.24967377635768659"/>
    <s v="Normal"/>
    <n v="17.448888888888888"/>
    <n v="17.448888888888888"/>
    <x v="0"/>
    <s v="T473"/>
    <b v="1"/>
    <x v="20"/>
    <x v="1"/>
    <x v="1"/>
  </r>
  <r>
    <x v="3352"/>
    <x v="2"/>
    <n v="29"/>
    <x v="116"/>
    <m/>
    <n v="92.5"/>
    <n v="60.4"/>
    <x v="0"/>
    <n v="3.5"/>
    <x v="1"/>
    <x v="60"/>
    <n v="20.48"/>
    <n v="-9.9369887810337437E-3"/>
    <s v="Normal"/>
    <n v="17.448888888888888"/>
    <n v="20.48"/>
    <x v="1"/>
    <s v="T056"/>
    <b v="0"/>
    <x v="3"/>
    <x v="1"/>
    <x v="2"/>
  </r>
  <r>
    <x v="3353"/>
    <x v="0"/>
    <n v="1"/>
    <x v="116"/>
    <m/>
    <n v="54.9"/>
    <n v="39.200000000000003"/>
    <x v="1"/>
    <n v="2.5"/>
    <x v="1"/>
    <x v="1096"/>
    <n v="15.46"/>
    <n v="-6.8700595892107821E-2"/>
    <s v="Normal"/>
    <n v="17.448888888888888"/>
    <n v="15.46"/>
    <x v="0"/>
    <s v="T295"/>
    <b v="1"/>
    <x v="18"/>
    <x v="0"/>
    <x v="1"/>
  </r>
  <r>
    <x v="3354"/>
    <x v="2"/>
    <n v="4"/>
    <x v="116"/>
    <m/>
    <n v="72.900000000000006"/>
    <n v="54.2"/>
    <x v="0"/>
    <n v="3"/>
    <x v="2"/>
    <x v="72"/>
    <n v="16"/>
    <n v="-6.2379411063426558E-2"/>
    <s v="Normal"/>
    <n v="17.448888888888888"/>
    <n v="16"/>
    <x v="0"/>
    <s v="T443"/>
    <b v="0"/>
    <x v="10"/>
    <x v="1"/>
    <x v="2"/>
  </r>
  <r>
    <x v="3355"/>
    <x v="2"/>
    <n v="4"/>
    <x v="116"/>
    <m/>
    <n v="69.400000000000006"/>
    <n v="32.200000000000003"/>
    <x v="0"/>
    <n v="2"/>
    <x v="0"/>
    <x v="4"/>
    <m/>
    <n v="-0.24967377635768659"/>
    <s v="Normal"/>
    <n v="17.448888888888888"/>
    <n v="17.448888888888888"/>
    <x v="0"/>
    <s v="T458"/>
    <b v="0"/>
    <x v="11"/>
    <x v="1"/>
    <x v="1"/>
  </r>
  <r>
    <x v="3356"/>
    <x v="3"/>
    <n v="20"/>
    <x v="116"/>
    <m/>
    <n v="91.3"/>
    <n v="47.9"/>
    <x v="0"/>
    <n v="3"/>
    <x v="2"/>
    <x v="61"/>
    <n v="17"/>
    <n v="-5.0673513232535307E-2"/>
    <s v="Normal"/>
    <n v="17.448888888888888"/>
    <n v="17"/>
    <x v="0"/>
    <s v="T480"/>
    <b v="0"/>
    <x v="11"/>
    <x v="1"/>
    <x v="2"/>
  </r>
  <r>
    <x v="3357"/>
    <x v="3"/>
    <n v="16"/>
    <x v="116"/>
    <m/>
    <n v="48.4"/>
    <n v="29.1"/>
    <x v="0"/>
    <n v="3"/>
    <x v="2"/>
    <x v="61"/>
    <n v="17"/>
    <n v="-5.0673513232535307E-2"/>
    <s v="Normal"/>
    <n v="17.448888888888888"/>
    <n v="17"/>
    <x v="0"/>
    <s v="T346"/>
    <b v="0"/>
    <x v="9"/>
    <x v="1"/>
    <x v="1"/>
  </r>
  <r>
    <x v="3358"/>
    <x v="1"/>
    <n v="12"/>
    <x v="116"/>
    <m/>
    <n v="71.8"/>
    <n v="58"/>
    <x v="0"/>
    <n v="3"/>
    <x v="2"/>
    <x v="119"/>
    <n v="16.5"/>
    <n v="-5.6526462147980933E-2"/>
    <s v="Normal"/>
    <n v="17.448888888888888"/>
    <n v="16.5"/>
    <x v="0"/>
    <s v="T081"/>
    <b v="0"/>
    <x v="9"/>
    <x v="0"/>
    <x v="0"/>
  </r>
  <r>
    <x v="3359"/>
    <x v="0"/>
    <n v="2"/>
    <x v="116"/>
    <m/>
    <n v="74.5"/>
    <n v="48.6"/>
    <x v="0"/>
    <n v="2"/>
    <x v="0"/>
    <x v="93"/>
    <n v="11"/>
    <n v="-0.12090890021788281"/>
    <s v="Normal"/>
    <n v="17.448888888888888"/>
    <n v="11"/>
    <x v="0"/>
    <s v="T434"/>
    <b v="0"/>
    <x v="8"/>
    <x v="1"/>
    <x v="0"/>
  </r>
  <r>
    <x v="3360"/>
    <x v="2"/>
    <n v="14"/>
    <x v="143"/>
    <m/>
    <n v="86.3"/>
    <n v="47.3"/>
    <x v="0"/>
    <n v="2"/>
    <x v="0"/>
    <x v="40"/>
    <n v="12"/>
    <n v="-0.10920300238699156"/>
    <s v="Normal"/>
    <n v="13.176666666666668"/>
    <n v="12"/>
    <x v="0"/>
    <s v="T063"/>
    <b v="0"/>
    <x v="10"/>
    <x v="1"/>
    <x v="2"/>
  </r>
  <r>
    <x v="3361"/>
    <x v="2"/>
    <n v="10"/>
    <x v="143"/>
    <m/>
    <n v="74.7"/>
    <n v="58.5"/>
    <x v="1"/>
    <n v="2"/>
    <x v="0"/>
    <x v="1097"/>
    <n v="11.83"/>
    <n v="-0.11119300501824307"/>
    <s v="Normal"/>
    <n v="13.176666666666668"/>
    <n v="11.83"/>
    <x v="0"/>
    <s v="T078"/>
    <b v="1"/>
    <x v="4"/>
    <x v="0"/>
    <x v="2"/>
  </r>
  <r>
    <x v="3362"/>
    <x v="2"/>
    <n v="9"/>
    <x v="143"/>
    <m/>
    <n v="80.2"/>
    <n v="52.3"/>
    <x v="0"/>
    <n v="2"/>
    <x v="0"/>
    <x v="4"/>
    <m/>
    <n v="-0.24967377635768659"/>
    <s v="Normal"/>
    <n v="13.176666666666668"/>
    <n v="13.176666666666668"/>
    <x v="0"/>
    <s v="T084"/>
    <b v="0"/>
    <x v="12"/>
    <x v="1"/>
    <x v="1"/>
  </r>
  <r>
    <x v="3363"/>
    <x v="0"/>
    <n v="17"/>
    <x v="143"/>
    <m/>
    <n v="64.099999999999994"/>
    <n v="44.8"/>
    <x v="0"/>
    <n v="0"/>
    <x v="0"/>
    <x v="12"/>
    <n v="1"/>
    <n v="-0.23796787852679532"/>
    <s v="Normal"/>
    <n v="13.176666666666668"/>
    <n v="1"/>
    <x v="0"/>
    <s v="T389"/>
    <b v="0"/>
    <x v="9"/>
    <x v="1"/>
    <x v="2"/>
  </r>
  <r>
    <x v="3364"/>
    <x v="0"/>
    <n v="22"/>
    <x v="143"/>
    <m/>
    <n v="50.8"/>
    <n v="32.4"/>
    <x v="1"/>
    <n v="3.5"/>
    <x v="1"/>
    <x v="843"/>
    <n v="21.25"/>
    <n v="-9.2344745124748576E-4"/>
    <s v="Normal"/>
    <n v="13.176666666666668"/>
    <n v="21.25"/>
    <x v="1"/>
    <s v="T285"/>
    <b v="1"/>
    <x v="16"/>
    <x v="1"/>
    <x v="1"/>
  </r>
  <r>
    <x v="3365"/>
    <x v="0"/>
    <n v="28"/>
    <x v="143"/>
    <m/>
    <n v="82.9"/>
    <n v="59.6"/>
    <x v="0"/>
    <n v="2"/>
    <x v="0"/>
    <x v="3"/>
    <n v="10"/>
    <n v="-0.13261479804877407"/>
    <s v="Normal"/>
    <n v="13.176666666666668"/>
    <n v="10"/>
    <x v="0"/>
    <s v="T198"/>
    <b v="0"/>
    <x v="2"/>
    <x v="0"/>
    <x v="2"/>
  </r>
  <r>
    <x v="3366"/>
    <x v="2"/>
    <n v="7"/>
    <x v="143"/>
    <m/>
    <n v="66.3"/>
    <n v="34.200000000000003"/>
    <x v="0"/>
    <n v="3"/>
    <x v="2"/>
    <x v="45"/>
    <n v="15"/>
    <n v="-7.4085308894317803E-2"/>
    <s v="Normal"/>
    <n v="13.176666666666668"/>
    <n v="15"/>
    <x v="0"/>
    <s v="T128"/>
    <b v="0"/>
    <x v="2"/>
    <x v="1"/>
    <x v="2"/>
  </r>
  <r>
    <x v="3367"/>
    <x v="1"/>
    <n v="1"/>
    <x v="143"/>
    <m/>
    <n v="88.9"/>
    <n v="46.5"/>
    <x v="0"/>
    <n v="4"/>
    <x v="1"/>
    <x v="18"/>
    <n v="24.2"/>
    <n v="3.3608951149881695E-2"/>
    <s v="Normal"/>
    <n v="13.176666666666668"/>
    <n v="24.2"/>
    <x v="1"/>
    <s v="T169"/>
    <b v="0"/>
    <x v="13"/>
    <x v="0"/>
    <x v="2"/>
  </r>
  <r>
    <x v="3368"/>
    <x v="0"/>
    <n v="9"/>
    <x v="143"/>
    <m/>
    <n v="62.3"/>
    <n v="51.8"/>
    <x v="0"/>
    <n v="2.5"/>
    <x v="1"/>
    <x v="131"/>
    <n v="13.12"/>
    <n v="-9.6092396816393366E-2"/>
    <s v="Normal"/>
    <n v="13.176666666666668"/>
    <n v="13.12"/>
    <x v="0"/>
    <s v="T270"/>
    <b v="0"/>
    <x v="14"/>
    <x v="1"/>
    <x v="1"/>
  </r>
  <r>
    <x v="3369"/>
    <x v="2"/>
    <n v="17"/>
    <x v="143"/>
    <m/>
    <n v="64"/>
    <n v="43.6"/>
    <x v="0"/>
    <n v="2"/>
    <x v="0"/>
    <x v="3"/>
    <n v="10"/>
    <n v="-0.13261479804877407"/>
    <s v="Normal"/>
    <n v="13.176666666666668"/>
    <n v="10"/>
    <x v="0"/>
    <s v="T219"/>
    <b v="0"/>
    <x v="6"/>
    <x v="1"/>
    <x v="0"/>
  </r>
  <r>
    <x v="3370"/>
    <x v="0"/>
    <n v="30"/>
    <x v="143"/>
    <m/>
    <n v="72.8"/>
    <n v="37.9"/>
    <x v="0"/>
    <n v="1"/>
    <x v="0"/>
    <x v="15"/>
    <n v="5"/>
    <n v="-0.19114428720323032"/>
    <s v="Normal"/>
    <n v="13.176666666666668"/>
    <n v="5"/>
    <x v="0"/>
    <s v="T168"/>
    <b v="0"/>
    <x v="7"/>
    <x v="1"/>
    <x v="1"/>
  </r>
  <r>
    <x v="3371"/>
    <x v="3"/>
    <n v="23"/>
    <x v="143"/>
    <m/>
    <n v="79.3"/>
    <n v="59.2"/>
    <x v="1"/>
    <n v="3"/>
    <x v="2"/>
    <x v="684"/>
    <n v="16.3"/>
    <n v="-5.8867641714159175E-2"/>
    <s v="Normal"/>
    <n v="13.176666666666668"/>
    <n v="16.3"/>
    <x v="0"/>
    <s v="T497"/>
    <b v="1"/>
    <x v="8"/>
    <x v="1"/>
    <x v="2"/>
  </r>
  <r>
    <x v="3372"/>
    <x v="0"/>
    <n v="14"/>
    <x v="143"/>
    <m/>
    <n v="94.5"/>
    <n v="50.2"/>
    <x v="0"/>
    <n v="3"/>
    <x v="2"/>
    <x v="166"/>
    <n v="18"/>
    <n v="-3.8967615401644055E-2"/>
    <s v="Normal"/>
    <n v="13.176666666666668"/>
    <n v="18"/>
    <x v="1"/>
    <s v="T059"/>
    <b v="0"/>
    <x v="20"/>
    <x v="1"/>
    <x v="2"/>
  </r>
  <r>
    <x v="3373"/>
    <x v="1"/>
    <n v="16"/>
    <x v="143"/>
    <m/>
    <n v="63.7"/>
    <n v="58.4"/>
    <x v="1"/>
    <n v="3.5"/>
    <x v="1"/>
    <x v="4"/>
    <m/>
    <n v="-0.24967377635768659"/>
    <s v="Normal"/>
    <n v="13.176666666666668"/>
    <n v="13.176666666666668"/>
    <x v="0"/>
    <s v="T343"/>
    <b v="1"/>
    <x v="7"/>
    <x v="0"/>
    <x v="2"/>
  </r>
  <r>
    <x v="3374"/>
    <x v="1"/>
    <n v="25"/>
    <x v="143"/>
    <m/>
    <n v="73.2"/>
    <n v="30.1"/>
    <x v="0"/>
    <n v="2"/>
    <x v="0"/>
    <x v="93"/>
    <n v="11"/>
    <n v="-0.12090890021788281"/>
    <s v="Normal"/>
    <n v="13.176666666666668"/>
    <n v="11"/>
    <x v="0"/>
    <s v="T094"/>
    <b v="0"/>
    <x v="19"/>
    <x v="1"/>
    <x v="1"/>
  </r>
  <r>
    <x v="3375"/>
    <x v="2"/>
    <n v="1"/>
    <x v="143"/>
    <m/>
    <n v="87.2"/>
    <n v="56.3"/>
    <x v="1"/>
    <n v="5"/>
    <x v="1"/>
    <x v="1098"/>
    <n v="32.36"/>
    <n v="0.1291290774499543"/>
    <s v="Normal"/>
    <n v="13.176666666666668"/>
    <n v="32.36"/>
    <x v="1"/>
    <s v="T200"/>
    <b v="1"/>
    <x v="1"/>
    <x v="1"/>
    <x v="1"/>
  </r>
  <r>
    <x v="3376"/>
    <x v="3"/>
    <n v="15"/>
    <x v="143"/>
    <m/>
    <n v="77.7"/>
    <n v="59"/>
    <x v="0"/>
    <n v="2"/>
    <x v="0"/>
    <x v="3"/>
    <n v="10"/>
    <n v="-0.13261479804877407"/>
    <s v="Normal"/>
    <n v="13.176666666666668"/>
    <n v="10"/>
    <x v="0"/>
    <s v="T336"/>
    <b v="0"/>
    <x v="20"/>
    <x v="1"/>
    <x v="2"/>
  </r>
  <r>
    <x v="3377"/>
    <x v="0"/>
    <n v="9"/>
    <x v="143"/>
    <m/>
    <n v="45.6"/>
    <n v="25.5"/>
    <x v="0"/>
    <n v="1"/>
    <x v="0"/>
    <x v="16"/>
    <n v="8"/>
    <n v="-0.15602659371055658"/>
    <s v="Normal"/>
    <n v="13.176666666666668"/>
    <n v="8"/>
    <x v="0"/>
    <s v="T487"/>
    <b v="0"/>
    <x v="6"/>
    <x v="1"/>
    <x v="0"/>
  </r>
  <r>
    <x v="3378"/>
    <x v="0"/>
    <n v="19"/>
    <x v="143"/>
    <m/>
    <n v="76"/>
    <n v="35.1"/>
    <x v="0"/>
    <n v="2.5"/>
    <x v="1"/>
    <x v="131"/>
    <n v="13.12"/>
    <n v="-9.6092396816393366E-2"/>
    <s v="Normal"/>
    <n v="13.176666666666668"/>
    <n v="13.12"/>
    <x v="0"/>
    <s v="T200"/>
    <b v="0"/>
    <x v="2"/>
    <x v="0"/>
    <x v="2"/>
  </r>
  <r>
    <x v="3379"/>
    <x v="2"/>
    <n v="1"/>
    <x v="143"/>
    <m/>
    <n v="72.5"/>
    <n v="33.4"/>
    <x v="0"/>
    <n v="1"/>
    <x v="0"/>
    <x v="15"/>
    <n v="5"/>
    <n v="-0.19114428720323032"/>
    <s v="Normal"/>
    <n v="13.176666666666668"/>
    <n v="5"/>
    <x v="0"/>
    <s v="T164"/>
    <b v="0"/>
    <x v="0"/>
    <x v="1"/>
    <x v="1"/>
  </r>
  <r>
    <x v="3380"/>
    <x v="0"/>
    <n v="19"/>
    <x v="144"/>
    <m/>
    <n v="59.6"/>
    <n v="53.7"/>
    <x v="0"/>
    <n v="1"/>
    <x v="0"/>
    <x v="0"/>
    <n v="6"/>
    <n v="-0.17943838937233908"/>
    <s v="Normal"/>
    <n v="17.657222222222224"/>
    <n v="6"/>
    <x v="0"/>
    <s v="T048"/>
    <b v="0"/>
    <x v="13"/>
    <x v="0"/>
    <x v="2"/>
  </r>
  <r>
    <x v="3381"/>
    <x v="0"/>
    <n v="8"/>
    <x v="144"/>
    <m/>
    <n v="62"/>
    <n v="39"/>
    <x v="1"/>
    <n v="3"/>
    <x v="2"/>
    <x v="4"/>
    <m/>
    <n v="-0.24967377635768659"/>
    <s v="Normal"/>
    <n v="17.657222222222224"/>
    <n v="17.657222222222224"/>
    <x v="0"/>
    <s v="T115"/>
    <b v="1"/>
    <x v="4"/>
    <x v="0"/>
    <x v="0"/>
  </r>
  <r>
    <x v="3382"/>
    <x v="0"/>
    <n v="8"/>
    <x v="144"/>
    <m/>
    <n v="85.5"/>
    <n v="55.1"/>
    <x v="0"/>
    <n v="1"/>
    <x v="0"/>
    <x v="47"/>
    <n v="7"/>
    <n v="-0.16773249154144781"/>
    <s v="Normal"/>
    <n v="17.657222222222224"/>
    <n v="7"/>
    <x v="0"/>
    <s v="T091"/>
    <b v="0"/>
    <x v="0"/>
    <x v="1"/>
    <x v="2"/>
  </r>
  <r>
    <x v="3383"/>
    <x v="1"/>
    <n v="11"/>
    <x v="144"/>
    <m/>
    <n v="68.5"/>
    <n v="53"/>
    <x v="1"/>
    <n v="5"/>
    <x v="1"/>
    <x v="1099"/>
    <n v="29.13"/>
    <n v="9.1319027456175567E-2"/>
    <s v="Normal"/>
    <n v="17.657222222222224"/>
    <n v="29.13"/>
    <x v="1"/>
    <s v="T404"/>
    <b v="1"/>
    <x v="8"/>
    <x v="0"/>
    <x v="0"/>
  </r>
  <r>
    <x v="3384"/>
    <x v="3"/>
    <n v="10"/>
    <x v="144"/>
    <m/>
    <n v="77.2"/>
    <n v="30.5"/>
    <x v="0"/>
    <n v="2"/>
    <x v="0"/>
    <x v="3"/>
    <n v="10"/>
    <n v="-0.13261479804877407"/>
    <s v="Normal"/>
    <n v="17.657222222222224"/>
    <n v="10"/>
    <x v="0"/>
    <s v="T086"/>
    <b v="0"/>
    <x v="12"/>
    <x v="0"/>
    <x v="2"/>
  </r>
  <r>
    <x v="3385"/>
    <x v="3"/>
    <n v="30"/>
    <x v="144"/>
    <m/>
    <n v="68.5"/>
    <n v="56.9"/>
    <x v="1"/>
    <n v="4"/>
    <x v="1"/>
    <x v="955"/>
    <n v="22.38"/>
    <n v="1.2304217097659617E-2"/>
    <s v="Normal"/>
    <n v="17.657222222222224"/>
    <n v="22.38"/>
    <x v="1"/>
    <s v="T290"/>
    <b v="1"/>
    <x v="12"/>
    <x v="1"/>
    <x v="0"/>
  </r>
  <r>
    <x v="3386"/>
    <x v="0"/>
    <n v="2"/>
    <x v="144"/>
    <m/>
    <n v="59.5"/>
    <n v="47.8"/>
    <x v="1"/>
    <n v="1.5"/>
    <x v="0"/>
    <x v="1100"/>
    <n v="11.34"/>
    <n v="-0.11692889495537979"/>
    <s v="Normal"/>
    <n v="17.657222222222224"/>
    <n v="11.34"/>
    <x v="0"/>
    <s v="T322"/>
    <b v="1"/>
    <x v="22"/>
    <x v="0"/>
    <x v="0"/>
  </r>
  <r>
    <x v="3387"/>
    <x v="0"/>
    <n v="10"/>
    <x v="144"/>
    <m/>
    <n v="87.9"/>
    <n v="59.9"/>
    <x v="1"/>
    <n v="5"/>
    <x v="1"/>
    <x v="803"/>
    <n v="31.63"/>
    <n v="0.12058377203340369"/>
    <s v="Normal"/>
    <n v="17.657222222222224"/>
    <n v="31.63"/>
    <x v="1"/>
    <s v="T291"/>
    <b v="1"/>
    <x v="7"/>
    <x v="0"/>
    <x v="1"/>
  </r>
  <r>
    <x v="3388"/>
    <x v="3"/>
    <n v="21"/>
    <x v="144"/>
    <m/>
    <n v="69.400000000000006"/>
    <n v="54.2"/>
    <x v="0"/>
    <n v="3"/>
    <x v="2"/>
    <x v="45"/>
    <n v="15"/>
    <n v="-7.4085308894317803E-2"/>
    <s v="Normal"/>
    <n v="17.657222222222224"/>
    <n v="15"/>
    <x v="0"/>
    <s v="T418"/>
    <b v="0"/>
    <x v="7"/>
    <x v="1"/>
    <x v="2"/>
  </r>
  <r>
    <x v="3389"/>
    <x v="2"/>
    <n v="26"/>
    <x v="144"/>
    <m/>
    <n v="62.2"/>
    <n v="42.7"/>
    <x v="0"/>
    <n v="2"/>
    <x v="0"/>
    <x v="3"/>
    <n v="10"/>
    <n v="-0.13261479804877407"/>
    <s v="Normal"/>
    <n v="17.657222222222224"/>
    <n v="10"/>
    <x v="0"/>
    <s v="T202"/>
    <b v="0"/>
    <x v="16"/>
    <x v="1"/>
    <x v="2"/>
  </r>
  <r>
    <x v="3390"/>
    <x v="2"/>
    <n v="1"/>
    <x v="144"/>
    <m/>
    <n v="100.9"/>
    <n v="51.8"/>
    <x v="1"/>
    <n v="4.5"/>
    <x v="1"/>
    <x v="393"/>
    <n v="27.87"/>
    <n v="7.6569596189252603E-2"/>
    <s v="Normal"/>
    <n v="17.657222222222224"/>
    <n v="27.87"/>
    <x v="1"/>
    <s v="T489"/>
    <b v="1"/>
    <x v="14"/>
    <x v="1"/>
    <x v="0"/>
  </r>
  <r>
    <x v="3391"/>
    <x v="3"/>
    <n v="13"/>
    <x v="144"/>
    <m/>
    <n v="65.8"/>
    <n v="30.7"/>
    <x v="1"/>
    <n v="3.5"/>
    <x v="1"/>
    <x v="1101"/>
    <n v="20.76"/>
    <n v="-6.6593373883841803E-3"/>
    <s v="Normal"/>
    <n v="17.657222222222224"/>
    <n v="20.76"/>
    <x v="1"/>
    <s v="T498"/>
    <b v="1"/>
    <x v="20"/>
    <x v="0"/>
    <x v="2"/>
  </r>
  <r>
    <x v="3392"/>
    <x v="0"/>
    <n v="24"/>
    <x v="144"/>
    <m/>
    <n v="72.099999999999994"/>
    <n v="45.8"/>
    <x v="1"/>
    <n v="3"/>
    <x v="2"/>
    <x v="495"/>
    <n v="18.75"/>
    <n v="-3.0188192028475613E-2"/>
    <s v="Normal"/>
    <n v="17.657222222222224"/>
    <n v="18.75"/>
    <x v="1"/>
    <s v="T386"/>
    <b v="1"/>
    <x v="1"/>
    <x v="0"/>
    <x v="0"/>
  </r>
  <r>
    <x v="3393"/>
    <x v="2"/>
    <n v="19"/>
    <x v="144"/>
    <m/>
    <n v="59.4"/>
    <n v="59.3"/>
    <x v="1"/>
    <n v="2"/>
    <x v="0"/>
    <x v="1102"/>
    <n v="13.36"/>
    <n v="-9.3282981336979459E-2"/>
    <s v="Normal"/>
    <n v="17.657222222222224"/>
    <n v="13.36"/>
    <x v="0"/>
    <s v="T480"/>
    <b v="1"/>
    <x v="6"/>
    <x v="0"/>
    <x v="0"/>
  </r>
  <r>
    <x v="3394"/>
    <x v="0"/>
    <n v="29"/>
    <x v="144"/>
    <m/>
    <n v="59.2"/>
    <n v="31.9"/>
    <x v="1"/>
    <n v="1"/>
    <x v="0"/>
    <x v="4"/>
    <m/>
    <n v="-0.24967377635768659"/>
    <s v="Normal"/>
    <n v="17.657222222222224"/>
    <n v="17.657222222222224"/>
    <x v="0"/>
    <s v="T055"/>
    <b v="1"/>
    <x v="23"/>
    <x v="1"/>
    <x v="1"/>
  </r>
  <r>
    <x v="3395"/>
    <x v="0"/>
    <n v="17"/>
    <x v="144"/>
    <m/>
    <n v="56.8"/>
    <n v="39"/>
    <x v="0"/>
    <n v="3.5"/>
    <x v="1"/>
    <x v="33"/>
    <n v="18.38"/>
    <n v="-3.451937422590539E-2"/>
    <s v="Normal"/>
    <n v="17.657222222222224"/>
    <n v="18.38"/>
    <x v="1"/>
    <s v="T282"/>
    <b v="0"/>
    <x v="21"/>
    <x v="1"/>
    <x v="0"/>
  </r>
  <r>
    <x v="3396"/>
    <x v="2"/>
    <n v="6"/>
    <x v="144"/>
    <m/>
    <n v="77.2"/>
    <n v="43.2"/>
    <x v="1"/>
    <n v="3.5"/>
    <x v="1"/>
    <x v="526"/>
    <n v="19.73"/>
    <n v="-1.8716412154202184E-2"/>
    <s v="Normal"/>
    <n v="17.657222222222224"/>
    <n v="19.73"/>
    <x v="1"/>
    <s v="T050"/>
    <b v="1"/>
    <x v="19"/>
    <x v="0"/>
    <x v="2"/>
  </r>
  <r>
    <x v="3397"/>
    <x v="3"/>
    <n v="6"/>
    <x v="144"/>
    <m/>
    <n v="46.8"/>
    <n v="26.1"/>
    <x v="1"/>
    <n v="5"/>
    <x v="1"/>
    <x v="326"/>
    <n v="29.53"/>
    <n v="9.6001386588532092E-2"/>
    <s v="Normal"/>
    <n v="17.657222222222224"/>
    <n v="29.53"/>
    <x v="1"/>
    <s v="T229"/>
    <b v="1"/>
    <x v="5"/>
    <x v="0"/>
    <x v="0"/>
  </r>
  <r>
    <x v="3398"/>
    <x v="0"/>
    <n v="28"/>
    <x v="144"/>
    <m/>
    <n v="51.6"/>
    <n v="36.1"/>
    <x v="0"/>
    <n v="1.5"/>
    <x v="0"/>
    <x v="66"/>
    <n v="8.93"/>
    <n v="-0.1451401087278277"/>
    <s v="Normal"/>
    <n v="17.657222222222224"/>
    <n v="8.93"/>
    <x v="0"/>
    <s v="T330"/>
    <b v="0"/>
    <x v="7"/>
    <x v="0"/>
    <x v="1"/>
  </r>
  <r>
    <x v="3399"/>
    <x v="0"/>
    <n v="28"/>
    <x v="144"/>
    <m/>
    <n v="41.7"/>
    <n v="39.5"/>
    <x v="1"/>
    <n v="2.5"/>
    <x v="1"/>
    <x v="827"/>
    <n v="18.04"/>
    <n v="-3.8499379488408411E-2"/>
    <s v="Normal"/>
    <n v="17.657222222222224"/>
    <n v="18.04"/>
    <x v="1"/>
    <s v="T130"/>
    <b v="1"/>
    <x v="16"/>
    <x v="0"/>
    <x v="2"/>
  </r>
  <r>
    <x v="3400"/>
    <x v="2"/>
    <n v="2"/>
    <x v="145"/>
    <m/>
    <n v="47.9"/>
    <n v="38.1"/>
    <x v="0"/>
    <n v="3"/>
    <x v="2"/>
    <x v="61"/>
    <n v="17"/>
    <n v="-5.0673513232535307E-2"/>
    <s v="Normal"/>
    <n v="20.382500000000004"/>
    <n v="17"/>
    <x v="0"/>
    <s v="T359"/>
    <b v="0"/>
    <x v="3"/>
    <x v="1"/>
    <x v="0"/>
  </r>
  <r>
    <x v="3401"/>
    <x v="1"/>
    <n v="4"/>
    <x v="145"/>
    <m/>
    <n v="73.7"/>
    <n v="41.9"/>
    <x v="1"/>
    <n v="5"/>
    <x v="1"/>
    <x v="797"/>
    <n v="30.3"/>
    <n v="0.10501492791831835"/>
    <s v="Normal"/>
    <n v="20.382500000000004"/>
    <n v="30.3"/>
    <x v="1"/>
    <s v="T041"/>
    <b v="1"/>
    <x v="20"/>
    <x v="0"/>
    <x v="0"/>
  </r>
  <r>
    <x v="3402"/>
    <x v="2"/>
    <n v="5"/>
    <x v="145"/>
    <m/>
    <n v="71.7"/>
    <n v="50.8"/>
    <x v="1"/>
    <n v="3.5"/>
    <x v="1"/>
    <x v="743"/>
    <n v="21.16"/>
    <n v="-1.9769782560276968E-3"/>
    <s v="Normal"/>
    <n v="20.382500000000004"/>
    <n v="21.16"/>
    <x v="1"/>
    <s v="T179"/>
    <b v="1"/>
    <x v="23"/>
    <x v="0"/>
    <x v="2"/>
  </r>
  <r>
    <x v="3403"/>
    <x v="0"/>
    <n v="28"/>
    <x v="145"/>
    <m/>
    <n v="62.8"/>
    <n v="38.799999999999997"/>
    <x v="0"/>
    <n v="2.5"/>
    <x v="1"/>
    <x v="131"/>
    <n v="13.12"/>
    <n v="-9.6092396816393366E-2"/>
    <s v="Normal"/>
    <n v="20.382500000000004"/>
    <n v="13.12"/>
    <x v="0"/>
    <s v="T038"/>
    <b v="0"/>
    <x v="2"/>
    <x v="1"/>
    <x v="2"/>
  </r>
  <r>
    <x v="3404"/>
    <x v="3"/>
    <n v="20"/>
    <x v="145"/>
    <m/>
    <n v="53"/>
    <n v="38.200000000000003"/>
    <x v="1"/>
    <n v="3"/>
    <x v="2"/>
    <x v="485"/>
    <n v="17.510000000000002"/>
    <n v="-4.4703505338780751E-2"/>
    <s v="Normal"/>
    <n v="20.382500000000004"/>
    <n v="17.510000000000002"/>
    <x v="0"/>
    <s v="T035"/>
    <b v="1"/>
    <x v="9"/>
    <x v="0"/>
    <x v="2"/>
  </r>
  <r>
    <x v="3405"/>
    <x v="0"/>
    <n v="4"/>
    <x v="145"/>
    <m/>
    <n v="41.6"/>
    <n v="34"/>
    <x v="1"/>
    <n v="4.5"/>
    <x v="1"/>
    <x v="1059"/>
    <n v="28.49"/>
    <n v="8.3827252844405162E-2"/>
    <s v="Normal"/>
    <n v="20.382500000000004"/>
    <n v="28.49"/>
    <x v="1"/>
    <s v="T445"/>
    <b v="1"/>
    <x v="16"/>
    <x v="0"/>
    <x v="0"/>
  </r>
  <r>
    <x v="3406"/>
    <x v="0"/>
    <n v="8"/>
    <x v="145"/>
    <m/>
    <n v="79.7"/>
    <n v="59.9"/>
    <x v="1"/>
    <n v="2.5"/>
    <x v="1"/>
    <x v="269"/>
    <n v="15.7"/>
    <n v="-6.5891180412693942E-2"/>
    <s v="Normal"/>
    <n v="20.382500000000004"/>
    <n v="15.7"/>
    <x v="0"/>
    <s v="T227"/>
    <b v="1"/>
    <x v="12"/>
    <x v="0"/>
    <x v="0"/>
  </r>
  <r>
    <x v="3407"/>
    <x v="3"/>
    <n v="22"/>
    <x v="145"/>
    <m/>
    <n v="49.5"/>
    <n v="26.2"/>
    <x v="1"/>
    <n v="3"/>
    <x v="2"/>
    <x v="19"/>
    <n v="19.100000000000001"/>
    <n v="-2.6091127787663659E-2"/>
    <s v="Normal"/>
    <n v="20.382500000000004"/>
    <n v="19.100000000000001"/>
    <x v="1"/>
    <s v="T120"/>
    <b v="1"/>
    <x v="5"/>
    <x v="0"/>
    <x v="1"/>
  </r>
  <r>
    <x v="3408"/>
    <x v="2"/>
    <n v="20"/>
    <x v="145"/>
    <m/>
    <n v="67.7"/>
    <n v="56.1"/>
    <x v="0"/>
    <n v="2"/>
    <x v="0"/>
    <x v="3"/>
    <n v="10"/>
    <n v="-0.13261479804877407"/>
    <s v="Normal"/>
    <n v="20.382500000000004"/>
    <n v="10"/>
    <x v="0"/>
    <s v="T193"/>
    <b v="0"/>
    <x v="11"/>
    <x v="1"/>
    <x v="0"/>
  </r>
  <r>
    <x v="3409"/>
    <x v="0"/>
    <n v="12"/>
    <x v="145"/>
    <m/>
    <n v="37.200000000000003"/>
    <n v="35.700000000000003"/>
    <x v="0"/>
    <n v="3"/>
    <x v="2"/>
    <x v="61"/>
    <n v="17"/>
    <n v="-5.0673513232535307E-2"/>
    <s v="Normal"/>
    <n v="20.382500000000004"/>
    <n v="17"/>
    <x v="0"/>
    <s v="T286"/>
    <b v="0"/>
    <x v="12"/>
    <x v="1"/>
    <x v="1"/>
  </r>
  <r>
    <x v="3410"/>
    <x v="0"/>
    <n v="13"/>
    <x v="145"/>
    <m/>
    <n v="70.599999999999994"/>
    <n v="34.9"/>
    <x v="0"/>
    <n v="2"/>
    <x v="0"/>
    <x v="93"/>
    <n v="11"/>
    <n v="-0.12090890021788281"/>
    <s v="Normal"/>
    <n v="20.382500000000004"/>
    <n v="11"/>
    <x v="0"/>
    <s v="T143"/>
    <b v="0"/>
    <x v="5"/>
    <x v="1"/>
    <x v="0"/>
  </r>
  <r>
    <x v="3411"/>
    <x v="1"/>
    <n v="21"/>
    <x v="145"/>
    <m/>
    <n v="101.8"/>
    <n v="61.4"/>
    <x v="1"/>
    <n v="5"/>
    <x v="1"/>
    <x v="1103"/>
    <n v="34.36"/>
    <n v="0.15254087311173681"/>
    <s v="Normal"/>
    <n v="20.382500000000004"/>
    <n v="34.36"/>
    <x v="1"/>
    <s v="T372"/>
    <b v="1"/>
    <x v="10"/>
    <x v="0"/>
    <x v="1"/>
  </r>
  <r>
    <x v="3412"/>
    <x v="0"/>
    <n v="3"/>
    <x v="145"/>
    <m/>
    <n v="84.3"/>
    <n v="67.599999999999994"/>
    <x v="0"/>
    <n v="4"/>
    <x v="1"/>
    <x v="158"/>
    <n v="21"/>
    <n v="-3.8499219089702984E-3"/>
    <s v="Normal"/>
    <n v="20.382500000000004"/>
    <n v="21"/>
    <x v="1"/>
    <s v="T392"/>
    <b v="0"/>
    <x v="10"/>
    <x v="1"/>
    <x v="2"/>
  </r>
  <r>
    <x v="3413"/>
    <x v="0"/>
    <n v="9"/>
    <x v="145"/>
    <m/>
    <n v="50.8"/>
    <n v="32.700000000000003"/>
    <x v="1"/>
    <n v="4"/>
    <x v="1"/>
    <x v="1104"/>
    <n v="22.22"/>
    <n v="1.0431273444717015E-2"/>
    <s v="Normal"/>
    <n v="20.382500000000004"/>
    <n v="22.22"/>
    <x v="1"/>
    <s v="T116"/>
    <b v="1"/>
    <x v="16"/>
    <x v="0"/>
    <x v="0"/>
  </r>
  <r>
    <x v="3414"/>
    <x v="1"/>
    <n v="30"/>
    <x v="145"/>
    <m/>
    <n v="68.7"/>
    <n v="32.200000000000003"/>
    <x v="0"/>
    <n v="4"/>
    <x v="1"/>
    <x v="4"/>
    <m/>
    <n v="-0.24967377635768659"/>
    <s v="Normal"/>
    <n v="20.382500000000004"/>
    <n v="20.382500000000004"/>
    <x v="1"/>
    <s v="T239"/>
    <b v="0"/>
    <x v="16"/>
    <x v="0"/>
    <x v="2"/>
  </r>
  <r>
    <x v="3415"/>
    <x v="2"/>
    <n v="28"/>
    <x v="145"/>
    <m/>
    <n v="74.099999999999994"/>
    <n v="54"/>
    <x v="0"/>
    <n v="1"/>
    <x v="0"/>
    <x v="15"/>
    <n v="5"/>
    <n v="-0.19114428720323032"/>
    <s v="Normal"/>
    <n v="20.382500000000004"/>
    <n v="5"/>
    <x v="0"/>
    <s v="T277"/>
    <b v="0"/>
    <x v="5"/>
    <x v="1"/>
    <x v="1"/>
  </r>
  <r>
    <x v="3416"/>
    <x v="1"/>
    <n v="14"/>
    <x v="145"/>
    <m/>
    <n v="74.400000000000006"/>
    <n v="33.5"/>
    <x v="1"/>
    <n v="4.5"/>
    <x v="1"/>
    <x v="1105"/>
    <n v="27.29"/>
    <n v="6.9780175447335668E-2"/>
    <s v="Normal"/>
    <n v="20.382500000000004"/>
    <n v="27.29"/>
    <x v="1"/>
    <s v="T266"/>
    <b v="1"/>
    <x v="13"/>
    <x v="0"/>
    <x v="1"/>
  </r>
  <r>
    <x v="3417"/>
    <x v="3"/>
    <n v="8"/>
    <x v="145"/>
    <m/>
    <n v="53.2"/>
    <n v="25.8"/>
    <x v="1"/>
    <n v="5"/>
    <x v="1"/>
    <x v="1106"/>
    <n v="27.55"/>
    <n v="7.2823708883367408E-2"/>
    <s v="Normal"/>
    <n v="20.382500000000004"/>
    <n v="27.55"/>
    <x v="1"/>
    <s v="T452"/>
    <b v="1"/>
    <x v="13"/>
    <x v="1"/>
    <x v="2"/>
  </r>
  <r>
    <x v="3418"/>
    <x v="1"/>
    <n v="2"/>
    <x v="145"/>
    <m/>
    <n v="92.9"/>
    <n v="49.7"/>
    <x v="1"/>
    <n v="5"/>
    <x v="1"/>
    <x v="790"/>
    <n v="33.119999999999997"/>
    <n v="0.13802555980143164"/>
    <s v="Normal"/>
    <n v="20.382500000000004"/>
    <n v="33.119999999999997"/>
    <x v="1"/>
    <s v="T457"/>
    <b v="1"/>
    <x v="6"/>
    <x v="0"/>
    <x v="2"/>
  </r>
  <r>
    <x v="3419"/>
    <x v="3"/>
    <n v="18"/>
    <x v="145"/>
    <m/>
    <n v="49.9"/>
    <n v="34.700000000000003"/>
    <x v="0"/>
    <n v="4.5"/>
    <x v="1"/>
    <x v="146"/>
    <n v="25.73"/>
    <n v="5.1518974831145328E-2"/>
    <s v="Normal"/>
    <n v="20.382500000000004"/>
    <n v="25.73"/>
    <x v="1"/>
    <s v="T420"/>
    <b v="0"/>
    <x v="22"/>
    <x v="0"/>
    <x v="0"/>
  </r>
  <r>
    <x v="3420"/>
    <x v="0"/>
    <n v="2"/>
    <x v="146"/>
    <m/>
    <n v="53.4"/>
    <n v="26.6"/>
    <x v="0"/>
    <n v="2"/>
    <x v="0"/>
    <x v="3"/>
    <n v="10"/>
    <n v="-0.13261479804877407"/>
    <s v="Normal"/>
    <n v="17.418947368421051"/>
    <n v="10"/>
    <x v="0"/>
    <s v="T039"/>
    <b v="0"/>
    <x v="19"/>
    <x v="1"/>
    <x v="1"/>
  </r>
  <r>
    <x v="3421"/>
    <x v="3"/>
    <n v="17"/>
    <x v="146"/>
    <m/>
    <n v="73.099999999999994"/>
    <n v="43.5"/>
    <x v="0"/>
    <n v="3.5"/>
    <x v="1"/>
    <x v="175"/>
    <n v="19.43"/>
    <n v="-2.2228181503469568E-2"/>
    <s v="Normal"/>
    <n v="17.418947368421051"/>
    <n v="19.43"/>
    <x v="1"/>
    <s v="T278"/>
    <b v="0"/>
    <x v="9"/>
    <x v="0"/>
    <x v="2"/>
  </r>
  <r>
    <x v="3422"/>
    <x v="2"/>
    <n v="8"/>
    <x v="146"/>
    <m/>
    <n v="95.7"/>
    <n v="40.5"/>
    <x v="0"/>
    <n v="3"/>
    <x v="2"/>
    <x v="61"/>
    <n v="17"/>
    <n v="-5.0673513232535307E-2"/>
    <s v="Normal"/>
    <n v="17.418947368421051"/>
    <n v="17"/>
    <x v="0"/>
    <s v="T038"/>
    <b v="0"/>
    <x v="11"/>
    <x v="1"/>
    <x v="0"/>
  </r>
  <r>
    <x v="3423"/>
    <x v="2"/>
    <n v="3"/>
    <x v="146"/>
    <m/>
    <n v="77"/>
    <n v="33.1"/>
    <x v="0"/>
    <n v="3"/>
    <x v="2"/>
    <x v="4"/>
    <m/>
    <n v="-0.24967377635768659"/>
    <s v="Normal"/>
    <n v="17.418947368421051"/>
    <n v="17.418947368421051"/>
    <x v="0"/>
    <s v="T180"/>
    <b v="0"/>
    <x v="21"/>
    <x v="1"/>
    <x v="1"/>
  </r>
  <r>
    <x v="3424"/>
    <x v="0"/>
    <n v="26"/>
    <x v="146"/>
    <m/>
    <n v="71"/>
    <n v="48.7"/>
    <x v="1"/>
    <n v="2.5"/>
    <x v="1"/>
    <x v="778"/>
    <n v="15.89"/>
    <n v="-6.3667059824824582E-2"/>
    <s v="Normal"/>
    <n v="17.418947368421051"/>
    <n v="15.89"/>
    <x v="0"/>
    <s v="T283"/>
    <b v="1"/>
    <x v="8"/>
    <x v="0"/>
    <x v="2"/>
  </r>
  <r>
    <x v="3425"/>
    <x v="2"/>
    <n v="2"/>
    <x v="146"/>
    <m/>
    <n v="73.099999999999994"/>
    <n v="32.1"/>
    <x v="0"/>
    <n v="2"/>
    <x v="0"/>
    <x v="3"/>
    <n v="10"/>
    <n v="-0.13261479804877407"/>
    <s v="Normal"/>
    <n v="17.418947368421051"/>
    <n v="10"/>
    <x v="0"/>
    <s v="T289"/>
    <b v="0"/>
    <x v="22"/>
    <x v="1"/>
    <x v="2"/>
  </r>
  <r>
    <x v="3426"/>
    <x v="3"/>
    <n v="2"/>
    <x v="146"/>
    <m/>
    <n v="93.6"/>
    <n v="62.3"/>
    <x v="0"/>
    <n v="3"/>
    <x v="2"/>
    <x v="61"/>
    <n v="17"/>
    <n v="-5.0673513232535307E-2"/>
    <s v="Normal"/>
    <n v="17.418947368421051"/>
    <n v="17"/>
    <x v="0"/>
    <s v="T009"/>
    <b v="0"/>
    <x v="6"/>
    <x v="1"/>
    <x v="0"/>
  </r>
  <r>
    <x v="3427"/>
    <x v="2"/>
    <n v="25"/>
    <x v="146"/>
    <m/>
    <n v="50.8"/>
    <n v="38.200000000000003"/>
    <x v="1"/>
    <n v="3.5"/>
    <x v="1"/>
    <x v="582"/>
    <n v="21.35"/>
    <n v="2.4714233184165604E-4"/>
    <s v="Normal"/>
    <n v="17.418947368421051"/>
    <n v="21.35"/>
    <x v="1"/>
    <s v="T293"/>
    <b v="1"/>
    <x v="18"/>
    <x v="0"/>
    <x v="1"/>
  </r>
  <r>
    <x v="3428"/>
    <x v="0"/>
    <n v="15"/>
    <x v="146"/>
    <m/>
    <n v="99.4"/>
    <n v="57.4"/>
    <x v="0"/>
    <n v="5"/>
    <x v="1"/>
    <x v="458"/>
    <n v="28"/>
    <n v="7.8091362907268466E-2"/>
    <s v="Normal"/>
    <n v="17.418947368421051"/>
    <n v="28"/>
    <x v="1"/>
    <s v="T170"/>
    <b v="0"/>
    <x v="19"/>
    <x v="0"/>
    <x v="2"/>
  </r>
  <r>
    <x v="3429"/>
    <x v="1"/>
    <n v="8"/>
    <x v="146"/>
    <m/>
    <n v="78.2"/>
    <n v="41.3"/>
    <x v="0"/>
    <n v="2"/>
    <x v="0"/>
    <x v="93"/>
    <n v="11"/>
    <n v="-0.12090890021788281"/>
    <s v="Normal"/>
    <n v="17.418947368421051"/>
    <n v="11"/>
    <x v="0"/>
    <s v="T309"/>
    <b v="0"/>
    <x v="16"/>
    <x v="1"/>
    <x v="2"/>
  </r>
  <r>
    <x v="3430"/>
    <x v="3"/>
    <n v="21"/>
    <x v="146"/>
    <m/>
    <n v="76.900000000000006"/>
    <n v="52.3"/>
    <x v="1"/>
    <n v="3.5"/>
    <x v="1"/>
    <x v="1107"/>
    <n v="20.8"/>
    <n v="-6.1911014751485404E-3"/>
    <s v="Normal"/>
    <n v="17.418947368421051"/>
    <n v="20.8"/>
    <x v="1"/>
    <s v="T306"/>
    <b v="1"/>
    <x v="3"/>
    <x v="1"/>
    <x v="0"/>
  </r>
  <r>
    <x v="3431"/>
    <x v="2"/>
    <n v="26"/>
    <x v="146"/>
    <m/>
    <n v="72.8"/>
    <n v="43.9"/>
    <x v="1"/>
    <n v="3.5"/>
    <x v="1"/>
    <x v="32"/>
    <n v="20"/>
    <n v="-1.5555819739861551E-2"/>
    <s v="Normal"/>
    <n v="17.418947368421051"/>
    <n v="20"/>
    <x v="1"/>
    <s v="T190"/>
    <b v="1"/>
    <x v="0"/>
    <x v="0"/>
    <x v="2"/>
  </r>
  <r>
    <x v="3432"/>
    <x v="0"/>
    <n v="24"/>
    <x v="146"/>
    <m/>
    <n v="64.5"/>
    <n v="49.3"/>
    <x v="0"/>
    <n v="2"/>
    <x v="0"/>
    <x v="3"/>
    <n v="10"/>
    <n v="-0.13261479804877407"/>
    <s v="Normal"/>
    <n v="17.418947368421051"/>
    <n v="10"/>
    <x v="0"/>
    <s v="T102"/>
    <b v="0"/>
    <x v="6"/>
    <x v="1"/>
    <x v="0"/>
  </r>
  <r>
    <x v="3433"/>
    <x v="0"/>
    <n v="9"/>
    <x v="146"/>
    <m/>
    <n v="51.9"/>
    <n v="29.3"/>
    <x v="0"/>
    <n v="4"/>
    <x v="1"/>
    <x v="32"/>
    <n v="20"/>
    <n v="-1.5555819739861551E-2"/>
    <s v="Normal"/>
    <n v="17.418947368421051"/>
    <n v="20"/>
    <x v="1"/>
    <s v="T017"/>
    <b v="0"/>
    <x v="17"/>
    <x v="1"/>
    <x v="0"/>
  </r>
  <r>
    <x v="3434"/>
    <x v="2"/>
    <n v="14"/>
    <x v="146"/>
    <m/>
    <n v="54.1"/>
    <n v="33.9"/>
    <x v="1"/>
    <n v="4.5"/>
    <x v="1"/>
    <x v="631"/>
    <n v="26.53"/>
    <n v="6.0883693095858338E-2"/>
    <s v="Normal"/>
    <n v="17.418947368421051"/>
    <n v="26.53"/>
    <x v="1"/>
    <s v="T300"/>
    <b v="1"/>
    <x v="10"/>
    <x v="0"/>
    <x v="1"/>
  </r>
  <r>
    <x v="3435"/>
    <x v="2"/>
    <n v="22"/>
    <x v="146"/>
    <m/>
    <n v="67.400000000000006"/>
    <n v="41.4"/>
    <x v="1"/>
    <n v="3"/>
    <x v="2"/>
    <x v="256"/>
    <n v="16.97"/>
    <n v="-5.1024690167462056E-2"/>
    <s v="Normal"/>
    <n v="17.418947368421051"/>
    <n v="16.97"/>
    <x v="0"/>
    <s v="T042"/>
    <b v="1"/>
    <x v="7"/>
    <x v="0"/>
    <x v="1"/>
  </r>
  <r>
    <x v="3436"/>
    <x v="1"/>
    <n v="29"/>
    <x v="146"/>
    <m/>
    <n v="57.7"/>
    <n v="34.799999999999997"/>
    <x v="1"/>
    <n v="5"/>
    <x v="1"/>
    <x v="1108"/>
    <n v="30.28"/>
    <n v="0.10478080996170053"/>
    <s v="Normal"/>
    <n v="17.418947368421051"/>
    <n v="30.28"/>
    <x v="1"/>
    <s v="T043"/>
    <b v="1"/>
    <x v="6"/>
    <x v="0"/>
    <x v="2"/>
  </r>
  <r>
    <x v="3437"/>
    <x v="2"/>
    <n v="7"/>
    <x v="146"/>
    <m/>
    <n v="65.900000000000006"/>
    <n v="48.5"/>
    <x v="0"/>
    <n v="1"/>
    <x v="0"/>
    <x v="0"/>
    <n v="6"/>
    <n v="-0.17943838937233908"/>
    <s v="Normal"/>
    <n v="17.418947368421051"/>
    <n v="6"/>
    <x v="0"/>
    <s v="T073"/>
    <b v="0"/>
    <x v="13"/>
    <x v="0"/>
    <x v="1"/>
  </r>
  <r>
    <x v="3438"/>
    <x v="1"/>
    <n v="27"/>
    <x v="146"/>
    <m/>
    <n v="65.5"/>
    <n v="58.5"/>
    <x v="1"/>
    <n v="4"/>
    <x v="1"/>
    <x v="1109"/>
    <n v="24.71"/>
    <n v="3.9578959043636251E-2"/>
    <s v="Normal"/>
    <n v="17.418947368421051"/>
    <n v="24.71"/>
    <x v="1"/>
    <s v="T332"/>
    <b v="1"/>
    <x v="4"/>
    <x v="0"/>
    <x v="2"/>
  </r>
  <r>
    <x v="3439"/>
    <x v="2"/>
    <n v="26"/>
    <x v="146"/>
    <m/>
    <n v="69.2"/>
    <n v="58.6"/>
    <x v="0"/>
    <n v="1"/>
    <x v="0"/>
    <x v="0"/>
    <n v="6"/>
    <n v="-0.17943838937233908"/>
    <s v="Normal"/>
    <n v="17.418947368421051"/>
    <n v="6"/>
    <x v="0"/>
    <s v="T196"/>
    <b v="0"/>
    <x v="10"/>
    <x v="1"/>
    <x v="1"/>
  </r>
  <r>
    <x v="3440"/>
    <x v="2"/>
    <n v="25"/>
    <x v="147"/>
    <m/>
    <n v="63.2"/>
    <n v="35.799999999999997"/>
    <x v="0"/>
    <n v="2"/>
    <x v="0"/>
    <x v="3"/>
    <n v="10"/>
    <n v="-0.13261479804877407"/>
    <s v="Normal"/>
    <n v="17.21473684210526"/>
    <n v="10"/>
    <x v="0"/>
    <s v="T457"/>
    <b v="0"/>
    <x v="11"/>
    <x v="0"/>
    <x v="2"/>
  </r>
  <r>
    <x v="3441"/>
    <x v="0"/>
    <n v="25"/>
    <x v="147"/>
    <m/>
    <n v="63.7"/>
    <n v="58.2"/>
    <x v="1"/>
    <n v="2"/>
    <x v="0"/>
    <x v="1110"/>
    <n v="12.05"/>
    <n v="-0.108617707495447"/>
    <s v="Normal"/>
    <n v="17.21473684210526"/>
    <n v="12.05"/>
    <x v="0"/>
    <s v="T026"/>
    <b v="1"/>
    <x v="6"/>
    <x v="1"/>
    <x v="1"/>
  </r>
  <r>
    <x v="3442"/>
    <x v="2"/>
    <n v="11"/>
    <x v="147"/>
    <m/>
    <n v="76.3"/>
    <n v="39.6"/>
    <x v="0"/>
    <n v="1"/>
    <x v="0"/>
    <x v="15"/>
    <n v="5"/>
    <n v="-0.19114428720323032"/>
    <s v="Normal"/>
    <n v="17.21473684210526"/>
    <n v="5"/>
    <x v="0"/>
    <s v="T098"/>
    <b v="0"/>
    <x v="9"/>
    <x v="0"/>
    <x v="1"/>
  </r>
  <r>
    <x v="3443"/>
    <x v="1"/>
    <n v="23"/>
    <x v="147"/>
    <m/>
    <n v="52.7"/>
    <n v="36.200000000000003"/>
    <x v="1"/>
    <n v="4"/>
    <x v="1"/>
    <x v="756"/>
    <n v="25.55"/>
    <n v="4.9411913221584905E-2"/>
    <s v="Normal"/>
    <n v="17.21473684210526"/>
    <n v="25.55"/>
    <x v="1"/>
    <s v="T446"/>
    <b v="1"/>
    <x v="4"/>
    <x v="0"/>
    <x v="1"/>
  </r>
  <r>
    <x v="3444"/>
    <x v="0"/>
    <n v="29"/>
    <x v="147"/>
    <m/>
    <n v="86.8"/>
    <n v="43.4"/>
    <x v="1"/>
    <n v="5"/>
    <x v="1"/>
    <x v="1111"/>
    <n v="29.5"/>
    <n v="9.5650209653605336E-2"/>
    <s v="Normal"/>
    <n v="17.21473684210526"/>
    <n v="29.5"/>
    <x v="1"/>
    <s v="T132"/>
    <b v="1"/>
    <x v="16"/>
    <x v="0"/>
    <x v="0"/>
  </r>
  <r>
    <x v="3445"/>
    <x v="2"/>
    <n v="5"/>
    <x v="147"/>
    <m/>
    <n v="90.1"/>
    <n v="67.2"/>
    <x v="1"/>
    <n v="5"/>
    <x v="1"/>
    <x v="792"/>
    <n v="30.39"/>
    <n v="0.10606845872309856"/>
    <s v="Normal"/>
    <n v="17.21473684210526"/>
    <n v="30.39"/>
    <x v="1"/>
    <s v="T057"/>
    <b v="1"/>
    <x v="15"/>
    <x v="1"/>
    <x v="1"/>
  </r>
  <r>
    <x v="3446"/>
    <x v="2"/>
    <n v="27"/>
    <x v="147"/>
    <m/>
    <n v="58"/>
    <n v="48.3"/>
    <x v="0"/>
    <n v="1"/>
    <x v="0"/>
    <x v="0"/>
    <n v="6"/>
    <n v="-0.17943838937233908"/>
    <s v="Normal"/>
    <n v="17.21473684210526"/>
    <n v="6"/>
    <x v="0"/>
    <s v="T402"/>
    <b v="0"/>
    <x v="5"/>
    <x v="1"/>
    <x v="1"/>
  </r>
  <r>
    <x v="3447"/>
    <x v="2"/>
    <n v="12"/>
    <x v="147"/>
    <m/>
    <n v="47"/>
    <n v="29.3"/>
    <x v="1"/>
    <n v="5"/>
    <x v="1"/>
    <x v="1112"/>
    <n v="28.15"/>
    <n v="7.9847247581902134E-2"/>
    <s v="Normal"/>
    <n v="17.21473684210526"/>
    <n v="28.15"/>
    <x v="1"/>
    <s v="T446"/>
    <b v="1"/>
    <x v="16"/>
    <x v="0"/>
    <x v="2"/>
  </r>
  <r>
    <x v="3448"/>
    <x v="0"/>
    <n v="19"/>
    <x v="147"/>
    <m/>
    <n v="86.3"/>
    <n v="44.4"/>
    <x v="0"/>
    <n v="3"/>
    <x v="2"/>
    <x v="61"/>
    <n v="17"/>
    <n v="-5.0673513232535307E-2"/>
    <s v="Normal"/>
    <n v="17.21473684210526"/>
    <n v="17"/>
    <x v="0"/>
    <s v="T017"/>
    <b v="0"/>
    <x v="9"/>
    <x v="1"/>
    <x v="1"/>
  </r>
  <r>
    <x v="3449"/>
    <x v="3"/>
    <n v="9"/>
    <x v="147"/>
    <m/>
    <n v="101.6"/>
    <n v="57.5"/>
    <x v="1"/>
    <n v="4.5"/>
    <x v="1"/>
    <x v="1113"/>
    <n v="27.13"/>
    <n v="6.7907231794393064E-2"/>
    <s v="Normal"/>
    <n v="17.21473684210526"/>
    <n v="27.13"/>
    <x v="1"/>
    <s v="T195"/>
    <b v="1"/>
    <x v="12"/>
    <x v="0"/>
    <x v="1"/>
  </r>
  <r>
    <x v="3450"/>
    <x v="3"/>
    <n v="5"/>
    <x v="147"/>
    <m/>
    <n v="62"/>
    <n v="51"/>
    <x v="0"/>
    <n v="1"/>
    <x v="0"/>
    <x v="0"/>
    <n v="6"/>
    <n v="-0.17943838937233908"/>
    <s v="Normal"/>
    <n v="17.21473684210526"/>
    <n v="6"/>
    <x v="0"/>
    <s v="T284"/>
    <b v="0"/>
    <x v="23"/>
    <x v="1"/>
    <x v="1"/>
  </r>
  <r>
    <x v="3451"/>
    <x v="1"/>
    <n v="16"/>
    <x v="147"/>
    <m/>
    <n v="71.2"/>
    <n v="46.4"/>
    <x v="0"/>
    <n v="2"/>
    <x v="0"/>
    <x v="93"/>
    <n v="11"/>
    <n v="-0.12090890021788281"/>
    <s v="Normal"/>
    <n v="17.21473684210526"/>
    <n v="11"/>
    <x v="0"/>
    <s v="T251"/>
    <b v="0"/>
    <x v="8"/>
    <x v="0"/>
    <x v="0"/>
  </r>
  <r>
    <x v="3452"/>
    <x v="2"/>
    <n v="28"/>
    <x v="147"/>
    <m/>
    <n v="102.7"/>
    <n v="67.3"/>
    <x v="1"/>
    <n v="5"/>
    <x v="1"/>
    <x v="91"/>
    <n v="29.1"/>
    <n v="9.0967850521248853E-2"/>
    <s v="Normal"/>
    <n v="17.21473684210526"/>
    <n v="29.1"/>
    <x v="1"/>
    <s v="T291"/>
    <b v="1"/>
    <x v="11"/>
    <x v="0"/>
    <x v="1"/>
  </r>
  <r>
    <x v="3453"/>
    <x v="3"/>
    <n v="13"/>
    <x v="147"/>
    <m/>
    <n v="68.5"/>
    <n v="55.4"/>
    <x v="1"/>
    <n v="3.5"/>
    <x v="1"/>
    <x v="1114"/>
    <n v="20.22"/>
    <n v="-1.2980522217065488E-2"/>
    <s v="Normal"/>
    <n v="17.21473684210526"/>
    <n v="20.22"/>
    <x v="1"/>
    <s v="T279"/>
    <b v="1"/>
    <x v="2"/>
    <x v="0"/>
    <x v="2"/>
  </r>
  <r>
    <x v="3454"/>
    <x v="0"/>
    <n v="24"/>
    <x v="147"/>
    <m/>
    <n v="78.5"/>
    <n v="46.8"/>
    <x v="0"/>
    <n v="1"/>
    <x v="0"/>
    <x v="15"/>
    <n v="5"/>
    <n v="-0.19114428720323032"/>
    <s v="Normal"/>
    <n v="17.21473684210526"/>
    <n v="5"/>
    <x v="0"/>
    <s v="T376"/>
    <b v="0"/>
    <x v="2"/>
    <x v="1"/>
    <x v="2"/>
  </r>
  <r>
    <x v="3455"/>
    <x v="0"/>
    <n v="17"/>
    <x v="147"/>
    <m/>
    <n v="37.200000000000003"/>
    <n v="27.4"/>
    <x v="0"/>
    <n v="2"/>
    <x v="0"/>
    <x v="40"/>
    <n v="12"/>
    <n v="-0.10920300238699156"/>
    <s v="Normal"/>
    <n v="17.21473684210526"/>
    <n v="12"/>
    <x v="0"/>
    <s v="T436"/>
    <b v="0"/>
    <x v="16"/>
    <x v="1"/>
    <x v="1"/>
  </r>
  <r>
    <x v="3456"/>
    <x v="0"/>
    <n v="17"/>
    <x v="147"/>
    <m/>
    <n v="73"/>
    <n v="39.6"/>
    <x v="1"/>
    <n v="1"/>
    <x v="0"/>
    <x v="1115"/>
    <n v="7.57"/>
    <n v="-0.16106012977783979"/>
    <s v="Normal"/>
    <n v="17.21473684210526"/>
    <n v="7.57"/>
    <x v="0"/>
    <s v="T289"/>
    <b v="1"/>
    <x v="17"/>
    <x v="1"/>
    <x v="0"/>
  </r>
  <r>
    <x v="3457"/>
    <x v="0"/>
    <n v="13"/>
    <x v="147"/>
    <m/>
    <n v="54"/>
    <n v="37.4"/>
    <x v="1"/>
    <n v="4"/>
    <x v="1"/>
    <x v="1116"/>
    <n v="23.89"/>
    <n v="2.9980122822305423E-2"/>
    <s v="Normal"/>
    <n v="17.21473684210526"/>
    <n v="23.89"/>
    <x v="1"/>
    <s v="T399"/>
    <b v="1"/>
    <x v="20"/>
    <x v="0"/>
    <x v="0"/>
  </r>
  <r>
    <x v="3458"/>
    <x v="2"/>
    <n v="11"/>
    <x v="147"/>
    <m/>
    <n v="93.2"/>
    <n v="43.4"/>
    <x v="0"/>
    <n v="3.5"/>
    <x v="1"/>
    <x v="140"/>
    <n v="21.53"/>
    <n v="2.3542039414020778E-3"/>
    <s v="Normal"/>
    <n v="17.21473684210526"/>
    <n v="21.53"/>
    <x v="1"/>
    <s v="T441"/>
    <b v="0"/>
    <x v="5"/>
    <x v="1"/>
    <x v="1"/>
  </r>
  <r>
    <x v="3459"/>
    <x v="2"/>
    <n v="25"/>
    <x v="147"/>
    <m/>
    <n v="87.2"/>
    <n v="62.5"/>
    <x v="1"/>
    <n v="5"/>
    <x v="1"/>
    <x v="4"/>
    <m/>
    <n v="-0.24967377635768659"/>
    <s v="Normal"/>
    <n v="17.21473684210526"/>
    <n v="17.21473684210526"/>
    <x v="0"/>
    <s v="T480"/>
    <b v="1"/>
    <x v="16"/>
    <x v="0"/>
    <x v="2"/>
  </r>
  <r>
    <x v="3460"/>
    <x v="3"/>
    <n v="13"/>
    <x v="122"/>
    <m/>
    <n v="93.7"/>
    <n v="55.4"/>
    <x v="0"/>
    <n v="4"/>
    <x v="1"/>
    <x v="58"/>
    <n v="23"/>
    <n v="1.9561873752812205E-2"/>
    <s v="Normal"/>
    <n v="18.921764705882353"/>
    <n v="23"/>
    <x v="1"/>
    <s v="T350"/>
    <b v="0"/>
    <x v="6"/>
    <x v="1"/>
    <x v="0"/>
  </r>
  <r>
    <x v="3461"/>
    <x v="2"/>
    <n v="2"/>
    <x v="122"/>
    <m/>
    <n v="61.9"/>
    <n v="41.3"/>
    <x v="0"/>
    <n v="2"/>
    <x v="0"/>
    <x v="3"/>
    <n v="10"/>
    <n v="-0.13261479804877407"/>
    <s v="Normal"/>
    <n v="18.921764705882353"/>
    <n v="10"/>
    <x v="0"/>
    <s v="T198"/>
    <b v="0"/>
    <x v="23"/>
    <x v="1"/>
    <x v="2"/>
  </r>
  <r>
    <x v="3462"/>
    <x v="0"/>
    <n v="22"/>
    <x v="122"/>
    <m/>
    <n v="46.7"/>
    <n v="34.700000000000003"/>
    <x v="0"/>
    <n v="2"/>
    <x v="0"/>
    <x v="40"/>
    <n v="12"/>
    <n v="-0.10920300238699156"/>
    <s v="Normal"/>
    <n v="18.921764705882353"/>
    <n v="12"/>
    <x v="0"/>
    <s v="T287"/>
    <b v="0"/>
    <x v="11"/>
    <x v="1"/>
    <x v="2"/>
  </r>
  <r>
    <x v="3463"/>
    <x v="2"/>
    <n v="10"/>
    <x v="122"/>
    <m/>
    <n v="64"/>
    <n v="44.7"/>
    <x v="1"/>
    <n v="3.5"/>
    <x v="1"/>
    <x v="405"/>
    <n v="20.23"/>
    <n v="-1.2863463238756557E-2"/>
    <s v="Normal"/>
    <n v="18.921764705882353"/>
    <n v="20.23"/>
    <x v="1"/>
    <s v="T452"/>
    <b v="1"/>
    <x v="14"/>
    <x v="0"/>
    <x v="2"/>
  </r>
  <r>
    <x v="3464"/>
    <x v="2"/>
    <n v="2"/>
    <x v="122"/>
    <m/>
    <n v="79.7"/>
    <n v="50.7"/>
    <x v="0"/>
    <n v="2"/>
    <x v="0"/>
    <x v="4"/>
    <m/>
    <n v="-0.24967377635768659"/>
    <s v="Normal"/>
    <n v="18.921764705882353"/>
    <n v="18.921764705882353"/>
    <x v="1"/>
    <s v="T348"/>
    <b v="0"/>
    <x v="15"/>
    <x v="1"/>
    <x v="2"/>
  </r>
  <r>
    <x v="3465"/>
    <x v="2"/>
    <n v="18"/>
    <x v="122"/>
    <m/>
    <n v="61.1"/>
    <n v="50"/>
    <x v="0"/>
    <n v="1"/>
    <x v="0"/>
    <x v="0"/>
    <n v="6"/>
    <n v="-0.17943838937233908"/>
    <s v="Normal"/>
    <n v="18.921764705882353"/>
    <n v="6"/>
    <x v="0"/>
    <s v="T181"/>
    <b v="0"/>
    <x v="14"/>
    <x v="0"/>
    <x v="2"/>
  </r>
  <r>
    <x v="3466"/>
    <x v="2"/>
    <n v="23"/>
    <x v="122"/>
    <m/>
    <n v="37.799999999999997"/>
    <n v="29.6"/>
    <x v="0"/>
    <n v="3"/>
    <x v="2"/>
    <x v="61"/>
    <n v="17"/>
    <n v="-5.0673513232535307E-2"/>
    <s v="Normal"/>
    <n v="18.921764705882353"/>
    <n v="17"/>
    <x v="0"/>
    <s v="T281"/>
    <b v="0"/>
    <x v="12"/>
    <x v="1"/>
    <x v="2"/>
  </r>
  <r>
    <x v="3467"/>
    <x v="2"/>
    <n v="20"/>
    <x v="122"/>
    <m/>
    <n v="84.2"/>
    <n v="47.5"/>
    <x v="0"/>
    <n v="3"/>
    <x v="2"/>
    <x v="45"/>
    <n v="15"/>
    <n v="-7.4085308894317803E-2"/>
    <s v="Normal"/>
    <n v="18.921764705882353"/>
    <n v="15"/>
    <x v="0"/>
    <s v="T134"/>
    <b v="0"/>
    <x v="5"/>
    <x v="1"/>
    <x v="0"/>
  </r>
  <r>
    <x v="3468"/>
    <x v="0"/>
    <n v="18"/>
    <x v="122"/>
    <m/>
    <n v="53.5"/>
    <n v="26.5"/>
    <x v="0"/>
    <n v="4.5"/>
    <x v="1"/>
    <x v="17"/>
    <n v="23.62"/>
    <n v="2.6819530407964792E-2"/>
    <s v="Normal"/>
    <n v="18.921764705882353"/>
    <n v="23.62"/>
    <x v="1"/>
    <s v="T114"/>
    <b v="0"/>
    <x v="9"/>
    <x v="1"/>
    <x v="2"/>
  </r>
  <r>
    <x v="3469"/>
    <x v="3"/>
    <n v="8"/>
    <x v="122"/>
    <m/>
    <n v="48.4"/>
    <n v="27.6"/>
    <x v="1"/>
    <n v="3.5"/>
    <x v="1"/>
    <x v="1117"/>
    <n v="23.47"/>
    <n v="2.5063645733331079E-2"/>
    <s v="Normal"/>
    <n v="18.921764705882353"/>
    <n v="23.47"/>
    <x v="1"/>
    <s v="T352"/>
    <b v="1"/>
    <x v="13"/>
    <x v="0"/>
    <x v="1"/>
  </r>
  <r>
    <x v="3470"/>
    <x v="2"/>
    <n v="21"/>
    <x v="122"/>
    <m/>
    <n v="86.8"/>
    <n v="60.6"/>
    <x v="0"/>
    <n v="3"/>
    <x v="2"/>
    <x v="61"/>
    <n v="17"/>
    <n v="-5.0673513232535307E-2"/>
    <s v="Normal"/>
    <n v="18.921764705882353"/>
    <n v="17"/>
    <x v="0"/>
    <s v="T062"/>
    <b v="0"/>
    <x v="11"/>
    <x v="1"/>
    <x v="2"/>
  </r>
  <r>
    <x v="3471"/>
    <x v="1"/>
    <n v="22"/>
    <x v="122"/>
    <m/>
    <n v="70.099999999999994"/>
    <n v="30.5"/>
    <x v="1"/>
    <n v="4"/>
    <x v="1"/>
    <x v="241"/>
    <n v="23.63"/>
    <n v="2.693658938627368E-2"/>
    <s v="Normal"/>
    <n v="18.921764705882353"/>
    <n v="23.63"/>
    <x v="1"/>
    <s v="T389"/>
    <b v="1"/>
    <x v="3"/>
    <x v="0"/>
    <x v="1"/>
  </r>
  <r>
    <x v="3472"/>
    <x v="2"/>
    <n v="9"/>
    <x v="122"/>
    <m/>
    <n v="46.4"/>
    <n v="28.7"/>
    <x v="0"/>
    <n v="3"/>
    <x v="2"/>
    <x v="4"/>
    <m/>
    <n v="-0.24967377635768659"/>
    <s v="Normal"/>
    <n v="18.921764705882353"/>
    <n v="18.921764705882353"/>
    <x v="1"/>
    <s v="T081"/>
    <b v="0"/>
    <x v="18"/>
    <x v="1"/>
    <x v="0"/>
  </r>
  <r>
    <x v="3473"/>
    <x v="2"/>
    <n v="4"/>
    <x v="122"/>
    <m/>
    <n v="61.9"/>
    <n v="59.2"/>
    <x v="0"/>
    <n v="2"/>
    <x v="0"/>
    <x v="3"/>
    <n v="10"/>
    <n v="-0.13261479804877407"/>
    <s v="Normal"/>
    <n v="18.921764705882353"/>
    <n v="10"/>
    <x v="0"/>
    <s v="T141"/>
    <b v="0"/>
    <x v="19"/>
    <x v="1"/>
    <x v="2"/>
  </r>
  <r>
    <x v="3474"/>
    <x v="2"/>
    <n v="25"/>
    <x v="122"/>
    <m/>
    <n v="74.8"/>
    <n v="37.4"/>
    <x v="1"/>
    <n v="2"/>
    <x v="0"/>
    <x v="660"/>
    <n v="11.75"/>
    <n v="-0.11212947684471437"/>
    <s v="Normal"/>
    <n v="18.921764705882353"/>
    <n v="11.75"/>
    <x v="0"/>
    <s v="T415"/>
    <b v="1"/>
    <x v="10"/>
    <x v="0"/>
    <x v="1"/>
  </r>
  <r>
    <x v="3475"/>
    <x v="3"/>
    <n v="12"/>
    <x v="122"/>
    <m/>
    <n v="72.5"/>
    <n v="45.5"/>
    <x v="0"/>
    <n v="3"/>
    <x v="2"/>
    <x v="72"/>
    <n v="16"/>
    <n v="-6.2379411063426558E-2"/>
    <s v="Normal"/>
    <n v="18.921764705882353"/>
    <n v="16"/>
    <x v="0"/>
    <s v="T005"/>
    <b v="0"/>
    <x v="18"/>
    <x v="1"/>
    <x v="2"/>
  </r>
  <r>
    <x v="3476"/>
    <x v="2"/>
    <n v="29"/>
    <x v="122"/>
    <m/>
    <n v="52.1"/>
    <n v="39.299999999999997"/>
    <x v="1"/>
    <n v="3"/>
    <x v="2"/>
    <x v="1118"/>
    <n v="18.96"/>
    <n v="-2.7729953483988441E-2"/>
    <s v="Normal"/>
    <n v="18.921764705882353"/>
    <n v="18.96"/>
    <x v="1"/>
    <s v="T006"/>
    <b v="1"/>
    <x v="8"/>
    <x v="0"/>
    <x v="0"/>
  </r>
  <r>
    <x v="3477"/>
    <x v="2"/>
    <n v="16"/>
    <x v="122"/>
    <m/>
    <n v="85.9"/>
    <n v="56.3"/>
    <x v="1"/>
    <n v="5"/>
    <x v="1"/>
    <x v="168"/>
    <n v="30.8"/>
    <n v="0.11086787683376398"/>
    <s v="Normal"/>
    <n v="18.921764705882353"/>
    <n v="30.8"/>
    <x v="1"/>
    <s v="T245"/>
    <b v="1"/>
    <x v="15"/>
    <x v="0"/>
    <x v="1"/>
  </r>
  <r>
    <x v="3478"/>
    <x v="1"/>
    <n v="19"/>
    <x v="122"/>
    <m/>
    <n v="40.700000000000003"/>
    <n v="39.5"/>
    <x v="1"/>
    <n v="4"/>
    <x v="1"/>
    <x v="782"/>
    <n v="28.48"/>
    <n v="8.3710193866096266E-2"/>
    <s v="Normal"/>
    <n v="18.921764705882353"/>
    <n v="28.48"/>
    <x v="1"/>
    <s v="T493"/>
    <b v="1"/>
    <x v="3"/>
    <x v="0"/>
    <x v="1"/>
  </r>
  <r>
    <x v="3479"/>
    <x v="0"/>
    <n v="18"/>
    <x v="122"/>
    <m/>
    <n v="63.8"/>
    <n v="47.4"/>
    <x v="0"/>
    <n v="2.5"/>
    <x v="1"/>
    <x v="131"/>
    <n v="13.12"/>
    <n v="-9.6092396816393366E-2"/>
    <s v="Normal"/>
    <n v="18.921764705882353"/>
    <n v="13.12"/>
    <x v="0"/>
    <s v="T150"/>
    <b v="0"/>
    <x v="15"/>
    <x v="0"/>
    <x v="0"/>
  </r>
  <r>
    <x v="3480"/>
    <x v="1"/>
    <n v="21"/>
    <x v="148"/>
    <m/>
    <n v="73"/>
    <n v="43.4"/>
    <x v="0"/>
    <n v="3"/>
    <x v="2"/>
    <x v="119"/>
    <n v="16.5"/>
    <n v="-5.6526462147980933E-2"/>
    <s v="Normal"/>
    <n v="20.025882352941174"/>
    <n v="16.5"/>
    <x v="0"/>
    <s v="T327"/>
    <b v="0"/>
    <x v="22"/>
    <x v="1"/>
    <x v="1"/>
  </r>
  <r>
    <x v="3481"/>
    <x v="0"/>
    <n v="25"/>
    <x v="148"/>
    <m/>
    <n v="46.2"/>
    <n v="34"/>
    <x v="1"/>
    <n v="2.5"/>
    <x v="1"/>
    <x v="627"/>
    <n v="18.03"/>
    <n v="-3.86164384667173E-2"/>
    <s v="Normal"/>
    <n v="20.025882352941174"/>
    <n v="18.03"/>
    <x v="1"/>
    <s v="T432"/>
    <b v="1"/>
    <x v="10"/>
    <x v="0"/>
    <x v="0"/>
  </r>
  <r>
    <x v="3482"/>
    <x v="0"/>
    <n v="14"/>
    <x v="148"/>
    <m/>
    <n v="81.8"/>
    <n v="44"/>
    <x v="0"/>
    <n v="2"/>
    <x v="0"/>
    <x v="4"/>
    <m/>
    <n v="-0.24967377635768659"/>
    <s v="Normal"/>
    <n v="20.025882352941174"/>
    <n v="20.025882352941174"/>
    <x v="1"/>
    <s v="T320"/>
    <b v="0"/>
    <x v="16"/>
    <x v="1"/>
    <x v="2"/>
  </r>
  <r>
    <x v="3483"/>
    <x v="3"/>
    <n v="3"/>
    <x v="148"/>
    <m/>
    <n v="89.4"/>
    <n v="48.4"/>
    <x v="1"/>
    <n v="3.5"/>
    <x v="1"/>
    <x v="325"/>
    <n v="21.93"/>
    <n v="7.0365630737585618E-3"/>
    <s v="Normal"/>
    <n v="20.025882352941174"/>
    <n v="21.93"/>
    <x v="1"/>
    <s v="T033"/>
    <b v="1"/>
    <x v="22"/>
    <x v="0"/>
    <x v="2"/>
  </r>
  <r>
    <x v="3484"/>
    <x v="1"/>
    <n v="24"/>
    <x v="148"/>
    <m/>
    <n v="78.400000000000006"/>
    <n v="53.5"/>
    <x v="1"/>
    <n v="4.5"/>
    <x v="1"/>
    <x v="1119"/>
    <n v="28.21"/>
    <n v="8.0549601451755631E-2"/>
    <s v="Normal"/>
    <n v="20.025882352941174"/>
    <n v="28.21"/>
    <x v="1"/>
    <s v="T280"/>
    <b v="1"/>
    <x v="17"/>
    <x v="0"/>
    <x v="1"/>
  </r>
  <r>
    <x v="3485"/>
    <x v="1"/>
    <n v="19"/>
    <x v="148"/>
    <m/>
    <n v="73.3"/>
    <n v="56.7"/>
    <x v="1"/>
    <n v="3.5"/>
    <x v="1"/>
    <x v="4"/>
    <m/>
    <n v="-0.24967377635768659"/>
    <s v="Normal"/>
    <n v="20.025882352941174"/>
    <n v="20.025882352941174"/>
    <x v="1"/>
    <s v="T336"/>
    <b v="1"/>
    <x v="21"/>
    <x v="0"/>
    <x v="0"/>
  </r>
  <r>
    <x v="3486"/>
    <x v="2"/>
    <n v="15"/>
    <x v="148"/>
    <m/>
    <n v="46"/>
    <n v="28.5"/>
    <x v="0"/>
    <n v="4"/>
    <x v="1"/>
    <x v="21"/>
    <n v="22"/>
    <n v="7.8559759219209522E-3"/>
    <s v="Normal"/>
    <n v="20.025882352941174"/>
    <n v="22"/>
    <x v="1"/>
    <s v="T347"/>
    <b v="0"/>
    <x v="21"/>
    <x v="0"/>
    <x v="2"/>
  </r>
  <r>
    <x v="3487"/>
    <x v="1"/>
    <n v="1"/>
    <x v="148"/>
    <m/>
    <n v="101.8"/>
    <n v="43.1"/>
    <x v="1"/>
    <n v="5"/>
    <x v="1"/>
    <x v="1120"/>
    <n v="31.22"/>
    <n v="0.11578435392273828"/>
    <s v="Normal"/>
    <n v="20.025882352941174"/>
    <n v="31.22"/>
    <x v="1"/>
    <s v="T370"/>
    <b v="1"/>
    <x v="9"/>
    <x v="0"/>
    <x v="2"/>
  </r>
  <r>
    <x v="3488"/>
    <x v="0"/>
    <n v="10"/>
    <x v="148"/>
    <m/>
    <n v="64.400000000000006"/>
    <n v="35.700000000000003"/>
    <x v="1"/>
    <n v="2.5"/>
    <x v="1"/>
    <x v="1121"/>
    <n v="14.57"/>
    <n v="-7.9118844961601043E-2"/>
    <s v="Normal"/>
    <n v="20.025882352941174"/>
    <n v="14.57"/>
    <x v="0"/>
    <s v="T092"/>
    <b v="1"/>
    <x v="12"/>
    <x v="0"/>
    <x v="0"/>
  </r>
  <r>
    <x v="3489"/>
    <x v="2"/>
    <n v="6"/>
    <x v="148"/>
    <m/>
    <n v="46.5"/>
    <n v="35.6"/>
    <x v="0"/>
    <n v="3.5"/>
    <x v="1"/>
    <x v="60"/>
    <n v="20.48"/>
    <n v="-9.9369887810337437E-3"/>
    <s v="Normal"/>
    <n v="20.025882352941174"/>
    <n v="20.48"/>
    <x v="1"/>
    <s v="T312"/>
    <b v="0"/>
    <x v="13"/>
    <x v="1"/>
    <x v="0"/>
  </r>
  <r>
    <x v="3490"/>
    <x v="3"/>
    <n v="3"/>
    <x v="148"/>
    <m/>
    <n v="86.1"/>
    <n v="40.5"/>
    <x v="1"/>
    <n v="3.5"/>
    <x v="1"/>
    <x v="899"/>
    <n v="23.31"/>
    <n v="2.3190702080388478E-2"/>
    <s v="Normal"/>
    <n v="20.025882352941174"/>
    <n v="23.31"/>
    <x v="1"/>
    <s v="T115"/>
    <b v="1"/>
    <x v="19"/>
    <x v="0"/>
    <x v="1"/>
  </r>
  <r>
    <x v="3491"/>
    <x v="0"/>
    <n v="5"/>
    <x v="148"/>
    <m/>
    <n v="66.7"/>
    <n v="34"/>
    <x v="0"/>
    <n v="2"/>
    <x v="0"/>
    <x v="4"/>
    <m/>
    <n v="-0.24967377635768659"/>
    <s v="Normal"/>
    <n v="20.025882352941174"/>
    <n v="20.025882352941174"/>
    <x v="1"/>
    <s v="T274"/>
    <b v="0"/>
    <x v="5"/>
    <x v="1"/>
    <x v="2"/>
  </r>
  <r>
    <x v="3492"/>
    <x v="2"/>
    <n v="13"/>
    <x v="148"/>
    <m/>
    <n v="98.9"/>
    <n v="47.8"/>
    <x v="0"/>
    <n v="3"/>
    <x v="2"/>
    <x v="166"/>
    <n v="18"/>
    <n v="-3.8967615401644055E-2"/>
    <s v="Normal"/>
    <n v="20.025882352941174"/>
    <n v="18"/>
    <x v="1"/>
    <s v="T110"/>
    <b v="0"/>
    <x v="17"/>
    <x v="1"/>
    <x v="2"/>
  </r>
  <r>
    <x v="3493"/>
    <x v="2"/>
    <n v="7"/>
    <x v="148"/>
    <m/>
    <n v="95.5"/>
    <n v="45.3"/>
    <x v="0"/>
    <n v="3"/>
    <x v="2"/>
    <x v="61"/>
    <n v="17"/>
    <n v="-5.0673513232535307E-2"/>
    <s v="Normal"/>
    <n v="20.025882352941174"/>
    <n v="17"/>
    <x v="0"/>
    <s v="T165"/>
    <b v="0"/>
    <x v="10"/>
    <x v="1"/>
    <x v="1"/>
  </r>
  <r>
    <x v="3494"/>
    <x v="3"/>
    <n v="6"/>
    <x v="148"/>
    <m/>
    <n v="63.6"/>
    <n v="58.9"/>
    <x v="1"/>
    <n v="4"/>
    <x v="1"/>
    <x v="1122"/>
    <n v="22.68"/>
    <n v="1.5815986446927E-2"/>
    <s v="Normal"/>
    <n v="20.025882352941174"/>
    <n v="22.68"/>
    <x v="1"/>
    <s v="T090"/>
    <b v="1"/>
    <x v="6"/>
    <x v="0"/>
    <x v="0"/>
  </r>
  <r>
    <x v="3495"/>
    <x v="2"/>
    <n v="9"/>
    <x v="148"/>
    <m/>
    <n v="39.5"/>
    <n v="36.799999999999997"/>
    <x v="0"/>
    <n v="3"/>
    <x v="2"/>
    <x v="61"/>
    <n v="17"/>
    <n v="-5.0673513232535307E-2"/>
    <s v="Normal"/>
    <n v="20.025882352941174"/>
    <n v="17"/>
    <x v="0"/>
    <s v="T265"/>
    <b v="0"/>
    <x v="7"/>
    <x v="1"/>
    <x v="2"/>
  </r>
  <r>
    <x v="3496"/>
    <x v="0"/>
    <n v="19"/>
    <x v="148"/>
    <m/>
    <n v="66.599999999999994"/>
    <n v="32.200000000000003"/>
    <x v="0"/>
    <n v="1"/>
    <x v="0"/>
    <x v="0"/>
    <n v="6"/>
    <n v="-0.17943838937233908"/>
    <s v="Normal"/>
    <n v="20.025882352941174"/>
    <n v="6"/>
    <x v="0"/>
    <s v="T049"/>
    <b v="0"/>
    <x v="15"/>
    <x v="1"/>
    <x v="1"/>
  </r>
  <r>
    <x v="3497"/>
    <x v="0"/>
    <n v="22"/>
    <x v="148"/>
    <m/>
    <n v="92.2"/>
    <n v="52.3"/>
    <x v="1"/>
    <n v="3"/>
    <x v="2"/>
    <x v="906"/>
    <n v="18.29"/>
    <n v="-3.5572905030685602E-2"/>
    <s v="Normal"/>
    <n v="20.025882352941174"/>
    <n v="18.29"/>
    <x v="1"/>
    <s v="T020"/>
    <b v="1"/>
    <x v="14"/>
    <x v="0"/>
    <x v="2"/>
  </r>
  <r>
    <x v="3498"/>
    <x v="1"/>
    <n v="3"/>
    <x v="148"/>
    <m/>
    <n v="47.4"/>
    <n v="37"/>
    <x v="1"/>
    <n v="4"/>
    <x v="1"/>
    <x v="1123"/>
    <n v="28.22"/>
    <n v="8.0666660430064527E-2"/>
    <s v="Normal"/>
    <n v="20.025882352941174"/>
    <n v="28.22"/>
    <x v="1"/>
    <s v="T340"/>
    <b v="1"/>
    <x v="11"/>
    <x v="0"/>
    <x v="1"/>
  </r>
  <r>
    <x v="3499"/>
    <x v="0"/>
    <n v="20"/>
    <x v="148"/>
    <m/>
    <n v="98.1"/>
    <n v="40.4"/>
    <x v="0"/>
    <n v="3"/>
    <x v="2"/>
    <x v="61"/>
    <n v="17"/>
    <n v="-5.0673513232535307E-2"/>
    <s v="Normal"/>
    <n v="20.025882352941174"/>
    <n v="17"/>
    <x v="0"/>
    <s v="T439"/>
    <b v="0"/>
    <x v="13"/>
    <x v="0"/>
    <x v="0"/>
  </r>
  <r>
    <x v="3500"/>
    <x v="1"/>
    <n v="6"/>
    <x v="149"/>
    <m/>
    <n v="68.2"/>
    <n v="40.4"/>
    <x v="1"/>
    <n v="3"/>
    <x v="2"/>
    <x v="4"/>
    <m/>
    <n v="-0.24967377635768659"/>
    <s v="Normal"/>
    <n v="19.490555555555556"/>
    <n v="19.490555555555556"/>
    <x v="1"/>
    <s v="T478"/>
    <b v="1"/>
    <x v="18"/>
    <x v="0"/>
    <x v="2"/>
  </r>
  <r>
    <x v="3501"/>
    <x v="3"/>
    <n v="1"/>
    <x v="149"/>
    <m/>
    <n v="94.2"/>
    <n v="53.6"/>
    <x v="0"/>
    <n v="4"/>
    <x v="1"/>
    <x v="58"/>
    <n v="23"/>
    <n v="1.9561873752812205E-2"/>
    <s v="Normal"/>
    <n v="19.490555555555556"/>
    <n v="23"/>
    <x v="1"/>
    <s v="T049"/>
    <b v="0"/>
    <x v="6"/>
    <x v="1"/>
    <x v="0"/>
  </r>
  <r>
    <x v="3502"/>
    <x v="0"/>
    <n v="10"/>
    <x v="149"/>
    <m/>
    <n v="76.900000000000006"/>
    <n v="55.7"/>
    <x v="0"/>
    <n v="1"/>
    <x v="0"/>
    <x v="15"/>
    <n v="5"/>
    <n v="-0.19114428720323032"/>
    <s v="Normal"/>
    <n v="19.490555555555556"/>
    <n v="5"/>
    <x v="0"/>
    <s v="T182"/>
    <b v="0"/>
    <x v="2"/>
    <x v="1"/>
    <x v="2"/>
  </r>
  <r>
    <x v="3503"/>
    <x v="2"/>
    <n v="4"/>
    <x v="149"/>
    <m/>
    <n v="65.099999999999994"/>
    <n v="59.5"/>
    <x v="0"/>
    <n v="2"/>
    <x v="0"/>
    <x v="3"/>
    <n v="10"/>
    <n v="-0.13261479804877407"/>
    <s v="Normal"/>
    <n v="19.490555555555556"/>
    <n v="10"/>
    <x v="0"/>
    <s v="T406"/>
    <b v="0"/>
    <x v="4"/>
    <x v="0"/>
    <x v="2"/>
  </r>
  <r>
    <x v="3504"/>
    <x v="2"/>
    <n v="17"/>
    <x v="149"/>
    <m/>
    <n v="75.400000000000006"/>
    <n v="56"/>
    <x v="0"/>
    <n v="2"/>
    <x v="0"/>
    <x v="3"/>
    <n v="10"/>
    <n v="-0.13261479804877407"/>
    <s v="Normal"/>
    <n v="19.490555555555556"/>
    <n v="10"/>
    <x v="0"/>
    <s v="T176"/>
    <b v="0"/>
    <x v="0"/>
    <x v="1"/>
    <x v="2"/>
  </r>
  <r>
    <x v="3505"/>
    <x v="1"/>
    <n v="17"/>
    <x v="149"/>
    <m/>
    <n v="96.8"/>
    <n v="44.2"/>
    <x v="1"/>
    <n v="5"/>
    <x v="1"/>
    <x v="667"/>
    <n v="31.85"/>
    <n v="0.12315906955619979"/>
    <s v="Normal"/>
    <n v="19.490555555555556"/>
    <n v="31.85"/>
    <x v="1"/>
    <s v="T040"/>
    <b v="1"/>
    <x v="3"/>
    <x v="0"/>
    <x v="1"/>
  </r>
  <r>
    <x v="3506"/>
    <x v="0"/>
    <n v="6"/>
    <x v="149"/>
    <m/>
    <n v="49.7"/>
    <n v="32"/>
    <x v="0"/>
    <n v="1"/>
    <x v="0"/>
    <x v="4"/>
    <m/>
    <n v="-0.24967377635768659"/>
    <s v="Normal"/>
    <n v="19.490555555555556"/>
    <n v="19.490555555555556"/>
    <x v="1"/>
    <s v="T480"/>
    <b v="0"/>
    <x v="6"/>
    <x v="1"/>
    <x v="0"/>
  </r>
  <r>
    <x v="3507"/>
    <x v="3"/>
    <n v="25"/>
    <x v="149"/>
    <m/>
    <n v="45.1"/>
    <n v="32.200000000000003"/>
    <x v="0"/>
    <n v="3.5"/>
    <x v="1"/>
    <x v="60"/>
    <n v="20.48"/>
    <n v="-9.9369887810337437E-3"/>
    <s v="Normal"/>
    <n v="19.490555555555556"/>
    <n v="20.48"/>
    <x v="1"/>
    <s v="T208"/>
    <b v="0"/>
    <x v="20"/>
    <x v="0"/>
    <x v="2"/>
  </r>
  <r>
    <x v="3508"/>
    <x v="1"/>
    <n v="1"/>
    <x v="149"/>
    <m/>
    <n v="67.3"/>
    <n v="42.4"/>
    <x v="1"/>
    <n v="4"/>
    <x v="1"/>
    <x v="1124"/>
    <n v="23.94"/>
    <n v="3.0565417713849994E-2"/>
    <s v="Normal"/>
    <n v="19.490555555555556"/>
    <n v="23.94"/>
    <x v="1"/>
    <s v="T112"/>
    <b v="1"/>
    <x v="11"/>
    <x v="0"/>
    <x v="2"/>
  </r>
  <r>
    <x v="3509"/>
    <x v="1"/>
    <n v="1"/>
    <x v="149"/>
    <m/>
    <n v="73.5"/>
    <n v="30"/>
    <x v="1"/>
    <n v="4"/>
    <x v="1"/>
    <x v="763"/>
    <n v="25.1"/>
    <n v="4.4144259197683847E-2"/>
    <s v="Normal"/>
    <n v="19.490555555555556"/>
    <n v="25.1"/>
    <x v="1"/>
    <s v="T287"/>
    <b v="1"/>
    <x v="0"/>
    <x v="0"/>
    <x v="0"/>
  </r>
  <r>
    <x v="3510"/>
    <x v="0"/>
    <n v="5"/>
    <x v="149"/>
    <m/>
    <n v="48.7"/>
    <n v="26.5"/>
    <x v="0"/>
    <n v="3"/>
    <x v="2"/>
    <x v="61"/>
    <n v="17"/>
    <n v="-5.0673513232535307E-2"/>
    <s v="Normal"/>
    <n v="19.490555555555556"/>
    <n v="17"/>
    <x v="0"/>
    <s v="T207"/>
    <b v="0"/>
    <x v="9"/>
    <x v="0"/>
    <x v="2"/>
  </r>
  <r>
    <x v="3511"/>
    <x v="3"/>
    <n v="22"/>
    <x v="149"/>
    <m/>
    <n v="54.1"/>
    <n v="34"/>
    <x v="0"/>
    <n v="4.5"/>
    <x v="1"/>
    <x v="17"/>
    <n v="23.62"/>
    <n v="2.6819530407964792E-2"/>
    <s v="Normal"/>
    <n v="19.490555555555556"/>
    <n v="23.62"/>
    <x v="1"/>
    <s v="T327"/>
    <b v="0"/>
    <x v="2"/>
    <x v="1"/>
    <x v="2"/>
  </r>
  <r>
    <x v="3512"/>
    <x v="0"/>
    <n v="22"/>
    <x v="149"/>
    <m/>
    <n v="55.7"/>
    <n v="26.6"/>
    <x v="1"/>
    <n v="4.5"/>
    <x v="1"/>
    <x v="1125"/>
    <n v="25.03"/>
    <n v="4.3324846349521461E-2"/>
    <s v="Normal"/>
    <n v="19.490555555555556"/>
    <n v="25.03"/>
    <x v="1"/>
    <s v="T452"/>
    <b v="1"/>
    <x v="17"/>
    <x v="0"/>
    <x v="0"/>
  </r>
  <r>
    <x v="3513"/>
    <x v="3"/>
    <n v="6"/>
    <x v="149"/>
    <m/>
    <n v="51.5"/>
    <n v="36"/>
    <x v="0"/>
    <n v="3"/>
    <x v="2"/>
    <x v="45"/>
    <n v="15"/>
    <n v="-7.4085308894317803E-2"/>
    <s v="Normal"/>
    <n v="19.490555555555556"/>
    <n v="15"/>
    <x v="0"/>
    <s v="T301"/>
    <b v="0"/>
    <x v="14"/>
    <x v="1"/>
    <x v="1"/>
  </r>
  <r>
    <x v="3514"/>
    <x v="3"/>
    <n v="8"/>
    <x v="149"/>
    <m/>
    <n v="93.4"/>
    <n v="50.9"/>
    <x v="0"/>
    <n v="2"/>
    <x v="0"/>
    <x v="40"/>
    <n v="12"/>
    <n v="-0.10920300238699156"/>
    <s v="Normal"/>
    <n v="19.490555555555556"/>
    <n v="12"/>
    <x v="0"/>
    <s v="T351"/>
    <b v="0"/>
    <x v="3"/>
    <x v="1"/>
    <x v="2"/>
  </r>
  <r>
    <x v="3515"/>
    <x v="0"/>
    <n v="24"/>
    <x v="149"/>
    <m/>
    <n v="75.3"/>
    <n v="32.4"/>
    <x v="1"/>
    <n v="5"/>
    <x v="1"/>
    <x v="1058"/>
    <n v="28.59"/>
    <n v="8.4997842627494297E-2"/>
    <s v="Normal"/>
    <n v="19.490555555555556"/>
    <n v="28.59"/>
    <x v="1"/>
    <s v="T007"/>
    <b v="1"/>
    <x v="8"/>
    <x v="0"/>
    <x v="1"/>
  </r>
  <r>
    <x v="3516"/>
    <x v="3"/>
    <n v="1"/>
    <x v="149"/>
    <m/>
    <n v="69.7"/>
    <n v="51.2"/>
    <x v="1"/>
    <n v="3"/>
    <x v="2"/>
    <x v="857"/>
    <n v="16.899999999999999"/>
    <n v="-5.1844103015624449E-2"/>
    <s v="Normal"/>
    <n v="19.490555555555556"/>
    <n v="16.899999999999999"/>
    <x v="0"/>
    <s v="T280"/>
    <b v="1"/>
    <x v="12"/>
    <x v="0"/>
    <x v="1"/>
  </r>
  <r>
    <x v="3517"/>
    <x v="0"/>
    <n v="21"/>
    <x v="149"/>
    <m/>
    <n v="96.2"/>
    <n v="50.3"/>
    <x v="1"/>
    <n v="4"/>
    <x v="1"/>
    <x v="788"/>
    <n v="23.2"/>
    <n v="2.1903053318990447E-2"/>
    <s v="Normal"/>
    <n v="19.490555555555556"/>
    <n v="23.2"/>
    <x v="1"/>
    <s v="T109"/>
    <b v="1"/>
    <x v="11"/>
    <x v="0"/>
    <x v="0"/>
  </r>
  <r>
    <x v="3518"/>
    <x v="1"/>
    <n v="28"/>
    <x v="149"/>
    <m/>
    <n v="73.5"/>
    <n v="57.8"/>
    <x v="1"/>
    <n v="5"/>
    <x v="1"/>
    <x v="1126"/>
    <n v="29.99"/>
    <n v="0.10138609959074203"/>
    <s v="Normal"/>
    <n v="19.490555555555556"/>
    <n v="29.99"/>
    <x v="1"/>
    <s v="T261"/>
    <b v="1"/>
    <x v="20"/>
    <x v="0"/>
    <x v="0"/>
  </r>
  <r>
    <x v="3519"/>
    <x v="0"/>
    <n v="9"/>
    <x v="149"/>
    <m/>
    <n v="76"/>
    <n v="30.7"/>
    <x v="1"/>
    <n v="1.5"/>
    <x v="0"/>
    <x v="1127"/>
    <n v="10.130000000000001"/>
    <n v="-0.1310930313307582"/>
    <s v="Normal"/>
    <n v="19.490555555555556"/>
    <n v="10.130000000000001"/>
    <x v="0"/>
    <s v="T310"/>
    <b v="1"/>
    <x v="6"/>
    <x v="0"/>
    <x v="2"/>
  </r>
  <r>
    <x v="3520"/>
    <x v="1"/>
    <n v="25"/>
    <x v="150"/>
    <m/>
    <n v="69.599999999999994"/>
    <n v="59.3"/>
    <x v="1"/>
    <n v="4.5"/>
    <x v="1"/>
    <x v="1128"/>
    <n v="27.85"/>
    <n v="7.6335478232634785E-2"/>
    <s v="Normal"/>
    <n v="18.673888888888889"/>
    <n v="27.85"/>
    <x v="1"/>
    <s v="T016"/>
    <b v="1"/>
    <x v="22"/>
    <x v="0"/>
    <x v="2"/>
  </r>
  <r>
    <x v="3521"/>
    <x v="0"/>
    <n v="15"/>
    <x v="150"/>
    <m/>
    <n v="60"/>
    <n v="44.8"/>
    <x v="0"/>
    <n v="1"/>
    <x v="0"/>
    <x v="15"/>
    <n v="5"/>
    <n v="-0.19114428720323032"/>
    <s v="Normal"/>
    <n v="18.673888888888889"/>
    <n v="5"/>
    <x v="0"/>
    <s v="T079"/>
    <b v="0"/>
    <x v="22"/>
    <x v="1"/>
    <x v="2"/>
  </r>
  <r>
    <x v="3522"/>
    <x v="1"/>
    <n v="21"/>
    <x v="150"/>
    <m/>
    <n v="45.6"/>
    <n v="39.799999999999997"/>
    <x v="1"/>
    <n v="5"/>
    <x v="1"/>
    <x v="1129"/>
    <n v="32.630000000000003"/>
    <n v="0.132289669864295"/>
    <s v="Normal"/>
    <n v="18.673888888888889"/>
    <n v="32.630000000000003"/>
    <x v="1"/>
    <s v="T402"/>
    <b v="1"/>
    <x v="13"/>
    <x v="0"/>
    <x v="0"/>
  </r>
  <r>
    <x v="3523"/>
    <x v="1"/>
    <n v="23"/>
    <x v="150"/>
    <m/>
    <n v="75.400000000000006"/>
    <n v="54.5"/>
    <x v="1"/>
    <n v="4"/>
    <x v="1"/>
    <x v="1130"/>
    <n v="24.12"/>
    <n v="3.2672479323410421E-2"/>
    <s v="Normal"/>
    <n v="18.673888888888889"/>
    <n v="24.12"/>
    <x v="1"/>
    <s v="T190"/>
    <b v="1"/>
    <x v="3"/>
    <x v="0"/>
    <x v="1"/>
  </r>
  <r>
    <x v="3524"/>
    <x v="0"/>
    <n v="11"/>
    <x v="150"/>
    <m/>
    <n v="70.3"/>
    <n v="43.9"/>
    <x v="1"/>
    <n v="2"/>
    <x v="0"/>
    <x v="262"/>
    <n v="11.64"/>
    <n v="-0.1134171256061124"/>
    <s v="Normal"/>
    <n v="18.673888888888889"/>
    <n v="11.64"/>
    <x v="0"/>
    <s v="T194"/>
    <b v="1"/>
    <x v="5"/>
    <x v="0"/>
    <x v="2"/>
  </r>
  <r>
    <x v="3525"/>
    <x v="0"/>
    <n v="18"/>
    <x v="150"/>
    <m/>
    <n v="74.400000000000006"/>
    <n v="37.1"/>
    <x v="1"/>
    <n v="3"/>
    <x v="2"/>
    <x v="382"/>
    <n v="16.79"/>
    <n v="-5.3131751777022479E-2"/>
    <s v="Normal"/>
    <n v="18.673888888888889"/>
    <n v="16.79"/>
    <x v="0"/>
    <s v="T356"/>
    <b v="1"/>
    <x v="16"/>
    <x v="0"/>
    <x v="0"/>
  </r>
  <r>
    <x v="3526"/>
    <x v="2"/>
    <n v="14"/>
    <x v="150"/>
    <m/>
    <n v="61.6"/>
    <n v="57.9"/>
    <x v="0"/>
    <n v="3"/>
    <x v="2"/>
    <x v="45"/>
    <n v="15"/>
    <n v="-7.4085308894317803E-2"/>
    <s v="Normal"/>
    <n v="18.673888888888889"/>
    <n v="15"/>
    <x v="0"/>
    <s v="T022"/>
    <b v="0"/>
    <x v="18"/>
    <x v="0"/>
    <x v="2"/>
  </r>
  <r>
    <x v="3527"/>
    <x v="0"/>
    <n v="30"/>
    <x v="150"/>
    <m/>
    <n v="40.799999999999997"/>
    <n v="27"/>
    <x v="0"/>
    <n v="3"/>
    <x v="2"/>
    <x v="61"/>
    <n v="17"/>
    <n v="-5.0673513232535307E-2"/>
    <s v="Normal"/>
    <n v="18.673888888888889"/>
    <n v="17"/>
    <x v="0"/>
    <s v="T228"/>
    <b v="0"/>
    <x v="23"/>
    <x v="1"/>
    <x v="0"/>
  </r>
  <r>
    <x v="3528"/>
    <x v="2"/>
    <n v="30"/>
    <x v="150"/>
    <m/>
    <n v="61.3"/>
    <n v="56"/>
    <x v="1"/>
    <n v="2"/>
    <x v="0"/>
    <x v="1131"/>
    <n v="12.41"/>
    <n v="-0.10440358427632615"/>
    <s v="Normal"/>
    <n v="18.673888888888889"/>
    <n v="12.41"/>
    <x v="0"/>
    <s v="T099"/>
    <b v="1"/>
    <x v="5"/>
    <x v="1"/>
    <x v="2"/>
  </r>
  <r>
    <x v="3529"/>
    <x v="1"/>
    <n v="14"/>
    <x v="150"/>
    <m/>
    <n v="67.2"/>
    <n v="30"/>
    <x v="1"/>
    <n v="5"/>
    <x v="1"/>
    <x v="1132"/>
    <n v="30.15"/>
    <n v="0.10325904324368464"/>
    <s v="Normal"/>
    <n v="18.673888888888889"/>
    <n v="30.15"/>
    <x v="1"/>
    <s v="T149"/>
    <b v="1"/>
    <x v="9"/>
    <x v="0"/>
    <x v="2"/>
  </r>
  <r>
    <x v="3530"/>
    <x v="0"/>
    <n v="13"/>
    <x v="150"/>
    <m/>
    <n v="69.400000000000006"/>
    <n v="59.7"/>
    <x v="0"/>
    <n v="0"/>
    <x v="0"/>
    <x v="12"/>
    <n v="1"/>
    <n v="-0.23796787852679532"/>
    <s v="Normal"/>
    <n v="18.673888888888889"/>
    <n v="1"/>
    <x v="0"/>
    <s v="T388"/>
    <b v="0"/>
    <x v="6"/>
    <x v="1"/>
    <x v="1"/>
  </r>
  <r>
    <x v="3531"/>
    <x v="1"/>
    <n v="20"/>
    <x v="150"/>
    <m/>
    <n v="40.700000000000003"/>
    <n v="26.5"/>
    <x v="0"/>
    <n v="3"/>
    <x v="2"/>
    <x v="944"/>
    <n v="19.8"/>
    <n v="-1.7896999306039791E-2"/>
    <s v="Normal"/>
    <n v="18.673888888888889"/>
    <n v="19.8"/>
    <x v="1"/>
    <s v="T356"/>
    <b v="0"/>
    <x v="19"/>
    <x v="1"/>
    <x v="2"/>
  </r>
  <r>
    <x v="3532"/>
    <x v="1"/>
    <n v="28"/>
    <x v="150"/>
    <m/>
    <n v="66.599999999999994"/>
    <n v="44.6"/>
    <x v="1"/>
    <n v="4.5"/>
    <x v="1"/>
    <x v="26"/>
    <n v="28.1"/>
    <n v="7.9261952690357601E-2"/>
    <s v="Normal"/>
    <n v="18.673888888888889"/>
    <n v="28.1"/>
    <x v="1"/>
    <s v="T469"/>
    <b v="1"/>
    <x v="23"/>
    <x v="0"/>
    <x v="2"/>
  </r>
  <r>
    <x v="3533"/>
    <x v="0"/>
    <n v="10"/>
    <x v="150"/>
    <m/>
    <n v="76.5"/>
    <n v="45.2"/>
    <x v="1"/>
    <n v="5"/>
    <x v="1"/>
    <x v="1133"/>
    <n v="27.99"/>
    <n v="7.7974303928959529E-2"/>
    <s v="Normal"/>
    <n v="18.673888888888889"/>
    <n v="27.99"/>
    <x v="1"/>
    <s v="T312"/>
    <b v="1"/>
    <x v="12"/>
    <x v="0"/>
    <x v="2"/>
  </r>
  <r>
    <x v="3534"/>
    <x v="0"/>
    <n v="1"/>
    <x v="150"/>
    <m/>
    <n v="84.9"/>
    <n v="68.7"/>
    <x v="0"/>
    <n v="2"/>
    <x v="0"/>
    <x v="3"/>
    <n v="10"/>
    <n v="-0.13261479804877407"/>
    <s v="Normal"/>
    <n v="18.673888888888889"/>
    <n v="10"/>
    <x v="0"/>
    <s v="T475"/>
    <b v="0"/>
    <x v="3"/>
    <x v="1"/>
    <x v="1"/>
  </r>
  <r>
    <x v="3535"/>
    <x v="1"/>
    <n v="18"/>
    <x v="150"/>
    <m/>
    <n v="83.7"/>
    <n v="46.1"/>
    <x v="1"/>
    <n v="4.5"/>
    <x v="1"/>
    <x v="4"/>
    <m/>
    <n v="-0.24967377635768659"/>
    <s v="Normal"/>
    <n v="18.673888888888889"/>
    <n v="18.673888888888889"/>
    <x v="1"/>
    <s v="T351"/>
    <b v="1"/>
    <x v="19"/>
    <x v="0"/>
    <x v="0"/>
  </r>
  <r>
    <x v="3536"/>
    <x v="3"/>
    <n v="27"/>
    <x v="150"/>
    <m/>
    <n v="42.1"/>
    <n v="27.2"/>
    <x v="1"/>
    <n v="4"/>
    <x v="1"/>
    <x v="1134"/>
    <n v="24.78"/>
    <n v="4.0398371891798644E-2"/>
    <s v="Normal"/>
    <n v="18.673888888888889"/>
    <n v="24.78"/>
    <x v="1"/>
    <s v="T260"/>
    <b v="1"/>
    <x v="11"/>
    <x v="0"/>
    <x v="2"/>
  </r>
  <r>
    <x v="3537"/>
    <x v="1"/>
    <n v="6"/>
    <x v="150"/>
    <m/>
    <n v="43.9"/>
    <n v="32.299999999999997"/>
    <x v="1"/>
    <n v="5"/>
    <x v="1"/>
    <x v="4"/>
    <m/>
    <n v="-0.24967377635768659"/>
    <s v="Normal"/>
    <n v="18.673888888888889"/>
    <n v="18.673888888888889"/>
    <x v="1"/>
    <s v="T220"/>
    <b v="1"/>
    <x v="8"/>
    <x v="0"/>
    <x v="0"/>
  </r>
  <r>
    <x v="3538"/>
    <x v="0"/>
    <n v="31"/>
    <x v="150"/>
    <m/>
    <n v="71"/>
    <n v="30.3"/>
    <x v="1"/>
    <n v="3.5"/>
    <x v="1"/>
    <x v="600"/>
    <n v="20.87"/>
    <n v="-5.37168862698615E-3"/>
    <s v="Normal"/>
    <n v="18.673888888888889"/>
    <n v="20.87"/>
    <x v="1"/>
    <s v="T014"/>
    <b v="1"/>
    <x v="16"/>
    <x v="0"/>
    <x v="0"/>
  </r>
  <r>
    <x v="3539"/>
    <x v="0"/>
    <n v="1"/>
    <x v="150"/>
    <m/>
    <n v="74.8"/>
    <n v="56.3"/>
    <x v="0"/>
    <n v="2"/>
    <x v="0"/>
    <x v="93"/>
    <n v="11"/>
    <n v="-0.12090890021788281"/>
    <s v="Normal"/>
    <n v="18.673888888888889"/>
    <n v="11"/>
    <x v="0"/>
    <s v="T209"/>
    <b v="0"/>
    <x v="1"/>
    <x v="0"/>
    <x v="1"/>
  </r>
  <r>
    <x v="3540"/>
    <x v="0"/>
    <n v="14"/>
    <x v="151"/>
    <m/>
    <n v="74.7"/>
    <n v="49.8"/>
    <x v="1"/>
    <n v="2.5"/>
    <x v="1"/>
    <x v="948"/>
    <n v="16.07"/>
    <n v="-6.1559998215264165E-2"/>
    <s v="Normal"/>
    <n v="19.368421052631579"/>
    <n v="16.07"/>
    <x v="0"/>
    <s v="T192"/>
    <b v="1"/>
    <x v="1"/>
    <x v="1"/>
    <x v="0"/>
  </r>
  <r>
    <x v="3541"/>
    <x v="0"/>
    <n v="22"/>
    <x v="151"/>
    <m/>
    <n v="70"/>
    <n v="56.4"/>
    <x v="0"/>
    <n v="1"/>
    <x v="0"/>
    <x v="15"/>
    <n v="5"/>
    <n v="-0.19114428720323032"/>
    <s v="Normal"/>
    <n v="19.368421052631579"/>
    <n v="5"/>
    <x v="0"/>
    <s v="T032"/>
    <b v="0"/>
    <x v="11"/>
    <x v="1"/>
    <x v="2"/>
  </r>
  <r>
    <x v="3542"/>
    <x v="3"/>
    <n v="31"/>
    <x v="151"/>
    <m/>
    <n v="59.3"/>
    <n v="35.799999999999997"/>
    <x v="0"/>
    <n v="2"/>
    <x v="0"/>
    <x v="3"/>
    <n v="10"/>
    <n v="-0.13261479804877407"/>
    <s v="Normal"/>
    <n v="19.368421052631579"/>
    <n v="10"/>
    <x v="0"/>
    <s v="T437"/>
    <b v="0"/>
    <x v="20"/>
    <x v="0"/>
    <x v="1"/>
  </r>
  <r>
    <x v="3543"/>
    <x v="0"/>
    <n v="6"/>
    <x v="151"/>
    <m/>
    <n v="67.599999999999994"/>
    <n v="39"/>
    <x v="0"/>
    <n v="0"/>
    <x v="0"/>
    <x v="12"/>
    <n v="1"/>
    <n v="-0.23796787852679532"/>
    <s v="Normal"/>
    <n v="19.368421052631579"/>
    <n v="1"/>
    <x v="0"/>
    <s v="T254"/>
    <b v="0"/>
    <x v="11"/>
    <x v="1"/>
    <x v="1"/>
  </r>
  <r>
    <x v="3544"/>
    <x v="3"/>
    <n v="11"/>
    <x v="151"/>
    <m/>
    <n v="67.599999999999994"/>
    <n v="42.2"/>
    <x v="1"/>
    <n v="2.5"/>
    <x v="1"/>
    <x v="1135"/>
    <n v="16.809999999999999"/>
    <n v="-5.2897633820404653E-2"/>
    <s v="Normal"/>
    <n v="19.368421052631579"/>
    <n v="16.809999999999999"/>
    <x v="0"/>
    <s v="T143"/>
    <b v="1"/>
    <x v="20"/>
    <x v="1"/>
    <x v="2"/>
  </r>
  <r>
    <x v="3545"/>
    <x v="0"/>
    <n v="31"/>
    <x v="151"/>
    <m/>
    <n v="71.900000000000006"/>
    <n v="43.2"/>
    <x v="0"/>
    <n v="1"/>
    <x v="0"/>
    <x v="15"/>
    <n v="5"/>
    <n v="-0.19114428720323032"/>
    <s v="Normal"/>
    <n v="19.368421052631579"/>
    <n v="5"/>
    <x v="0"/>
    <s v="T444"/>
    <b v="0"/>
    <x v="5"/>
    <x v="1"/>
    <x v="0"/>
  </r>
  <r>
    <x v="3546"/>
    <x v="2"/>
    <n v="23"/>
    <x v="151"/>
    <m/>
    <n v="88"/>
    <n v="47.1"/>
    <x v="1"/>
    <n v="5"/>
    <x v="1"/>
    <x v="570"/>
    <n v="29.35"/>
    <n v="9.3894324978971669E-2"/>
    <s v="Normal"/>
    <n v="19.368421052631579"/>
    <n v="29.35"/>
    <x v="1"/>
    <s v="T171"/>
    <b v="1"/>
    <x v="5"/>
    <x v="0"/>
    <x v="2"/>
  </r>
  <r>
    <x v="3547"/>
    <x v="2"/>
    <n v="22"/>
    <x v="151"/>
    <m/>
    <n v="62.6"/>
    <n v="46.9"/>
    <x v="0"/>
    <n v="3"/>
    <x v="2"/>
    <x v="45"/>
    <n v="15"/>
    <n v="-7.4085308894317803E-2"/>
    <s v="Normal"/>
    <n v="19.368421052631579"/>
    <n v="15"/>
    <x v="0"/>
    <s v="T179"/>
    <b v="0"/>
    <x v="15"/>
    <x v="1"/>
    <x v="0"/>
  </r>
  <r>
    <x v="3548"/>
    <x v="3"/>
    <n v="9"/>
    <x v="151"/>
    <m/>
    <n v="65.099999999999994"/>
    <n v="57.5"/>
    <x v="0"/>
    <n v="3"/>
    <x v="2"/>
    <x v="45"/>
    <n v="15"/>
    <n v="-7.4085308894317803E-2"/>
    <s v="Normal"/>
    <n v="19.368421052631579"/>
    <n v="15"/>
    <x v="0"/>
    <s v="T174"/>
    <b v="0"/>
    <x v="23"/>
    <x v="1"/>
    <x v="2"/>
  </r>
  <r>
    <x v="3549"/>
    <x v="1"/>
    <n v="21"/>
    <x v="151"/>
    <m/>
    <n v="65.3"/>
    <n v="49"/>
    <x v="1"/>
    <n v="4.5"/>
    <x v="1"/>
    <x v="1136"/>
    <n v="27.9"/>
    <n v="7.6920773124179317E-2"/>
    <s v="Normal"/>
    <n v="19.368421052631579"/>
    <n v="27.9"/>
    <x v="1"/>
    <s v="T412"/>
    <b v="1"/>
    <x v="20"/>
    <x v="0"/>
    <x v="1"/>
  </r>
  <r>
    <x v="3550"/>
    <x v="1"/>
    <n v="21"/>
    <x v="151"/>
    <m/>
    <n v="97.9"/>
    <n v="53.6"/>
    <x v="0"/>
    <n v="4"/>
    <x v="1"/>
    <x v="18"/>
    <n v="24.2"/>
    <n v="3.3608951149881695E-2"/>
    <s v="Normal"/>
    <n v="19.368421052631579"/>
    <n v="24.2"/>
    <x v="1"/>
    <s v="T133"/>
    <b v="0"/>
    <x v="13"/>
    <x v="1"/>
    <x v="2"/>
  </r>
  <r>
    <x v="3551"/>
    <x v="2"/>
    <n v="8"/>
    <x v="151"/>
    <m/>
    <n v="53.7"/>
    <n v="29"/>
    <x v="1"/>
    <n v="5"/>
    <x v="1"/>
    <x v="1137"/>
    <n v="28.38"/>
    <n v="8.2539604083007131E-2"/>
    <s v="Normal"/>
    <n v="19.368421052631579"/>
    <n v="28.38"/>
    <x v="1"/>
    <s v="T349"/>
    <b v="1"/>
    <x v="8"/>
    <x v="0"/>
    <x v="2"/>
  </r>
  <r>
    <x v="3552"/>
    <x v="1"/>
    <n v="6"/>
    <x v="151"/>
    <m/>
    <n v="98.5"/>
    <n v="55.7"/>
    <x v="0"/>
    <n v="4"/>
    <x v="1"/>
    <x v="4"/>
    <m/>
    <n v="-0.24967377635768659"/>
    <s v="Normal"/>
    <n v="19.368421052631579"/>
    <n v="19.368421052631579"/>
    <x v="1"/>
    <s v="T079"/>
    <b v="0"/>
    <x v="3"/>
    <x v="1"/>
    <x v="0"/>
  </r>
  <r>
    <x v="3553"/>
    <x v="2"/>
    <n v="21"/>
    <x v="151"/>
    <m/>
    <n v="52.3"/>
    <n v="32"/>
    <x v="1"/>
    <n v="3"/>
    <x v="2"/>
    <x v="197"/>
    <n v="18.82"/>
    <n v="-2.9368779180313224E-2"/>
    <s v="Normal"/>
    <n v="19.368421052631579"/>
    <n v="18.82"/>
    <x v="1"/>
    <s v="T091"/>
    <b v="1"/>
    <x v="15"/>
    <x v="0"/>
    <x v="2"/>
  </r>
  <r>
    <x v="3554"/>
    <x v="3"/>
    <n v="24"/>
    <x v="151"/>
    <m/>
    <n v="92.5"/>
    <n v="43.2"/>
    <x v="1"/>
    <n v="5"/>
    <x v="1"/>
    <x v="1138"/>
    <n v="29.51"/>
    <n v="9.5767268631914274E-2"/>
    <s v="Normal"/>
    <n v="19.368421052631579"/>
    <n v="29.51"/>
    <x v="1"/>
    <s v="T192"/>
    <b v="1"/>
    <x v="1"/>
    <x v="0"/>
    <x v="2"/>
  </r>
  <r>
    <x v="3555"/>
    <x v="3"/>
    <n v="4"/>
    <x v="151"/>
    <m/>
    <n v="69.8"/>
    <n v="31.4"/>
    <x v="0"/>
    <n v="3"/>
    <x v="2"/>
    <x v="45"/>
    <n v="15"/>
    <n v="-7.4085308894317803E-2"/>
    <s v="Normal"/>
    <n v="19.368421052631579"/>
    <n v="15"/>
    <x v="0"/>
    <s v="T178"/>
    <b v="0"/>
    <x v="7"/>
    <x v="1"/>
    <x v="2"/>
  </r>
  <r>
    <x v="3556"/>
    <x v="3"/>
    <n v="1"/>
    <x v="151"/>
    <m/>
    <n v="52"/>
    <n v="26.6"/>
    <x v="1"/>
    <n v="4.5"/>
    <x v="1"/>
    <x v="464"/>
    <n v="26.17"/>
    <n v="5.6669569876737491E-2"/>
    <s v="Normal"/>
    <n v="19.368421052631579"/>
    <n v="26.17"/>
    <x v="1"/>
    <s v="T136"/>
    <b v="1"/>
    <x v="12"/>
    <x v="0"/>
    <x v="2"/>
  </r>
  <r>
    <x v="3557"/>
    <x v="1"/>
    <n v="4"/>
    <x v="151"/>
    <m/>
    <n v="100.2"/>
    <n v="44.5"/>
    <x v="1"/>
    <n v="5"/>
    <x v="1"/>
    <x v="1139"/>
    <n v="35.049999999999997"/>
    <n v="0.16061794261505175"/>
    <s v="Normal"/>
    <n v="19.368421052631579"/>
    <n v="35.049999999999997"/>
    <x v="1"/>
    <s v="T275"/>
    <b v="1"/>
    <x v="6"/>
    <x v="0"/>
    <x v="2"/>
  </r>
  <r>
    <x v="3558"/>
    <x v="1"/>
    <n v="30"/>
    <x v="151"/>
    <m/>
    <n v="63.9"/>
    <n v="41.2"/>
    <x v="0"/>
    <n v="4"/>
    <x v="1"/>
    <x v="21"/>
    <n v="22"/>
    <n v="7.8559759219209522E-3"/>
    <s v="Normal"/>
    <n v="19.368421052631579"/>
    <n v="22"/>
    <x v="1"/>
    <s v="T288"/>
    <b v="0"/>
    <x v="7"/>
    <x v="0"/>
    <x v="0"/>
  </r>
  <r>
    <x v="3559"/>
    <x v="0"/>
    <n v="12"/>
    <x v="151"/>
    <m/>
    <n v="66.099999999999994"/>
    <n v="57.7"/>
    <x v="1"/>
    <n v="5"/>
    <x v="1"/>
    <x v="702"/>
    <n v="27.74"/>
    <n v="7.5047829471236713E-2"/>
    <s v="Normal"/>
    <n v="19.368421052631579"/>
    <n v="27.74"/>
    <x v="1"/>
    <s v="T180"/>
    <b v="1"/>
    <x v="12"/>
    <x v="0"/>
    <x v="2"/>
  </r>
  <r>
    <x v="3560"/>
    <x v="3"/>
    <n v="27"/>
    <x v="152"/>
    <m/>
    <n v="45.9"/>
    <n v="33.5"/>
    <x v="1"/>
    <n v="5"/>
    <x v="1"/>
    <x v="607"/>
    <n v="28.44"/>
    <n v="8.3241957952860629E-2"/>
    <s v="Normal"/>
    <n v="18.838947368421053"/>
    <n v="28.44"/>
    <x v="1"/>
    <s v="T137"/>
    <b v="1"/>
    <x v="9"/>
    <x v="0"/>
    <x v="0"/>
  </r>
  <r>
    <x v="3561"/>
    <x v="0"/>
    <n v="9"/>
    <x v="152"/>
    <m/>
    <n v="52.4"/>
    <n v="31.1"/>
    <x v="0"/>
    <n v="2"/>
    <x v="0"/>
    <x v="3"/>
    <n v="10"/>
    <n v="-0.13261479804877407"/>
    <s v="Normal"/>
    <n v="18.838947368421053"/>
    <n v="10"/>
    <x v="0"/>
    <s v="T412"/>
    <b v="0"/>
    <x v="10"/>
    <x v="1"/>
    <x v="2"/>
  </r>
  <r>
    <x v="3562"/>
    <x v="1"/>
    <n v="30"/>
    <x v="152"/>
    <m/>
    <n v="84.5"/>
    <n v="49.8"/>
    <x v="0"/>
    <n v="4"/>
    <x v="1"/>
    <x v="21"/>
    <n v="22"/>
    <n v="7.8559759219209522E-3"/>
    <s v="Normal"/>
    <n v="18.838947368421053"/>
    <n v="22"/>
    <x v="1"/>
    <s v="T041"/>
    <b v="0"/>
    <x v="23"/>
    <x v="0"/>
    <x v="2"/>
  </r>
  <r>
    <x v="3563"/>
    <x v="0"/>
    <n v="9"/>
    <x v="152"/>
    <m/>
    <n v="59.1"/>
    <n v="29.5"/>
    <x v="0"/>
    <n v="5"/>
    <x v="1"/>
    <x v="741"/>
    <n v="25"/>
    <n v="4.2973669414594705E-2"/>
    <s v="Normal"/>
    <n v="18.838947368421053"/>
    <n v="25"/>
    <x v="1"/>
    <s v="T006"/>
    <b v="0"/>
    <x v="11"/>
    <x v="0"/>
    <x v="0"/>
  </r>
  <r>
    <x v="3564"/>
    <x v="3"/>
    <n v="27"/>
    <x v="152"/>
    <m/>
    <n v="78.400000000000006"/>
    <n v="44.1"/>
    <x v="1"/>
    <n v="4.5"/>
    <x v="1"/>
    <x v="724"/>
    <n v="26.8"/>
    <n v="6.4044285510198973E-2"/>
    <s v="Normal"/>
    <n v="18.838947368421053"/>
    <n v="26.8"/>
    <x v="1"/>
    <s v="T135"/>
    <b v="1"/>
    <x v="8"/>
    <x v="0"/>
    <x v="1"/>
  </r>
  <r>
    <x v="3565"/>
    <x v="2"/>
    <n v="20"/>
    <x v="152"/>
    <m/>
    <n v="47.4"/>
    <n v="30.9"/>
    <x v="1"/>
    <n v="4.5"/>
    <x v="1"/>
    <x v="1140"/>
    <n v="26.82"/>
    <n v="6.4278403466816791E-2"/>
    <s v="Normal"/>
    <n v="18.838947368421053"/>
    <n v="26.82"/>
    <x v="1"/>
    <s v="T004"/>
    <b v="1"/>
    <x v="6"/>
    <x v="0"/>
    <x v="2"/>
  </r>
  <r>
    <x v="3566"/>
    <x v="0"/>
    <n v="26"/>
    <x v="152"/>
    <m/>
    <n v="73.599999999999994"/>
    <n v="37"/>
    <x v="0"/>
    <n v="2"/>
    <x v="0"/>
    <x v="93"/>
    <n v="11"/>
    <n v="-0.12090890021788281"/>
    <s v="Normal"/>
    <n v="18.838947368421053"/>
    <n v="11"/>
    <x v="0"/>
    <s v="T235"/>
    <b v="0"/>
    <x v="5"/>
    <x v="1"/>
    <x v="1"/>
  </r>
  <r>
    <x v="3567"/>
    <x v="1"/>
    <n v="24"/>
    <x v="152"/>
    <m/>
    <n v="59.7"/>
    <n v="50.2"/>
    <x v="0"/>
    <n v="2"/>
    <x v="0"/>
    <x v="128"/>
    <n v="12.1"/>
    <n v="-0.10803241260390244"/>
    <s v="Normal"/>
    <n v="18.838947368421053"/>
    <n v="12.1"/>
    <x v="0"/>
    <s v="T141"/>
    <b v="0"/>
    <x v="21"/>
    <x v="1"/>
    <x v="0"/>
  </r>
  <r>
    <x v="3568"/>
    <x v="3"/>
    <n v="10"/>
    <x v="152"/>
    <m/>
    <n v="75.5"/>
    <n v="36.9"/>
    <x v="1"/>
    <n v="4.5"/>
    <x v="1"/>
    <x v="31"/>
    <n v="26.69"/>
    <n v="6.2756636748800942E-2"/>
    <s v="Normal"/>
    <n v="18.838947368421053"/>
    <n v="26.69"/>
    <x v="1"/>
    <s v="T028"/>
    <b v="1"/>
    <x v="16"/>
    <x v="0"/>
    <x v="1"/>
  </r>
  <r>
    <x v="3569"/>
    <x v="3"/>
    <n v="28"/>
    <x v="152"/>
    <m/>
    <n v="98.8"/>
    <n v="67.099999999999994"/>
    <x v="1"/>
    <n v="5"/>
    <x v="1"/>
    <x v="1141"/>
    <n v="30.59"/>
    <n v="0.1084096382892768"/>
    <s v="Normal"/>
    <n v="18.838947368421053"/>
    <n v="30.59"/>
    <x v="1"/>
    <s v="T474"/>
    <b v="1"/>
    <x v="12"/>
    <x v="0"/>
    <x v="2"/>
  </r>
  <r>
    <x v="3570"/>
    <x v="3"/>
    <n v="8"/>
    <x v="152"/>
    <m/>
    <n v="64.8"/>
    <n v="39.299999999999997"/>
    <x v="0"/>
    <n v="2"/>
    <x v="0"/>
    <x v="3"/>
    <n v="10"/>
    <n v="-0.13261479804877407"/>
    <s v="Normal"/>
    <n v="18.838947368421053"/>
    <n v="10"/>
    <x v="0"/>
    <s v="T231"/>
    <b v="0"/>
    <x v="0"/>
    <x v="0"/>
    <x v="0"/>
  </r>
  <r>
    <x v="3571"/>
    <x v="2"/>
    <n v="19"/>
    <x v="152"/>
    <m/>
    <n v="71.099999999999994"/>
    <n v="39.200000000000003"/>
    <x v="0"/>
    <n v="2"/>
    <x v="0"/>
    <x v="93"/>
    <n v="11"/>
    <n v="-0.12090890021788281"/>
    <s v="Normal"/>
    <n v="18.838947368421053"/>
    <n v="11"/>
    <x v="0"/>
    <s v="T185"/>
    <b v="0"/>
    <x v="22"/>
    <x v="1"/>
    <x v="0"/>
  </r>
  <r>
    <x v="3572"/>
    <x v="2"/>
    <n v="1"/>
    <x v="152"/>
    <m/>
    <n v="56.3"/>
    <n v="58"/>
    <x v="0"/>
    <n v="0"/>
    <x v="0"/>
    <x v="12"/>
    <n v="1"/>
    <n v="-0.23796787852679532"/>
    <s v="Normal"/>
    <n v="18.838947368421053"/>
    <n v="1"/>
    <x v="0"/>
    <s v="T023"/>
    <b v="0"/>
    <x v="1"/>
    <x v="0"/>
    <x v="2"/>
  </r>
  <r>
    <x v="3573"/>
    <x v="1"/>
    <n v="9"/>
    <x v="152"/>
    <m/>
    <n v="70.599999999999994"/>
    <n v="57.8"/>
    <x v="1"/>
    <n v="4"/>
    <x v="1"/>
    <x v="954"/>
    <n v="23.65"/>
    <n v="2.7170707342891502E-2"/>
    <s v="Normal"/>
    <n v="18.838947368421053"/>
    <n v="23.65"/>
    <x v="1"/>
    <s v="T010"/>
    <b v="1"/>
    <x v="15"/>
    <x v="0"/>
    <x v="2"/>
  </r>
  <r>
    <x v="3574"/>
    <x v="3"/>
    <n v="23"/>
    <x v="152"/>
    <m/>
    <n v="74.900000000000006"/>
    <n v="60"/>
    <x v="0"/>
    <n v="2.5"/>
    <x v="1"/>
    <x v="131"/>
    <n v="13.12"/>
    <n v="-9.6092396816393366E-2"/>
    <s v="Normal"/>
    <n v="18.838947368421053"/>
    <n v="13.12"/>
    <x v="0"/>
    <s v="T282"/>
    <b v="0"/>
    <x v="0"/>
    <x v="1"/>
    <x v="0"/>
  </r>
  <r>
    <x v="3575"/>
    <x v="3"/>
    <n v="14"/>
    <x v="152"/>
    <m/>
    <n v="65.2"/>
    <n v="32.1"/>
    <x v="1"/>
    <n v="4"/>
    <x v="1"/>
    <x v="4"/>
    <m/>
    <n v="-0.24967377635768659"/>
    <s v="Normal"/>
    <n v="18.838947368421053"/>
    <n v="18.838947368421053"/>
    <x v="1"/>
    <s v="T434"/>
    <b v="1"/>
    <x v="19"/>
    <x v="0"/>
    <x v="2"/>
  </r>
  <r>
    <x v="3576"/>
    <x v="3"/>
    <n v="4"/>
    <x v="152"/>
    <m/>
    <n v="40.200000000000003"/>
    <n v="27.5"/>
    <x v="1"/>
    <n v="4"/>
    <x v="1"/>
    <x v="282"/>
    <n v="23.93"/>
    <n v="3.0448358735541064E-2"/>
    <s v="Normal"/>
    <n v="18.838947368421053"/>
    <n v="23.93"/>
    <x v="1"/>
    <s v="T066"/>
    <b v="1"/>
    <x v="12"/>
    <x v="0"/>
    <x v="0"/>
  </r>
  <r>
    <x v="3577"/>
    <x v="1"/>
    <n v="24"/>
    <x v="152"/>
    <m/>
    <n v="57.6"/>
    <n v="27.6"/>
    <x v="1"/>
    <n v="5"/>
    <x v="1"/>
    <x v="800"/>
    <n v="30.43"/>
    <n v="0.10653669463633419"/>
    <s v="Normal"/>
    <n v="18.838947368421053"/>
    <n v="30.43"/>
    <x v="1"/>
    <s v="T257"/>
    <b v="1"/>
    <x v="6"/>
    <x v="0"/>
    <x v="2"/>
  </r>
  <r>
    <x v="3578"/>
    <x v="3"/>
    <n v="29"/>
    <x v="152"/>
    <m/>
    <n v="69.5"/>
    <n v="47"/>
    <x v="0"/>
    <n v="2"/>
    <x v="0"/>
    <x v="3"/>
    <n v="10"/>
    <n v="-0.13261479804877407"/>
    <s v="Normal"/>
    <n v="18.838947368421053"/>
    <n v="10"/>
    <x v="0"/>
    <s v="T290"/>
    <b v="0"/>
    <x v="10"/>
    <x v="1"/>
    <x v="1"/>
  </r>
  <r>
    <x v="3579"/>
    <x v="0"/>
    <n v="29"/>
    <x v="152"/>
    <m/>
    <n v="44.6"/>
    <n v="32.200000000000003"/>
    <x v="1"/>
    <n v="2"/>
    <x v="0"/>
    <x v="1142"/>
    <n v="15.37"/>
    <n v="-6.9754126696888047E-2"/>
    <s v="Normal"/>
    <n v="18.838947368421053"/>
    <n v="15.37"/>
    <x v="0"/>
    <s v="T254"/>
    <b v="1"/>
    <x v="23"/>
    <x v="0"/>
    <x v="1"/>
  </r>
  <r>
    <x v="3580"/>
    <x v="1"/>
    <n v="2"/>
    <x v="153"/>
    <m/>
    <n v="81.900000000000006"/>
    <n v="55"/>
    <x v="1"/>
    <n v="5"/>
    <x v="1"/>
    <x v="472"/>
    <n v="33.299999999999997"/>
    <n v="0.14013262141099206"/>
    <s v="Normal"/>
    <n v="16.004705882352944"/>
    <n v="33.299999999999997"/>
    <x v="1"/>
    <s v="T347"/>
    <b v="1"/>
    <x v="13"/>
    <x v="0"/>
    <x v="0"/>
  </r>
  <r>
    <x v="3581"/>
    <x v="2"/>
    <n v="22"/>
    <x v="153"/>
    <m/>
    <n v="60.6"/>
    <n v="43"/>
    <x v="1"/>
    <n v="1"/>
    <x v="0"/>
    <x v="1143"/>
    <n v="7.93"/>
    <n v="-0.15684600655871897"/>
    <s v="Normal"/>
    <n v="16.004705882352944"/>
    <n v="7.93"/>
    <x v="0"/>
    <s v="T335"/>
    <b v="1"/>
    <x v="15"/>
    <x v="0"/>
    <x v="1"/>
  </r>
  <r>
    <x v="3582"/>
    <x v="3"/>
    <n v="5"/>
    <x v="153"/>
    <m/>
    <n v="61.9"/>
    <n v="53.9"/>
    <x v="0"/>
    <n v="1"/>
    <x v="0"/>
    <x v="0"/>
    <n v="6"/>
    <n v="-0.17943838937233908"/>
    <s v="Normal"/>
    <n v="16.004705882352944"/>
    <n v="6"/>
    <x v="0"/>
    <s v="T026"/>
    <b v="0"/>
    <x v="14"/>
    <x v="1"/>
    <x v="2"/>
  </r>
  <r>
    <x v="3583"/>
    <x v="3"/>
    <n v="9"/>
    <x v="153"/>
    <m/>
    <n v="90.5"/>
    <n v="51.7"/>
    <x v="1"/>
    <n v="3"/>
    <x v="2"/>
    <x v="435"/>
    <n v="19.829999999999998"/>
    <n v="-1.7545822371113084E-2"/>
    <s v="Normal"/>
    <n v="16.004705882352944"/>
    <n v="19.829999999999998"/>
    <x v="1"/>
    <s v="T407"/>
    <b v="1"/>
    <x v="21"/>
    <x v="1"/>
    <x v="2"/>
  </r>
  <r>
    <x v="3584"/>
    <x v="0"/>
    <n v="25"/>
    <x v="153"/>
    <m/>
    <n v="65.7"/>
    <n v="58.7"/>
    <x v="0"/>
    <n v="2"/>
    <x v="0"/>
    <x v="3"/>
    <n v="10"/>
    <n v="-0.13261479804877407"/>
    <s v="Normal"/>
    <n v="16.004705882352944"/>
    <n v="10"/>
    <x v="0"/>
    <s v="T212"/>
    <b v="0"/>
    <x v="5"/>
    <x v="1"/>
    <x v="0"/>
  </r>
  <r>
    <x v="3585"/>
    <x v="2"/>
    <n v="28"/>
    <x v="153"/>
    <m/>
    <n v="35.5"/>
    <n v="33.4"/>
    <x v="0"/>
    <n v="2"/>
    <x v="0"/>
    <x v="4"/>
    <m/>
    <n v="-0.24967377635768659"/>
    <s v="Normal"/>
    <n v="16.004705882352944"/>
    <n v="16.004705882352944"/>
    <x v="0"/>
    <s v="T220"/>
    <b v="0"/>
    <x v="13"/>
    <x v="1"/>
    <x v="2"/>
  </r>
  <r>
    <x v="3586"/>
    <x v="2"/>
    <n v="22"/>
    <x v="153"/>
    <m/>
    <n v="62.1"/>
    <n v="42.5"/>
    <x v="0"/>
    <n v="1"/>
    <x v="0"/>
    <x v="15"/>
    <n v="5"/>
    <n v="-0.19114428720323032"/>
    <s v="Normal"/>
    <n v="16.004705882352944"/>
    <n v="5"/>
    <x v="0"/>
    <s v="T075"/>
    <b v="0"/>
    <x v="6"/>
    <x v="1"/>
    <x v="0"/>
  </r>
  <r>
    <x v="3587"/>
    <x v="3"/>
    <n v="25"/>
    <x v="153"/>
    <m/>
    <n v="42.5"/>
    <n v="33.700000000000003"/>
    <x v="0"/>
    <n v="2.5"/>
    <x v="1"/>
    <x v="81"/>
    <n v="16.28"/>
    <n v="-5.9101759670776993E-2"/>
    <s v="Normal"/>
    <n v="16.004705882352944"/>
    <n v="16.28"/>
    <x v="0"/>
    <s v="T324"/>
    <b v="0"/>
    <x v="0"/>
    <x v="0"/>
    <x v="2"/>
  </r>
  <r>
    <x v="3588"/>
    <x v="2"/>
    <n v="29"/>
    <x v="153"/>
    <m/>
    <n v="53.4"/>
    <n v="32.4"/>
    <x v="1"/>
    <n v="3"/>
    <x v="2"/>
    <x v="1144"/>
    <n v="18.68"/>
    <n v="-3.1007604876638006E-2"/>
    <s v="Normal"/>
    <n v="16.004705882352944"/>
    <n v="18.68"/>
    <x v="1"/>
    <s v="T278"/>
    <b v="1"/>
    <x v="0"/>
    <x v="0"/>
    <x v="0"/>
  </r>
  <r>
    <x v="3589"/>
    <x v="2"/>
    <n v="12"/>
    <x v="153"/>
    <m/>
    <n v="36.9"/>
    <n v="31.2"/>
    <x v="0"/>
    <n v="3"/>
    <x v="2"/>
    <x v="61"/>
    <n v="17"/>
    <n v="-5.0673513232535307E-2"/>
    <s v="Normal"/>
    <n v="16.004705882352944"/>
    <n v="17"/>
    <x v="0"/>
    <s v="T060"/>
    <b v="0"/>
    <x v="8"/>
    <x v="1"/>
    <x v="2"/>
  </r>
  <r>
    <x v="3590"/>
    <x v="3"/>
    <n v="21"/>
    <x v="153"/>
    <m/>
    <n v="99.1"/>
    <n v="50.3"/>
    <x v="0"/>
    <n v="3"/>
    <x v="2"/>
    <x v="4"/>
    <m/>
    <n v="-0.24967377635768659"/>
    <s v="Normal"/>
    <n v="16.004705882352944"/>
    <n v="16.004705882352944"/>
    <x v="0"/>
    <s v="T427"/>
    <b v="0"/>
    <x v="14"/>
    <x v="1"/>
    <x v="0"/>
  </r>
  <r>
    <x v="3591"/>
    <x v="0"/>
    <n v="3"/>
    <x v="153"/>
    <m/>
    <n v="41.1"/>
    <n v="33.6"/>
    <x v="1"/>
    <n v="3.5"/>
    <x v="1"/>
    <x v="325"/>
    <n v="21.93"/>
    <n v="7.0365630737585618E-3"/>
    <s v="Normal"/>
    <n v="16.004705882352944"/>
    <n v="21.93"/>
    <x v="1"/>
    <s v="T134"/>
    <b v="1"/>
    <x v="13"/>
    <x v="1"/>
    <x v="0"/>
  </r>
  <r>
    <x v="3592"/>
    <x v="2"/>
    <n v="28"/>
    <x v="153"/>
    <m/>
    <n v="77.8"/>
    <n v="57.7"/>
    <x v="1"/>
    <n v="2.5"/>
    <x v="1"/>
    <x v="868"/>
    <n v="16.100000000000001"/>
    <n v="-6.1208821280337417E-2"/>
    <s v="Normal"/>
    <n v="16.004705882352944"/>
    <n v="16.100000000000001"/>
    <x v="0"/>
    <s v="T261"/>
    <b v="1"/>
    <x v="17"/>
    <x v="1"/>
    <x v="2"/>
  </r>
  <r>
    <x v="3593"/>
    <x v="2"/>
    <n v="11"/>
    <x v="153"/>
    <m/>
    <n v="36.9"/>
    <n v="34.4"/>
    <x v="0"/>
    <n v="3"/>
    <x v="2"/>
    <x v="61"/>
    <n v="17"/>
    <n v="-5.0673513232535307E-2"/>
    <s v="Normal"/>
    <n v="16.004705882352944"/>
    <n v="17"/>
    <x v="0"/>
    <s v="T303"/>
    <b v="0"/>
    <x v="18"/>
    <x v="1"/>
    <x v="2"/>
  </r>
  <r>
    <x v="3594"/>
    <x v="2"/>
    <n v="3"/>
    <x v="153"/>
    <m/>
    <n v="75.3"/>
    <n v="43.6"/>
    <x v="1"/>
    <n v="2"/>
    <x v="0"/>
    <x v="1145"/>
    <n v="11.27"/>
    <n v="-0.11774830780354217"/>
    <s v="Normal"/>
    <n v="16.004705882352944"/>
    <n v="11.27"/>
    <x v="0"/>
    <s v="T429"/>
    <b v="1"/>
    <x v="23"/>
    <x v="1"/>
    <x v="1"/>
  </r>
  <r>
    <x v="3595"/>
    <x v="0"/>
    <n v="8"/>
    <x v="153"/>
    <m/>
    <n v="70.400000000000006"/>
    <n v="55.3"/>
    <x v="1"/>
    <n v="4.5"/>
    <x v="1"/>
    <x v="674"/>
    <n v="25.87"/>
    <n v="5.3157800527470107E-2"/>
    <s v="Normal"/>
    <n v="16.004705882352944"/>
    <n v="25.87"/>
    <x v="1"/>
    <s v="T250"/>
    <b v="1"/>
    <x v="16"/>
    <x v="0"/>
    <x v="0"/>
  </r>
  <r>
    <x v="3596"/>
    <x v="3"/>
    <n v="17"/>
    <x v="153"/>
    <m/>
    <n v="85.3"/>
    <n v="54.3"/>
    <x v="1"/>
    <n v="4"/>
    <x v="1"/>
    <x v="1146"/>
    <n v="24.39"/>
    <n v="3.5833071737751049E-2"/>
    <s v="Normal"/>
    <n v="16.004705882352944"/>
    <n v="24.39"/>
    <x v="1"/>
    <s v="T275"/>
    <b v="1"/>
    <x v="4"/>
    <x v="0"/>
    <x v="0"/>
  </r>
  <r>
    <x v="3597"/>
    <x v="2"/>
    <n v="23"/>
    <x v="153"/>
    <m/>
    <n v="73.599999999999994"/>
    <n v="49.5"/>
    <x v="0"/>
    <n v="1"/>
    <x v="0"/>
    <x v="15"/>
    <n v="5"/>
    <n v="-0.19114428720323032"/>
    <s v="Normal"/>
    <n v="16.004705882352944"/>
    <n v="5"/>
    <x v="0"/>
    <s v="T482"/>
    <b v="0"/>
    <x v="8"/>
    <x v="1"/>
    <x v="2"/>
  </r>
  <r>
    <x v="3598"/>
    <x v="1"/>
    <n v="18"/>
    <x v="153"/>
    <m/>
    <n v="69.599999999999994"/>
    <n v="54.2"/>
    <x v="0"/>
    <n v="3"/>
    <x v="2"/>
    <x v="4"/>
    <m/>
    <n v="-0.24967377635768659"/>
    <s v="Normal"/>
    <n v="16.004705882352944"/>
    <n v="16.004705882352944"/>
    <x v="0"/>
    <s v="T278"/>
    <b v="0"/>
    <x v="20"/>
    <x v="1"/>
    <x v="0"/>
  </r>
  <r>
    <x v="3599"/>
    <x v="1"/>
    <n v="29"/>
    <x v="153"/>
    <m/>
    <n v="65.5"/>
    <n v="45.7"/>
    <x v="0"/>
    <n v="3"/>
    <x v="2"/>
    <x v="119"/>
    <n v="16.5"/>
    <n v="-5.6526462147980933E-2"/>
    <s v="Normal"/>
    <n v="16.004705882352944"/>
    <n v="16.5"/>
    <x v="0"/>
    <s v="T428"/>
    <b v="0"/>
    <x v="4"/>
    <x v="0"/>
    <x v="0"/>
  </r>
  <r>
    <x v="3600"/>
    <x v="2"/>
    <n v="22"/>
    <x v="48"/>
    <m/>
    <n v="55.1"/>
    <n v="34.6"/>
    <x v="0"/>
    <n v="3"/>
    <x v="2"/>
    <x v="45"/>
    <n v="15"/>
    <n v="-7.4085308894317803E-2"/>
    <s v="Normal"/>
    <n v="18.16411764705882"/>
    <n v="15"/>
    <x v="0"/>
    <s v="T397"/>
    <b v="0"/>
    <x v="21"/>
    <x v="0"/>
    <x v="2"/>
  </r>
  <r>
    <x v="3601"/>
    <x v="0"/>
    <n v="7"/>
    <x v="48"/>
    <m/>
    <n v="60.7"/>
    <n v="31"/>
    <x v="1"/>
    <n v="2.5"/>
    <x v="1"/>
    <x v="4"/>
    <m/>
    <n v="-0.24967377635768659"/>
    <s v="Normal"/>
    <n v="18.16411764705882"/>
    <n v="18.16411764705882"/>
    <x v="1"/>
    <s v="T443"/>
    <b v="1"/>
    <x v="5"/>
    <x v="0"/>
    <x v="1"/>
  </r>
  <r>
    <x v="3602"/>
    <x v="3"/>
    <n v="24"/>
    <x v="48"/>
    <m/>
    <n v="42.9"/>
    <n v="30.4"/>
    <x v="0"/>
    <n v="3"/>
    <x v="2"/>
    <x v="61"/>
    <n v="17"/>
    <n v="-5.0673513232535307E-2"/>
    <s v="Normal"/>
    <n v="18.16411764705882"/>
    <n v="17"/>
    <x v="0"/>
    <s v="T108"/>
    <b v="0"/>
    <x v="8"/>
    <x v="1"/>
    <x v="2"/>
  </r>
  <r>
    <x v="3603"/>
    <x v="2"/>
    <n v="12"/>
    <x v="48"/>
    <m/>
    <n v="97"/>
    <n v="42.4"/>
    <x v="0"/>
    <n v="3"/>
    <x v="2"/>
    <x v="166"/>
    <n v="18"/>
    <n v="-3.8967615401644055E-2"/>
    <s v="Normal"/>
    <n v="18.16411764705882"/>
    <n v="18"/>
    <x v="1"/>
    <s v="T336"/>
    <b v="0"/>
    <x v="1"/>
    <x v="1"/>
    <x v="1"/>
  </r>
  <r>
    <x v="3604"/>
    <x v="1"/>
    <n v="14"/>
    <x v="48"/>
    <m/>
    <n v="56.3"/>
    <n v="35.5"/>
    <x v="1"/>
    <n v="5"/>
    <x v="1"/>
    <x v="1147"/>
    <n v="31.44"/>
    <n v="0.11835965144553438"/>
    <s v="Normal"/>
    <n v="18.16411764705882"/>
    <n v="31.44"/>
    <x v="1"/>
    <s v="T296"/>
    <b v="1"/>
    <x v="7"/>
    <x v="0"/>
    <x v="2"/>
  </r>
  <r>
    <x v="3605"/>
    <x v="0"/>
    <n v="22"/>
    <x v="48"/>
    <m/>
    <n v="39.299999999999997"/>
    <n v="36.6"/>
    <x v="1"/>
    <n v="3"/>
    <x v="2"/>
    <x v="728"/>
    <n v="20.14"/>
    <n v="-1.3916994043536768E-2"/>
    <s v="Normal"/>
    <n v="18.16411764705882"/>
    <n v="20.14"/>
    <x v="1"/>
    <s v="T192"/>
    <b v="1"/>
    <x v="17"/>
    <x v="0"/>
    <x v="2"/>
  </r>
  <r>
    <x v="3606"/>
    <x v="0"/>
    <n v="12"/>
    <x v="48"/>
    <m/>
    <n v="62.2"/>
    <n v="33.299999999999997"/>
    <x v="1"/>
    <n v="3.5"/>
    <x v="1"/>
    <x v="351"/>
    <n v="20.52"/>
    <n v="-9.4687528677981046E-3"/>
    <s v="Normal"/>
    <n v="18.16411764705882"/>
    <n v="20.52"/>
    <x v="1"/>
    <s v="T470"/>
    <b v="1"/>
    <x v="21"/>
    <x v="0"/>
    <x v="2"/>
  </r>
  <r>
    <x v="3607"/>
    <x v="1"/>
    <n v="21"/>
    <x v="48"/>
    <m/>
    <n v="78"/>
    <n v="39.700000000000003"/>
    <x v="1"/>
    <n v="4"/>
    <x v="1"/>
    <x v="1148"/>
    <n v="23.75"/>
    <n v="2.8341297125980644E-2"/>
    <s v="Normal"/>
    <n v="18.16411764705882"/>
    <n v="23.75"/>
    <x v="1"/>
    <s v="T376"/>
    <b v="1"/>
    <x v="13"/>
    <x v="0"/>
    <x v="2"/>
  </r>
  <r>
    <x v="3608"/>
    <x v="0"/>
    <n v="3"/>
    <x v="48"/>
    <m/>
    <n v="69.599999999999994"/>
    <n v="58.8"/>
    <x v="1"/>
    <n v="3"/>
    <x v="2"/>
    <x v="352"/>
    <n v="17.21"/>
    <n v="-4.8215274688048135E-2"/>
    <s v="Normal"/>
    <n v="18.16411764705882"/>
    <n v="17.21"/>
    <x v="0"/>
    <s v="T399"/>
    <b v="1"/>
    <x v="13"/>
    <x v="0"/>
    <x v="1"/>
  </r>
  <r>
    <x v="3609"/>
    <x v="0"/>
    <n v="23"/>
    <x v="48"/>
    <m/>
    <n v="69.5"/>
    <n v="49.5"/>
    <x v="1"/>
    <n v="3.5"/>
    <x v="1"/>
    <x v="1149"/>
    <n v="20.45"/>
    <n v="-1.0288165715960496E-2"/>
    <s v="Normal"/>
    <n v="18.16411764705882"/>
    <n v="20.45"/>
    <x v="1"/>
    <s v="T318"/>
    <b v="1"/>
    <x v="18"/>
    <x v="1"/>
    <x v="0"/>
  </r>
  <r>
    <x v="3610"/>
    <x v="2"/>
    <n v="21"/>
    <x v="48"/>
    <m/>
    <n v="70.5"/>
    <n v="55.7"/>
    <x v="0"/>
    <n v="1"/>
    <x v="0"/>
    <x v="15"/>
    <n v="5"/>
    <n v="-0.19114428720323032"/>
    <s v="Normal"/>
    <n v="18.16411764705882"/>
    <n v="5"/>
    <x v="0"/>
    <s v="T484"/>
    <b v="0"/>
    <x v="22"/>
    <x v="1"/>
    <x v="0"/>
  </r>
  <r>
    <x v="3611"/>
    <x v="1"/>
    <n v="12"/>
    <x v="48"/>
    <m/>
    <n v="42.3"/>
    <n v="32.200000000000003"/>
    <x v="0"/>
    <n v="3"/>
    <x v="2"/>
    <x v="944"/>
    <n v="19.8"/>
    <n v="-1.7896999306039791E-2"/>
    <s v="Normal"/>
    <n v="18.16411764705882"/>
    <n v="19.8"/>
    <x v="1"/>
    <s v="T023"/>
    <b v="0"/>
    <x v="12"/>
    <x v="0"/>
    <x v="1"/>
  </r>
  <r>
    <x v="3612"/>
    <x v="3"/>
    <n v="22"/>
    <x v="48"/>
    <m/>
    <n v="56.6"/>
    <n v="35.799999999999997"/>
    <x v="1"/>
    <n v="3.5"/>
    <x v="1"/>
    <x v="1150"/>
    <n v="20.6"/>
    <n v="-8.5322810413267832E-3"/>
    <s v="Normal"/>
    <n v="18.16411764705882"/>
    <n v="20.6"/>
    <x v="1"/>
    <s v="T193"/>
    <b v="1"/>
    <x v="18"/>
    <x v="1"/>
    <x v="0"/>
  </r>
  <r>
    <x v="3613"/>
    <x v="2"/>
    <n v="24"/>
    <x v="48"/>
    <m/>
    <n v="82.2"/>
    <n v="53.5"/>
    <x v="1"/>
    <n v="4"/>
    <x v="1"/>
    <x v="235"/>
    <n v="22.01"/>
    <n v="7.9730349002298841E-3"/>
    <s v="Normal"/>
    <n v="18.16411764705882"/>
    <n v="22.01"/>
    <x v="1"/>
    <s v="T235"/>
    <b v="1"/>
    <x v="6"/>
    <x v="0"/>
    <x v="2"/>
  </r>
  <r>
    <x v="3614"/>
    <x v="3"/>
    <n v="23"/>
    <x v="48"/>
    <m/>
    <n v="48.5"/>
    <n v="38.200000000000003"/>
    <x v="0"/>
    <n v="2"/>
    <x v="0"/>
    <x v="20"/>
    <n v="13"/>
    <n v="-9.7497104556100306E-2"/>
    <s v="Normal"/>
    <n v="18.16411764705882"/>
    <n v="13"/>
    <x v="0"/>
    <s v="T393"/>
    <b v="0"/>
    <x v="3"/>
    <x v="1"/>
    <x v="2"/>
  </r>
  <r>
    <x v="3615"/>
    <x v="3"/>
    <n v="22"/>
    <x v="48"/>
    <m/>
    <n v="70"/>
    <n v="47.5"/>
    <x v="0"/>
    <n v="2"/>
    <x v="0"/>
    <x v="3"/>
    <n v="10"/>
    <n v="-0.13261479804877407"/>
    <s v="Normal"/>
    <n v="18.16411764705882"/>
    <n v="10"/>
    <x v="0"/>
    <s v="T342"/>
    <b v="0"/>
    <x v="12"/>
    <x v="0"/>
    <x v="2"/>
  </r>
  <r>
    <x v="3616"/>
    <x v="3"/>
    <n v="22"/>
    <x v="48"/>
    <m/>
    <n v="87.6"/>
    <n v="53.3"/>
    <x v="0"/>
    <n v="2"/>
    <x v="0"/>
    <x v="4"/>
    <m/>
    <n v="-0.24967377635768659"/>
    <s v="Normal"/>
    <n v="18.16411764705882"/>
    <n v="18.16411764705882"/>
    <x v="1"/>
    <s v="T290"/>
    <b v="0"/>
    <x v="7"/>
    <x v="1"/>
    <x v="2"/>
  </r>
  <r>
    <x v="3617"/>
    <x v="3"/>
    <n v="14"/>
    <x v="48"/>
    <m/>
    <n v="43.2"/>
    <n v="35.299999999999997"/>
    <x v="0"/>
    <n v="4.5"/>
    <x v="1"/>
    <x v="146"/>
    <n v="25.73"/>
    <n v="5.1518974831145328E-2"/>
    <s v="Normal"/>
    <n v="18.16411764705882"/>
    <n v="25.73"/>
    <x v="1"/>
    <s v="T019"/>
    <b v="0"/>
    <x v="20"/>
    <x v="1"/>
    <x v="2"/>
  </r>
  <r>
    <x v="3618"/>
    <x v="3"/>
    <n v="25"/>
    <x v="48"/>
    <m/>
    <n v="81.900000000000006"/>
    <n v="46.9"/>
    <x v="1"/>
    <n v="3"/>
    <x v="2"/>
    <x v="319"/>
    <n v="17.05"/>
    <n v="-5.0088218340990733E-2"/>
    <s v="Normal"/>
    <n v="18.16411764705882"/>
    <n v="17.05"/>
    <x v="0"/>
    <s v="T434"/>
    <b v="1"/>
    <x v="10"/>
    <x v="0"/>
    <x v="2"/>
  </r>
  <r>
    <x v="3619"/>
    <x v="0"/>
    <n v="17"/>
    <x v="48"/>
    <m/>
    <n v="72.400000000000006"/>
    <n v="50"/>
    <x v="1"/>
    <n v="1"/>
    <x v="0"/>
    <x v="1151"/>
    <n v="7.54"/>
    <n v="-0.16141130671276654"/>
    <s v="Normal"/>
    <n v="18.16411764705882"/>
    <n v="7.54"/>
    <x v="0"/>
    <s v="T194"/>
    <b v="1"/>
    <x v="7"/>
    <x v="0"/>
    <x v="2"/>
  </r>
  <r>
    <x v="3620"/>
    <x v="3"/>
    <n v="1"/>
    <x v="154"/>
    <m/>
    <n v="64.7"/>
    <n v="33.299999999999997"/>
    <x v="1"/>
    <n v="3"/>
    <x v="2"/>
    <x v="769"/>
    <n v="17.48"/>
    <n v="-4.50546822737075E-2"/>
    <s v="Normal"/>
    <n v="18.431111111111111"/>
    <n v="17.48"/>
    <x v="0"/>
    <s v="T385"/>
    <b v="1"/>
    <x v="18"/>
    <x v="1"/>
    <x v="2"/>
  </r>
  <r>
    <x v="3621"/>
    <x v="0"/>
    <n v="9"/>
    <x v="154"/>
    <m/>
    <n v="85.3"/>
    <n v="52.4"/>
    <x v="1"/>
    <n v="2.5"/>
    <x v="1"/>
    <x v="286"/>
    <n v="17.41"/>
    <n v="-4.5874095121869893E-2"/>
    <s v="Normal"/>
    <n v="18.431111111111111"/>
    <n v="17.41"/>
    <x v="0"/>
    <s v="T293"/>
    <b v="1"/>
    <x v="20"/>
    <x v="0"/>
    <x v="2"/>
  </r>
  <r>
    <x v="3622"/>
    <x v="0"/>
    <n v="16"/>
    <x v="154"/>
    <m/>
    <n v="83.3"/>
    <n v="67.5"/>
    <x v="0"/>
    <n v="2"/>
    <x v="0"/>
    <x v="3"/>
    <n v="10"/>
    <n v="-0.13261479804877407"/>
    <s v="Normal"/>
    <n v="18.431111111111111"/>
    <n v="10"/>
    <x v="0"/>
    <s v="T452"/>
    <b v="0"/>
    <x v="15"/>
    <x v="1"/>
    <x v="2"/>
  </r>
  <r>
    <x v="3623"/>
    <x v="3"/>
    <n v="3"/>
    <x v="154"/>
    <m/>
    <n v="48"/>
    <n v="28.5"/>
    <x v="0"/>
    <n v="3"/>
    <x v="2"/>
    <x v="61"/>
    <n v="17"/>
    <n v="-5.0673513232535307E-2"/>
    <s v="Normal"/>
    <n v="18.431111111111111"/>
    <n v="17"/>
    <x v="0"/>
    <s v="T366"/>
    <b v="0"/>
    <x v="20"/>
    <x v="1"/>
    <x v="0"/>
  </r>
  <r>
    <x v="3624"/>
    <x v="0"/>
    <n v="7"/>
    <x v="154"/>
    <m/>
    <n v="53.7"/>
    <n v="30.1"/>
    <x v="0"/>
    <n v="3.5"/>
    <x v="1"/>
    <x v="33"/>
    <n v="18.38"/>
    <n v="-3.451937422590539E-2"/>
    <s v="Normal"/>
    <n v="18.431111111111111"/>
    <n v="18.38"/>
    <x v="1"/>
    <s v="T230"/>
    <b v="0"/>
    <x v="10"/>
    <x v="1"/>
    <x v="2"/>
  </r>
  <r>
    <x v="3625"/>
    <x v="1"/>
    <n v="27"/>
    <x v="154"/>
    <m/>
    <n v="101.4"/>
    <n v="64.3"/>
    <x v="1"/>
    <n v="4.5"/>
    <x v="1"/>
    <x v="205"/>
    <n v="29.57"/>
    <n v="9.6469622501767729E-2"/>
    <s v="Normal"/>
    <n v="18.431111111111111"/>
    <n v="29.57"/>
    <x v="1"/>
    <s v="T305"/>
    <b v="1"/>
    <x v="12"/>
    <x v="0"/>
    <x v="2"/>
  </r>
  <r>
    <x v="3626"/>
    <x v="3"/>
    <n v="23"/>
    <x v="154"/>
    <m/>
    <n v="63.8"/>
    <n v="56.1"/>
    <x v="0"/>
    <n v="1"/>
    <x v="0"/>
    <x v="4"/>
    <m/>
    <n v="-0.24967377635768659"/>
    <s v="Normal"/>
    <n v="18.431111111111111"/>
    <n v="18.431111111111111"/>
    <x v="1"/>
    <s v="T191"/>
    <b v="0"/>
    <x v="8"/>
    <x v="1"/>
    <x v="1"/>
  </r>
  <r>
    <x v="3627"/>
    <x v="3"/>
    <n v="7"/>
    <x v="154"/>
    <m/>
    <n v="65.3"/>
    <n v="36.200000000000003"/>
    <x v="1"/>
    <n v="2"/>
    <x v="0"/>
    <x v="1152"/>
    <n v="12.97"/>
    <n v="-9.7848281491027034E-2"/>
    <s v="Normal"/>
    <n v="18.431111111111111"/>
    <n v="12.97"/>
    <x v="0"/>
    <s v="T013"/>
    <b v="1"/>
    <x v="10"/>
    <x v="1"/>
    <x v="2"/>
  </r>
  <r>
    <x v="3628"/>
    <x v="3"/>
    <n v="26"/>
    <x v="154"/>
    <m/>
    <n v="74.3"/>
    <n v="36.1"/>
    <x v="1"/>
    <n v="2.5"/>
    <x v="1"/>
    <x v="1153"/>
    <n v="14.44"/>
    <n v="-8.0640611679616919E-2"/>
    <s v="Normal"/>
    <n v="18.431111111111111"/>
    <n v="14.44"/>
    <x v="0"/>
    <s v="T450"/>
    <b v="1"/>
    <x v="22"/>
    <x v="0"/>
    <x v="0"/>
  </r>
  <r>
    <x v="3629"/>
    <x v="2"/>
    <n v="17"/>
    <x v="154"/>
    <m/>
    <n v="85.9"/>
    <n v="52.4"/>
    <x v="1"/>
    <n v="4.5"/>
    <x v="1"/>
    <x v="309"/>
    <n v="27.32"/>
    <n v="7.013135238226241E-2"/>
    <s v="Normal"/>
    <n v="18.431111111111111"/>
    <n v="27.32"/>
    <x v="1"/>
    <s v="T314"/>
    <b v="1"/>
    <x v="12"/>
    <x v="0"/>
    <x v="1"/>
  </r>
  <r>
    <x v="3630"/>
    <x v="3"/>
    <n v="20"/>
    <x v="154"/>
    <m/>
    <n v="72.2"/>
    <n v="45.4"/>
    <x v="1"/>
    <n v="2.5"/>
    <x v="1"/>
    <x v="1154"/>
    <n v="16.239999999999998"/>
    <n v="-5.9569995584012672E-2"/>
    <s v="Normal"/>
    <n v="18.431111111111111"/>
    <n v="16.239999999999998"/>
    <x v="0"/>
    <s v="T435"/>
    <b v="1"/>
    <x v="1"/>
    <x v="0"/>
    <x v="0"/>
  </r>
  <r>
    <x v="3631"/>
    <x v="2"/>
    <n v="14"/>
    <x v="154"/>
    <m/>
    <n v="78.099999999999994"/>
    <n v="43.3"/>
    <x v="1"/>
    <n v="3.5"/>
    <x v="1"/>
    <x v="1155"/>
    <n v="20.13"/>
    <n v="-1.4034053021845698E-2"/>
    <s v="Normal"/>
    <n v="18.431111111111111"/>
    <n v="20.13"/>
    <x v="1"/>
    <s v="T306"/>
    <b v="1"/>
    <x v="19"/>
    <x v="0"/>
    <x v="2"/>
  </r>
  <r>
    <x v="3632"/>
    <x v="0"/>
    <n v="7"/>
    <x v="154"/>
    <m/>
    <n v="78.400000000000006"/>
    <n v="60.6"/>
    <x v="0"/>
    <n v="1"/>
    <x v="0"/>
    <x v="15"/>
    <n v="5"/>
    <n v="-0.19114428720323032"/>
    <s v="Normal"/>
    <n v="18.431111111111111"/>
    <n v="5"/>
    <x v="0"/>
    <s v="T291"/>
    <b v="0"/>
    <x v="6"/>
    <x v="1"/>
    <x v="2"/>
  </r>
  <r>
    <x v="3633"/>
    <x v="1"/>
    <n v="4"/>
    <x v="154"/>
    <m/>
    <n v="100.8"/>
    <n v="44"/>
    <x v="1"/>
    <n v="4.5"/>
    <x v="1"/>
    <x v="186"/>
    <n v="29.91"/>
    <n v="0.10044962776427076"/>
    <s v="Normal"/>
    <n v="18.431111111111111"/>
    <n v="29.91"/>
    <x v="1"/>
    <s v="T359"/>
    <b v="1"/>
    <x v="8"/>
    <x v="0"/>
    <x v="2"/>
  </r>
  <r>
    <x v="3634"/>
    <x v="3"/>
    <n v="29"/>
    <x v="154"/>
    <m/>
    <n v="69.400000000000006"/>
    <n v="44.7"/>
    <x v="0"/>
    <n v="2"/>
    <x v="0"/>
    <x v="3"/>
    <n v="10"/>
    <n v="-0.13261479804877407"/>
    <s v="Normal"/>
    <n v="18.431111111111111"/>
    <n v="10"/>
    <x v="0"/>
    <s v="T225"/>
    <b v="0"/>
    <x v="0"/>
    <x v="0"/>
    <x v="1"/>
  </r>
  <r>
    <x v="3635"/>
    <x v="2"/>
    <n v="21"/>
    <x v="154"/>
    <m/>
    <n v="74.2"/>
    <n v="50.7"/>
    <x v="1"/>
    <n v="3.5"/>
    <x v="1"/>
    <x v="4"/>
    <m/>
    <n v="-0.24967377635768659"/>
    <s v="Normal"/>
    <n v="18.431111111111111"/>
    <n v="18.431111111111111"/>
    <x v="1"/>
    <s v="T077"/>
    <b v="1"/>
    <x v="13"/>
    <x v="1"/>
    <x v="2"/>
  </r>
  <r>
    <x v="3636"/>
    <x v="0"/>
    <n v="13"/>
    <x v="154"/>
    <m/>
    <n v="60.8"/>
    <n v="47.6"/>
    <x v="0"/>
    <n v="1"/>
    <x v="0"/>
    <x v="4"/>
    <m/>
    <n v="-0.24967377635768659"/>
    <s v="Normal"/>
    <n v="18.431111111111111"/>
    <n v="18.431111111111111"/>
    <x v="1"/>
    <s v="T076"/>
    <b v="0"/>
    <x v="17"/>
    <x v="1"/>
    <x v="2"/>
  </r>
  <r>
    <x v="3637"/>
    <x v="3"/>
    <n v="19"/>
    <x v="154"/>
    <m/>
    <n v="81.5"/>
    <n v="30.4"/>
    <x v="1"/>
    <n v="3.5"/>
    <x v="1"/>
    <x v="1156"/>
    <n v="21.02"/>
    <n v="-3.6158039523524785E-3"/>
    <s v="Normal"/>
    <n v="18.431111111111111"/>
    <n v="21.02"/>
    <x v="1"/>
    <s v="T287"/>
    <b v="1"/>
    <x v="17"/>
    <x v="0"/>
    <x v="2"/>
  </r>
  <r>
    <x v="3638"/>
    <x v="1"/>
    <n v="25"/>
    <x v="154"/>
    <m/>
    <n v="48.3"/>
    <n v="32.1"/>
    <x v="1"/>
    <n v="5"/>
    <x v="1"/>
    <x v="869"/>
    <n v="31.89"/>
    <n v="0.12362730546943544"/>
    <s v="Normal"/>
    <n v="18.431111111111111"/>
    <n v="31.89"/>
    <x v="1"/>
    <s v="T275"/>
    <b v="1"/>
    <x v="11"/>
    <x v="1"/>
    <x v="2"/>
  </r>
  <r>
    <x v="3639"/>
    <x v="0"/>
    <n v="27"/>
    <x v="154"/>
    <m/>
    <n v="78.400000000000006"/>
    <n v="53.6"/>
    <x v="0"/>
    <n v="3"/>
    <x v="2"/>
    <x v="72"/>
    <n v="16"/>
    <n v="-6.2379411063426558E-2"/>
    <s v="Normal"/>
    <n v="18.431111111111111"/>
    <n v="16"/>
    <x v="0"/>
    <s v="T471"/>
    <b v="0"/>
    <x v="3"/>
    <x v="0"/>
    <x v="0"/>
  </r>
  <r>
    <x v="3640"/>
    <x v="3"/>
    <n v="6"/>
    <x v="155"/>
    <m/>
    <n v="48"/>
    <n v="29.9"/>
    <x v="1"/>
    <n v="3"/>
    <x v="2"/>
    <x v="1157"/>
    <n v="19.16"/>
    <n v="-2.5388773917810199E-2"/>
    <s v="Normal"/>
    <n v="18.07842105263158"/>
    <n v="19.16"/>
    <x v="1"/>
    <s v="T378"/>
    <b v="1"/>
    <x v="5"/>
    <x v="0"/>
    <x v="2"/>
  </r>
  <r>
    <x v="3641"/>
    <x v="2"/>
    <n v="1"/>
    <x v="155"/>
    <m/>
    <n v="67.7"/>
    <n v="51.3"/>
    <x v="0"/>
    <n v="1"/>
    <x v="0"/>
    <x v="0"/>
    <n v="6"/>
    <n v="-0.17943838937233908"/>
    <s v="Normal"/>
    <n v="18.07842105263158"/>
    <n v="6"/>
    <x v="0"/>
    <s v="T188"/>
    <b v="0"/>
    <x v="17"/>
    <x v="1"/>
    <x v="1"/>
  </r>
  <r>
    <x v="3642"/>
    <x v="0"/>
    <n v="9"/>
    <x v="155"/>
    <m/>
    <n v="87.2"/>
    <n v="50.6"/>
    <x v="0"/>
    <n v="4"/>
    <x v="1"/>
    <x v="58"/>
    <n v="23"/>
    <n v="1.9561873752812205E-2"/>
    <s v="Normal"/>
    <n v="18.07842105263158"/>
    <n v="23"/>
    <x v="1"/>
    <s v="T222"/>
    <b v="0"/>
    <x v="19"/>
    <x v="1"/>
    <x v="2"/>
  </r>
  <r>
    <x v="3643"/>
    <x v="0"/>
    <n v="2"/>
    <x v="155"/>
    <m/>
    <n v="66.3"/>
    <n v="45.7"/>
    <x v="1"/>
    <n v="1.5"/>
    <x v="0"/>
    <x v="1158"/>
    <n v="11.41"/>
    <n v="-0.1161094821072174"/>
    <s v="Normal"/>
    <n v="18.07842105263158"/>
    <n v="11.41"/>
    <x v="0"/>
    <s v="T384"/>
    <b v="1"/>
    <x v="6"/>
    <x v="0"/>
    <x v="2"/>
  </r>
  <r>
    <x v="3644"/>
    <x v="2"/>
    <n v="6"/>
    <x v="155"/>
    <m/>
    <n v="92.7"/>
    <n v="56.4"/>
    <x v="1"/>
    <n v="5"/>
    <x v="1"/>
    <x v="548"/>
    <n v="29.86"/>
    <n v="9.9864332872726183E-2"/>
    <s v="Normal"/>
    <n v="18.07842105263158"/>
    <n v="29.86"/>
    <x v="1"/>
    <s v="T297"/>
    <b v="1"/>
    <x v="0"/>
    <x v="0"/>
    <x v="1"/>
  </r>
  <r>
    <x v="3645"/>
    <x v="3"/>
    <n v="13"/>
    <x v="155"/>
    <m/>
    <n v="78.7"/>
    <n v="45.3"/>
    <x v="1"/>
    <n v="2"/>
    <x v="0"/>
    <x v="266"/>
    <n v="12.74"/>
    <n v="-0.10054063799213203"/>
    <s v="Normal"/>
    <n v="18.07842105263158"/>
    <n v="12.74"/>
    <x v="0"/>
    <s v="T025"/>
    <b v="1"/>
    <x v="7"/>
    <x v="0"/>
    <x v="2"/>
  </r>
  <r>
    <x v="3646"/>
    <x v="3"/>
    <n v="28"/>
    <x v="155"/>
    <m/>
    <n v="61.1"/>
    <n v="59.6"/>
    <x v="1"/>
    <n v="3"/>
    <x v="2"/>
    <x v="749"/>
    <n v="16.190000000000001"/>
    <n v="-6.0155290475557205E-2"/>
    <s v="Normal"/>
    <n v="18.07842105263158"/>
    <n v="16.190000000000001"/>
    <x v="0"/>
    <s v="T227"/>
    <b v="1"/>
    <x v="8"/>
    <x v="0"/>
    <x v="2"/>
  </r>
  <r>
    <x v="3647"/>
    <x v="1"/>
    <n v="18"/>
    <x v="155"/>
    <m/>
    <n v="100.2"/>
    <n v="60.1"/>
    <x v="0"/>
    <n v="4"/>
    <x v="1"/>
    <x v="18"/>
    <n v="24.2"/>
    <n v="3.3608951149881695E-2"/>
    <s v="Normal"/>
    <n v="18.07842105263158"/>
    <n v="24.2"/>
    <x v="1"/>
    <s v="T262"/>
    <b v="0"/>
    <x v="19"/>
    <x v="0"/>
    <x v="2"/>
  </r>
  <r>
    <x v="3648"/>
    <x v="3"/>
    <n v="4"/>
    <x v="155"/>
    <m/>
    <n v="85.4"/>
    <n v="63.3"/>
    <x v="1"/>
    <n v="3.5"/>
    <x v="1"/>
    <x v="1159"/>
    <n v="22.64"/>
    <n v="1.534775053369136E-2"/>
    <s v="Normal"/>
    <n v="18.07842105263158"/>
    <n v="22.64"/>
    <x v="1"/>
    <s v="T169"/>
    <b v="1"/>
    <x v="18"/>
    <x v="0"/>
    <x v="2"/>
  </r>
  <r>
    <x v="3649"/>
    <x v="0"/>
    <n v="24"/>
    <x v="155"/>
    <m/>
    <n v="48.8"/>
    <n v="29.1"/>
    <x v="1"/>
    <n v="3.5"/>
    <x v="1"/>
    <x v="575"/>
    <n v="22.07"/>
    <n v="8.6753887700833435E-3"/>
    <s v="Normal"/>
    <n v="18.07842105263158"/>
    <n v="22.07"/>
    <x v="1"/>
    <s v="T238"/>
    <b v="1"/>
    <x v="22"/>
    <x v="0"/>
    <x v="1"/>
  </r>
  <r>
    <x v="3650"/>
    <x v="0"/>
    <n v="30"/>
    <x v="155"/>
    <m/>
    <n v="59"/>
    <n v="30.2"/>
    <x v="1"/>
    <n v="1.5"/>
    <x v="0"/>
    <x v="672"/>
    <n v="10.62"/>
    <n v="-0.1253571413936215"/>
    <s v="Normal"/>
    <n v="18.07842105263158"/>
    <n v="10.62"/>
    <x v="0"/>
    <s v="T308"/>
    <b v="1"/>
    <x v="3"/>
    <x v="0"/>
    <x v="2"/>
  </r>
  <r>
    <x v="3651"/>
    <x v="0"/>
    <n v="1"/>
    <x v="155"/>
    <m/>
    <n v="68.5"/>
    <n v="34.700000000000003"/>
    <x v="0"/>
    <n v="1"/>
    <x v="0"/>
    <x v="15"/>
    <n v="5"/>
    <n v="-0.19114428720323032"/>
    <s v="Normal"/>
    <n v="18.07842105263158"/>
    <n v="5"/>
    <x v="0"/>
    <s v="T430"/>
    <b v="0"/>
    <x v="16"/>
    <x v="1"/>
    <x v="1"/>
  </r>
  <r>
    <x v="3652"/>
    <x v="1"/>
    <n v="30"/>
    <x v="155"/>
    <m/>
    <n v="91.4"/>
    <n v="47.6"/>
    <x v="1"/>
    <n v="5"/>
    <x v="1"/>
    <x v="1129"/>
    <n v="32.630000000000003"/>
    <n v="0.132289669864295"/>
    <s v="Normal"/>
    <n v="18.07842105263158"/>
    <n v="32.630000000000003"/>
    <x v="1"/>
    <s v="T353"/>
    <b v="1"/>
    <x v="8"/>
    <x v="0"/>
    <x v="1"/>
  </r>
  <r>
    <x v="3653"/>
    <x v="2"/>
    <n v="6"/>
    <x v="155"/>
    <m/>
    <n v="69.7"/>
    <n v="35.5"/>
    <x v="1"/>
    <n v="2.5"/>
    <x v="1"/>
    <x v="1160"/>
    <n v="16.350000000000001"/>
    <n v="-5.82823468226146E-2"/>
    <s v="Normal"/>
    <n v="18.07842105263158"/>
    <n v="16.350000000000001"/>
    <x v="0"/>
    <s v="T389"/>
    <b v="1"/>
    <x v="12"/>
    <x v="1"/>
    <x v="2"/>
  </r>
  <r>
    <x v="3654"/>
    <x v="3"/>
    <n v="31"/>
    <x v="155"/>
    <m/>
    <n v="92.2"/>
    <n v="53"/>
    <x v="0"/>
    <n v="4.5"/>
    <x v="1"/>
    <x v="113"/>
    <n v="26.78"/>
    <n v="6.3810167553581154E-2"/>
    <s v="Normal"/>
    <n v="18.07842105263158"/>
    <n v="26.78"/>
    <x v="1"/>
    <s v="T308"/>
    <b v="0"/>
    <x v="23"/>
    <x v="1"/>
    <x v="0"/>
  </r>
  <r>
    <x v="3655"/>
    <x v="0"/>
    <n v="3"/>
    <x v="155"/>
    <m/>
    <n v="89.3"/>
    <n v="65.5"/>
    <x v="0"/>
    <n v="2.5"/>
    <x v="1"/>
    <x v="252"/>
    <n v="15.23"/>
    <n v="-7.1392952393212819E-2"/>
    <s v="Normal"/>
    <n v="18.07842105263158"/>
    <n v="15.23"/>
    <x v="0"/>
    <s v="T332"/>
    <b v="0"/>
    <x v="19"/>
    <x v="1"/>
    <x v="0"/>
  </r>
  <r>
    <x v="3656"/>
    <x v="0"/>
    <n v="3"/>
    <x v="155"/>
    <m/>
    <n v="50.3"/>
    <n v="27.2"/>
    <x v="0"/>
    <n v="4"/>
    <x v="1"/>
    <x v="32"/>
    <n v="20"/>
    <n v="-1.5555819739861551E-2"/>
    <s v="Normal"/>
    <n v="18.07842105263158"/>
    <n v="20"/>
    <x v="1"/>
    <s v="T128"/>
    <b v="0"/>
    <x v="15"/>
    <x v="1"/>
    <x v="0"/>
  </r>
  <r>
    <x v="3657"/>
    <x v="0"/>
    <n v="16"/>
    <x v="155"/>
    <m/>
    <n v="78"/>
    <n v="43.5"/>
    <x v="0"/>
    <n v="1.5"/>
    <x v="0"/>
    <x v="4"/>
    <m/>
    <n v="-0.24967377635768659"/>
    <s v="Normal"/>
    <n v="18.07842105263158"/>
    <n v="18.07842105263158"/>
    <x v="1"/>
    <s v="T364"/>
    <b v="0"/>
    <x v="18"/>
    <x v="1"/>
    <x v="0"/>
  </r>
  <r>
    <x v="3658"/>
    <x v="3"/>
    <n v="22"/>
    <x v="155"/>
    <m/>
    <n v="40"/>
    <n v="30"/>
    <x v="0"/>
    <n v="3"/>
    <x v="2"/>
    <x v="61"/>
    <n v="17"/>
    <n v="-5.0673513232535307E-2"/>
    <s v="Normal"/>
    <n v="18.07842105263158"/>
    <n v="17"/>
    <x v="0"/>
    <s v="T435"/>
    <b v="0"/>
    <x v="4"/>
    <x v="1"/>
    <x v="2"/>
  </r>
  <r>
    <x v="3659"/>
    <x v="2"/>
    <n v="14"/>
    <x v="155"/>
    <m/>
    <n v="64"/>
    <n v="33.4"/>
    <x v="1"/>
    <n v="2"/>
    <x v="0"/>
    <x v="1161"/>
    <n v="12.61"/>
    <n v="-0.10206240471014791"/>
    <s v="Normal"/>
    <n v="18.07842105263158"/>
    <n v="12.61"/>
    <x v="0"/>
    <s v="T324"/>
    <b v="1"/>
    <x v="3"/>
    <x v="1"/>
    <x v="2"/>
  </r>
  <r>
    <x v="3660"/>
    <x v="3"/>
    <n v="11"/>
    <x v="42"/>
    <m/>
    <n v="64.3"/>
    <n v="55.4"/>
    <x v="1"/>
    <n v="3"/>
    <x v="2"/>
    <x v="684"/>
    <n v="16.3"/>
    <n v="-5.8867641714159175E-2"/>
    <s v="Normal"/>
    <n v="19.614912280701748"/>
    <n v="16.3"/>
    <x v="0"/>
    <s v="T367"/>
    <b v="1"/>
    <x v="20"/>
    <x v="0"/>
    <x v="2"/>
  </r>
  <r>
    <x v="3661"/>
    <x v="0"/>
    <n v="2"/>
    <x v="42"/>
    <m/>
    <n v="40.9"/>
    <n v="34.9"/>
    <x v="0"/>
    <n v="2"/>
    <x v="0"/>
    <x v="40"/>
    <n v="12"/>
    <n v="-0.10920300238699156"/>
    <s v="Normal"/>
    <n v="19.614912280701748"/>
    <n v="12"/>
    <x v="0"/>
    <s v="T196"/>
    <b v="0"/>
    <x v="7"/>
    <x v="1"/>
    <x v="1"/>
  </r>
  <r>
    <x v="3662"/>
    <x v="1"/>
    <n v="12"/>
    <x v="42"/>
    <m/>
    <n v="76.8"/>
    <n v="57.4"/>
    <x v="1"/>
    <n v="3"/>
    <x v="2"/>
    <x v="343"/>
    <n v="17.809999999999999"/>
    <n v="-4.1191735989513409E-2"/>
    <s v="Normal"/>
    <n v="19.614912280701748"/>
    <n v="17.809999999999999"/>
    <x v="0"/>
    <s v="T024"/>
    <b v="1"/>
    <x v="1"/>
    <x v="0"/>
    <x v="1"/>
  </r>
  <r>
    <x v="3663"/>
    <x v="2"/>
    <n v="9"/>
    <x v="42"/>
    <m/>
    <n v="64.7"/>
    <n v="52.3"/>
    <x v="0"/>
    <n v="3"/>
    <x v="2"/>
    <x v="45"/>
    <n v="15"/>
    <n v="-7.4085308894317803E-2"/>
    <s v="Normal"/>
    <n v="19.614912280701748"/>
    <n v="15"/>
    <x v="0"/>
    <s v="T137"/>
    <b v="0"/>
    <x v="3"/>
    <x v="0"/>
    <x v="2"/>
  </r>
  <r>
    <x v="3664"/>
    <x v="0"/>
    <n v="30"/>
    <x v="42"/>
    <m/>
    <n v="53.5"/>
    <n v="26.2"/>
    <x v="1"/>
    <n v="5"/>
    <x v="1"/>
    <x v="1162"/>
    <n v="26.14"/>
    <n v="5.6318392941810742E-2"/>
    <s v="Normal"/>
    <n v="19.614912280701748"/>
    <n v="26.14"/>
    <x v="1"/>
    <s v="T244"/>
    <b v="1"/>
    <x v="4"/>
    <x v="0"/>
    <x v="2"/>
  </r>
  <r>
    <x v="3665"/>
    <x v="0"/>
    <n v="11"/>
    <x v="42"/>
    <m/>
    <n v="83.9"/>
    <n v="42.8"/>
    <x v="0"/>
    <n v="4"/>
    <x v="1"/>
    <x v="32"/>
    <n v="20"/>
    <n v="-1.5555819739861551E-2"/>
    <s v="Normal"/>
    <n v="19.614912280701748"/>
    <n v="20"/>
    <x v="1"/>
    <s v="T360"/>
    <b v="0"/>
    <x v="17"/>
    <x v="1"/>
    <x v="0"/>
  </r>
  <r>
    <x v="3666"/>
    <x v="3"/>
    <n v="29"/>
    <x v="42"/>
    <m/>
    <n v="72"/>
    <n v="47.2"/>
    <x v="1"/>
    <n v="2.5"/>
    <x v="1"/>
    <x v="4"/>
    <m/>
    <n v="-0.24967377635768659"/>
    <s v="Normal"/>
    <n v="19.614912280701748"/>
    <n v="19.614912280701748"/>
    <x v="1"/>
    <s v="T046"/>
    <b v="1"/>
    <x v="3"/>
    <x v="0"/>
    <x v="2"/>
  </r>
  <r>
    <x v="3667"/>
    <x v="0"/>
    <n v="17"/>
    <x v="42"/>
    <m/>
    <n v="72"/>
    <n v="35.4"/>
    <x v="0"/>
    <n v="3.5"/>
    <x v="1"/>
    <x v="175"/>
    <n v="19.43"/>
    <n v="-2.2228181503469568E-2"/>
    <s v="Normal"/>
    <n v="19.614912280701748"/>
    <n v="19.43"/>
    <x v="1"/>
    <s v="T187"/>
    <b v="0"/>
    <x v="18"/>
    <x v="1"/>
    <x v="1"/>
  </r>
  <r>
    <x v="3668"/>
    <x v="0"/>
    <n v="4"/>
    <x v="42"/>
    <m/>
    <n v="75.2"/>
    <n v="45.1"/>
    <x v="1"/>
    <n v="2"/>
    <x v="0"/>
    <x v="1163"/>
    <n v="12.48"/>
    <n v="-0.10358417142816376"/>
    <s v="Normal"/>
    <n v="19.614912280701748"/>
    <n v="12.48"/>
    <x v="0"/>
    <s v="T445"/>
    <b v="1"/>
    <x v="11"/>
    <x v="0"/>
    <x v="2"/>
  </r>
  <r>
    <x v="3669"/>
    <x v="0"/>
    <n v="19"/>
    <x v="42"/>
    <m/>
    <n v="62.2"/>
    <n v="44.8"/>
    <x v="0"/>
    <n v="1.5"/>
    <x v="0"/>
    <x v="50"/>
    <n v="7.88"/>
    <n v="-0.15743130145026352"/>
    <s v="Normal"/>
    <n v="19.614912280701748"/>
    <n v="7.88"/>
    <x v="0"/>
    <s v="T468"/>
    <b v="0"/>
    <x v="7"/>
    <x v="1"/>
    <x v="1"/>
  </r>
  <r>
    <x v="3670"/>
    <x v="2"/>
    <n v="5"/>
    <x v="42"/>
    <m/>
    <n v="46.2"/>
    <n v="38"/>
    <x v="0"/>
    <n v="2"/>
    <x v="0"/>
    <x v="20"/>
    <n v="13"/>
    <n v="-9.7497104556100306E-2"/>
    <s v="Normal"/>
    <n v="19.614912280701748"/>
    <n v="13"/>
    <x v="0"/>
    <s v="T075"/>
    <b v="0"/>
    <x v="12"/>
    <x v="0"/>
    <x v="2"/>
  </r>
  <r>
    <x v="3671"/>
    <x v="1"/>
    <n v="18"/>
    <x v="42"/>
    <m/>
    <n v="52.1"/>
    <n v="25.3"/>
    <x v="1"/>
    <n v="4"/>
    <x v="1"/>
    <x v="339"/>
    <n v="25.89"/>
    <n v="5.3391918484087926E-2"/>
    <s v="Normal"/>
    <n v="19.614912280701748"/>
    <n v="25.89"/>
    <x v="1"/>
    <s v="T454"/>
    <b v="1"/>
    <x v="2"/>
    <x v="0"/>
    <x v="0"/>
  </r>
  <r>
    <x v="3672"/>
    <x v="3"/>
    <n v="16"/>
    <x v="42"/>
    <m/>
    <n v="78.8"/>
    <n v="42.2"/>
    <x v="1"/>
    <n v="3.5"/>
    <x v="1"/>
    <x v="524"/>
    <n v="21.24"/>
    <n v="-1.0405064295564165E-3"/>
    <s v="Normal"/>
    <n v="19.614912280701748"/>
    <n v="21.24"/>
    <x v="1"/>
    <s v="T114"/>
    <b v="1"/>
    <x v="11"/>
    <x v="0"/>
    <x v="0"/>
  </r>
  <r>
    <x v="3673"/>
    <x v="3"/>
    <n v="7"/>
    <x v="42"/>
    <m/>
    <n v="69"/>
    <n v="50.1"/>
    <x v="0"/>
    <n v="1"/>
    <x v="0"/>
    <x v="0"/>
    <n v="6"/>
    <n v="-0.17943838937233908"/>
    <s v="Normal"/>
    <n v="19.614912280701748"/>
    <n v="6"/>
    <x v="0"/>
    <s v="T479"/>
    <b v="0"/>
    <x v="16"/>
    <x v="1"/>
    <x v="2"/>
  </r>
  <r>
    <x v="3674"/>
    <x v="2"/>
    <n v="5"/>
    <x v="42"/>
    <m/>
    <n v="83"/>
    <n v="66.5"/>
    <x v="0"/>
    <n v="4"/>
    <x v="1"/>
    <x v="158"/>
    <n v="21"/>
    <n v="-3.8499219089702984E-3"/>
    <s v="Normal"/>
    <n v="19.614912280701748"/>
    <n v="21"/>
    <x v="1"/>
    <s v="T216"/>
    <b v="0"/>
    <x v="0"/>
    <x v="1"/>
    <x v="0"/>
  </r>
  <r>
    <x v="3675"/>
    <x v="1"/>
    <n v="14"/>
    <x v="42"/>
    <m/>
    <n v="80.5"/>
    <n v="42.7"/>
    <x v="1"/>
    <n v="3"/>
    <x v="2"/>
    <x v="1164"/>
    <n v="18.36"/>
    <n v="-3.4753492182523209E-2"/>
    <s v="Normal"/>
    <n v="19.614912280701748"/>
    <n v="18.36"/>
    <x v="1"/>
    <s v="T353"/>
    <b v="1"/>
    <x v="9"/>
    <x v="0"/>
    <x v="1"/>
  </r>
  <r>
    <x v="3676"/>
    <x v="2"/>
    <n v="2"/>
    <x v="42"/>
    <m/>
    <n v="72.3"/>
    <n v="56.8"/>
    <x v="1"/>
    <n v="2"/>
    <x v="0"/>
    <x v="25"/>
    <n v="11.66"/>
    <n v="-0.11318300764949459"/>
    <s v="Normal"/>
    <n v="19.614912280701748"/>
    <n v="11.66"/>
    <x v="0"/>
    <s v="T228"/>
    <b v="1"/>
    <x v="2"/>
    <x v="1"/>
    <x v="0"/>
  </r>
  <r>
    <x v="3677"/>
    <x v="3"/>
    <n v="6"/>
    <x v="42"/>
    <m/>
    <n v="42.5"/>
    <n v="30.6"/>
    <x v="0"/>
    <n v="4"/>
    <x v="1"/>
    <x v="21"/>
    <n v="22"/>
    <n v="7.8559759219209522E-3"/>
    <s v="Normal"/>
    <n v="19.614912280701748"/>
    <n v="22"/>
    <x v="1"/>
    <s v="T075"/>
    <b v="0"/>
    <x v="22"/>
    <x v="1"/>
    <x v="0"/>
  </r>
  <r>
    <x v="3678"/>
    <x v="1"/>
    <n v="15"/>
    <x v="42"/>
    <m/>
    <n v="49.6"/>
    <n v="30.1"/>
    <x v="1"/>
    <n v="5"/>
    <x v="1"/>
    <x v="1165"/>
    <n v="31.24"/>
    <n v="0.1160184718793561"/>
    <s v="Normal"/>
    <n v="19.614912280701748"/>
    <n v="31.24"/>
    <x v="1"/>
    <s v="T045"/>
    <b v="1"/>
    <x v="18"/>
    <x v="0"/>
    <x v="0"/>
  </r>
  <r>
    <x v="3679"/>
    <x v="3"/>
    <n v="9"/>
    <x v="42"/>
    <m/>
    <n v="51.4"/>
    <n v="39.6"/>
    <x v="0"/>
    <n v="4"/>
    <x v="1"/>
    <x v="32"/>
    <n v="20"/>
    <n v="-1.5555819739861551E-2"/>
    <s v="Normal"/>
    <n v="19.614912280701748"/>
    <n v="20"/>
    <x v="1"/>
    <s v="T385"/>
    <b v="0"/>
    <x v="18"/>
    <x v="0"/>
    <x v="0"/>
  </r>
  <r>
    <x v="3680"/>
    <x v="3"/>
    <n v="27"/>
    <x v="156"/>
    <m/>
    <n v="99"/>
    <n v="66.5"/>
    <x v="0"/>
    <n v="2"/>
    <x v="0"/>
    <x v="40"/>
    <n v="12"/>
    <n v="-0.10920300238699156"/>
    <s v="Normal"/>
    <n v="20.771666666666665"/>
    <n v="12"/>
    <x v="0"/>
    <s v="T446"/>
    <b v="0"/>
    <x v="9"/>
    <x v="1"/>
    <x v="0"/>
  </r>
  <r>
    <x v="3681"/>
    <x v="1"/>
    <n v="20"/>
    <x v="156"/>
    <m/>
    <n v="104.9"/>
    <n v="55.6"/>
    <x v="1"/>
    <n v="5"/>
    <x v="1"/>
    <x v="1166"/>
    <n v="32.700000000000003"/>
    <n v="0.13310908271245739"/>
    <s v="Normal"/>
    <n v="20.771666666666665"/>
    <n v="32.700000000000003"/>
    <x v="1"/>
    <s v="T063"/>
    <b v="1"/>
    <x v="12"/>
    <x v="0"/>
    <x v="0"/>
  </r>
  <r>
    <x v="3682"/>
    <x v="2"/>
    <n v="9"/>
    <x v="156"/>
    <m/>
    <n v="65.2"/>
    <n v="51.9"/>
    <x v="1"/>
    <n v="2"/>
    <x v="0"/>
    <x v="1167"/>
    <n v="12.04"/>
    <n v="-0.10873476647375592"/>
    <s v="Normal"/>
    <n v="20.771666666666665"/>
    <n v="12.04"/>
    <x v="0"/>
    <s v="T363"/>
    <b v="1"/>
    <x v="8"/>
    <x v="1"/>
    <x v="1"/>
  </r>
  <r>
    <x v="3683"/>
    <x v="3"/>
    <n v="24"/>
    <x v="156"/>
    <m/>
    <n v="51.7"/>
    <n v="27.9"/>
    <x v="1"/>
    <n v="5"/>
    <x v="1"/>
    <x v="4"/>
    <m/>
    <n v="-0.24967377635768659"/>
    <s v="Normal"/>
    <n v="20.771666666666665"/>
    <n v="20.771666666666665"/>
    <x v="1"/>
    <s v="T372"/>
    <b v="1"/>
    <x v="9"/>
    <x v="0"/>
    <x v="0"/>
  </r>
  <r>
    <x v="3684"/>
    <x v="3"/>
    <n v="20"/>
    <x v="156"/>
    <m/>
    <n v="49.7"/>
    <n v="38.9"/>
    <x v="0"/>
    <n v="3"/>
    <x v="2"/>
    <x v="61"/>
    <n v="17"/>
    <n v="-5.0673513232535307E-2"/>
    <s v="Normal"/>
    <n v="20.771666666666665"/>
    <n v="17"/>
    <x v="0"/>
    <s v="T138"/>
    <b v="0"/>
    <x v="1"/>
    <x v="1"/>
    <x v="1"/>
  </r>
  <r>
    <x v="3685"/>
    <x v="1"/>
    <n v="10"/>
    <x v="156"/>
    <m/>
    <n v="70.900000000000006"/>
    <n v="40.1"/>
    <x v="1"/>
    <n v="5"/>
    <x v="1"/>
    <x v="1168"/>
    <n v="30.32"/>
    <n v="0.10524904587493616"/>
    <s v="Normal"/>
    <n v="20.771666666666665"/>
    <n v="30.32"/>
    <x v="1"/>
    <s v="T400"/>
    <b v="1"/>
    <x v="18"/>
    <x v="0"/>
    <x v="0"/>
  </r>
  <r>
    <x v="3686"/>
    <x v="3"/>
    <n v="30"/>
    <x v="156"/>
    <m/>
    <n v="90.2"/>
    <n v="66"/>
    <x v="1"/>
    <n v="5"/>
    <x v="1"/>
    <x v="1169"/>
    <n v="32.42"/>
    <n v="0.12983143131980782"/>
    <s v="Normal"/>
    <n v="20.771666666666665"/>
    <n v="32.42"/>
    <x v="1"/>
    <s v="T420"/>
    <b v="1"/>
    <x v="11"/>
    <x v="0"/>
    <x v="0"/>
  </r>
  <r>
    <x v="3687"/>
    <x v="0"/>
    <n v="7"/>
    <x v="156"/>
    <m/>
    <n v="66.099999999999994"/>
    <n v="50.3"/>
    <x v="1"/>
    <n v="4"/>
    <x v="1"/>
    <x v="284"/>
    <n v="21.08"/>
    <n v="-2.9134500824990186E-3"/>
    <s v="Normal"/>
    <n v="20.771666666666665"/>
    <n v="21.08"/>
    <x v="1"/>
    <s v="T189"/>
    <b v="1"/>
    <x v="15"/>
    <x v="1"/>
    <x v="0"/>
  </r>
  <r>
    <x v="3688"/>
    <x v="0"/>
    <n v="16"/>
    <x v="156"/>
    <m/>
    <n v="73.900000000000006"/>
    <n v="48.9"/>
    <x v="0"/>
    <n v="1"/>
    <x v="0"/>
    <x v="15"/>
    <n v="5"/>
    <n v="-0.19114428720323032"/>
    <s v="Normal"/>
    <n v="20.771666666666665"/>
    <n v="5"/>
    <x v="0"/>
    <s v="T042"/>
    <b v="0"/>
    <x v="12"/>
    <x v="0"/>
    <x v="1"/>
  </r>
  <r>
    <x v="3689"/>
    <x v="2"/>
    <n v="20"/>
    <x v="156"/>
    <m/>
    <n v="73.599999999999994"/>
    <n v="35.299999999999997"/>
    <x v="0"/>
    <n v="3"/>
    <x v="2"/>
    <x v="72"/>
    <n v="16"/>
    <n v="-6.2379411063426558E-2"/>
    <s v="Normal"/>
    <n v="20.771666666666665"/>
    <n v="16"/>
    <x v="0"/>
    <s v="T420"/>
    <b v="0"/>
    <x v="9"/>
    <x v="1"/>
    <x v="1"/>
  </r>
  <r>
    <x v="3690"/>
    <x v="0"/>
    <n v="26"/>
    <x v="156"/>
    <m/>
    <n v="75.8"/>
    <n v="49.5"/>
    <x v="1"/>
    <n v="3.5"/>
    <x v="1"/>
    <x v="907"/>
    <n v="20.57"/>
    <n v="-8.8834579762535337E-3"/>
    <s v="Normal"/>
    <n v="20.771666666666665"/>
    <n v="20.57"/>
    <x v="1"/>
    <s v="T086"/>
    <b v="1"/>
    <x v="21"/>
    <x v="0"/>
    <x v="0"/>
  </r>
  <r>
    <x v="3691"/>
    <x v="0"/>
    <n v="25"/>
    <x v="156"/>
    <m/>
    <n v="76.3"/>
    <n v="37.700000000000003"/>
    <x v="0"/>
    <n v="2"/>
    <x v="0"/>
    <x v="3"/>
    <n v="10"/>
    <n v="-0.13261479804877407"/>
    <s v="Normal"/>
    <n v="20.771666666666665"/>
    <n v="10"/>
    <x v="0"/>
    <s v="T312"/>
    <b v="0"/>
    <x v="8"/>
    <x v="1"/>
    <x v="0"/>
  </r>
  <r>
    <x v="3692"/>
    <x v="1"/>
    <n v="5"/>
    <x v="156"/>
    <m/>
    <n v="87.9"/>
    <n v="47.9"/>
    <x v="0"/>
    <n v="5"/>
    <x v="1"/>
    <x v="168"/>
    <n v="30.8"/>
    <n v="0.11086787683376398"/>
    <s v="Normal"/>
    <n v="20.771666666666665"/>
    <n v="30.8"/>
    <x v="1"/>
    <s v="T488"/>
    <b v="0"/>
    <x v="20"/>
    <x v="0"/>
    <x v="1"/>
  </r>
  <r>
    <x v="3693"/>
    <x v="2"/>
    <n v="4"/>
    <x v="156"/>
    <m/>
    <n v="78.099999999999994"/>
    <n v="48.2"/>
    <x v="1"/>
    <n v="2"/>
    <x v="0"/>
    <x v="262"/>
    <n v="11.64"/>
    <n v="-0.1134171256061124"/>
    <s v="Normal"/>
    <n v="20.771666666666665"/>
    <n v="11.64"/>
    <x v="0"/>
    <s v="T021"/>
    <b v="1"/>
    <x v="19"/>
    <x v="1"/>
    <x v="0"/>
  </r>
  <r>
    <x v="3694"/>
    <x v="1"/>
    <n v="24"/>
    <x v="156"/>
    <m/>
    <n v="80.400000000000006"/>
    <n v="40.1"/>
    <x v="1"/>
    <n v="4"/>
    <x v="1"/>
    <x v="1170"/>
    <n v="23.23"/>
    <n v="2.2254230253917196E-2"/>
    <s v="Normal"/>
    <n v="20.771666666666665"/>
    <n v="23.23"/>
    <x v="1"/>
    <s v="T116"/>
    <b v="1"/>
    <x v="18"/>
    <x v="0"/>
    <x v="0"/>
  </r>
  <r>
    <x v="3695"/>
    <x v="1"/>
    <n v="6"/>
    <x v="156"/>
    <m/>
    <n v="56.2"/>
    <n v="39.1"/>
    <x v="1"/>
    <n v="5"/>
    <x v="1"/>
    <x v="1132"/>
    <n v="30.15"/>
    <n v="0.10325904324368464"/>
    <s v="Normal"/>
    <n v="20.771666666666665"/>
    <n v="30.15"/>
    <x v="1"/>
    <s v="T309"/>
    <b v="1"/>
    <x v="0"/>
    <x v="0"/>
    <x v="1"/>
  </r>
  <r>
    <x v="3696"/>
    <x v="0"/>
    <n v="17"/>
    <x v="156"/>
    <m/>
    <n v="86.3"/>
    <n v="62.3"/>
    <x v="0"/>
    <n v="2.5"/>
    <x v="1"/>
    <x v="252"/>
    <n v="15.23"/>
    <n v="-7.1392952393212819E-2"/>
    <s v="Normal"/>
    <n v="20.771666666666665"/>
    <n v="15.23"/>
    <x v="0"/>
    <s v="T320"/>
    <b v="0"/>
    <x v="21"/>
    <x v="1"/>
    <x v="0"/>
  </r>
  <r>
    <x v="3697"/>
    <x v="2"/>
    <n v="30"/>
    <x v="156"/>
    <m/>
    <n v="68.099999999999994"/>
    <n v="31.4"/>
    <x v="0"/>
    <n v="3"/>
    <x v="2"/>
    <x v="4"/>
    <m/>
    <n v="-0.24967377635768659"/>
    <s v="Normal"/>
    <n v="20.771666666666665"/>
    <n v="20.771666666666665"/>
    <x v="1"/>
    <s v="T496"/>
    <b v="0"/>
    <x v="2"/>
    <x v="1"/>
    <x v="0"/>
  </r>
  <r>
    <x v="3698"/>
    <x v="2"/>
    <n v="26"/>
    <x v="156"/>
    <m/>
    <n v="96.3"/>
    <n v="68"/>
    <x v="1"/>
    <n v="5"/>
    <x v="1"/>
    <x v="1171"/>
    <n v="29.76"/>
    <n v="9.8693743089637076E-2"/>
    <s v="Normal"/>
    <n v="20.771666666666665"/>
    <n v="29.76"/>
    <x v="1"/>
    <s v="T015"/>
    <b v="1"/>
    <x v="2"/>
    <x v="0"/>
    <x v="1"/>
  </r>
  <r>
    <x v="3699"/>
    <x v="1"/>
    <n v="2"/>
    <x v="156"/>
    <m/>
    <n v="83"/>
    <n v="53.3"/>
    <x v="1"/>
    <n v="4"/>
    <x v="1"/>
    <x v="54"/>
    <n v="23.95"/>
    <n v="3.0682476692158886E-2"/>
    <s v="Normal"/>
    <n v="20.771666666666665"/>
    <n v="23.95"/>
    <x v="1"/>
    <s v="T210"/>
    <b v="1"/>
    <x v="15"/>
    <x v="0"/>
    <x v="0"/>
  </r>
  <r>
    <x v="3700"/>
    <x v="0"/>
    <n v="8"/>
    <x v="157"/>
    <m/>
    <n v="86.8"/>
    <n v="43"/>
    <x v="0"/>
    <n v="1"/>
    <x v="0"/>
    <x v="47"/>
    <n v="7"/>
    <n v="-0.16773249154144781"/>
    <s v="Normal"/>
    <n v="17.738648648648649"/>
    <n v="7"/>
    <x v="0"/>
    <s v="T116"/>
    <b v="0"/>
    <x v="19"/>
    <x v="1"/>
    <x v="2"/>
  </r>
  <r>
    <x v="3701"/>
    <x v="3"/>
    <n v="4"/>
    <x v="157"/>
    <m/>
    <n v="85.1"/>
    <n v="59"/>
    <x v="0"/>
    <n v="4.5"/>
    <x v="1"/>
    <x v="113"/>
    <n v="26.78"/>
    <n v="6.3810167553581154E-2"/>
    <s v="Normal"/>
    <n v="17.738648648648649"/>
    <n v="26.78"/>
    <x v="1"/>
    <s v="T164"/>
    <b v="0"/>
    <x v="1"/>
    <x v="1"/>
    <x v="1"/>
  </r>
  <r>
    <x v="3702"/>
    <x v="2"/>
    <n v="25"/>
    <x v="157"/>
    <m/>
    <n v="50.1"/>
    <n v="39"/>
    <x v="0"/>
    <n v="3.5"/>
    <x v="1"/>
    <x v="33"/>
    <n v="18.38"/>
    <n v="-3.451937422590539E-2"/>
    <s v="Normal"/>
    <n v="17.738648648648649"/>
    <n v="18.38"/>
    <x v="1"/>
    <s v="T207"/>
    <b v="0"/>
    <x v="22"/>
    <x v="0"/>
    <x v="2"/>
  </r>
  <r>
    <x v="3703"/>
    <x v="3"/>
    <n v="22"/>
    <x v="157"/>
    <m/>
    <n v="39.1"/>
    <n v="27.6"/>
    <x v="0"/>
    <n v="2"/>
    <x v="0"/>
    <x v="20"/>
    <n v="13"/>
    <n v="-9.7497104556100306E-2"/>
    <s v="Normal"/>
    <n v="17.738648648648649"/>
    <n v="13"/>
    <x v="0"/>
    <s v="T223"/>
    <b v="0"/>
    <x v="17"/>
    <x v="1"/>
    <x v="1"/>
  </r>
  <r>
    <x v="3704"/>
    <x v="2"/>
    <n v="26"/>
    <x v="157"/>
    <m/>
    <n v="67.400000000000006"/>
    <n v="32.799999999999997"/>
    <x v="1"/>
    <n v="2"/>
    <x v="0"/>
    <x v="4"/>
    <m/>
    <n v="-0.24967377635768659"/>
    <s v="Normal"/>
    <n v="17.738648648648649"/>
    <n v="17.738648648648649"/>
    <x v="0"/>
    <s v="T214"/>
    <b v="1"/>
    <x v="19"/>
    <x v="1"/>
    <x v="2"/>
  </r>
  <r>
    <x v="3705"/>
    <x v="2"/>
    <n v="24"/>
    <x v="157"/>
    <m/>
    <n v="88"/>
    <n v="49.4"/>
    <x v="0"/>
    <n v="3"/>
    <x v="2"/>
    <x v="61"/>
    <n v="17"/>
    <n v="-5.0673513232535307E-2"/>
    <s v="Normal"/>
    <n v="17.738648648648649"/>
    <n v="17"/>
    <x v="0"/>
    <s v="T016"/>
    <b v="0"/>
    <x v="22"/>
    <x v="1"/>
    <x v="2"/>
  </r>
  <r>
    <x v="3706"/>
    <x v="3"/>
    <n v="11"/>
    <x v="157"/>
    <m/>
    <n v="49.3"/>
    <n v="37.9"/>
    <x v="0"/>
    <n v="3"/>
    <x v="2"/>
    <x v="61"/>
    <n v="17"/>
    <n v="-5.0673513232535307E-2"/>
    <s v="Normal"/>
    <n v="17.738648648648649"/>
    <n v="17"/>
    <x v="0"/>
    <s v="T184"/>
    <b v="0"/>
    <x v="22"/>
    <x v="1"/>
    <x v="2"/>
  </r>
  <r>
    <x v="3707"/>
    <x v="0"/>
    <n v="10"/>
    <x v="157"/>
    <m/>
    <n v="80"/>
    <n v="57.4"/>
    <x v="1"/>
    <n v="3.5"/>
    <x v="1"/>
    <x v="642"/>
    <n v="21.39"/>
    <n v="7.1537824507729615E-4"/>
    <s v="Normal"/>
    <n v="17.738648648648649"/>
    <n v="21.39"/>
    <x v="1"/>
    <s v="T025"/>
    <b v="1"/>
    <x v="21"/>
    <x v="0"/>
    <x v="2"/>
  </r>
  <r>
    <x v="3708"/>
    <x v="2"/>
    <n v="16"/>
    <x v="157"/>
    <m/>
    <n v="98.6"/>
    <n v="48.8"/>
    <x v="0"/>
    <n v="3"/>
    <x v="2"/>
    <x v="61"/>
    <n v="17"/>
    <n v="-5.0673513232535307E-2"/>
    <s v="Normal"/>
    <n v="17.738648648648649"/>
    <n v="17"/>
    <x v="0"/>
    <s v="T305"/>
    <b v="0"/>
    <x v="17"/>
    <x v="1"/>
    <x v="2"/>
  </r>
  <r>
    <x v="3709"/>
    <x v="2"/>
    <n v="3"/>
    <x v="157"/>
    <m/>
    <n v="92.9"/>
    <n v="62.3"/>
    <x v="0"/>
    <n v="2"/>
    <x v="0"/>
    <x v="40"/>
    <n v="12"/>
    <n v="-0.10920300238699156"/>
    <s v="Normal"/>
    <n v="17.738648648648649"/>
    <n v="12"/>
    <x v="0"/>
    <s v="T399"/>
    <b v="0"/>
    <x v="18"/>
    <x v="0"/>
    <x v="1"/>
  </r>
  <r>
    <x v="3710"/>
    <x v="0"/>
    <n v="14"/>
    <x v="157"/>
    <m/>
    <n v="62.6"/>
    <n v="51"/>
    <x v="0"/>
    <n v="1"/>
    <x v="0"/>
    <x v="15"/>
    <n v="5"/>
    <n v="-0.19114428720323032"/>
    <s v="Normal"/>
    <n v="17.738648648648649"/>
    <n v="5"/>
    <x v="0"/>
    <s v="T223"/>
    <b v="0"/>
    <x v="4"/>
    <x v="1"/>
    <x v="0"/>
  </r>
  <r>
    <x v="3711"/>
    <x v="1"/>
    <n v="23"/>
    <x v="157"/>
    <m/>
    <n v="85.8"/>
    <n v="52.4"/>
    <x v="1"/>
    <n v="5"/>
    <x v="1"/>
    <x v="1072"/>
    <n v="32.11"/>
    <n v="0.12620260299223149"/>
    <s v="Normal"/>
    <n v="17.738648648648649"/>
    <n v="32.11"/>
    <x v="1"/>
    <s v="T112"/>
    <b v="1"/>
    <x v="11"/>
    <x v="0"/>
    <x v="2"/>
  </r>
  <r>
    <x v="3712"/>
    <x v="0"/>
    <n v="22"/>
    <x v="157"/>
    <m/>
    <n v="103"/>
    <n v="62.7"/>
    <x v="0"/>
    <n v="5"/>
    <x v="1"/>
    <x v="458"/>
    <n v="28"/>
    <n v="7.8091362907268466E-2"/>
    <s v="Normal"/>
    <n v="17.738648648648649"/>
    <n v="28"/>
    <x v="1"/>
    <s v="T210"/>
    <b v="0"/>
    <x v="15"/>
    <x v="1"/>
    <x v="0"/>
  </r>
  <r>
    <x v="3713"/>
    <x v="0"/>
    <n v="21"/>
    <x v="157"/>
    <m/>
    <n v="99.8"/>
    <n v="68.599999999999994"/>
    <x v="1"/>
    <n v="5"/>
    <x v="1"/>
    <x v="1172"/>
    <n v="30.83"/>
    <n v="0.11121905376869068"/>
    <s v="Normal"/>
    <n v="17.738648648648649"/>
    <n v="30.83"/>
    <x v="1"/>
    <s v="T317"/>
    <b v="1"/>
    <x v="17"/>
    <x v="0"/>
    <x v="1"/>
  </r>
  <r>
    <x v="3714"/>
    <x v="2"/>
    <n v="13"/>
    <x v="157"/>
    <m/>
    <n v="72.7"/>
    <n v="46.3"/>
    <x v="1"/>
    <n v="3.5"/>
    <x v="1"/>
    <x v="1173"/>
    <n v="19.899999999999999"/>
    <n v="-1.6726409522950691E-2"/>
    <s v="Normal"/>
    <n v="17.738648648648649"/>
    <n v="19.899999999999999"/>
    <x v="1"/>
    <s v="T276"/>
    <b v="1"/>
    <x v="11"/>
    <x v="0"/>
    <x v="1"/>
  </r>
  <r>
    <x v="3715"/>
    <x v="0"/>
    <n v="25"/>
    <x v="157"/>
    <m/>
    <n v="92.2"/>
    <n v="56.9"/>
    <x v="0"/>
    <n v="2"/>
    <x v="0"/>
    <x v="40"/>
    <n v="12"/>
    <n v="-0.10920300238699156"/>
    <s v="Normal"/>
    <n v="17.738648648648649"/>
    <n v="12"/>
    <x v="0"/>
    <s v="T374"/>
    <b v="0"/>
    <x v="17"/>
    <x v="1"/>
    <x v="1"/>
  </r>
  <r>
    <x v="3716"/>
    <x v="0"/>
    <n v="11"/>
    <x v="157"/>
    <m/>
    <n v="64.5"/>
    <n v="44.5"/>
    <x v="0"/>
    <n v="2"/>
    <x v="0"/>
    <x v="3"/>
    <n v="10"/>
    <n v="-0.13261479804877407"/>
    <s v="Normal"/>
    <n v="17.738648648648649"/>
    <n v="10"/>
    <x v="0"/>
    <s v="T405"/>
    <b v="0"/>
    <x v="23"/>
    <x v="1"/>
    <x v="2"/>
  </r>
  <r>
    <x v="3717"/>
    <x v="1"/>
    <n v="26"/>
    <x v="157"/>
    <m/>
    <n v="49.9"/>
    <n v="28.9"/>
    <x v="0"/>
    <n v="5"/>
    <x v="1"/>
    <x v="90"/>
    <n v="29.7"/>
    <n v="9.7991389219783578E-2"/>
    <s v="Normal"/>
    <n v="17.738648648648649"/>
    <n v="29.7"/>
    <x v="1"/>
    <s v="T025"/>
    <b v="0"/>
    <x v="12"/>
    <x v="1"/>
    <x v="0"/>
  </r>
  <r>
    <x v="3718"/>
    <x v="2"/>
    <n v="23"/>
    <x v="157"/>
    <m/>
    <n v="54.2"/>
    <n v="39.799999999999997"/>
    <x v="1"/>
    <n v="5"/>
    <x v="1"/>
    <x v="734"/>
    <n v="26.64"/>
    <n v="6.2171341857256368E-2"/>
    <s v="Normal"/>
    <n v="17.738648648648649"/>
    <n v="26.64"/>
    <x v="1"/>
    <s v="T125"/>
    <b v="1"/>
    <x v="5"/>
    <x v="0"/>
    <x v="1"/>
  </r>
  <r>
    <x v="3719"/>
    <x v="2"/>
    <n v="5"/>
    <x v="157"/>
    <m/>
    <n v="62.3"/>
    <n v="56.8"/>
    <x v="0"/>
    <n v="3.5"/>
    <x v="1"/>
    <x v="33"/>
    <n v="18.38"/>
    <n v="-3.451937422590539E-2"/>
    <s v="Normal"/>
    <n v="17.738648648648649"/>
    <n v="18.38"/>
    <x v="1"/>
    <s v="T437"/>
    <b v="0"/>
    <x v="13"/>
    <x v="0"/>
    <x v="0"/>
  </r>
  <r>
    <x v="3720"/>
    <x v="3"/>
    <n v="23"/>
    <x v="158"/>
    <m/>
    <n v="78.8"/>
    <n v="46"/>
    <x v="0"/>
    <n v="3"/>
    <x v="2"/>
    <x v="4"/>
    <m/>
    <n v="-0.24967377635768659"/>
    <s v="Normal"/>
    <n v="17.324210526315792"/>
    <n v="17.324210526315792"/>
    <x v="0"/>
    <s v="T053"/>
    <b v="0"/>
    <x v="8"/>
    <x v="0"/>
    <x v="2"/>
  </r>
  <r>
    <x v="3721"/>
    <x v="2"/>
    <n v="9"/>
    <x v="158"/>
    <m/>
    <n v="42.1"/>
    <n v="31.3"/>
    <x v="1"/>
    <n v="3"/>
    <x v="2"/>
    <x v="1174"/>
    <n v="19.55"/>
    <n v="-2.0823473763762604E-2"/>
    <s v="Normal"/>
    <n v="17.324210526315792"/>
    <n v="19.55"/>
    <x v="1"/>
    <s v="T300"/>
    <b v="1"/>
    <x v="5"/>
    <x v="1"/>
    <x v="2"/>
  </r>
  <r>
    <x v="3722"/>
    <x v="2"/>
    <n v="1"/>
    <x v="158"/>
    <m/>
    <n v="62"/>
    <n v="35.700000000000003"/>
    <x v="0"/>
    <n v="3.5"/>
    <x v="1"/>
    <x v="33"/>
    <n v="18.38"/>
    <n v="-3.451937422590539E-2"/>
    <s v="Normal"/>
    <n v="17.324210526315792"/>
    <n v="18.38"/>
    <x v="1"/>
    <s v="T253"/>
    <b v="0"/>
    <x v="15"/>
    <x v="1"/>
    <x v="1"/>
  </r>
  <r>
    <x v="3723"/>
    <x v="0"/>
    <n v="6"/>
    <x v="158"/>
    <m/>
    <n v="52"/>
    <n v="36.1"/>
    <x v="0"/>
    <n v="4"/>
    <x v="1"/>
    <x v="32"/>
    <n v="20"/>
    <n v="-1.5555819739861551E-2"/>
    <s v="Normal"/>
    <n v="17.324210526315792"/>
    <n v="20"/>
    <x v="1"/>
    <s v="T017"/>
    <b v="0"/>
    <x v="13"/>
    <x v="0"/>
    <x v="0"/>
  </r>
  <r>
    <x v="3724"/>
    <x v="0"/>
    <n v="1"/>
    <x v="158"/>
    <m/>
    <n v="66.7"/>
    <n v="33.299999999999997"/>
    <x v="1"/>
    <n v="3.5"/>
    <x v="1"/>
    <x v="1175"/>
    <n v="21.06"/>
    <n v="-3.1475680391168386E-3"/>
    <s v="Normal"/>
    <n v="17.324210526315792"/>
    <n v="21.06"/>
    <x v="1"/>
    <s v="T195"/>
    <b v="1"/>
    <x v="23"/>
    <x v="0"/>
    <x v="0"/>
  </r>
  <r>
    <x v="3725"/>
    <x v="0"/>
    <n v="2"/>
    <x v="158"/>
    <m/>
    <n v="58.4"/>
    <n v="38.299999999999997"/>
    <x v="0"/>
    <n v="0"/>
    <x v="0"/>
    <x v="12"/>
    <n v="1"/>
    <n v="-0.23796787852679532"/>
    <s v="Normal"/>
    <n v="17.324210526315792"/>
    <n v="1"/>
    <x v="0"/>
    <s v="T092"/>
    <b v="0"/>
    <x v="5"/>
    <x v="1"/>
    <x v="2"/>
  </r>
  <r>
    <x v="3726"/>
    <x v="2"/>
    <n v="12"/>
    <x v="158"/>
    <m/>
    <n v="35"/>
    <n v="37.5"/>
    <x v="0"/>
    <n v="2"/>
    <x v="0"/>
    <x v="40"/>
    <n v="12"/>
    <n v="-0.10920300238699156"/>
    <s v="Normal"/>
    <n v="17.324210526315792"/>
    <n v="12"/>
    <x v="0"/>
    <s v="T468"/>
    <b v="0"/>
    <x v="7"/>
    <x v="1"/>
    <x v="1"/>
  </r>
  <r>
    <x v="3727"/>
    <x v="1"/>
    <n v="26"/>
    <x v="158"/>
    <m/>
    <n v="90.7"/>
    <n v="41.9"/>
    <x v="1"/>
    <n v="5"/>
    <x v="1"/>
    <x v="1092"/>
    <n v="31.52"/>
    <n v="0.11929612327200566"/>
    <s v="Normal"/>
    <n v="17.324210526315792"/>
    <n v="31.52"/>
    <x v="1"/>
    <s v="T245"/>
    <b v="1"/>
    <x v="7"/>
    <x v="0"/>
    <x v="0"/>
  </r>
  <r>
    <x v="3728"/>
    <x v="0"/>
    <n v="6"/>
    <x v="158"/>
    <m/>
    <n v="78"/>
    <n v="33.299999999999997"/>
    <x v="0"/>
    <n v="3"/>
    <x v="2"/>
    <x v="72"/>
    <n v="16"/>
    <n v="-6.2379411063426558E-2"/>
    <s v="Normal"/>
    <n v="17.324210526315792"/>
    <n v="16"/>
    <x v="0"/>
    <s v="T088"/>
    <b v="0"/>
    <x v="4"/>
    <x v="1"/>
    <x v="0"/>
  </r>
  <r>
    <x v="3729"/>
    <x v="1"/>
    <n v="10"/>
    <x v="158"/>
    <m/>
    <n v="66.7"/>
    <n v="53.9"/>
    <x v="1"/>
    <n v="4"/>
    <x v="1"/>
    <x v="1176"/>
    <n v="24.93"/>
    <n v="4.2154256566432319E-2"/>
    <s v="Normal"/>
    <n v="17.324210526315792"/>
    <n v="24.93"/>
    <x v="1"/>
    <s v="T341"/>
    <b v="1"/>
    <x v="17"/>
    <x v="0"/>
    <x v="1"/>
  </r>
  <r>
    <x v="3730"/>
    <x v="3"/>
    <n v="22"/>
    <x v="158"/>
    <m/>
    <n v="70.3"/>
    <n v="48.2"/>
    <x v="0"/>
    <n v="1"/>
    <x v="0"/>
    <x v="15"/>
    <n v="5"/>
    <n v="-0.19114428720323032"/>
    <s v="Normal"/>
    <n v="17.324210526315792"/>
    <n v="5"/>
    <x v="0"/>
    <s v="T007"/>
    <b v="0"/>
    <x v="23"/>
    <x v="1"/>
    <x v="1"/>
  </r>
  <r>
    <x v="3731"/>
    <x v="2"/>
    <n v="2"/>
    <x v="158"/>
    <m/>
    <n v="49.6"/>
    <n v="40"/>
    <x v="0"/>
    <n v="3"/>
    <x v="2"/>
    <x v="61"/>
    <n v="17"/>
    <n v="-5.0673513232535307E-2"/>
    <s v="Normal"/>
    <n v="17.324210526315792"/>
    <n v="17"/>
    <x v="0"/>
    <s v="T137"/>
    <b v="0"/>
    <x v="7"/>
    <x v="0"/>
    <x v="0"/>
  </r>
  <r>
    <x v="3732"/>
    <x v="2"/>
    <n v="1"/>
    <x v="158"/>
    <m/>
    <n v="99.5"/>
    <n v="44.3"/>
    <x v="1"/>
    <n v="4.5"/>
    <x v="1"/>
    <x v="1177"/>
    <n v="28.34"/>
    <n v="8.207136816977148E-2"/>
    <s v="Normal"/>
    <n v="17.324210526315792"/>
    <n v="28.34"/>
    <x v="1"/>
    <s v="T134"/>
    <b v="1"/>
    <x v="21"/>
    <x v="0"/>
    <x v="0"/>
  </r>
  <r>
    <x v="3733"/>
    <x v="2"/>
    <n v="9"/>
    <x v="158"/>
    <m/>
    <n v="83"/>
    <n v="64.7"/>
    <x v="0"/>
    <n v="2"/>
    <x v="0"/>
    <x v="3"/>
    <n v="10"/>
    <n v="-0.13261479804877407"/>
    <s v="Normal"/>
    <n v="17.324210526315792"/>
    <n v="10"/>
    <x v="0"/>
    <s v="T255"/>
    <b v="0"/>
    <x v="12"/>
    <x v="1"/>
    <x v="2"/>
  </r>
  <r>
    <x v="3734"/>
    <x v="1"/>
    <n v="22"/>
    <x v="158"/>
    <m/>
    <n v="68.099999999999994"/>
    <n v="42.1"/>
    <x v="1"/>
    <n v="4.5"/>
    <x v="1"/>
    <x v="831"/>
    <n v="28.18"/>
    <n v="8.019842451682889E-2"/>
    <s v="Normal"/>
    <n v="17.324210526315792"/>
    <n v="28.18"/>
    <x v="1"/>
    <s v="T137"/>
    <b v="1"/>
    <x v="5"/>
    <x v="0"/>
    <x v="1"/>
  </r>
  <r>
    <x v="3735"/>
    <x v="2"/>
    <n v="22"/>
    <x v="158"/>
    <m/>
    <n v="73.400000000000006"/>
    <n v="45.5"/>
    <x v="1"/>
    <n v="3"/>
    <x v="2"/>
    <x v="1178"/>
    <n v="16.829999999999998"/>
    <n v="-5.2663515863786835E-2"/>
    <s v="Normal"/>
    <n v="17.324210526315792"/>
    <n v="16.829999999999998"/>
    <x v="0"/>
    <s v="T240"/>
    <b v="1"/>
    <x v="3"/>
    <x v="0"/>
    <x v="2"/>
  </r>
  <r>
    <x v="3736"/>
    <x v="0"/>
    <n v="6"/>
    <x v="158"/>
    <m/>
    <n v="75.5"/>
    <n v="46.4"/>
    <x v="1"/>
    <n v="1"/>
    <x v="0"/>
    <x v="1179"/>
    <n v="6.45"/>
    <n v="-0.17417073534843802"/>
    <s v="Normal"/>
    <n v="17.324210526315792"/>
    <n v="6.45"/>
    <x v="0"/>
    <s v="T389"/>
    <b v="1"/>
    <x v="18"/>
    <x v="0"/>
    <x v="0"/>
  </r>
  <r>
    <x v="3737"/>
    <x v="2"/>
    <n v="21"/>
    <x v="158"/>
    <m/>
    <n v="68.900000000000006"/>
    <n v="36.299999999999997"/>
    <x v="0"/>
    <n v="2"/>
    <x v="0"/>
    <x v="3"/>
    <n v="10"/>
    <n v="-0.13261479804877407"/>
    <s v="Normal"/>
    <n v="17.324210526315792"/>
    <n v="10"/>
    <x v="0"/>
    <s v="T115"/>
    <b v="0"/>
    <x v="7"/>
    <x v="1"/>
    <x v="2"/>
  </r>
  <r>
    <x v="3738"/>
    <x v="0"/>
    <n v="25"/>
    <x v="158"/>
    <m/>
    <n v="59.6"/>
    <n v="29.5"/>
    <x v="1"/>
    <n v="5"/>
    <x v="1"/>
    <x v="664"/>
    <n v="26.85"/>
    <n v="6.4629580401743533E-2"/>
    <s v="Normal"/>
    <n v="17.324210526315792"/>
    <n v="26.85"/>
    <x v="1"/>
    <s v="T498"/>
    <b v="1"/>
    <x v="18"/>
    <x v="0"/>
    <x v="0"/>
  </r>
  <r>
    <x v="3739"/>
    <x v="2"/>
    <n v="16"/>
    <x v="158"/>
    <m/>
    <n v="66.7"/>
    <n v="32.5"/>
    <x v="1"/>
    <n v="2.5"/>
    <x v="1"/>
    <x v="948"/>
    <n v="16.07"/>
    <n v="-6.1559998215264165E-2"/>
    <s v="Normal"/>
    <n v="17.324210526315792"/>
    <n v="16.07"/>
    <x v="0"/>
    <s v="T293"/>
    <b v="1"/>
    <x v="0"/>
    <x v="0"/>
    <x v="2"/>
  </r>
  <r>
    <x v="3740"/>
    <x v="3"/>
    <n v="17"/>
    <x v="159"/>
    <m/>
    <n v="67.5"/>
    <n v="58.2"/>
    <x v="0"/>
    <n v="2"/>
    <x v="0"/>
    <x v="3"/>
    <n v="10"/>
    <n v="-0.13261479804877407"/>
    <s v="Normal"/>
    <n v="13.943125"/>
    <n v="10"/>
    <x v="0"/>
    <s v="T075"/>
    <b v="0"/>
    <x v="9"/>
    <x v="1"/>
    <x v="0"/>
  </r>
  <r>
    <x v="3741"/>
    <x v="0"/>
    <n v="24"/>
    <x v="159"/>
    <m/>
    <n v="97.1"/>
    <n v="54.3"/>
    <x v="0"/>
    <n v="2"/>
    <x v="0"/>
    <x v="40"/>
    <n v="12"/>
    <n v="-0.10920300238699156"/>
    <s v="Normal"/>
    <n v="13.943125"/>
    <n v="12"/>
    <x v="0"/>
    <s v="T135"/>
    <b v="0"/>
    <x v="16"/>
    <x v="0"/>
    <x v="2"/>
  </r>
  <r>
    <x v="3742"/>
    <x v="3"/>
    <n v="23"/>
    <x v="159"/>
    <m/>
    <n v="43.4"/>
    <n v="40"/>
    <x v="0"/>
    <n v="3"/>
    <x v="2"/>
    <x v="61"/>
    <n v="17"/>
    <n v="-5.0673513232535307E-2"/>
    <s v="Normal"/>
    <n v="13.943125"/>
    <n v="17"/>
    <x v="0"/>
    <s v="T132"/>
    <b v="0"/>
    <x v="23"/>
    <x v="1"/>
    <x v="1"/>
  </r>
  <r>
    <x v="3743"/>
    <x v="2"/>
    <n v="14"/>
    <x v="159"/>
    <m/>
    <n v="104"/>
    <n v="61.9"/>
    <x v="1"/>
    <n v="5"/>
    <x v="1"/>
    <x v="293"/>
    <n v="30.14"/>
    <n v="0.10314198426537574"/>
    <s v="Normal"/>
    <n v="13.943125"/>
    <n v="30.14"/>
    <x v="1"/>
    <s v="T362"/>
    <b v="1"/>
    <x v="1"/>
    <x v="0"/>
    <x v="2"/>
  </r>
  <r>
    <x v="3744"/>
    <x v="3"/>
    <n v="26"/>
    <x v="159"/>
    <m/>
    <n v="84.4"/>
    <n v="46.8"/>
    <x v="0"/>
    <n v="4"/>
    <x v="1"/>
    <x v="4"/>
    <m/>
    <n v="-0.24967377635768659"/>
    <s v="Normal"/>
    <n v="13.943125"/>
    <n v="13.943125"/>
    <x v="0"/>
    <s v="T196"/>
    <b v="0"/>
    <x v="8"/>
    <x v="1"/>
    <x v="1"/>
  </r>
  <r>
    <x v="3745"/>
    <x v="0"/>
    <n v="15"/>
    <x v="159"/>
    <m/>
    <n v="72.7"/>
    <n v="53.3"/>
    <x v="1"/>
    <n v="2"/>
    <x v="0"/>
    <x v="1180"/>
    <n v="12.44"/>
    <n v="-0.10405240734139942"/>
    <s v="Normal"/>
    <n v="13.943125"/>
    <n v="12.44"/>
    <x v="0"/>
    <s v="T378"/>
    <b v="1"/>
    <x v="13"/>
    <x v="0"/>
    <x v="2"/>
  </r>
  <r>
    <x v="3746"/>
    <x v="2"/>
    <n v="19"/>
    <x v="159"/>
    <m/>
    <n v="78.400000000000006"/>
    <n v="50.4"/>
    <x v="0"/>
    <n v="3"/>
    <x v="2"/>
    <x v="72"/>
    <n v="16"/>
    <n v="-6.2379411063426558E-2"/>
    <s v="Normal"/>
    <n v="13.943125"/>
    <n v="16"/>
    <x v="0"/>
    <s v="T457"/>
    <b v="0"/>
    <x v="9"/>
    <x v="1"/>
    <x v="1"/>
  </r>
  <r>
    <x v="3747"/>
    <x v="0"/>
    <n v="11"/>
    <x v="159"/>
    <m/>
    <n v="82"/>
    <n v="64.400000000000006"/>
    <x v="0"/>
    <n v="3"/>
    <x v="2"/>
    <x v="4"/>
    <m/>
    <n v="-0.24967377635768659"/>
    <s v="Normal"/>
    <n v="13.943125"/>
    <n v="13.943125"/>
    <x v="0"/>
    <s v="T037"/>
    <b v="0"/>
    <x v="6"/>
    <x v="0"/>
    <x v="2"/>
  </r>
  <r>
    <x v="3748"/>
    <x v="3"/>
    <n v="26"/>
    <x v="159"/>
    <m/>
    <n v="58.8"/>
    <n v="58.7"/>
    <x v="0"/>
    <n v="1"/>
    <x v="0"/>
    <x v="0"/>
    <n v="6"/>
    <n v="-0.17943838937233908"/>
    <s v="Normal"/>
    <n v="13.943125"/>
    <n v="6"/>
    <x v="0"/>
    <s v="T466"/>
    <b v="0"/>
    <x v="8"/>
    <x v="1"/>
    <x v="2"/>
  </r>
  <r>
    <x v="3749"/>
    <x v="2"/>
    <n v="30"/>
    <x v="159"/>
    <m/>
    <n v="90.6"/>
    <n v="61.3"/>
    <x v="1"/>
    <n v="4.5"/>
    <x v="1"/>
    <x v="892"/>
    <n v="27.91"/>
    <n v="7.7037832102488255E-2"/>
    <s v="Normal"/>
    <n v="13.943125"/>
    <n v="27.91"/>
    <x v="1"/>
    <s v="T012"/>
    <b v="1"/>
    <x v="18"/>
    <x v="0"/>
    <x v="2"/>
  </r>
  <r>
    <x v="3750"/>
    <x v="3"/>
    <n v="1"/>
    <x v="159"/>
    <m/>
    <n v="65"/>
    <n v="48.9"/>
    <x v="1"/>
    <n v="4"/>
    <x v="1"/>
    <x v="4"/>
    <m/>
    <n v="-0.24967377635768659"/>
    <s v="Normal"/>
    <n v="13.943125"/>
    <n v="13.943125"/>
    <x v="0"/>
    <s v="T252"/>
    <b v="1"/>
    <x v="7"/>
    <x v="0"/>
    <x v="2"/>
  </r>
  <r>
    <x v="3751"/>
    <x v="3"/>
    <n v="23"/>
    <x v="159"/>
    <m/>
    <n v="58.3"/>
    <n v="32.700000000000003"/>
    <x v="0"/>
    <n v="1"/>
    <x v="0"/>
    <x v="0"/>
    <n v="6"/>
    <n v="-0.17943838937233908"/>
    <s v="Normal"/>
    <n v="13.943125"/>
    <n v="6"/>
    <x v="0"/>
    <s v="T494"/>
    <b v="0"/>
    <x v="13"/>
    <x v="1"/>
    <x v="0"/>
  </r>
  <r>
    <x v="3752"/>
    <x v="2"/>
    <n v="24"/>
    <x v="159"/>
    <m/>
    <n v="90.3"/>
    <n v="60.3"/>
    <x v="0"/>
    <n v="2"/>
    <x v="0"/>
    <x v="40"/>
    <n v="12"/>
    <n v="-0.10920300238699156"/>
    <s v="Normal"/>
    <n v="13.943125"/>
    <n v="12"/>
    <x v="0"/>
    <s v="T124"/>
    <b v="0"/>
    <x v="20"/>
    <x v="1"/>
    <x v="0"/>
  </r>
  <r>
    <x v="3753"/>
    <x v="2"/>
    <n v="23"/>
    <x v="159"/>
    <m/>
    <n v="101.7"/>
    <n v="45"/>
    <x v="1"/>
    <n v="5"/>
    <x v="1"/>
    <x v="1181"/>
    <n v="29.6"/>
    <n v="9.6820799436694485E-2"/>
    <s v="Normal"/>
    <n v="13.943125"/>
    <n v="29.6"/>
    <x v="1"/>
    <s v="T345"/>
    <b v="1"/>
    <x v="3"/>
    <x v="0"/>
    <x v="2"/>
  </r>
  <r>
    <x v="3754"/>
    <x v="0"/>
    <n v="5"/>
    <x v="159"/>
    <m/>
    <n v="47.5"/>
    <n v="29.5"/>
    <x v="0"/>
    <n v="3"/>
    <x v="2"/>
    <x v="61"/>
    <n v="17"/>
    <n v="-5.0673513232535307E-2"/>
    <s v="Normal"/>
    <n v="13.943125"/>
    <n v="17"/>
    <x v="0"/>
    <s v="T260"/>
    <b v="0"/>
    <x v="5"/>
    <x v="1"/>
    <x v="1"/>
  </r>
  <r>
    <x v="3755"/>
    <x v="3"/>
    <n v="27"/>
    <x v="159"/>
    <m/>
    <n v="75.599999999999994"/>
    <n v="57.5"/>
    <x v="0"/>
    <n v="1"/>
    <x v="0"/>
    <x v="15"/>
    <n v="5"/>
    <n v="-0.19114428720323032"/>
    <s v="Normal"/>
    <n v="13.943125"/>
    <n v="5"/>
    <x v="0"/>
    <s v="T106"/>
    <b v="0"/>
    <x v="23"/>
    <x v="1"/>
    <x v="1"/>
  </r>
  <r>
    <x v="3756"/>
    <x v="1"/>
    <n v="30"/>
    <x v="159"/>
    <m/>
    <n v="73.5"/>
    <n v="56.3"/>
    <x v="1"/>
    <n v="5"/>
    <x v="1"/>
    <x v="4"/>
    <m/>
    <n v="-0.24967377635768659"/>
    <s v="Normal"/>
    <n v="13.943125"/>
    <n v="13.943125"/>
    <x v="0"/>
    <s v="T268"/>
    <b v="1"/>
    <x v="23"/>
    <x v="0"/>
    <x v="2"/>
  </r>
  <r>
    <x v="3757"/>
    <x v="2"/>
    <n v="22"/>
    <x v="159"/>
    <m/>
    <n v="79.400000000000006"/>
    <n v="61.1"/>
    <x v="0"/>
    <n v="2"/>
    <x v="0"/>
    <x v="4"/>
    <m/>
    <n v="-0.24967377635768659"/>
    <s v="Normal"/>
    <n v="13.943125"/>
    <n v="13.943125"/>
    <x v="0"/>
    <s v="T122"/>
    <b v="0"/>
    <x v="11"/>
    <x v="0"/>
    <x v="1"/>
  </r>
  <r>
    <x v="3758"/>
    <x v="2"/>
    <n v="12"/>
    <x v="159"/>
    <m/>
    <n v="63.4"/>
    <n v="39.1"/>
    <x v="0"/>
    <n v="1"/>
    <x v="0"/>
    <x v="0"/>
    <n v="6"/>
    <n v="-0.17943838937233908"/>
    <s v="Normal"/>
    <n v="13.943125"/>
    <n v="6"/>
    <x v="0"/>
    <s v="T475"/>
    <b v="0"/>
    <x v="17"/>
    <x v="1"/>
    <x v="0"/>
  </r>
  <r>
    <x v="3759"/>
    <x v="3"/>
    <n v="4"/>
    <x v="159"/>
    <m/>
    <n v="77.5"/>
    <n v="38.6"/>
    <x v="0"/>
    <n v="2"/>
    <x v="0"/>
    <x v="3"/>
    <n v="10"/>
    <n v="-0.13261479804877407"/>
    <s v="Normal"/>
    <n v="13.943125"/>
    <n v="10"/>
    <x v="0"/>
    <s v="T323"/>
    <b v="0"/>
    <x v="22"/>
    <x v="1"/>
    <x v="2"/>
  </r>
  <r>
    <x v="3760"/>
    <x v="2"/>
    <n v="17"/>
    <x v="160"/>
    <m/>
    <n v="83.8"/>
    <n v="65.2"/>
    <x v="1"/>
    <n v="3"/>
    <x v="2"/>
    <x v="286"/>
    <n v="17.41"/>
    <n v="-4.5874095121869893E-2"/>
    <s v="Normal"/>
    <n v="17.841818181818184"/>
    <n v="17.41"/>
    <x v="0"/>
    <s v="T436"/>
    <b v="1"/>
    <x v="7"/>
    <x v="0"/>
    <x v="0"/>
  </r>
  <r>
    <x v="3761"/>
    <x v="2"/>
    <n v="1"/>
    <x v="160"/>
    <m/>
    <n v="74.2"/>
    <n v="39.1"/>
    <x v="0"/>
    <n v="3"/>
    <x v="2"/>
    <x v="72"/>
    <n v="16"/>
    <n v="-6.2379411063426558E-2"/>
    <s v="Normal"/>
    <n v="17.841818181818184"/>
    <n v="16"/>
    <x v="0"/>
    <s v="T212"/>
    <b v="0"/>
    <x v="5"/>
    <x v="0"/>
    <x v="2"/>
  </r>
  <r>
    <x v="3762"/>
    <x v="0"/>
    <n v="13"/>
    <x v="160"/>
    <m/>
    <n v="76.599999999999994"/>
    <n v="54.7"/>
    <x v="1"/>
    <n v="2"/>
    <x v="0"/>
    <x v="1182"/>
    <n v="11.85"/>
    <n v="-0.11095888706162525"/>
    <s v="Normal"/>
    <n v="17.841818181818184"/>
    <n v="11.85"/>
    <x v="0"/>
    <s v="T367"/>
    <b v="1"/>
    <x v="19"/>
    <x v="0"/>
    <x v="2"/>
  </r>
  <r>
    <x v="3763"/>
    <x v="2"/>
    <n v="17"/>
    <x v="160"/>
    <m/>
    <n v="80.7"/>
    <n v="49"/>
    <x v="0"/>
    <n v="3"/>
    <x v="2"/>
    <x v="72"/>
    <n v="16"/>
    <n v="-6.2379411063426558E-2"/>
    <s v="Normal"/>
    <n v="17.841818181818184"/>
    <n v="16"/>
    <x v="0"/>
    <s v="T224"/>
    <b v="0"/>
    <x v="18"/>
    <x v="0"/>
    <x v="0"/>
  </r>
  <r>
    <x v="3764"/>
    <x v="1"/>
    <n v="13"/>
    <x v="160"/>
    <m/>
    <n v="83.1"/>
    <n v="41.4"/>
    <x v="1"/>
    <n v="5"/>
    <x v="1"/>
    <x v="1183"/>
    <n v="29.95"/>
    <n v="0.10091786367750639"/>
    <s v="Normal"/>
    <n v="17.841818181818184"/>
    <n v="29.95"/>
    <x v="1"/>
    <s v="T385"/>
    <b v="1"/>
    <x v="10"/>
    <x v="0"/>
    <x v="1"/>
  </r>
  <r>
    <x v="3765"/>
    <x v="0"/>
    <n v="8"/>
    <x v="160"/>
    <m/>
    <n v="64.400000000000006"/>
    <n v="39.799999999999997"/>
    <x v="1"/>
    <n v="3"/>
    <x v="2"/>
    <x v="1184"/>
    <n v="17.95"/>
    <n v="-3.9552910293188623E-2"/>
    <s v="Normal"/>
    <n v="17.841818181818184"/>
    <n v="17.95"/>
    <x v="0"/>
    <s v="T348"/>
    <b v="1"/>
    <x v="22"/>
    <x v="0"/>
    <x v="1"/>
  </r>
  <r>
    <x v="3766"/>
    <x v="2"/>
    <n v="8"/>
    <x v="160"/>
    <m/>
    <n v="47.9"/>
    <n v="29.4"/>
    <x v="1"/>
    <n v="3.5"/>
    <x v="1"/>
    <x v="347"/>
    <n v="22.39"/>
    <n v="1.2421276075968548E-2"/>
    <s v="Normal"/>
    <n v="17.841818181818184"/>
    <n v="22.39"/>
    <x v="1"/>
    <s v="T458"/>
    <b v="1"/>
    <x v="10"/>
    <x v="0"/>
    <x v="0"/>
  </r>
  <r>
    <x v="3767"/>
    <x v="2"/>
    <n v="10"/>
    <x v="160"/>
    <m/>
    <n v="38.700000000000003"/>
    <n v="37.5"/>
    <x v="0"/>
    <n v="3"/>
    <x v="2"/>
    <x v="61"/>
    <n v="17"/>
    <n v="-5.0673513232535307E-2"/>
    <s v="Normal"/>
    <n v="17.841818181818184"/>
    <n v="17"/>
    <x v="0"/>
    <s v="T024"/>
    <b v="0"/>
    <x v="13"/>
    <x v="1"/>
    <x v="1"/>
  </r>
  <r>
    <x v="3768"/>
    <x v="2"/>
    <n v="16"/>
    <x v="160"/>
    <m/>
    <n v="67"/>
    <n v="55.2"/>
    <x v="1"/>
    <n v="4.5"/>
    <x v="1"/>
    <x v="1185"/>
    <n v="25.23"/>
    <n v="4.5666025915699703E-2"/>
    <s v="Normal"/>
    <n v="17.841818181818184"/>
    <n v="25.23"/>
    <x v="1"/>
    <s v="T058"/>
    <b v="1"/>
    <x v="13"/>
    <x v="0"/>
    <x v="1"/>
  </r>
  <r>
    <x v="3769"/>
    <x v="0"/>
    <n v="5"/>
    <x v="160"/>
    <m/>
    <n v="35.200000000000003"/>
    <n v="35"/>
    <x v="0"/>
    <n v="2"/>
    <x v="0"/>
    <x v="20"/>
    <n v="13"/>
    <n v="-9.7497104556100306E-2"/>
    <s v="Normal"/>
    <n v="17.841818181818184"/>
    <n v="13"/>
    <x v="0"/>
    <s v="T410"/>
    <b v="0"/>
    <x v="22"/>
    <x v="0"/>
    <x v="1"/>
  </r>
  <r>
    <x v="3770"/>
    <x v="1"/>
    <n v="30"/>
    <x v="160"/>
    <m/>
    <n v="85.4"/>
    <n v="51.9"/>
    <x v="0"/>
    <n v="4"/>
    <x v="1"/>
    <x v="18"/>
    <n v="24.2"/>
    <n v="3.3608951149881695E-2"/>
    <s v="Normal"/>
    <n v="17.841818181818184"/>
    <n v="24.2"/>
    <x v="1"/>
    <s v="T245"/>
    <b v="0"/>
    <x v="22"/>
    <x v="1"/>
    <x v="2"/>
  </r>
  <r>
    <x v="3771"/>
    <x v="2"/>
    <n v="12"/>
    <x v="160"/>
    <m/>
    <n v="95.9"/>
    <n v="58.4"/>
    <x v="0"/>
    <n v="3"/>
    <x v="2"/>
    <x v="61"/>
    <n v="17"/>
    <n v="-5.0673513232535307E-2"/>
    <s v="Normal"/>
    <n v="17.841818181818184"/>
    <n v="17"/>
    <x v="0"/>
    <s v="T025"/>
    <b v="0"/>
    <x v="22"/>
    <x v="1"/>
    <x v="2"/>
  </r>
  <r>
    <x v="3772"/>
    <x v="3"/>
    <n v="17"/>
    <x v="160"/>
    <m/>
    <n v="75.7"/>
    <n v="42.5"/>
    <x v="0"/>
    <n v="3"/>
    <x v="2"/>
    <x v="72"/>
    <n v="16"/>
    <n v="-6.2379411063426558E-2"/>
    <s v="Normal"/>
    <n v="17.841818181818184"/>
    <n v="16"/>
    <x v="0"/>
    <s v="T041"/>
    <b v="0"/>
    <x v="11"/>
    <x v="0"/>
    <x v="2"/>
  </r>
  <r>
    <x v="3773"/>
    <x v="3"/>
    <n v="5"/>
    <x v="160"/>
    <m/>
    <n v="79"/>
    <n v="44.5"/>
    <x v="0"/>
    <n v="3"/>
    <x v="2"/>
    <x v="72"/>
    <n v="16"/>
    <n v="-6.2379411063426558E-2"/>
    <s v="Normal"/>
    <n v="17.841818181818184"/>
    <n v="16"/>
    <x v="0"/>
    <s v="T317"/>
    <b v="0"/>
    <x v="11"/>
    <x v="0"/>
    <x v="0"/>
  </r>
  <r>
    <x v="3774"/>
    <x v="0"/>
    <n v="25"/>
    <x v="160"/>
    <m/>
    <n v="56.1"/>
    <n v="26.8"/>
    <x v="1"/>
    <n v="4"/>
    <x v="1"/>
    <x v="1088"/>
    <n v="21.62"/>
    <n v="3.4077347461822891E-3"/>
    <s v="Normal"/>
    <n v="17.841818181818184"/>
    <n v="21.62"/>
    <x v="1"/>
    <s v="T422"/>
    <b v="1"/>
    <x v="6"/>
    <x v="0"/>
    <x v="0"/>
  </r>
  <r>
    <x v="3775"/>
    <x v="0"/>
    <n v="23"/>
    <x v="160"/>
    <m/>
    <n v="64.900000000000006"/>
    <n v="53.3"/>
    <x v="1"/>
    <n v="1.5"/>
    <x v="0"/>
    <x v="1186"/>
    <n v="11.69"/>
    <n v="-0.11283183071456786"/>
    <s v="Normal"/>
    <n v="17.841818181818184"/>
    <n v="11.69"/>
    <x v="0"/>
    <s v="T144"/>
    <b v="1"/>
    <x v="9"/>
    <x v="0"/>
    <x v="2"/>
  </r>
  <r>
    <x v="3776"/>
    <x v="0"/>
    <n v="24"/>
    <x v="160"/>
    <m/>
    <n v="63.4"/>
    <n v="37.9"/>
    <x v="0"/>
    <n v="1.5"/>
    <x v="0"/>
    <x v="50"/>
    <n v="7.88"/>
    <n v="-0.15743130145026352"/>
    <s v="Normal"/>
    <n v="17.841818181818184"/>
    <n v="7.88"/>
    <x v="0"/>
    <s v="T435"/>
    <b v="0"/>
    <x v="21"/>
    <x v="1"/>
    <x v="2"/>
  </r>
  <r>
    <x v="3777"/>
    <x v="2"/>
    <n v="15"/>
    <x v="160"/>
    <m/>
    <n v="74.2"/>
    <n v="39.1"/>
    <x v="0"/>
    <n v="3"/>
    <x v="2"/>
    <x v="72"/>
    <n v="16"/>
    <n v="-6.2379411063426558E-2"/>
    <s v="Normal"/>
    <n v="17.841818181818184"/>
    <n v="16"/>
    <x v="0"/>
    <s v="T017"/>
    <b v="0"/>
    <x v="15"/>
    <x v="1"/>
    <x v="2"/>
  </r>
  <r>
    <x v="3778"/>
    <x v="1"/>
    <n v="30"/>
    <x v="160"/>
    <m/>
    <n v="99.4"/>
    <n v="69"/>
    <x v="1"/>
    <n v="5"/>
    <x v="1"/>
    <x v="1187"/>
    <n v="32.35"/>
    <n v="0.12901201847164542"/>
    <s v="Normal"/>
    <n v="17.841818181818184"/>
    <n v="32.35"/>
    <x v="1"/>
    <s v="T256"/>
    <b v="1"/>
    <x v="7"/>
    <x v="0"/>
    <x v="2"/>
  </r>
  <r>
    <x v="3779"/>
    <x v="2"/>
    <n v="29"/>
    <x v="160"/>
    <m/>
    <n v="66.8"/>
    <n v="47"/>
    <x v="0"/>
    <n v="2"/>
    <x v="0"/>
    <x v="3"/>
    <n v="10"/>
    <n v="-0.13261479804877407"/>
    <s v="Normal"/>
    <n v="17.841818181818184"/>
    <n v="10"/>
    <x v="0"/>
    <s v="T418"/>
    <b v="0"/>
    <x v="19"/>
    <x v="1"/>
    <x v="2"/>
  </r>
  <r>
    <x v="3780"/>
    <x v="3"/>
    <n v="25"/>
    <x v="161"/>
    <m/>
    <n v="45.5"/>
    <n v="26.6"/>
    <x v="0"/>
    <n v="3.5"/>
    <x v="1"/>
    <x v="60"/>
    <n v="20.48"/>
    <n v="-9.9369887810337437E-3"/>
    <s v="Normal"/>
    <n v="17.700000000000003"/>
    <n v="20.48"/>
    <x v="1"/>
    <s v="T366"/>
    <b v="0"/>
    <x v="8"/>
    <x v="1"/>
    <x v="0"/>
  </r>
  <r>
    <x v="3781"/>
    <x v="1"/>
    <n v="15"/>
    <x v="161"/>
    <m/>
    <n v="65.900000000000006"/>
    <n v="32.299999999999997"/>
    <x v="0"/>
    <n v="4"/>
    <x v="1"/>
    <x v="21"/>
    <n v="22"/>
    <n v="7.8559759219209522E-3"/>
    <s v="Normal"/>
    <n v="17.700000000000003"/>
    <n v="22"/>
    <x v="1"/>
    <s v="T323"/>
    <b v="0"/>
    <x v="17"/>
    <x v="0"/>
    <x v="1"/>
  </r>
  <r>
    <x v="3782"/>
    <x v="2"/>
    <n v="6"/>
    <x v="161"/>
    <m/>
    <n v="74.5"/>
    <n v="50.5"/>
    <x v="0"/>
    <n v="2"/>
    <x v="0"/>
    <x v="3"/>
    <n v="10"/>
    <n v="-0.13261479804877407"/>
    <s v="Normal"/>
    <n v="17.700000000000003"/>
    <n v="10"/>
    <x v="0"/>
    <s v="T491"/>
    <b v="0"/>
    <x v="23"/>
    <x v="1"/>
    <x v="2"/>
  </r>
  <r>
    <x v="3783"/>
    <x v="2"/>
    <n v="19"/>
    <x v="161"/>
    <m/>
    <n v="49.3"/>
    <n v="36.9"/>
    <x v="1"/>
    <n v="5"/>
    <x v="1"/>
    <x v="1188"/>
    <n v="28.23"/>
    <n v="8.078371940837345E-2"/>
    <s v="Normal"/>
    <n v="17.700000000000003"/>
    <n v="28.23"/>
    <x v="1"/>
    <s v="T116"/>
    <b v="1"/>
    <x v="1"/>
    <x v="0"/>
    <x v="1"/>
  </r>
  <r>
    <x v="3784"/>
    <x v="0"/>
    <n v="28"/>
    <x v="161"/>
    <m/>
    <n v="89.8"/>
    <n v="59.2"/>
    <x v="0"/>
    <n v="2"/>
    <x v="0"/>
    <x v="40"/>
    <n v="12"/>
    <n v="-0.10920300238699156"/>
    <s v="Normal"/>
    <n v="17.700000000000003"/>
    <n v="12"/>
    <x v="0"/>
    <s v="T255"/>
    <b v="0"/>
    <x v="20"/>
    <x v="1"/>
    <x v="2"/>
  </r>
  <r>
    <x v="3785"/>
    <x v="2"/>
    <n v="14"/>
    <x v="161"/>
    <m/>
    <n v="93.4"/>
    <n v="52"/>
    <x v="0"/>
    <n v="3"/>
    <x v="2"/>
    <x v="61"/>
    <n v="17"/>
    <n v="-5.0673513232535307E-2"/>
    <s v="Normal"/>
    <n v="17.700000000000003"/>
    <n v="17"/>
    <x v="0"/>
    <s v="T487"/>
    <b v="0"/>
    <x v="4"/>
    <x v="1"/>
    <x v="2"/>
  </r>
  <r>
    <x v="3786"/>
    <x v="2"/>
    <n v="4"/>
    <x v="161"/>
    <m/>
    <n v="67.400000000000006"/>
    <n v="49.2"/>
    <x v="0"/>
    <n v="1"/>
    <x v="0"/>
    <x v="0"/>
    <n v="6"/>
    <n v="-0.17943838937233908"/>
    <s v="Normal"/>
    <n v="17.700000000000003"/>
    <n v="6"/>
    <x v="0"/>
    <s v="T447"/>
    <b v="0"/>
    <x v="3"/>
    <x v="1"/>
    <x v="0"/>
  </r>
  <r>
    <x v="3787"/>
    <x v="0"/>
    <n v="8"/>
    <x v="161"/>
    <m/>
    <n v="60.4"/>
    <n v="39.5"/>
    <x v="0"/>
    <n v="0"/>
    <x v="0"/>
    <x v="12"/>
    <n v="1"/>
    <n v="-0.23796787852679532"/>
    <s v="Normal"/>
    <n v="17.700000000000003"/>
    <n v="1"/>
    <x v="0"/>
    <s v="T015"/>
    <b v="0"/>
    <x v="14"/>
    <x v="1"/>
    <x v="0"/>
  </r>
  <r>
    <x v="3788"/>
    <x v="1"/>
    <n v="31"/>
    <x v="161"/>
    <m/>
    <n v="70.3"/>
    <n v="49.1"/>
    <x v="1"/>
    <n v="3"/>
    <x v="2"/>
    <x v="4"/>
    <m/>
    <n v="-0.24967377635768659"/>
    <s v="Normal"/>
    <n v="17.700000000000003"/>
    <n v="17.700000000000003"/>
    <x v="0"/>
    <s v="T282"/>
    <b v="1"/>
    <x v="13"/>
    <x v="0"/>
    <x v="0"/>
  </r>
  <r>
    <x v="3789"/>
    <x v="3"/>
    <n v="25"/>
    <x v="161"/>
    <m/>
    <n v="100.6"/>
    <n v="63.2"/>
    <x v="0"/>
    <n v="3"/>
    <x v="2"/>
    <x v="61"/>
    <n v="17"/>
    <n v="-5.0673513232535307E-2"/>
    <s v="Normal"/>
    <n v="17.700000000000003"/>
    <n v="17"/>
    <x v="0"/>
    <s v="T243"/>
    <b v="0"/>
    <x v="20"/>
    <x v="1"/>
    <x v="1"/>
  </r>
  <r>
    <x v="3790"/>
    <x v="1"/>
    <n v="2"/>
    <x v="161"/>
    <m/>
    <n v="45.8"/>
    <n v="37.6"/>
    <x v="1"/>
    <n v="5"/>
    <x v="1"/>
    <x v="151"/>
    <n v="32.68"/>
    <n v="0.13287496475583951"/>
    <s v="Normal"/>
    <n v="17.700000000000003"/>
    <n v="32.68"/>
    <x v="1"/>
    <s v="T147"/>
    <b v="1"/>
    <x v="18"/>
    <x v="0"/>
    <x v="2"/>
  </r>
  <r>
    <x v="3791"/>
    <x v="0"/>
    <n v="30"/>
    <x v="161"/>
    <m/>
    <n v="95.2"/>
    <n v="68.599999999999994"/>
    <x v="0"/>
    <n v="2"/>
    <x v="0"/>
    <x v="40"/>
    <n v="12"/>
    <n v="-0.10920300238699156"/>
    <s v="Normal"/>
    <n v="17.700000000000003"/>
    <n v="12"/>
    <x v="0"/>
    <s v="T460"/>
    <b v="0"/>
    <x v="0"/>
    <x v="0"/>
    <x v="1"/>
  </r>
  <r>
    <x v="3792"/>
    <x v="1"/>
    <n v="2"/>
    <x v="161"/>
    <m/>
    <n v="38.799999999999997"/>
    <n v="28.4"/>
    <x v="0"/>
    <n v="3"/>
    <x v="2"/>
    <x v="944"/>
    <n v="19.8"/>
    <n v="-1.7896999306039791E-2"/>
    <s v="Normal"/>
    <n v="17.700000000000003"/>
    <n v="19.8"/>
    <x v="1"/>
    <s v="T034"/>
    <b v="0"/>
    <x v="16"/>
    <x v="1"/>
    <x v="2"/>
  </r>
  <r>
    <x v="3793"/>
    <x v="0"/>
    <n v="8"/>
    <x v="161"/>
    <m/>
    <n v="90.6"/>
    <n v="43.7"/>
    <x v="1"/>
    <n v="4"/>
    <x v="1"/>
    <x v="4"/>
    <m/>
    <n v="-0.24967377635768659"/>
    <s v="Normal"/>
    <n v="17.700000000000003"/>
    <n v="17.700000000000003"/>
    <x v="0"/>
    <s v="T329"/>
    <b v="1"/>
    <x v="17"/>
    <x v="1"/>
    <x v="1"/>
  </r>
  <r>
    <x v="3794"/>
    <x v="3"/>
    <n v="23"/>
    <x v="161"/>
    <m/>
    <n v="85.9"/>
    <n v="62.2"/>
    <x v="0"/>
    <n v="2"/>
    <x v="0"/>
    <x v="40"/>
    <n v="12"/>
    <n v="-0.10920300238699156"/>
    <s v="Normal"/>
    <n v="17.700000000000003"/>
    <n v="12"/>
    <x v="0"/>
    <s v="T297"/>
    <b v="0"/>
    <x v="6"/>
    <x v="0"/>
    <x v="1"/>
  </r>
  <r>
    <x v="3795"/>
    <x v="1"/>
    <n v="21"/>
    <x v="161"/>
    <m/>
    <n v="73.5"/>
    <n v="55.1"/>
    <x v="1"/>
    <n v="5"/>
    <x v="1"/>
    <x v="4"/>
    <m/>
    <n v="-0.24967377635768659"/>
    <s v="Normal"/>
    <n v="17.700000000000003"/>
    <n v="17.700000000000003"/>
    <x v="0"/>
    <s v="T131"/>
    <b v="1"/>
    <x v="11"/>
    <x v="0"/>
    <x v="1"/>
  </r>
  <r>
    <x v="3796"/>
    <x v="3"/>
    <n v="14"/>
    <x v="161"/>
    <m/>
    <n v="39.799999999999997"/>
    <n v="31.5"/>
    <x v="0"/>
    <n v="4"/>
    <x v="1"/>
    <x v="21"/>
    <n v="22"/>
    <n v="7.8559759219209522E-3"/>
    <s v="Normal"/>
    <n v="17.700000000000003"/>
    <n v="22"/>
    <x v="1"/>
    <s v="T443"/>
    <b v="0"/>
    <x v="4"/>
    <x v="1"/>
    <x v="2"/>
  </r>
  <r>
    <x v="3797"/>
    <x v="1"/>
    <n v="18"/>
    <x v="161"/>
    <m/>
    <n v="84.7"/>
    <n v="41.1"/>
    <x v="1"/>
    <n v="5"/>
    <x v="1"/>
    <x v="419"/>
    <n v="30.55"/>
    <n v="0.10794140237604116"/>
    <s v="Normal"/>
    <n v="17.700000000000003"/>
    <n v="30.55"/>
    <x v="1"/>
    <s v="T146"/>
    <b v="1"/>
    <x v="23"/>
    <x v="0"/>
    <x v="2"/>
  </r>
  <r>
    <x v="3798"/>
    <x v="0"/>
    <n v="17"/>
    <x v="161"/>
    <m/>
    <n v="49.6"/>
    <n v="37.799999999999997"/>
    <x v="1"/>
    <n v="5"/>
    <x v="1"/>
    <x v="1189"/>
    <n v="29.23"/>
    <n v="9.2489617239264701E-2"/>
    <s v="Normal"/>
    <n v="17.700000000000003"/>
    <n v="29.23"/>
    <x v="1"/>
    <s v="T360"/>
    <b v="1"/>
    <x v="10"/>
    <x v="1"/>
    <x v="2"/>
  </r>
  <r>
    <x v="3799"/>
    <x v="2"/>
    <n v="14"/>
    <x v="161"/>
    <m/>
    <n v="65.8"/>
    <n v="45.3"/>
    <x v="0"/>
    <n v="1.5"/>
    <x v="0"/>
    <x v="66"/>
    <n v="8.93"/>
    <n v="-0.1451401087278277"/>
    <s v="Normal"/>
    <n v="17.700000000000003"/>
    <n v="8.93"/>
    <x v="0"/>
    <s v="T349"/>
    <b v="0"/>
    <x v="11"/>
    <x v="1"/>
    <x v="2"/>
  </r>
  <r>
    <x v="3800"/>
    <x v="0"/>
    <n v="15"/>
    <x v="162"/>
    <m/>
    <n v="46"/>
    <n v="38.799999999999997"/>
    <x v="1"/>
    <n v="4.5"/>
    <x v="1"/>
    <x v="796"/>
    <n v="28.43"/>
    <n v="8.3124898974551692E-2"/>
    <s v="Normal"/>
    <n v="16.5885"/>
    <n v="28.43"/>
    <x v="1"/>
    <s v="T219"/>
    <b v="1"/>
    <x v="6"/>
    <x v="0"/>
    <x v="0"/>
  </r>
  <r>
    <x v="3801"/>
    <x v="1"/>
    <n v="31"/>
    <x v="162"/>
    <m/>
    <n v="81.3"/>
    <n v="34"/>
    <x v="1"/>
    <n v="5"/>
    <x v="1"/>
    <x v="1190"/>
    <n v="33.340000000000003"/>
    <n v="0.14060085732422778"/>
    <s v="Normal"/>
    <n v="16.5885"/>
    <n v="33.340000000000003"/>
    <x v="1"/>
    <s v="T431"/>
    <b v="1"/>
    <x v="19"/>
    <x v="0"/>
    <x v="1"/>
  </r>
  <r>
    <x v="3802"/>
    <x v="2"/>
    <n v="6"/>
    <x v="162"/>
    <m/>
    <n v="76.599999999999994"/>
    <n v="51.3"/>
    <x v="0"/>
    <n v="2"/>
    <x v="0"/>
    <x v="3"/>
    <n v="10"/>
    <n v="-0.13261479804877407"/>
    <s v="Normal"/>
    <n v="16.5885"/>
    <n v="10"/>
    <x v="0"/>
    <s v="T153"/>
    <b v="0"/>
    <x v="14"/>
    <x v="1"/>
    <x v="2"/>
  </r>
  <r>
    <x v="3803"/>
    <x v="2"/>
    <n v="23"/>
    <x v="162"/>
    <m/>
    <n v="59.7"/>
    <n v="46.6"/>
    <x v="0"/>
    <n v="1"/>
    <x v="0"/>
    <x v="0"/>
    <n v="6"/>
    <n v="-0.17943838937233908"/>
    <s v="Normal"/>
    <n v="16.5885"/>
    <n v="6"/>
    <x v="0"/>
    <s v="T412"/>
    <b v="0"/>
    <x v="13"/>
    <x v="1"/>
    <x v="2"/>
  </r>
  <r>
    <x v="3804"/>
    <x v="2"/>
    <n v="31"/>
    <x v="162"/>
    <m/>
    <n v="53.5"/>
    <n v="34.1"/>
    <x v="0"/>
    <n v="2"/>
    <x v="0"/>
    <x v="93"/>
    <n v="11"/>
    <n v="-0.12090890021788281"/>
    <s v="Normal"/>
    <n v="16.5885"/>
    <n v="11"/>
    <x v="0"/>
    <s v="T190"/>
    <b v="0"/>
    <x v="9"/>
    <x v="1"/>
    <x v="2"/>
  </r>
  <r>
    <x v="3805"/>
    <x v="3"/>
    <n v="30"/>
    <x v="162"/>
    <m/>
    <n v="75.5"/>
    <n v="55.2"/>
    <x v="1"/>
    <n v="3.5"/>
    <x v="1"/>
    <x v="468"/>
    <n v="19.989999999999998"/>
    <n v="-1.5672878718170479E-2"/>
    <s v="Normal"/>
    <n v="16.5885"/>
    <n v="19.989999999999998"/>
    <x v="1"/>
    <s v="T435"/>
    <b v="1"/>
    <x v="17"/>
    <x v="0"/>
    <x v="0"/>
  </r>
  <r>
    <x v="3806"/>
    <x v="0"/>
    <n v="8"/>
    <x v="162"/>
    <m/>
    <n v="60.3"/>
    <n v="49.6"/>
    <x v="0"/>
    <n v="1"/>
    <x v="0"/>
    <x v="15"/>
    <n v="5"/>
    <n v="-0.19114428720323032"/>
    <s v="Normal"/>
    <n v="16.5885"/>
    <n v="5"/>
    <x v="0"/>
    <s v="T424"/>
    <b v="0"/>
    <x v="17"/>
    <x v="1"/>
    <x v="0"/>
  </r>
  <r>
    <x v="3807"/>
    <x v="2"/>
    <n v="23"/>
    <x v="162"/>
    <m/>
    <n v="62.2"/>
    <n v="31.1"/>
    <x v="1"/>
    <n v="2.5"/>
    <x v="1"/>
    <x v="1160"/>
    <n v="16.350000000000001"/>
    <n v="-5.82823468226146E-2"/>
    <s v="Normal"/>
    <n v="16.5885"/>
    <n v="16.350000000000001"/>
    <x v="0"/>
    <s v="T462"/>
    <b v="1"/>
    <x v="9"/>
    <x v="0"/>
    <x v="1"/>
  </r>
  <r>
    <x v="3808"/>
    <x v="2"/>
    <n v="27"/>
    <x v="162"/>
    <m/>
    <n v="90.6"/>
    <n v="49.1"/>
    <x v="1"/>
    <n v="3.5"/>
    <x v="1"/>
    <x v="1191"/>
    <n v="22.13"/>
    <n v="9.3777426399368046E-3"/>
    <s v="Normal"/>
    <n v="16.5885"/>
    <n v="22.13"/>
    <x v="1"/>
    <s v="T116"/>
    <b v="1"/>
    <x v="18"/>
    <x v="0"/>
    <x v="0"/>
  </r>
  <r>
    <x v="3809"/>
    <x v="2"/>
    <n v="13"/>
    <x v="162"/>
    <m/>
    <n v="54.5"/>
    <n v="27.9"/>
    <x v="0"/>
    <n v="4"/>
    <x v="1"/>
    <x v="32"/>
    <n v="20"/>
    <n v="-1.5555819739861551E-2"/>
    <s v="Normal"/>
    <n v="16.5885"/>
    <n v="20"/>
    <x v="1"/>
    <s v="T166"/>
    <b v="0"/>
    <x v="4"/>
    <x v="0"/>
    <x v="2"/>
  </r>
  <r>
    <x v="3810"/>
    <x v="3"/>
    <n v="2"/>
    <x v="162"/>
    <m/>
    <n v="62.5"/>
    <n v="36.299999999999997"/>
    <x v="0"/>
    <n v="1"/>
    <x v="0"/>
    <x v="0"/>
    <n v="6"/>
    <n v="-0.17943838937233908"/>
    <s v="Normal"/>
    <n v="16.5885"/>
    <n v="6"/>
    <x v="0"/>
    <s v="T309"/>
    <b v="0"/>
    <x v="22"/>
    <x v="1"/>
    <x v="0"/>
  </r>
  <r>
    <x v="3811"/>
    <x v="0"/>
    <n v="20"/>
    <x v="162"/>
    <m/>
    <n v="79.599999999999994"/>
    <n v="43.3"/>
    <x v="1"/>
    <n v="3"/>
    <x v="2"/>
    <x v="590"/>
    <n v="17.600000000000001"/>
    <n v="-4.3649974534000539E-2"/>
    <s v="Normal"/>
    <n v="16.5885"/>
    <n v="17.600000000000001"/>
    <x v="0"/>
    <s v="T150"/>
    <b v="1"/>
    <x v="15"/>
    <x v="1"/>
    <x v="2"/>
  </r>
  <r>
    <x v="3812"/>
    <x v="2"/>
    <n v="22"/>
    <x v="162"/>
    <m/>
    <n v="77.599999999999994"/>
    <n v="40.4"/>
    <x v="0"/>
    <n v="3"/>
    <x v="2"/>
    <x v="72"/>
    <n v="16"/>
    <n v="-6.2379411063426558E-2"/>
    <s v="Normal"/>
    <n v="16.5885"/>
    <n v="16"/>
    <x v="0"/>
    <s v="T221"/>
    <b v="0"/>
    <x v="20"/>
    <x v="1"/>
    <x v="1"/>
  </r>
  <r>
    <x v="3813"/>
    <x v="2"/>
    <n v="17"/>
    <x v="162"/>
    <m/>
    <n v="44.4"/>
    <n v="30.3"/>
    <x v="0"/>
    <n v="4"/>
    <x v="1"/>
    <x v="21"/>
    <n v="22"/>
    <n v="7.8559759219209522E-3"/>
    <s v="Normal"/>
    <n v="16.5885"/>
    <n v="22"/>
    <x v="1"/>
    <s v="T271"/>
    <b v="0"/>
    <x v="16"/>
    <x v="0"/>
    <x v="0"/>
  </r>
  <r>
    <x v="3814"/>
    <x v="3"/>
    <n v="18"/>
    <x v="162"/>
    <m/>
    <n v="63.4"/>
    <n v="33.799999999999997"/>
    <x v="1"/>
    <n v="2.5"/>
    <x v="1"/>
    <x v="4"/>
    <m/>
    <n v="-0.24967377635768659"/>
    <s v="Normal"/>
    <n v="16.5885"/>
    <n v="16.5885"/>
    <x v="0"/>
    <s v="T418"/>
    <b v="1"/>
    <x v="7"/>
    <x v="0"/>
    <x v="2"/>
  </r>
  <r>
    <x v="3815"/>
    <x v="2"/>
    <n v="4"/>
    <x v="162"/>
    <m/>
    <n v="71"/>
    <n v="44.4"/>
    <x v="1"/>
    <n v="4.5"/>
    <x v="1"/>
    <x v="1192"/>
    <n v="25.91"/>
    <n v="5.3626036440705745E-2"/>
    <s v="Normal"/>
    <n v="16.5885"/>
    <n v="25.91"/>
    <x v="1"/>
    <s v="T331"/>
    <b v="1"/>
    <x v="9"/>
    <x v="0"/>
    <x v="0"/>
  </r>
  <r>
    <x v="3816"/>
    <x v="2"/>
    <n v="19"/>
    <x v="162"/>
    <m/>
    <n v="59.1"/>
    <n v="51.5"/>
    <x v="0"/>
    <n v="2"/>
    <x v="0"/>
    <x v="3"/>
    <n v="10"/>
    <n v="-0.13261479804877407"/>
    <s v="Normal"/>
    <n v="16.5885"/>
    <n v="10"/>
    <x v="0"/>
    <s v="T289"/>
    <b v="0"/>
    <x v="19"/>
    <x v="0"/>
    <x v="2"/>
  </r>
  <r>
    <x v="3817"/>
    <x v="2"/>
    <n v="9"/>
    <x v="162"/>
    <m/>
    <n v="44.8"/>
    <n v="25.6"/>
    <x v="1"/>
    <n v="3"/>
    <x v="2"/>
    <x v="786"/>
    <n v="20.02"/>
    <n v="-1.532170178324373E-2"/>
    <s v="Normal"/>
    <n v="16.5885"/>
    <n v="20.02"/>
    <x v="1"/>
    <s v="T132"/>
    <b v="1"/>
    <x v="3"/>
    <x v="0"/>
    <x v="2"/>
  </r>
  <r>
    <x v="3818"/>
    <x v="0"/>
    <n v="20"/>
    <x v="162"/>
    <m/>
    <n v="69.3"/>
    <n v="40.799999999999997"/>
    <x v="0"/>
    <n v="3"/>
    <x v="2"/>
    <x v="45"/>
    <n v="15"/>
    <n v="-7.4085308894317803E-2"/>
    <s v="Normal"/>
    <n v="16.5885"/>
    <n v="15"/>
    <x v="0"/>
    <s v="T012"/>
    <b v="0"/>
    <x v="16"/>
    <x v="0"/>
    <x v="1"/>
  </r>
  <r>
    <x v="3819"/>
    <x v="0"/>
    <n v="17"/>
    <x v="162"/>
    <m/>
    <n v="42.1"/>
    <n v="37.5"/>
    <x v="0"/>
    <n v="3"/>
    <x v="2"/>
    <x v="61"/>
    <n v="17"/>
    <n v="-5.0673513232535307E-2"/>
    <s v="Normal"/>
    <n v="16.5885"/>
    <n v="17"/>
    <x v="0"/>
    <s v="T039"/>
    <b v="0"/>
    <x v="23"/>
    <x v="1"/>
    <x v="2"/>
  </r>
  <r>
    <x v="3820"/>
    <x v="2"/>
    <n v="19"/>
    <x v="163"/>
    <m/>
    <n v="89.5"/>
    <n v="45.2"/>
    <x v="0"/>
    <n v="4"/>
    <x v="1"/>
    <x v="58"/>
    <n v="23"/>
    <n v="1.9561873752812205E-2"/>
    <s v="Normal"/>
    <n v="18.692941176470587"/>
    <n v="23"/>
    <x v="1"/>
    <s v="T471"/>
    <b v="0"/>
    <x v="4"/>
    <x v="1"/>
    <x v="2"/>
  </r>
  <r>
    <x v="3821"/>
    <x v="0"/>
    <n v="19"/>
    <x v="163"/>
    <m/>
    <n v="68.599999999999994"/>
    <n v="47.7"/>
    <x v="0"/>
    <n v="2.5"/>
    <x v="1"/>
    <x v="4"/>
    <m/>
    <n v="-0.24967377635768659"/>
    <s v="Normal"/>
    <n v="18.692941176470587"/>
    <n v="18.692941176470587"/>
    <x v="1"/>
    <s v="T128"/>
    <b v="0"/>
    <x v="21"/>
    <x v="1"/>
    <x v="1"/>
  </r>
  <r>
    <x v="3822"/>
    <x v="2"/>
    <n v="11"/>
    <x v="163"/>
    <m/>
    <n v="66.099999999999994"/>
    <n v="45.2"/>
    <x v="1"/>
    <n v="4"/>
    <x v="1"/>
    <x v="322"/>
    <n v="22.3"/>
    <n v="1.1367745271188336E-2"/>
    <s v="Normal"/>
    <n v="18.692941176470587"/>
    <n v="22.3"/>
    <x v="1"/>
    <s v="T117"/>
    <b v="1"/>
    <x v="21"/>
    <x v="0"/>
    <x v="1"/>
  </r>
  <r>
    <x v="3823"/>
    <x v="3"/>
    <n v="11"/>
    <x v="163"/>
    <m/>
    <n v="101.2"/>
    <n v="66.2"/>
    <x v="1"/>
    <n v="4.5"/>
    <x v="1"/>
    <x v="1193"/>
    <n v="28.06"/>
    <n v="7.8793716777121922E-2"/>
    <s v="Normal"/>
    <n v="18.692941176470587"/>
    <n v="28.06"/>
    <x v="1"/>
    <s v="T391"/>
    <b v="1"/>
    <x v="8"/>
    <x v="1"/>
    <x v="2"/>
  </r>
  <r>
    <x v="3824"/>
    <x v="1"/>
    <n v="26"/>
    <x v="163"/>
    <m/>
    <n v="79.2"/>
    <n v="40.299999999999997"/>
    <x v="1"/>
    <n v="5"/>
    <x v="1"/>
    <x v="55"/>
    <n v="29.8"/>
    <n v="9.9161979002872727E-2"/>
    <s v="Normal"/>
    <n v="18.692941176470587"/>
    <n v="29.8"/>
    <x v="1"/>
    <s v="T463"/>
    <b v="1"/>
    <x v="15"/>
    <x v="0"/>
    <x v="0"/>
  </r>
  <r>
    <x v="3825"/>
    <x v="0"/>
    <n v="11"/>
    <x v="163"/>
    <m/>
    <n v="79.400000000000006"/>
    <n v="30.7"/>
    <x v="0"/>
    <n v="3"/>
    <x v="2"/>
    <x v="72"/>
    <n v="16"/>
    <n v="-6.2379411063426558E-2"/>
    <s v="Normal"/>
    <n v="18.692941176470587"/>
    <n v="16"/>
    <x v="0"/>
    <s v="T077"/>
    <b v="0"/>
    <x v="4"/>
    <x v="1"/>
    <x v="1"/>
  </r>
  <r>
    <x v="3826"/>
    <x v="2"/>
    <n v="4"/>
    <x v="163"/>
    <m/>
    <n v="57.9"/>
    <n v="41.2"/>
    <x v="0"/>
    <n v="1"/>
    <x v="0"/>
    <x v="0"/>
    <n v="6"/>
    <n v="-0.17943838937233908"/>
    <s v="Normal"/>
    <n v="18.692941176470587"/>
    <n v="6"/>
    <x v="0"/>
    <s v="T042"/>
    <b v="0"/>
    <x v="21"/>
    <x v="1"/>
    <x v="1"/>
  </r>
  <r>
    <x v="3827"/>
    <x v="3"/>
    <n v="26"/>
    <x v="163"/>
    <m/>
    <n v="79.900000000000006"/>
    <n v="32.1"/>
    <x v="1"/>
    <n v="2.5"/>
    <x v="1"/>
    <x v="746"/>
    <n v="15.5"/>
    <n v="-6.8232359978872184E-2"/>
    <s v="Normal"/>
    <n v="18.692941176470587"/>
    <n v="15.5"/>
    <x v="0"/>
    <s v="T373"/>
    <b v="1"/>
    <x v="12"/>
    <x v="0"/>
    <x v="1"/>
  </r>
  <r>
    <x v="3828"/>
    <x v="3"/>
    <n v="1"/>
    <x v="163"/>
    <m/>
    <n v="49.4"/>
    <n v="38.700000000000003"/>
    <x v="1"/>
    <n v="5"/>
    <x v="1"/>
    <x v="408"/>
    <n v="30.1"/>
    <n v="0.1026737483521401"/>
    <s v="Normal"/>
    <n v="18.692941176470587"/>
    <n v="30.1"/>
    <x v="1"/>
    <s v="T350"/>
    <b v="1"/>
    <x v="6"/>
    <x v="0"/>
    <x v="0"/>
  </r>
  <r>
    <x v="3829"/>
    <x v="2"/>
    <n v="16"/>
    <x v="163"/>
    <m/>
    <n v="50.1"/>
    <n v="28.9"/>
    <x v="0"/>
    <n v="3"/>
    <x v="2"/>
    <x v="45"/>
    <n v="15"/>
    <n v="-7.4085308894317803E-2"/>
    <s v="Normal"/>
    <n v="18.692941176470587"/>
    <n v="15"/>
    <x v="0"/>
    <s v="T381"/>
    <b v="0"/>
    <x v="3"/>
    <x v="1"/>
    <x v="0"/>
  </r>
  <r>
    <x v="3830"/>
    <x v="3"/>
    <n v="15"/>
    <x v="163"/>
    <m/>
    <n v="49.1"/>
    <n v="27.9"/>
    <x v="1"/>
    <n v="4"/>
    <x v="1"/>
    <x v="53"/>
    <n v="23.66"/>
    <n v="2.7287766321200432E-2"/>
    <s v="Normal"/>
    <n v="18.692941176470587"/>
    <n v="23.66"/>
    <x v="1"/>
    <s v="T201"/>
    <b v="1"/>
    <x v="10"/>
    <x v="0"/>
    <x v="0"/>
  </r>
  <r>
    <x v="3831"/>
    <x v="2"/>
    <n v="4"/>
    <x v="163"/>
    <m/>
    <n v="55.3"/>
    <n v="34.700000000000003"/>
    <x v="1"/>
    <n v="3.5"/>
    <x v="1"/>
    <x v="1194"/>
    <n v="21.55"/>
    <n v="2.5883218980198978E-3"/>
    <s v="Normal"/>
    <n v="18.692941176470587"/>
    <n v="21.55"/>
    <x v="1"/>
    <s v="T070"/>
    <b v="1"/>
    <x v="22"/>
    <x v="0"/>
    <x v="1"/>
  </r>
  <r>
    <x v="3832"/>
    <x v="2"/>
    <n v="18"/>
    <x v="163"/>
    <m/>
    <n v="45.9"/>
    <n v="30.1"/>
    <x v="0"/>
    <n v="4.5"/>
    <x v="1"/>
    <x v="146"/>
    <n v="25.73"/>
    <n v="5.1518974831145328E-2"/>
    <s v="Normal"/>
    <n v="18.692941176470587"/>
    <n v="25.73"/>
    <x v="1"/>
    <s v="T093"/>
    <b v="0"/>
    <x v="3"/>
    <x v="0"/>
    <x v="2"/>
  </r>
  <r>
    <x v="3833"/>
    <x v="2"/>
    <n v="23"/>
    <x v="163"/>
    <m/>
    <n v="63.3"/>
    <n v="45.4"/>
    <x v="1"/>
    <n v="4"/>
    <x v="1"/>
    <x v="1195"/>
    <n v="21.21"/>
    <n v="-1.3916833644831259E-3"/>
    <s v="Normal"/>
    <n v="18.692941176470587"/>
    <n v="21.21"/>
    <x v="1"/>
    <s v="T110"/>
    <b v="1"/>
    <x v="12"/>
    <x v="0"/>
    <x v="1"/>
  </r>
  <r>
    <x v="3834"/>
    <x v="0"/>
    <n v="14"/>
    <x v="163"/>
    <m/>
    <n v="59.4"/>
    <n v="49.2"/>
    <x v="0"/>
    <n v="0"/>
    <x v="0"/>
    <x v="12"/>
    <n v="1"/>
    <n v="-0.23796787852679532"/>
    <s v="Normal"/>
    <n v="18.692941176470587"/>
    <n v="1"/>
    <x v="0"/>
    <s v="T038"/>
    <b v="0"/>
    <x v="9"/>
    <x v="1"/>
    <x v="1"/>
  </r>
  <r>
    <x v="3835"/>
    <x v="3"/>
    <n v="17"/>
    <x v="163"/>
    <m/>
    <n v="39.6"/>
    <n v="33.9"/>
    <x v="0"/>
    <n v="2"/>
    <x v="0"/>
    <x v="4"/>
    <m/>
    <n v="-0.24967377635768659"/>
    <s v="Normal"/>
    <n v="18.692941176470587"/>
    <n v="18.692941176470587"/>
    <x v="1"/>
    <s v="T014"/>
    <b v="0"/>
    <x v="0"/>
    <x v="1"/>
    <x v="0"/>
  </r>
  <r>
    <x v="3836"/>
    <x v="0"/>
    <n v="31"/>
    <x v="163"/>
    <m/>
    <n v="72.900000000000006"/>
    <n v="38.200000000000003"/>
    <x v="0"/>
    <n v="1"/>
    <x v="0"/>
    <x v="15"/>
    <n v="5"/>
    <n v="-0.19114428720323032"/>
    <s v="Normal"/>
    <n v="18.692941176470587"/>
    <n v="5"/>
    <x v="0"/>
    <s v="T079"/>
    <b v="0"/>
    <x v="8"/>
    <x v="1"/>
    <x v="2"/>
  </r>
  <r>
    <x v="3837"/>
    <x v="3"/>
    <n v="18"/>
    <x v="163"/>
    <m/>
    <n v="54.2"/>
    <n v="27.2"/>
    <x v="1"/>
    <n v="3"/>
    <x v="2"/>
    <x v="1196"/>
    <n v="17.55"/>
    <n v="-4.4235269425545107E-2"/>
    <s v="Normal"/>
    <n v="18.692941176470587"/>
    <n v="17.55"/>
    <x v="0"/>
    <s v="T327"/>
    <b v="1"/>
    <x v="11"/>
    <x v="0"/>
    <x v="1"/>
  </r>
  <r>
    <x v="3838"/>
    <x v="2"/>
    <n v="1"/>
    <x v="163"/>
    <m/>
    <n v="67.599999999999994"/>
    <n v="48.5"/>
    <x v="1"/>
    <n v="3"/>
    <x v="2"/>
    <x v="1197"/>
    <n v="16.32"/>
    <n v="-5.8633523757541349E-2"/>
    <s v="Normal"/>
    <n v="18.692941176470587"/>
    <n v="16.32"/>
    <x v="0"/>
    <s v="T135"/>
    <b v="1"/>
    <x v="17"/>
    <x v="0"/>
    <x v="2"/>
  </r>
  <r>
    <x v="3839"/>
    <x v="3"/>
    <n v="30"/>
    <x v="163"/>
    <m/>
    <n v="71.099999999999994"/>
    <n v="40.1"/>
    <x v="1"/>
    <n v="3"/>
    <x v="2"/>
    <x v="4"/>
    <m/>
    <n v="-0.24967377635768659"/>
    <s v="Normal"/>
    <n v="18.692941176470587"/>
    <n v="18.692941176470587"/>
    <x v="1"/>
    <s v="T356"/>
    <b v="1"/>
    <x v="18"/>
    <x v="0"/>
    <x v="0"/>
  </r>
  <r>
    <x v="3840"/>
    <x v="2"/>
    <n v="14"/>
    <x v="164"/>
    <m/>
    <n v="51.6"/>
    <n v="32.4"/>
    <x v="1"/>
    <n v="3.5"/>
    <x v="1"/>
    <x v="152"/>
    <n v="22.27"/>
    <n v="1.1016568336261585E-2"/>
    <s v="Normal"/>
    <n v="19.167222222222222"/>
    <n v="22.27"/>
    <x v="1"/>
    <s v="T016"/>
    <b v="1"/>
    <x v="13"/>
    <x v="0"/>
    <x v="0"/>
  </r>
  <r>
    <x v="3841"/>
    <x v="2"/>
    <n v="11"/>
    <x v="164"/>
    <m/>
    <n v="44.3"/>
    <n v="31.5"/>
    <x v="1"/>
    <n v="5"/>
    <x v="1"/>
    <x v="1198"/>
    <n v="28.47"/>
    <n v="8.3593134887787329E-2"/>
    <s v="Normal"/>
    <n v="19.167222222222222"/>
    <n v="28.47"/>
    <x v="1"/>
    <s v="T245"/>
    <b v="1"/>
    <x v="17"/>
    <x v="0"/>
    <x v="1"/>
  </r>
  <r>
    <x v="3842"/>
    <x v="0"/>
    <n v="29"/>
    <x v="164"/>
    <m/>
    <n v="75.900000000000006"/>
    <n v="34.299999999999997"/>
    <x v="1"/>
    <n v="1"/>
    <x v="0"/>
    <x v="4"/>
    <m/>
    <n v="-0.24967377635768659"/>
    <s v="Normal"/>
    <n v="19.167222222222222"/>
    <n v="19.167222222222222"/>
    <x v="1"/>
    <s v="T170"/>
    <b v="1"/>
    <x v="8"/>
    <x v="0"/>
    <x v="2"/>
  </r>
  <r>
    <x v="3843"/>
    <x v="0"/>
    <n v="6"/>
    <x v="164"/>
    <m/>
    <n v="79.900000000000006"/>
    <n v="38.799999999999997"/>
    <x v="0"/>
    <n v="2.5"/>
    <x v="1"/>
    <x v="157"/>
    <n v="14.18"/>
    <n v="-8.3684145115648631E-2"/>
    <s v="Normal"/>
    <n v="19.167222222222222"/>
    <n v="14.18"/>
    <x v="0"/>
    <s v="T317"/>
    <b v="0"/>
    <x v="1"/>
    <x v="1"/>
    <x v="0"/>
  </r>
  <r>
    <x v="3844"/>
    <x v="2"/>
    <n v="22"/>
    <x v="164"/>
    <m/>
    <n v="61"/>
    <n v="41.4"/>
    <x v="0"/>
    <n v="3"/>
    <x v="2"/>
    <x v="45"/>
    <n v="15"/>
    <n v="-7.4085308894317803E-2"/>
    <s v="Normal"/>
    <n v="19.167222222222222"/>
    <n v="15"/>
    <x v="0"/>
    <s v="T475"/>
    <b v="0"/>
    <x v="18"/>
    <x v="0"/>
    <x v="0"/>
  </r>
  <r>
    <x v="3845"/>
    <x v="0"/>
    <n v="19"/>
    <x v="164"/>
    <m/>
    <n v="91"/>
    <n v="64.8"/>
    <x v="0"/>
    <n v="2"/>
    <x v="0"/>
    <x v="40"/>
    <n v="12"/>
    <n v="-0.10920300238699156"/>
    <s v="Normal"/>
    <n v="19.167222222222222"/>
    <n v="12"/>
    <x v="0"/>
    <s v="T241"/>
    <b v="0"/>
    <x v="0"/>
    <x v="1"/>
    <x v="0"/>
  </r>
  <r>
    <x v="3846"/>
    <x v="0"/>
    <n v="30"/>
    <x v="164"/>
    <m/>
    <n v="42.4"/>
    <n v="38.9"/>
    <x v="1"/>
    <n v="3"/>
    <x v="2"/>
    <x v="541"/>
    <n v="19.37"/>
    <n v="-2.2930535373323027E-2"/>
    <s v="Normal"/>
    <n v="19.167222222222222"/>
    <n v="19.37"/>
    <x v="1"/>
    <s v="T217"/>
    <b v="1"/>
    <x v="19"/>
    <x v="0"/>
    <x v="1"/>
  </r>
  <r>
    <x v="3847"/>
    <x v="0"/>
    <n v="2"/>
    <x v="164"/>
    <m/>
    <n v="92.1"/>
    <n v="52.3"/>
    <x v="0"/>
    <n v="5"/>
    <x v="1"/>
    <x v="458"/>
    <n v="28"/>
    <n v="7.8091362907268466E-2"/>
    <s v="Normal"/>
    <n v="19.167222222222222"/>
    <n v="28"/>
    <x v="1"/>
    <s v="T302"/>
    <b v="0"/>
    <x v="17"/>
    <x v="1"/>
    <x v="2"/>
  </r>
  <r>
    <x v="3848"/>
    <x v="2"/>
    <n v="19"/>
    <x v="164"/>
    <m/>
    <n v="51.6"/>
    <n v="30.2"/>
    <x v="0"/>
    <n v="3"/>
    <x v="2"/>
    <x v="45"/>
    <n v="15"/>
    <n v="-7.4085308894317803E-2"/>
    <s v="Normal"/>
    <n v="19.167222222222222"/>
    <n v="15"/>
    <x v="0"/>
    <s v="T431"/>
    <b v="0"/>
    <x v="8"/>
    <x v="1"/>
    <x v="1"/>
  </r>
  <r>
    <x v="3849"/>
    <x v="3"/>
    <n v="7"/>
    <x v="164"/>
    <m/>
    <n v="96.1"/>
    <n v="59.6"/>
    <x v="0"/>
    <n v="3"/>
    <x v="2"/>
    <x v="4"/>
    <m/>
    <n v="-0.24967377635768659"/>
    <s v="Normal"/>
    <n v="19.167222222222222"/>
    <n v="19.167222222222222"/>
    <x v="1"/>
    <s v="T060"/>
    <b v="0"/>
    <x v="21"/>
    <x v="1"/>
    <x v="2"/>
  </r>
  <r>
    <x v="3850"/>
    <x v="1"/>
    <n v="18"/>
    <x v="164"/>
    <m/>
    <n v="40.4"/>
    <n v="26"/>
    <x v="1"/>
    <n v="5"/>
    <x v="1"/>
    <x v="1199"/>
    <n v="33.979999999999997"/>
    <n v="0.14809263193599811"/>
    <s v="Normal"/>
    <n v="19.167222222222222"/>
    <n v="33.979999999999997"/>
    <x v="1"/>
    <s v="T428"/>
    <b v="1"/>
    <x v="22"/>
    <x v="0"/>
    <x v="0"/>
  </r>
  <r>
    <x v="3851"/>
    <x v="0"/>
    <n v="28"/>
    <x v="164"/>
    <m/>
    <n v="74.5"/>
    <n v="56.9"/>
    <x v="1"/>
    <n v="3"/>
    <x v="2"/>
    <x v="535"/>
    <n v="16.21"/>
    <n v="-5.9921172518939379E-2"/>
    <s v="Normal"/>
    <n v="19.167222222222222"/>
    <n v="16.21"/>
    <x v="0"/>
    <s v="T117"/>
    <b v="1"/>
    <x v="19"/>
    <x v="0"/>
    <x v="2"/>
  </r>
  <r>
    <x v="3852"/>
    <x v="0"/>
    <n v="19"/>
    <x v="164"/>
    <m/>
    <n v="52.3"/>
    <n v="39.700000000000003"/>
    <x v="0"/>
    <n v="2"/>
    <x v="0"/>
    <x v="3"/>
    <n v="10"/>
    <n v="-0.13261479804877407"/>
    <s v="Normal"/>
    <n v="19.167222222222222"/>
    <n v="10"/>
    <x v="0"/>
    <s v="T251"/>
    <b v="0"/>
    <x v="17"/>
    <x v="0"/>
    <x v="1"/>
  </r>
  <r>
    <x v="3853"/>
    <x v="3"/>
    <n v="23"/>
    <x v="164"/>
    <m/>
    <n v="70.3"/>
    <n v="41.1"/>
    <x v="1"/>
    <n v="3"/>
    <x v="2"/>
    <x v="540"/>
    <n v="16.09"/>
    <n v="-6.1325880258646347E-2"/>
    <s v="Normal"/>
    <n v="19.167222222222222"/>
    <n v="16.09"/>
    <x v="0"/>
    <s v="T199"/>
    <b v="1"/>
    <x v="11"/>
    <x v="0"/>
    <x v="1"/>
  </r>
  <r>
    <x v="3854"/>
    <x v="2"/>
    <n v="17"/>
    <x v="164"/>
    <m/>
    <n v="49.6"/>
    <n v="32.799999999999997"/>
    <x v="0"/>
    <n v="2"/>
    <x v="0"/>
    <x v="20"/>
    <n v="13"/>
    <n v="-9.7497104556100306E-2"/>
    <s v="Normal"/>
    <n v="19.167222222222222"/>
    <n v="13"/>
    <x v="0"/>
    <s v="T148"/>
    <b v="0"/>
    <x v="5"/>
    <x v="1"/>
    <x v="1"/>
  </r>
  <r>
    <x v="3855"/>
    <x v="1"/>
    <n v="27"/>
    <x v="164"/>
    <m/>
    <n v="74.8"/>
    <n v="47.4"/>
    <x v="1"/>
    <n v="5"/>
    <x v="1"/>
    <x v="1200"/>
    <n v="33.479999999999997"/>
    <n v="0.14223968302055248"/>
    <s v="Normal"/>
    <n v="19.167222222222222"/>
    <n v="33.479999999999997"/>
    <x v="1"/>
    <s v="T309"/>
    <b v="1"/>
    <x v="12"/>
    <x v="0"/>
    <x v="1"/>
  </r>
  <r>
    <x v="3856"/>
    <x v="2"/>
    <n v="22"/>
    <x v="164"/>
    <m/>
    <n v="69.3"/>
    <n v="43.5"/>
    <x v="0"/>
    <n v="1"/>
    <x v="0"/>
    <x v="0"/>
    <n v="6"/>
    <n v="-0.17943838937233908"/>
    <s v="Normal"/>
    <n v="19.167222222222222"/>
    <n v="6"/>
    <x v="0"/>
    <s v="T059"/>
    <b v="0"/>
    <x v="14"/>
    <x v="1"/>
    <x v="2"/>
  </r>
  <r>
    <x v="3857"/>
    <x v="2"/>
    <n v="9"/>
    <x v="164"/>
    <m/>
    <n v="76.8"/>
    <n v="56.7"/>
    <x v="1"/>
    <n v="3"/>
    <x v="2"/>
    <x v="953"/>
    <n v="17.45"/>
    <n v="-4.5405859208634249E-2"/>
    <s v="Normal"/>
    <n v="19.167222222222222"/>
    <n v="17.45"/>
    <x v="0"/>
    <s v="T442"/>
    <b v="1"/>
    <x v="7"/>
    <x v="1"/>
    <x v="2"/>
  </r>
  <r>
    <x v="3858"/>
    <x v="0"/>
    <n v="21"/>
    <x v="164"/>
    <m/>
    <n v="52.5"/>
    <n v="29.3"/>
    <x v="1"/>
    <n v="3.5"/>
    <x v="1"/>
    <x v="1093"/>
    <n v="20.059999999999999"/>
    <n v="-1.485346587000809E-2"/>
    <s v="Normal"/>
    <n v="19.167222222222222"/>
    <n v="20.059999999999999"/>
    <x v="1"/>
    <s v="T254"/>
    <b v="1"/>
    <x v="14"/>
    <x v="1"/>
    <x v="0"/>
  </r>
  <r>
    <x v="3859"/>
    <x v="3"/>
    <n v="6"/>
    <x v="164"/>
    <m/>
    <n v="90.2"/>
    <n v="54.6"/>
    <x v="1"/>
    <n v="4"/>
    <x v="1"/>
    <x v="908"/>
    <n v="24.45"/>
    <n v="3.6535425607604512E-2"/>
    <s v="Normal"/>
    <n v="19.167222222222222"/>
    <n v="24.45"/>
    <x v="1"/>
    <s v="T067"/>
    <b v="1"/>
    <x v="20"/>
    <x v="1"/>
    <x v="0"/>
  </r>
  <r>
    <x v="3860"/>
    <x v="0"/>
    <n v="19"/>
    <x v="157"/>
    <m/>
    <n v="57.1"/>
    <n v="32.299999999999997"/>
    <x v="0"/>
    <n v="4"/>
    <x v="1"/>
    <x v="32"/>
    <n v="20"/>
    <n v="-1.5555819739861551E-2"/>
    <s v="Normal"/>
    <n v="17.738648648648649"/>
    <n v="20"/>
    <x v="1"/>
    <s v="T366"/>
    <b v="0"/>
    <x v="19"/>
    <x v="0"/>
    <x v="1"/>
  </r>
  <r>
    <x v="3861"/>
    <x v="2"/>
    <n v="28"/>
    <x v="157"/>
    <m/>
    <n v="53.5"/>
    <n v="29.5"/>
    <x v="0"/>
    <n v="2.5"/>
    <x v="1"/>
    <x v="131"/>
    <n v="13.12"/>
    <n v="-9.6092396816393366E-2"/>
    <s v="Normal"/>
    <n v="17.738648648648649"/>
    <n v="13.12"/>
    <x v="0"/>
    <s v="T114"/>
    <b v="0"/>
    <x v="15"/>
    <x v="0"/>
    <x v="0"/>
  </r>
  <r>
    <x v="3862"/>
    <x v="1"/>
    <n v="7"/>
    <x v="157"/>
    <m/>
    <n v="73.7"/>
    <n v="52.4"/>
    <x v="1"/>
    <n v="4"/>
    <x v="1"/>
    <x v="1201"/>
    <n v="23.51"/>
    <n v="2.5531881646566761E-2"/>
    <s v="Normal"/>
    <n v="17.738648648648649"/>
    <n v="23.51"/>
    <x v="1"/>
    <s v="T392"/>
    <b v="1"/>
    <x v="2"/>
    <x v="0"/>
    <x v="1"/>
  </r>
  <r>
    <x v="3863"/>
    <x v="2"/>
    <n v="24"/>
    <x v="157"/>
    <m/>
    <n v="83.8"/>
    <n v="68.900000000000006"/>
    <x v="1"/>
    <n v="3"/>
    <x v="2"/>
    <x v="328"/>
    <n v="17.940000000000001"/>
    <n v="-3.9669969271497511E-2"/>
    <s v="Normal"/>
    <n v="17.738648648648649"/>
    <n v="17.940000000000001"/>
    <x v="0"/>
    <s v="T045"/>
    <b v="1"/>
    <x v="23"/>
    <x v="0"/>
    <x v="0"/>
  </r>
  <r>
    <x v="3864"/>
    <x v="3"/>
    <n v="4"/>
    <x v="157"/>
    <m/>
    <n v="54"/>
    <n v="36.799999999999997"/>
    <x v="0"/>
    <n v="4"/>
    <x v="1"/>
    <x v="1202"/>
    <m/>
    <n v="23.162121885424813"/>
    <s v="Outlier"/>
    <n v="17.738648648648649"/>
    <n v="17.738648648648649"/>
    <x v="0"/>
    <s v="T275"/>
    <b v="0"/>
    <x v="19"/>
    <x v="1"/>
    <x v="2"/>
  </r>
  <r>
    <x v="3865"/>
    <x v="3"/>
    <n v="25"/>
    <x v="157"/>
    <m/>
    <n v="94.4"/>
    <n v="42.6"/>
    <x v="0"/>
    <n v="2"/>
    <x v="0"/>
    <x v="40"/>
    <n v="12"/>
    <n v="-0.10920300238699156"/>
    <s v="Normal"/>
    <n v="17.738648648648649"/>
    <n v="12"/>
    <x v="0"/>
    <s v="T413"/>
    <b v="0"/>
    <x v="13"/>
    <x v="1"/>
    <x v="2"/>
  </r>
  <r>
    <x v="3866"/>
    <x v="2"/>
    <n v="6"/>
    <x v="157"/>
    <m/>
    <n v="53"/>
    <n v="27.4"/>
    <x v="1"/>
    <n v="3.5"/>
    <x v="1"/>
    <x v="4"/>
    <m/>
    <n v="-0.24967377635768659"/>
    <s v="Normal"/>
    <n v="17.738648648648649"/>
    <n v="17.738648648648649"/>
    <x v="0"/>
    <s v="T467"/>
    <b v="1"/>
    <x v="17"/>
    <x v="1"/>
    <x v="1"/>
  </r>
  <r>
    <x v="3867"/>
    <x v="0"/>
    <n v="14"/>
    <x v="157"/>
    <m/>
    <n v="68.900000000000006"/>
    <n v="58.8"/>
    <x v="1"/>
    <n v="2.5"/>
    <x v="1"/>
    <x v="1203"/>
    <n v="14.75"/>
    <n v="-7.7011783352040619E-2"/>
    <s v="Normal"/>
    <n v="17.738648648648649"/>
    <n v="14.75"/>
    <x v="0"/>
    <s v="T195"/>
    <b v="1"/>
    <x v="15"/>
    <x v="0"/>
    <x v="1"/>
  </r>
  <r>
    <x v="3868"/>
    <x v="3"/>
    <n v="11"/>
    <x v="157"/>
    <m/>
    <n v="95.8"/>
    <n v="65.900000000000006"/>
    <x v="1"/>
    <n v="3.5"/>
    <x v="1"/>
    <x v="1204"/>
    <n v="21.72"/>
    <n v="4.5783245292713888E-3"/>
    <s v="Normal"/>
    <n v="17.738648648648649"/>
    <n v="21.72"/>
    <x v="1"/>
    <s v="T361"/>
    <b v="1"/>
    <x v="21"/>
    <x v="0"/>
    <x v="1"/>
  </r>
  <r>
    <x v="3869"/>
    <x v="3"/>
    <n v="17"/>
    <x v="157"/>
    <m/>
    <n v="65.7"/>
    <n v="56.9"/>
    <x v="1"/>
    <n v="2"/>
    <x v="0"/>
    <x v="1205"/>
    <n v="12.87"/>
    <n v="-9.9018871274116183E-2"/>
    <s v="Normal"/>
    <n v="17.738648648648649"/>
    <n v="12.87"/>
    <x v="0"/>
    <s v="T074"/>
    <b v="1"/>
    <x v="18"/>
    <x v="0"/>
    <x v="2"/>
  </r>
  <r>
    <x v="3870"/>
    <x v="3"/>
    <n v="14"/>
    <x v="157"/>
    <m/>
    <n v="42.1"/>
    <n v="33"/>
    <x v="1"/>
    <n v="5"/>
    <x v="1"/>
    <x v="617"/>
    <n v="30.01"/>
    <n v="0.10162021754735989"/>
    <s v="Normal"/>
    <n v="17.738648648648649"/>
    <n v="30.01"/>
    <x v="1"/>
    <s v="T421"/>
    <b v="1"/>
    <x v="10"/>
    <x v="0"/>
    <x v="2"/>
  </r>
  <r>
    <x v="3871"/>
    <x v="0"/>
    <n v="19"/>
    <x v="157"/>
    <m/>
    <n v="74.8"/>
    <n v="57.5"/>
    <x v="1"/>
    <n v="2"/>
    <x v="0"/>
    <x v="1206"/>
    <n v="11.71"/>
    <n v="-0.11259771275795001"/>
    <s v="Normal"/>
    <n v="17.738648648648649"/>
    <n v="11.71"/>
    <x v="0"/>
    <s v="T189"/>
    <b v="1"/>
    <x v="7"/>
    <x v="0"/>
    <x v="2"/>
  </r>
  <r>
    <x v="3872"/>
    <x v="1"/>
    <n v="30"/>
    <x v="157"/>
    <m/>
    <n v="81.7"/>
    <n v="53.8"/>
    <x v="0"/>
    <n v="4"/>
    <x v="1"/>
    <x v="173"/>
    <n v="23.1"/>
    <n v="2.0732463535901347E-2"/>
    <s v="Normal"/>
    <n v="17.738648648648649"/>
    <n v="23.1"/>
    <x v="1"/>
    <s v="T283"/>
    <b v="0"/>
    <x v="21"/>
    <x v="1"/>
    <x v="0"/>
  </r>
  <r>
    <x v="3873"/>
    <x v="2"/>
    <n v="15"/>
    <x v="157"/>
    <m/>
    <n v="80.3"/>
    <n v="48"/>
    <x v="1"/>
    <n v="4"/>
    <x v="1"/>
    <x v="1159"/>
    <n v="22.64"/>
    <n v="1.534775053369136E-2"/>
    <s v="Normal"/>
    <n v="17.738648648648649"/>
    <n v="22.64"/>
    <x v="1"/>
    <s v="T108"/>
    <b v="1"/>
    <x v="12"/>
    <x v="1"/>
    <x v="2"/>
  </r>
  <r>
    <x v="3874"/>
    <x v="2"/>
    <n v="3"/>
    <x v="157"/>
    <m/>
    <n v="67.3"/>
    <n v="30"/>
    <x v="0"/>
    <n v="2"/>
    <x v="0"/>
    <x v="3"/>
    <n v="10"/>
    <n v="-0.13261479804877407"/>
    <s v="Normal"/>
    <n v="17.738648648648649"/>
    <n v="10"/>
    <x v="0"/>
    <s v="T386"/>
    <b v="0"/>
    <x v="2"/>
    <x v="1"/>
    <x v="2"/>
  </r>
  <r>
    <x v="3875"/>
    <x v="1"/>
    <n v="29"/>
    <x v="157"/>
    <m/>
    <n v="56.8"/>
    <n v="34.200000000000003"/>
    <x v="1"/>
    <n v="4"/>
    <x v="1"/>
    <x v="1207"/>
    <n v="24.62"/>
    <n v="3.8525428238856047E-2"/>
    <s v="Normal"/>
    <n v="17.738648648648649"/>
    <n v="24.62"/>
    <x v="1"/>
    <s v="T316"/>
    <b v="1"/>
    <x v="6"/>
    <x v="0"/>
    <x v="0"/>
  </r>
  <r>
    <x v="3876"/>
    <x v="2"/>
    <n v="2"/>
    <x v="157"/>
    <m/>
    <n v="83.3"/>
    <n v="66.8"/>
    <x v="0"/>
    <n v="3"/>
    <x v="2"/>
    <x v="72"/>
    <n v="16"/>
    <n v="-6.2379411063426558E-2"/>
    <s v="Normal"/>
    <n v="17.738648648648649"/>
    <n v="16"/>
    <x v="0"/>
    <s v="T022"/>
    <b v="0"/>
    <x v="14"/>
    <x v="1"/>
    <x v="2"/>
  </r>
  <r>
    <x v="3877"/>
    <x v="0"/>
    <n v="20"/>
    <x v="157"/>
    <m/>
    <n v="71.400000000000006"/>
    <n v="41.6"/>
    <x v="0"/>
    <n v="0"/>
    <x v="0"/>
    <x v="67"/>
    <n v="0"/>
    <n v="-0.24967377635768659"/>
    <s v="Normal"/>
    <n v="17.738648648648649"/>
    <n v="0"/>
    <x v="0"/>
    <s v="T067"/>
    <b v="0"/>
    <x v="19"/>
    <x v="0"/>
    <x v="2"/>
  </r>
  <r>
    <x v="3878"/>
    <x v="0"/>
    <n v="20"/>
    <x v="157"/>
    <m/>
    <n v="74.400000000000006"/>
    <n v="48.8"/>
    <x v="0"/>
    <n v="1"/>
    <x v="0"/>
    <x v="15"/>
    <n v="5"/>
    <n v="-0.19114428720323032"/>
    <s v="Normal"/>
    <n v="17.738648648648649"/>
    <n v="5"/>
    <x v="0"/>
    <s v="T088"/>
    <b v="0"/>
    <x v="15"/>
    <x v="0"/>
    <x v="2"/>
  </r>
  <r>
    <x v="3879"/>
    <x v="2"/>
    <n v="27"/>
    <x v="157"/>
    <m/>
    <n v="99.2"/>
    <n v="53.4"/>
    <x v="0"/>
    <n v="2.5"/>
    <x v="1"/>
    <x v="252"/>
    <n v="15.23"/>
    <n v="-7.1392952393212819E-2"/>
    <s v="Normal"/>
    <n v="17.738648648648649"/>
    <n v="15.23"/>
    <x v="0"/>
    <s v="T218"/>
    <b v="0"/>
    <x v="17"/>
    <x v="0"/>
    <x v="2"/>
  </r>
  <r>
    <x v="3880"/>
    <x v="1"/>
    <n v="13"/>
    <x v="60"/>
    <m/>
    <n v="54.8"/>
    <n v="28.8"/>
    <x v="1"/>
    <n v="4"/>
    <x v="1"/>
    <x v="1208"/>
    <n v="25.72"/>
    <n v="5.1401915852836391E-2"/>
    <s v="Normal"/>
    <n v="20.1065"/>
    <n v="25.72"/>
    <x v="1"/>
    <s v="T104"/>
    <b v="1"/>
    <x v="23"/>
    <x v="0"/>
    <x v="1"/>
  </r>
  <r>
    <x v="3881"/>
    <x v="1"/>
    <n v="4"/>
    <x v="60"/>
    <m/>
    <n v="63.1"/>
    <n v="34.4"/>
    <x v="0"/>
    <n v="2"/>
    <x v="0"/>
    <x v="128"/>
    <n v="12.1"/>
    <n v="-0.10803241260390244"/>
    <s v="Normal"/>
    <n v="20.1065"/>
    <n v="12.1"/>
    <x v="0"/>
    <s v="T186"/>
    <b v="0"/>
    <x v="0"/>
    <x v="0"/>
    <x v="0"/>
  </r>
  <r>
    <x v="3882"/>
    <x v="2"/>
    <n v="22"/>
    <x v="60"/>
    <m/>
    <n v="49.7"/>
    <n v="28.4"/>
    <x v="1"/>
    <n v="4"/>
    <x v="1"/>
    <x v="1209"/>
    <n v="24.82"/>
    <n v="4.0866607805034288E-2"/>
    <s v="Normal"/>
    <n v="20.1065"/>
    <n v="24.82"/>
    <x v="1"/>
    <s v="T241"/>
    <b v="1"/>
    <x v="2"/>
    <x v="1"/>
    <x v="1"/>
  </r>
  <r>
    <x v="3883"/>
    <x v="3"/>
    <n v="25"/>
    <x v="60"/>
    <m/>
    <n v="49"/>
    <n v="40"/>
    <x v="1"/>
    <n v="5"/>
    <x v="1"/>
    <x v="186"/>
    <n v="29.91"/>
    <n v="0.10044962776427076"/>
    <s v="Normal"/>
    <n v="20.1065"/>
    <n v="29.91"/>
    <x v="1"/>
    <s v="T190"/>
    <b v="1"/>
    <x v="17"/>
    <x v="0"/>
    <x v="2"/>
  </r>
  <r>
    <x v="3884"/>
    <x v="0"/>
    <n v="10"/>
    <x v="60"/>
    <m/>
    <n v="46.8"/>
    <n v="34.799999999999997"/>
    <x v="0"/>
    <n v="4"/>
    <x v="1"/>
    <x v="21"/>
    <n v="22"/>
    <n v="7.8559759219209522E-3"/>
    <s v="Normal"/>
    <n v="20.1065"/>
    <n v="22"/>
    <x v="1"/>
    <s v="T228"/>
    <b v="0"/>
    <x v="8"/>
    <x v="1"/>
    <x v="2"/>
  </r>
  <r>
    <x v="3885"/>
    <x v="3"/>
    <n v="11"/>
    <x v="60"/>
    <m/>
    <n v="70.5"/>
    <n v="49.9"/>
    <x v="0"/>
    <n v="1"/>
    <x v="0"/>
    <x v="15"/>
    <n v="5"/>
    <n v="-0.19114428720323032"/>
    <s v="Normal"/>
    <n v="20.1065"/>
    <n v="5"/>
    <x v="0"/>
    <s v="T301"/>
    <b v="0"/>
    <x v="11"/>
    <x v="1"/>
    <x v="2"/>
  </r>
  <r>
    <x v="3886"/>
    <x v="1"/>
    <n v="22"/>
    <x v="60"/>
    <m/>
    <n v="82.3"/>
    <n v="30.1"/>
    <x v="1"/>
    <n v="5"/>
    <x v="1"/>
    <x v="349"/>
    <n v="30.56"/>
    <n v="0.10805846135435004"/>
    <s v="Normal"/>
    <n v="20.1065"/>
    <n v="30.56"/>
    <x v="1"/>
    <s v="T162"/>
    <b v="1"/>
    <x v="2"/>
    <x v="0"/>
    <x v="1"/>
  </r>
  <r>
    <x v="3887"/>
    <x v="3"/>
    <n v="20"/>
    <x v="60"/>
    <m/>
    <n v="68.7"/>
    <n v="52"/>
    <x v="1"/>
    <n v="2"/>
    <x v="0"/>
    <x v="1210"/>
    <n v="13.09"/>
    <n v="-9.6443573751320094E-2"/>
    <s v="Normal"/>
    <n v="20.1065"/>
    <n v="13.09"/>
    <x v="0"/>
    <s v="T042"/>
    <b v="1"/>
    <x v="7"/>
    <x v="1"/>
    <x v="2"/>
  </r>
  <r>
    <x v="3888"/>
    <x v="3"/>
    <n v="5"/>
    <x v="60"/>
    <m/>
    <n v="67.099999999999994"/>
    <n v="32.799999999999997"/>
    <x v="1"/>
    <n v="3.5"/>
    <x v="1"/>
    <x v="1211"/>
    <n v="21.28"/>
    <n v="-5.7227051632073491E-4"/>
    <s v="Normal"/>
    <n v="20.1065"/>
    <n v="21.28"/>
    <x v="1"/>
    <s v="T475"/>
    <b v="1"/>
    <x v="5"/>
    <x v="0"/>
    <x v="2"/>
  </r>
  <r>
    <x v="3889"/>
    <x v="3"/>
    <n v="15"/>
    <x v="60"/>
    <m/>
    <n v="98.7"/>
    <n v="60.6"/>
    <x v="0"/>
    <n v="2"/>
    <x v="0"/>
    <x v="4"/>
    <m/>
    <n v="-0.24967377635768659"/>
    <s v="Normal"/>
    <n v="20.1065"/>
    <n v="20.1065"/>
    <x v="1"/>
    <s v="T239"/>
    <b v="0"/>
    <x v="14"/>
    <x v="0"/>
    <x v="1"/>
  </r>
  <r>
    <x v="3890"/>
    <x v="2"/>
    <n v="24"/>
    <x v="60"/>
    <m/>
    <n v="48.5"/>
    <n v="31.3"/>
    <x v="1"/>
    <n v="5"/>
    <x v="1"/>
    <x v="96"/>
    <n v="28.95"/>
    <n v="8.9211965846615143E-2"/>
    <s v="Normal"/>
    <n v="20.1065"/>
    <n v="28.95"/>
    <x v="1"/>
    <s v="T277"/>
    <b v="1"/>
    <x v="4"/>
    <x v="0"/>
    <x v="0"/>
  </r>
  <r>
    <x v="3891"/>
    <x v="2"/>
    <n v="9"/>
    <x v="60"/>
    <m/>
    <n v="66.599999999999994"/>
    <n v="41.6"/>
    <x v="1"/>
    <n v="2.5"/>
    <x v="1"/>
    <x v="1212"/>
    <n v="16.52"/>
    <n v="-5.6292344191363107E-2"/>
    <s v="Normal"/>
    <n v="20.1065"/>
    <n v="16.52"/>
    <x v="0"/>
    <s v="T304"/>
    <b v="1"/>
    <x v="17"/>
    <x v="0"/>
    <x v="1"/>
  </r>
  <r>
    <x v="3892"/>
    <x v="0"/>
    <n v="2"/>
    <x v="60"/>
    <m/>
    <n v="39.1"/>
    <n v="32.1"/>
    <x v="0"/>
    <n v="1"/>
    <x v="0"/>
    <x v="16"/>
    <n v="8"/>
    <n v="-0.15602659371055658"/>
    <s v="Normal"/>
    <n v="20.1065"/>
    <n v="8"/>
    <x v="0"/>
    <s v="T021"/>
    <b v="0"/>
    <x v="13"/>
    <x v="0"/>
    <x v="0"/>
  </r>
  <r>
    <x v="3893"/>
    <x v="0"/>
    <n v="2"/>
    <x v="60"/>
    <m/>
    <n v="54.9"/>
    <n v="35.799999999999997"/>
    <x v="1"/>
    <n v="3"/>
    <x v="2"/>
    <x v="265"/>
    <n v="18.7"/>
    <n v="-3.0773486920020184E-2"/>
    <s v="Normal"/>
    <n v="20.1065"/>
    <n v="18.7"/>
    <x v="1"/>
    <s v="T386"/>
    <b v="1"/>
    <x v="17"/>
    <x v="0"/>
    <x v="1"/>
  </r>
  <r>
    <x v="3894"/>
    <x v="3"/>
    <n v="7"/>
    <x v="60"/>
    <m/>
    <n v="84.4"/>
    <n v="60.6"/>
    <x v="0"/>
    <n v="3.5"/>
    <x v="1"/>
    <x v="33"/>
    <n v="18.38"/>
    <n v="-3.451937422590539E-2"/>
    <s v="Normal"/>
    <n v="20.1065"/>
    <n v="18.38"/>
    <x v="1"/>
    <s v="T178"/>
    <b v="0"/>
    <x v="17"/>
    <x v="0"/>
    <x v="0"/>
  </r>
  <r>
    <x v="3895"/>
    <x v="0"/>
    <n v="30"/>
    <x v="60"/>
    <m/>
    <n v="47.7"/>
    <n v="31.5"/>
    <x v="0"/>
    <n v="2"/>
    <x v="0"/>
    <x v="40"/>
    <n v="12"/>
    <n v="-0.10920300238699156"/>
    <s v="Normal"/>
    <n v="20.1065"/>
    <n v="12"/>
    <x v="0"/>
    <s v="T305"/>
    <b v="0"/>
    <x v="13"/>
    <x v="1"/>
    <x v="1"/>
  </r>
  <r>
    <x v="3896"/>
    <x v="2"/>
    <n v="1"/>
    <x v="60"/>
    <m/>
    <n v="71.2"/>
    <n v="38.1"/>
    <x v="1"/>
    <n v="3"/>
    <x v="2"/>
    <x v="673"/>
    <n v="17.91"/>
    <n v="-4.0021146206424267E-2"/>
    <s v="Normal"/>
    <n v="20.1065"/>
    <n v="17.91"/>
    <x v="0"/>
    <s v="T065"/>
    <b v="1"/>
    <x v="13"/>
    <x v="0"/>
    <x v="1"/>
  </r>
  <r>
    <x v="3897"/>
    <x v="0"/>
    <n v="20"/>
    <x v="60"/>
    <m/>
    <n v="90"/>
    <n v="47.5"/>
    <x v="0"/>
    <n v="3"/>
    <x v="2"/>
    <x v="61"/>
    <n v="17"/>
    <n v="-5.0673513232535307E-2"/>
    <s v="Normal"/>
    <n v="20.1065"/>
    <n v="17"/>
    <x v="0"/>
    <s v="T390"/>
    <b v="0"/>
    <x v="22"/>
    <x v="1"/>
    <x v="0"/>
  </r>
  <r>
    <x v="3898"/>
    <x v="2"/>
    <n v="8"/>
    <x v="60"/>
    <m/>
    <n v="38.1"/>
    <n v="37.1"/>
    <x v="1"/>
    <n v="4"/>
    <x v="1"/>
    <x v="1213"/>
    <n v="23.57"/>
    <n v="2.6234235516420221E-2"/>
    <s v="Normal"/>
    <n v="20.1065"/>
    <n v="23.57"/>
    <x v="1"/>
    <s v="T423"/>
    <b v="1"/>
    <x v="2"/>
    <x v="0"/>
    <x v="1"/>
  </r>
  <r>
    <x v="3899"/>
    <x v="0"/>
    <n v="4"/>
    <x v="60"/>
    <m/>
    <n v="47.5"/>
    <n v="31.8"/>
    <x v="0"/>
    <n v="3"/>
    <x v="2"/>
    <x v="61"/>
    <n v="17"/>
    <n v="-5.0673513232535307E-2"/>
    <s v="Normal"/>
    <n v="20.1065"/>
    <n v="17"/>
    <x v="0"/>
    <s v="T075"/>
    <b v="0"/>
    <x v="22"/>
    <x v="0"/>
    <x v="0"/>
  </r>
  <r>
    <x v="3900"/>
    <x v="2"/>
    <n v="30"/>
    <x v="165"/>
    <m/>
    <n v="74.900000000000006"/>
    <n v="44.5"/>
    <x v="1"/>
    <n v="3"/>
    <x v="2"/>
    <x v="868"/>
    <n v="16.100000000000001"/>
    <n v="-6.1208821280337417E-2"/>
    <s v="Normal"/>
    <n v="19.126875000000002"/>
    <n v="16.100000000000001"/>
    <x v="0"/>
    <s v="T016"/>
    <b v="1"/>
    <x v="13"/>
    <x v="0"/>
    <x v="1"/>
  </r>
  <r>
    <x v="3901"/>
    <x v="3"/>
    <n v="13"/>
    <x v="165"/>
    <m/>
    <n v="59.4"/>
    <n v="26.9"/>
    <x v="1"/>
    <n v="5"/>
    <x v="1"/>
    <x v="1214"/>
    <n v="26.94"/>
    <n v="6.5683111206523745E-2"/>
    <s v="Normal"/>
    <n v="19.126875000000002"/>
    <n v="26.94"/>
    <x v="1"/>
    <s v="T001"/>
    <b v="1"/>
    <x v="3"/>
    <x v="1"/>
    <x v="0"/>
  </r>
  <r>
    <x v="3902"/>
    <x v="3"/>
    <n v="11"/>
    <x v="165"/>
    <m/>
    <n v="97.8"/>
    <n v="42.1"/>
    <x v="0"/>
    <n v="3"/>
    <x v="2"/>
    <x v="4"/>
    <m/>
    <n v="-0.24967377635768659"/>
    <s v="Normal"/>
    <n v="19.126875000000002"/>
    <n v="19.126875000000002"/>
    <x v="1"/>
    <s v="T471"/>
    <b v="0"/>
    <x v="11"/>
    <x v="1"/>
    <x v="2"/>
  </r>
  <r>
    <x v="3903"/>
    <x v="0"/>
    <n v="7"/>
    <x v="165"/>
    <m/>
    <n v="63.9"/>
    <n v="36.700000000000003"/>
    <x v="0"/>
    <n v="4"/>
    <x v="1"/>
    <x v="4"/>
    <m/>
    <n v="-0.24967377635768659"/>
    <s v="Normal"/>
    <n v="19.126875000000002"/>
    <n v="19.126875000000002"/>
    <x v="1"/>
    <s v="T386"/>
    <b v="0"/>
    <x v="12"/>
    <x v="1"/>
    <x v="1"/>
  </r>
  <r>
    <x v="3904"/>
    <x v="0"/>
    <n v="23"/>
    <x v="165"/>
    <m/>
    <n v="88"/>
    <n v="54.6"/>
    <x v="0"/>
    <n v="3.5"/>
    <x v="1"/>
    <x v="60"/>
    <n v="20.48"/>
    <n v="-9.9369887810337437E-3"/>
    <s v="Normal"/>
    <n v="19.126875000000002"/>
    <n v="20.48"/>
    <x v="1"/>
    <s v="T211"/>
    <b v="0"/>
    <x v="7"/>
    <x v="1"/>
    <x v="0"/>
  </r>
  <r>
    <x v="3905"/>
    <x v="2"/>
    <n v="27"/>
    <x v="165"/>
    <m/>
    <n v="49.2"/>
    <n v="29.8"/>
    <x v="1"/>
    <n v="4.5"/>
    <x v="1"/>
    <x v="1024"/>
    <n v="28.26"/>
    <n v="8.1134896343300206E-2"/>
    <s v="Normal"/>
    <n v="19.126875000000002"/>
    <n v="28.26"/>
    <x v="1"/>
    <s v="T071"/>
    <b v="1"/>
    <x v="4"/>
    <x v="0"/>
    <x v="1"/>
  </r>
  <r>
    <x v="3906"/>
    <x v="0"/>
    <n v="10"/>
    <x v="165"/>
    <m/>
    <n v="76"/>
    <n v="51"/>
    <x v="1"/>
    <n v="4.5"/>
    <x v="1"/>
    <x v="270"/>
    <n v="25.82"/>
    <n v="5.2572505635925533E-2"/>
    <s v="Normal"/>
    <n v="19.126875000000002"/>
    <n v="25.82"/>
    <x v="1"/>
    <s v="T324"/>
    <b v="1"/>
    <x v="22"/>
    <x v="0"/>
    <x v="1"/>
  </r>
  <r>
    <x v="3907"/>
    <x v="2"/>
    <n v="28"/>
    <x v="165"/>
    <m/>
    <n v="73.7"/>
    <n v="48.1"/>
    <x v="0"/>
    <n v="2"/>
    <x v="0"/>
    <x v="4"/>
    <m/>
    <n v="-0.24967377635768659"/>
    <s v="Normal"/>
    <n v="19.126875000000002"/>
    <n v="19.126875000000002"/>
    <x v="1"/>
    <s v="T343"/>
    <b v="0"/>
    <x v="4"/>
    <x v="1"/>
    <x v="0"/>
  </r>
  <r>
    <x v="3908"/>
    <x v="0"/>
    <n v="31"/>
    <x v="165"/>
    <m/>
    <n v="89.8"/>
    <n v="43.9"/>
    <x v="0"/>
    <n v="2"/>
    <x v="0"/>
    <x v="40"/>
    <n v="12"/>
    <n v="-0.10920300238699156"/>
    <s v="Normal"/>
    <n v="19.126875000000002"/>
    <n v="12"/>
    <x v="0"/>
    <s v="T204"/>
    <b v="0"/>
    <x v="16"/>
    <x v="1"/>
    <x v="1"/>
  </r>
  <r>
    <x v="3909"/>
    <x v="1"/>
    <n v="28"/>
    <x v="165"/>
    <m/>
    <n v="41.6"/>
    <n v="30"/>
    <x v="1"/>
    <n v="5"/>
    <x v="1"/>
    <x v="1215"/>
    <n v="31.97"/>
    <n v="0.12456377729590672"/>
    <s v="Normal"/>
    <n v="19.126875000000002"/>
    <n v="31.97"/>
    <x v="1"/>
    <s v="T088"/>
    <b v="1"/>
    <x v="15"/>
    <x v="0"/>
    <x v="2"/>
  </r>
  <r>
    <x v="3910"/>
    <x v="0"/>
    <n v="11"/>
    <x v="165"/>
    <m/>
    <n v="40.299999999999997"/>
    <n v="38.799999999999997"/>
    <x v="1"/>
    <n v="5"/>
    <x v="1"/>
    <x v="681"/>
    <n v="30.74"/>
    <n v="0.11016552296391047"/>
    <s v="Normal"/>
    <n v="19.126875000000002"/>
    <n v="30.74"/>
    <x v="1"/>
    <s v="T073"/>
    <b v="1"/>
    <x v="3"/>
    <x v="0"/>
    <x v="0"/>
  </r>
  <r>
    <x v="3911"/>
    <x v="3"/>
    <n v="3"/>
    <x v="165"/>
    <m/>
    <n v="50.3"/>
    <n v="31.9"/>
    <x v="1"/>
    <n v="3"/>
    <x v="2"/>
    <x v="871"/>
    <n v="18.61"/>
    <n v="-3.1827017724800399E-2"/>
    <s v="Normal"/>
    <n v="19.126875000000002"/>
    <n v="18.61"/>
    <x v="1"/>
    <s v="T296"/>
    <b v="1"/>
    <x v="5"/>
    <x v="0"/>
    <x v="0"/>
  </r>
  <r>
    <x v="3912"/>
    <x v="2"/>
    <n v="30"/>
    <x v="165"/>
    <m/>
    <n v="73.900000000000006"/>
    <n v="37.1"/>
    <x v="0"/>
    <n v="2"/>
    <x v="0"/>
    <x v="3"/>
    <n v="10"/>
    <n v="-0.13261479804877407"/>
    <s v="Normal"/>
    <n v="19.126875000000002"/>
    <n v="10"/>
    <x v="0"/>
    <s v="T151"/>
    <b v="0"/>
    <x v="6"/>
    <x v="1"/>
    <x v="2"/>
  </r>
  <r>
    <x v="3913"/>
    <x v="2"/>
    <n v="11"/>
    <x v="165"/>
    <m/>
    <n v="75.5"/>
    <n v="31"/>
    <x v="1"/>
    <n v="3"/>
    <x v="2"/>
    <x v="1216"/>
    <n v="17.420000000000002"/>
    <n v="-4.5757036143560956E-2"/>
    <s v="Normal"/>
    <n v="19.126875000000002"/>
    <n v="17.420000000000002"/>
    <x v="0"/>
    <s v="T158"/>
    <b v="1"/>
    <x v="11"/>
    <x v="0"/>
    <x v="1"/>
  </r>
  <r>
    <x v="3914"/>
    <x v="2"/>
    <n v="30"/>
    <x v="165"/>
    <m/>
    <n v="93.1"/>
    <n v="58.2"/>
    <x v="0"/>
    <n v="2"/>
    <x v="0"/>
    <x v="40"/>
    <n v="12"/>
    <n v="-0.10920300238699156"/>
    <s v="Normal"/>
    <n v="19.126875000000002"/>
    <n v="12"/>
    <x v="0"/>
    <s v="T469"/>
    <b v="0"/>
    <x v="13"/>
    <x v="1"/>
    <x v="2"/>
  </r>
  <r>
    <x v="3915"/>
    <x v="2"/>
    <n v="12"/>
    <x v="165"/>
    <m/>
    <n v="74.900000000000006"/>
    <n v="53.5"/>
    <x v="1"/>
    <n v="3.5"/>
    <x v="1"/>
    <x v="4"/>
    <m/>
    <n v="-0.24967377635768659"/>
    <s v="Normal"/>
    <n v="19.126875000000002"/>
    <n v="19.126875000000002"/>
    <x v="1"/>
    <s v="T469"/>
    <b v="1"/>
    <x v="6"/>
    <x v="1"/>
    <x v="0"/>
  </r>
  <r>
    <x v="3916"/>
    <x v="0"/>
    <n v="30"/>
    <x v="165"/>
    <m/>
    <n v="62.9"/>
    <n v="49.5"/>
    <x v="0"/>
    <n v="1"/>
    <x v="0"/>
    <x v="15"/>
    <n v="5"/>
    <n v="-0.19114428720323032"/>
    <s v="Normal"/>
    <n v="19.126875000000002"/>
    <n v="5"/>
    <x v="0"/>
    <s v="T422"/>
    <b v="0"/>
    <x v="5"/>
    <x v="1"/>
    <x v="0"/>
  </r>
  <r>
    <x v="3917"/>
    <x v="0"/>
    <n v="5"/>
    <x v="165"/>
    <m/>
    <n v="72.2"/>
    <n v="45.3"/>
    <x v="0"/>
    <n v="2"/>
    <x v="0"/>
    <x v="93"/>
    <n v="11"/>
    <n v="-0.12090890021788281"/>
    <s v="Normal"/>
    <n v="19.126875000000002"/>
    <n v="11"/>
    <x v="0"/>
    <s v="T061"/>
    <b v="0"/>
    <x v="17"/>
    <x v="0"/>
    <x v="0"/>
  </r>
  <r>
    <x v="3918"/>
    <x v="1"/>
    <n v="11"/>
    <x v="165"/>
    <m/>
    <n v="80.400000000000006"/>
    <n v="53.6"/>
    <x v="1"/>
    <n v="4"/>
    <x v="1"/>
    <x v="193"/>
    <n v="23.69"/>
    <n v="2.7638943256127181E-2"/>
    <s v="Normal"/>
    <n v="19.126875000000002"/>
    <n v="23.69"/>
    <x v="1"/>
    <s v="T111"/>
    <b v="1"/>
    <x v="10"/>
    <x v="0"/>
    <x v="2"/>
  </r>
  <r>
    <x v="3919"/>
    <x v="0"/>
    <n v="16"/>
    <x v="165"/>
    <m/>
    <n v="70.2"/>
    <n v="56.2"/>
    <x v="0"/>
    <n v="3"/>
    <x v="2"/>
    <x v="72"/>
    <n v="16"/>
    <n v="-6.2379411063426558E-2"/>
    <s v="Normal"/>
    <n v="19.126875000000002"/>
    <n v="16"/>
    <x v="0"/>
    <s v="T091"/>
    <b v="0"/>
    <x v="20"/>
    <x v="1"/>
    <x v="2"/>
  </r>
  <r>
    <x v="3920"/>
    <x v="0"/>
    <n v="21"/>
    <x v="166"/>
    <m/>
    <n v="40.200000000000003"/>
    <n v="29.6"/>
    <x v="1"/>
    <n v="4.5"/>
    <x v="1"/>
    <x v="1217"/>
    <n v="27.81"/>
    <n v="7.5867242319399106E-2"/>
    <s v="Normal"/>
    <n v="17.81388888888889"/>
    <n v="27.81"/>
    <x v="1"/>
    <s v="T386"/>
    <b v="1"/>
    <x v="14"/>
    <x v="0"/>
    <x v="2"/>
  </r>
  <r>
    <x v="3921"/>
    <x v="0"/>
    <n v="13"/>
    <x v="166"/>
    <m/>
    <n v="73.099999999999994"/>
    <n v="57.7"/>
    <x v="0"/>
    <n v="1"/>
    <x v="0"/>
    <x v="15"/>
    <n v="5"/>
    <n v="-0.19114428720323032"/>
    <s v="Normal"/>
    <n v="17.81388888888889"/>
    <n v="5"/>
    <x v="0"/>
    <s v="T088"/>
    <b v="0"/>
    <x v="11"/>
    <x v="1"/>
    <x v="2"/>
  </r>
  <r>
    <x v="3922"/>
    <x v="0"/>
    <n v="22"/>
    <x v="166"/>
    <m/>
    <n v="54"/>
    <n v="29.9"/>
    <x v="1"/>
    <n v="5"/>
    <x v="1"/>
    <x v="1011"/>
    <n v="27.27"/>
    <n v="6.9546057490717836E-2"/>
    <s v="Normal"/>
    <n v="17.81388888888889"/>
    <n v="27.27"/>
    <x v="1"/>
    <s v="T480"/>
    <b v="1"/>
    <x v="6"/>
    <x v="1"/>
    <x v="1"/>
  </r>
  <r>
    <x v="3923"/>
    <x v="0"/>
    <n v="14"/>
    <x v="166"/>
    <m/>
    <n v="76.2"/>
    <n v="32.1"/>
    <x v="1"/>
    <n v="5"/>
    <x v="1"/>
    <x v="500"/>
    <n v="29.26"/>
    <n v="9.2840794174191457E-2"/>
    <s v="Normal"/>
    <n v="17.81388888888889"/>
    <n v="29.26"/>
    <x v="1"/>
    <s v="T090"/>
    <b v="1"/>
    <x v="0"/>
    <x v="0"/>
    <x v="0"/>
  </r>
  <r>
    <x v="3924"/>
    <x v="3"/>
    <n v="22"/>
    <x v="166"/>
    <m/>
    <n v="68.8"/>
    <n v="41.7"/>
    <x v="0"/>
    <n v="2"/>
    <x v="0"/>
    <x v="4"/>
    <m/>
    <n v="-0.24967377635768659"/>
    <s v="Normal"/>
    <n v="17.81388888888889"/>
    <n v="17.81388888888889"/>
    <x v="0"/>
    <s v="T363"/>
    <b v="0"/>
    <x v="9"/>
    <x v="0"/>
    <x v="2"/>
  </r>
  <r>
    <x v="3925"/>
    <x v="2"/>
    <n v="10"/>
    <x v="166"/>
    <m/>
    <n v="44.8"/>
    <n v="26.7"/>
    <x v="0"/>
    <n v="4"/>
    <x v="1"/>
    <x v="21"/>
    <n v="22"/>
    <n v="7.8559759219209522E-3"/>
    <s v="Normal"/>
    <n v="17.81388888888889"/>
    <n v="22"/>
    <x v="1"/>
    <s v="T008"/>
    <b v="0"/>
    <x v="7"/>
    <x v="1"/>
    <x v="2"/>
  </r>
  <r>
    <x v="3926"/>
    <x v="2"/>
    <n v="23"/>
    <x v="166"/>
    <m/>
    <n v="66.099999999999994"/>
    <n v="37.200000000000003"/>
    <x v="1"/>
    <n v="3"/>
    <x v="2"/>
    <x v="911"/>
    <n v="16.77"/>
    <n v="-5.3365869733640298E-2"/>
    <s v="Normal"/>
    <n v="17.81388888888889"/>
    <n v="16.77"/>
    <x v="0"/>
    <s v="T327"/>
    <b v="1"/>
    <x v="18"/>
    <x v="0"/>
    <x v="1"/>
  </r>
  <r>
    <x v="3927"/>
    <x v="2"/>
    <n v="12"/>
    <x v="166"/>
    <m/>
    <n v="72.8"/>
    <n v="40.4"/>
    <x v="1"/>
    <n v="3"/>
    <x v="2"/>
    <x v="4"/>
    <m/>
    <n v="-0.24967377635768659"/>
    <s v="Normal"/>
    <n v="17.81388888888889"/>
    <n v="17.81388888888889"/>
    <x v="0"/>
    <s v="T484"/>
    <b v="1"/>
    <x v="22"/>
    <x v="0"/>
    <x v="1"/>
  </r>
  <r>
    <x v="3928"/>
    <x v="0"/>
    <n v="11"/>
    <x v="166"/>
    <m/>
    <n v="67"/>
    <n v="40.1"/>
    <x v="0"/>
    <n v="1"/>
    <x v="0"/>
    <x v="15"/>
    <n v="5"/>
    <n v="-0.19114428720323032"/>
    <s v="Normal"/>
    <n v="17.81388888888889"/>
    <n v="5"/>
    <x v="0"/>
    <s v="T390"/>
    <b v="0"/>
    <x v="17"/>
    <x v="0"/>
    <x v="0"/>
  </r>
  <r>
    <x v="3929"/>
    <x v="0"/>
    <n v="9"/>
    <x v="166"/>
    <m/>
    <n v="87.7"/>
    <n v="48.6"/>
    <x v="0"/>
    <n v="1"/>
    <x v="0"/>
    <x v="47"/>
    <n v="7"/>
    <n v="-0.16773249154144781"/>
    <s v="Normal"/>
    <n v="17.81388888888889"/>
    <n v="7"/>
    <x v="0"/>
    <s v="T091"/>
    <b v="0"/>
    <x v="18"/>
    <x v="1"/>
    <x v="0"/>
  </r>
  <r>
    <x v="3930"/>
    <x v="3"/>
    <n v="18"/>
    <x v="166"/>
    <m/>
    <n v="96"/>
    <n v="69.5"/>
    <x v="1"/>
    <n v="4"/>
    <x v="1"/>
    <x v="1218"/>
    <n v="23.53"/>
    <n v="2.576599960318458E-2"/>
    <s v="Normal"/>
    <n v="17.81388888888889"/>
    <n v="23.53"/>
    <x v="1"/>
    <s v="T097"/>
    <b v="1"/>
    <x v="2"/>
    <x v="1"/>
    <x v="2"/>
  </r>
  <r>
    <x v="3931"/>
    <x v="2"/>
    <n v="10"/>
    <x v="166"/>
    <m/>
    <n v="69.2"/>
    <n v="51.4"/>
    <x v="1"/>
    <n v="3.5"/>
    <x v="1"/>
    <x v="22"/>
    <n v="20.38"/>
    <n v="-1.1107578564122885E-2"/>
    <s v="Normal"/>
    <n v="17.81388888888889"/>
    <n v="20.38"/>
    <x v="1"/>
    <s v="T138"/>
    <b v="1"/>
    <x v="6"/>
    <x v="0"/>
    <x v="2"/>
  </r>
  <r>
    <x v="3932"/>
    <x v="1"/>
    <n v="23"/>
    <x v="166"/>
    <m/>
    <n v="74.099999999999994"/>
    <n v="34.700000000000003"/>
    <x v="1"/>
    <n v="4.5"/>
    <x v="1"/>
    <x v="23"/>
    <n v="27.25"/>
    <n v="6.9311939534100017E-2"/>
    <s v="Normal"/>
    <n v="17.81388888888889"/>
    <n v="27.25"/>
    <x v="1"/>
    <s v="T376"/>
    <b v="1"/>
    <x v="18"/>
    <x v="0"/>
    <x v="0"/>
  </r>
  <r>
    <x v="3933"/>
    <x v="2"/>
    <n v="5"/>
    <x v="166"/>
    <m/>
    <n v="49.6"/>
    <n v="28.1"/>
    <x v="0"/>
    <n v="3"/>
    <x v="2"/>
    <x v="61"/>
    <n v="17"/>
    <n v="-5.0673513232535307E-2"/>
    <s v="Normal"/>
    <n v="17.81388888888889"/>
    <n v="17"/>
    <x v="0"/>
    <s v="T112"/>
    <b v="0"/>
    <x v="6"/>
    <x v="1"/>
    <x v="1"/>
  </r>
  <r>
    <x v="3934"/>
    <x v="0"/>
    <n v="19"/>
    <x v="166"/>
    <m/>
    <n v="69.099999999999994"/>
    <n v="35.299999999999997"/>
    <x v="1"/>
    <n v="5"/>
    <x v="1"/>
    <x v="877"/>
    <n v="26.6"/>
    <n v="6.1703105944020724E-2"/>
    <s v="Normal"/>
    <n v="17.81388888888889"/>
    <n v="26.6"/>
    <x v="1"/>
    <s v="T286"/>
    <b v="1"/>
    <x v="13"/>
    <x v="0"/>
    <x v="2"/>
  </r>
  <r>
    <x v="3935"/>
    <x v="3"/>
    <n v="21"/>
    <x v="166"/>
    <m/>
    <n v="73.900000000000006"/>
    <n v="32.1"/>
    <x v="0"/>
    <n v="3"/>
    <x v="2"/>
    <x v="72"/>
    <n v="16"/>
    <n v="-6.2379411063426558E-2"/>
    <s v="Normal"/>
    <n v="17.81388888888889"/>
    <n v="16"/>
    <x v="0"/>
    <s v="T146"/>
    <b v="0"/>
    <x v="22"/>
    <x v="1"/>
    <x v="0"/>
  </r>
  <r>
    <x v="3936"/>
    <x v="0"/>
    <n v="18"/>
    <x v="166"/>
    <m/>
    <n v="85.8"/>
    <n v="50.9"/>
    <x v="0"/>
    <n v="1"/>
    <x v="0"/>
    <x v="47"/>
    <n v="7"/>
    <n v="-0.16773249154144781"/>
    <s v="Normal"/>
    <n v="17.81388888888889"/>
    <n v="7"/>
    <x v="0"/>
    <s v="T078"/>
    <b v="0"/>
    <x v="7"/>
    <x v="1"/>
    <x v="0"/>
  </r>
  <r>
    <x v="3937"/>
    <x v="0"/>
    <n v="8"/>
    <x v="166"/>
    <m/>
    <n v="80.400000000000006"/>
    <n v="45.7"/>
    <x v="1"/>
    <n v="3"/>
    <x v="2"/>
    <x v="1219"/>
    <n v="16.920000000000002"/>
    <n v="-5.1609985059006581E-2"/>
    <s v="Normal"/>
    <n v="17.81388888888889"/>
    <n v="16.920000000000002"/>
    <x v="0"/>
    <s v="T378"/>
    <b v="1"/>
    <x v="18"/>
    <x v="0"/>
    <x v="2"/>
  </r>
  <r>
    <x v="3938"/>
    <x v="3"/>
    <n v="20"/>
    <x v="166"/>
    <m/>
    <n v="74.7"/>
    <n v="56.6"/>
    <x v="0"/>
    <n v="1"/>
    <x v="0"/>
    <x v="15"/>
    <n v="5"/>
    <n v="-0.19114428720323032"/>
    <s v="Normal"/>
    <n v="17.81388888888889"/>
    <n v="5"/>
    <x v="0"/>
    <s v="T023"/>
    <b v="0"/>
    <x v="9"/>
    <x v="1"/>
    <x v="1"/>
  </r>
  <r>
    <x v="3939"/>
    <x v="2"/>
    <n v="6"/>
    <x v="166"/>
    <m/>
    <n v="38.299999999999997"/>
    <n v="37.6"/>
    <x v="1"/>
    <n v="3"/>
    <x v="2"/>
    <x v="317"/>
    <n v="20.86"/>
    <n v="-5.4887476052950801E-3"/>
    <s v="Normal"/>
    <n v="17.81388888888889"/>
    <n v="20.86"/>
    <x v="1"/>
    <s v="T022"/>
    <b v="1"/>
    <x v="5"/>
    <x v="1"/>
    <x v="0"/>
  </r>
  <r>
    <x v="3940"/>
    <x v="0"/>
    <n v="15"/>
    <x v="167"/>
    <m/>
    <n v="56.5"/>
    <n v="55.1"/>
    <x v="0"/>
    <n v="0"/>
    <x v="0"/>
    <x v="12"/>
    <n v="1"/>
    <n v="-0.23796787852679532"/>
    <s v="Normal"/>
    <n v="16.132222222222222"/>
    <n v="1"/>
    <x v="0"/>
    <s v="T481"/>
    <b v="0"/>
    <x v="18"/>
    <x v="1"/>
    <x v="2"/>
  </r>
  <r>
    <x v="3941"/>
    <x v="3"/>
    <n v="30"/>
    <x v="167"/>
    <m/>
    <n v="67.900000000000006"/>
    <n v="49.5"/>
    <x v="0"/>
    <n v="1.5"/>
    <x v="0"/>
    <x v="66"/>
    <n v="8.93"/>
    <n v="-0.1451401087278277"/>
    <s v="Normal"/>
    <n v="16.132222222222222"/>
    <n v="8.93"/>
    <x v="0"/>
    <s v="T306"/>
    <b v="0"/>
    <x v="13"/>
    <x v="1"/>
    <x v="0"/>
  </r>
  <r>
    <x v="3942"/>
    <x v="0"/>
    <n v="21"/>
    <x v="167"/>
    <m/>
    <n v="86.6"/>
    <n v="62.4"/>
    <x v="0"/>
    <n v="2.5"/>
    <x v="1"/>
    <x v="252"/>
    <n v="15.23"/>
    <n v="-7.1392952393212819E-2"/>
    <s v="Normal"/>
    <n v="16.132222222222222"/>
    <n v="15.23"/>
    <x v="0"/>
    <s v="T339"/>
    <b v="0"/>
    <x v="1"/>
    <x v="0"/>
    <x v="2"/>
  </r>
  <r>
    <x v="3943"/>
    <x v="1"/>
    <n v="4"/>
    <x v="167"/>
    <m/>
    <n v="63.7"/>
    <n v="44.5"/>
    <x v="0"/>
    <n v="4"/>
    <x v="1"/>
    <x v="21"/>
    <n v="22"/>
    <n v="7.8559759219209522E-3"/>
    <s v="Normal"/>
    <n v="16.132222222222222"/>
    <n v="22"/>
    <x v="1"/>
    <s v="T249"/>
    <b v="0"/>
    <x v="4"/>
    <x v="1"/>
    <x v="1"/>
  </r>
  <r>
    <x v="3944"/>
    <x v="2"/>
    <n v="1"/>
    <x v="167"/>
    <m/>
    <n v="66.900000000000006"/>
    <n v="49.9"/>
    <x v="0"/>
    <n v="3"/>
    <x v="2"/>
    <x v="4"/>
    <m/>
    <n v="-0.24967377635768659"/>
    <s v="Normal"/>
    <n v="16.132222222222222"/>
    <n v="16.132222222222222"/>
    <x v="0"/>
    <s v="T298"/>
    <b v="0"/>
    <x v="20"/>
    <x v="0"/>
    <x v="0"/>
  </r>
  <r>
    <x v="3945"/>
    <x v="3"/>
    <n v="13"/>
    <x v="167"/>
    <m/>
    <n v="50.3"/>
    <n v="25.9"/>
    <x v="0"/>
    <n v="2.5"/>
    <x v="1"/>
    <x v="157"/>
    <n v="14.18"/>
    <n v="-8.3684145115648631E-2"/>
    <s v="Normal"/>
    <n v="16.132222222222222"/>
    <n v="14.18"/>
    <x v="0"/>
    <s v="T159"/>
    <b v="0"/>
    <x v="10"/>
    <x v="0"/>
    <x v="2"/>
  </r>
  <r>
    <x v="3946"/>
    <x v="2"/>
    <n v="23"/>
    <x v="167"/>
    <m/>
    <n v="70.7"/>
    <n v="49.1"/>
    <x v="1"/>
    <n v="2.5"/>
    <x v="1"/>
    <x v="1220"/>
    <n v="15.47"/>
    <n v="-6.8583536913798912E-2"/>
    <s v="Normal"/>
    <n v="16.132222222222222"/>
    <n v="15.47"/>
    <x v="0"/>
    <s v="T091"/>
    <b v="1"/>
    <x v="15"/>
    <x v="0"/>
    <x v="2"/>
  </r>
  <r>
    <x v="3947"/>
    <x v="2"/>
    <n v="29"/>
    <x v="167"/>
    <m/>
    <n v="76"/>
    <n v="51.2"/>
    <x v="1"/>
    <n v="2.5"/>
    <x v="1"/>
    <x v="1221"/>
    <n v="14.92"/>
    <n v="-7.5021780720789105E-2"/>
    <s v="Normal"/>
    <n v="16.132222222222222"/>
    <n v="14.92"/>
    <x v="0"/>
    <s v="T282"/>
    <b v="1"/>
    <x v="20"/>
    <x v="0"/>
    <x v="0"/>
  </r>
  <r>
    <x v="3948"/>
    <x v="3"/>
    <n v="25"/>
    <x v="167"/>
    <m/>
    <n v="95.1"/>
    <n v="67.7"/>
    <x v="1"/>
    <n v="5"/>
    <x v="1"/>
    <x v="1222"/>
    <n v="32.479999999999997"/>
    <n v="0.13053378518966124"/>
    <s v="Normal"/>
    <n v="16.132222222222222"/>
    <n v="32.479999999999997"/>
    <x v="1"/>
    <s v="T029"/>
    <b v="1"/>
    <x v="4"/>
    <x v="1"/>
    <x v="0"/>
  </r>
  <r>
    <x v="3949"/>
    <x v="3"/>
    <n v="12"/>
    <x v="167"/>
    <m/>
    <n v="87.5"/>
    <n v="62.9"/>
    <x v="0"/>
    <n v="3"/>
    <x v="2"/>
    <x v="61"/>
    <n v="17"/>
    <n v="-5.0673513232535307E-2"/>
    <s v="Normal"/>
    <n v="16.132222222222222"/>
    <n v="17"/>
    <x v="0"/>
    <s v="T338"/>
    <b v="0"/>
    <x v="7"/>
    <x v="1"/>
    <x v="2"/>
  </r>
  <r>
    <x v="3950"/>
    <x v="2"/>
    <n v="7"/>
    <x v="167"/>
    <m/>
    <n v="66.900000000000006"/>
    <n v="38.700000000000003"/>
    <x v="0"/>
    <n v="2.5"/>
    <x v="1"/>
    <x v="131"/>
    <n v="13.12"/>
    <n v="-9.6092396816393366E-2"/>
    <s v="Normal"/>
    <n v="16.132222222222222"/>
    <n v="13.12"/>
    <x v="0"/>
    <s v="T139"/>
    <b v="0"/>
    <x v="13"/>
    <x v="1"/>
    <x v="1"/>
  </r>
  <r>
    <x v="3951"/>
    <x v="0"/>
    <n v="4"/>
    <x v="167"/>
    <m/>
    <n v="53.5"/>
    <n v="26"/>
    <x v="0"/>
    <n v="2.5"/>
    <x v="1"/>
    <x v="131"/>
    <n v="13.12"/>
    <n v="-9.6092396816393366E-2"/>
    <s v="Normal"/>
    <n v="16.132222222222222"/>
    <n v="13.12"/>
    <x v="0"/>
    <s v="T021"/>
    <b v="0"/>
    <x v="23"/>
    <x v="1"/>
    <x v="2"/>
  </r>
  <r>
    <x v="3952"/>
    <x v="3"/>
    <n v="18"/>
    <x v="167"/>
    <m/>
    <n v="75.7"/>
    <n v="49.7"/>
    <x v="0"/>
    <n v="3"/>
    <x v="2"/>
    <x v="72"/>
    <n v="16"/>
    <n v="-6.2379411063426558E-2"/>
    <s v="Normal"/>
    <n v="16.132222222222222"/>
    <n v="16"/>
    <x v="0"/>
    <s v="T473"/>
    <b v="0"/>
    <x v="17"/>
    <x v="1"/>
    <x v="0"/>
  </r>
  <r>
    <x v="3953"/>
    <x v="3"/>
    <n v="23"/>
    <x v="167"/>
    <m/>
    <n v="64.400000000000006"/>
    <n v="54.7"/>
    <x v="1"/>
    <n v="3.5"/>
    <x v="1"/>
    <x v="526"/>
    <n v="19.73"/>
    <n v="-1.8716412154202184E-2"/>
    <s v="Normal"/>
    <n v="16.132222222222222"/>
    <n v="19.73"/>
    <x v="1"/>
    <s v="T297"/>
    <b v="1"/>
    <x v="7"/>
    <x v="1"/>
    <x v="2"/>
  </r>
  <r>
    <x v="3954"/>
    <x v="1"/>
    <n v="28"/>
    <x v="167"/>
    <m/>
    <n v="48"/>
    <n v="34.5"/>
    <x v="0"/>
    <n v="4"/>
    <x v="1"/>
    <x v="18"/>
    <n v="24.2"/>
    <n v="3.3608951149881695E-2"/>
    <s v="Normal"/>
    <n v="16.132222222222222"/>
    <n v="24.2"/>
    <x v="1"/>
    <s v="T216"/>
    <b v="0"/>
    <x v="9"/>
    <x v="0"/>
    <x v="2"/>
  </r>
  <r>
    <x v="3955"/>
    <x v="3"/>
    <n v="29"/>
    <x v="167"/>
    <m/>
    <n v="45.7"/>
    <n v="27.1"/>
    <x v="0"/>
    <n v="2"/>
    <x v="0"/>
    <x v="4"/>
    <m/>
    <n v="-0.24967377635768659"/>
    <s v="Normal"/>
    <n v="16.132222222222222"/>
    <n v="16.132222222222222"/>
    <x v="0"/>
    <s v="T373"/>
    <b v="0"/>
    <x v="22"/>
    <x v="1"/>
    <x v="2"/>
  </r>
  <r>
    <x v="3956"/>
    <x v="2"/>
    <n v="21"/>
    <x v="167"/>
    <m/>
    <n v="89.1"/>
    <n v="44.2"/>
    <x v="0"/>
    <n v="2"/>
    <x v="0"/>
    <x v="40"/>
    <n v="12"/>
    <n v="-0.10920300238699156"/>
    <s v="Normal"/>
    <n v="16.132222222222222"/>
    <n v="12"/>
    <x v="0"/>
    <s v="T376"/>
    <b v="0"/>
    <x v="19"/>
    <x v="1"/>
    <x v="0"/>
  </r>
  <r>
    <x v="3957"/>
    <x v="0"/>
    <n v="18"/>
    <x v="167"/>
    <m/>
    <n v="64.2"/>
    <n v="34.700000000000003"/>
    <x v="0"/>
    <n v="3"/>
    <x v="2"/>
    <x v="45"/>
    <n v="15"/>
    <n v="-7.4085308894317803E-2"/>
    <s v="Normal"/>
    <n v="16.132222222222222"/>
    <n v="15"/>
    <x v="0"/>
    <s v="T089"/>
    <b v="0"/>
    <x v="1"/>
    <x v="1"/>
    <x v="0"/>
  </r>
  <r>
    <x v="3958"/>
    <x v="0"/>
    <n v="9"/>
    <x v="167"/>
    <m/>
    <n v="57.8"/>
    <n v="38"/>
    <x v="0"/>
    <n v="4"/>
    <x v="1"/>
    <x v="32"/>
    <n v="20"/>
    <n v="-1.5555819739861551E-2"/>
    <s v="Normal"/>
    <n v="16.132222222222222"/>
    <n v="20"/>
    <x v="1"/>
    <s v="T478"/>
    <b v="0"/>
    <x v="0"/>
    <x v="0"/>
    <x v="1"/>
  </r>
  <r>
    <x v="3959"/>
    <x v="1"/>
    <n v="3"/>
    <x v="167"/>
    <m/>
    <n v="48.8"/>
    <n v="27.7"/>
    <x v="1"/>
    <n v="5"/>
    <x v="1"/>
    <x v="4"/>
    <m/>
    <n v="-0.24967377635768659"/>
    <s v="Normal"/>
    <n v="16.132222222222222"/>
    <n v="16.132222222222222"/>
    <x v="0"/>
    <s v="T292"/>
    <b v="1"/>
    <x v="5"/>
    <x v="0"/>
    <x v="2"/>
  </r>
  <r>
    <x v="3960"/>
    <x v="1"/>
    <n v="6"/>
    <x v="168"/>
    <m/>
    <n v="82.4"/>
    <n v="64.900000000000006"/>
    <x v="0"/>
    <n v="3"/>
    <x v="2"/>
    <x v="119"/>
    <n v="16.5"/>
    <n v="-5.6526462147980933E-2"/>
    <s v="Normal"/>
    <n v="18.262631578947367"/>
    <n v="16.5"/>
    <x v="0"/>
    <s v="T117"/>
    <b v="0"/>
    <x v="17"/>
    <x v="1"/>
    <x v="1"/>
  </r>
  <r>
    <x v="3961"/>
    <x v="0"/>
    <n v="4"/>
    <x v="168"/>
    <m/>
    <n v="86.4"/>
    <n v="50.5"/>
    <x v="0"/>
    <n v="4"/>
    <x v="1"/>
    <x v="58"/>
    <n v="23"/>
    <n v="1.9561873752812205E-2"/>
    <s v="Normal"/>
    <n v="18.262631578947367"/>
    <n v="23"/>
    <x v="1"/>
    <s v="T112"/>
    <b v="0"/>
    <x v="22"/>
    <x v="0"/>
    <x v="2"/>
  </r>
  <r>
    <x v="3962"/>
    <x v="3"/>
    <n v="10"/>
    <x v="168"/>
    <m/>
    <n v="70.099999999999994"/>
    <n v="41"/>
    <x v="0"/>
    <n v="1"/>
    <x v="0"/>
    <x v="15"/>
    <n v="5"/>
    <n v="-0.19114428720323032"/>
    <s v="Normal"/>
    <n v="18.262631578947367"/>
    <n v="5"/>
    <x v="0"/>
    <s v="T099"/>
    <b v="0"/>
    <x v="3"/>
    <x v="0"/>
    <x v="2"/>
  </r>
  <r>
    <x v="3963"/>
    <x v="3"/>
    <n v="31"/>
    <x v="168"/>
    <m/>
    <n v="79.8"/>
    <n v="34.700000000000003"/>
    <x v="1"/>
    <n v="3.5"/>
    <x v="1"/>
    <x v="175"/>
    <n v="19.43"/>
    <n v="-2.2228181503469568E-2"/>
    <s v="Normal"/>
    <n v="18.262631578947367"/>
    <n v="19.43"/>
    <x v="1"/>
    <s v="T462"/>
    <b v="1"/>
    <x v="21"/>
    <x v="0"/>
    <x v="1"/>
  </r>
  <r>
    <x v="3964"/>
    <x v="3"/>
    <n v="10"/>
    <x v="168"/>
    <m/>
    <n v="65.400000000000006"/>
    <n v="36.1"/>
    <x v="0"/>
    <n v="2"/>
    <x v="0"/>
    <x v="3"/>
    <n v="10"/>
    <n v="-0.13261479804877407"/>
    <s v="Normal"/>
    <n v="18.262631578947367"/>
    <n v="10"/>
    <x v="0"/>
    <s v="T417"/>
    <b v="0"/>
    <x v="12"/>
    <x v="1"/>
    <x v="2"/>
  </r>
  <r>
    <x v="3965"/>
    <x v="0"/>
    <n v="5"/>
    <x v="168"/>
    <m/>
    <n v="89.6"/>
    <n v="59.3"/>
    <x v="0"/>
    <n v="2"/>
    <x v="0"/>
    <x v="40"/>
    <n v="12"/>
    <n v="-0.10920300238699156"/>
    <s v="Normal"/>
    <n v="18.262631578947367"/>
    <n v="12"/>
    <x v="0"/>
    <s v="T354"/>
    <b v="0"/>
    <x v="3"/>
    <x v="1"/>
    <x v="2"/>
  </r>
  <r>
    <x v="3966"/>
    <x v="3"/>
    <n v="6"/>
    <x v="168"/>
    <m/>
    <n v="70.2"/>
    <n v="49"/>
    <x v="1"/>
    <n v="3"/>
    <x v="2"/>
    <x v="1086"/>
    <n v="16.23"/>
    <n v="-5.9687054562321561E-2"/>
    <s v="Normal"/>
    <n v="18.262631578947367"/>
    <n v="16.23"/>
    <x v="0"/>
    <s v="T004"/>
    <b v="1"/>
    <x v="3"/>
    <x v="0"/>
    <x v="2"/>
  </r>
  <r>
    <x v="3967"/>
    <x v="0"/>
    <n v="12"/>
    <x v="168"/>
    <m/>
    <n v="69.2"/>
    <n v="52.8"/>
    <x v="0"/>
    <n v="1"/>
    <x v="0"/>
    <x v="15"/>
    <n v="5"/>
    <n v="-0.19114428720323032"/>
    <s v="Normal"/>
    <n v="18.262631578947367"/>
    <n v="5"/>
    <x v="0"/>
    <s v="T324"/>
    <b v="0"/>
    <x v="17"/>
    <x v="1"/>
    <x v="2"/>
  </r>
  <r>
    <x v="3968"/>
    <x v="2"/>
    <n v="22"/>
    <x v="168"/>
    <m/>
    <n v="73.7"/>
    <n v="57.8"/>
    <x v="0"/>
    <n v="1"/>
    <x v="0"/>
    <x v="15"/>
    <n v="5"/>
    <n v="-0.19114428720323032"/>
    <s v="Normal"/>
    <n v="18.262631578947367"/>
    <n v="5"/>
    <x v="0"/>
    <s v="T384"/>
    <b v="0"/>
    <x v="9"/>
    <x v="1"/>
    <x v="2"/>
  </r>
  <r>
    <x v="3969"/>
    <x v="1"/>
    <n v="18"/>
    <x v="168"/>
    <m/>
    <n v="46.7"/>
    <n v="25.1"/>
    <x v="1"/>
    <n v="4"/>
    <x v="1"/>
    <x v="1024"/>
    <n v="28.26"/>
    <n v="8.1134896343300206E-2"/>
    <s v="Normal"/>
    <n v="18.262631578947367"/>
    <n v="28.26"/>
    <x v="1"/>
    <s v="T264"/>
    <b v="1"/>
    <x v="9"/>
    <x v="0"/>
    <x v="0"/>
  </r>
  <r>
    <x v="3970"/>
    <x v="1"/>
    <n v="15"/>
    <x v="168"/>
    <m/>
    <n v="79.5"/>
    <n v="54.4"/>
    <x v="1"/>
    <n v="5"/>
    <x v="1"/>
    <x v="1223"/>
    <n v="31.47"/>
    <n v="0.11871082838046108"/>
    <s v="Normal"/>
    <n v="18.262631578947367"/>
    <n v="31.47"/>
    <x v="1"/>
    <s v="T446"/>
    <b v="1"/>
    <x v="15"/>
    <x v="0"/>
    <x v="1"/>
  </r>
  <r>
    <x v="3971"/>
    <x v="0"/>
    <n v="22"/>
    <x v="168"/>
    <m/>
    <n v="46.3"/>
    <n v="32.5"/>
    <x v="0"/>
    <n v="4.5"/>
    <x v="1"/>
    <x v="146"/>
    <n v="25.73"/>
    <n v="5.1518974831145328E-2"/>
    <s v="Normal"/>
    <n v="18.262631578947367"/>
    <n v="25.73"/>
    <x v="1"/>
    <s v="T095"/>
    <b v="0"/>
    <x v="17"/>
    <x v="1"/>
    <x v="2"/>
  </r>
  <r>
    <x v="3972"/>
    <x v="0"/>
    <n v="30"/>
    <x v="168"/>
    <m/>
    <n v="68.099999999999994"/>
    <n v="59.6"/>
    <x v="0"/>
    <n v="2"/>
    <x v="0"/>
    <x v="3"/>
    <n v="10"/>
    <n v="-0.13261479804877407"/>
    <s v="Normal"/>
    <n v="18.262631578947367"/>
    <n v="10"/>
    <x v="0"/>
    <s v="T462"/>
    <b v="0"/>
    <x v="22"/>
    <x v="1"/>
    <x v="0"/>
  </r>
  <r>
    <x v="3973"/>
    <x v="2"/>
    <n v="25"/>
    <x v="168"/>
    <m/>
    <n v="84.1"/>
    <n v="67.8"/>
    <x v="0"/>
    <n v="2"/>
    <x v="0"/>
    <x v="3"/>
    <n v="10"/>
    <n v="-0.13261479804877407"/>
    <s v="Normal"/>
    <n v="18.262631578947367"/>
    <n v="10"/>
    <x v="0"/>
    <s v="T071"/>
    <b v="0"/>
    <x v="17"/>
    <x v="1"/>
    <x v="2"/>
  </r>
  <r>
    <x v="3974"/>
    <x v="0"/>
    <n v="29"/>
    <x v="168"/>
    <m/>
    <n v="55.5"/>
    <n v="27.5"/>
    <x v="1"/>
    <n v="5"/>
    <x v="1"/>
    <x v="520"/>
    <n v="27.39"/>
    <n v="7.0950765230424803E-2"/>
    <s v="Normal"/>
    <n v="18.262631578947367"/>
    <n v="27.39"/>
    <x v="1"/>
    <s v="T233"/>
    <b v="1"/>
    <x v="19"/>
    <x v="1"/>
    <x v="0"/>
  </r>
  <r>
    <x v="3975"/>
    <x v="1"/>
    <n v="1"/>
    <x v="168"/>
    <m/>
    <n v="79.900000000000006"/>
    <n v="35.6"/>
    <x v="1"/>
    <n v="5"/>
    <x v="1"/>
    <x v="1224"/>
    <n v="32.200000000000003"/>
    <n v="0.12725613379701176"/>
    <s v="Normal"/>
    <n v="18.262631578947367"/>
    <n v="32.200000000000003"/>
    <x v="1"/>
    <s v="T381"/>
    <b v="1"/>
    <x v="23"/>
    <x v="0"/>
    <x v="2"/>
  </r>
  <r>
    <x v="3976"/>
    <x v="3"/>
    <n v="5"/>
    <x v="168"/>
    <m/>
    <n v="89.5"/>
    <n v="62.6"/>
    <x v="1"/>
    <n v="4"/>
    <x v="1"/>
    <x v="39"/>
    <n v="23.12"/>
    <n v="2.0966581492519166E-2"/>
    <s v="Normal"/>
    <n v="18.262631578947367"/>
    <n v="23.12"/>
    <x v="1"/>
    <s v="T244"/>
    <b v="1"/>
    <x v="16"/>
    <x v="0"/>
    <x v="1"/>
  </r>
  <r>
    <x v="3977"/>
    <x v="1"/>
    <n v="11"/>
    <x v="168"/>
    <m/>
    <n v="76.400000000000006"/>
    <n v="30.8"/>
    <x v="1"/>
    <n v="5"/>
    <x v="1"/>
    <x v="648"/>
    <n v="30.63"/>
    <n v="0.10887787420251244"/>
    <s v="Normal"/>
    <n v="18.262631578947367"/>
    <n v="30.63"/>
    <x v="1"/>
    <s v="T428"/>
    <b v="1"/>
    <x v="18"/>
    <x v="1"/>
    <x v="1"/>
  </r>
  <r>
    <x v="3978"/>
    <x v="0"/>
    <n v="4"/>
    <x v="168"/>
    <m/>
    <n v="75.5"/>
    <n v="34.799999999999997"/>
    <x v="1"/>
    <n v="3"/>
    <x v="2"/>
    <x v="287"/>
    <n v="16.03"/>
    <n v="-6.2028234128499803E-2"/>
    <s v="Normal"/>
    <n v="18.262631578947367"/>
    <n v="16.03"/>
    <x v="0"/>
    <s v="T388"/>
    <b v="1"/>
    <x v="22"/>
    <x v="0"/>
    <x v="1"/>
  </r>
  <r>
    <x v="3979"/>
    <x v="0"/>
    <n v="23"/>
    <x v="168"/>
    <m/>
    <n v="79.8"/>
    <n v="57.3"/>
    <x v="0"/>
    <n v="1"/>
    <x v="0"/>
    <x v="4"/>
    <m/>
    <n v="-0.24967377635768659"/>
    <s v="Normal"/>
    <n v="18.262631578947367"/>
    <n v="18.262631578947367"/>
    <x v="1"/>
    <s v="T056"/>
    <b v="0"/>
    <x v="22"/>
    <x v="1"/>
    <x v="1"/>
  </r>
  <r>
    <x v="3980"/>
    <x v="1"/>
    <n v="18"/>
    <x v="169"/>
    <m/>
    <n v="74.3"/>
    <n v="51.6"/>
    <x v="0"/>
    <n v="4"/>
    <x v="1"/>
    <x v="173"/>
    <n v="23.1"/>
    <n v="2.0732463535901347E-2"/>
    <s v="Normal"/>
    <n v="19.942631578947367"/>
    <n v="23.1"/>
    <x v="1"/>
    <s v="T477"/>
    <b v="0"/>
    <x v="14"/>
    <x v="0"/>
    <x v="1"/>
  </r>
  <r>
    <x v="3981"/>
    <x v="0"/>
    <n v="18"/>
    <x v="169"/>
    <m/>
    <n v="75.2"/>
    <n v="53.5"/>
    <x v="1"/>
    <n v="4.5"/>
    <x v="1"/>
    <x v="46"/>
    <n v="27.72"/>
    <n v="7.4813711514618894E-2"/>
    <s v="Normal"/>
    <n v="19.942631578947367"/>
    <n v="27.72"/>
    <x v="1"/>
    <s v="T415"/>
    <b v="1"/>
    <x v="23"/>
    <x v="0"/>
    <x v="2"/>
  </r>
  <r>
    <x v="3982"/>
    <x v="0"/>
    <n v="20"/>
    <x v="169"/>
    <m/>
    <n v="65.3"/>
    <n v="33.299999999999997"/>
    <x v="0"/>
    <n v="1"/>
    <x v="0"/>
    <x v="15"/>
    <n v="5"/>
    <n v="-0.19114428720323032"/>
    <s v="Normal"/>
    <n v="19.942631578947367"/>
    <n v="5"/>
    <x v="0"/>
    <s v="T293"/>
    <b v="0"/>
    <x v="23"/>
    <x v="0"/>
    <x v="1"/>
  </r>
  <r>
    <x v="3983"/>
    <x v="1"/>
    <n v="3"/>
    <x v="169"/>
    <m/>
    <n v="40"/>
    <n v="27.3"/>
    <x v="1"/>
    <n v="4.5"/>
    <x v="1"/>
    <x v="1225"/>
    <n v="32.520000000000003"/>
    <n v="0.13100202110289696"/>
    <s v="Normal"/>
    <n v="19.942631578947367"/>
    <n v="32.520000000000003"/>
    <x v="1"/>
    <s v="T166"/>
    <b v="1"/>
    <x v="2"/>
    <x v="0"/>
    <x v="2"/>
  </r>
  <r>
    <x v="3984"/>
    <x v="2"/>
    <n v="4"/>
    <x v="169"/>
    <m/>
    <n v="57.1"/>
    <n v="30.7"/>
    <x v="1"/>
    <n v="4.5"/>
    <x v="1"/>
    <x v="84"/>
    <n v="25.35"/>
    <n v="4.7070733655406663E-2"/>
    <s v="Normal"/>
    <n v="19.942631578947367"/>
    <n v="25.35"/>
    <x v="1"/>
    <s v="T279"/>
    <b v="1"/>
    <x v="5"/>
    <x v="0"/>
    <x v="2"/>
  </r>
  <r>
    <x v="3985"/>
    <x v="1"/>
    <n v="21"/>
    <x v="169"/>
    <m/>
    <n v="82.5"/>
    <n v="31.6"/>
    <x v="1"/>
    <n v="4"/>
    <x v="1"/>
    <x v="788"/>
    <n v="23.2"/>
    <n v="2.1903053318990447E-2"/>
    <s v="Normal"/>
    <n v="19.942631578947367"/>
    <n v="23.2"/>
    <x v="1"/>
    <s v="T354"/>
    <b v="1"/>
    <x v="3"/>
    <x v="0"/>
    <x v="2"/>
  </r>
  <r>
    <x v="3986"/>
    <x v="1"/>
    <n v="2"/>
    <x v="169"/>
    <m/>
    <n v="55.8"/>
    <n v="30.1"/>
    <x v="1"/>
    <n v="5"/>
    <x v="1"/>
    <x v="1226"/>
    <n v="29.06"/>
    <n v="9.0499614608013174E-2"/>
    <s v="Normal"/>
    <n v="19.942631578947367"/>
    <n v="29.06"/>
    <x v="1"/>
    <s v="T116"/>
    <b v="1"/>
    <x v="14"/>
    <x v="0"/>
    <x v="1"/>
  </r>
  <r>
    <x v="3987"/>
    <x v="1"/>
    <n v="30"/>
    <x v="169"/>
    <m/>
    <n v="94.6"/>
    <n v="63.5"/>
    <x v="1"/>
    <n v="5"/>
    <x v="1"/>
    <x v="1190"/>
    <n v="33.340000000000003"/>
    <n v="0.14060085732422778"/>
    <s v="Normal"/>
    <n v="19.942631578947367"/>
    <n v="33.340000000000003"/>
    <x v="1"/>
    <s v="T276"/>
    <b v="1"/>
    <x v="6"/>
    <x v="0"/>
    <x v="2"/>
  </r>
  <r>
    <x v="3988"/>
    <x v="2"/>
    <n v="25"/>
    <x v="169"/>
    <m/>
    <n v="47.1"/>
    <n v="31.9"/>
    <x v="0"/>
    <n v="2"/>
    <x v="0"/>
    <x v="40"/>
    <n v="12"/>
    <n v="-0.10920300238699156"/>
    <s v="Normal"/>
    <n v="19.942631578947367"/>
    <n v="12"/>
    <x v="0"/>
    <s v="T305"/>
    <b v="0"/>
    <x v="0"/>
    <x v="1"/>
    <x v="1"/>
  </r>
  <r>
    <x v="3989"/>
    <x v="2"/>
    <n v="21"/>
    <x v="169"/>
    <m/>
    <n v="76.900000000000006"/>
    <n v="59.4"/>
    <x v="1"/>
    <n v="2.5"/>
    <x v="1"/>
    <x v="749"/>
    <n v="16.190000000000001"/>
    <n v="-6.0155290475557205E-2"/>
    <s v="Normal"/>
    <n v="19.942631578947367"/>
    <n v="16.190000000000001"/>
    <x v="0"/>
    <s v="T166"/>
    <b v="1"/>
    <x v="20"/>
    <x v="0"/>
    <x v="0"/>
  </r>
  <r>
    <x v="3990"/>
    <x v="2"/>
    <n v="3"/>
    <x v="169"/>
    <m/>
    <n v="91.2"/>
    <n v="50"/>
    <x v="0"/>
    <n v="2.5"/>
    <x v="1"/>
    <x v="252"/>
    <n v="15.23"/>
    <n v="-7.1392952393212819E-2"/>
    <s v="Normal"/>
    <n v="19.942631578947367"/>
    <n v="15.23"/>
    <x v="0"/>
    <s v="T177"/>
    <b v="0"/>
    <x v="20"/>
    <x v="0"/>
    <x v="1"/>
  </r>
  <r>
    <x v="3991"/>
    <x v="2"/>
    <n v="21"/>
    <x v="169"/>
    <m/>
    <n v="44.4"/>
    <n v="38.299999999999997"/>
    <x v="1"/>
    <n v="4.5"/>
    <x v="1"/>
    <x v="1227"/>
    <n v="28.5"/>
    <n v="8.3944311822714085E-2"/>
    <s v="Normal"/>
    <n v="19.942631578947367"/>
    <n v="28.5"/>
    <x v="1"/>
    <s v="T130"/>
    <b v="1"/>
    <x v="21"/>
    <x v="0"/>
    <x v="2"/>
  </r>
  <r>
    <x v="3992"/>
    <x v="0"/>
    <n v="23"/>
    <x v="169"/>
    <m/>
    <n v="76.599999999999994"/>
    <n v="40.9"/>
    <x v="0"/>
    <n v="3"/>
    <x v="2"/>
    <x v="72"/>
    <n v="16"/>
    <n v="-6.2379411063426558E-2"/>
    <s v="Normal"/>
    <n v="19.942631578947367"/>
    <n v="16"/>
    <x v="0"/>
    <s v="T196"/>
    <b v="0"/>
    <x v="6"/>
    <x v="1"/>
    <x v="0"/>
  </r>
  <r>
    <x v="3993"/>
    <x v="3"/>
    <n v="30"/>
    <x v="169"/>
    <m/>
    <n v="84.4"/>
    <n v="46.8"/>
    <x v="0"/>
    <n v="3.5"/>
    <x v="1"/>
    <x v="33"/>
    <n v="18.38"/>
    <n v="-3.451937422590539E-2"/>
    <s v="Normal"/>
    <n v="19.942631578947367"/>
    <n v="18.38"/>
    <x v="1"/>
    <s v="T282"/>
    <b v="0"/>
    <x v="22"/>
    <x v="1"/>
    <x v="0"/>
  </r>
  <r>
    <x v="3994"/>
    <x v="2"/>
    <n v="17"/>
    <x v="169"/>
    <m/>
    <n v="82.6"/>
    <n v="44.9"/>
    <x v="1"/>
    <n v="4"/>
    <x v="1"/>
    <x v="808"/>
    <n v="22.23"/>
    <n v="1.0548332423025946E-2"/>
    <s v="Normal"/>
    <n v="19.942631578947367"/>
    <n v="22.23"/>
    <x v="1"/>
    <s v="T060"/>
    <b v="1"/>
    <x v="2"/>
    <x v="1"/>
    <x v="0"/>
  </r>
  <r>
    <x v="3995"/>
    <x v="3"/>
    <n v="3"/>
    <x v="169"/>
    <m/>
    <n v="62"/>
    <n v="35.700000000000003"/>
    <x v="0"/>
    <n v="2.5"/>
    <x v="1"/>
    <x v="131"/>
    <n v="13.12"/>
    <n v="-9.6092396816393366E-2"/>
    <s v="Normal"/>
    <n v="19.942631578947367"/>
    <n v="13.12"/>
    <x v="0"/>
    <s v="T395"/>
    <b v="0"/>
    <x v="8"/>
    <x v="1"/>
    <x v="2"/>
  </r>
  <r>
    <x v="3996"/>
    <x v="2"/>
    <n v="16"/>
    <x v="169"/>
    <m/>
    <n v="74.8"/>
    <n v="34.6"/>
    <x v="1"/>
    <n v="3"/>
    <x v="2"/>
    <x v="1228"/>
    <n v="16.59"/>
    <n v="-5.5472931343200721E-2"/>
    <s v="Normal"/>
    <n v="19.942631578947367"/>
    <n v="16.59"/>
    <x v="0"/>
    <s v="T055"/>
    <b v="1"/>
    <x v="3"/>
    <x v="1"/>
    <x v="2"/>
  </r>
  <r>
    <x v="3997"/>
    <x v="2"/>
    <n v="7"/>
    <x v="169"/>
    <m/>
    <n v="68.2"/>
    <n v="36.4"/>
    <x v="0"/>
    <n v="0.5"/>
    <x v="0"/>
    <x v="36"/>
    <n v="3.68"/>
    <n v="-0.20659607234000676"/>
    <s v="Normal"/>
    <n v="19.942631578947367"/>
    <n v="3.68"/>
    <x v="0"/>
    <s v="T042"/>
    <b v="0"/>
    <x v="17"/>
    <x v="0"/>
    <x v="0"/>
  </r>
  <r>
    <x v="3998"/>
    <x v="2"/>
    <n v="7"/>
    <x v="169"/>
    <m/>
    <n v="103.4"/>
    <n v="69.2"/>
    <x v="1"/>
    <n v="4.5"/>
    <x v="1"/>
    <x v="4"/>
    <m/>
    <n v="-0.24967377635768659"/>
    <s v="Normal"/>
    <n v="19.942631578947367"/>
    <n v="19.942631578947367"/>
    <x v="1"/>
    <s v="T263"/>
    <b v="1"/>
    <x v="8"/>
    <x v="0"/>
    <x v="2"/>
  </r>
  <r>
    <x v="3999"/>
    <x v="3"/>
    <n v="27"/>
    <x v="169"/>
    <m/>
    <n v="77"/>
    <n v="40.1"/>
    <x v="1"/>
    <n v="3"/>
    <x v="2"/>
    <x v="876"/>
    <n v="17.7"/>
    <n v="-4.2479384750911439E-2"/>
    <s v="Normal"/>
    <n v="19.942631578947367"/>
    <n v="17.7"/>
    <x v="0"/>
    <s v="T036"/>
    <b v="1"/>
    <x v="10"/>
    <x v="0"/>
    <x v="1"/>
  </r>
  <r>
    <x v="1730"/>
    <x v="0"/>
    <n v="16"/>
    <x v="14"/>
    <m/>
    <n v="65.7"/>
    <n v="59.6"/>
    <x v="0"/>
    <n v="0"/>
    <x v="0"/>
    <x v="12"/>
    <n v="1"/>
    <n v="-0.23796787852679532"/>
    <s v="Normal"/>
    <n v="16.267777777777781"/>
    <n v="1"/>
    <x v="0"/>
    <s v="T405"/>
    <b v="0"/>
    <x v="15"/>
    <x v="0"/>
    <x v="0"/>
  </r>
  <r>
    <x v="2825"/>
    <x v="0"/>
    <n v="9"/>
    <x v="122"/>
    <m/>
    <n v="81.900000000000006"/>
    <n v="64.5"/>
    <x v="1"/>
    <n v="2.5"/>
    <x v="1"/>
    <x v="963"/>
    <n v="14.39"/>
    <n v="-8.1225906571161466E-2"/>
    <s v="Normal"/>
    <n v="18.921764705882353"/>
    <n v="14.39"/>
    <x v="0"/>
    <s v="T399"/>
    <b v="1"/>
    <x v="15"/>
    <x v="1"/>
    <x v="1"/>
  </r>
  <r>
    <x v="2766"/>
    <x v="0"/>
    <n v="16"/>
    <x v="113"/>
    <m/>
    <n v="65.8"/>
    <n v="32.700000000000003"/>
    <x v="0"/>
    <n v="1"/>
    <x v="0"/>
    <x v="15"/>
    <n v="5"/>
    <n v="-0.19114428720323032"/>
    <s v="Normal"/>
    <n v="16.186486486486487"/>
    <n v="5"/>
    <x v="0"/>
    <s v="T320"/>
    <b v="0"/>
    <x v="23"/>
    <x v="1"/>
    <x v="0"/>
  </r>
  <r>
    <x v="3761"/>
    <x v="2"/>
    <n v="1"/>
    <x v="160"/>
    <m/>
    <n v="74.2"/>
    <n v="39.1"/>
    <x v="0"/>
    <n v="3"/>
    <x v="2"/>
    <x v="72"/>
    <n v="16"/>
    <n v="-6.2379411063426558E-2"/>
    <s v="Normal"/>
    <n v="17.841818181818184"/>
    <n v="16"/>
    <x v="0"/>
    <s v="T212"/>
    <b v="0"/>
    <x v="5"/>
    <x v="0"/>
    <x v="2"/>
  </r>
  <r>
    <x v="3623"/>
    <x v="3"/>
    <n v="3"/>
    <x v="154"/>
    <m/>
    <n v="48"/>
    <n v="28.5"/>
    <x v="0"/>
    <n v="3"/>
    <x v="2"/>
    <x v="61"/>
    <n v="17"/>
    <n v="-5.0673513232535307E-2"/>
    <s v="Normal"/>
    <n v="18.431111111111111"/>
    <n v="17"/>
    <x v="0"/>
    <s v="T366"/>
    <b v="0"/>
    <x v="20"/>
    <x v="1"/>
    <x v="0"/>
  </r>
  <r>
    <x v="1147"/>
    <x v="0"/>
    <n v="25"/>
    <x v="53"/>
    <m/>
    <n v="84.5"/>
    <n v="40.5"/>
    <x v="1"/>
    <n v="4.5"/>
    <x v="1"/>
    <x v="457"/>
    <n v="26.48"/>
    <n v="6.0298398204313763E-2"/>
    <s v="Normal"/>
    <n v="16.762368421052628"/>
    <n v="26.48"/>
    <x v="1"/>
    <s v="T441"/>
    <b v="1"/>
    <x v="22"/>
    <x v="1"/>
    <x v="2"/>
  </r>
  <r>
    <x v="243"/>
    <x v="2"/>
    <n v="19"/>
    <x v="12"/>
    <m/>
    <n v="72.099999999999994"/>
    <n v="56.5"/>
    <x v="1"/>
    <n v="2.5"/>
    <x v="1"/>
    <x v="130"/>
    <n v="16.25"/>
    <n v="-5.9452936605703742E-2"/>
    <s v="Normal"/>
    <n v="17.730277777777772"/>
    <n v="16.25"/>
    <x v="0"/>
    <s v="T038"/>
    <b v="1"/>
    <x v="16"/>
    <x v="0"/>
    <x v="1"/>
  </r>
  <r>
    <x v="2429"/>
    <x v="3"/>
    <n v="18"/>
    <x v="106"/>
    <m/>
    <n v="43.3"/>
    <n v="25"/>
    <x v="0"/>
    <n v="3.5"/>
    <x v="1"/>
    <x v="60"/>
    <n v="20.48"/>
    <n v="-9.9369887810337437E-3"/>
    <s v="Normal"/>
    <n v="18.604210526315789"/>
    <n v="20.48"/>
    <x v="1"/>
    <s v="T248"/>
    <b v="0"/>
    <x v="18"/>
    <x v="0"/>
    <x v="1"/>
  </r>
  <r>
    <x v="1086"/>
    <x v="0"/>
    <n v="11"/>
    <x v="50"/>
    <m/>
    <n v="78.5"/>
    <n v="58.5"/>
    <x v="0"/>
    <n v="2"/>
    <x v="0"/>
    <x v="3"/>
    <n v="10"/>
    <n v="-0.13261479804877407"/>
    <s v="Normal"/>
    <n v="18.630000000000003"/>
    <n v="10"/>
    <x v="0"/>
    <s v="T390"/>
    <b v="0"/>
    <x v="9"/>
    <x v="1"/>
    <x v="0"/>
  </r>
  <r>
    <x v="2845"/>
    <x v="3"/>
    <n v="6"/>
    <x v="123"/>
    <m/>
    <n v="81.400000000000006"/>
    <n v="35.9"/>
    <x v="1"/>
    <n v="3.5"/>
    <x v="1"/>
    <x v="969"/>
    <n v="21.4"/>
    <n v="8.3243722338618531E-4"/>
    <s v="Normal"/>
    <n v="19.025263157894734"/>
    <n v="21.4"/>
    <x v="1"/>
    <s v="T492"/>
    <b v="1"/>
    <x v="5"/>
    <x v="0"/>
    <x v="1"/>
  </r>
  <r>
    <x v="2285"/>
    <x v="1"/>
    <n v="25"/>
    <x v="101"/>
    <m/>
    <n v="41"/>
    <n v="30.1"/>
    <x v="1"/>
    <n v="5"/>
    <x v="1"/>
    <x v="810"/>
    <n v="33.799999999999997"/>
    <n v="0.14598557032643769"/>
    <s v="Normal"/>
    <n v="19.282000000000004"/>
    <n v="33.799999999999997"/>
    <x v="1"/>
    <s v="T209"/>
    <b v="1"/>
    <x v="9"/>
    <x v="0"/>
    <x v="2"/>
  </r>
  <r>
    <x v="1839"/>
    <x v="0"/>
    <n v="14"/>
    <x v="80"/>
    <m/>
    <n v="77.2"/>
    <n v="55.2"/>
    <x v="1"/>
    <n v="2"/>
    <x v="0"/>
    <x v="147"/>
    <n v="11.9"/>
    <n v="-0.11037359217008068"/>
    <s v="Normal"/>
    <n v="13.796499999999998"/>
    <n v="11.9"/>
    <x v="0"/>
    <s v="T459"/>
    <b v="1"/>
    <x v="22"/>
    <x v="1"/>
    <x v="1"/>
  </r>
  <r>
    <x v="37"/>
    <x v="3"/>
    <n v="26"/>
    <x v="1"/>
    <m/>
    <n v="38"/>
    <n v="39.4"/>
    <x v="1"/>
    <n v="3"/>
    <x v="2"/>
    <x v="28"/>
    <n v="19.45"/>
    <n v="-2.1994063546851746E-2"/>
    <s v="Normal"/>
    <n v="18.632380952380952"/>
    <n v="19.45"/>
    <x v="1"/>
    <s v="T042"/>
    <b v="1"/>
    <x v="18"/>
    <x v="0"/>
    <x v="2"/>
  </r>
  <r>
    <x v="1056"/>
    <x v="0"/>
    <n v="13"/>
    <x v="48"/>
    <m/>
    <n v="62"/>
    <n v="38.200000000000003"/>
    <x v="0"/>
    <n v="0"/>
    <x v="0"/>
    <x v="12"/>
    <n v="1"/>
    <n v="-0.23796787852679532"/>
    <s v="Normal"/>
    <n v="18.16411764705882"/>
    <n v="1"/>
    <x v="0"/>
    <s v="T326"/>
    <b v="0"/>
    <x v="0"/>
    <x v="1"/>
    <x v="0"/>
  </r>
  <r>
    <x v="3662"/>
    <x v="1"/>
    <n v="12"/>
    <x v="42"/>
    <m/>
    <n v="76.8"/>
    <n v="57.4"/>
    <x v="1"/>
    <n v="3"/>
    <x v="2"/>
    <x v="343"/>
    <n v="17.809999999999999"/>
    <n v="-4.1191735989513409E-2"/>
    <s v="Normal"/>
    <n v="19.614912280701748"/>
    <n v="17.809999999999999"/>
    <x v="0"/>
    <s v="T024"/>
    <b v="1"/>
    <x v="1"/>
    <x v="0"/>
    <x v="1"/>
  </r>
  <r>
    <x v="2802"/>
    <x v="0"/>
    <n v="20"/>
    <x v="121"/>
    <m/>
    <n v="77.900000000000006"/>
    <n v="38"/>
    <x v="1"/>
    <n v="2"/>
    <x v="0"/>
    <x v="956"/>
    <n v="12.55"/>
    <n v="-0.10276475858000136"/>
    <s v="Normal"/>
    <n v="15.228"/>
    <n v="12.55"/>
    <x v="0"/>
    <s v="T411"/>
    <b v="1"/>
    <x v="19"/>
    <x v="1"/>
    <x v="1"/>
  </r>
  <r>
    <x v="2075"/>
    <x v="0"/>
    <n v="15"/>
    <x v="91"/>
    <m/>
    <n v="93.9"/>
    <n v="54.3"/>
    <x v="0"/>
    <n v="1"/>
    <x v="0"/>
    <x v="47"/>
    <n v="7"/>
    <n v="-0.16773249154144781"/>
    <s v="Normal"/>
    <n v="18.187000000000001"/>
    <n v="7"/>
    <x v="0"/>
    <s v="T310"/>
    <b v="0"/>
    <x v="17"/>
    <x v="1"/>
    <x v="1"/>
  </r>
  <r>
    <x v="174"/>
    <x v="0"/>
    <n v="25"/>
    <x v="8"/>
    <m/>
    <n v="84"/>
    <n v="63.3"/>
    <x v="0"/>
    <n v="1"/>
    <x v="0"/>
    <x v="15"/>
    <n v="5"/>
    <n v="-0.19114428720323032"/>
    <s v="Normal"/>
    <n v="20.249999999999996"/>
    <n v="5"/>
    <x v="0"/>
    <s v="T127"/>
    <b v="0"/>
    <x v="17"/>
    <x v="1"/>
    <x v="1"/>
  </r>
  <r>
    <x v="3350"/>
    <x v="1"/>
    <n v="24"/>
    <x v="116"/>
    <m/>
    <n v="42.8"/>
    <n v="25.8"/>
    <x v="1"/>
    <n v="5"/>
    <x v="1"/>
    <x v="164"/>
    <n v="31.43"/>
    <n v="0.11824259246722545"/>
    <s v="Normal"/>
    <n v="17.448888888888888"/>
    <n v="31.43"/>
    <x v="1"/>
    <s v="T005"/>
    <b v="1"/>
    <x v="18"/>
    <x v="0"/>
    <x v="0"/>
  </r>
  <r>
    <x v="732"/>
    <x v="0"/>
    <n v="19"/>
    <x v="34"/>
    <m/>
    <n v="70.400000000000006"/>
    <n v="43.2"/>
    <x v="0"/>
    <n v="0"/>
    <x v="0"/>
    <x v="67"/>
    <n v="0"/>
    <n v="-0.24967377635768659"/>
    <s v="Normal"/>
    <n v="16.422999999999998"/>
    <n v="0"/>
    <x v="0"/>
    <s v="T425"/>
    <b v="0"/>
    <x v="14"/>
    <x v="1"/>
    <x v="1"/>
  </r>
  <r>
    <x v="3043"/>
    <x v="3"/>
    <n v="20"/>
    <x v="132"/>
    <m/>
    <n v="40.799999999999997"/>
    <n v="31.7"/>
    <x v="1"/>
    <n v="4"/>
    <x v="1"/>
    <x v="476"/>
    <n v="24.46"/>
    <n v="3.6652484585913442E-2"/>
    <s v="Normal"/>
    <n v="16.5915"/>
    <n v="24.46"/>
    <x v="1"/>
    <s v="T108"/>
    <b v="1"/>
    <x v="1"/>
    <x v="0"/>
    <x v="2"/>
  </r>
  <r>
    <x v="213"/>
    <x v="3"/>
    <n v="27"/>
    <x v="10"/>
    <m/>
    <n v="52.8"/>
    <n v="25.6"/>
    <x v="1"/>
    <n v="5"/>
    <x v="1"/>
    <x v="110"/>
    <n v="26.9"/>
    <n v="6.5214875293288066E-2"/>
    <s v="Normal"/>
    <n v="19.131944444444443"/>
    <n v="26.9"/>
    <x v="1"/>
    <s v="T112"/>
    <b v="1"/>
    <x v="12"/>
    <x v="0"/>
    <x v="2"/>
  </r>
  <r>
    <x v="157"/>
    <x v="1"/>
    <n v="21"/>
    <x v="7"/>
    <m/>
    <n v="67.5"/>
    <n v="44"/>
    <x v="1"/>
    <n v="5"/>
    <x v="1"/>
    <x v="91"/>
    <n v="29.1"/>
    <n v="9.0967850521248853E-2"/>
    <s v="Normal"/>
    <n v="17.492105263157899"/>
    <n v="29.1"/>
    <x v="1"/>
    <s v="T338"/>
    <b v="1"/>
    <x v="10"/>
    <x v="1"/>
    <x v="2"/>
  </r>
  <r>
    <x v="2911"/>
    <x v="2"/>
    <n v="25"/>
    <x v="126"/>
    <m/>
    <n v="69.099999999999994"/>
    <n v="51.1"/>
    <x v="0"/>
    <n v="2"/>
    <x v="0"/>
    <x v="3"/>
    <n v="10"/>
    <n v="-0.13261479804877407"/>
    <s v="Normal"/>
    <n v="12.19736842105263"/>
    <n v="10"/>
    <x v="0"/>
    <s v="T032"/>
    <b v="0"/>
    <x v="12"/>
    <x v="1"/>
    <x v="1"/>
  </r>
  <r>
    <x v="3145"/>
    <x v="1"/>
    <n v="9"/>
    <x v="135"/>
    <m/>
    <n v="88.9"/>
    <n v="60"/>
    <x v="1"/>
    <n v="5"/>
    <x v="1"/>
    <x v="587"/>
    <n v="33.770000000000003"/>
    <n v="0.14563439339151102"/>
    <s v="Normal"/>
    <n v="20.323333333333331"/>
    <n v="33.770000000000003"/>
    <x v="1"/>
    <s v="T449"/>
    <b v="1"/>
    <x v="13"/>
    <x v="0"/>
    <x v="0"/>
  </r>
  <r>
    <x v="1265"/>
    <x v="0"/>
    <n v="23"/>
    <x v="56"/>
    <m/>
    <n v="71.5"/>
    <n v="53.1"/>
    <x v="0"/>
    <n v="0.5"/>
    <x v="0"/>
    <x v="199"/>
    <n v="2.62"/>
    <n v="-0.21900432404075149"/>
    <s v="Normal"/>
    <n v="14.330000000000002"/>
    <n v="2.62"/>
    <x v="0"/>
    <s v="T427"/>
    <b v="0"/>
    <x v="13"/>
    <x v="0"/>
    <x v="2"/>
  </r>
  <r>
    <x v="2675"/>
    <x v="2"/>
    <n v="15"/>
    <x v="7"/>
    <m/>
    <n v="52.6"/>
    <n v="38.200000000000003"/>
    <x v="0"/>
    <n v="3.5"/>
    <x v="1"/>
    <x v="33"/>
    <n v="18.38"/>
    <n v="-3.451937422590539E-2"/>
    <s v="Normal"/>
    <n v="17.492105263157899"/>
    <n v="18.38"/>
    <x v="1"/>
    <s v="T319"/>
    <b v="0"/>
    <x v="10"/>
    <x v="1"/>
    <x v="1"/>
  </r>
  <r>
    <x v="1571"/>
    <x v="2"/>
    <n v="1"/>
    <x v="69"/>
    <m/>
    <n v="74.7"/>
    <n v="35.5"/>
    <x v="1"/>
    <n v="4"/>
    <x v="1"/>
    <x v="621"/>
    <n v="22.83"/>
    <n v="1.7571871121560671E-2"/>
    <s v="Normal"/>
    <n v="18.023333333333333"/>
    <n v="22.83"/>
    <x v="1"/>
    <s v="T367"/>
    <b v="1"/>
    <x v="12"/>
    <x v="1"/>
    <x v="0"/>
  </r>
  <r>
    <x v="1453"/>
    <x v="0"/>
    <n v="14"/>
    <x v="63"/>
    <m/>
    <n v="71.2"/>
    <n v="55"/>
    <x v="0"/>
    <n v="2.5"/>
    <x v="1"/>
    <x v="131"/>
    <n v="13.12"/>
    <n v="-9.6092396816393366E-2"/>
    <s v="Normal"/>
    <n v="16.851176470588232"/>
    <n v="13.12"/>
    <x v="0"/>
    <s v="T309"/>
    <b v="0"/>
    <x v="18"/>
    <x v="1"/>
    <x v="1"/>
  </r>
  <r>
    <x v="3008"/>
    <x v="0"/>
    <n v="10"/>
    <x v="130"/>
    <m/>
    <n v="69.599999999999994"/>
    <n v="50.3"/>
    <x v="0"/>
    <n v="2"/>
    <x v="0"/>
    <x v="3"/>
    <n v="10"/>
    <n v="-0.13261479804877407"/>
    <s v="Normal"/>
    <n v="19.123888888888885"/>
    <n v="10"/>
    <x v="0"/>
    <s v="T453"/>
    <b v="0"/>
    <x v="6"/>
    <x v="1"/>
    <x v="0"/>
  </r>
  <r>
    <x v="3410"/>
    <x v="0"/>
    <n v="13"/>
    <x v="145"/>
    <m/>
    <n v="70.599999999999994"/>
    <n v="34.9"/>
    <x v="0"/>
    <n v="2"/>
    <x v="0"/>
    <x v="93"/>
    <n v="11"/>
    <n v="-0.12090890021788281"/>
    <s v="Normal"/>
    <n v="20.382500000000004"/>
    <n v="11"/>
    <x v="0"/>
    <s v="T143"/>
    <b v="0"/>
    <x v="5"/>
    <x v="1"/>
    <x v="0"/>
  </r>
  <r>
    <x v="3090"/>
    <x v="0"/>
    <n v="28"/>
    <x v="39"/>
    <m/>
    <n v="61.6"/>
    <n v="48"/>
    <x v="0"/>
    <n v="3"/>
    <x v="2"/>
    <x v="45"/>
    <n v="15"/>
    <n v="-7.4085308894317803E-2"/>
    <s v="Normal"/>
    <n v="18.30745454545454"/>
    <n v="15"/>
    <x v="0"/>
    <s v="T422"/>
    <b v="0"/>
    <x v="11"/>
    <x v="1"/>
    <x v="2"/>
  </r>
  <r>
    <x v="1231"/>
    <x v="0"/>
    <n v="14"/>
    <x v="54"/>
    <m/>
    <n v="74.5"/>
    <n v="58.6"/>
    <x v="0"/>
    <n v="0"/>
    <x v="0"/>
    <x v="67"/>
    <n v="0"/>
    <n v="-0.24967377635768659"/>
    <s v="Normal"/>
    <n v="16.944736842105261"/>
    <n v="0"/>
    <x v="0"/>
    <s v="T149"/>
    <b v="0"/>
    <x v="18"/>
    <x v="1"/>
    <x v="2"/>
  </r>
  <r>
    <x v="3952"/>
    <x v="3"/>
    <n v="18"/>
    <x v="167"/>
    <m/>
    <n v="75.7"/>
    <n v="49.7"/>
    <x v="0"/>
    <n v="3"/>
    <x v="2"/>
    <x v="72"/>
    <n v="16"/>
    <n v="-6.2379411063426558E-2"/>
    <s v="Normal"/>
    <n v="16.132222222222222"/>
    <n v="16"/>
    <x v="0"/>
    <s v="T473"/>
    <b v="0"/>
    <x v="17"/>
    <x v="1"/>
    <x v="0"/>
  </r>
  <r>
    <x v="3816"/>
    <x v="2"/>
    <n v="19"/>
    <x v="162"/>
    <m/>
    <n v="59.1"/>
    <n v="51.5"/>
    <x v="0"/>
    <n v="2"/>
    <x v="0"/>
    <x v="3"/>
    <n v="10"/>
    <n v="-0.13261479804877407"/>
    <s v="Normal"/>
    <n v="16.5885"/>
    <n v="10"/>
    <x v="0"/>
    <s v="T289"/>
    <b v="0"/>
    <x v="19"/>
    <x v="0"/>
    <x v="2"/>
  </r>
  <r>
    <x v="78"/>
    <x v="0"/>
    <n v="7"/>
    <x v="3"/>
    <m/>
    <n v="43.7"/>
    <n v="39.1"/>
    <x v="1"/>
    <n v="5"/>
    <x v="1"/>
    <x v="52"/>
    <n v="30.08"/>
    <n v="0.10243963039552224"/>
    <s v="Normal"/>
    <n v="17.056999999999999"/>
    <n v="30.08"/>
    <x v="1"/>
    <s v="T263"/>
    <b v="1"/>
    <x v="0"/>
    <x v="0"/>
    <x v="2"/>
  </r>
  <r>
    <x v="292"/>
    <x v="2"/>
    <n v="2"/>
    <x v="14"/>
    <m/>
    <n v="88.7"/>
    <n v="45"/>
    <x v="1"/>
    <n v="3.5"/>
    <x v="1"/>
    <x v="4"/>
    <m/>
    <n v="-0.24967377635768659"/>
    <s v="Normal"/>
    <n v="16.267777777777781"/>
    <n v="16.267777777777781"/>
    <x v="0"/>
    <s v="T012"/>
    <b v="1"/>
    <x v="9"/>
    <x v="0"/>
    <x v="1"/>
  </r>
  <r>
    <x v="2012"/>
    <x v="0"/>
    <n v="11"/>
    <x v="88"/>
    <m/>
    <n v="66.2"/>
    <n v="34.9"/>
    <x v="1"/>
    <n v="3"/>
    <x v="2"/>
    <x v="495"/>
    <n v="18.75"/>
    <n v="-3.0188192028475613E-2"/>
    <s v="Normal"/>
    <n v="16.938888888888886"/>
    <n v="18.75"/>
    <x v="1"/>
    <s v="T080"/>
    <b v="1"/>
    <x v="8"/>
    <x v="0"/>
    <x v="2"/>
  </r>
  <r>
    <x v="1128"/>
    <x v="0"/>
    <n v="25"/>
    <x v="52"/>
    <m/>
    <n v="62"/>
    <n v="52.1"/>
    <x v="0"/>
    <n v="0"/>
    <x v="0"/>
    <x v="12"/>
    <n v="1"/>
    <n v="-0.23796787852679532"/>
    <s v="Normal"/>
    <n v="19.457894736842103"/>
    <n v="1"/>
    <x v="0"/>
    <s v="T396"/>
    <b v="0"/>
    <x v="1"/>
    <x v="1"/>
    <x v="1"/>
  </r>
  <r>
    <x v="3771"/>
    <x v="2"/>
    <n v="12"/>
    <x v="160"/>
    <m/>
    <n v="95.9"/>
    <n v="58.4"/>
    <x v="0"/>
    <n v="3"/>
    <x v="2"/>
    <x v="61"/>
    <n v="17"/>
    <n v="-5.0673513232535307E-2"/>
    <s v="Normal"/>
    <n v="17.841818181818184"/>
    <n v="17"/>
    <x v="0"/>
    <s v="T025"/>
    <b v="0"/>
    <x v="22"/>
    <x v="1"/>
    <x v="2"/>
  </r>
  <r>
    <x v="3468"/>
    <x v="0"/>
    <n v="18"/>
    <x v="122"/>
    <m/>
    <n v="53.5"/>
    <n v="26.5"/>
    <x v="0"/>
    <n v="4.5"/>
    <x v="1"/>
    <x v="17"/>
    <n v="23.62"/>
    <n v="2.6819530407964792E-2"/>
    <s v="Normal"/>
    <n v="18.921764705882353"/>
    <n v="23.62"/>
    <x v="1"/>
    <s v="T114"/>
    <b v="0"/>
    <x v="9"/>
    <x v="1"/>
    <x v="2"/>
  </r>
  <r>
    <x v="1997"/>
    <x v="0"/>
    <n v="20"/>
    <x v="87"/>
    <m/>
    <n v="65.2"/>
    <n v="59.8"/>
    <x v="1"/>
    <n v="1"/>
    <x v="0"/>
    <x v="738"/>
    <n v="8.8800000000000008"/>
    <n v="-0.14572540361937225"/>
    <s v="Normal"/>
    <n v="18.641500000000001"/>
    <n v="8.8800000000000008"/>
    <x v="0"/>
    <s v="T497"/>
    <b v="1"/>
    <x v="9"/>
    <x v="1"/>
    <x v="0"/>
  </r>
  <r>
    <x v="95"/>
    <x v="2"/>
    <n v="13"/>
    <x v="4"/>
    <m/>
    <n v="36.9"/>
    <n v="38.4"/>
    <x v="0"/>
    <n v="3"/>
    <x v="2"/>
    <x v="61"/>
    <n v="17"/>
    <n v="-5.0673513232535307E-2"/>
    <s v="Normal"/>
    <n v="17.939999999999998"/>
    <n v="17"/>
    <x v="0"/>
    <s v="T408"/>
    <b v="0"/>
    <x v="17"/>
    <x v="1"/>
    <x v="1"/>
  </r>
  <r>
    <x v="1238"/>
    <x v="0"/>
    <n v="20"/>
    <x v="54"/>
    <m/>
    <n v="79.400000000000006"/>
    <n v="56"/>
    <x v="0"/>
    <n v="2"/>
    <x v="0"/>
    <x v="3"/>
    <n v="10"/>
    <n v="-0.13261479804877407"/>
    <s v="Normal"/>
    <n v="16.944736842105261"/>
    <n v="10"/>
    <x v="0"/>
    <s v="T440"/>
    <b v="0"/>
    <x v="19"/>
    <x v="1"/>
    <x v="2"/>
  </r>
  <r>
    <x v="1388"/>
    <x v="3"/>
    <n v="7"/>
    <x v="60"/>
    <m/>
    <n v="101.7"/>
    <n v="51.7"/>
    <x v="0"/>
    <n v="4"/>
    <x v="1"/>
    <x v="58"/>
    <n v="23"/>
    <n v="1.9561873752812205E-2"/>
    <s v="Normal"/>
    <n v="20.1065"/>
    <n v="23"/>
    <x v="1"/>
    <s v="T195"/>
    <b v="0"/>
    <x v="10"/>
    <x v="1"/>
    <x v="1"/>
  </r>
  <r>
    <x v="3748"/>
    <x v="3"/>
    <n v="26"/>
    <x v="159"/>
    <m/>
    <n v="58.8"/>
    <n v="58.7"/>
    <x v="0"/>
    <n v="1"/>
    <x v="0"/>
    <x v="0"/>
    <n v="6"/>
    <n v="-0.17943838937233908"/>
    <s v="Normal"/>
    <n v="13.943125"/>
    <n v="6"/>
    <x v="0"/>
    <s v="T466"/>
    <b v="0"/>
    <x v="8"/>
    <x v="1"/>
    <x v="2"/>
  </r>
  <r>
    <x v="162"/>
    <x v="2"/>
    <n v="15"/>
    <x v="8"/>
    <m/>
    <n v="73.8"/>
    <n v="51.1"/>
    <x v="1"/>
    <n v="4"/>
    <x v="1"/>
    <x v="92"/>
    <n v="23.98"/>
    <n v="3.1033653627085635E-2"/>
    <s v="Normal"/>
    <n v="20.249999999999996"/>
    <n v="23.98"/>
    <x v="1"/>
    <s v="T172"/>
    <b v="1"/>
    <x v="22"/>
    <x v="0"/>
    <x v="0"/>
  </r>
  <r>
    <x v="299"/>
    <x v="1"/>
    <n v="29"/>
    <x v="14"/>
    <m/>
    <n v="41.3"/>
    <n v="27"/>
    <x v="1"/>
    <n v="5"/>
    <x v="1"/>
    <x v="151"/>
    <n v="32.68"/>
    <n v="0.13287496475583951"/>
    <s v="Normal"/>
    <n v="16.267777777777781"/>
    <n v="32.68"/>
    <x v="1"/>
    <s v="T172"/>
    <b v="1"/>
    <x v="22"/>
    <x v="0"/>
    <x v="2"/>
  </r>
  <r>
    <x v="1772"/>
    <x v="1"/>
    <n v="3"/>
    <x v="77"/>
    <m/>
    <n v="94.7"/>
    <n v="60.2"/>
    <x v="1"/>
    <n v="4.5"/>
    <x v="1"/>
    <x v="681"/>
    <n v="30.74"/>
    <n v="0.11016552296391047"/>
    <s v="Normal"/>
    <n v="17.446666666666665"/>
    <n v="30.74"/>
    <x v="1"/>
    <s v="T093"/>
    <b v="1"/>
    <x v="18"/>
    <x v="0"/>
    <x v="2"/>
  </r>
  <r>
    <x v="3308"/>
    <x v="3"/>
    <n v="10"/>
    <x v="141"/>
    <m/>
    <n v="81.099999999999994"/>
    <n v="47.3"/>
    <x v="0"/>
    <n v="2"/>
    <x v="0"/>
    <x v="3"/>
    <n v="10"/>
    <n v="-0.13261479804877407"/>
    <s v="Normal"/>
    <n v="14.536666666666669"/>
    <n v="10"/>
    <x v="0"/>
    <s v="T474"/>
    <b v="0"/>
    <x v="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
  <r>
    <s v="M027"/>
    <x v="0"/>
    <x v="0"/>
    <x v="0"/>
    <x v="0"/>
    <n v="15.251052631578949"/>
  </r>
  <r>
    <s v="M319"/>
    <x v="0"/>
    <x v="0"/>
    <x v="1"/>
    <x v="1"/>
    <n v="15.251052631578949"/>
  </r>
  <r>
    <s v="M035"/>
    <x v="1"/>
    <x v="1"/>
    <x v="1"/>
    <x v="2"/>
    <n v="20.743333333333332"/>
  </r>
  <r>
    <s v="M100"/>
    <x v="1"/>
    <x v="0"/>
    <x v="1"/>
    <x v="3"/>
    <n v="20.743333333333332"/>
  </r>
  <r>
    <s v="M108"/>
    <x v="1"/>
    <x v="0"/>
    <x v="1"/>
    <x v="4"/>
    <n v="20.743333333333332"/>
  </r>
  <r>
    <s v="M201"/>
    <x v="2"/>
    <x v="1"/>
    <x v="0"/>
    <x v="5"/>
    <n v="18.3565"/>
  </r>
  <r>
    <s v="M018"/>
    <x v="3"/>
    <x v="2"/>
    <x v="0"/>
    <x v="6"/>
    <n v="18.413499999999999"/>
  </r>
  <r>
    <s v="M020"/>
    <x v="3"/>
    <x v="1"/>
    <x v="1"/>
    <x v="7"/>
    <n v="18.413499999999999"/>
  </r>
  <r>
    <s v="M142"/>
    <x v="3"/>
    <x v="1"/>
    <x v="1"/>
    <x v="8"/>
    <n v="18.413499999999999"/>
  </r>
  <r>
    <s v="M127"/>
    <x v="4"/>
    <x v="0"/>
    <x v="1"/>
    <x v="9"/>
    <n v="15.622447368421053"/>
  </r>
  <r>
    <s v="M114"/>
    <x v="5"/>
    <x v="3"/>
    <x v="0"/>
    <x v="10"/>
    <n v="17.309588235294115"/>
  </r>
  <r>
    <s v="M154"/>
    <x v="6"/>
    <x v="1"/>
    <x v="1"/>
    <x v="11"/>
    <n v="18.67019852941176"/>
  </r>
  <r>
    <s v="M213"/>
    <x v="6"/>
    <x v="0"/>
    <x v="1"/>
    <x v="12"/>
    <n v="18.67019852941176"/>
  </r>
  <r>
    <s v="M265"/>
    <x v="6"/>
    <x v="1"/>
    <x v="1"/>
    <x v="13"/>
    <n v="18.67019852941176"/>
  </r>
  <r>
    <s v="M282"/>
    <x v="7"/>
    <x v="3"/>
    <x v="1"/>
    <x v="14"/>
    <n v="15.835617647058822"/>
  </r>
  <r>
    <s v="M299"/>
    <x v="7"/>
    <x v="0"/>
    <x v="1"/>
    <x v="15"/>
    <n v="15.835617647058822"/>
  </r>
  <r>
    <s v="M323"/>
    <x v="7"/>
    <x v="2"/>
    <x v="1"/>
    <x v="16"/>
    <n v="15.835617647058822"/>
  </r>
  <r>
    <s v="M298"/>
    <x v="8"/>
    <x v="2"/>
    <x v="0"/>
    <x v="17"/>
    <n v="19.362289473684211"/>
  </r>
  <r>
    <s v="M041"/>
    <x v="9"/>
    <x v="3"/>
    <x v="1"/>
    <x v="18"/>
    <n v="19.180470588235298"/>
  </r>
  <r>
    <s v="M163"/>
    <x v="9"/>
    <x v="1"/>
    <x v="1"/>
    <x v="19"/>
    <n v="19.180470588235298"/>
  </r>
  <r>
    <s v="M011"/>
    <x v="10"/>
    <x v="0"/>
    <x v="1"/>
    <x v="20"/>
    <n v="18.406833333333331"/>
  </r>
  <r>
    <s v="M273"/>
    <x v="11"/>
    <x v="0"/>
    <x v="0"/>
    <x v="21"/>
    <n v="18.588333333333335"/>
  </r>
  <r>
    <s v="M132"/>
    <x v="12"/>
    <x v="1"/>
    <x v="1"/>
    <x v="22"/>
    <n v="19.580352941176471"/>
  </r>
  <r>
    <s v="M144"/>
    <x v="12"/>
    <x v="3"/>
    <x v="1"/>
    <x v="23"/>
    <n v="19.580352941176471"/>
  </r>
  <r>
    <s v="M176"/>
    <x v="13"/>
    <x v="2"/>
    <x v="0"/>
    <x v="24"/>
    <n v="15.172944444444443"/>
  </r>
  <r>
    <s v="M221"/>
    <x v="13"/>
    <x v="0"/>
    <x v="1"/>
    <x v="25"/>
    <n v="15.172944444444443"/>
  </r>
  <r>
    <s v="M309"/>
    <x v="14"/>
    <x v="0"/>
    <x v="1"/>
    <x v="26"/>
    <n v="19.45744736842105"/>
  </r>
  <r>
    <s v="M149"/>
    <x v="15"/>
    <x v="2"/>
    <x v="1"/>
    <x v="27"/>
    <n v="21.094558823529411"/>
  </r>
  <r>
    <s v="M186"/>
    <x v="16"/>
    <x v="3"/>
    <x v="1"/>
    <x v="28"/>
    <n v="16.768749999999997"/>
  </r>
  <r>
    <s v="M235"/>
    <x v="17"/>
    <x v="0"/>
    <x v="1"/>
    <x v="29"/>
    <n v="19.19322142857143"/>
  </r>
  <r>
    <s v="M290"/>
    <x v="17"/>
    <x v="4"/>
    <x v="1"/>
    <x v="30"/>
    <n v="19.19322142857143"/>
  </r>
  <r>
    <s v="M310"/>
    <x v="17"/>
    <x v="0"/>
    <x v="1"/>
    <x v="31"/>
    <n v="19.19322142857143"/>
  </r>
  <r>
    <s v="M094"/>
    <x v="18"/>
    <x v="1"/>
    <x v="1"/>
    <x v="32"/>
    <n v="18.689411764705881"/>
  </r>
  <r>
    <s v="M026"/>
    <x v="19"/>
    <x v="0"/>
    <x v="1"/>
    <x v="33"/>
    <n v="17.035797297297297"/>
  </r>
  <r>
    <s v="M281"/>
    <x v="19"/>
    <x v="1"/>
    <x v="0"/>
    <x v="34"/>
    <n v="17.035797297297297"/>
  </r>
  <r>
    <s v="M066"/>
    <x v="20"/>
    <x v="1"/>
    <x v="1"/>
    <x v="35"/>
    <n v="18.356588235294119"/>
  </r>
  <r>
    <s v="M133"/>
    <x v="20"/>
    <x v="1"/>
    <x v="1"/>
    <x v="36"/>
    <n v="18.356588235294119"/>
  </r>
  <r>
    <s v="M136"/>
    <x v="20"/>
    <x v="1"/>
    <x v="1"/>
    <x v="37"/>
    <n v="18.356588235294119"/>
  </r>
  <r>
    <s v="M191"/>
    <x v="21"/>
    <x v="0"/>
    <x v="1"/>
    <x v="38"/>
    <n v="15.177124999999998"/>
  </r>
  <r>
    <s v="M072"/>
    <x v="22"/>
    <x v="0"/>
    <x v="1"/>
    <x v="39"/>
    <n v="17.802"/>
  </r>
  <r>
    <s v="M095"/>
    <x v="22"/>
    <x v="0"/>
    <x v="1"/>
    <x v="40"/>
    <n v="17.802"/>
  </r>
  <r>
    <s v="M115"/>
    <x v="23"/>
    <x v="3"/>
    <x v="0"/>
    <x v="41"/>
    <n v="19.176875000000003"/>
  </r>
  <r>
    <s v="M159"/>
    <x v="23"/>
    <x v="0"/>
    <x v="1"/>
    <x v="42"/>
    <n v="19.176875000000003"/>
  </r>
  <r>
    <s v="M047"/>
    <x v="24"/>
    <x v="0"/>
    <x v="1"/>
    <x v="43"/>
    <n v="12.931394736842105"/>
  </r>
  <r>
    <s v="M259"/>
    <x v="25"/>
    <x v="0"/>
    <x v="1"/>
    <x v="44"/>
    <n v="19.970763157894737"/>
  </r>
  <r>
    <s v="M024"/>
    <x v="26"/>
    <x v="0"/>
    <x v="1"/>
    <x v="45"/>
    <n v="18.699999999999996"/>
  </r>
  <r>
    <s v="M056"/>
    <x v="27"/>
    <x v="0"/>
    <x v="1"/>
    <x v="46"/>
    <n v="19.889833333333335"/>
  </r>
  <r>
    <s v="M211"/>
    <x v="27"/>
    <x v="1"/>
    <x v="0"/>
    <x v="47"/>
    <n v="19.889833333333335"/>
  </r>
  <r>
    <s v="M118"/>
    <x v="28"/>
    <x v="1"/>
    <x v="1"/>
    <x v="48"/>
    <n v="16.240944444444445"/>
  </r>
  <r>
    <s v="M004"/>
    <x v="29"/>
    <x v="0"/>
    <x v="1"/>
    <x v="49"/>
    <n v="20.591000000000001"/>
  </r>
  <r>
    <s v="M164"/>
    <x v="29"/>
    <x v="0"/>
    <x v="1"/>
    <x v="50"/>
    <n v="20.591000000000001"/>
  </r>
  <r>
    <s v="M137"/>
    <x v="30"/>
    <x v="1"/>
    <x v="1"/>
    <x v="51"/>
    <n v="12.903944444444443"/>
  </r>
  <r>
    <s v="M158"/>
    <x v="30"/>
    <x v="0"/>
    <x v="1"/>
    <x v="52"/>
    <n v="12.903944444444443"/>
  </r>
  <r>
    <s v="M238"/>
    <x v="30"/>
    <x v="2"/>
    <x v="1"/>
    <x v="53"/>
    <n v="12.903944444444443"/>
  </r>
  <r>
    <s v="M184"/>
    <x v="31"/>
    <x v="4"/>
    <x v="1"/>
    <x v="54"/>
    <n v="17.819805555555554"/>
  </r>
  <r>
    <s v="M188"/>
    <x v="31"/>
    <x v="1"/>
    <x v="1"/>
    <x v="55"/>
    <n v="17.819805555555554"/>
  </r>
  <r>
    <s v="M054"/>
    <x v="32"/>
    <x v="3"/>
    <x v="0"/>
    <x v="56"/>
    <n v="16.201749999999997"/>
  </r>
  <r>
    <s v="M009"/>
    <x v="33"/>
    <x v="1"/>
    <x v="0"/>
    <x v="57"/>
    <n v="18.920588235294112"/>
  </r>
  <r>
    <s v="M138"/>
    <x v="34"/>
    <x v="1"/>
    <x v="1"/>
    <x v="58"/>
    <n v="17.855888888888892"/>
  </r>
  <r>
    <s v="M297"/>
    <x v="34"/>
    <x v="2"/>
    <x v="1"/>
    <x v="59"/>
    <n v="17.855888888888892"/>
  </r>
  <r>
    <s v="M303"/>
    <x v="34"/>
    <x v="0"/>
    <x v="1"/>
    <x v="60"/>
    <n v="17.855888888888892"/>
  </r>
  <r>
    <s v="M195"/>
    <x v="35"/>
    <x v="0"/>
    <x v="1"/>
    <x v="61"/>
    <n v="18.850999999999999"/>
  </r>
  <r>
    <s v="M073"/>
    <x v="36"/>
    <x v="4"/>
    <x v="1"/>
    <x v="62"/>
    <n v="19.831882352941175"/>
  </r>
  <r>
    <s v="M086"/>
    <x v="36"/>
    <x v="1"/>
    <x v="1"/>
    <x v="63"/>
    <n v="19.831882352941175"/>
  </r>
  <r>
    <s v="M218"/>
    <x v="36"/>
    <x v="3"/>
    <x v="1"/>
    <x v="64"/>
    <n v="19.831882352941175"/>
  </r>
  <r>
    <s v="M124"/>
    <x v="37"/>
    <x v="0"/>
    <x v="1"/>
    <x v="65"/>
    <n v="20.944736842105264"/>
  </r>
  <r>
    <s v="M183"/>
    <x v="37"/>
    <x v="2"/>
    <x v="1"/>
    <x v="66"/>
    <n v="20.944736842105264"/>
  </r>
  <r>
    <s v="M015"/>
    <x v="38"/>
    <x v="0"/>
    <x v="1"/>
    <x v="67"/>
    <n v="18.294999999999998"/>
  </r>
  <r>
    <s v="M151"/>
    <x v="38"/>
    <x v="0"/>
    <x v="1"/>
    <x v="68"/>
    <n v="18.294999999999998"/>
  </r>
  <r>
    <s v="M268"/>
    <x v="39"/>
    <x v="2"/>
    <x v="0"/>
    <x v="69"/>
    <n v="17.228611111111114"/>
  </r>
  <r>
    <s v="M001"/>
    <x v="40"/>
    <x v="1"/>
    <x v="0"/>
    <x v="70"/>
    <n v="19.834055555555551"/>
  </r>
  <r>
    <s v="M204"/>
    <x v="40"/>
    <x v="0"/>
    <x v="1"/>
    <x v="71"/>
    <n v="19.834055555555551"/>
  </r>
  <r>
    <s v="M321"/>
    <x v="41"/>
    <x v="0"/>
    <x v="1"/>
    <x v="72"/>
    <n v="16.504761278195488"/>
  </r>
  <r>
    <s v="M215"/>
    <x v="42"/>
    <x v="0"/>
    <x v="1"/>
    <x v="73"/>
    <n v="19.611894736842107"/>
  </r>
  <r>
    <s v="M253"/>
    <x v="42"/>
    <x v="0"/>
    <x v="1"/>
    <x v="74"/>
    <n v="19.611894736842107"/>
  </r>
  <r>
    <s v="M075"/>
    <x v="43"/>
    <x v="1"/>
    <x v="1"/>
    <x v="75"/>
    <n v="16.582999999999998"/>
  </r>
  <r>
    <s v="M266"/>
    <x v="43"/>
    <x v="0"/>
    <x v="1"/>
    <x v="76"/>
    <n v="16.582999999999998"/>
  </r>
  <r>
    <s v="M203"/>
    <x v="44"/>
    <x v="3"/>
    <x v="1"/>
    <x v="77"/>
    <n v="18.34931888544892"/>
  </r>
  <r>
    <s v="M227"/>
    <x v="44"/>
    <x v="1"/>
    <x v="1"/>
    <x v="78"/>
    <n v="18.34931888544892"/>
  </r>
  <r>
    <s v="M311"/>
    <x v="44"/>
    <x v="1"/>
    <x v="1"/>
    <x v="79"/>
    <n v="18.34931888544892"/>
  </r>
  <r>
    <s v="M028"/>
    <x v="45"/>
    <x v="2"/>
    <x v="1"/>
    <x v="80"/>
    <n v="14.26097368421053"/>
  </r>
  <r>
    <s v="M110"/>
    <x v="45"/>
    <x v="3"/>
    <x v="0"/>
    <x v="81"/>
    <n v="14.26097368421053"/>
  </r>
  <r>
    <s v="M071"/>
    <x v="46"/>
    <x v="0"/>
    <x v="1"/>
    <x v="82"/>
    <n v="17.005222222222223"/>
  </r>
  <r>
    <s v="M079"/>
    <x v="46"/>
    <x v="0"/>
    <x v="1"/>
    <x v="83"/>
    <n v="17.005222222222223"/>
  </r>
  <r>
    <s v="M104"/>
    <x v="46"/>
    <x v="1"/>
    <x v="1"/>
    <x v="84"/>
    <n v="17.005222222222223"/>
  </r>
  <r>
    <s v="M062"/>
    <x v="47"/>
    <x v="0"/>
    <x v="0"/>
    <x v="85"/>
    <n v="17.1465"/>
  </r>
  <r>
    <s v="M205"/>
    <x v="48"/>
    <x v="0"/>
    <x v="1"/>
    <x v="86"/>
    <n v="18.239473684210527"/>
  </r>
  <r>
    <s v="M208"/>
    <x v="48"/>
    <x v="1"/>
    <x v="1"/>
    <x v="87"/>
    <n v="18.239473684210527"/>
  </r>
  <r>
    <s v="M255"/>
    <x v="48"/>
    <x v="0"/>
    <x v="0"/>
    <x v="88"/>
    <n v="18.239473684210527"/>
  </r>
  <r>
    <s v="M007"/>
    <x v="49"/>
    <x v="3"/>
    <x v="0"/>
    <x v="89"/>
    <n v="17.710052631578947"/>
  </r>
  <r>
    <s v="M141"/>
    <x v="49"/>
    <x v="1"/>
    <x v="1"/>
    <x v="90"/>
    <n v="17.710052631578947"/>
  </r>
  <r>
    <s v="M252"/>
    <x v="49"/>
    <x v="0"/>
    <x v="1"/>
    <x v="91"/>
    <n v="17.710052631578947"/>
  </r>
  <r>
    <s v="M102"/>
    <x v="50"/>
    <x v="0"/>
    <x v="1"/>
    <x v="92"/>
    <n v="17.598583333333334"/>
  </r>
  <r>
    <s v="M307"/>
    <x v="50"/>
    <x v="1"/>
    <x v="1"/>
    <x v="93"/>
    <n v="17.598583333333334"/>
  </r>
  <r>
    <s v="M212"/>
    <x v="51"/>
    <x v="1"/>
    <x v="1"/>
    <x v="94"/>
    <n v="19.872555555555557"/>
  </r>
  <r>
    <s v="M278"/>
    <x v="51"/>
    <x v="1"/>
    <x v="0"/>
    <x v="95"/>
    <n v="19.872555555555557"/>
  </r>
  <r>
    <s v="M293"/>
    <x v="51"/>
    <x v="3"/>
    <x v="1"/>
    <x v="96"/>
    <n v="19.872555555555557"/>
  </r>
  <r>
    <s v="M010"/>
    <x v="52"/>
    <x v="1"/>
    <x v="0"/>
    <x v="97"/>
    <n v="17.62091176470588"/>
  </r>
  <r>
    <s v="M143"/>
    <x v="52"/>
    <x v="1"/>
    <x v="1"/>
    <x v="98"/>
    <n v="17.62091176470588"/>
  </r>
  <r>
    <s v="M196"/>
    <x v="52"/>
    <x v="3"/>
    <x v="1"/>
    <x v="99"/>
    <n v="17.62091176470588"/>
  </r>
  <r>
    <s v="M034"/>
    <x v="53"/>
    <x v="0"/>
    <x v="1"/>
    <x v="100"/>
    <n v="17.624763157894741"/>
  </r>
  <r>
    <s v="M042"/>
    <x v="53"/>
    <x v="0"/>
    <x v="1"/>
    <x v="101"/>
    <n v="17.624763157894741"/>
  </r>
  <r>
    <s v="M177"/>
    <x v="54"/>
    <x v="0"/>
    <x v="1"/>
    <x v="102"/>
    <n v="17.570888888888895"/>
  </r>
  <r>
    <s v="M249"/>
    <x v="54"/>
    <x v="2"/>
    <x v="0"/>
    <x v="103"/>
    <n v="17.570888888888895"/>
  </r>
  <r>
    <s v="M206"/>
    <x v="55"/>
    <x v="3"/>
    <x v="1"/>
    <x v="104"/>
    <n v="18.531421052631579"/>
  </r>
  <r>
    <s v="M210"/>
    <x v="55"/>
    <x v="1"/>
    <x v="1"/>
    <x v="105"/>
    <n v="18.531421052631579"/>
  </r>
  <r>
    <s v="M129"/>
    <x v="56"/>
    <x v="1"/>
    <x v="1"/>
    <x v="106"/>
    <n v="16.724846153846155"/>
  </r>
  <r>
    <s v="M257"/>
    <x v="56"/>
    <x v="0"/>
    <x v="1"/>
    <x v="107"/>
    <n v="16.724846153846155"/>
  </r>
  <r>
    <s v="M199"/>
    <x v="57"/>
    <x v="3"/>
    <x v="1"/>
    <x v="108"/>
    <n v="19.035078947368415"/>
  </r>
  <r>
    <s v="M091"/>
    <x v="58"/>
    <x v="0"/>
    <x v="1"/>
    <x v="109"/>
    <n v="14.867761437908495"/>
  </r>
  <r>
    <s v="M120"/>
    <x v="58"/>
    <x v="1"/>
    <x v="0"/>
    <x v="110"/>
    <n v="14.867761437908495"/>
  </r>
  <r>
    <s v="M228"/>
    <x v="58"/>
    <x v="0"/>
    <x v="1"/>
    <x v="111"/>
    <n v="14.867761437908495"/>
  </r>
  <r>
    <s v="M167"/>
    <x v="59"/>
    <x v="0"/>
    <x v="1"/>
    <x v="112"/>
    <n v="14.587815789473686"/>
  </r>
  <r>
    <s v="M314"/>
    <x v="59"/>
    <x v="3"/>
    <x v="1"/>
    <x v="113"/>
    <n v="14.587815789473686"/>
  </r>
  <r>
    <s v="M036"/>
    <x v="60"/>
    <x v="1"/>
    <x v="1"/>
    <x v="114"/>
    <n v="15.948205882352941"/>
  </r>
  <r>
    <s v="M170"/>
    <x v="60"/>
    <x v="2"/>
    <x v="0"/>
    <x v="115"/>
    <n v="15.948205882352941"/>
  </r>
  <r>
    <s v="M052"/>
    <x v="61"/>
    <x v="0"/>
    <x v="1"/>
    <x v="116"/>
    <n v="16.707111111111111"/>
  </r>
  <r>
    <s v="M111"/>
    <x v="61"/>
    <x v="0"/>
    <x v="1"/>
    <x v="117"/>
    <n v="16.707111111111111"/>
  </r>
  <r>
    <s v="M223"/>
    <x v="61"/>
    <x v="0"/>
    <x v="1"/>
    <x v="118"/>
    <n v="16.707111111111111"/>
  </r>
  <r>
    <s v="M122"/>
    <x v="62"/>
    <x v="2"/>
    <x v="1"/>
    <x v="119"/>
    <n v="17.137647058823532"/>
  </r>
  <r>
    <s v="M131"/>
    <x v="62"/>
    <x v="0"/>
    <x v="1"/>
    <x v="120"/>
    <n v="17.137647058823532"/>
  </r>
  <r>
    <s v="M261"/>
    <x v="62"/>
    <x v="0"/>
    <x v="1"/>
    <x v="121"/>
    <n v="17.137647058823532"/>
  </r>
  <r>
    <s v="M134"/>
    <x v="63"/>
    <x v="1"/>
    <x v="1"/>
    <x v="122"/>
    <n v="18.233213235294123"/>
  </r>
  <r>
    <s v="M135"/>
    <x v="63"/>
    <x v="0"/>
    <x v="0"/>
    <x v="123"/>
    <n v="18.233213235294123"/>
  </r>
  <r>
    <s v="M150"/>
    <x v="64"/>
    <x v="3"/>
    <x v="1"/>
    <x v="124"/>
    <n v="18.247921052631579"/>
  </r>
  <r>
    <s v="M016"/>
    <x v="65"/>
    <x v="2"/>
    <x v="1"/>
    <x v="125"/>
    <n v="17.077331871345031"/>
  </r>
  <r>
    <s v="M085"/>
    <x v="66"/>
    <x v="1"/>
    <x v="1"/>
    <x v="126"/>
    <n v="20.172499999999999"/>
  </r>
  <r>
    <s v="M088"/>
    <x v="66"/>
    <x v="0"/>
    <x v="1"/>
    <x v="127"/>
    <n v="20.172499999999999"/>
  </r>
  <r>
    <s v="M286"/>
    <x v="66"/>
    <x v="0"/>
    <x v="1"/>
    <x v="128"/>
    <n v="20.172499999999999"/>
  </r>
  <r>
    <s v="M237"/>
    <x v="67"/>
    <x v="1"/>
    <x v="1"/>
    <x v="129"/>
    <n v="19.808294117647058"/>
  </r>
  <r>
    <s v="M037"/>
    <x v="68"/>
    <x v="1"/>
    <x v="1"/>
    <x v="130"/>
    <n v="19.218680921052634"/>
  </r>
  <r>
    <s v="M070"/>
    <x v="68"/>
    <x v="0"/>
    <x v="1"/>
    <x v="131"/>
    <n v="19.218680921052634"/>
  </r>
  <r>
    <s v="M112"/>
    <x v="68"/>
    <x v="0"/>
    <x v="1"/>
    <x v="132"/>
    <n v="19.218680921052634"/>
  </r>
  <r>
    <s v="M181"/>
    <x v="69"/>
    <x v="0"/>
    <x v="1"/>
    <x v="133"/>
    <n v="18.951499999999999"/>
  </r>
  <r>
    <s v="M190"/>
    <x v="69"/>
    <x v="1"/>
    <x v="1"/>
    <x v="134"/>
    <n v="18.951499999999999"/>
  </r>
  <r>
    <s v="M232"/>
    <x v="69"/>
    <x v="0"/>
    <x v="1"/>
    <x v="135"/>
    <n v="18.951499999999999"/>
  </r>
  <r>
    <s v="M339"/>
    <x v="69"/>
    <x v="0"/>
    <x v="1"/>
    <x v="34"/>
    <n v="18.951499999999999"/>
  </r>
  <r>
    <s v="M340"/>
    <x v="69"/>
    <x v="1"/>
    <x v="1"/>
    <x v="136"/>
    <n v="18.951499999999999"/>
  </r>
  <r>
    <s v="M341"/>
    <x v="69"/>
    <x v="0"/>
    <x v="1"/>
    <x v="69"/>
    <n v="18.951499999999999"/>
  </r>
  <r>
    <s v="M025"/>
    <x v="70"/>
    <x v="0"/>
    <x v="1"/>
    <x v="137"/>
    <n v="16.802777777777774"/>
  </r>
  <r>
    <s v="M038"/>
    <x v="70"/>
    <x v="0"/>
    <x v="0"/>
    <x v="138"/>
    <n v="16.802777777777774"/>
  </r>
  <r>
    <s v="M059"/>
    <x v="70"/>
    <x v="4"/>
    <x v="1"/>
    <x v="139"/>
    <n v="16.802777777777774"/>
  </r>
  <r>
    <s v="M342"/>
    <x v="70"/>
    <x v="0"/>
    <x v="1"/>
    <x v="137"/>
    <n v="16.802777777777774"/>
  </r>
  <r>
    <s v="M146"/>
    <x v="71"/>
    <x v="1"/>
    <x v="1"/>
    <x v="140"/>
    <n v="16.834973684210528"/>
  </r>
  <r>
    <s v="M263"/>
    <x v="71"/>
    <x v="1"/>
    <x v="1"/>
    <x v="141"/>
    <n v="16.834973684210528"/>
  </r>
  <r>
    <s v="M306"/>
    <x v="71"/>
    <x v="0"/>
    <x v="1"/>
    <x v="142"/>
    <n v="16.834973684210528"/>
  </r>
  <r>
    <s v="M343"/>
    <x v="71"/>
    <x v="0"/>
    <x v="1"/>
    <x v="33"/>
    <n v="16.834973684210528"/>
  </r>
  <r>
    <s v="M344"/>
    <x v="71"/>
    <x v="0"/>
    <x v="0"/>
    <x v="143"/>
    <n v="16.834973684210528"/>
  </r>
  <r>
    <s v="M345"/>
    <x v="71"/>
    <x v="2"/>
    <x v="1"/>
    <x v="144"/>
    <n v="16.834973684210528"/>
  </r>
  <r>
    <s v="M065"/>
    <x v="72"/>
    <x v="1"/>
    <x v="1"/>
    <x v="145"/>
    <n v="17.698117647058826"/>
  </r>
  <r>
    <s v="M157"/>
    <x v="72"/>
    <x v="0"/>
    <x v="1"/>
    <x v="146"/>
    <n v="17.698117647058826"/>
  </r>
  <r>
    <s v="M275"/>
    <x v="72"/>
    <x v="0"/>
    <x v="1"/>
    <x v="147"/>
    <n v="17.698117647058826"/>
  </r>
  <r>
    <s v="M179"/>
    <x v="73"/>
    <x v="4"/>
    <x v="1"/>
    <x v="148"/>
    <n v="16.877055555555554"/>
  </r>
  <r>
    <s v="M244"/>
    <x v="73"/>
    <x v="2"/>
    <x v="0"/>
    <x v="144"/>
    <n v="16.877055555555554"/>
  </r>
  <r>
    <s v="M216"/>
    <x v="74"/>
    <x v="3"/>
    <x v="1"/>
    <x v="149"/>
    <n v="14.498500000000002"/>
  </r>
  <r>
    <s v="M039"/>
    <x v="75"/>
    <x v="3"/>
    <x v="1"/>
    <x v="150"/>
    <n v="16.653999999999996"/>
  </r>
  <r>
    <s v="M224"/>
    <x v="75"/>
    <x v="3"/>
    <x v="1"/>
    <x v="151"/>
    <n v="16.653999999999996"/>
  </r>
  <r>
    <s v="M320"/>
    <x v="75"/>
    <x v="0"/>
    <x v="1"/>
    <x v="152"/>
    <n v="16.653999999999996"/>
  </r>
  <r>
    <s v="M229"/>
    <x v="76"/>
    <x v="0"/>
    <x v="1"/>
    <x v="153"/>
    <n v="18.901052631578949"/>
  </r>
  <r>
    <s v="M276"/>
    <x v="76"/>
    <x v="3"/>
    <x v="1"/>
    <x v="154"/>
    <n v="18.901052631578949"/>
  </r>
  <r>
    <s v="M294"/>
    <x v="76"/>
    <x v="4"/>
    <x v="1"/>
    <x v="155"/>
    <n v="18.901052631578949"/>
  </r>
  <r>
    <s v="M239"/>
    <x v="77"/>
    <x v="1"/>
    <x v="1"/>
    <x v="156"/>
    <n v="13.950464912280703"/>
  </r>
  <r>
    <s v="M280"/>
    <x v="77"/>
    <x v="0"/>
    <x v="1"/>
    <x v="157"/>
    <n v="13.950464912280703"/>
  </r>
  <r>
    <s v="M103"/>
    <x v="78"/>
    <x v="0"/>
    <x v="1"/>
    <x v="158"/>
    <n v="19.738966666666666"/>
  </r>
  <r>
    <s v="M174"/>
    <x v="78"/>
    <x v="0"/>
    <x v="1"/>
    <x v="159"/>
    <n v="19.738966666666666"/>
  </r>
  <r>
    <s v="M279"/>
    <x v="78"/>
    <x v="0"/>
    <x v="1"/>
    <x v="160"/>
    <n v="19.738966666666666"/>
  </r>
  <r>
    <s v="M048"/>
    <x v="79"/>
    <x v="0"/>
    <x v="1"/>
    <x v="161"/>
    <n v="19.548944444444444"/>
  </r>
  <r>
    <s v="M029"/>
    <x v="80"/>
    <x v="4"/>
    <x v="0"/>
    <x v="162"/>
    <n v="14.776166666666665"/>
  </r>
  <r>
    <s v="M105"/>
    <x v="80"/>
    <x v="2"/>
    <x v="1"/>
    <x v="163"/>
    <n v="14.776166666666665"/>
  </r>
  <r>
    <s v="M180"/>
    <x v="80"/>
    <x v="0"/>
    <x v="1"/>
    <x v="164"/>
    <n v="14.776166666666665"/>
  </r>
  <r>
    <s v="M053"/>
    <x v="81"/>
    <x v="2"/>
    <x v="0"/>
    <x v="165"/>
    <n v="18.388500000000001"/>
  </r>
  <r>
    <s v="M260"/>
    <x v="81"/>
    <x v="2"/>
    <x v="1"/>
    <x v="166"/>
    <n v="18.388500000000001"/>
  </r>
  <r>
    <s v="M287"/>
    <x v="81"/>
    <x v="0"/>
    <x v="0"/>
    <x v="167"/>
    <n v="18.388500000000001"/>
  </r>
  <r>
    <s v="M061"/>
    <x v="82"/>
    <x v="0"/>
    <x v="1"/>
    <x v="168"/>
    <n v="20.065374999999996"/>
  </r>
  <r>
    <s v="M140"/>
    <x v="82"/>
    <x v="0"/>
    <x v="1"/>
    <x v="169"/>
    <n v="20.065374999999996"/>
  </r>
  <r>
    <s v="M165"/>
    <x v="82"/>
    <x v="2"/>
    <x v="0"/>
    <x v="170"/>
    <n v="20.065374999999996"/>
  </r>
  <r>
    <s v="M119"/>
    <x v="83"/>
    <x v="1"/>
    <x v="1"/>
    <x v="171"/>
    <n v="17.974821428571424"/>
  </r>
  <r>
    <s v="M031"/>
    <x v="84"/>
    <x v="3"/>
    <x v="0"/>
    <x v="172"/>
    <n v="17.71"/>
  </r>
  <r>
    <s v="M200"/>
    <x v="84"/>
    <x v="0"/>
    <x v="1"/>
    <x v="173"/>
    <n v="17.71"/>
  </r>
  <r>
    <s v="M277"/>
    <x v="84"/>
    <x v="3"/>
    <x v="0"/>
    <x v="174"/>
    <n v="17.71"/>
  </r>
  <r>
    <s v="M032"/>
    <x v="85"/>
    <x v="3"/>
    <x v="1"/>
    <x v="175"/>
    <n v="16.210375000000003"/>
  </r>
  <r>
    <s v="M109"/>
    <x v="85"/>
    <x v="3"/>
    <x v="1"/>
    <x v="176"/>
    <n v="16.210375000000003"/>
  </r>
  <r>
    <s v="M017"/>
    <x v="86"/>
    <x v="4"/>
    <x v="0"/>
    <x v="177"/>
    <n v="19.193352941176475"/>
  </r>
  <r>
    <s v="M123"/>
    <x v="87"/>
    <x v="1"/>
    <x v="0"/>
    <x v="178"/>
    <n v="19.094500000000004"/>
  </r>
  <r>
    <s v="M207"/>
    <x v="87"/>
    <x v="1"/>
    <x v="1"/>
    <x v="179"/>
    <n v="19.094500000000004"/>
  </r>
  <r>
    <s v="M291"/>
    <x v="87"/>
    <x v="3"/>
    <x v="1"/>
    <x v="180"/>
    <n v="19.094500000000004"/>
  </r>
  <r>
    <s v="M162"/>
    <x v="88"/>
    <x v="0"/>
    <x v="1"/>
    <x v="181"/>
    <n v="17.567368421052635"/>
  </r>
  <r>
    <s v="M166"/>
    <x v="88"/>
    <x v="0"/>
    <x v="1"/>
    <x v="182"/>
    <n v="17.567368421052635"/>
  </r>
  <r>
    <s v="M187"/>
    <x v="89"/>
    <x v="1"/>
    <x v="1"/>
    <x v="183"/>
    <n v="16.577578947368419"/>
  </r>
  <r>
    <s v="M316"/>
    <x v="89"/>
    <x v="0"/>
    <x v="0"/>
    <x v="184"/>
    <n v="16.577578947368419"/>
  </r>
  <r>
    <s v="M153"/>
    <x v="90"/>
    <x v="0"/>
    <x v="1"/>
    <x v="185"/>
    <n v="16.902250000000002"/>
  </r>
  <r>
    <s v="M269"/>
    <x v="90"/>
    <x v="3"/>
    <x v="1"/>
    <x v="186"/>
    <n v="16.902250000000002"/>
  </r>
  <r>
    <s v="M336"/>
    <x v="90"/>
    <x v="0"/>
    <x v="1"/>
    <x v="187"/>
    <n v="16.902250000000002"/>
  </r>
  <r>
    <s v="M337"/>
    <x v="90"/>
    <x v="1"/>
    <x v="1"/>
    <x v="7"/>
    <n v="16.902250000000002"/>
  </r>
  <r>
    <s v="M338"/>
    <x v="90"/>
    <x v="3"/>
    <x v="1"/>
    <x v="188"/>
    <n v="16.902250000000002"/>
  </r>
  <r>
    <s v="M139"/>
    <x v="91"/>
    <x v="0"/>
    <x v="1"/>
    <x v="189"/>
    <n v="14.698529411764705"/>
  </r>
  <r>
    <s v="M241"/>
    <x v="91"/>
    <x v="0"/>
    <x v="0"/>
    <x v="190"/>
    <n v="14.698529411764705"/>
  </r>
  <r>
    <s v="M272"/>
    <x v="91"/>
    <x v="1"/>
    <x v="1"/>
    <x v="191"/>
    <n v="14.698529411764705"/>
  </r>
  <r>
    <s v="M193"/>
    <x v="92"/>
    <x v="3"/>
    <x v="1"/>
    <x v="192"/>
    <n v="19.59687894736842"/>
  </r>
  <r>
    <s v="M222"/>
    <x v="92"/>
    <x v="1"/>
    <x v="1"/>
    <x v="193"/>
    <n v="19.59687894736842"/>
  </r>
  <r>
    <s v="M063"/>
    <x v="93"/>
    <x v="0"/>
    <x v="1"/>
    <x v="194"/>
    <n v="16.332000000000001"/>
  </r>
  <r>
    <s v="M080"/>
    <x v="94"/>
    <x v="1"/>
    <x v="1"/>
    <x v="195"/>
    <n v="16.796199999999999"/>
  </r>
  <r>
    <s v="M116"/>
    <x v="94"/>
    <x v="4"/>
    <x v="1"/>
    <x v="196"/>
    <n v="16.796199999999999"/>
  </r>
  <r>
    <s v="M078"/>
    <x v="95"/>
    <x v="0"/>
    <x v="1"/>
    <x v="197"/>
    <n v="16.531763157894737"/>
  </r>
  <r>
    <s v="M230"/>
    <x v="96"/>
    <x v="3"/>
    <x v="1"/>
    <x v="143"/>
    <n v="20.574166666666663"/>
  </r>
  <r>
    <s v="M019"/>
    <x v="97"/>
    <x v="0"/>
    <x v="1"/>
    <x v="198"/>
    <n v="18.312296840958602"/>
  </r>
  <r>
    <s v="M233"/>
    <x v="97"/>
    <x v="0"/>
    <x v="1"/>
    <x v="199"/>
    <n v="18.312296840958602"/>
  </r>
  <r>
    <s v="M152"/>
    <x v="98"/>
    <x v="0"/>
    <x v="0"/>
    <x v="200"/>
    <n v="18.879369281045751"/>
  </r>
  <r>
    <s v="M324"/>
    <x v="98"/>
    <x v="4"/>
    <x v="1"/>
    <x v="201"/>
    <n v="18.879369281045751"/>
  </r>
  <r>
    <s v="M076"/>
    <x v="99"/>
    <x v="0"/>
    <x v="1"/>
    <x v="202"/>
    <n v="18.061500000000002"/>
  </r>
  <r>
    <s v="M101"/>
    <x v="100"/>
    <x v="0"/>
    <x v="1"/>
    <x v="203"/>
    <n v="19.892833333333336"/>
  </r>
  <r>
    <s v="M173"/>
    <x v="100"/>
    <x v="4"/>
    <x v="1"/>
    <x v="204"/>
    <n v="19.892833333333336"/>
  </r>
  <r>
    <s v="M288"/>
    <x v="100"/>
    <x v="0"/>
    <x v="1"/>
    <x v="205"/>
    <n v="19.892833333333336"/>
  </r>
  <r>
    <s v="M305"/>
    <x v="101"/>
    <x v="0"/>
    <x v="1"/>
    <x v="206"/>
    <n v="18.442807017543856"/>
  </r>
  <r>
    <s v="M093"/>
    <x v="102"/>
    <x v="0"/>
    <x v="1"/>
    <x v="207"/>
    <n v="21.540464285714286"/>
  </r>
  <r>
    <s v="M312"/>
    <x v="103"/>
    <x v="0"/>
    <x v="1"/>
    <x v="208"/>
    <n v="16.375999999999998"/>
  </r>
  <r>
    <s v="M089"/>
    <x v="104"/>
    <x v="1"/>
    <x v="1"/>
    <x v="209"/>
    <n v="17.976000000000003"/>
  </r>
  <r>
    <s v="M292"/>
    <x v="104"/>
    <x v="3"/>
    <x v="1"/>
    <x v="210"/>
    <n v="17.976000000000003"/>
  </r>
  <r>
    <s v="M317"/>
    <x v="104"/>
    <x v="4"/>
    <x v="1"/>
    <x v="211"/>
    <n v="17.976000000000003"/>
  </r>
  <r>
    <s v="M050"/>
    <x v="105"/>
    <x v="1"/>
    <x v="1"/>
    <x v="212"/>
    <n v="18.727797297297297"/>
  </r>
  <r>
    <s v="M068"/>
    <x v="105"/>
    <x v="4"/>
    <x v="0"/>
    <x v="213"/>
    <n v="18.727797297297297"/>
  </r>
  <r>
    <s v="M074"/>
    <x v="105"/>
    <x v="1"/>
    <x v="1"/>
    <x v="214"/>
    <n v="18.727797297297297"/>
  </r>
  <r>
    <s v="M069"/>
    <x v="106"/>
    <x v="1"/>
    <x v="1"/>
    <x v="215"/>
    <n v="17.728428571428569"/>
  </r>
  <r>
    <s v="M247"/>
    <x v="107"/>
    <x v="0"/>
    <x v="1"/>
    <x v="216"/>
    <n v="19.299852941176468"/>
  </r>
  <r>
    <s v="M217"/>
    <x v="108"/>
    <x v="1"/>
    <x v="1"/>
    <x v="217"/>
    <n v="18.790499999999998"/>
  </r>
  <r>
    <s v="M160"/>
    <x v="109"/>
    <x v="0"/>
    <x v="1"/>
    <x v="218"/>
    <n v="19.328588235294117"/>
  </r>
  <r>
    <s v="M234"/>
    <x v="110"/>
    <x v="3"/>
    <x v="1"/>
    <x v="219"/>
    <n v="18.108398648648649"/>
  </r>
  <r>
    <s v="M106"/>
    <x v="111"/>
    <x v="0"/>
    <x v="0"/>
    <x v="220"/>
    <n v="18.156500000000001"/>
  </r>
  <r>
    <s v="M264"/>
    <x v="111"/>
    <x v="1"/>
    <x v="1"/>
    <x v="13"/>
    <n v="18.156500000000001"/>
  </r>
  <r>
    <s v="M043"/>
    <x v="112"/>
    <x v="3"/>
    <x v="1"/>
    <x v="221"/>
    <n v="19.835264705882352"/>
  </r>
  <r>
    <s v="M248"/>
    <x v="112"/>
    <x v="3"/>
    <x v="1"/>
    <x v="222"/>
    <n v="19.835264705882352"/>
  </r>
  <r>
    <s v="M214"/>
    <x v="113"/>
    <x v="3"/>
    <x v="1"/>
    <x v="223"/>
    <n v="16.037529411764702"/>
  </r>
  <r>
    <s v="M194"/>
    <x v="114"/>
    <x v="0"/>
    <x v="1"/>
    <x v="224"/>
    <n v="16.882867924528302"/>
  </r>
  <r>
    <s v="M236"/>
    <x v="114"/>
    <x v="0"/>
    <x v="1"/>
    <x v="225"/>
    <n v="16.882867924528302"/>
  </r>
  <r>
    <s v="M178"/>
    <x v="115"/>
    <x v="1"/>
    <x v="0"/>
    <x v="226"/>
    <n v="18.140499999999996"/>
  </r>
  <r>
    <s v="M197"/>
    <x v="116"/>
    <x v="1"/>
    <x v="1"/>
    <x v="227"/>
    <n v="17.025411764705883"/>
  </r>
  <r>
    <s v="M012"/>
    <x v="117"/>
    <x v="1"/>
    <x v="0"/>
    <x v="228"/>
    <n v="17.687657894736844"/>
  </r>
  <r>
    <s v="M128"/>
    <x v="117"/>
    <x v="1"/>
    <x v="1"/>
    <x v="229"/>
    <n v="17.687657894736844"/>
  </r>
  <r>
    <s v="M033"/>
    <x v="118"/>
    <x v="0"/>
    <x v="1"/>
    <x v="230"/>
    <n v="18.976742424242424"/>
  </r>
  <r>
    <s v="M147"/>
    <x v="118"/>
    <x v="0"/>
    <x v="1"/>
    <x v="231"/>
    <n v="18.976742424242424"/>
  </r>
  <r>
    <s v="M250"/>
    <x v="119"/>
    <x v="0"/>
    <x v="1"/>
    <x v="232"/>
    <n v="18.925476190476186"/>
  </r>
  <r>
    <s v="M097"/>
    <x v="120"/>
    <x v="0"/>
    <x v="1"/>
    <x v="233"/>
    <n v="16.067473684210526"/>
  </r>
  <r>
    <s v="M209"/>
    <x v="120"/>
    <x v="1"/>
    <x v="1"/>
    <x v="234"/>
    <n v="16.067473684210526"/>
  </r>
  <r>
    <s v="M219"/>
    <x v="120"/>
    <x v="1"/>
    <x v="1"/>
    <x v="235"/>
    <n v="16.067473684210526"/>
  </r>
  <r>
    <s v="M005"/>
    <x v="121"/>
    <x v="3"/>
    <x v="1"/>
    <x v="236"/>
    <n v="18.767894736842106"/>
  </r>
  <r>
    <s v="M067"/>
    <x v="121"/>
    <x v="4"/>
    <x v="1"/>
    <x v="237"/>
    <n v="18.767894736842106"/>
  </r>
  <r>
    <s v="M098"/>
    <x v="121"/>
    <x v="0"/>
    <x v="1"/>
    <x v="238"/>
    <n v="18.767894736842106"/>
  </r>
  <r>
    <s v="M192"/>
    <x v="122"/>
    <x v="1"/>
    <x v="1"/>
    <x v="239"/>
    <n v="18.405447368421047"/>
  </r>
  <r>
    <s v="M058"/>
    <x v="123"/>
    <x v="0"/>
    <x v="1"/>
    <x v="240"/>
    <n v="19.668470588235291"/>
  </r>
  <r>
    <s v="M189"/>
    <x v="123"/>
    <x v="0"/>
    <x v="1"/>
    <x v="241"/>
    <n v="19.668470588235291"/>
  </r>
  <r>
    <s v="M077"/>
    <x v="124"/>
    <x v="1"/>
    <x v="1"/>
    <x v="242"/>
    <n v="13.476666666666668"/>
  </r>
  <r>
    <s v="M113"/>
    <x v="124"/>
    <x v="2"/>
    <x v="1"/>
    <x v="243"/>
    <n v="13.476666666666668"/>
  </r>
  <r>
    <s v="M148"/>
    <x v="125"/>
    <x v="0"/>
    <x v="0"/>
    <x v="244"/>
    <n v="15.015000000000001"/>
  </r>
  <r>
    <s v="M258"/>
    <x v="125"/>
    <x v="0"/>
    <x v="1"/>
    <x v="245"/>
    <n v="15.015000000000001"/>
  </r>
  <r>
    <s v="M022"/>
    <x v="126"/>
    <x v="0"/>
    <x v="1"/>
    <x v="246"/>
    <n v="19.425557692307692"/>
  </r>
  <r>
    <s v="M274"/>
    <x v="127"/>
    <x v="3"/>
    <x v="1"/>
    <x v="247"/>
    <n v="18.602807692307692"/>
  </r>
  <r>
    <s v="M198"/>
    <x v="128"/>
    <x v="1"/>
    <x v="1"/>
    <x v="248"/>
    <n v="15.75084210526316"/>
  </r>
  <r>
    <s v="M060"/>
    <x v="129"/>
    <x v="1"/>
    <x v="1"/>
    <x v="249"/>
    <n v="23.115888888888886"/>
  </r>
  <r>
    <s v="M014"/>
    <x v="130"/>
    <x v="3"/>
    <x v="1"/>
    <x v="250"/>
    <n v="15.637058823529411"/>
  </r>
  <r>
    <s v="M220"/>
    <x v="130"/>
    <x v="1"/>
    <x v="1"/>
    <x v="251"/>
    <n v="15.637058823529411"/>
  </r>
  <r>
    <s v="M308"/>
    <x v="130"/>
    <x v="4"/>
    <x v="1"/>
    <x v="252"/>
    <n v="15.637058823529411"/>
  </r>
  <r>
    <s v="M270"/>
    <x v="131"/>
    <x v="0"/>
    <x v="1"/>
    <x v="253"/>
    <n v="17.452868421052631"/>
  </r>
  <r>
    <s v="M046"/>
    <x v="132"/>
    <x v="0"/>
    <x v="1"/>
    <x v="254"/>
    <n v="17.752611111111111"/>
  </r>
  <r>
    <s v="M145"/>
    <x v="132"/>
    <x v="0"/>
    <x v="1"/>
    <x v="255"/>
    <n v="17.752611111111111"/>
  </r>
  <r>
    <s v="M267"/>
    <x v="132"/>
    <x v="0"/>
    <x v="1"/>
    <x v="256"/>
    <n v="17.752611111111111"/>
  </r>
  <r>
    <s v="M156"/>
    <x v="133"/>
    <x v="0"/>
    <x v="1"/>
    <x v="257"/>
    <n v="18.608294117647056"/>
  </r>
  <r>
    <s v="M117"/>
    <x v="134"/>
    <x v="1"/>
    <x v="1"/>
    <x v="258"/>
    <n v="16.643684210526317"/>
  </r>
  <r>
    <s v="M300"/>
    <x v="134"/>
    <x v="1"/>
    <x v="1"/>
    <x v="259"/>
    <n v="16.643684210526317"/>
  </r>
  <r>
    <s v="M051"/>
    <x v="135"/>
    <x v="2"/>
    <x v="1"/>
    <x v="260"/>
    <n v="20.027444444444448"/>
  </r>
  <r>
    <s v="M169"/>
    <x v="135"/>
    <x v="1"/>
    <x v="1"/>
    <x v="261"/>
    <n v="20.027444444444448"/>
  </r>
  <r>
    <s v="M096"/>
    <x v="136"/>
    <x v="0"/>
    <x v="1"/>
    <x v="262"/>
    <n v="20.2455"/>
  </r>
  <r>
    <s v="M243"/>
    <x v="136"/>
    <x v="3"/>
    <x v="1"/>
    <x v="263"/>
    <n v="20.2455"/>
  </r>
  <r>
    <s v="M045"/>
    <x v="137"/>
    <x v="3"/>
    <x v="1"/>
    <x v="264"/>
    <n v="16.932472222222223"/>
  </r>
  <r>
    <s v="M185"/>
    <x v="137"/>
    <x v="1"/>
    <x v="1"/>
    <x v="265"/>
    <n v="16.932472222222223"/>
  </r>
  <r>
    <s v="M245"/>
    <x v="137"/>
    <x v="0"/>
    <x v="1"/>
    <x v="266"/>
    <n v="16.932472222222223"/>
  </r>
  <r>
    <s v="M002"/>
    <x v="138"/>
    <x v="0"/>
    <x v="1"/>
    <x v="267"/>
    <n v="16.302894736842102"/>
  </r>
  <r>
    <s v="M030"/>
    <x v="138"/>
    <x v="0"/>
    <x v="1"/>
    <x v="268"/>
    <n v="16.302894736842102"/>
  </r>
  <r>
    <s v="M171"/>
    <x v="138"/>
    <x v="4"/>
    <x v="1"/>
    <x v="269"/>
    <n v="16.302894736842102"/>
  </r>
  <r>
    <s v="M242"/>
    <x v="139"/>
    <x v="0"/>
    <x v="1"/>
    <x v="270"/>
    <n v="17.971178571428574"/>
  </r>
  <r>
    <s v="M289"/>
    <x v="139"/>
    <x v="3"/>
    <x v="1"/>
    <x v="271"/>
    <n v="17.971178571428574"/>
  </r>
  <r>
    <s v="M226"/>
    <x v="140"/>
    <x v="4"/>
    <x v="1"/>
    <x v="272"/>
    <n v="16.864423202614379"/>
  </r>
  <r>
    <s v="M202"/>
    <x v="141"/>
    <x v="3"/>
    <x v="1"/>
    <x v="273"/>
    <n v="18.499833333333331"/>
  </r>
  <r>
    <s v="M083"/>
    <x v="142"/>
    <x v="3"/>
    <x v="0"/>
    <x v="274"/>
    <n v="18.660947368421052"/>
  </r>
  <r>
    <s v="M064"/>
    <x v="143"/>
    <x v="3"/>
    <x v="1"/>
    <x v="275"/>
    <n v="18.572277777777774"/>
  </r>
  <r>
    <s v="M231"/>
    <x v="144"/>
    <x v="1"/>
    <x v="1"/>
    <x v="276"/>
    <n v="14.93578947368421"/>
  </r>
  <r>
    <s v="M283"/>
    <x v="144"/>
    <x v="0"/>
    <x v="1"/>
    <x v="277"/>
    <n v="14.93578947368421"/>
  </r>
  <r>
    <s v="M285"/>
    <x v="144"/>
    <x v="0"/>
    <x v="1"/>
    <x v="278"/>
    <n v="14.93578947368421"/>
  </r>
  <r>
    <s v="M090"/>
    <x v="145"/>
    <x v="0"/>
    <x v="1"/>
    <x v="279"/>
    <n v="17.037222222222223"/>
  </r>
  <r>
    <s v="M295"/>
    <x v="145"/>
    <x v="0"/>
    <x v="0"/>
    <x v="280"/>
    <n v="17.037222222222223"/>
  </r>
  <r>
    <s v="M318"/>
    <x v="145"/>
    <x v="0"/>
    <x v="1"/>
    <x v="281"/>
    <n v="17.037222222222223"/>
  </r>
  <r>
    <s v="M240"/>
    <x v="146"/>
    <x v="0"/>
    <x v="1"/>
    <x v="282"/>
    <n v="19.49342857142857"/>
  </r>
  <r>
    <s v="M301"/>
    <x v="146"/>
    <x v="0"/>
    <x v="1"/>
    <x v="283"/>
    <n v="19.49342857142857"/>
  </r>
  <r>
    <s v="M081"/>
    <x v="147"/>
    <x v="2"/>
    <x v="1"/>
    <x v="284"/>
    <n v="18.295294117647057"/>
  </r>
  <r>
    <s v="M126"/>
    <x v="147"/>
    <x v="0"/>
    <x v="1"/>
    <x v="285"/>
    <n v="18.295294117647057"/>
  </r>
  <r>
    <s v="M092"/>
    <x v="148"/>
    <x v="4"/>
    <x v="1"/>
    <x v="286"/>
    <n v="16.670509141494438"/>
  </r>
  <r>
    <s v="M296"/>
    <x v="148"/>
    <x v="4"/>
    <x v="0"/>
    <x v="287"/>
    <n v="16.670509141494438"/>
  </r>
  <r>
    <s v="M084"/>
    <x v="149"/>
    <x v="1"/>
    <x v="1"/>
    <x v="288"/>
    <n v="19.56876315789474"/>
  </r>
  <r>
    <s v="M182"/>
    <x v="150"/>
    <x v="0"/>
    <x v="0"/>
    <x v="289"/>
    <n v="20.491815789473684"/>
  </r>
  <r>
    <s v="M021"/>
    <x v="151"/>
    <x v="3"/>
    <x v="1"/>
    <x v="188"/>
    <n v="18.092294117647054"/>
  </r>
  <r>
    <s v="M256"/>
    <x v="151"/>
    <x v="0"/>
    <x v="1"/>
    <x v="187"/>
    <n v="18.092294117647054"/>
  </r>
  <r>
    <s v="M262"/>
    <x v="152"/>
    <x v="1"/>
    <x v="1"/>
    <x v="290"/>
    <n v="16.135263157894737"/>
  </r>
  <r>
    <s v="M055"/>
    <x v="153"/>
    <x v="0"/>
    <x v="1"/>
    <x v="291"/>
    <n v="17.871868421052632"/>
  </r>
  <r>
    <s v="M168"/>
    <x v="153"/>
    <x v="3"/>
    <x v="1"/>
    <x v="292"/>
    <n v="17.871868421052632"/>
  </r>
  <r>
    <s v="M315"/>
    <x v="153"/>
    <x v="0"/>
    <x v="1"/>
    <x v="293"/>
    <n v="17.871868421052632"/>
  </r>
  <r>
    <s v="M057"/>
    <x v="154"/>
    <x v="0"/>
    <x v="1"/>
    <x v="294"/>
    <n v="19.508749999999999"/>
  </r>
  <r>
    <s v="M121"/>
    <x v="154"/>
    <x v="3"/>
    <x v="1"/>
    <x v="295"/>
    <n v="19.508749999999999"/>
  </r>
  <r>
    <s v="M225"/>
    <x v="154"/>
    <x v="0"/>
    <x v="1"/>
    <x v="296"/>
    <n v="19.508749999999999"/>
  </r>
  <r>
    <s v="M013"/>
    <x v="155"/>
    <x v="3"/>
    <x v="0"/>
    <x v="297"/>
    <n v="20.777647058823526"/>
  </r>
  <r>
    <s v="M006"/>
    <x v="156"/>
    <x v="1"/>
    <x v="1"/>
    <x v="298"/>
    <n v="19.082058823529415"/>
  </r>
  <r>
    <s v="M008"/>
    <x v="156"/>
    <x v="0"/>
    <x v="0"/>
    <x v="299"/>
    <n v="19.082058823529415"/>
  </r>
  <r>
    <s v="M130"/>
    <x v="156"/>
    <x v="3"/>
    <x v="1"/>
    <x v="300"/>
    <n v="19.082058823529415"/>
  </r>
  <r>
    <s v="M271"/>
    <x v="157"/>
    <x v="3"/>
    <x v="1"/>
    <x v="301"/>
    <n v="17.439710526315789"/>
  </r>
  <r>
    <s v="M284"/>
    <x v="158"/>
    <x v="0"/>
    <x v="1"/>
    <x v="302"/>
    <n v="18.630388888888888"/>
  </r>
  <r>
    <s v="M003"/>
    <x v="159"/>
    <x v="0"/>
    <x v="1"/>
    <x v="303"/>
    <n v="17.22861111111111"/>
  </r>
  <r>
    <s v="M155"/>
    <x v="159"/>
    <x v="1"/>
    <x v="0"/>
    <x v="304"/>
    <n v="17.22861111111111"/>
  </r>
  <r>
    <s v="M049"/>
    <x v="160"/>
    <x v="1"/>
    <x v="1"/>
    <x v="305"/>
    <n v="16.752235294117646"/>
  </r>
  <r>
    <s v="M087"/>
    <x v="160"/>
    <x v="0"/>
    <x v="0"/>
    <x v="306"/>
    <n v="16.752235294117646"/>
  </r>
  <r>
    <s v="M099"/>
    <x v="160"/>
    <x v="0"/>
    <x v="1"/>
    <x v="307"/>
    <n v="16.752235294117646"/>
  </r>
  <r>
    <s v="M040"/>
    <x v="161"/>
    <x v="0"/>
    <x v="1"/>
    <x v="308"/>
    <n v="18.391735849056605"/>
  </r>
  <r>
    <s v="M044"/>
    <x v="161"/>
    <x v="1"/>
    <x v="1"/>
    <x v="309"/>
    <n v="18.391735849056605"/>
  </r>
  <r>
    <s v="M161"/>
    <x v="162"/>
    <x v="3"/>
    <x v="1"/>
    <x v="310"/>
    <n v="17.972823529411762"/>
  </r>
  <r>
    <s v="M023"/>
    <x v="163"/>
    <x v="1"/>
    <x v="1"/>
    <x v="136"/>
    <n v="18.312485714285714"/>
  </r>
  <r>
    <s v="M175"/>
    <x v="163"/>
    <x v="1"/>
    <x v="1"/>
    <x v="311"/>
    <n v="18.312485714285714"/>
  </r>
  <r>
    <s v="M246"/>
    <x v="163"/>
    <x v="2"/>
    <x v="0"/>
    <x v="312"/>
    <n v="18.312485714285714"/>
  </r>
  <r>
    <s v="M082"/>
    <x v="164"/>
    <x v="4"/>
    <x v="1"/>
    <x v="313"/>
    <n v="18.401629629629628"/>
  </r>
  <r>
    <s v="M251"/>
    <x v="164"/>
    <x v="2"/>
    <x v="1"/>
    <x v="314"/>
    <n v="18.401629629629628"/>
  </r>
  <r>
    <s v="M302"/>
    <x v="164"/>
    <x v="0"/>
    <x v="1"/>
    <x v="315"/>
    <n v="18.401629629629628"/>
  </r>
  <r>
    <s v="M304"/>
    <x v="165"/>
    <x v="1"/>
    <x v="1"/>
    <x v="316"/>
    <n v="21.452277777777784"/>
  </r>
  <r>
    <s v="M107"/>
    <x v="166"/>
    <x v="3"/>
    <x v="0"/>
    <x v="317"/>
    <n v="17.753500000000003"/>
  </r>
  <r>
    <s v="M172"/>
    <x v="166"/>
    <x v="0"/>
    <x v="1"/>
    <x v="318"/>
    <n v="17.753500000000003"/>
  </r>
  <r>
    <s v="M125"/>
    <x v="167"/>
    <x v="4"/>
    <x v="1"/>
    <x v="319"/>
    <n v="19.349888888888888"/>
  </r>
  <r>
    <s v="M322"/>
    <x v="167"/>
    <x v="2"/>
    <x v="0"/>
    <x v="320"/>
    <n v="19.349888888888888"/>
  </r>
  <r>
    <s v="M325"/>
    <x v="167"/>
    <x v="0"/>
    <x v="0"/>
    <x v="321"/>
    <n v="19.349888888888888"/>
  </r>
  <r>
    <s v="M326"/>
    <x v="167"/>
    <x v="1"/>
    <x v="0"/>
    <x v="322"/>
    <n v="19.349888888888888"/>
  </r>
  <r>
    <s v="M327"/>
    <x v="167"/>
    <x v="1"/>
    <x v="0"/>
    <x v="211"/>
    <n v="19.349888888888888"/>
  </r>
  <r>
    <s v="M328"/>
    <x v="167"/>
    <x v="0"/>
    <x v="1"/>
    <x v="20"/>
    <n v="19.349888888888888"/>
  </r>
  <r>
    <s v="M329"/>
    <x v="167"/>
    <x v="1"/>
    <x v="0"/>
    <x v="323"/>
    <n v="19.349888888888888"/>
  </r>
  <r>
    <s v="M330"/>
    <x v="167"/>
    <x v="3"/>
    <x v="0"/>
    <x v="297"/>
    <n v="19.349888888888888"/>
  </r>
  <r>
    <s v="M331"/>
    <x v="167"/>
    <x v="3"/>
    <x v="1"/>
    <x v="290"/>
    <n v="19.349888888888888"/>
  </r>
  <r>
    <s v="M332"/>
    <x v="167"/>
    <x v="0"/>
    <x v="1"/>
    <x v="67"/>
    <n v="19.349888888888888"/>
  </r>
  <r>
    <s v="M333"/>
    <x v="167"/>
    <x v="2"/>
    <x v="1"/>
    <x v="125"/>
    <n v="19.349888888888888"/>
  </r>
  <r>
    <s v="M334"/>
    <x v="167"/>
    <x v="4"/>
    <x v="0"/>
    <x v="216"/>
    <n v="19.349888888888888"/>
  </r>
  <r>
    <s v="M335"/>
    <x v="167"/>
    <x v="2"/>
    <x v="0"/>
    <x v="271"/>
    <n v="19.349888888888888"/>
  </r>
  <r>
    <s v="M254"/>
    <x v="168"/>
    <x v="0"/>
    <x v="0"/>
    <x v="323"/>
    <n v="21.924264705882354"/>
  </r>
  <r>
    <s v="M313"/>
    <x v="168"/>
    <x v="0"/>
    <x v="1"/>
    <x v="324"/>
    <n v="21.9242647058823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24E6FE-AD30-4385-92AC-BBE2038B958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3:B86" firstHeaderRow="1"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numFmtId="49"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3">
    <i>
      <x/>
    </i>
    <i>
      <x v="1"/>
    </i>
    <i t="grand">
      <x/>
    </i>
  </rowItems>
  <colItems count="1">
    <i/>
  </colItems>
  <dataFields count="1">
    <dataField name="Average EC" fld="15" subtotal="average" baseField="1" baseItem="0" numFmtId="2"/>
  </dataFields>
  <formats count="1">
    <format dxfId="2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2A1129-8035-49E8-A9DC-E3C483F9B30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49" firstHeaderRow="1"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pivotField numFmtId="49"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axis="axisRow" showAll="0">
      <items count="25">
        <item x="21"/>
        <item x="17"/>
        <item x="7"/>
        <item x="2"/>
        <item x="5"/>
        <item x="12"/>
        <item x="23"/>
        <item x="15"/>
        <item x="13"/>
        <item x="16"/>
        <item x="9"/>
        <item x="20"/>
        <item x="18"/>
        <item x="1"/>
        <item x="0"/>
        <item x="19"/>
        <item x="8"/>
        <item x="22"/>
        <item x="4"/>
        <item x="14"/>
        <item x="6"/>
        <item x="3"/>
        <item x="10"/>
        <item x="1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Filled Energy Consumption" fld="15" subtotal="average" baseField="19"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0A43F1-4D23-4F24-8196-5B98E814558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4:B118" firstHeaderRow="1"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numFmtId="49" showAll="0"/>
    <pivotField showAll="0"/>
    <pivotField showAll="0"/>
    <pivotField showAll="0"/>
    <pivotField showAll="0"/>
    <pivotField showAll="0">
      <items count="3">
        <item x="0"/>
        <item x="1"/>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Average EC" fld="15" subtotal="average" baseField="1" baseItem="0" numFmtId="2"/>
  </dataFields>
  <formats count="1">
    <format dxfId="2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7950B6-5B95-411D-AAC4-667020512250}"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6:B152" firstHeaderRow="1" firstDataRow="1" firstDataCol="1"/>
  <pivotFields count="8">
    <pivotField dataField="1" showAll="0"/>
    <pivotField showAll="0"/>
    <pivotField axis="axisRow" showAll="0">
      <items count="6">
        <item x="4"/>
        <item x="1"/>
        <item x="0"/>
        <item x="2"/>
        <item x="3"/>
        <item t="default"/>
      </items>
    </pivotField>
    <pivotField showAll="0"/>
    <pivotField numFmtId="22" showAll="0">
      <items count="326">
        <item x="70"/>
        <item x="267"/>
        <item x="303"/>
        <item x="49"/>
        <item x="236"/>
        <item x="298"/>
        <item x="89"/>
        <item x="299"/>
        <item x="57"/>
        <item x="97"/>
        <item x="20"/>
        <item x="228"/>
        <item x="297"/>
        <item x="250"/>
        <item x="67"/>
        <item x="125"/>
        <item x="177"/>
        <item x="6"/>
        <item x="198"/>
        <item x="7"/>
        <item x="188"/>
        <item x="246"/>
        <item x="136"/>
        <item x="45"/>
        <item x="137"/>
        <item x="33"/>
        <item x="0"/>
        <item x="80"/>
        <item x="162"/>
        <item x="268"/>
        <item x="172"/>
        <item x="175"/>
        <item x="230"/>
        <item x="100"/>
        <item x="2"/>
        <item x="114"/>
        <item x="130"/>
        <item x="138"/>
        <item x="150"/>
        <item x="308"/>
        <item x="322"/>
        <item x="18"/>
        <item x="101"/>
        <item x="221"/>
        <item x="309"/>
        <item x="264"/>
        <item x="254"/>
        <item x="43"/>
        <item x="161"/>
        <item x="305"/>
        <item x="212"/>
        <item x="260"/>
        <item x="116"/>
        <item x="165"/>
        <item x="56"/>
        <item x="291"/>
        <item x="46"/>
        <item x="294"/>
        <item x="240"/>
        <item x="139"/>
        <item x="249"/>
        <item x="168"/>
        <item x="85"/>
        <item x="194"/>
        <item x="275"/>
        <item x="145"/>
        <item x="35"/>
        <item x="237"/>
        <item x="213"/>
        <item x="215"/>
        <item x="131"/>
        <item x="82"/>
        <item x="39"/>
        <item x="62"/>
        <item x="214"/>
        <item x="75"/>
        <item x="202"/>
        <item x="242"/>
        <item x="197"/>
        <item x="83"/>
        <item x="195"/>
        <item x="284"/>
        <item x="313"/>
        <item x="274"/>
        <item x="288"/>
        <item x="126"/>
        <item x="63"/>
        <item x="306"/>
        <item x="127"/>
        <item x="209"/>
        <item x="279"/>
        <item x="109"/>
        <item x="286"/>
        <item x="207"/>
        <item x="32"/>
        <item x="40"/>
        <item x="262"/>
        <item x="233"/>
        <item x="238"/>
        <item x="307"/>
        <item x="3"/>
        <item x="203"/>
        <item x="92"/>
        <item x="158"/>
        <item x="84"/>
        <item x="163"/>
        <item x="220"/>
        <item x="317"/>
        <item x="4"/>
        <item x="176"/>
        <item x="81"/>
        <item x="117"/>
        <item x="132"/>
        <item x="243"/>
        <item x="10"/>
        <item x="41"/>
        <item x="196"/>
        <item x="258"/>
        <item x="48"/>
        <item x="171"/>
        <item x="110"/>
        <item x="295"/>
        <item x="119"/>
        <item x="178"/>
        <item x="65"/>
        <item x="319"/>
        <item x="285"/>
        <item x="9"/>
        <item x="229"/>
        <item x="106"/>
        <item x="300"/>
        <item x="120"/>
        <item x="22"/>
        <item x="36"/>
        <item x="122"/>
        <item x="123"/>
        <item x="37"/>
        <item x="51"/>
        <item x="58"/>
        <item x="189"/>
        <item x="169"/>
        <item x="90"/>
        <item x="8"/>
        <item x="98"/>
        <item x="23"/>
        <item x="255"/>
        <item x="140"/>
        <item x="231"/>
        <item x="244"/>
        <item x="27"/>
        <item x="124"/>
        <item x="68"/>
        <item x="200"/>
        <item x="185"/>
        <item x="11"/>
        <item x="304"/>
        <item x="257"/>
        <item x="146"/>
        <item x="52"/>
        <item x="42"/>
        <item x="218"/>
        <item x="310"/>
        <item x="181"/>
        <item x="19"/>
        <item x="50"/>
        <item x="170"/>
        <item x="182"/>
        <item x="112"/>
        <item x="292"/>
        <item x="261"/>
        <item x="115"/>
        <item x="269"/>
        <item x="318"/>
        <item x="204"/>
        <item x="159"/>
        <item x="311"/>
        <item x="24"/>
        <item x="102"/>
        <item x="226"/>
        <item x="148"/>
        <item x="164"/>
        <item x="133"/>
        <item x="289"/>
        <item x="66"/>
        <item x="54"/>
        <item x="265"/>
        <item x="28"/>
        <item x="183"/>
        <item x="55"/>
        <item x="241"/>
        <item x="134"/>
        <item x="38"/>
        <item x="239"/>
        <item x="192"/>
        <item x="224"/>
        <item x="61"/>
        <item x="99"/>
        <item x="227"/>
        <item x="248"/>
        <item x="108"/>
        <item x="173"/>
        <item x="5"/>
        <item x="273"/>
        <item x="77"/>
        <item x="71"/>
        <item x="86"/>
        <item x="104"/>
        <item x="179"/>
        <item x="87"/>
        <item x="234"/>
        <item x="105"/>
        <item x="47"/>
        <item x="94"/>
        <item x="12"/>
        <item x="223"/>
        <item x="73"/>
        <item x="149"/>
        <item x="217"/>
        <item x="64"/>
        <item x="235"/>
        <item x="251"/>
        <item x="25"/>
        <item x="193"/>
        <item x="118"/>
        <item x="151"/>
        <item x="296"/>
        <item x="272"/>
        <item x="78"/>
        <item x="111"/>
        <item x="153"/>
        <item x="143"/>
        <item x="276"/>
        <item x="135"/>
        <item x="199"/>
        <item x="219"/>
        <item x="29"/>
        <item x="225"/>
        <item x="129"/>
        <item x="53"/>
        <item x="156"/>
        <item x="282"/>
        <item x="190"/>
        <item x="270"/>
        <item x="263"/>
        <item x="144"/>
        <item x="266"/>
        <item x="312"/>
        <item x="216"/>
        <item x="222"/>
        <item x="103"/>
        <item x="232"/>
        <item x="314"/>
        <item x="91"/>
        <item x="74"/>
        <item x="323"/>
        <item x="88"/>
        <item x="187"/>
        <item x="107"/>
        <item x="245"/>
        <item x="44"/>
        <item x="166"/>
        <item x="121"/>
        <item x="290"/>
        <item x="141"/>
        <item x="13"/>
        <item x="76"/>
        <item x="256"/>
        <item x="69"/>
        <item x="186"/>
        <item x="253"/>
        <item x="301"/>
        <item x="191"/>
        <item x="21"/>
        <item x="247"/>
        <item x="147"/>
        <item x="154"/>
        <item x="174"/>
        <item x="95"/>
        <item x="160"/>
        <item x="157"/>
        <item x="34"/>
        <item x="14"/>
        <item x="277"/>
        <item x="302"/>
        <item x="278"/>
        <item x="128"/>
        <item x="167"/>
        <item x="205"/>
        <item x="271"/>
        <item x="30"/>
        <item x="180"/>
        <item x="210"/>
        <item x="96"/>
        <item x="155"/>
        <item x="280"/>
        <item x="287"/>
        <item x="59"/>
        <item x="17"/>
        <item x="15"/>
        <item x="259"/>
        <item x="283"/>
        <item x="315"/>
        <item x="60"/>
        <item x="316"/>
        <item x="206"/>
        <item x="142"/>
        <item x="93"/>
        <item x="252"/>
        <item x="26"/>
        <item x="31"/>
        <item x="79"/>
        <item x="208"/>
        <item x="324"/>
        <item x="113"/>
        <item x="293"/>
        <item x="184"/>
        <item x="211"/>
        <item x="281"/>
        <item x="1"/>
        <item x="152"/>
        <item x="72"/>
        <item x="320"/>
        <item x="16"/>
        <item x="201"/>
        <item x="32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Count of Maintenance ID" fld="0" subtotal="count" baseField="0" baseItem="0"/>
  </dataFields>
  <chartFormats count="2">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6EA9AE-011B-4E29-B2B5-39A99D53DD6B}"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9:C142" firstHeaderRow="0" firstDataRow="1" firstDataCol="1"/>
  <pivotFields count="8">
    <pivotField dataField="1" showAll="0"/>
    <pivotField showAll="0"/>
    <pivotField showAll="0"/>
    <pivotField showAll="0"/>
    <pivotField numFmtId="22" showAll="0">
      <items count="326">
        <item x="70"/>
        <item x="267"/>
        <item x="303"/>
        <item x="49"/>
        <item x="236"/>
        <item x="298"/>
        <item x="89"/>
        <item x="299"/>
        <item x="57"/>
        <item x="97"/>
        <item x="20"/>
        <item x="228"/>
        <item x="297"/>
        <item x="250"/>
        <item x="67"/>
        <item x="125"/>
        <item x="177"/>
        <item x="6"/>
        <item x="198"/>
        <item x="7"/>
        <item x="188"/>
        <item x="246"/>
        <item x="136"/>
        <item x="45"/>
        <item x="137"/>
        <item x="33"/>
        <item x="0"/>
        <item x="80"/>
        <item x="162"/>
        <item x="268"/>
        <item x="172"/>
        <item x="175"/>
        <item x="230"/>
        <item x="100"/>
        <item x="2"/>
        <item x="114"/>
        <item x="130"/>
        <item x="138"/>
        <item x="150"/>
        <item x="308"/>
        <item x="322"/>
        <item x="18"/>
        <item x="101"/>
        <item x="221"/>
        <item x="309"/>
        <item x="264"/>
        <item x="254"/>
        <item x="43"/>
        <item x="161"/>
        <item x="305"/>
        <item x="212"/>
        <item x="260"/>
        <item x="116"/>
        <item x="165"/>
        <item x="56"/>
        <item x="291"/>
        <item x="46"/>
        <item x="294"/>
        <item x="240"/>
        <item x="139"/>
        <item x="249"/>
        <item x="168"/>
        <item x="85"/>
        <item x="194"/>
        <item x="275"/>
        <item x="145"/>
        <item x="35"/>
        <item x="237"/>
        <item x="213"/>
        <item x="215"/>
        <item x="131"/>
        <item x="82"/>
        <item x="39"/>
        <item x="62"/>
        <item x="214"/>
        <item x="75"/>
        <item x="202"/>
        <item x="242"/>
        <item x="197"/>
        <item x="83"/>
        <item x="195"/>
        <item x="284"/>
        <item x="313"/>
        <item x="274"/>
        <item x="288"/>
        <item x="126"/>
        <item x="63"/>
        <item x="306"/>
        <item x="127"/>
        <item x="209"/>
        <item x="279"/>
        <item x="109"/>
        <item x="286"/>
        <item x="207"/>
        <item x="32"/>
        <item x="40"/>
        <item x="262"/>
        <item x="233"/>
        <item x="238"/>
        <item x="307"/>
        <item x="3"/>
        <item x="203"/>
        <item x="92"/>
        <item x="158"/>
        <item x="84"/>
        <item x="163"/>
        <item x="220"/>
        <item x="317"/>
        <item x="4"/>
        <item x="176"/>
        <item x="81"/>
        <item x="117"/>
        <item x="132"/>
        <item x="243"/>
        <item x="10"/>
        <item x="41"/>
        <item x="196"/>
        <item x="258"/>
        <item x="48"/>
        <item x="171"/>
        <item x="110"/>
        <item x="295"/>
        <item x="119"/>
        <item x="178"/>
        <item x="65"/>
        <item x="319"/>
        <item x="285"/>
        <item x="9"/>
        <item x="229"/>
        <item x="106"/>
        <item x="300"/>
        <item x="120"/>
        <item x="22"/>
        <item x="36"/>
        <item x="122"/>
        <item x="123"/>
        <item x="37"/>
        <item x="51"/>
        <item x="58"/>
        <item x="189"/>
        <item x="169"/>
        <item x="90"/>
        <item x="8"/>
        <item x="98"/>
        <item x="23"/>
        <item x="255"/>
        <item x="140"/>
        <item x="231"/>
        <item x="244"/>
        <item x="27"/>
        <item x="124"/>
        <item x="68"/>
        <item x="200"/>
        <item x="185"/>
        <item x="11"/>
        <item x="304"/>
        <item x="257"/>
        <item x="146"/>
        <item x="52"/>
        <item x="42"/>
        <item x="218"/>
        <item x="310"/>
        <item x="181"/>
        <item x="19"/>
        <item x="50"/>
        <item x="170"/>
        <item x="182"/>
        <item x="112"/>
        <item x="292"/>
        <item x="261"/>
        <item x="115"/>
        <item x="269"/>
        <item x="318"/>
        <item x="204"/>
        <item x="159"/>
        <item x="311"/>
        <item x="24"/>
        <item x="102"/>
        <item x="226"/>
        <item x="148"/>
        <item x="164"/>
        <item x="133"/>
        <item x="289"/>
        <item x="66"/>
        <item x="54"/>
        <item x="265"/>
        <item x="28"/>
        <item x="183"/>
        <item x="55"/>
        <item x="241"/>
        <item x="134"/>
        <item x="38"/>
        <item x="239"/>
        <item x="192"/>
        <item x="224"/>
        <item x="61"/>
        <item x="99"/>
        <item x="227"/>
        <item x="248"/>
        <item x="108"/>
        <item x="173"/>
        <item x="5"/>
        <item x="273"/>
        <item x="77"/>
        <item x="71"/>
        <item x="86"/>
        <item x="104"/>
        <item x="179"/>
        <item x="87"/>
        <item x="234"/>
        <item x="105"/>
        <item x="47"/>
        <item x="94"/>
        <item x="12"/>
        <item x="223"/>
        <item x="73"/>
        <item x="149"/>
        <item x="217"/>
        <item x="64"/>
        <item x="235"/>
        <item x="251"/>
        <item x="25"/>
        <item x="193"/>
        <item x="118"/>
        <item x="151"/>
        <item x="296"/>
        <item x="272"/>
        <item x="78"/>
        <item x="111"/>
        <item x="153"/>
        <item x="143"/>
        <item x="276"/>
        <item x="135"/>
        <item x="199"/>
        <item x="219"/>
        <item x="29"/>
        <item x="225"/>
        <item x="129"/>
        <item x="53"/>
        <item x="156"/>
        <item x="282"/>
        <item x="190"/>
        <item x="270"/>
        <item x="263"/>
        <item x="144"/>
        <item x="266"/>
        <item x="312"/>
        <item x="216"/>
        <item x="222"/>
        <item x="103"/>
        <item x="232"/>
        <item x="314"/>
        <item x="91"/>
        <item x="74"/>
        <item x="323"/>
        <item x="88"/>
        <item x="187"/>
        <item x="107"/>
        <item x="245"/>
        <item x="44"/>
        <item x="166"/>
        <item x="121"/>
        <item x="290"/>
        <item x="141"/>
        <item x="13"/>
        <item x="76"/>
        <item x="256"/>
        <item x="69"/>
        <item x="186"/>
        <item x="253"/>
        <item x="301"/>
        <item x="191"/>
        <item x="21"/>
        <item x="247"/>
        <item x="147"/>
        <item x="154"/>
        <item x="174"/>
        <item x="95"/>
        <item x="160"/>
        <item x="157"/>
        <item x="34"/>
        <item x="14"/>
        <item x="277"/>
        <item x="302"/>
        <item x="278"/>
        <item x="128"/>
        <item x="167"/>
        <item x="205"/>
        <item x="271"/>
        <item x="30"/>
        <item x="180"/>
        <item x="210"/>
        <item x="96"/>
        <item x="155"/>
        <item x="280"/>
        <item x="287"/>
        <item x="59"/>
        <item x="17"/>
        <item x="15"/>
        <item x="259"/>
        <item x="283"/>
        <item x="315"/>
        <item x="60"/>
        <item x="316"/>
        <item x="206"/>
        <item x="142"/>
        <item x="93"/>
        <item x="252"/>
        <item x="26"/>
        <item x="31"/>
        <item x="79"/>
        <item x="208"/>
        <item x="324"/>
        <item x="113"/>
        <item x="293"/>
        <item x="184"/>
        <item x="211"/>
        <item x="281"/>
        <item x="1"/>
        <item x="152"/>
        <item x="72"/>
        <item x="320"/>
        <item x="16"/>
        <item x="201"/>
        <item x="32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No of Maintenance" fld="0" subtotal="count" baseField="7" baseItem="1"/>
    <dataField name="Avg EC" fld="5" subtotal="average" baseField="7" baseItem="1"/>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FFFEAD-04C1-425E-8348-E31A3902398F}"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170:B173" firstHeaderRow="1" firstDataRow="1" firstDataCol="1"/>
  <pivotFields count="8">
    <pivotField dataField="1" showAll="0"/>
    <pivotField showAll="0"/>
    <pivotField showAll="0">
      <items count="6">
        <item x="4"/>
        <item x="1"/>
        <item x="0"/>
        <item x="2"/>
        <item x="3"/>
        <item t="default"/>
      </items>
    </pivotField>
    <pivotField axis="axisRow" showAll="0">
      <items count="3">
        <item x="0"/>
        <item x="1"/>
        <item t="default"/>
      </items>
    </pivotField>
    <pivotField numFmtId="22" showAll="0">
      <items count="326">
        <item x="70"/>
        <item x="267"/>
        <item x="303"/>
        <item x="49"/>
        <item x="236"/>
        <item x="298"/>
        <item x="89"/>
        <item x="299"/>
        <item x="57"/>
        <item x="97"/>
        <item x="20"/>
        <item x="228"/>
        <item x="297"/>
        <item x="250"/>
        <item x="67"/>
        <item x="125"/>
        <item x="177"/>
        <item x="6"/>
        <item x="198"/>
        <item x="7"/>
        <item x="188"/>
        <item x="246"/>
        <item x="136"/>
        <item x="45"/>
        <item x="137"/>
        <item x="33"/>
        <item x="0"/>
        <item x="80"/>
        <item x="162"/>
        <item x="268"/>
        <item x="172"/>
        <item x="175"/>
        <item x="230"/>
        <item x="100"/>
        <item x="2"/>
        <item x="114"/>
        <item x="130"/>
        <item x="138"/>
        <item x="150"/>
        <item x="308"/>
        <item x="322"/>
        <item x="18"/>
        <item x="101"/>
        <item x="221"/>
        <item x="309"/>
        <item x="264"/>
        <item x="254"/>
        <item x="43"/>
        <item x="161"/>
        <item x="305"/>
        <item x="212"/>
        <item x="260"/>
        <item x="116"/>
        <item x="165"/>
        <item x="56"/>
        <item x="291"/>
        <item x="46"/>
        <item x="294"/>
        <item x="240"/>
        <item x="139"/>
        <item x="249"/>
        <item x="168"/>
        <item x="85"/>
        <item x="194"/>
        <item x="275"/>
        <item x="145"/>
        <item x="35"/>
        <item x="237"/>
        <item x="213"/>
        <item x="215"/>
        <item x="131"/>
        <item x="82"/>
        <item x="39"/>
        <item x="62"/>
        <item x="214"/>
        <item x="75"/>
        <item x="202"/>
        <item x="242"/>
        <item x="197"/>
        <item x="83"/>
        <item x="195"/>
        <item x="284"/>
        <item x="313"/>
        <item x="274"/>
        <item x="288"/>
        <item x="126"/>
        <item x="63"/>
        <item x="306"/>
        <item x="127"/>
        <item x="209"/>
        <item x="279"/>
        <item x="109"/>
        <item x="286"/>
        <item x="207"/>
        <item x="32"/>
        <item x="40"/>
        <item x="262"/>
        <item x="233"/>
        <item x="238"/>
        <item x="307"/>
        <item x="3"/>
        <item x="203"/>
        <item x="92"/>
        <item x="158"/>
        <item x="84"/>
        <item x="163"/>
        <item x="220"/>
        <item x="317"/>
        <item x="4"/>
        <item x="176"/>
        <item x="81"/>
        <item x="117"/>
        <item x="132"/>
        <item x="243"/>
        <item x="10"/>
        <item x="41"/>
        <item x="196"/>
        <item x="258"/>
        <item x="48"/>
        <item x="171"/>
        <item x="110"/>
        <item x="295"/>
        <item x="119"/>
        <item x="178"/>
        <item x="65"/>
        <item x="319"/>
        <item x="285"/>
        <item x="9"/>
        <item x="229"/>
        <item x="106"/>
        <item x="300"/>
        <item x="120"/>
        <item x="22"/>
        <item x="36"/>
        <item x="122"/>
        <item x="123"/>
        <item x="37"/>
        <item x="51"/>
        <item x="58"/>
        <item x="189"/>
        <item x="169"/>
        <item x="90"/>
        <item x="8"/>
        <item x="98"/>
        <item x="23"/>
        <item x="255"/>
        <item x="140"/>
        <item x="231"/>
        <item x="244"/>
        <item x="27"/>
        <item x="124"/>
        <item x="68"/>
        <item x="200"/>
        <item x="185"/>
        <item x="11"/>
        <item x="304"/>
        <item x="257"/>
        <item x="146"/>
        <item x="52"/>
        <item x="42"/>
        <item x="218"/>
        <item x="310"/>
        <item x="181"/>
        <item x="19"/>
        <item x="50"/>
        <item x="170"/>
        <item x="182"/>
        <item x="112"/>
        <item x="292"/>
        <item x="261"/>
        <item x="115"/>
        <item x="269"/>
        <item x="318"/>
        <item x="204"/>
        <item x="159"/>
        <item x="311"/>
        <item x="24"/>
        <item x="102"/>
        <item x="226"/>
        <item x="148"/>
        <item x="164"/>
        <item x="133"/>
        <item x="289"/>
        <item x="66"/>
        <item x="54"/>
        <item x="265"/>
        <item x="28"/>
        <item x="183"/>
        <item x="55"/>
        <item x="241"/>
        <item x="134"/>
        <item x="38"/>
        <item x="239"/>
        <item x="192"/>
        <item x="224"/>
        <item x="61"/>
        <item x="99"/>
        <item x="227"/>
        <item x="248"/>
        <item x="108"/>
        <item x="173"/>
        <item x="5"/>
        <item x="273"/>
        <item x="77"/>
        <item x="71"/>
        <item x="86"/>
        <item x="104"/>
        <item x="179"/>
        <item x="87"/>
        <item x="234"/>
        <item x="105"/>
        <item x="47"/>
        <item x="94"/>
        <item x="12"/>
        <item x="223"/>
        <item x="73"/>
        <item x="149"/>
        <item x="217"/>
        <item x="64"/>
        <item x="235"/>
        <item x="251"/>
        <item x="25"/>
        <item x="193"/>
        <item x="118"/>
        <item x="151"/>
        <item x="296"/>
        <item x="272"/>
        <item x="78"/>
        <item x="111"/>
        <item x="153"/>
        <item x="143"/>
        <item x="276"/>
        <item x="135"/>
        <item x="199"/>
        <item x="219"/>
        <item x="29"/>
        <item x="225"/>
        <item x="129"/>
        <item x="53"/>
        <item x="156"/>
        <item x="282"/>
        <item x="190"/>
        <item x="270"/>
        <item x="263"/>
        <item x="144"/>
        <item x="266"/>
        <item x="312"/>
        <item x="216"/>
        <item x="222"/>
        <item x="103"/>
        <item x="232"/>
        <item x="314"/>
        <item x="91"/>
        <item x="74"/>
        <item x="323"/>
        <item x="88"/>
        <item x="187"/>
        <item x="107"/>
        <item x="245"/>
        <item x="44"/>
        <item x="166"/>
        <item x="121"/>
        <item x="290"/>
        <item x="141"/>
        <item x="13"/>
        <item x="76"/>
        <item x="256"/>
        <item x="69"/>
        <item x="186"/>
        <item x="253"/>
        <item x="301"/>
        <item x="191"/>
        <item x="21"/>
        <item x="247"/>
        <item x="147"/>
        <item x="154"/>
        <item x="174"/>
        <item x="95"/>
        <item x="160"/>
        <item x="157"/>
        <item x="34"/>
        <item x="14"/>
        <item x="277"/>
        <item x="302"/>
        <item x="278"/>
        <item x="128"/>
        <item x="167"/>
        <item x="205"/>
        <item x="271"/>
        <item x="30"/>
        <item x="180"/>
        <item x="210"/>
        <item x="96"/>
        <item x="155"/>
        <item x="280"/>
        <item x="287"/>
        <item x="59"/>
        <item x="17"/>
        <item x="15"/>
        <item x="259"/>
        <item x="283"/>
        <item x="315"/>
        <item x="60"/>
        <item x="316"/>
        <item x="206"/>
        <item x="142"/>
        <item x="93"/>
        <item x="252"/>
        <item x="26"/>
        <item x="31"/>
        <item x="79"/>
        <item x="208"/>
        <item x="324"/>
        <item x="113"/>
        <item x="293"/>
        <item x="184"/>
        <item x="211"/>
        <item x="281"/>
        <item x="1"/>
        <item x="152"/>
        <item x="72"/>
        <item x="320"/>
        <item x="16"/>
        <item x="201"/>
        <item x="32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Count of Maintenance ID" fld="0" subtotal="count" baseField="0" baseItem="0"/>
  </dataFields>
  <chartFormats count="5">
    <chartFormat chart="5"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 chart="52" format="5">
      <pivotArea type="data" outline="0" fieldPosition="0">
        <references count="2">
          <reference field="4294967294" count="1" selected="0">
            <x v="0"/>
          </reference>
          <reference field="3" count="1" selected="0">
            <x v="0"/>
          </reference>
        </references>
      </pivotArea>
    </chartFormat>
    <chartFormat chart="5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69A7D5-FF08-433E-85DC-14D630E8AF55}"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P2:P3" firstHeaderRow="1" firstDataRow="1" firstDataCol="0"/>
  <pivotFields count="8">
    <pivotField dataField="1" showAll="0"/>
    <pivotField showAll="0"/>
    <pivotField showAll="0">
      <items count="6">
        <item x="4"/>
        <item x="1"/>
        <item x="0"/>
        <item x="2"/>
        <item x="3"/>
        <item t="default"/>
      </items>
    </pivotField>
    <pivotField showAll="0">
      <items count="3">
        <item x="0"/>
        <item x="1"/>
        <item t="default"/>
      </items>
    </pivotField>
    <pivotField numFmtId="22" showAll="0">
      <items count="326">
        <item x="70"/>
        <item x="267"/>
        <item x="303"/>
        <item x="49"/>
        <item x="236"/>
        <item x="298"/>
        <item x="89"/>
        <item x="299"/>
        <item x="57"/>
        <item x="97"/>
        <item x="20"/>
        <item x="228"/>
        <item x="297"/>
        <item x="250"/>
        <item x="67"/>
        <item x="125"/>
        <item x="177"/>
        <item x="6"/>
        <item x="198"/>
        <item x="7"/>
        <item x="188"/>
        <item x="246"/>
        <item x="136"/>
        <item x="45"/>
        <item x="137"/>
        <item x="33"/>
        <item x="0"/>
        <item x="80"/>
        <item x="162"/>
        <item x="268"/>
        <item x="172"/>
        <item x="175"/>
        <item x="230"/>
        <item x="100"/>
        <item x="2"/>
        <item x="114"/>
        <item x="130"/>
        <item x="138"/>
        <item x="150"/>
        <item x="308"/>
        <item x="322"/>
        <item x="18"/>
        <item x="101"/>
        <item x="221"/>
        <item x="309"/>
        <item x="264"/>
        <item x="254"/>
        <item x="43"/>
        <item x="161"/>
        <item x="305"/>
        <item x="212"/>
        <item x="260"/>
        <item x="116"/>
        <item x="165"/>
        <item x="56"/>
        <item x="291"/>
        <item x="46"/>
        <item x="294"/>
        <item x="240"/>
        <item x="139"/>
        <item x="249"/>
        <item x="168"/>
        <item x="85"/>
        <item x="194"/>
        <item x="275"/>
        <item x="145"/>
        <item x="35"/>
        <item x="237"/>
        <item x="213"/>
        <item x="215"/>
        <item x="131"/>
        <item x="82"/>
        <item x="39"/>
        <item x="62"/>
        <item x="214"/>
        <item x="75"/>
        <item x="202"/>
        <item x="242"/>
        <item x="197"/>
        <item x="83"/>
        <item x="195"/>
        <item x="284"/>
        <item x="313"/>
        <item x="274"/>
        <item x="288"/>
        <item x="126"/>
        <item x="63"/>
        <item x="306"/>
        <item x="127"/>
        <item x="209"/>
        <item x="279"/>
        <item x="109"/>
        <item x="286"/>
        <item x="207"/>
        <item x="32"/>
        <item x="40"/>
        <item x="262"/>
        <item x="233"/>
        <item x="238"/>
        <item x="307"/>
        <item x="3"/>
        <item x="203"/>
        <item x="92"/>
        <item x="158"/>
        <item x="84"/>
        <item x="163"/>
        <item x="220"/>
        <item x="317"/>
        <item x="4"/>
        <item x="176"/>
        <item x="81"/>
        <item x="117"/>
        <item x="132"/>
        <item x="243"/>
        <item x="10"/>
        <item x="41"/>
        <item x="196"/>
        <item x="258"/>
        <item x="48"/>
        <item x="171"/>
        <item x="110"/>
        <item x="295"/>
        <item x="119"/>
        <item x="178"/>
        <item x="65"/>
        <item x="319"/>
        <item x="285"/>
        <item x="9"/>
        <item x="229"/>
        <item x="106"/>
        <item x="300"/>
        <item x="120"/>
        <item x="22"/>
        <item x="36"/>
        <item x="122"/>
        <item x="123"/>
        <item x="37"/>
        <item x="51"/>
        <item x="58"/>
        <item x="189"/>
        <item x="169"/>
        <item x="90"/>
        <item x="8"/>
        <item x="98"/>
        <item x="23"/>
        <item x="255"/>
        <item x="140"/>
        <item x="231"/>
        <item x="244"/>
        <item x="27"/>
        <item x="124"/>
        <item x="68"/>
        <item x="200"/>
        <item x="185"/>
        <item x="11"/>
        <item x="304"/>
        <item x="257"/>
        <item x="146"/>
        <item x="52"/>
        <item x="42"/>
        <item x="218"/>
        <item x="310"/>
        <item x="181"/>
        <item x="19"/>
        <item x="50"/>
        <item x="170"/>
        <item x="182"/>
        <item x="112"/>
        <item x="292"/>
        <item x="261"/>
        <item x="115"/>
        <item x="269"/>
        <item x="318"/>
        <item x="204"/>
        <item x="159"/>
        <item x="311"/>
        <item x="24"/>
        <item x="102"/>
        <item x="226"/>
        <item x="148"/>
        <item x="164"/>
        <item x="133"/>
        <item x="289"/>
        <item x="66"/>
        <item x="54"/>
        <item x="265"/>
        <item x="28"/>
        <item x="183"/>
        <item x="55"/>
        <item x="241"/>
        <item x="134"/>
        <item x="38"/>
        <item x="239"/>
        <item x="192"/>
        <item x="224"/>
        <item x="61"/>
        <item x="99"/>
        <item x="227"/>
        <item x="248"/>
        <item x="108"/>
        <item x="173"/>
        <item x="5"/>
        <item x="273"/>
        <item x="77"/>
        <item x="71"/>
        <item x="86"/>
        <item x="104"/>
        <item x="179"/>
        <item x="87"/>
        <item x="234"/>
        <item x="105"/>
        <item x="47"/>
        <item x="94"/>
        <item x="12"/>
        <item x="223"/>
        <item x="73"/>
        <item x="149"/>
        <item x="217"/>
        <item x="64"/>
        <item x="235"/>
        <item x="251"/>
        <item x="25"/>
        <item x="193"/>
        <item x="118"/>
        <item x="151"/>
        <item x="296"/>
        <item x="272"/>
        <item x="78"/>
        <item x="111"/>
        <item x="153"/>
        <item x="143"/>
        <item x="276"/>
        <item x="135"/>
        <item x="199"/>
        <item x="219"/>
        <item x="29"/>
        <item x="225"/>
        <item x="129"/>
        <item x="53"/>
        <item x="156"/>
        <item x="282"/>
        <item x="190"/>
        <item x="270"/>
        <item x="263"/>
        <item x="144"/>
        <item x="266"/>
        <item x="312"/>
        <item x="216"/>
        <item x="222"/>
        <item x="103"/>
        <item x="232"/>
        <item x="314"/>
        <item x="91"/>
        <item x="74"/>
        <item x="323"/>
        <item x="88"/>
        <item x="187"/>
        <item x="107"/>
        <item x="245"/>
        <item x="44"/>
        <item x="166"/>
        <item x="121"/>
        <item x="290"/>
        <item x="141"/>
        <item x="13"/>
        <item x="76"/>
        <item x="256"/>
        <item x="69"/>
        <item x="186"/>
        <item x="253"/>
        <item x="301"/>
        <item x="191"/>
        <item x="21"/>
        <item x="247"/>
        <item x="147"/>
        <item x="154"/>
        <item x="174"/>
        <item x="95"/>
        <item x="160"/>
        <item x="157"/>
        <item x="34"/>
        <item x="14"/>
        <item x="277"/>
        <item x="302"/>
        <item x="278"/>
        <item x="128"/>
        <item x="167"/>
        <item x="205"/>
        <item x="271"/>
        <item x="30"/>
        <item x="180"/>
        <item x="210"/>
        <item x="96"/>
        <item x="155"/>
        <item x="280"/>
        <item x="287"/>
        <item x="59"/>
        <item x="17"/>
        <item x="15"/>
        <item x="259"/>
        <item x="283"/>
        <item x="315"/>
        <item x="60"/>
        <item x="316"/>
        <item x="206"/>
        <item x="142"/>
        <item x="93"/>
        <item x="252"/>
        <item x="26"/>
        <item x="31"/>
        <item x="79"/>
        <item x="208"/>
        <item x="324"/>
        <item x="113"/>
        <item x="293"/>
        <item x="184"/>
        <item x="211"/>
        <item x="281"/>
        <item x="1"/>
        <item x="152"/>
        <item x="72"/>
        <item x="320"/>
        <item x="16"/>
        <item x="201"/>
        <item x="32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No of Maintenance" fld="0" subtotal="count" baseField="0" baseItem="0"/>
  </dataFields>
  <chartFormats count="2">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990E2B-B842-445B-B465-54AEFF378D3D}" name="PivotTable1" cacheId="0" applyNumberFormats="0" applyBorderFormats="0" applyFontFormats="0" applyPatternFormats="0" applyAlignmentFormats="0" applyWidthHeightFormats="1" dataCaption="Values" tag="ba7fca7f-7ea7-4374-9a76-9351fffcb38f" updatedVersion="8" minRefreshableVersion="3" useAutoFormatting="1" itemPrintTitles="1" createdVersion="8" indent="0" outline="1" outlineData="1" multipleFieldFilters="0" chartFormat="7">
  <location ref="A3:B16"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Filled Energy Consumption"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Tech.xlsx!sensor_data">
        <x15:activeTabTopLevelEntity name="[senso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9DF65B-BD87-4028-9099-371BE294E69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5:B109" firstHeaderRow="1"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items count="5">
        <item x="3"/>
        <item x="1"/>
        <item x="2"/>
        <item x="0"/>
        <item t="default"/>
      </items>
    </pivotField>
    <pivotField numFmtId="49" showAll="0"/>
    <pivotField showAll="0"/>
    <pivotField showAll="0"/>
    <pivotField showAll="0"/>
    <pivotField showAll="0"/>
    <pivotField showAll="0">
      <items count="3">
        <item x="0"/>
        <item x="1"/>
        <item t="default"/>
      </items>
    </pivotField>
    <pivotField showAll="0"/>
    <pivotField axis="axisRow" dataField="1" showAll="0">
      <items count="4">
        <item x="1"/>
        <item x="0"/>
        <item x="2"/>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HVAC Category" fld="9" subtotal="count" baseField="0" baseItem="0" numFmtId="1"/>
  </dataFields>
  <formats count="1">
    <format dxfId="23">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F1435B-9425-4788-9EF4-96ED1392F85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6:P17" firstHeaderRow="1" firstDataRow="1" firstDataCol="0"/>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pivotField numFmtId="49"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Temperatu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0F2C9E-44B9-4562-91D0-347B874373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5:D78" firstHeaderRow="0"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items count="5">
        <item x="3"/>
        <item x="1"/>
        <item x="2"/>
        <item x="0"/>
        <item t="default"/>
      </items>
    </pivotField>
    <pivotField numFmtId="49"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3"/>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EnergyConsumption" fld="15" baseField="23" baseItem="1"/>
    <dataField name="Humidity_" fld="6" baseField="23" baseItem="1"/>
    <dataField name="Temperature_" fld="5" baseField="23" baseItem="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D1560B-D27C-400B-BD9B-D78AFA411880}"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1:P12" firstHeaderRow="1" firstDataRow="1" firstDataCol="0"/>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pivotField numFmtId="49"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HVAC Setting"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720618-70D1-4DC4-B3BE-DBB1D5B37A8D}"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ssue Type" colHeaderCaption="Resolution">
  <location ref="A158:D165" firstHeaderRow="1" firstDataRow="2" firstDataCol="1"/>
  <pivotFields count="8">
    <pivotField dataField="1" showAll="0"/>
    <pivotField showAll="0"/>
    <pivotField axis="axisRow" showAll="0">
      <items count="6">
        <item x="4"/>
        <item x="1"/>
        <item x="0"/>
        <item x="2"/>
        <item x="3"/>
        <item t="default"/>
      </items>
    </pivotField>
    <pivotField axis="axisCol" showAll="0">
      <items count="3">
        <item x="0"/>
        <item x="1"/>
        <item t="default"/>
      </items>
    </pivotField>
    <pivotField numFmtId="22" showAll="0">
      <items count="326">
        <item x="70"/>
        <item x="267"/>
        <item x="303"/>
        <item x="49"/>
        <item x="236"/>
        <item x="298"/>
        <item x="89"/>
        <item x="299"/>
        <item x="57"/>
        <item x="97"/>
        <item x="20"/>
        <item x="228"/>
        <item x="297"/>
        <item x="250"/>
        <item x="67"/>
        <item x="125"/>
        <item x="177"/>
        <item x="6"/>
        <item x="198"/>
        <item x="7"/>
        <item x="188"/>
        <item x="246"/>
        <item x="136"/>
        <item x="45"/>
        <item x="137"/>
        <item x="33"/>
        <item x="0"/>
        <item x="80"/>
        <item x="162"/>
        <item x="268"/>
        <item x="172"/>
        <item x="175"/>
        <item x="230"/>
        <item x="100"/>
        <item x="2"/>
        <item x="114"/>
        <item x="130"/>
        <item x="138"/>
        <item x="150"/>
        <item x="308"/>
        <item x="322"/>
        <item x="18"/>
        <item x="101"/>
        <item x="221"/>
        <item x="309"/>
        <item x="264"/>
        <item x="254"/>
        <item x="43"/>
        <item x="161"/>
        <item x="305"/>
        <item x="212"/>
        <item x="260"/>
        <item x="116"/>
        <item x="165"/>
        <item x="56"/>
        <item x="291"/>
        <item x="46"/>
        <item x="294"/>
        <item x="240"/>
        <item x="139"/>
        <item x="249"/>
        <item x="168"/>
        <item x="85"/>
        <item x="194"/>
        <item x="275"/>
        <item x="145"/>
        <item x="35"/>
        <item x="237"/>
        <item x="213"/>
        <item x="215"/>
        <item x="131"/>
        <item x="82"/>
        <item x="39"/>
        <item x="62"/>
        <item x="214"/>
        <item x="75"/>
        <item x="202"/>
        <item x="242"/>
        <item x="197"/>
        <item x="83"/>
        <item x="195"/>
        <item x="284"/>
        <item x="313"/>
        <item x="274"/>
        <item x="288"/>
        <item x="126"/>
        <item x="63"/>
        <item x="306"/>
        <item x="127"/>
        <item x="209"/>
        <item x="279"/>
        <item x="109"/>
        <item x="286"/>
        <item x="207"/>
        <item x="32"/>
        <item x="40"/>
        <item x="262"/>
        <item x="233"/>
        <item x="238"/>
        <item x="307"/>
        <item x="3"/>
        <item x="203"/>
        <item x="92"/>
        <item x="158"/>
        <item x="84"/>
        <item x="163"/>
        <item x="220"/>
        <item x="317"/>
        <item x="4"/>
        <item x="176"/>
        <item x="81"/>
        <item x="117"/>
        <item x="132"/>
        <item x="243"/>
        <item x="10"/>
        <item x="41"/>
        <item x="196"/>
        <item x="258"/>
        <item x="48"/>
        <item x="171"/>
        <item x="110"/>
        <item x="295"/>
        <item x="119"/>
        <item x="178"/>
        <item x="65"/>
        <item x="319"/>
        <item x="285"/>
        <item x="9"/>
        <item x="229"/>
        <item x="106"/>
        <item x="300"/>
        <item x="120"/>
        <item x="22"/>
        <item x="36"/>
        <item x="122"/>
        <item x="123"/>
        <item x="37"/>
        <item x="51"/>
        <item x="58"/>
        <item x="189"/>
        <item x="169"/>
        <item x="90"/>
        <item x="8"/>
        <item x="98"/>
        <item x="23"/>
        <item x="255"/>
        <item x="140"/>
        <item x="231"/>
        <item x="244"/>
        <item x="27"/>
        <item x="124"/>
        <item x="68"/>
        <item x="200"/>
        <item x="185"/>
        <item x="11"/>
        <item x="304"/>
        <item x="257"/>
        <item x="146"/>
        <item x="52"/>
        <item x="42"/>
        <item x="218"/>
        <item x="310"/>
        <item x="181"/>
        <item x="19"/>
        <item x="50"/>
        <item x="170"/>
        <item x="182"/>
        <item x="112"/>
        <item x="292"/>
        <item x="261"/>
        <item x="115"/>
        <item x="269"/>
        <item x="318"/>
        <item x="204"/>
        <item x="159"/>
        <item x="311"/>
        <item x="24"/>
        <item x="102"/>
        <item x="226"/>
        <item x="148"/>
        <item x="164"/>
        <item x="133"/>
        <item x="289"/>
        <item x="66"/>
        <item x="54"/>
        <item x="265"/>
        <item x="28"/>
        <item x="183"/>
        <item x="55"/>
        <item x="241"/>
        <item x="134"/>
        <item x="38"/>
        <item x="239"/>
        <item x="192"/>
        <item x="224"/>
        <item x="61"/>
        <item x="99"/>
        <item x="227"/>
        <item x="248"/>
        <item x="108"/>
        <item x="173"/>
        <item x="5"/>
        <item x="273"/>
        <item x="77"/>
        <item x="71"/>
        <item x="86"/>
        <item x="104"/>
        <item x="179"/>
        <item x="87"/>
        <item x="234"/>
        <item x="105"/>
        <item x="47"/>
        <item x="94"/>
        <item x="12"/>
        <item x="223"/>
        <item x="73"/>
        <item x="149"/>
        <item x="217"/>
        <item x="64"/>
        <item x="235"/>
        <item x="251"/>
        <item x="25"/>
        <item x="193"/>
        <item x="118"/>
        <item x="151"/>
        <item x="296"/>
        <item x="272"/>
        <item x="78"/>
        <item x="111"/>
        <item x="153"/>
        <item x="143"/>
        <item x="276"/>
        <item x="135"/>
        <item x="199"/>
        <item x="219"/>
        <item x="29"/>
        <item x="225"/>
        <item x="129"/>
        <item x="53"/>
        <item x="156"/>
        <item x="282"/>
        <item x="190"/>
        <item x="270"/>
        <item x="263"/>
        <item x="144"/>
        <item x="266"/>
        <item x="312"/>
        <item x="216"/>
        <item x="222"/>
        <item x="103"/>
        <item x="232"/>
        <item x="314"/>
        <item x="91"/>
        <item x="74"/>
        <item x="323"/>
        <item x="88"/>
        <item x="187"/>
        <item x="107"/>
        <item x="245"/>
        <item x="44"/>
        <item x="166"/>
        <item x="121"/>
        <item x="290"/>
        <item x="141"/>
        <item x="13"/>
        <item x="76"/>
        <item x="256"/>
        <item x="69"/>
        <item x="186"/>
        <item x="253"/>
        <item x="301"/>
        <item x="191"/>
        <item x="21"/>
        <item x="247"/>
        <item x="147"/>
        <item x="154"/>
        <item x="174"/>
        <item x="95"/>
        <item x="160"/>
        <item x="157"/>
        <item x="34"/>
        <item x="14"/>
        <item x="277"/>
        <item x="302"/>
        <item x="278"/>
        <item x="128"/>
        <item x="167"/>
        <item x="205"/>
        <item x="271"/>
        <item x="30"/>
        <item x="180"/>
        <item x="210"/>
        <item x="96"/>
        <item x="155"/>
        <item x="280"/>
        <item x="287"/>
        <item x="59"/>
        <item x="17"/>
        <item x="15"/>
        <item x="259"/>
        <item x="283"/>
        <item x="315"/>
        <item x="60"/>
        <item x="316"/>
        <item x="206"/>
        <item x="142"/>
        <item x="93"/>
        <item x="252"/>
        <item x="26"/>
        <item x="31"/>
        <item x="79"/>
        <item x="208"/>
        <item x="324"/>
        <item x="113"/>
        <item x="293"/>
        <item x="184"/>
        <item x="211"/>
        <item x="281"/>
        <item x="1"/>
        <item x="152"/>
        <item x="72"/>
        <item x="320"/>
        <item x="16"/>
        <item x="201"/>
        <item x="32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Fields count="1">
    <field x="3"/>
  </colFields>
  <colItems count="3">
    <i>
      <x/>
    </i>
    <i>
      <x v="1"/>
    </i>
    <i t="grand">
      <x/>
    </i>
  </colItems>
  <dataFields count="1">
    <dataField name="Number of Maintenance" fld="0"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D8D8AD-A4E5-4711-AA97-11E9CC072E6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8:B102" firstHeaderRow="1"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numFmtId="49"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axis="axisRow"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4">
    <i>
      <x/>
    </i>
    <i>
      <x v="1"/>
    </i>
    <i>
      <x v="2"/>
    </i>
    <i t="grand">
      <x/>
    </i>
  </rowItems>
  <colItems count="1">
    <i/>
  </colItems>
  <dataFields count="1">
    <dataField name="Average EC" fld="15" subtotal="average" baseField="1" baseItem="0" numFmtId="2"/>
  </dataFields>
  <formats count="1">
    <format dxfId="2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21" count="1" selected="0">
            <x v="0"/>
          </reference>
        </references>
      </pivotArea>
    </chartFormat>
    <chartFormat chart="16" format="10">
      <pivotArea type="data" outline="0" fieldPosition="0">
        <references count="2">
          <reference field="4294967294" count="1" selected="0">
            <x v="0"/>
          </reference>
          <reference field="21" count="1" selected="0">
            <x v="1"/>
          </reference>
        </references>
      </pivotArea>
    </chartFormat>
    <chartFormat chart="16" format="1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DD4724-E1D8-45B2-8D01-4900ACA7731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0:B93" firstHeaderRow="1"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numFmtId="49"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axis="axisRow"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3">
    <i>
      <x/>
    </i>
    <i>
      <x v="1"/>
    </i>
    <i t="grand">
      <x/>
    </i>
  </rowItems>
  <colItems count="1">
    <i/>
  </colItems>
  <dataFields count="1">
    <dataField name="Average EC" fld="15" subtotal="average" baseField="1" baseItem="0" numFmtId="2"/>
  </dataFields>
  <formats count="1">
    <format dxfId="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65E45A-3F05-4FC6-8667-F869BD69B29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7:P8" firstHeaderRow="1" firstDataRow="1" firstDataCol="0"/>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showAll="0"/>
    <pivotField numFmtId="49" showAll="0"/>
    <pivotField showAll="0"/>
    <pivotField showAll="0"/>
    <pivotField showAll="0"/>
    <pivotField showAll="0"/>
    <pivotField showAll="0"/>
    <pivotField showAll="0"/>
    <pivotField showAll="0"/>
    <pivotField showAll="0">
      <items count="1230">
        <item x="67"/>
        <item x="12"/>
        <item x="199"/>
        <item x="36"/>
        <item x="15"/>
        <item x="0"/>
        <item x="1179"/>
        <item x="952"/>
        <item x="47"/>
        <item x="280"/>
        <item x="114"/>
        <item x="640"/>
        <item x="940"/>
        <item x="1055"/>
        <item x="844"/>
        <item x="374"/>
        <item x="635"/>
        <item x="253"/>
        <item x="1151"/>
        <item x="1115"/>
        <item x="861"/>
        <item x="960"/>
        <item x="750"/>
        <item x="1010"/>
        <item x="50"/>
        <item x="1143"/>
        <item x="16"/>
        <item x="614"/>
        <item x="738"/>
        <item x="66"/>
        <item x="714"/>
        <item x="1041"/>
        <item x="985"/>
        <item x="407"/>
        <item x="1089"/>
        <item x="3"/>
        <item x="481"/>
        <item x="821"/>
        <item x="1127"/>
        <item x="239"/>
        <item x="984"/>
        <item x="229"/>
        <item x="909"/>
        <item x="571"/>
        <item x="1052"/>
        <item x="993"/>
        <item x="692"/>
        <item x="687"/>
        <item x="672"/>
        <item x="274"/>
        <item x="93"/>
        <item x="275"/>
        <item x="318"/>
        <item x="937"/>
        <item x="159"/>
        <item x="523"/>
        <item x="611"/>
        <item x="1145"/>
        <item x="713"/>
        <item x="320"/>
        <item x="1100"/>
        <item x="1158"/>
        <item x="866"/>
        <item x="680"/>
        <item x="438"/>
        <item x="652"/>
        <item x="669"/>
        <item x="57"/>
        <item x="238"/>
        <item x="262"/>
        <item x="25"/>
        <item x="934"/>
        <item x="1186"/>
        <item x="1206"/>
        <item x="660"/>
        <item x="902"/>
        <item x="289"/>
        <item x="271"/>
        <item x="249"/>
        <item x="1097"/>
        <item x="530"/>
        <item x="1182"/>
        <item x="147"/>
        <item x="385"/>
        <item x="443"/>
        <item x="40"/>
        <item x="569"/>
        <item x="521"/>
        <item x="1167"/>
        <item x="1110"/>
        <item x="310"/>
        <item x="128"/>
        <item x="732"/>
        <item x="76"/>
        <item x="191"/>
        <item x="376"/>
        <item x="748"/>
        <item x="1001"/>
        <item x="1131"/>
        <item x="777"/>
        <item x="1079"/>
        <item x="1180"/>
        <item x="1087"/>
        <item x="690"/>
        <item x="1163"/>
        <item x="37"/>
        <item x="957"/>
        <item x="956"/>
        <item x="916"/>
        <item x="375"/>
        <item x="1161"/>
        <item x="49"/>
        <item x="1053"/>
        <item x="266"/>
        <item x="921"/>
        <item x="933"/>
        <item x="11"/>
        <item x="834"/>
        <item x="194"/>
        <item x="214"/>
        <item x="644"/>
        <item x="125"/>
        <item x="1205"/>
        <item x="453"/>
        <item x="637"/>
        <item x="1152"/>
        <item x="20"/>
        <item x="8"/>
        <item x="1210"/>
        <item x="131"/>
        <item x="350"/>
        <item x="858"/>
        <item x="418"/>
        <item x="1102"/>
        <item x="445"/>
        <item x="264"/>
        <item x="422"/>
        <item x="401"/>
        <item x="703"/>
        <item x="755"/>
        <item x="157"/>
        <item x="983"/>
        <item x="59"/>
        <item x="641"/>
        <item x="1022"/>
        <item x="708"/>
        <item x="963"/>
        <item x="69"/>
        <item x="1153"/>
        <item x="242"/>
        <item x="233"/>
        <item x="890"/>
        <item x="594"/>
        <item x="134"/>
        <item x="1121"/>
        <item x="1067"/>
        <item x="176"/>
        <item x="1203"/>
        <item x="416"/>
        <item x="686"/>
        <item x="842"/>
        <item x="127"/>
        <item x="576"/>
        <item x="1221"/>
        <item x="154"/>
        <item x="378"/>
        <item x="45"/>
        <item x="397"/>
        <item x="862"/>
        <item x="366"/>
        <item x="106"/>
        <item x="833"/>
        <item x="593"/>
        <item x="252"/>
        <item x="977"/>
        <item x="1027"/>
        <item x="504"/>
        <item x="250"/>
        <item x="1142"/>
        <item x="928"/>
        <item x="190"/>
        <item x="245"/>
        <item x="1096"/>
        <item x="1220"/>
        <item x="471"/>
        <item x="746"/>
        <item x="820"/>
        <item x="878"/>
        <item x="48"/>
        <item x="307"/>
        <item x="744"/>
        <item x="269"/>
        <item x="845"/>
        <item x="298"/>
        <item x="480"/>
        <item x="162"/>
        <item x="801"/>
        <item x="185"/>
        <item x="778"/>
        <item x="65"/>
        <item x="758"/>
        <item x="888"/>
        <item x="586"/>
        <item x="72"/>
        <item x="287"/>
        <item x="338"/>
        <item x="251"/>
        <item x="893"/>
        <item x="948"/>
        <item x="540"/>
        <item x="868"/>
        <item x="204"/>
        <item x="244"/>
        <item x="268"/>
        <item x="126"/>
        <item x="604"/>
        <item x="394"/>
        <item x="822"/>
        <item x="749"/>
        <item x="757"/>
        <item x="535"/>
        <item x="1086"/>
        <item x="1154"/>
        <item x="130"/>
        <item x="94"/>
        <item x="81"/>
        <item x="552"/>
        <item x="684"/>
        <item x="1197"/>
        <item x="248"/>
        <item x="1160"/>
        <item x="198"/>
        <item x="340"/>
        <item x="518"/>
        <item x="896"/>
        <item x="968"/>
        <item x="1095"/>
        <item x="647"/>
        <item x="522"/>
        <item x="64"/>
        <item x="139"/>
        <item x="813"/>
        <item x="119"/>
        <item x="1212"/>
        <item x="838"/>
        <item x="490"/>
        <item x="355"/>
        <item x="1085"/>
        <item x="1228"/>
        <item x="261"/>
        <item x="538"/>
        <item x="1031"/>
        <item x="806"/>
        <item x="357"/>
        <item x="563"/>
        <item x="178"/>
        <item x="911"/>
        <item x="583"/>
        <item x="382"/>
        <item x="1135"/>
        <item x="1178"/>
        <item x="958"/>
        <item x="415"/>
        <item x="174"/>
        <item x="857"/>
        <item x="1015"/>
        <item x="1219"/>
        <item x="592"/>
        <item x="650"/>
        <item x="1043"/>
        <item x="256"/>
        <item x="847"/>
        <item x="61"/>
        <item x="219"/>
        <item x="411"/>
        <item x="319"/>
        <item x="939"/>
        <item x="779"/>
        <item x="7"/>
        <item x="785"/>
        <item x="543"/>
        <item x="942"/>
        <item x="352"/>
        <item x="1028"/>
        <item x="572"/>
        <item x="709"/>
        <item x="437"/>
        <item x="659"/>
        <item x="216"/>
        <item x="850"/>
        <item x="27"/>
        <item x="513"/>
        <item x="406"/>
        <item x="296"/>
        <item x="920"/>
        <item x="225"/>
        <item x="886"/>
        <item x="286"/>
        <item x="1216"/>
        <item x="427"/>
        <item x="953"/>
        <item x="870"/>
        <item x="823"/>
        <item x="769"/>
        <item x="1037"/>
        <item x="485"/>
        <item x="661"/>
        <item x="1196"/>
        <item x="368"/>
        <item x="258"/>
        <item x="590"/>
        <item x="478"/>
        <item x="653"/>
        <item x="196"/>
        <item x="966"/>
        <item x="964"/>
        <item x="373"/>
        <item x="876"/>
        <item x="455"/>
        <item x="537"/>
        <item x="707"/>
        <item x="1033"/>
        <item x="1083"/>
        <item x="343"/>
        <item x="774"/>
        <item x="1074"/>
        <item x="503"/>
        <item x="938"/>
        <item x="619"/>
        <item x="144"/>
        <item x="673"/>
        <item x="328"/>
        <item x="1184"/>
        <item x="461"/>
        <item x="166"/>
        <item x="679"/>
        <item x="627"/>
        <item x="827"/>
        <item x="859"/>
        <item x="613"/>
        <item x="722"/>
        <item x="181"/>
        <item x="598"/>
        <item x="1073"/>
        <item x="71"/>
        <item x="448"/>
        <item x="906"/>
        <item x="794"/>
        <item x="361"/>
        <item x="1164"/>
        <item x="1029"/>
        <item x="33"/>
        <item x="1060"/>
        <item x="1051"/>
        <item x="917"/>
        <item x="848"/>
        <item x="153"/>
        <item x="79"/>
        <item x="403"/>
        <item x="1018"/>
        <item x="120"/>
        <item x="41"/>
        <item x="871"/>
        <item x="935"/>
        <item x="426"/>
        <item x="101"/>
        <item x="182"/>
        <item x="1144"/>
        <item x="265"/>
        <item x="495"/>
        <item x="736"/>
        <item x="316"/>
        <item x="505"/>
        <item x="553"/>
        <item x="197"/>
        <item x="220"/>
        <item x="973"/>
        <item x="222"/>
        <item x="880"/>
        <item x="610"/>
        <item x="700"/>
        <item x="981"/>
        <item x="1118"/>
        <item x="155"/>
        <item x="992"/>
        <item x="725"/>
        <item x="19"/>
        <item x="42"/>
        <item x="915"/>
        <item x="122"/>
        <item x="1157"/>
        <item x="616"/>
        <item x="534"/>
        <item x="360"/>
        <item x="493"/>
        <item x="541"/>
        <item x="302"/>
        <item x="299"/>
        <item x="675"/>
        <item x="175"/>
        <item x="773"/>
        <item x="28"/>
        <item x="246"/>
        <item x="947"/>
        <item x="118"/>
        <item x="371"/>
        <item x="1174"/>
        <item x="836"/>
        <item x="560"/>
        <item x="362"/>
        <item x="474"/>
        <item x="945"/>
        <item x="950"/>
        <item x="507"/>
        <item x="417"/>
        <item x="115"/>
        <item x="526"/>
        <item x="689"/>
        <item x="291"/>
        <item x="944"/>
        <item x="435"/>
        <item x="1173"/>
        <item x="433"/>
        <item x="1061"/>
        <item x="974"/>
        <item x="99"/>
        <item x="694"/>
        <item x="290"/>
        <item x="468"/>
        <item x="32"/>
        <item x="786"/>
        <item x="424"/>
        <item x="1093"/>
        <item x="711"/>
        <item x="747"/>
        <item x="1155"/>
        <item x="728"/>
        <item x="811"/>
        <item x="994"/>
        <item x="73"/>
        <item x="1114"/>
        <item x="405"/>
        <item x="517"/>
        <item x="369"/>
        <item x="124"/>
        <item x="22"/>
        <item x="100"/>
        <item x="516"/>
        <item x="618"/>
        <item x="1149"/>
        <item x="60"/>
        <item x="35"/>
        <item x="753"/>
        <item x="351"/>
        <item x="854"/>
        <item x="931"/>
        <item x="38"/>
        <item x="907"/>
        <item x="137"/>
        <item x="1150"/>
        <item x="515"/>
        <item x="655"/>
        <item x="579"/>
        <item x="762"/>
        <item x="414"/>
        <item x="89"/>
        <item x="1075"/>
        <item x="1101"/>
        <item x="875"/>
        <item x="1107"/>
        <item x="305"/>
        <item x="211"/>
        <item x="317"/>
        <item x="600"/>
        <item x="499"/>
        <item x="1081"/>
        <item x="460"/>
        <item x="551"/>
        <item x="150"/>
        <item x="731"/>
        <item x="172"/>
        <item x="432"/>
        <item x="554"/>
        <item x="158"/>
        <item x="479"/>
        <item x="1156"/>
        <item x="740"/>
        <item x="143"/>
        <item x="730"/>
        <item x="1175"/>
        <item x="841"/>
        <item x="284"/>
        <item x="688"/>
        <item x="428"/>
        <item x="588"/>
        <item x="829"/>
        <item x="743"/>
        <item x="771"/>
        <item x="629"/>
        <item x="278"/>
        <item x="1195"/>
        <item x="149"/>
        <item x="927"/>
        <item x="524"/>
        <item x="843"/>
        <item x="633"/>
        <item x="1211"/>
        <item x="230"/>
        <item x="975"/>
        <item x="14"/>
        <item x="582"/>
        <item x="706"/>
        <item x="232"/>
        <item x="642"/>
        <item x="969"/>
        <item x="547"/>
        <item x="657"/>
        <item x="148"/>
        <item x="442"/>
        <item x="451"/>
        <item x="354"/>
        <item x="567"/>
        <item x="591"/>
        <item x="140"/>
        <item x="210"/>
        <item x="1194"/>
        <item x="544"/>
        <item x="874"/>
        <item x="987"/>
        <item x="1088"/>
        <item x="413"/>
        <item x="240"/>
        <item x="102"/>
        <item x="314"/>
        <item x="1204"/>
        <item x="121"/>
        <item x="334"/>
        <item x="603"/>
        <item x="807"/>
        <item x="117"/>
        <item x="243"/>
        <item x="568"/>
        <item x="1023"/>
        <item x="325"/>
        <item x="488"/>
        <item x="712"/>
        <item x="313"/>
        <item x="21"/>
        <item x="235"/>
        <item x="840"/>
        <item x="187"/>
        <item x="575"/>
        <item x="330"/>
        <item x="531"/>
        <item x="897"/>
        <item x="1191"/>
        <item x="277"/>
        <item x="943"/>
        <item x="761"/>
        <item x="1104"/>
        <item x="808"/>
        <item x="815"/>
        <item x="152"/>
        <item x="912"/>
        <item x="767"/>
        <item x="322"/>
        <item x="218"/>
        <item x="82"/>
        <item x="163"/>
        <item x="1034"/>
        <item x="1006"/>
        <item x="955"/>
        <item x="347"/>
        <item x="489"/>
        <item x="171"/>
        <item x="1000"/>
        <item x="826"/>
        <item x="967"/>
        <item x="720"/>
        <item x="852"/>
        <item x="1080"/>
        <item x="1071"/>
        <item x="1159"/>
        <item x="596"/>
        <item x="209"/>
        <item x="1122"/>
        <item x="860"/>
        <item x="872"/>
        <item x="919"/>
        <item x="462"/>
        <item x="904"/>
        <item x="213"/>
        <item x="1068"/>
        <item x="621"/>
        <item x="288"/>
        <item x="519"/>
        <item x="651"/>
        <item x="853"/>
        <item x="581"/>
        <item x="775"/>
        <item x="9"/>
        <item x="735"/>
        <item x="217"/>
        <item x="903"/>
        <item x="58"/>
        <item x="463"/>
        <item x="364"/>
        <item x="387"/>
        <item x="173"/>
        <item x="39"/>
        <item x="1078"/>
        <item x="1076"/>
        <item x="86"/>
        <item x="717"/>
        <item x="978"/>
        <item x="788"/>
        <item x="961"/>
        <item x="1170"/>
        <item x="885"/>
        <item x="528"/>
        <item x="918"/>
        <item x="1032"/>
        <item x="705"/>
        <item x="899"/>
        <item x="710"/>
        <item x="691"/>
        <item x="898"/>
        <item x="1057"/>
        <item x="914"/>
        <item x="306"/>
        <item x="832"/>
        <item x="329"/>
        <item x="109"/>
        <item x="169"/>
        <item x="1117"/>
        <item x="431"/>
        <item x="5"/>
        <item x="1201"/>
        <item x="1218"/>
        <item x="601"/>
        <item x="206"/>
        <item x="830"/>
        <item x="1213"/>
        <item x="851"/>
        <item x="900"/>
        <item x="272"/>
        <item x="17"/>
        <item x="241"/>
        <item x="954"/>
        <item x="53"/>
        <item x="193"/>
        <item x="141"/>
        <item x="1070"/>
        <item x="701"/>
        <item x="1148"/>
        <item x="324"/>
        <item x="678"/>
        <item x="105"/>
        <item x="34"/>
        <item x="536"/>
        <item x="482"/>
        <item x="1116"/>
        <item x="802"/>
        <item x="776"/>
        <item x="622"/>
        <item x="282"/>
        <item x="1124"/>
        <item x="54"/>
        <item x="951"/>
        <item x="92"/>
        <item x="597"/>
        <item x="297"/>
        <item x="901"/>
        <item x="409"/>
        <item x="321"/>
        <item x="549"/>
        <item x="188"/>
        <item x="359"/>
        <item x="467"/>
        <item x="1130"/>
        <item x="1049"/>
        <item x="201"/>
        <item x="639"/>
        <item x="574"/>
        <item x="18"/>
        <item x="1019"/>
        <item x="557"/>
        <item x="260"/>
        <item x="200"/>
        <item x="615"/>
        <item x="267"/>
        <item x="88"/>
        <item x="506"/>
        <item x="1146"/>
        <item x="388"/>
        <item x="78"/>
        <item x="1082"/>
        <item x="1066"/>
        <item x="496"/>
        <item x="908"/>
        <item x="476"/>
        <item x="227"/>
        <item x="51"/>
        <item x="399"/>
        <item x="949"/>
        <item x="737"/>
        <item x="484"/>
        <item x="254"/>
        <item x="303"/>
        <item x="1062"/>
        <item x="1207"/>
        <item x="584"/>
        <item x="215"/>
        <item x="527"/>
        <item x="337"/>
        <item x="327"/>
        <item x="295"/>
        <item x="1109"/>
        <item x="971"/>
        <item x="165"/>
        <item x="1134"/>
        <item x="160"/>
        <item x="1020"/>
        <item x="212"/>
        <item x="1209"/>
        <item x="1002"/>
        <item x="87"/>
        <item x="136"/>
        <item x="189"/>
        <item x="566"/>
        <item x="336"/>
        <item x="1176"/>
        <item x="704"/>
        <item x="741"/>
        <item x="578"/>
        <item x="1125"/>
        <item x="809"/>
        <item x="304"/>
        <item x="891"/>
        <item x="763"/>
        <item x="508"/>
        <item x="341"/>
        <item x="420"/>
        <item x="1185"/>
        <item x="962"/>
        <item x="421"/>
        <item x="223"/>
        <item x="84"/>
        <item x="929"/>
        <item x="434"/>
        <item x="602"/>
        <item x="982"/>
        <item x="756"/>
        <item x="68"/>
        <item x="1007"/>
        <item x="608"/>
        <item x="469"/>
        <item x="1008"/>
        <item x="301"/>
        <item x="1064"/>
        <item x="1208"/>
        <item x="146"/>
        <item x="312"/>
        <item x="56"/>
        <item x="924"/>
        <item x="270"/>
        <item x="696"/>
        <item x="273"/>
        <item x="674"/>
        <item x="511"/>
        <item x="339"/>
        <item x="202"/>
        <item x="1192"/>
        <item x="396"/>
        <item x="643"/>
        <item x="887"/>
        <item x="1005"/>
        <item x="573"/>
        <item x="759"/>
        <item x="676"/>
        <item x="716"/>
        <item x="739"/>
        <item x="784"/>
        <item x="1162"/>
        <item x="132"/>
        <item x="799"/>
        <item x="464"/>
        <item x="895"/>
        <item x="6"/>
        <item x="665"/>
        <item x="346"/>
        <item x="913"/>
        <item x="1003"/>
        <item x="783"/>
        <item x="300"/>
        <item x="323"/>
        <item x="439"/>
        <item x="1042"/>
        <item x="452"/>
        <item x="1030"/>
        <item x="662"/>
        <item x="331"/>
        <item x="654"/>
        <item x="457"/>
        <item x="781"/>
        <item x="311"/>
        <item x="631"/>
        <item x="483"/>
        <item x="112"/>
        <item x="922"/>
        <item x="877"/>
        <item x="395"/>
        <item x="839"/>
        <item x="734"/>
        <item x="111"/>
        <item x="372"/>
        <item x="31"/>
        <item x="561"/>
        <item x="715"/>
        <item x="333"/>
        <item x="113"/>
        <item x="724"/>
        <item x="13"/>
        <item x="1140"/>
        <item x="559"/>
        <item x="664"/>
        <item x="751"/>
        <item x="988"/>
        <item x="412"/>
        <item x="110"/>
        <item x="817"/>
        <item x="1065"/>
        <item x="1214"/>
        <item x="979"/>
        <item x="510"/>
        <item x="263"/>
        <item x="466"/>
        <item x="867"/>
        <item x="348"/>
        <item x="766"/>
        <item x="824"/>
        <item x="879"/>
        <item x="754"/>
        <item x="170"/>
        <item x="999"/>
        <item x="609"/>
        <item x="542"/>
        <item x="1113"/>
        <item x="1014"/>
        <item x="383"/>
        <item x="556"/>
        <item x="599"/>
        <item x="470"/>
        <item x="23"/>
        <item x="404"/>
        <item x="1011"/>
        <item x="1105"/>
        <item x="456"/>
        <item x="309"/>
        <item x="1025"/>
        <item x="436"/>
        <item x="520"/>
        <item x="959"/>
        <item x="129"/>
        <item x="423"/>
        <item x="257"/>
        <item x="236"/>
        <item x="62"/>
        <item x="142"/>
        <item x="837"/>
        <item x="1106"/>
        <item x="930"/>
        <item x="814"/>
        <item x="447"/>
        <item x="74"/>
        <item x="1040"/>
        <item x="812"/>
        <item x="344"/>
        <item x="685"/>
        <item x="1004"/>
        <item x="46"/>
        <item x="234"/>
        <item x="702"/>
        <item x="203"/>
        <item x="377"/>
        <item x="345"/>
        <item x="742"/>
        <item x="410"/>
        <item x="905"/>
        <item x="1217"/>
        <item x="123"/>
        <item x="682"/>
        <item x="532"/>
        <item x="1128"/>
        <item x="393"/>
        <item x="221"/>
        <item x="1046"/>
        <item x="1136"/>
        <item x="892"/>
        <item x="75"/>
        <item x="43"/>
        <item x="156"/>
        <item x="1048"/>
        <item x="646"/>
        <item x="1133"/>
        <item x="458"/>
        <item x="24"/>
        <item x="145"/>
        <item x="1193"/>
        <item x="26"/>
        <item x="946"/>
        <item x="281"/>
        <item x="161"/>
        <item x="1112"/>
        <item x="831"/>
        <item x="177"/>
        <item x="1119"/>
        <item x="1123"/>
        <item x="1188"/>
        <item x="546"/>
        <item x="1024"/>
        <item x="585"/>
        <item x="63"/>
        <item x="798"/>
        <item x="663"/>
        <item x="1047"/>
        <item x="873"/>
        <item x="1177"/>
        <item x="1063"/>
        <item x="2"/>
        <item x="492"/>
        <item x="1137"/>
        <item x="697"/>
        <item x="796"/>
        <item x="607"/>
        <item x="77"/>
        <item x="1012"/>
        <item x="1198"/>
        <item x="782"/>
        <item x="1059"/>
        <item x="1227"/>
        <item x="533"/>
        <item x="620"/>
        <item x="804"/>
        <item x="752"/>
        <item x="381"/>
        <item x="283"/>
        <item x="745"/>
        <item x="1058"/>
        <item x="133"/>
        <item x="671"/>
        <item x="487"/>
        <item x="29"/>
        <item x="486"/>
        <item x="936"/>
        <item x="577"/>
        <item x="606"/>
        <item x="695"/>
        <item x="645"/>
        <item x="498"/>
        <item x="1035"/>
        <item x="497"/>
        <item x="638"/>
        <item x="699"/>
        <item x="864"/>
        <item x="996"/>
        <item x="402"/>
        <item x="997"/>
        <item x="279"/>
        <item x="825"/>
        <item x="1036"/>
        <item x="96"/>
        <item x="509"/>
        <item x="70"/>
        <item x="192"/>
        <item x="308"/>
        <item x="332"/>
        <item x="285"/>
        <item x="430"/>
        <item x="1226"/>
        <item x="884"/>
        <item x="91"/>
        <item x="1099"/>
        <item x="976"/>
        <item x="649"/>
        <item x="628"/>
        <item x="97"/>
        <item x="1189"/>
        <item x="116"/>
        <item x="500"/>
        <item x="632"/>
        <item x="315"/>
        <item x="991"/>
        <item x="247"/>
        <item x="255"/>
        <item x="570"/>
        <item x="1091"/>
        <item x="440"/>
        <item x="760"/>
        <item x="545"/>
        <item x="1111"/>
        <item x="1138"/>
        <item x="326"/>
        <item x="180"/>
        <item x="729"/>
        <item x="205"/>
        <item x="1054"/>
        <item x="1181"/>
        <item x="849"/>
        <item x="10"/>
        <item x="208"/>
        <item x="856"/>
        <item x="90"/>
        <item x="677"/>
        <item x="1171"/>
        <item x="789"/>
        <item x="195"/>
        <item x="55"/>
        <item x="1077"/>
        <item x="698"/>
        <item x="491"/>
        <item x="449"/>
        <item x="384"/>
        <item x="548"/>
        <item x="186"/>
        <item x="1009"/>
        <item x="390"/>
        <item x="656"/>
        <item x="1183"/>
        <item x="80"/>
        <item x="721"/>
        <item x="1126"/>
        <item x="634"/>
        <item x="617"/>
        <item x="666"/>
        <item x="52"/>
        <item x="512"/>
        <item x="408"/>
        <item x="292"/>
        <item x="293"/>
        <item x="1132"/>
        <item x="1"/>
        <item x="450"/>
        <item x="425"/>
        <item x="1108"/>
        <item x="138"/>
        <item x="797"/>
        <item x="965"/>
        <item x="1168"/>
        <item x="625"/>
        <item x="550"/>
        <item x="529"/>
        <item x="335"/>
        <item x="792"/>
        <item x="805"/>
        <item x="441"/>
        <item x="800"/>
        <item x="207"/>
        <item x="986"/>
        <item x="44"/>
        <item x="932"/>
        <item x="764"/>
        <item x="454"/>
        <item x="419"/>
        <item x="349"/>
        <item x="1094"/>
        <item x="1141"/>
        <item x="558"/>
        <item x="477"/>
        <item x="648"/>
        <item x="941"/>
        <item x="103"/>
        <item x="883"/>
        <item x="681"/>
        <item x="972"/>
        <item x="226"/>
        <item x="168"/>
        <item x="1090"/>
        <item x="626"/>
        <item x="1172"/>
        <item x="276"/>
        <item x="670"/>
        <item x="819"/>
        <item x="970"/>
        <item x="718"/>
        <item x="770"/>
        <item x="104"/>
        <item x="787"/>
        <item x="183"/>
        <item x="231"/>
        <item x="580"/>
        <item x="356"/>
        <item x="83"/>
        <item x="1026"/>
        <item x="1120"/>
        <item x="1165"/>
        <item x="1056"/>
        <item x="727"/>
        <item x="379"/>
        <item x="135"/>
        <item x="259"/>
        <item x="228"/>
        <item x="1045"/>
        <item x="514"/>
        <item x="224"/>
        <item x="562"/>
        <item x="164"/>
        <item x="1147"/>
        <item x="367"/>
        <item x="1223"/>
        <item x="391"/>
        <item x="444"/>
        <item x="167"/>
        <item x="1092"/>
        <item x="733"/>
        <item x="998"/>
        <item x="803"/>
        <item x="98"/>
        <item x="1013"/>
        <item x="237"/>
        <item x="386"/>
        <item x="683"/>
        <item x="768"/>
        <item x="475"/>
        <item x="693"/>
        <item x="667"/>
        <item x="923"/>
        <item x="605"/>
        <item x="869"/>
        <item x="30"/>
        <item x="793"/>
        <item x="380"/>
        <item x="294"/>
        <item x="1215"/>
        <item x="855"/>
        <item x="398"/>
        <item x="980"/>
        <item x="400"/>
        <item x="1072"/>
        <item x="363"/>
        <item x="881"/>
        <item x="882"/>
        <item x="1224"/>
        <item x="818"/>
        <item x="501"/>
        <item x="791"/>
        <item x="429"/>
        <item x="772"/>
        <item x="502"/>
        <item x="1187"/>
        <item x="1098"/>
        <item x="525"/>
        <item x="370"/>
        <item x="342"/>
        <item x="1169"/>
        <item x="107"/>
        <item x="990"/>
        <item x="894"/>
        <item x="1222"/>
        <item x="623"/>
        <item x="1225"/>
        <item x="392"/>
        <item x="726"/>
        <item x="1129"/>
        <item x="184"/>
        <item x="1038"/>
        <item x="151"/>
        <item x="1166"/>
        <item x="95"/>
        <item x="446"/>
        <item x="1084"/>
        <item x="835"/>
        <item x="846"/>
        <item x="816"/>
        <item x="595"/>
        <item x="389"/>
        <item x="1039"/>
        <item x="589"/>
        <item x="365"/>
        <item x="612"/>
        <item x="989"/>
        <item x="790"/>
        <item x="668"/>
        <item x="473"/>
        <item x="353"/>
        <item x="459"/>
        <item x="926"/>
        <item x="472"/>
        <item x="1190"/>
        <item x="85"/>
        <item x="795"/>
        <item x="564"/>
        <item x="494"/>
        <item x="1200"/>
        <item x="358"/>
        <item x="587"/>
        <item x="889"/>
        <item x="810"/>
        <item x="1050"/>
        <item x="658"/>
        <item x="1044"/>
        <item x="1199"/>
        <item x="1017"/>
        <item x="723"/>
        <item x="565"/>
        <item x="863"/>
        <item x="555"/>
        <item x="108"/>
        <item x="636"/>
        <item x="630"/>
        <item x="1103"/>
        <item x="539"/>
        <item x="1069"/>
        <item x="780"/>
        <item x="465"/>
        <item x="179"/>
        <item x="828"/>
        <item x="995"/>
        <item x="1139"/>
        <item x="865"/>
        <item x="910"/>
        <item x="1016"/>
        <item x="624"/>
        <item x="1021"/>
        <item x="765"/>
        <item x="1202"/>
        <item x="719"/>
        <item x="925"/>
        <item x="4"/>
        <item t="default"/>
      </items>
    </pivotField>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Filled Energy Consumption" fld="15" baseField="0" baseItem="0" numFmtId="2"/>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E5A3BCF-53F4-4CD9-AF3B-D9242F9DEB0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3:B58" firstHeaderRow="1" firstDataRow="1" firstDataCol="1"/>
  <pivotFields count="24">
    <pivotField numFmtId="22" showAll="0">
      <items count="4001">
        <item x="2514"/>
        <item x="1276"/>
        <item x="31"/>
        <item x="2246"/>
        <item x="608"/>
        <item x="2298"/>
        <item x="2431"/>
        <item x="2281"/>
        <item x="1122"/>
        <item x="3556"/>
        <item x="1112"/>
        <item x="1366"/>
        <item x="1398"/>
        <item x="3892"/>
        <item x="2597"/>
        <item x="3400"/>
        <item x="955"/>
        <item x="1293"/>
        <item x="2870"/>
        <item x="3790"/>
        <item x="307"/>
        <item x="2339"/>
        <item x="781"/>
        <item x="544"/>
        <item x="2279"/>
        <item x="1275"/>
        <item x="1080"/>
        <item x="1395"/>
        <item x="1454"/>
        <item x="2466"/>
        <item x="2854"/>
        <item x="2865"/>
        <item x="1531"/>
        <item x="3911"/>
        <item x="3498"/>
        <item x="1424"/>
        <item x="3959"/>
        <item x="3899"/>
        <item x="726"/>
        <item x="1859"/>
        <item x="3201"/>
        <item x="1554"/>
        <item x="2167"/>
        <item x="3864"/>
        <item x="2575"/>
        <item x="861"/>
        <item x="648"/>
        <item x="3670"/>
        <item x="1307"/>
        <item x="1795"/>
        <item x="3769"/>
        <item x="1539"/>
        <item x="1270"/>
        <item x="3489"/>
        <item x="612"/>
        <item x="3866"/>
        <item x="956"/>
        <item x="3284"/>
        <item x="3397"/>
        <item x="908"/>
        <item x="3537"/>
        <item x="3624"/>
        <item x="94"/>
        <item x="3218"/>
        <item x="950"/>
        <item x="2035"/>
        <item x="166"/>
        <item x="342"/>
        <item x="3246"/>
        <item x="163"/>
        <item x="2578"/>
        <item x="1604"/>
        <item x="3417"/>
        <item x="1387"/>
        <item x="1764"/>
        <item x="1226"/>
        <item x="1530"/>
        <item x="1658"/>
        <item x="3273"/>
        <item x="2707"/>
        <item x="1769"/>
        <item x="1264"/>
        <item x="2606"/>
        <item x="3472"/>
        <item x="3679"/>
        <item x="1063"/>
        <item x="3563"/>
        <item x="3433"/>
        <item x="2582"/>
        <item x="328"/>
        <item x="1750"/>
        <item x="680"/>
        <item x="2767"/>
        <item x="3072"/>
        <item x="3767"/>
        <item x="277"/>
        <item x="2631"/>
        <item x="1617"/>
        <item x="3884"/>
        <item x="1166"/>
        <item x="1565"/>
        <item x="3593"/>
        <item x="953"/>
        <item x="1744"/>
        <item x="1227"/>
        <item x="2108"/>
        <item x="318"/>
        <item x="1688"/>
        <item x="2628"/>
        <item x="3726"/>
        <item x="1241"/>
        <item x="3157"/>
        <item x="97"/>
        <item x="3292"/>
        <item x="1251"/>
        <item x="1361"/>
        <item x="2589"/>
        <item x="3232"/>
        <item x="3243"/>
        <item x="911"/>
        <item x="3945"/>
        <item x="931"/>
        <item x="1466"/>
        <item x="2553"/>
        <item x="288"/>
        <item x="3840"/>
        <item x="2924"/>
        <item x="1370"/>
        <item x="3617"/>
        <item x="2926"/>
        <item x="3870"/>
        <item x="2202"/>
        <item x="2837"/>
        <item x="3295"/>
        <item x="1497"/>
        <item x="3830"/>
        <item x="3678"/>
        <item x="1704"/>
        <item x="2374"/>
        <item x="552"/>
        <item x="1747"/>
        <item x="3300"/>
        <item x="1334"/>
        <item x="1338"/>
        <item x="228"/>
        <item x="519"/>
        <item x="1335"/>
        <item x="3357"/>
        <item x="1296"/>
        <item x="3146"/>
        <item x="3455"/>
        <item x="717"/>
        <item x="427"/>
        <item x="3813"/>
        <item x="1782"/>
        <item x="859"/>
        <item x="3835"/>
        <item x="2732"/>
        <item x="3798"/>
        <item x="2018"/>
        <item x="2702"/>
        <item x="21"/>
        <item x="1827"/>
        <item x="1380"/>
        <item x="2783"/>
        <item x="2425"/>
        <item x="3156"/>
        <item x="1196"/>
        <item x="3969"/>
        <item x="3111"/>
        <item x="3061"/>
        <item x="3095"/>
        <item x="2353"/>
        <item x="1039"/>
        <item x="1421"/>
        <item x="375"/>
        <item x="42"/>
        <item x="2008"/>
        <item x="3852"/>
        <item x="1550"/>
        <item x="3848"/>
        <item x="1643"/>
        <item x="2920"/>
        <item x="2251"/>
        <item x="3860"/>
        <item x="2552"/>
        <item x="256"/>
        <item x="2132"/>
        <item x="3565"/>
        <item x="2164"/>
        <item x="1190"/>
        <item x="2927"/>
        <item x="1180"/>
        <item x="1127"/>
        <item x="614"/>
        <item x="1096"/>
        <item x="388"/>
        <item x="35"/>
        <item x="3262"/>
        <item x="1381"/>
        <item x="491"/>
        <item x="3462"/>
        <item x="2538"/>
        <item x="2159"/>
        <item x="1141"/>
        <item x="683"/>
        <item x="3600"/>
        <item x="971"/>
        <item x="2399"/>
        <item x="1856"/>
        <item x="287"/>
        <item x="2010"/>
        <item x="3407"/>
        <item x="98"/>
        <item x="3922"/>
        <item x="3605"/>
        <item x="2341"/>
        <item x="1994"/>
        <item x="2129"/>
        <item x="3466"/>
        <item x="3742"/>
        <item x="3614"/>
        <item x="1188"/>
        <item x="3171"/>
        <item x="895"/>
        <item x="3443"/>
        <item x="306"/>
        <item x="2910"/>
        <item x="3890"/>
        <item x="2303"/>
        <item x="1450"/>
        <item x="60"/>
        <item x="2332"/>
        <item x="154"/>
        <item x="3774"/>
        <item x="3988"/>
        <item x="448"/>
        <item x="672"/>
        <item x="1884"/>
        <item x="2423"/>
        <item x="419"/>
        <item x="59"/>
        <item x="1088"/>
        <item x="3638"/>
        <item x="1622"/>
        <item x="3738"/>
        <item x="1911"/>
        <item x="1836"/>
        <item x="147"/>
        <item x="3118"/>
        <item x="469"/>
        <item x="2929"/>
        <item x="2781"/>
        <item x="2382"/>
        <item x="1393"/>
        <item x="2627"/>
        <item x="694"/>
        <item x="2331"/>
        <item x="1908"/>
        <item x="1018"/>
        <item x="3264"/>
        <item x="3905"/>
        <item x="1189"/>
        <item x="785"/>
        <item x="1866"/>
        <item x="480"/>
        <item x="521"/>
        <item x="1152"/>
        <item x="3399"/>
        <item x="533"/>
        <item x="2338"/>
        <item x="2670"/>
        <item x="308"/>
        <item x="2403"/>
        <item x="915"/>
        <item x="851"/>
        <item x="497"/>
        <item x="1879"/>
        <item x="3579"/>
        <item x="2601"/>
        <item x="2681"/>
        <item x="1103"/>
        <item x="594"/>
        <item x="945"/>
        <item x="2239"/>
        <item x="3291"/>
        <item x="3875"/>
        <item x="176"/>
        <item x="235"/>
        <item x="2418"/>
        <item x="3846"/>
        <item x="3895"/>
        <item x="1548"/>
        <item x="8"/>
        <item x="1945"/>
        <item x="283"/>
        <item x="2478"/>
        <item x="1753"/>
        <item x="1292"/>
        <item x="3804"/>
        <item x="2750"/>
        <item x="1723"/>
        <item x="1058"/>
        <item x="894"/>
        <item x="2605"/>
        <item x="421"/>
        <item x="473"/>
        <item x="1566"/>
        <item x="212"/>
        <item x="2500"/>
        <item x="44"/>
        <item x="671"/>
        <item x="2610"/>
        <item x="3182"/>
        <item x="3100"/>
        <item x="3420"/>
        <item x="3661"/>
        <item x="635"/>
        <item x="1357"/>
        <item x="1956"/>
        <item x="3309"/>
        <item x="2930"/>
        <item x="580"/>
        <item x="1840"/>
        <item x="2468"/>
        <item x="3792"/>
        <item x="1134"/>
        <item x="3986"/>
        <item x="832"/>
        <item x="1718"/>
        <item x="1708"/>
        <item x="3107"/>
        <item x="3591"/>
        <item x="2348"/>
        <item x="3091"/>
        <item x="2717"/>
        <item x="2153"/>
        <item x="191"/>
        <item x="791"/>
        <item x="733"/>
        <item x="1989"/>
        <item x="1235"/>
        <item x="3983"/>
        <item x="1713"/>
        <item x="1977"/>
        <item x="3951"/>
        <item x="1972"/>
        <item x="2720"/>
        <item x="1728"/>
        <item x="2283"/>
        <item x="443"/>
        <item x="589"/>
        <item x="3831"/>
        <item x="3984"/>
        <item x="2053"/>
        <item x="678"/>
        <item x="1895"/>
        <item x="3405"/>
        <item x="1893"/>
        <item x="1589"/>
        <item x="2988"/>
        <item x="1146"/>
        <item x="1596"/>
        <item x="1816"/>
        <item x="1542"/>
        <item x="3754"/>
        <item x="3510"/>
        <item x="3506"/>
        <item x="2074"/>
        <item x="3939"/>
        <item x="3183"/>
        <item x="3677"/>
        <item x="2761"/>
        <item x="1004"/>
        <item x="3723"/>
        <item x="1347"/>
        <item x="3162"/>
        <item x="2133"/>
        <item x="1706"/>
        <item x="900"/>
        <item x="3898"/>
        <item x="1626"/>
        <item x="2036"/>
        <item x="2095"/>
        <item x="3089"/>
        <item x="477"/>
        <item x="3721"/>
        <item x="1256"/>
        <item x="440"/>
        <item x="3495"/>
        <item x="3817"/>
        <item x="1598"/>
        <item x="242"/>
        <item x="796"/>
        <item x="3326"/>
        <item x="1037"/>
        <item x="294"/>
        <item x="336"/>
        <item x="2197"/>
        <item x="1068"/>
        <item x="1849"/>
        <item x="1401"/>
        <item x="2587"/>
        <item x="1793"/>
        <item x="786"/>
        <item x="1232"/>
        <item x="1564"/>
        <item x="2696"/>
        <item x="3155"/>
        <item x="3018"/>
        <item x="1773"/>
        <item x="22"/>
        <item x="3910"/>
        <item x="2588"/>
        <item x="3589"/>
        <item x="2519"/>
        <item x="2457"/>
        <item x="2895"/>
        <item x="2760"/>
        <item x="3020"/>
        <item x="954"/>
        <item x="2452"/>
        <item x="1218"/>
        <item x="3611"/>
        <item x="1953"/>
        <item x="167"/>
        <item x="1568"/>
        <item x="2914"/>
        <item x="1515"/>
        <item x="211"/>
        <item x="3316"/>
        <item x="1655"/>
        <item x="822"/>
        <item x="2943"/>
        <item x="3809"/>
        <item x="2369"/>
        <item x="3086"/>
        <item x="2272"/>
        <item x="625"/>
        <item x="607"/>
        <item x="2581"/>
        <item x="3880"/>
        <item x="2446"/>
        <item x="2227"/>
        <item x="3457"/>
        <item x="1430"/>
        <item x="734"/>
        <item x="329"/>
        <item x="3094"/>
        <item x="2130"/>
        <item x="1861"/>
        <item x="872"/>
        <item x="3796"/>
        <item x="2469"/>
        <item x="882"/>
        <item x="3137"/>
        <item x="2803"/>
        <item x="2950"/>
        <item x="1007"/>
        <item x="131"/>
        <item x="30"/>
        <item x="1105"/>
        <item x="1322"/>
        <item x="1136"/>
        <item x="3486"/>
        <item x="1194"/>
        <item x="1657"/>
        <item x="1786"/>
        <item x="2635"/>
        <item x="1204"/>
        <item x="3185"/>
        <item x="640"/>
        <item x="2211"/>
        <item x="1028"/>
        <item x="624"/>
        <item x="564"/>
        <item x="3178"/>
        <item x="3184"/>
        <item x="735"/>
        <item x="2309"/>
        <item x="2770"/>
        <item x="2634"/>
        <item x="1701"/>
        <item x="1999"/>
        <item x="3395"/>
        <item x="904"/>
        <item x="385"/>
        <item x="2574"/>
        <item x="2869"/>
        <item x="3337"/>
        <item x="2951"/>
        <item x="2161"/>
        <item x="2591"/>
        <item x="1654"/>
        <item x="3179"/>
        <item x="2771"/>
        <item x="2987"/>
        <item x="1507"/>
        <item x="3212"/>
        <item x="2505"/>
        <item x="1788"/>
        <item x="3071"/>
        <item x="3832"/>
        <item x="3419"/>
        <item x="2429"/>
        <item x="3317"/>
        <item x="1529"/>
        <item x="3850"/>
        <item x="645"/>
        <item x="961"/>
        <item x="2960"/>
        <item x="3468"/>
        <item x="2900"/>
        <item x="1115"/>
        <item x="271"/>
        <item x="1971"/>
        <item x="3783"/>
        <item x="2554"/>
        <item x="3010"/>
        <item x="1298"/>
        <item x="384"/>
        <item x="3478"/>
        <item x="1385"/>
        <item x="2442"/>
        <item x="507"/>
        <item x="1484"/>
        <item x="932"/>
        <item x="1350"/>
        <item x="1905"/>
        <item x="2086"/>
        <item x="262"/>
        <item x="400"/>
        <item x="1399"/>
        <item x="1681"/>
        <item x="1025"/>
        <item x="1751"/>
        <item x="1979"/>
        <item x="3553"/>
        <item x="478"/>
        <item x="1913"/>
        <item x="677"/>
        <item x="2751"/>
        <item x="2242"/>
        <item x="888"/>
        <item x="2618"/>
        <item x="1233"/>
        <item x="418"/>
        <item x="725"/>
        <item x="3882"/>
        <item x="1733"/>
        <item x="2701"/>
        <item x="3658"/>
        <item x="1367"/>
        <item x="1984"/>
        <item x="1156"/>
        <item x="3703"/>
        <item x="3021"/>
        <item x="960"/>
        <item x="25"/>
        <item x="1181"/>
        <item x="2154"/>
        <item x="119"/>
        <item x="1157"/>
        <item x="1191"/>
        <item x="3718"/>
        <item x="2017"/>
        <item x="2016"/>
        <item x="2111"/>
        <item x="2779"/>
        <item x="857"/>
        <item x="2863"/>
        <item x="2636"/>
        <item x="2962"/>
        <item x="561"/>
        <item x="2150"/>
        <item x="171"/>
        <item x="3649"/>
        <item x="139"/>
        <item x="3205"/>
        <item x="2073"/>
        <item x="3683"/>
        <item x="508"/>
        <item x="936"/>
        <item x="3577"/>
        <item x="145"/>
        <item x="3481"/>
        <item x="192"/>
        <item x="1873"/>
        <item x="766"/>
        <item x="1819"/>
        <item x="3702"/>
        <item x="811"/>
        <item x="2052"/>
        <item x="3780"/>
        <item x="3507"/>
        <item x="2304"/>
        <item x="2221"/>
        <item x="3311"/>
        <item x="377"/>
        <item x="2285"/>
        <item x="2044"/>
        <item x="2679"/>
        <item x="2758"/>
        <item x="2144"/>
        <item x="1623"/>
        <item x="2831"/>
        <item x="37"/>
        <item x="1624"/>
        <item x="3717"/>
        <item x="2667"/>
        <item x="2645"/>
        <item x="743"/>
        <item x="1371"/>
        <item x="2833"/>
        <item x="205"/>
        <item x="1809"/>
        <item x="3536"/>
        <item x="3560"/>
        <item x="2540"/>
        <item x="454"/>
        <item x="2296"/>
        <item x="2134"/>
        <item x="2539"/>
        <item x="426"/>
        <item x="2912"/>
        <item x="1656"/>
        <item x="1280"/>
        <item x="1495"/>
        <item x="3585"/>
        <item x="2440"/>
        <item x="2622"/>
        <item x="3954"/>
        <item x="3261"/>
        <item x="3909"/>
        <item x="115"/>
        <item x="1022"/>
        <item x="1331"/>
        <item x="2695"/>
        <item x="1195"/>
        <item x="3588"/>
        <item x="3476"/>
        <item x="2952"/>
        <item x="555"/>
        <item x="2821"/>
        <item x="554"/>
        <item x="2137"/>
        <item x="3955"/>
        <item x="525"/>
        <item x="3436"/>
        <item x="299"/>
        <item x="809"/>
        <item x="1379"/>
        <item x="185"/>
        <item x="3379"/>
        <item x="3761"/>
        <item x="3944"/>
        <item x="2593"/>
        <item x="1186"/>
        <item x="2614"/>
        <item x="2273"/>
        <item x="1560"/>
        <item x="2743"/>
        <item x="1826"/>
        <item x="3233"/>
        <item x="286"/>
        <item x="3220"/>
        <item x="896"/>
        <item x="3386"/>
        <item x="2275"/>
        <item x="697"/>
        <item x="2968"/>
        <item x="1030"/>
        <item x="2615"/>
        <item x="1683"/>
        <item x="2885"/>
        <item x="3580"/>
        <item x="737"/>
        <item x="3339"/>
        <item x="2832"/>
        <item x="1463"/>
        <item x="934"/>
        <item x="3995"/>
        <item x="3064"/>
        <item x="270"/>
        <item x="852"/>
        <item x="3119"/>
        <item x="1006"/>
        <item x="1712"/>
        <item x="1711"/>
        <item x="3228"/>
        <item x="3826"/>
        <item x="3786"/>
        <item x="1044"/>
        <item x="621"/>
        <item x="3328"/>
        <item x="3881"/>
        <item x="1671"/>
        <item x="3978"/>
        <item x="2410"/>
        <item x="2725"/>
        <item x="1960"/>
        <item x="2736"/>
        <item x="1374"/>
        <item x="2608"/>
        <item x="2384"/>
        <item x="499"/>
        <item x="1328"/>
        <item x="3286"/>
        <item x="1100"/>
        <item x="728"/>
        <item x="761"/>
        <item x="3030"/>
        <item x="66"/>
        <item x="2430"/>
        <item x="1537"/>
        <item x="3127"/>
        <item x="534"/>
        <item x="250"/>
        <item x="2205"/>
        <item x="1831"/>
        <item x="3966"/>
        <item x="474"/>
        <item x="1567"/>
        <item x="1914"/>
        <item x="1881"/>
        <item x="2731"/>
        <item x="20"/>
        <item x="3132"/>
        <item x="3437"/>
        <item x="3250"/>
        <item x="1580"/>
        <item x="3348"/>
        <item x="3276"/>
        <item x="359"/>
        <item x="2822"/>
        <item x="1177"/>
        <item x="3903"/>
        <item x="3687"/>
        <item x="3806"/>
        <item x="2232"/>
        <item x="2230"/>
        <item x="2653"/>
        <item x="3570"/>
        <item x="3104"/>
        <item x="2415"/>
        <item x="261"/>
        <item x="930"/>
        <item x="3368"/>
        <item x="1144"/>
        <item x="238"/>
        <item x="249"/>
        <item x="2165"/>
        <item x="1634"/>
        <item x="1817"/>
        <item x="1496"/>
        <item x="1813"/>
        <item x="1081"/>
        <item x="2292"/>
        <item x="2178"/>
        <item x="701"/>
        <item x="1394"/>
        <item x="3216"/>
        <item x="3488"/>
        <item x="1295"/>
        <item x="3122"/>
        <item x="3237"/>
        <item x="1703"/>
        <item x="691"/>
        <item x="1635"/>
        <item x="3568"/>
        <item x="3229"/>
        <item x="2527"/>
        <item x="3208"/>
        <item x="1246"/>
        <item x="1198"/>
        <item x="3442"/>
        <item x="801"/>
        <item x="3913"/>
        <item x="1761"/>
        <item x="3383"/>
        <item x="658"/>
        <item x="2849"/>
        <item x="2769"/>
        <item x="2021"/>
        <item x="537"/>
        <item x="3927"/>
        <item x="1015"/>
        <item x="3758"/>
        <item x="3346"/>
        <item x="2051"/>
        <item x="3297"/>
        <item x="2836"/>
        <item x="2455"/>
        <item x="178"/>
        <item x="2006"/>
        <item x="1628"/>
        <item x="2408"/>
        <item x="1145"/>
        <item x="2357"/>
        <item x="1368"/>
        <item x="709"/>
        <item x="1876"/>
        <item x="1273"/>
        <item x="744"/>
        <item x="1158"/>
        <item x="215"/>
        <item x="1168"/>
        <item x="1205"/>
        <item x="3834"/>
        <item x="2768"/>
        <item x="509"/>
        <item x="1222"/>
        <item x="189"/>
        <item x="1300"/>
        <item x="2389"/>
        <item x="2866"/>
        <item x="1839"/>
        <item x="2312"/>
        <item x="2149"/>
        <item x="3351"/>
        <item x="2334"/>
        <item x="162"/>
        <item x="3278"/>
        <item x="3777"/>
        <item x="82"/>
        <item x="1825"/>
        <item x="259"/>
        <item x="1410"/>
        <item x="1405"/>
        <item x="3314"/>
        <item x="3781"/>
        <item x="2196"/>
        <item x="1872"/>
        <item x="1312"/>
        <item x="3768"/>
        <item x="371"/>
        <item x="224"/>
        <item x="3049"/>
        <item x="2025"/>
        <item x="2405"/>
        <item x="3672"/>
        <item x="579"/>
        <item x="361"/>
        <item x="583"/>
        <item x="2857"/>
        <item x="2054"/>
        <item x="3373"/>
        <item x="718"/>
        <item x="493"/>
        <item x="1874"/>
        <item x="2775"/>
        <item x="2411"/>
        <item x="2406"/>
        <item x="980"/>
        <item x="1059"/>
        <item x="3048"/>
        <item x="1869"/>
        <item x="1798"/>
        <item x="2520"/>
        <item x="1946"/>
        <item x="3117"/>
        <item x="297"/>
        <item x="3667"/>
        <item x="1737"/>
        <item x="2814"/>
        <item x="2698"/>
        <item x="886"/>
        <item x="2744"/>
        <item x="3307"/>
        <item x="3952"/>
        <item x="814"/>
        <item x="483"/>
        <item x="1976"/>
        <item x="3797"/>
        <item x="2844"/>
        <item x="2479"/>
        <item x="517"/>
        <item x="2290"/>
        <item x="3746"/>
        <item x="1850"/>
        <item x="2859"/>
        <item x="240"/>
        <item x="3934"/>
        <item x="198"/>
        <item x="2802"/>
        <item x="1431"/>
        <item x="3811"/>
        <item x="3982"/>
        <item x="1488"/>
        <item x="3877"/>
        <item x="2955"/>
        <item x="3408"/>
        <item x="351"/>
        <item x="1968"/>
        <item x="1321"/>
        <item x="3175"/>
        <item x="3938"/>
        <item x="1413"/>
        <item x="3067"/>
        <item x="1437"/>
        <item x="559"/>
        <item x="468"/>
        <item x="875"/>
        <item x="1005"/>
        <item x="1888"/>
        <item x="2982"/>
        <item x="3935"/>
        <item x="1573"/>
        <item x="760"/>
        <item x="2306"/>
        <item x="2544"/>
        <item x="3215"/>
        <item x="3005"/>
        <item x="3435"/>
        <item x="2015"/>
        <item x="1042"/>
        <item x="3812"/>
        <item x="3615"/>
        <item x="1265"/>
        <item x="395"/>
        <item x="2485"/>
        <item x="2252"/>
        <item x="3203"/>
        <item x="3574"/>
        <item x="2105"/>
        <item x="3932"/>
        <item x="2363"/>
        <item x="2543"/>
        <item x="2250"/>
        <item x="2973"/>
        <item x="994"/>
        <item x="2271"/>
        <item x="1680"/>
        <item x="3321"/>
        <item x="203"/>
        <item x="1574"/>
        <item x="3484"/>
        <item x="1505"/>
        <item x="43"/>
        <item x="1291"/>
        <item x="1128"/>
        <item x="993"/>
        <item x="1644"/>
        <item x="866"/>
        <item x="451"/>
        <item x="901"/>
        <item x="2176"/>
        <item x="1770"/>
        <item x="7"/>
        <item x="1885"/>
        <item x="769"/>
        <item x="3691"/>
        <item x="1075"/>
        <item x="1159"/>
        <item x="3079"/>
        <item x="3704"/>
        <item x="3389"/>
        <item x="3234"/>
        <item x="1009"/>
        <item x="230"/>
        <item x="1506"/>
        <item x="1349"/>
        <item x="27"/>
        <item x="1722"/>
        <item x="1309"/>
        <item x="1611"/>
        <item x="3327"/>
        <item x="549"/>
        <item x="2765"/>
        <item x="2711"/>
        <item x="2692"/>
        <item x="1725"/>
        <item x="1732"/>
        <item x="3298"/>
        <item x="1832"/>
        <item x="1790"/>
        <item x="2617"/>
        <item x="204"/>
        <item x="2718"/>
        <item x="1229"/>
        <item x="34"/>
        <item x="348"/>
        <item x="3578"/>
        <item x="806"/>
        <item x="878"/>
        <item x="2185"/>
        <item x="511"/>
        <item x="3805"/>
        <item x="756"/>
        <item x="1857"/>
        <item x="3756"/>
        <item x="666"/>
        <item x="1833"/>
        <item x="1528"/>
        <item x="3538"/>
        <item x="1697"/>
        <item x="1823"/>
        <item x="1864"/>
        <item x="3963"/>
        <item x="101"/>
        <item x="840"/>
        <item x="3801"/>
        <item x="986"/>
        <item x="2557"/>
        <item x="3033"/>
        <item x="724"/>
        <item x="2081"/>
        <item x="3838"/>
        <item x="3896"/>
        <item x="2277"/>
        <item x="3509"/>
        <item x="2138"/>
        <item x="2464"/>
        <item x="1986"/>
        <item x="236"/>
        <item x="2740"/>
        <item x="3359"/>
        <item x="2818"/>
        <item x="349"/>
        <item x="3140"/>
        <item x="379"/>
        <item x="2031"/>
        <item x="1308"/>
        <item x="1123"/>
        <item x="2328"/>
        <item x="3423"/>
        <item x="3874"/>
        <item x="3223"/>
        <item x="2669"/>
        <item x="798"/>
        <item x="366"/>
        <item x="65"/>
        <item x="295"/>
        <item x="464"/>
        <item x="1802"/>
        <item x="1981"/>
        <item x="3503"/>
        <item x="3354"/>
        <item x="1314"/>
        <item x="2660"/>
        <item x="3473"/>
        <item x="1343"/>
        <item x="2361"/>
        <item x="3332"/>
        <item x="3943"/>
        <item x="1896"/>
        <item x="1461"/>
        <item x="979"/>
        <item x="1000"/>
        <item x="2000"/>
        <item x="3917"/>
        <item x="2090"/>
        <item x="2212"/>
        <item x="3139"/>
        <item x="2658"/>
        <item x="865"/>
        <item x="3582"/>
        <item x="1799"/>
        <item x="2502"/>
        <item x="2644"/>
        <item x="2219"/>
        <item x="2569"/>
        <item x="303"/>
        <item x="1535"/>
        <item x="3653"/>
        <item x="1428"/>
        <item x="133"/>
        <item x="1702"/>
        <item x="2062"/>
        <item x="1279"/>
        <item x="3197"/>
        <item x="3601"/>
        <item x="2871"/>
        <item x="3997"/>
        <item x="53"/>
        <item x="255"/>
        <item x="2061"/>
        <item x="681"/>
        <item x="2119"/>
        <item x="836"/>
        <item x="1651"/>
        <item x="2981"/>
        <item x="2868"/>
        <item x="1682"/>
        <item x="429"/>
        <item x="855"/>
        <item x="2536"/>
        <item x="3019"/>
        <item x="506"/>
        <item x="3151"/>
        <item x="3330"/>
        <item x="1099"/>
        <item x="3381"/>
        <item x="1455"/>
        <item x="2805"/>
        <item x="2706"/>
        <item x="642"/>
        <item x="1629"/>
        <item x="568"/>
        <item x="187"/>
        <item x="1966"/>
        <item x="1263"/>
        <item x="3361"/>
        <item x="118"/>
        <item x="3384"/>
        <item x="991"/>
        <item x="2657"/>
        <item x="662"/>
        <item x="1882"/>
        <item x="248"/>
        <item x="2395"/>
        <item x="1892"/>
        <item x="1267"/>
        <item x="2049"/>
        <item x="275"/>
        <item x="237"/>
        <item x="2693"/>
        <item x="2278"/>
        <item x="3885"/>
        <item x="372"/>
        <item x="2549"/>
        <item x="36"/>
        <item x="3012"/>
        <item x="2413"/>
        <item x="358"/>
        <item x="556"/>
        <item x="2057"/>
        <item x="392"/>
        <item x="2778"/>
        <item x="3559"/>
        <item x="1383"/>
        <item x="3187"/>
        <item x="1695"/>
        <item x="3714"/>
        <item x="3453"/>
        <item x="2110"/>
        <item x="504"/>
        <item x="2921"/>
        <item x="2360"/>
        <item x="1842"/>
        <item x="2451"/>
        <item x="3799"/>
        <item x="1988"/>
        <item x="186"/>
        <item x="831"/>
        <item x="3416"/>
        <item x="1934"/>
        <item x="3529"/>
        <item x="2878"/>
        <item x="2096"/>
        <item x="1453"/>
        <item x="2071"/>
        <item x="1403"/>
        <item x="2066"/>
        <item x="1491"/>
        <item x="2456"/>
        <item x="3376"/>
        <item x="2901"/>
        <item x="3745"/>
        <item x="1730"/>
        <item x="3996"/>
        <item x="313"/>
        <item x="1026"/>
        <item x="401"/>
        <item x="749"/>
        <item x="751"/>
        <item x="2226"/>
        <item x="41"/>
        <item x="3619"/>
        <item x="2559"/>
        <item x="3869"/>
        <item x="397"/>
        <item x="1696"/>
        <item x="1130"/>
        <item x="465"/>
        <item x="415"/>
        <item x="1933"/>
        <item x="2861"/>
        <item x="1313"/>
        <item x="3598"/>
        <item x="2513"/>
        <item x="759"/>
        <item x="547"/>
        <item x="3168"/>
        <item x="2282"/>
        <item x="2401"/>
        <item x="3816"/>
        <item x="546"/>
        <item x="2584"/>
        <item x="3380"/>
        <item x="2318"/>
        <item x="1805"/>
        <item x="3160"/>
        <item x="1069"/>
        <item x="2932"/>
        <item x="1208"/>
        <item x="1452"/>
        <item x="1479"/>
        <item x="3630"/>
        <item x="2964"/>
        <item x="2966"/>
        <item x="3287"/>
        <item x="722"/>
        <item x="1811"/>
        <item x="631"/>
        <item x="2548"/>
        <item x="3296"/>
        <item x="3989"/>
        <item x="2576"/>
        <item x="2992"/>
        <item x="1513"/>
        <item x="1091"/>
        <item x="2672"/>
        <item x="3009"/>
        <item x="3549"/>
        <item x="1714"/>
        <item x="276"/>
        <item x="792"/>
        <item x="1268"/>
        <item x="565"/>
        <item x="782"/>
        <item x="3586"/>
        <item x="2807"/>
        <item x="3547"/>
        <item x="682"/>
        <item x="58"/>
        <item x="2307"/>
        <item x="62"/>
        <item x="1762"/>
        <item x="2712"/>
        <item x="753"/>
        <item x="193"/>
        <item x="1148"/>
        <item x="1778"/>
        <item x="3720"/>
        <item x="282"/>
        <item x="2792"/>
        <item x="3392"/>
        <item x="2735"/>
        <item x="1724"/>
        <item x="2816"/>
        <item x="3304"/>
        <item x="1870"/>
        <item x="475"/>
        <item x="281"/>
        <item x="1458"/>
        <item x="2893"/>
        <item x="1261"/>
        <item x="3126"/>
        <item x="3209"/>
        <item x="1661"/>
        <item x="3474"/>
        <item x="2354"/>
        <item x="2210"/>
        <item x="1274"/>
        <item x="3566"/>
        <item x="2003"/>
        <item x="1824"/>
        <item x="3748"/>
        <item x="2268"/>
        <item x="569"/>
        <item x="879"/>
        <item x="1935"/>
        <item x="808"/>
        <item x="777"/>
        <item x="1851"/>
        <item x="2068"/>
        <item x="114"/>
        <item x="2999"/>
        <item x="1442"/>
        <item x="1995"/>
        <item x="128"/>
        <item x="3855"/>
        <item x="2646"/>
        <item x="1698"/>
        <item x="2204"/>
        <item x="1277"/>
        <item x="3210"/>
        <item x="1207"/>
        <item x="2262"/>
        <item x="247"/>
        <item x="3592"/>
        <item x="2320"/>
        <item x="2048"/>
        <item x="3027"/>
        <item x="3239"/>
        <item x="2465"/>
        <item x="1662"/>
        <item x="3256"/>
        <item x="2908"/>
        <item x="3634"/>
        <item x="1132"/>
        <item x="2918"/>
        <item x="2414"/>
        <item x="2773"/>
        <item x="2070"/>
        <item x="653"/>
        <item x="1610"/>
        <item x="2733"/>
        <item x="3528"/>
        <item x="873"/>
        <item x="3900"/>
        <item x="3912"/>
        <item x="2946"/>
        <item x="3244"/>
        <item x="1810"/>
        <item x="3385"/>
        <item x="1316"/>
        <item x="414"/>
        <item x="9"/>
        <item x="3641"/>
        <item x="529"/>
        <item x="3508"/>
        <item x="56"/>
        <item x="1585"/>
        <item x="3725"/>
        <item x="3461"/>
        <item x="3024"/>
        <item x="2919"/>
        <item x="1664"/>
        <item x="3810"/>
        <item x="1784"/>
        <item x="2324"/>
        <item x="180"/>
        <item x="2881"/>
        <item x="3172"/>
        <item x="1944"/>
        <item x="3230"/>
        <item x="2141"/>
        <item x="155"/>
        <item x="2898"/>
        <item x="800"/>
        <item x="972"/>
        <item x="1562"/>
        <item x="611"/>
        <item x="2856"/>
        <item x="925"/>
        <item x="849"/>
        <item x="1162"/>
        <item x="3815"/>
        <item x="1591"/>
        <item x="2142"/>
        <item x="1358"/>
        <item x="1544"/>
        <item x="1419"/>
        <item x="2700"/>
        <item x="2477"/>
        <item x="3046"/>
        <item x="2523"/>
        <item x="2098"/>
        <item x="2158"/>
        <item x="1447"/>
        <item x="1116"/>
        <item x="2545"/>
        <item x="3719"/>
        <item x="967"/>
        <item x="1707"/>
        <item x="3888"/>
        <item x="362"/>
        <item x="344"/>
        <item x="444"/>
        <item x="103"/>
        <item x="3128"/>
        <item x="3782"/>
        <item x="381"/>
        <item x="2907"/>
        <item x="2596"/>
        <item x="183"/>
        <item x="3494"/>
        <item x="2297"/>
        <item x="757"/>
        <item x="3500"/>
        <item x="3130"/>
        <item x="467"/>
        <item x="1090"/>
        <item x="1061"/>
        <item x="2180"/>
        <item x="2533"/>
        <item x="1364"/>
        <item x="2841"/>
        <item x="638"/>
        <item x="1212"/>
        <item x="144"/>
        <item x="364"/>
        <item x="2028"/>
        <item x="3194"/>
        <item x="1898"/>
        <item x="2438"/>
        <item x="2115"/>
        <item x="3142"/>
        <item x="3429"/>
        <item x="898"/>
        <item x="2416"/>
        <item x="3289"/>
        <item x="592"/>
        <item x="2192"/>
        <item x="834"/>
        <item x="2050"/>
        <item x="2225"/>
        <item x="626"/>
        <item x="1627"/>
        <item x="2619"/>
        <item x="2528"/>
        <item x="3227"/>
        <item x="1852"/>
        <item x="3189"/>
        <item x="1242"/>
        <item x="1576"/>
        <item x="173"/>
        <item x="3964"/>
        <item x="1149"/>
        <item x="2244"/>
        <item x="1362"/>
        <item x="1516"/>
        <item x="3533"/>
        <item x="0"/>
        <item x="199"/>
        <item x="1606"/>
        <item x="2092"/>
        <item x="2931"/>
        <item x="692"/>
        <item x="604"/>
        <item x="3544"/>
        <item x="2388"/>
        <item x="340"/>
        <item x="3098"/>
        <item x="2909"/>
        <item x="1354"/>
        <item x="2928"/>
        <item x="2207"/>
        <item x="1271"/>
        <item x="2436"/>
        <item x="302"/>
        <item x="1317"/>
        <item x="3921"/>
        <item x="3410"/>
        <item x="1056"/>
        <item x="2426"/>
        <item x="2383"/>
        <item x="704"/>
        <item x="524"/>
        <item x="2107"/>
        <item x="11"/>
        <item x="3645"/>
        <item x="669"/>
        <item x="1952"/>
        <item x="1231"/>
        <item x="2122"/>
        <item x="13"/>
        <item x="3659"/>
        <item x="3526"/>
        <item x="1716"/>
        <item x="2873"/>
        <item x="643"/>
        <item x="535"/>
        <item x="482"/>
        <item x="3675"/>
        <item x="190"/>
        <item x="1247"/>
        <item x="1282"/>
        <item x="3521"/>
        <item x="746"/>
        <item x="105"/>
        <item x="1686"/>
        <item x="3096"/>
        <item x="347"/>
        <item x="2181"/>
        <item x="2249"/>
        <item x="1668"/>
        <item x="2766"/>
        <item x="847"/>
        <item x="632"/>
        <item x="158"/>
        <item x="1288"/>
        <item x="827"/>
        <item x="1932"/>
        <item x="3919"/>
        <item x="73"/>
        <item x="2367"/>
        <item x="3456"/>
        <item x="2435"/>
        <item x="3994"/>
        <item x="3740"/>
        <item x="1669"/>
        <item x="2143"/>
        <item x="355"/>
        <item x="357"/>
        <item x="2652"/>
        <item x="2206"/>
        <item x="3814"/>
        <item x="2072"/>
        <item x="2060"/>
        <item x="2728"/>
        <item x="3535"/>
        <item x="2550"/>
        <item x="3479"/>
        <item x="3981"/>
        <item x="526"/>
        <item x="151"/>
        <item x="2806"/>
        <item x="2099"/>
        <item x="1998"/>
        <item x="2903"/>
        <item x="1139"/>
        <item x="713"/>
        <item x="2002"/>
        <item x="826"/>
        <item x="2238"/>
        <item x="958"/>
        <item x="3821"/>
        <item x="3378"/>
        <item x="1378"/>
        <item x="1993"/>
        <item x="1230"/>
        <item x="560"/>
        <item x="1740"/>
        <item x="2626"/>
        <item x="90"/>
        <item x="3689"/>
        <item x="120"/>
        <item x="1418"/>
        <item x="2905"/>
        <item x="3887"/>
        <item x="28"/>
        <item x="1582"/>
        <item x="1801"/>
        <item x="2537"/>
        <item x="3217"/>
        <item x="1616"/>
        <item x="641"/>
        <item x="2662"/>
        <item x="615"/>
        <item x="3737"/>
        <item x="2200"/>
        <item x="1377"/>
        <item x="1269"/>
        <item x="157"/>
        <item x="3607"/>
        <item x="2668"/>
        <item x="1477"/>
        <item x="2475"/>
        <item x="3252"/>
        <item x="2642"/>
        <item x="3581"/>
        <item x="2651"/>
        <item x="3735"/>
        <item x="699"/>
        <item x="264"/>
        <item x="3844"/>
        <item x="1076"/>
        <item x="3730"/>
        <item x="3886"/>
        <item x="2855"/>
        <item x="1423"/>
        <item x="850"/>
        <item x="2864"/>
        <item x="2152"/>
        <item x="1001"/>
        <item x="2063"/>
        <item x="2462"/>
        <item x="104"/>
        <item x="1002"/>
        <item x="428"/>
        <item x="3992"/>
        <item x="3092"/>
        <item x="2359"/>
        <item x="500"/>
        <item x="2511"/>
        <item x="1438"/>
        <item x="331"/>
        <item x="2524"/>
        <item x="452"/>
        <item x="1019"/>
        <item x="417"/>
        <item x="1499"/>
        <item x="2586"/>
        <item x="1236"/>
        <item x="141"/>
        <item x="922"/>
        <item x="2648"/>
        <item x="2795"/>
        <item x="2942"/>
        <item x="3520"/>
        <item x="3249"/>
        <item x="1250"/>
        <item x="1161"/>
        <item x="907"/>
        <item x="3690"/>
        <item x="1494"/>
        <item x="2811"/>
        <item x="3827"/>
        <item x="705"/>
        <item x="933"/>
        <item x="2954"/>
        <item x="2287"/>
        <item x="3446"/>
        <item x="3266"/>
        <item x="3755"/>
        <item x="2650"/>
        <item x="1199"/>
        <item x="2819"/>
        <item x="3059"/>
        <item x="3438"/>
        <item x="3639"/>
        <item x="1803"/>
        <item x="2293"/>
        <item x="703"/>
        <item x="3415"/>
        <item x="3907"/>
        <item x="1901"/>
        <item x="3646"/>
        <item x="813"/>
        <item x="3518"/>
        <item x="2276"/>
        <item x="3090"/>
        <item x="3851"/>
        <item x="3293"/>
        <item x="2598"/>
        <item x="3394"/>
        <item x="2659"/>
        <item x="3779"/>
        <item x="2274"/>
        <item x="345"/>
        <item x="439"/>
        <item x="2305"/>
        <item x="1601"/>
        <item x="3141"/>
        <item x="2715"/>
        <item x="3599"/>
        <item x="140"/>
        <item x="3002"/>
        <item x="2340"/>
        <item x="622"/>
        <item x="2558"/>
        <item x="2123"/>
        <item x="181"/>
        <item x="779"/>
        <item x="170"/>
        <item x="3836"/>
        <item x="1844"/>
        <item x="117"/>
        <item x="51"/>
        <item x="1120"/>
        <item x="1538"/>
        <item x="3542"/>
        <item x="1011"/>
        <item x="2858"/>
        <item x="3788"/>
        <item x="3028"/>
        <item x="794"/>
        <item x="510"/>
        <item x="390"/>
        <item x="2450"/>
        <item x="2829"/>
        <item x="209"/>
        <item x="3390"/>
        <item x="2076"/>
        <item x="3375"/>
        <item x="3732"/>
        <item x="2188"/>
        <item x="1556"/>
        <item x="1111"/>
        <item x="2977"/>
        <item x="2611"/>
        <item x="1249"/>
        <item x="292"/>
        <item x="1719"/>
        <item x="2233"/>
        <item x="1439"/>
        <item x="2342"/>
        <item x="3418"/>
        <item x="3077"/>
        <item x="1082"/>
        <item x="2147"/>
        <item x="1493"/>
        <item x="3709"/>
        <item x="858"/>
        <item x="337"/>
        <item x="1678"/>
        <item x="2368"/>
        <item x="2509"/>
        <item x="543"/>
        <item x="1150"/>
        <item x="636"/>
        <item x="2826"/>
        <item x="127"/>
        <item x="2492"/>
        <item x="1673"/>
        <item x="150"/>
        <item x="603"/>
        <item x="3961"/>
        <item x="3965"/>
        <item x="1853"/>
        <item x="1804"/>
        <item x="727"/>
        <item x="700"/>
        <item x="3692"/>
        <item x="175"/>
        <item x="973"/>
        <item x="1154"/>
        <item x="913"/>
        <item x="841"/>
        <item x="3240"/>
        <item x="2504"/>
        <item x="3644"/>
        <item x="1871"/>
        <item x="670"/>
        <item x="1665"/>
        <item x="3170"/>
        <item x="2602"/>
        <item x="3859"/>
        <item x="2397"/>
        <item x="3099"/>
        <item x="1812"/>
        <item x="630"/>
        <item x="2754"/>
        <item x="3632"/>
        <item x="1284"/>
        <item x="928"/>
        <item x="3247"/>
        <item x="3065"/>
        <item x="1016"/>
        <item x="1255"/>
        <item x="2325"/>
        <item x="944"/>
        <item x="422"/>
        <item x="2128"/>
        <item x="442"/>
        <item x="938"/>
        <item x="2487"/>
        <item x="2571"/>
        <item x="905"/>
        <item x="627"/>
        <item x="1847"/>
        <item x="550"/>
        <item x="3621"/>
        <item x="3131"/>
        <item x="957"/>
        <item x="2825"/>
        <item x="1171"/>
        <item x="343"/>
        <item x="1498"/>
        <item x="2127"/>
        <item x="3449"/>
        <item x="2243"/>
        <item x="3347"/>
        <item x="887"/>
        <item x="325"/>
        <item x="602"/>
        <item x="159"/>
        <item x="2379"/>
        <item x="1302"/>
        <item x="3308"/>
        <item x="1020"/>
        <item x="2638"/>
        <item x="2686"/>
        <item x="326"/>
        <item x="3665"/>
        <item x="2171"/>
        <item x="2989"/>
        <item x="2106"/>
        <item x="1891"/>
        <item x="232"/>
        <item x="3603"/>
        <item x="1135"/>
        <item x="2407"/>
        <item x="1031"/>
        <item x="1360"/>
        <item x="1947"/>
        <item x="1807"/>
        <item x="1821"/>
        <item x="650"/>
        <item x="1514"/>
        <item x="2788"/>
        <item x="716"/>
        <item x="3204"/>
        <item x="2085"/>
        <item x="3482"/>
        <item x="2020"/>
        <item x="3743"/>
        <item x="1590"/>
        <item x="1297"/>
        <item x="1584"/>
        <item x="1964"/>
        <item x="1792"/>
        <item x="1715"/>
        <item x="498"/>
        <item x="458"/>
        <item x="2056"/>
        <item x="3066"/>
        <item x="360"/>
        <item x="460"/>
        <item x="2815"/>
        <item x="1837"/>
        <item x="434"/>
        <item x="1067"/>
        <item x="845"/>
        <item x="2394"/>
        <item x="1843"/>
        <item x="2082"/>
        <item x="2393"/>
        <item x="730"/>
        <item x="3062"/>
        <item x="1179"/>
        <item x="3268"/>
        <item x="1525"/>
        <item x="1433"/>
        <item x="3158"/>
        <item x="2756"/>
        <item x="3760"/>
        <item x="2877"/>
        <item x="3596"/>
        <item x="2541"/>
        <item x="1228"/>
        <item x="143"/>
        <item x="1684"/>
        <item x="6"/>
        <item x="835"/>
        <item x="3936"/>
        <item x="69"/>
        <item x="320"/>
        <item x="702"/>
        <item x="3647"/>
        <item x="2169"/>
        <item x="1552"/>
        <item x="1220"/>
        <item x="2625"/>
        <item x="591"/>
        <item x="363"/>
        <item x="2563"/>
        <item x="1982"/>
        <item x="767"/>
        <item x="2934"/>
        <item x="1672"/>
        <item x="3467"/>
        <item x="1652"/>
        <item x="3356"/>
        <item x="3120"/>
        <item x="2417"/>
        <item x="3897"/>
        <item x="2299"/>
        <item x="3224"/>
        <item x="502"/>
        <item x="975"/>
        <item x="3470"/>
        <item x="1435"/>
        <item x="3956"/>
        <item x="1035"/>
        <item x="3590"/>
        <item x="2971"/>
        <item x="407"/>
        <item x="1775"/>
        <item x="3075"/>
        <item x="1481"/>
        <item x="1541"/>
        <item x="3517"/>
        <item x="2364"/>
        <item x="1425"/>
        <item x="2579"/>
        <item x="2789"/>
        <item x="1777"/>
        <item x="2867"/>
        <item x="472"/>
        <item x="2124"/>
        <item x="134"/>
        <item x="2191"/>
        <item x="3022"/>
        <item x="2944"/>
        <item x="316"/>
        <item x="3052"/>
        <item x="2705"/>
        <item x="2140"/>
        <item x="2694"/>
        <item x="2047"/>
        <item x="3082"/>
        <item x="3904"/>
        <item x="2497"/>
        <item x="1170"/>
        <item x="3454"/>
        <item x="3741"/>
        <item x="1883"/>
        <item x="3863"/>
        <item x="3320"/>
        <item x="3123"/>
        <item x="3554"/>
        <item x="1614"/>
        <item x="3011"/>
        <item x="142"/>
        <item x="1503"/>
        <item x="420"/>
        <item x="1248"/>
        <item x="2956"/>
        <item x="2113"/>
        <item x="3715"/>
        <item x="3242"/>
        <item x="1286"/>
        <item x="3103"/>
        <item x="1164"/>
        <item x="174"/>
        <item x="3973"/>
        <item x="1372"/>
        <item x="1185"/>
        <item x="1392"/>
        <item x="2014"/>
        <item x="3169"/>
        <item x="3109"/>
        <item x="1473"/>
        <item x="532"/>
        <item x="1830"/>
        <item x="2404"/>
        <item x="3865"/>
        <item x="522"/>
        <item x="3789"/>
        <item x="3110"/>
        <item x="1595"/>
        <item x="3283"/>
        <item x="3196"/>
        <item x="663"/>
        <item x="3345"/>
        <item x="200"/>
        <item x="586"/>
        <item x="514"/>
        <item x="1577"/>
        <item x="327"/>
        <item x="2040"/>
        <item x="462"/>
        <item x="368"/>
        <item x="617"/>
        <item x="1323"/>
        <item x="1074"/>
        <item x="333"/>
        <item x="1487"/>
        <item x="788"/>
        <item x="1555"/>
        <item x="3349"/>
        <item x="3050"/>
        <item x="1010"/>
        <item x="3452"/>
        <item x="393"/>
        <item x="2371"/>
        <item x="2217"/>
        <item x="1375"/>
        <item x="2038"/>
        <item x="1333"/>
        <item x="2531"/>
        <item x="2572"/>
        <item x="471"/>
        <item x="825"/>
        <item x="3365"/>
        <item x="1021"/>
        <item x="1797"/>
        <item x="75"/>
        <item x="3352"/>
        <item x="1469"/>
        <item x="116"/>
        <item x="2830"/>
        <item x="1108"/>
        <item x="2059"/>
        <item x="885"/>
        <item x="3015"/>
        <item x="3749"/>
        <item x="3993"/>
        <item x="2797"/>
        <item x="2506"/>
        <item x="3686"/>
        <item x="197"/>
        <item x="1057"/>
        <item x="216"/>
        <item x="2752"/>
        <item x="2019"/>
        <item x="3534"/>
        <item x="2013"/>
        <item x="1734"/>
        <item x="244"/>
        <item x="2216"/>
        <item x="2496"/>
        <item x="528"/>
        <item x="3501"/>
        <item x="2704"/>
        <item x="1406"/>
        <item x="2566"/>
        <item x="3367"/>
        <item x="551"/>
        <item x="542"/>
        <item x="685"/>
        <item x="3464"/>
        <item x="3876"/>
        <item x="1014"/>
        <item x="222"/>
        <item x="1490"/>
        <item x="2834"/>
        <item x="3181"/>
        <item x="3426"/>
        <item x="3190"/>
        <item x="2366"/>
        <item x="2594"/>
        <item x="3306"/>
        <item x="2985"/>
        <item x="1094"/>
        <item x="2316"/>
        <item x="2986"/>
        <item x="2637"/>
        <item x="423"/>
        <item x="2889"/>
        <item x="88"/>
        <item x="2739"/>
        <item x="1369"/>
        <item x="545"/>
        <item x="2623"/>
        <item x="3340"/>
        <item x="3412"/>
        <item x="1119"/>
        <item x="2674"/>
        <item x="736"/>
        <item x="2917"/>
        <item x="824"/>
        <item x="2155"/>
        <item x="576"/>
        <item x="3214"/>
        <item x="2656"/>
        <item x="365"/>
        <item x="774"/>
        <item x="14"/>
        <item x="1967"/>
        <item x="1332"/>
        <item x="3976"/>
        <item x="1645"/>
        <item x="430"/>
        <item x="1213"/>
        <item x="1939"/>
        <item x="1717"/>
        <item x="2888"/>
        <item x="764"/>
        <item x="1689"/>
        <item x="3998"/>
        <item x="3055"/>
        <item x="3149"/>
        <item x="137"/>
        <item x="846"/>
        <item x="1787"/>
        <item x="3894"/>
        <item x="1365"/>
        <item x="2351"/>
        <item x="3382"/>
        <item x="1214"/>
        <item x="738"/>
        <item x="1924"/>
        <item x="1517"/>
        <item x="3422"/>
        <item x="1765"/>
        <item x="374"/>
        <item x="3036"/>
        <item x="3929"/>
        <item x="1219"/>
        <item x="3362"/>
        <item x="740"/>
        <item x="354"/>
        <item x="3161"/>
        <item x="609"/>
        <item x="3583"/>
        <item x="208"/>
        <item x="1121"/>
        <item x="3145"/>
        <item x="3642"/>
        <item x="940"/>
        <item x="338"/>
        <item x="2396"/>
        <item x="1045"/>
        <item x="1320"/>
        <item x="1710"/>
        <item x="1936"/>
        <item x="18"/>
        <item x="2997"/>
        <item x="2793"/>
        <item x="2945"/>
        <item x="3747"/>
        <item x="773"/>
        <item x="2688"/>
        <item x="3025"/>
        <item x="1572"/>
        <item x="3902"/>
        <item x="3026"/>
        <item x="1578"/>
        <item x="383"/>
        <item x="2355"/>
        <item x="3014"/>
        <item x="135"/>
        <item x="3063"/>
        <item x="1653"/>
        <item x="2976"/>
        <item x="194"/>
        <item x="776"/>
        <item x="3115"/>
        <item x="196"/>
        <item x="1868"/>
        <item x="3949"/>
        <item x="1760"/>
        <item x="3186"/>
        <item x="2443"/>
        <item x="729"/>
        <item x="2474"/>
        <item x="1467"/>
        <item x="1303"/>
        <item x="2346"/>
        <item x="2241"/>
        <item x="1758"/>
        <item x="1407"/>
        <item x="562"/>
        <item x="1053"/>
        <item x="1384"/>
        <item x="2075"/>
        <item x="2503"/>
        <item x="2689"/>
        <item x="206"/>
        <item x="3889"/>
        <item x="839"/>
        <item x="2590"/>
        <item x="3428"/>
        <item x="1315"/>
        <item x="2817"/>
        <item x="1949"/>
        <item x="1243"/>
        <item x="278"/>
        <item x="1987"/>
        <item x="3477"/>
        <item x="160"/>
        <item x="1311"/>
        <item x="489"/>
        <item x="2460"/>
        <item x="1237"/>
        <item x="3004"/>
        <item x="3708"/>
        <item x="966"/>
        <item x="918"/>
        <item x="330"/>
        <item x="2067"/>
        <item x="1183"/>
        <item x="758"/>
        <item x="2510"/>
        <item x="3219"/>
        <item x="2198"/>
        <item x="750"/>
        <item x="1759"/>
        <item x="3112"/>
        <item x="3505"/>
        <item x="3083"/>
        <item x="409"/>
        <item x="1109"/>
        <item x="2265"/>
        <item x="3057"/>
        <item x="1727"/>
        <item x="485"/>
        <item x="481"/>
        <item x="2441"/>
        <item x="3930"/>
        <item x="1938"/>
        <item x="126"/>
        <item x="2488"/>
        <item x="3032"/>
        <item x="74"/>
        <item x="2776"/>
        <item x="2091"/>
        <item x="2714"/>
        <item x="1855"/>
        <item x="765"/>
        <item x="3207"/>
        <item x="3448"/>
        <item x="771"/>
        <item x="541"/>
        <item x="412"/>
        <item x="1165"/>
        <item x="3013"/>
        <item x="1129"/>
        <item x="258"/>
        <item x="755"/>
        <item x="3942"/>
        <item x="1783"/>
        <item x="1973"/>
        <item x="3038"/>
        <item x="3411"/>
        <item x="3713"/>
        <item x="2846"/>
        <item x="1259"/>
        <item x="3135"/>
        <item x="1254"/>
        <item x="241"/>
        <item x="3757"/>
        <item x="81"/>
        <item x="1756"/>
        <item x="2352"/>
        <item x="2848"/>
        <item x="3150"/>
        <item x="2170"/>
        <item x="169"/>
        <item x="2785"/>
        <item x="3979"/>
        <item x="1106"/>
        <item x="2007"/>
        <item x="404"/>
        <item x="1959"/>
        <item x="3136"/>
        <item x="3260"/>
        <item x="2757"/>
        <item x="1459"/>
        <item x="2937"/>
        <item x="2280"/>
        <item x="531"/>
        <item x="2104"/>
        <item x="995"/>
        <item x="2665"/>
        <item x="3752"/>
        <item x="1575"/>
        <item x="3705"/>
        <item x="1609"/>
        <item x="341"/>
        <item x="2958"/>
        <item x="1693"/>
        <item x="1434"/>
        <item x="566"/>
        <item x="1304"/>
        <item x="3618"/>
        <item x="107"/>
        <item x="29"/>
        <item x="2317"/>
        <item x="1054"/>
        <item x="2794"/>
        <item x="2949"/>
        <item x="2592"/>
        <item x="1647"/>
        <item x="2894"/>
        <item x="2064"/>
        <item x="828"/>
        <item x="676"/>
        <item x="2228"/>
        <item x="1648"/>
        <item x="1355"/>
        <item x="110"/>
        <item x="3270"/>
        <item x="899"/>
        <item x="1140"/>
        <item x="3879"/>
        <item x="424"/>
        <item x="3808"/>
        <item x="1252"/>
        <item x="2655"/>
        <item x="3087"/>
        <item x="2284"/>
        <item x="2897"/>
        <item x="3625"/>
        <item x="266"/>
        <item x="1017"/>
        <item x="3277"/>
        <item x="606"/>
        <item x="495"/>
        <item x="538"/>
        <item x="3124"/>
        <item x="2391"/>
        <item x="3569"/>
        <item x="1201"/>
        <item x="3147"/>
        <item x="3173"/>
        <item x="2649"/>
        <item x="2749"/>
        <item x="1012"/>
        <item x="1501"/>
        <item x="1184"/>
        <item x="3085"/>
        <item x="2208"/>
        <item x="2600"/>
        <item x="2741"/>
        <item x="863"/>
        <item x="86"/>
        <item x="2471"/>
        <item x="1738"/>
        <item x="3334"/>
        <item x="1073"/>
        <item x="1327"/>
        <item x="3791"/>
        <item x="2179"/>
        <item x="3068"/>
        <item x="227"/>
        <item x="304"/>
        <item x="721"/>
        <item x="3914"/>
        <item x="1008"/>
        <item x="122"/>
        <item x="628"/>
        <item x="775"/>
        <item x="1721"/>
        <item x="1416"/>
        <item x="3023"/>
        <item x="3562"/>
        <item x="3778"/>
        <item x="48"/>
        <item x="3987"/>
        <item x="3652"/>
        <item x="1521"/>
        <item x="239"/>
        <item x="396"/>
        <item x="2201"/>
        <item x="2697"/>
        <item x="2101"/>
        <item x="3908"/>
        <item x="2938"/>
        <item x="3058"/>
        <item x="833"/>
        <item x="214"/>
        <item x="138"/>
        <item x="3070"/>
        <item x="3177"/>
        <item x="2915"/>
        <item x="1983"/>
        <item x="2222"/>
        <item x="2852"/>
        <item x="1937"/>
        <item x="530"/>
        <item x="254"/>
        <item x="3056"/>
        <item x="3487"/>
        <item x="1927"/>
        <item x="2264"/>
        <item x="490"/>
        <item x="1900"/>
        <item x="1928"/>
        <item x="91"/>
        <item x="1916"/>
        <item x="3847"/>
        <item x="754"/>
        <item x="2567"/>
        <item x="2089"/>
        <item x="3655"/>
        <item x="689"/>
        <item x="1921"/>
        <item x="2295"/>
        <item x="3159"/>
        <item x="3990"/>
        <item x="619"/>
        <item x="3483"/>
        <item x="3490"/>
        <item x="965"/>
        <item x="2515"/>
        <item x="446"/>
        <item x="1772"/>
        <item x="2481"/>
        <item x="2939"/>
        <item x="3108"/>
        <item x="1041"/>
        <item x="3271"/>
        <item x="1329"/>
        <item x="1878"/>
        <item x="3648"/>
        <item x="804"/>
        <item x="3199"/>
        <item x="3701"/>
        <item x="1510"/>
        <item x="3633"/>
        <item x="3557"/>
        <item x="3031"/>
        <item x="1182"/>
        <item x="1294"/>
        <item x="3674"/>
        <item x="3445"/>
        <item x="3017"/>
        <item x="1124"/>
        <item x="1200"/>
        <item x="2494"/>
        <item x="334"/>
        <item x="2755"/>
        <item x="3221"/>
        <item x="2961"/>
        <item x="3552"/>
        <item x="3960"/>
        <item x="3258"/>
        <item x="1289"/>
        <item x="1814"/>
        <item x="1942"/>
        <item x="659"/>
        <item x="2398"/>
        <item x="3324"/>
        <item x="1597"/>
        <item x="3493"/>
        <item x="1388"/>
        <item x="3849"/>
        <item x="1475"/>
        <item x="3700"/>
        <item x="842"/>
        <item x="3344"/>
        <item x="3514"/>
        <item x="1192"/>
        <item x="3222"/>
        <item x="1101"/>
        <item x="2612"/>
        <item x="3016"/>
        <item x="1553"/>
        <item x="3793"/>
        <item x="3040"/>
        <item x="2716"/>
        <item x="1841"/>
        <item x="3733"/>
        <item x="1346"/>
        <item x="23"/>
        <item x="305"/>
        <item x="815"/>
        <item x="668"/>
        <item x="3238"/>
        <item x="2260"/>
        <item x="1690"/>
        <item x="2517"/>
        <item x="2220"/>
        <item x="1500"/>
        <item x="1318"/>
        <item x="3387"/>
        <item x="3198"/>
        <item x="2356"/>
        <item x="1570"/>
        <item x="952"/>
        <item x="3269"/>
        <item x="3458"/>
        <item x="1848"/>
        <item x="807"/>
        <item x="408"/>
        <item x="1739"/>
        <item x="3868"/>
        <item x="3823"/>
        <item x="2037"/>
        <item x="2935"/>
        <item x="917"/>
        <item x="772"/>
        <item x="708"/>
        <item x="2727"/>
        <item x="1559"/>
        <item x="2079"/>
        <item x="1326"/>
        <item x="3771"/>
        <item x="2177"/>
        <item x="1489"/>
        <item x="2957"/>
        <item x="2607"/>
        <item x="963"/>
        <item x="1396"/>
        <item x="2896"/>
        <item x="1511"/>
        <item x="1776"/>
        <item x="2512"/>
        <item x="686"/>
        <item x="690"/>
        <item x="3492"/>
        <item x="1049"/>
        <item x="3460"/>
        <item x="2218"/>
        <item x="1092"/>
        <item x="2005"/>
        <item x="3121"/>
        <item x="3372"/>
        <item x="3785"/>
        <item x="3360"/>
        <item x="1206"/>
        <item x="46"/>
        <item x="2827"/>
        <item x="1586"/>
        <item x="2899"/>
        <item x="1676"/>
        <item x="573"/>
        <item x="164"/>
        <item x="563"/>
        <item x="1072"/>
        <item x="1549"/>
        <item x="2109"/>
        <item x="823"/>
        <item x="3007"/>
        <item x="581"/>
        <item x="1024"/>
        <item x="710"/>
        <item x="3622"/>
        <item x="634"/>
        <item x="1153"/>
        <item x="2311"/>
        <item x="637"/>
        <item x="3696"/>
        <item x="2427"/>
        <item x="2337"/>
        <item x="3629"/>
        <item x="1923"/>
        <item x="1920"/>
        <item x="1085"/>
        <item x="84"/>
        <item x="1583"/>
        <item x="2685"/>
        <item x="1941"/>
        <item x="1125"/>
        <item x="1919"/>
        <item x="1440"/>
        <item x="629"/>
        <item x="2874"/>
        <item x="919"/>
        <item x="2875"/>
        <item x="1389"/>
        <item x="3845"/>
        <item x="903"/>
        <item x="513"/>
        <item x="1519"/>
        <item x="3820"/>
        <item x="1330"/>
        <item x="2959"/>
        <item x="2722"/>
        <item x="2421"/>
        <item x="597"/>
        <item x="184"/>
        <item x="310"/>
        <item x="2136"/>
        <item x="1089"/>
        <item x="3681"/>
        <item x="3265"/>
        <item x="411"/>
        <item x="3499"/>
        <item x="1238"/>
        <item x="1640"/>
        <item x="2102"/>
        <item x="2187"/>
        <item x="3114"/>
        <item x="2289"/>
        <item x="3550"/>
        <item x="5"/>
        <item x="57"/>
        <item x="3165"/>
        <item x="3497"/>
        <item x="346"/>
        <item x="3034"/>
        <item x="201"/>
        <item x="2256"/>
        <item x="1047"/>
        <item x="3616"/>
        <item x="2892"/>
        <item x="1781"/>
        <item x="3712"/>
        <item x="339"/>
        <item x="2965"/>
        <item x="457"/>
        <item x="3753"/>
        <item x="1027"/>
        <item x="3546"/>
        <item x="3794"/>
        <item x="3163"/>
        <item x="3711"/>
        <item x="752"/>
        <item x="161"/>
        <item x="1663"/>
        <item x="2482"/>
        <item x="1838"/>
        <item x="2"/>
        <item x="1104"/>
        <item x="1043"/>
        <item x="284"/>
        <item x="1483"/>
        <item x="2555"/>
        <item x="2940"/>
        <item x="976"/>
        <item x="1147"/>
        <item x="2913"/>
        <item x="121"/>
        <item x="633"/>
        <item x="3459"/>
        <item x="3133"/>
        <item x="587"/>
        <item x="605"/>
        <item x="977"/>
        <item x="3257"/>
        <item x="906"/>
        <item x="3948"/>
        <item x="2375"/>
        <item x="370"/>
        <item x="1278"/>
        <item x="2344"/>
        <item x="3698"/>
        <item x="2151"/>
        <item x="2358"/>
        <item x="3744"/>
        <item x="3116"/>
        <item x="3152"/>
        <item x="39"/>
        <item x="3727"/>
        <item x="2998"/>
        <item x="2526"/>
        <item x="367"/>
        <item x="1400"/>
        <item x="1845"/>
        <item x="1557"/>
        <item x="656"/>
        <item x="2742"/>
        <item x="2039"/>
        <item x="784"/>
        <item x="301"/>
        <item x="3680"/>
        <item x="1032"/>
        <item x="916"/>
        <item x="2001"/>
        <item x="182"/>
        <item x="2323"/>
        <item x="2643"/>
        <item x="3784"/>
        <item x="2313"/>
        <item x="745"/>
        <item x="279"/>
        <item x="1373"/>
        <item x="2990"/>
        <item x="1796"/>
        <item x="1064"/>
        <item x="431"/>
        <item x="2941"/>
        <item x="2808"/>
        <item x="1950"/>
        <item x="2315"/>
        <item x="1485"/>
        <item x="2882"/>
        <item x="1468"/>
        <item x="3444"/>
        <item x="136"/>
        <item x="1465"/>
        <item x="570"/>
        <item x="309"/>
        <item x="3282"/>
        <item x="322"/>
        <item x="314"/>
        <item x="3770"/>
        <item x="1768"/>
        <item x="413"/>
        <item x="588"/>
        <item x="3088"/>
        <item x="1427"/>
        <item x="1359"/>
        <item x="2922"/>
        <item x="2763"/>
        <item x="3654"/>
        <item x="2774"/>
        <item x="3245"/>
        <item x="1618"/>
        <item x="3724"/>
        <item x="2173"/>
        <item x="3722"/>
        <item x="848"/>
        <item x="1471"/>
        <item x="2784"/>
        <item x="768"/>
        <item x="3975"/>
        <item x="2980"/>
        <item x="45"/>
        <item x="1083"/>
        <item x="1615"/>
        <item x="1244"/>
        <item x="3676"/>
        <item x="3425"/>
        <item x="747"/>
        <item x="595"/>
        <item x="819"/>
        <item x="3699"/>
        <item x="943"/>
        <item x="3608"/>
        <item x="3176"/>
        <item x="3338"/>
        <item x="982"/>
        <item x="557"/>
        <item x="3076"/>
        <item x="24"/>
        <item x="1929"/>
        <item x="920"/>
        <item x="1426"/>
        <item x="251"/>
        <item x="223"/>
        <item x="2974"/>
        <item x="999"/>
        <item x="3759"/>
        <item x="3555"/>
        <item x="2804"/>
        <item x="712"/>
        <item x="1445"/>
        <item x="1084"/>
        <item x="1887"/>
        <item x="2676"/>
        <item x="723"/>
        <item x="3450"/>
        <item x="130"/>
        <item x="3491"/>
        <item x="3543"/>
        <item x="539"/>
        <item x="1742"/>
        <item x="2753"/>
        <item x="1650"/>
        <item x="2139"/>
        <item x="1221"/>
        <item x="156"/>
        <item x="2195"/>
        <item x="2253"/>
        <item x="2362"/>
        <item x="3302"/>
        <item x="1245"/>
        <item x="445"/>
        <item x="1432"/>
        <item x="3950"/>
        <item x="987"/>
        <item x="1486"/>
        <item x="1980"/>
        <item x="2604"/>
        <item x="492"/>
        <item x="2489"/>
        <item x="3006"/>
        <item x="3336"/>
        <item x="988"/>
        <item x="263"/>
        <item x="864"/>
        <item x="461"/>
        <item x="3406"/>
        <item x="1746"/>
        <item x="1922"/>
        <item x="910"/>
        <item x="1815"/>
        <item x="1131"/>
        <item x="2245"/>
        <item x="2392"/>
        <item x="2162"/>
        <item x="503"/>
        <item x="1167"/>
        <item x="3226"/>
        <item x="3595"/>
        <item x="1958"/>
        <item x="2595"/>
        <item x="1260"/>
        <item x="1748"/>
        <item x="3857"/>
        <item x="3663"/>
        <item x="1581"/>
        <item x="3682"/>
        <item x="1600"/>
        <item x="369"/>
        <item x="667"/>
        <item x="2084"/>
        <item x="2080"/>
        <item x="1763"/>
        <item x="268"/>
        <item x="152"/>
        <item x="990"/>
        <item x="1342"/>
        <item x="1608"/>
        <item x="1877"/>
        <item x="1287"/>
        <item x="202"/>
        <item x="179"/>
        <item x="2257"/>
        <item x="3685"/>
        <item x="515"/>
        <item x="2850"/>
        <item x="3"/>
        <item x="274"/>
        <item x="3716"/>
        <item x="2327"/>
        <item x="2300"/>
        <item x="3251"/>
        <item x="3200"/>
        <item x="1736"/>
        <item x="2190"/>
        <item x="2542"/>
        <item x="488"/>
        <item x="939"/>
        <item x="3977"/>
        <item x="2860"/>
        <item x="596"/>
        <item x="3285"/>
        <item x="985"/>
        <item x="3967"/>
        <item x="2708"/>
        <item x="466"/>
        <item x="225"/>
        <item x="3475"/>
        <item x="3255"/>
        <item x="1867"/>
        <item x="1456"/>
        <item x="3762"/>
        <item x="2263"/>
        <item x="1569"/>
        <item x="80"/>
        <item x="1679"/>
        <item x="2801"/>
        <item x="3764"/>
        <item x="1169"/>
        <item x="2385"/>
        <item x="1470"/>
        <item x="1202"/>
        <item x="2947"/>
        <item x="2996"/>
        <item x="3867"/>
        <item x="3143"/>
        <item x="3631"/>
        <item x="2100"/>
        <item x="793"/>
        <item x="1860"/>
        <item x="2564"/>
        <item x="3923"/>
        <item x="3540"/>
        <item x="3213"/>
        <item x="1216"/>
        <item x="1173"/>
        <item x="884"/>
        <item x="2135"/>
        <item x="2820"/>
        <item x="52"/>
        <item x="1029"/>
        <item x="616"/>
        <item x="399"/>
        <item x="3235"/>
        <item x="1687"/>
        <item x="2786"/>
        <item x="386"/>
        <item x="523"/>
        <item x="1563"/>
        <item x="1771"/>
        <item x="2365"/>
        <item x="998"/>
        <item x="433"/>
        <item x="1"/>
        <item x="3451"/>
        <item x="2213"/>
        <item x="1422"/>
        <item x="1310"/>
        <item x="2112"/>
        <item x="3073"/>
        <item x="3763"/>
        <item x="1990"/>
        <item x="3369"/>
        <item x="665"/>
        <item x="3772"/>
        <item x="382"/>
        <item x="3319"/>
        <item x="2336"/>
        <item x="1620"/>
        <item x="1910"/>
        <item x="2419"/>
        <item x="780"/>
        <item x="441"/>
        <item x="2432"/>
        <item x="2215"/>
        <item x="1048"/>
        <item x="2796"/>
        <item x="706"/>
        <item x="1356"/>
        <item x="2174"/>
        <item x="3871"/>
        <item x="3571"/>
        <item x="2175"/>
        <item x="1754"/>
        <item x="1151"/>
        <item x="567"/>
        <item x="2088"/>
        <item x="2444"/>
        <item x="2447"/>
        <item x="959"/>
        <item x="1449"/>
        <item x="1272"/>
        <item x="2472"/>
        <item x="1789"/>
        <item x="1997"/>
        <item x="1436"/>
        <item x="890"/>
        <item x="696"/>
        <item x="2809"/>
        <item x="714"/>
        <item x="590"/>
        <item x="3167"/>
        <item x="3818"/>
        <item x="881"/>
        <item x="1527"/>
        <item x="1429"/>
        <item x="3310"/>
        <item x="85"/>
        <item x="246"/>
        <item x="3635"/>
        <item x="3303"/>
        <item x="3430"/>
        <item x="2680"/>
        <item x="3795"/>
        <item x="2370"/>
        <item x="1110"/>
        <item x="1607"/>
        <item x="2879"/>
        <item x="389"/>
        <item x="1211"/>
        <item x="2764"/>
        <item x="2476"/>
        <item x="1632"/>
        <item x="1523"/>
        <item x="3734"/>
        <item x="1637"/>
        <item x="2209"/>
        <item x="1409"/>
        <item x="3803"/>
        <item x="3833"/>
        <item x="3371"/>
        <item x="3751"/>
        <item x="16"/>
        <item x="1561"/>
        <item x="2991"/>
        <item x="3275"/>
        <item x="1253"/>
        <item x="217"/>
        <item x="1224"/>
        <item x="2746"/>
        <item x="3432"/>
        <item x="100"/>
        <item x="3613"/>
        <item x="2420"/>
        <item x="2906"/>
        <item x="3567"/>
        <item x="675"/>
        <item x="3515"/>
        <item x="2570"/>
        <item x="1444"/>
        <item x="527"/>
        <item x="432"/>
        <item x="324"/>
        <item x="3374"/>
        <item x="1285"/>
        <item x="1533"/>
        <item x="111"/>
        <item x="3000"/>
        <item x="2967"/>
        <item x="505"/>
        <item x="3439"/>
        <item x="2884"/>
        <item x="1745"/>
        <item x="1472"/>
        <item x="1743"/>
        <item x="1512"/>
        <item x="2247"/>
        <item x="231"/>
        <item x="2148"/>
        <item x="387"/>
        <item x="3824"/>
        <item x="1062"/>
        <item x="1526"/>
        <item x="968"/>
        <item x="2065"/>
        <item x="3029"/>
        <item x="2387"/>
        <item x="1677"/>
        <item x="3999"/>
        <item x="2975"/>
        <item x="312"/>
        <item x="102"/>
        <item x="1602"/>
        <item x="2577"/>
        <item x="1223"/>
        <item x="639"/>
        <item x="652"/>
        <item x="1257"/>
        <item x="923"/>
        <item x="3532"/>
        <item x="1038"/>
        <item x="2373"/>
        <item x="935"/>
        <item x="501"/>
        <item x="3947"/>
        <item x="2131"/>
        <item x="651"/>
        <item x="1443"/>
        <item x="3666"/>
        <item x="1034"/>
        <item x="2376"/>
        <item x="1187"/>
        <item x="1266"/>
        <item x="1137"/>
        <item x="3331"/>
        <item x="3370"/>
        <item x="3916"/>
        <item x="479"/>
        <item x="267"/>
        <item x="731"/>
        <item x="3839"/>
        <item x="1705"/>
        <item x="219"/>
        <item x="3414"/>
        <item x="3558"/>
        <item x="2234"/>
        <item x="2723"/>
        <item x="3539"/>
        <item x="3572"/>
        <item x="2424"/>
        <item x="2616"/>
        <item x="1325"/>
        <item x="2480"/>
        <item x="3153"/>
        <item x="1894"/>
        <item x="3101"/>
        <item x="2412"/>
        <item x="54"/>
        <item x="1234"/>
        <item x="2118"/>
        <item x="3594"/>
        <item x="2437"/>
        <item x="3195"/>
        <item x="1675"/>
        <item x="3668"/>
        <item x="3081"/>
        <item x="2286"/>
        <item x="739"/>
        <item x="1880"/>
        <item x="3355"/>
        <item x="3693"/>
        <item x="2011"/>
        <item x="2199"/>
        <item x="2568"/>
        <item x="3174"/>
        <item x="1636"/>
        <item x="799"/>
        <item x="599"/>
        <item x="2321"/>
        <item x="2042"/>
        <item x="2923"/>
        <item x="2573"/>
        <item x="3402"/>
        <item x="2157"/>
        <item x="2872"/>
        <item x="394"/>
        <item x="70"/>
        <item x="1524"/>
        <item x="1079"/>
        <item x="172"/>
        <item x="2498"/>
        <item x="3843"/>
        <item x="1193"/>
        <item x="3396"/>
        <item x="715"/>
        <item x="2664"/>
        <item x="2845"/>
        <item x="1720"/>
        <item x="2004"/>
        <item x="153"/>
        <item x="1631"/>
        <item x="1376"/>
        <item x="2326"/>
        <item x="816"/>
        <item x="3627"/>
        <item x="2378"/>
        <item x="3673"/>
        <item x="2699"/>
        <item x="2969"/>
        <item x="2184"/>
        <item x="741"/>
        <item x="1345"/>
        <item x="844"/>
        <item x="1917"/>
        <item x="93"/>
        <item x="2682"/>
        <item x="356"/>
        <item x="795"/>
        <item x="1587"/>
        <item x="1033"/>
        <item x="1036"/>
        <item x="49"/>
        <item x="1818"/>
        <item x="2495"/>
        <item x="3323"/>
        <item x="3548"/>
        <item x="3573"/>
        <item x="1174"/>
        <item x="2710"/>
        <item x="3008"/>
        <item x="1551"/>
        <item x="3241"/>
        <item x="891"/>
        <item x="3502"/>
        <item x="1441"/>
        <item x="2603"/>
        <item x="2400"/>
        <item x="1912"/>
        <item x="3962"/>
        <item x="2026"/>
        <item x="3729"/>
        <item x="1160"/>
        <item x="3928"/>
        <item x="40"/>
        <item x="2248"/>
        <item x="2738"/>
        <item x="856"/>
        <item x="1940"/>
        <item x="1909"/>
        <item x="3918"/>
        <item x="2012"/>
        <item x="3524"/>
        <item x="1086"/>
        <item x="463"/>
        <item x="3825"/>
        <item x="3606"/>
        <item x="3254"/>
        <item x="2709"/>
        <item x="584"/>
        <item x="450"/>
        <item x="459"/>
        <item x="1023"/>
        <item x="3915"/>
        <item x="2470"/>
        <item x="2345"/>
        <item x="1962"/>
        <item x="486"/>
        <item x="969"/>
        <item x="1904"/>
        <item x="2734"/>
        <item x="2078"/>
        <item x="2532"/>
        <item x="2953"/>
        <item x="1915"/>
        <item x="2058"/>
        <item x="2640"/>
        <item x="2747"/>
        <item x="3391"/>
        <item x="843"/>
        <item x="1649"/>
        <item x="293"/>
        <item x="3267"/>
        <item x="2690"/>
        <item x="1114"/>
        <item x="914"/>
        <item x="2782"/>
        <item x="1534"/>
        <item x="1404"/>
        <item x="2994"/>
        <item x="1126"/>
        <item x="1828"/>
        <item x="3710"/>
        <item x="17"/>
        <item x="748"/>
        <item x="889"/>
        <item x="1451"/>
        <item x="3575"/>
        <item x="802"/>
        <item x="3272"/>
        <item x="1903"/>
        <item x="2609"/>
        <item x="3873"/>
        <item x="1735"/>
        <item x="2499"/>
        <item x="3970"/>
        <item x="2214"/>
        <item x="623"/>
        <item x="2790"/>
        <item x="2235"/>
        <item x="1118"/>
        <item x="3688"/>
        <item x="593"/>
        <item x="3188"/>
        <item x="2780"/>
        <item x="438"/>
        <item x="601"/>
        <item x="2624"/>
        <item x="2713"/>
        <item x="2703"/>
        <item x="2032"/>
        <item x="3363"/>
        <item x="3060"/>
        <item x="3504"/>
        <item x="1209"/>
        <item x="947"/>
        <item x="1052"/>
        <item x="1779"/>
        <item x="4"/>
        <item x="2380"/>
        <item x="1363"/>
        <item x="1178"/>
        <item x="210"/>
        <item x="870"/>
        <item x="436"/>
        <item x="1462"/>
        <item x="2762"/>
        <item x="3329"/>
        <item x="3980"/>
        <item x="2160"/>
        <item x="1943"/>
        <item x="3957"/>
        <item x="1767"/>
        <item x="2916"/>
        <item x="3669"/>
        <item x="245"/>
        <item x="243"/>
        <item x="1319"/>
        <item x="3637"/>
        <item x="3485"/>
        <item x="3134"/>
        <item x="2484"/>
        <item x="742"/>
        <item x="2887"/>
        <item x="867"/>
        <item x="1641"/>
        <item x="1382"/>
        <item x="487"/>
        <item x="962"/>
        <item x="1930"/>
        <item x="862"/>
        <item x="2838"/>
        <item x="1646"/>
        <item x="3225"/>
        <item x="3037"/>
        <item x="2022"/>
        <item x="1621"/>
        <item x="3388"/>
        <item x="540"/>
        <item x="3480"/>
        <item x="1281"/>
        <item x="1599"/>
        <item x="3985"/>
        <item x="3290"/>
        <item x="1992"/>
        <item x="26"/>
        <item x="868"/>
        <item x="789"/>
        <item x="3313"/>
        <item x="3148"/>
        <item x="1974"/>
        <item x="3968"/>
        <item x="1638"/>
        <item x="2146"/>
        <item x="1540"/>
        <item x="456"/>
        <item x="2678"/>
        <item x="3924"/>
        <item x="2381"/>
        <item x="3471"/>
        <item x="1699"/>
        <item x="1808"/>
        <item x="3597"/>
        <item x="273"/>
        <item x="3926"/>
        <item x="1305"/>
        <item x="3853"/>
        <item x="1970"/>
        <item x="3626"/>
        <item x="3093"/>
        <item x="470"/>
        <item x="3523"/>
        <item x="129"/>
        <item x="76"/>
        <item x="2687"/>
        <item x="688"/>
        <item x="113"/>
        <item x="2599"/>
        <item x="1457"/>
        <item x="402"/>
        <item x="3694"/>
        <item x="1709"/>
        <item x="2632"/>
        <item x="1522"/>
        <item x="618"/>
        <item x="3294"/>
        <item x="1420"/>
        <item x="897"/>
        <item x="3424"/>
        <item x="484"/>
        <item x="2995"/>
        <item x="2684"/>
        <item x="3431"/>
        <item x="778"/>
        <item x="1594"/>
        <item x="585"/>
        <item x="3341"/>
        <item x="47"/>
        <item x="280"/>
        <item x="3628"/>
        <item x="2168"/>
        <item x="233"/>
        <item x="893"/>
        <item x="803"/>
        <item x="1846"/>
        <item x="378"/>
        <item x="883"/>
        <item x="698"/>
        <item x="647"/>
        <item x="812"/>
        <item x="3281"/>
        <item x="1630"/>
        <item x="2993"/>
        <item x="218"/>
        <item x="1040"/>
        <item x="3564"/>
        <item x="610"/>
        <item x="1957"/>
        <item x="2126"/>
        <item x="2288"/>
        <item x="3322"/>
        <item x="3054"/>
        <item x="3180"/>
        <item x="1694"/>
        <item x="2972"/>
        <item x="335"/>
        <item x="578"/>
        <item x="790"/>
        <item x="1210"/>
        <item x="3084"/>
        <item x="1667"/>
        <item x="3325"/>
        <item x="1520"/>
        <item x="447"/>
        <item x="707"/>
        <item x="3280"/>
        <item x="3274"/>
        <item x="1352"/>
        <item x="664"/>
        <item x="3972"/>
        <item x="99"/>
        <item x="3166"/>
        <item x="3697"/>
        <item x="2183"/>
        <item x="1348"/>
        <item x="951"/>
        <item x="1625"/>
        <item x="3872"/>
        <item x="797"/>
        <item x="3545"/>
        <item x="321"/>
        <item x="2329"/>
        <item x="380"/>
        <item x="3651"/>
        <item x="1639"/>
        <item x="3164"/>
        <item x="221"/>
        <item x="1571"/>
        <item x="1794"/>
        <item x="2294"/>
        <item x="453"/>
        <item x="3620"/>
        <item x="3750"/>
        <item x="3516"/>
        <item x="937"/>
        <item x="2258"/>
        <item x="3643"/>
        <item x="2691"/>
        <item x="2529"/>
        <item x="1143"/>
        <item x="582"/>
        <item x="1117"/>
        <item x="3144"/>
        <item x="974"/>
        <item x="1961"/>
        <item x="1502"/>
        <item x="2301"/>
        <item x="1480"/>
        <item x="1340"/>
        <item x="572"/>
        <item x="1918"/>
        <item x="1931"/>
        <item x="2330"/>
        <item x="1225"/>
        <item x="2486"/>
        <item x="536"/>
        <item x="989"/>
        <item x="2853"/>
        <item x="1613"/>
        <item x="2936"/>
        <item x="449"/>
        <item x="3051"/>
        <item x="1299"/>
        <item x="3401"/>
        <item x="226"/>
        <item x="2461"/>
        <item x="2302"/>
        <item x="1324"/>
        <item x="2925"/>
        <item x="1070"/>
        <item x="1978"/>
        <item x="3041"/>
        <item x="860"/>
        <item x="2439"/>
        <item x="2663"/>
        <item x="1065"/>
        <item x="2009"/>
        <item x="695"/>
        <item x="3773"/>
        <item x="818"/>
        <item x="83"/>
        <item x="2172"/>
        <item x="3097"/>
        <item x="3001"/>
        <item x="829"/>
        <item x="2629"/>
        <item x="3736"/>
        <item x="410"/>
        <item x="927"/>
        <item x="2236"/>
        <item x="3802"/>
        <item x="2890"/>
        <item x="87"/>
        <item x="1806"/>
        <item x="290"/>
        <item x="2683"/>
        <item x="1985"/>
        <item x="146"/>
        <item x="2291"/>
        <item x="3318"/>
        <item x="3728"/>
        <item x="1659"/>
        <item x="1889"/>
        <item x="3053"/>
        <item x="1925"/>
        <item x="1142"/>
        <item x="3366"/>
        <item x="2671"/>
        <item x="3862"/>
        <item x="1046"/>
        <item x="2562"/>
        <item x="3765"/>
        <item x="946"/>
        <item x="3787"/>
        <item x="3231"/>
        <item x="2163"/>
        <item x="2445"/>
        <item x="2269"/>
        <item x="2843"/>
        <item x="2560"/>
        <item x="3288"/>
        <item x="2661"/>
        <item x="3937"/>
        <item x="3519"/>
        <item x="2322"/>
        <item x="1239"/>
        <item x="3080"/>
        <item x="1078"/>
        <item x="3891"/>
        <item x="1060"/>
        <item x="978"/>
        <item x="3125"/>
        <item x="3279"/>
        <item x="2434"/>
        <item x="1509"/>
        <item x="2093"/>
        <item x="984"/>
        <item x="649"/>
        <item x="3931"/>
        <item x="3463"/>
        <item x="2880"/>
        <item x="2034"/>
        <item x="941"/>
        <item x="406"/>
        <item x="3906"/>
        <item x="3707"/>
        <item x="2507"/>
        <item x="2024"/>
        <item x="496"/>
        <item x="1077"/>
        <item x="655"/>
        <item x="2535"/>
        <item x="869"/>
        <item x="3822"/>
        <item x="3047"/>
        <item x="3660"/>
        <item x="2525"/>
        <item x="2983"/>
        <item x="1283"/>
        <item x="1774"/>
        <item x="1692"/>
        <item x="2097"/>
        <item x="15"/>
        <item x="3042"/>
        <item x="2530"/>
        <item x="1066"/>
        <item x="1518"/>
        <item x="1963"/>
        <item x="719"/>
        <item x="3662"/>
        <item x="942"/>
        <item x="3358"/>
        <item x="902"/>
        <item x="2963"/>
        <item x="3078"/>
        <item x="3636"/>
        <item x="1476"/>
        <item x="3530"/>
        <item x="2491"/>
        <item x="575"/>
        <item x="2813"/>
        <item x="2583"/>
        <item x="1854"/>
        <item x="997"/>
        <item x="2182"/>
        <item x="1791"/>
        <item x="1155"/>
        <item x="660"/>
        <item x="405"/>
        <item x="892"/>
        <item x="2933"/>
        <item x="558"/>
        <item x="425"/>
        <item x="613"/>
        <item x="68"/>
        <item x="257"/>
        <item x="2103"/>
        <item x="2145"/>
        <item x="3211"/>
        <item x="3940"/>
        <item x="2333"/>
        <item x="2719"/>
        <item x="2350"/>
        <item x="55"/>
        <item x="1464"/>
        <item x="3657"/>
        <item x="2041"/>
        <item x="67"/>
        <item x="3739"/>
        <item x="2970"/>
        <item x="1752"/>
        <item x="853"/>
        <item x="3035"/>
        <item x="319"/>
        <item x="2483"/>
        <item x="1890"/>
        <item x="2639"/>
        <item x="3333"/>
        <item x="674"/>
        <item x="1691"/>
        <item x="2835"/>
        <item x="108"/>
        <item x="1954"/>
        <item x="598"/>
        <item x="909"/>
        <item x="3421"/>
        <item x="1603"/>
        <item x="2463"/>
        <item x="1670"/>
        <item x="992"/>
        <item x="3312"/>
        <item x="71"/>
        <item x="3465"/>
        <item x="2677"/>
        <item x="1240"/>
        <item x="3525"/>
        <item x="732"/>
        <item x="1955"/>
        <item x="876"/>
        <item x="3393"/>
        <item x="877"/>
        <item x="1344"/>
        <item x="79"/>
        <item x="1492"/>
        <item x="2516"/>
        <item x="3496"/>
        <item x="2620"/>
        <item x="1902"/>
        <item x="3878"/>
        <item x="1862"/>
        <item x="298"/>
        <item x="3259"/>
        <item x="3299"/>
        <item x="520"/>
        <item x="1766"/>
        <item x="2069"/>
        <item x="1545"/>
        <item x="1093"/>
        <item x="494"/>
        <item x="996"/>
        <item x="1547"/>
        <item x="3610"/>
        <item x="2046"/>
        <item x="1558"/>
        <item x="435"/>
        <item x="311"/>
        <item x="1948"/>
        <item x="148"/>
        <item x="1215"/>
        <item x="1820"/>
        <item x="89"/>
        <item x="3541"/>
        <item x="1785"/>
        <item x="1731"/>
        <item x="3856"/>
        <item x="948"/>
        <item x="3069"/>
        <item x="2237"/>
        <item x="195"/>
        <item x="3039"/>
        <item x="924"/>
        <item x="291"/>
        <item x="3775"/>
        <item x="646"/>
        <item x="3609"/>
        <item x="1415"/>
        <item x="926"/>
        <item x="3946"/>
        <item x="3807"/>
        <item x="2828"/>
        <item x="516"/>
        <item x="1633"/>
        <item x="3953"/>
        <item x="810"/>
        <item x="684"/>
        <item x="762"/>
        <item x="1834"/>
        <item x="679"/>
        <item x="3776"/>
        <item x="112"/>
        <item x="1726"/>
        <item x="2125"/>
        <item x="817"/>
        <item x="1306"/>
        <item x="3129"/>
        <item x="1175"/>
        <item x="3584"/>
        <item x="3441"/>
        <item x="3440"/>
        <item x="2055"/>
        <item x="1412"/>
        <item x="2911"/>
        <item x="300"/>
        <item x="1353"/>
        <item x="763"/>
        <item x="1411"/>
        <item x="1102"/>
        <item x="964"/>
        <item x="3193"/>
        <item x="711"/>
        <item x="2390"/>
        <item x="2114"/>
        <item x="1532"/>
        <item x="1965"/>
        <item x="2759"/>
        <item x="1858"/>
        <item x="2522"/>
        <item x="72"/>
        <item x="2876"/>
        <item x="12"/>
        <item x="2186"/>
        <item x="3102"/>
        <item x="2565"/>
        <item x="2454"/>
        <item x="1113"/>
        <item x="376"/>
        <item x="3106"/>
        <item x="3403"/>
        <item x="1097"/>
        <item x="2386"/>
        <item x="353"/>
        <item x="1262"/>
        <item x="416"/>
        <item x="1337"/>
        <item x="352"/>
        <item x="2120"/>
        <item x="661"/>
        <item x="2240"/>
        <item x="854"/>
        <item x="3842"/>
        <item x="1448"/>
        <item x="3045"/>
        <item x="2787"/>
        <item x="1780"/>
        <item x="577"/>
        <item x="2077"/>
        <item x="787"/>
        <item x="1336"/>
        <item x="3650"/>
        <item x="92"/>
        <item x="1579"/>
        <item x="19"/>
        <item x="1800"/>
        <item x="2267"/>
        <item x="3941"/>
        <item x="1897"/>
        <item x="63"/>
        <item x="3236"/>
        <item x="2029"/>
        <item x="1217"/>
        <item x="3353"/>
        <item x="1951"/>
        <item x="1133"/>
        <item x="805"/>
        <item x="2799"/>
        <item x="3828"/>
        <item x="2842"/>
        <item x="2904"/>
        <item x="207"/>
        <item x="2229"/>
        <item x="1402"/>
        <item x="2777"/>
        <item x="512"/>
        <item x="3731"/>
        <item x="2308"/>
        <item x="2448"/>
        <item x="1991"/>
        <item x="220"/>
        <item x="1875"/>
        <item x="3893"/>
        <item x="1907"/>
        <item x="10"/>
        <item x="2666"/>
        <item x="820"/>
        <item x="2231"/>
        <item x="3623"/>
        <item x="1642"/>
        <item x="553"/>
        <item x="3656"/>
        <item x="3154"/>
        <item x="1197"/>
        <item x="77"/>
        <item x="2194"/>
        <item x="3576"/>
        <item x="165"/>
        <item x="2453"/>
        <item x="2521"/>
        <item x="3113"/>
        <item x="1163"/>
        <item x="3933"/>
        <item x="1829"/>
        <item x="1536"/>
        <item x="2087"/>
        <item x="1095"/>
        <item x="2030"/>
        <item x="837"/>
        <item x="2800"/>
        <item x="123"/>
        <item x="1886"/>
        <item x="2673"/>
        <item x="3513"/>
        <item x="3640"/>
        <item x="2045"/>
        <item x="1290"/>
        <item x="720"/>
        <item x="323"/>
        <item x="3695"/>
        <item x="2156"/>
        <item x="1176"/>
        <item x="2193"/>
        <item x="3206"/>
        <item x="64"/>
        <item x="3138"/>
        <item x="2812"/>
        <item x="78"/>
        <item x="620"/>
        <item x="1390"/>
        <item x="234"/>
        <item x="2772"/>
        <item x="106"/>
        <item x="600"/>
        <item x="3766"/>
        <item x="1588"/>
        <item x="830"/>
        <item x="3551"/>
        <item x="476"/>
        <item x="1741"/>
        <item x="1107"/>
        <item x="3469"/>
        <item x="2798"/>
        <item x="2449"/>
        <item x="1408"/>
        <item x="2490"/>
        <item x="574"/>
        <item x="3561"/>
        <item x="3377"/>
        <item x="2255"/>
        <item x="981"/>
        <item x="2224"/>
        <item x="1685"/>
        <item x="2166"/>
        <item x="2349"/>
        <item x="2458"/>
        <item x="2347"/>
        <item x="2613"/>
        <item x="3413"/>
        <item x="1172"/>
        <item x="2310"/>
        <item x="3958"/>
        <item x="373"/>
        <item x="2883"/>
        <item x="1619"/>
        <item x="3925"/>
        <item x="2422"/>
        <item x="983"/>
        <item x="437"/>
        <item x="2745"/>
        <item x="2314"/>
        <item x="2546"/>
        <item x="124"/>
        <item x="2343"/>
        <item x="1835"/>
        <item x="880"/>
        <item x="3841"/>
        <item x="2033"/>
        <item x="2978"/>
        <item x="2501"/>
        <item x="272"/>
        <item x="1386"/>
        <item x="2551"/>
        <item x="3706"/>
        <item x="1508"/>
        <item x="1203"/>
        <item x="2979"/>
        <item x="2823"/>
        <item x="2886"/>
        <item x="1593"/>
        <item x="260"/>
        <item x="1414"/>
        <item x="3409"/>
        <item x="2840"/>
        <item x="315"/>
        <item x="2377"/>
        <item x="3447"/>
        <item x="1612"/>
        <item x="783"/>
        <item x="644"/>
        <item x="2737"/>
        <item x="3044"/>
        <item x="265"/>
        <item x="821"/>
        <item x="95"/>
        <item x="2121"/>
        <item x="32"/>
        <item x="3901"/>
        <item x="657"/>
        <item x="2223"/>
        <item x="3074"/>
        <item x="770"/>
        <item x="2984"/>
        <item x="2839"/>
        <item x="3434"/>
        <item x="317"/>
        <item x="2203"/>
        <item x="687"/>
        <item x="2259"/>
        <item x="2402"/>
        <item x="96"/>
        <item x="269"/>
        <item x="3604"/>
        <item x="2270"/>
        <item x="2433"/>
        <item x="3335"/>
        <item x="2189"/>
        <item x="1341"/>
        <item x="2534"/>
        <item x="1417"/>
        <item x="188"/>
        <item x="1301"/>
        <item x="2675"/>
        <item x="654"/>
        <item x="2117"/>
        <item x="2261"/>
        <item x="1592"/>
        <item x="1865"/>
        <item x="3800"/>
        <item x="132"/>
        <item x="2335"/>
        <item x="2473"/>
        <item x="2902"/>
        <item x="2721"/>
        <item x="2641"/>
        <item x="912"/>
        <item x="3829"/>
        <item x="1969"/>
        <item x="109"/>
        <item x="2724"/>
        <item x="1482"/>
        <item x="1996"/>
        <item x="289"/>
        <item x="3819"/>
        <item x="2094"/>
        <item x="1666"/>
        <item x="3854"/>
        <item x="1546"/>
        <item x="2748"/>
        <item x="3263"/>
        <item x="2891"/>
        <item x="970"/>
        <item x="2791"/>
        <item x="2319"/>
        <item x="3837"/>
        <item x="2647"/>
        <item x="2518"/>
        <item x="3315"/>
        <item x="3671"/>
        <item x="3343"/>
        <item x="871"/>
        <item x="2851"/>
        <item x="149"/>
        <item x="1051"/>
        <item x="2580"/>
        <item x="3305"/>
        <item x="61"/>
        <item x="693"/>
        <item x="1975"/>
        <item x="1755"/>
        <item x="168"/>
        <item x="2116"/>
        <item x="1258"/>
        <item x="2862"/>
        <item x="3301"/>
        <item x="296"/>
        <item x="548"/>
        <item x="2654"/>
        <item x="455"/>
        <item x="1397"/>
        <item x="3684"/>
        <item x="3105"/>
        <item x="398"/>
        <item x="3043"/>
        <item x="3404"/>
        <item x="1071"/>
        <item x="3531"/>
        <item x="1749"/>
        <item x="2266"/>
        <item x="1926"/>
        <item x="1013"/>
        <item x="125"/>
        <item x="2083"/>
        <item x="2027"/>
        <item x="3920"/>
        <item x="3858"/>
        <item x="3991"/>
        <item x="1899"/>
        <item x="2948"/>
        <item x="2810"/>
        <item x="3522"/>
        <item x="2428"/>
        <item x="2621"/>
        <item x="1446"/>
        <item x="3364"/>
        <item x="1729"/>
        <item x="3612"/>
        <item x="874"/>
        <item x="285"/>
        <item x="3511"/>
        <item x="1339"/>
        <item x="3971"/>
        <item x="3512"/>
        <item x="1863"/>
        <item x="1543"/>
        <item x="2729"/>
        <item x="50"/>
        <item x="2585"/>
        <item x="1055"/>
        <item x="3342"/>
        <item x="673"/>
        <item x="2023"/>
        <item x="1700"/>
        <item x="2409"/>
        <item x="229"/>
        <item x="253"/>
        <item x="1351"/>
        <item x="518"/>
        <item x="3602"/>
        <item x="403"/>
        <item x="3350"/>
        <item x="2493"/>
        <item x="838"/>
        <item x="1003"/>
        <item x="3427"/>
        <item x="1504"/>
        <item x="177"/>
        <item x="2730"/>
        <item x="2633"/>
        <item x="3587"/>
        <item x="3883"/>
        <item x="2372"/>
        <item x="2467"/>
        <item x="1098"/>
        <item x="2459"/>
        <item x="1822"/>
        <item x="3191"/>
        <item x="2556"/>
        <item x="3248"/>
        <item x="2043"/>
        <item x="1605"/>
        <item x="949"/>
        <item x="1050"/>
        <item x="2847"/>
        <item x="1660"/>
        <item x="2561"/>
        <item x="2547"/>
        <item x="213"/>
        <item x="332"/>
        <item x="1138"/>
        <item x="1391"/>
        <item x="1906"/>
        <item x="350"/>
        <item x="929"/>
        <item x="921"/>
        <item x="3398"/>
        <item x="3861"/>
        <item x="2508"/>
        <item x="38"/>
        <item x="2630"/>
        <item x="1460"/>
        <item x="252"/>
        <item x="2254"/>
        <item x="1478"/>
        <item x="2824"/>
        <item x="2726"/>
        <item x="1087"/>
        <item x="3253"/>
        <item x="3202"/>
        <item x="33"/>
        <item x="3974"/>
        <item x="3527"/>
        <item x="1674"/>
        <item x="391"/>
        <item x="1474"/>
        <item x="571"/>
        <item x="1757"/>
        <item x="3003"/>
        <item x="3192"/>
        <item x="3664"/>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numFmtId="49"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i>
    <i>
      <x v="2"/>
    </i>
    <i>
      <x v="3"/>
    </i>
    <i t="grand">
      <x/>
    </i>
  </rowItems>
  <colItems count="1">
    <i/>
  </colItems>
  <dataFields count="1">
    <dataField name="Average EC" fld="15" subtotal="average" baseField="1" baseItem="0" numFmtId="2"/>
  </dataFields>
  <formats count="1">
    <format dxfId="27">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9377E28-0324-4B04-9E84-5CB869DA2400}"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178:B184" firstHeaderRow="1" firstDataRow="1" firstDataCol="1"/>
  <pivotFields count="8">
    <pivotField showAll="0"/>
    <pivotField showAll="0"/>
    <pivotField axis="axisRow" showAll="0">
      <items count="6">
        <item x="4"/>
        <item x="1"/>
        <item x="0"/>
        <item x="2"/>
        <item x="3"/>
        <item t="default"/>
      </items>
    </pivotField>
    <pivotField showAll="0">
      <items count="3">
        <item x="0"/>
        <item x="1"/>
        <item t="default"/>
      </items>
    </pivotField>
    <pivotField numFmtId="22" showAll="0">
      <items count="326">
        <item x="70"/>
        <item x="267"/>
        <item x="303"/>
        <item x="49"/>
        <item x="236"/>
        <item x="298"/>
        <item x="89"/>
        <item x="299"/>
        <item x="57"/>
        <item x="97"/>
        <item x="20"/>
        <item x="228"/>
        <item x="297"/>
        <item x="250"/>
        <item x="67"/>
        <item x="125"/>
        <item x="177"/>
        <item x="6"/>
        <item x="198"/>
        <item x="7"/>
        <item x="188"/>
        <item x="246"/>
        <item x="136"/>
        <item x="45"/>
        <item x="137"/>
        <item x="33"/>
        <item x="0"/>
        <item x="80"/>
        <item x="162"/>
        <item x="268"/>
        <item x="172"/>
        <item x="175"/>
        <item x="230"/>
        <item x="100"/>
        <item x="2"/>
        <item x="114"/>
        <item x="130"/>
        <item x="138"/>
        <item x="150"/>
        <item x="308"/>
        <item x="322"/>
        <item x="18"/>
        <item x="101"/>
        <item x="221"/>
        <item x="309"/>
        <item x="264"/>
        <item x="254"/>
        <item x="43"/>
        <item x="161"/>
        <item x="305"/>
        <item x="212"/>
        <item x="260"/>
        <item x="116"/>
        <item x="165"/>
        <item x="56"/>
        <item x="291"/>
        <item x="46"/>
        <item x="294"/>
        <item x="240"/>
        <item x="139"/>
        <item x="249"/>
        <item x="168"/>
        <item x="85"/>
        <item x="194"/>
        <item x="275"/>
        <item x="145"/>
        <item x="35"/>
        <item x="237"/>
        <item x="213"/>
        <item x="215"/>
        <item x="131"/>
        <item x="82"/>
        <item x="39"/>
        <item x="62"/>
        <item x="214"/>
        <item x="75"/>
        <item x="202"/>
        <item x="242"/>
        <item x="197"/>
        <item x="83"/>
        <item x="195"/>
        <item x="284"/>
        <item x="313"/>
        <item x="274"/>
        <item x="288"/>
        <item x="126"/>
        <item x="63"/>
        <item x="306"/>
        <item x="127"/>
        <item x="209"/>
        <item x="279"/>
        <item x="109"/>
        <item x="286"/>
        <item x="207"/>
        <item x="32"/>
        <item x="40"/>
        <item x="262"/>
        <item x="233"/>
        <item x="238"/>
        <item x="307"/>
        <item x="3"/>
        <item x="203"/>
        <item x="92"/>
        <item x="158"/>
        <item x="84"/>
        <item x="163"/>
        <item x="220"/>
        <item x="317"/>
        <item x="4"/>
        <item x="176"/>
        <item x="81"/>
        <item x="117"/>
        <item x="132"/>
        <item x="243"/>
        <item x="10"/>
        <item x="41"/>
        <item x="196"/>
        <item x="258"/>
        <item x="48"/>
        <item x="171"/>
        <item x="110"/>
        <item x="295"/>
        <item x="119"/>
        <item x="178"/>
        <item x="65"/>
        <item x="319"/>
        <item x="285"/>
        <item x="9"/>
        <item x="229"/>
        <item x="106"/>
        <item x="300"/>
        <item x="120"/>
        <item x="22"/>
        <item x="36"/>
        <item x="122"/>
        <item x="123"/>
        <item x="37"/>
        <item x="51"/>
        <item x="58"/>
        <item x="189"/>
        <item x="169"/>
        <item x="90"/>
        <item x="8"/>
        <item x="98"/>
        <item x="23"/>
        <item x="255"/>
        <item x="140"/>
        <item x="231"/>
        <item x="244"/>
        <item x="27"/>
        <item x="124"/>
        <item x="68"/>
        <item x="200"/>
        <item x="185"/>
        <item x="11"/>
        <item x="304"/>
        <item x="257"/>
        <item x="146"/>
        <item x="52"/>
        <item x="42"/>
        <item x="218"/>
        <item x="310"/>
        <item x="181"/>
        <item x="19"/>
        <item x="50"/>
        <item x="170"/>
        <item x="182"/>
        <item x="112"/>
        <item x="292"/>
        <item x="261"/>
        <item x="115"/>
        <item x="269"/>
        <item x="318"/>
        <item x="204"/>
        <item x="159"/>
        <item x="311"/>
        <item x="24"/>
        <item x="102"/>
        <item x="226"/>
        <item x="148"/>
        <item x="164"/>
        <item x="133"/>
        <item x="289"/>
        <item x="66"/>
        <item x="54"/>
        <item x="265"/>
        <item x="28"/>
        <item x="183"/>
        <item x="55"/>
        <item x="241"/>
        <item x="134"/>
        <item x="38"/>
        <item x="239"/>
        <item x="192"/>
        <item x="224"/>
        <item x="61"/>
        <item x="99"/>
        <item x="227"/>
        <item x="248"/>
        <item x="108"/>
        <item x="173"/>
        <item x="5"/>
        <item x="273"/>
        <item x="77"/>
        <item x="71"/>
        <item x="86"/>
        <item x="104"/>
        <item x="179"/>
        <item x="87"/>
        <item x="234"/>
        <item x="105"/>
        <item x="47"/>
        <item x="94"/>
        <item x="12"/>
        <item x="223"/>
        <item x="73"/>
        <item x="149"/>
        <item x="217"/>
        <item x="64"/>
        <item x="235"/>
        <item x="251"/>
        <item x="25"/>
        <item x="193"/>
        <item x="118"/>
        <item x="151"/>
        <item x="296"/>
        <item x="272"/>
        <item x="78"/>
        <item x="111"/>
        <item x="153"/>
        <item x="143"/>
        <item x="276"/>
        <item x="135"/>
        <item x="199"/>
        <item x="219"/>
        <item x="29"/>
        <item x="225"/>
        <item x="129"/>
        <item x="53"/>
        <item x="156"/>
        <item x="282"/>
        <item x="190"/>
        <item x="270"/>
        <item x="263"/>
        <item x="144"/>
        <item x="266"/>
        <item x="312"/>
        <item x="216"/>
        <item x="222"/>
        <item x="103"/>
        <item x="232"/>
        <item x="314"/>
        <item x="91"/>
        <item x="74"/>
        <item x="323"/>
        <item x="88"/>
        <item x="187"/>
        <item x="107"/>
        <item x="245"/>
        <item x="44"/>
        <item x="166"/>
        <item x="121"/>
        <item x="290"/>
        <item x="141"/>
        <item x="13"/>
        <item x="76"/>
        <item x="256"/>
        <item x="69"/>
        <item x="186"/>
        <item x="253"/>
        <item x="301"/>
        <item x="191"/>
        <item x="21"/>
        <item x="247"/>
        <item x="147"/>
        <item x="154"/>
        <item x="174"/>
        <item x="95"/>
        <item x="160"/>
        <item x="157"/>
        <item x="34"/>
        <item x="14"/>
        <item x="277"/>
        <item x="302"/>
        <item x="278"/>
        <item x="128"/>
        <item x="167"/>
        <item x="205"/>
        <item x="271"/>
        <item x="30"/>
        <item x="180"/>
        <item x="210"/>
        <item x="96"/>
        <item x="155"/>
        <item x="280"/>
        <item x="287"/>
        <item x="59"/>
        <item x="17"/>
        <item x="15"/>
        <item x="259"/>
        <item x="283"/>
        <item x="315"/>
        <item x="60"/>
        <item x="316"/>
        <item x="206"/>
        <item x="142"/>
        <item x="93"/>
        <item x="252"/>
        <item x="26"/>
        <item x="31"/>
        <item x="79"/>
        <item x="208"/>
        <item x="324"/>
        <item x="113"/>
        <item x="293"/>
        <item x="184"/>
        <item x="211"/>
        <item x="281"/>
        <item x="1"/>
        <item x="152"/>
        <item x="72"/>
        <item x="320"/>
        <item x="16"/>
        <item x="201"/>
        <item x="32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Average of average EC" fld="5" subtotal="average" baseField="2" baseItem="0" numFmtId="2"/>
  </dataFields>
  <formats count="1">
    <format dxfId="28">
      <pivotArea outline="0" collapsedLevelsAreSubtotals="1" fieldPosition="0"/>
    </format>
  </formats>
  <chartFormats count="2">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28985EA-D2B9-47A5-9687-763FB0DC0EE7}"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0:B360" firstHeaderRow="1" firstDataRow="1" firstDataCol="1"/>
  <pivotFields count="8">
    <pivotField dataField="1" showAll="0"/>
    <pivotField axis="axisRow" showAll="0" sortType="descending">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autoSortScope>
        <pivotArea dataOnly="0" outline="0" fieldPosition="0">
          <references count="1">
            <reference field="4294967294" count="1" selected="0">
              <x v="0"/>
            </reference>
          </references>
        </pivotArea>
      </autoSortScope>
    </pivotField>
    <pivotField showAll="0">
      <items count="6">
        <item x="4"/>
        <item x="1"/>
        <item x="0"/>
        <item x="2"/>
        <item x="3"/>
        <item t="default"/>
      </items>
    </pivotField>
    <pivotField showAll="0">
      <items count="3">
        <item x="0"/>
        <item x="1"/>
        <item t="default"/>
      </items>
    </pivotField>
    <pivotField numFmtId="22" showAll="0">
      <items count="326">
        <item x="70"/>
        <item x="267"/>
        <item x="303"/>
        <item x="49"/>
        <item x="236"/>
        <item x="298"/>
        <item x="89"/>
        <item x="299"/>
        <item x="57"/>
        <item x="97"/>
        <item x="20"/>
        <item x="228"/>
        <item x="297"/>
        <item x="250"/>
        <item x="67"/>
        <item x="125"/>
        <item x="177"/>
        <item x="6"/>
        <item x="198"/>
        <item x="7"/>
        <item x="188"/>
        <item x="246"/>
        <item x="136"/>
        <item x="45"/>
        <item x="137"/>
        <item x="33"/>
        <item x="0"/>
        <item x="80"/>
        <item x="162"/>
        <item x="268"/>
        <item x="172"/>
        <item x="175"/>
        <item x="230"/>
        <item x="100"/>
        <item x="2"/>
        <item x="114"/>
        <item x="130"/>
        <item x="138"/>
        <item x="150"/>
        <item x="308"/>
        <item x="322"/>
        <item x="18"/>
        <item x="101"/>
        <item x="221"/>
        <item x="309"/>
        <item x="264"/>
        <item x="254"/>
        <item x="43"/>
        <item x="161"/>
        <item x="305"/>
        <item x="212"/>
        <item x="260"/>
        <item x="116"/>
        <item x="165"/>
        <item x="56"/>
        <item x="291"/>
        <item x="46"/>
        <item x="294"/>
        <item x="240"/>
        <item x="139"/>
        <item x="249"/>
        <item x="168"/>
        <item x="85"/>
        <item x="194"/>
        <item x="275"/>
        <item x="145"/>
        <item x="35"/>
        <item x="237"/>
        <item x="213"/>
        <item x="215"/>
        <item x="131"/>
        <item x="82"/>
        <item x="39"/>
        <item x="62"/>
        <item x="214"/>
        <item x="75"/>
        <item x="202"/>
        <item x="242"/>
        <item x="197"/>
        <item x="83"/>
        <item x="195"/>
        <item x="284"/>
        <item x="313"/>
        <item x="274"/>
        <item x="288"/>
        <item x="126"/>
        <item x="63"/>
        <item x="306"/>
        <item x="127"/>
        <item x="209"/>
        <item x="279"/>
        <item x="109"/>
        <item x="286"/>
        <item x="207"/>
        <item x="32"/>
        <item x="40"/>
        <item x="262"/>
        <item x="233"/>
        <item x="238"/>
        <item x="307"/>
        <item x="3"/>
        <item x="203"/>
        <item x="92"/>
        <item x="158"/>
        <item x="84"/>
        <item x="163"/>
        <item x="220"/>
        <item x="317"/>
        <item x="4"/>
        <item x="176"/>
        <item x="81"/>
        <item x="117"/>
        <item x="132"/>
        <item x="243"/>
        <item x="10"/>
        <item x="41"/>
        <item x="196"/>
        <item x="258"/>
        <item x="48"/>
        <item x="171"/>
        <item x="110"/>
        <item x="295"/>
        <item x="119"/>
        <item x="178"/>
        <item x="65"/>
        <item x="319"/>
        <item x="285"/>
        <item x="9"/>
        <item x="229"/>
        <item x="106"/>
        <item x="300"/>
        <item x="120"/>
        <item x="22"/>
        <item x="36"/>
        <item x="122"/>
        <item x="123"/>
        <item x="37"/>
        <item x="51"/>
        <item x="58"/>
        <item x="189"/>
        <item x="169"/>
        <item x="90"/>
        <item x="8"/>
        <item x="98"/>
        <item x="23"/>
        <item x="255"/>
        <item x="140"/>
        <item x="231"/>
        <item x="244"/>
        <item x="27"/>
        <item x="124"/>
        <item x="68"/>
        <item x="200"/>
        <item x="185"/>
        <item x="11"/>
        <item x="304"/>
        <item x="257"/>
        <item x="146"/>
        <item x="52"/>
        <item x="42"/>
        <item x="218"/>
        <item x="310"/>
        <item x="181"/>
        <item x="19"/>
        <item x="50"/>
        <item x="170"/>
        <item x="182"/>
        <item x="112"/>
        <item x="292"/>
        <item x="261"/>
        <item x="115"/>
        <item x="269"/>
        <item x="318"/>
        <item x="204"/>
        <item x="159"/>
        <item x="311"/>
        <item x="24"/>
        <item x="102"/>
        <item x="226"/>
        <item x="148"/>
        <item x="164"/>
        <item x="133"/>
        <item x="289"/>
        <item x="66"/>
        <item x="54"/>
        <item x="265"/>
        <item x="28"/>
        <item x="183"/>
        <item x="55"/>
        <item x="241"/>
        <item x="134"/>
        <item x="38"/>
        <item x="239"/>
        <item x="192"/>
        <item x="224"/>
        <item x="61"/>
        <item x="99"/>
        <item x="227"/>
        <item x="248"/>
        <item x="108"/>
        <item x="173"/>
        <item x="5"/>
        <item x="273"/>
        <item x="77"/>
        <item x="71"/>
        <item x="86"/>
        <item x="104"/>
        <item x="179"/>
        <item x="87"/>
        <item x="234"/>
        <item x="105"/>
        <item x="47"/>
        <item x="94"/>
        <item x="12"/>
        <item x="223"/>
        <item x="73"/>
        <item x="149"/>
        <item x="217"/>
        <item x="64"/>
        <item x="235"/>
        <item x="251"/>
        <item x="25"/>
        <item x="193"/>
        <item x="118"/>
        <item x="151"/>
        <item x="296"/>
        <item x="272"/>
        <item x="78"/>
        <item x="111"/>
        <item x="153"/>
        <item x="143"/>
        <item x="276"/>
        <item x="135"/>
        <item x="199"/>
        <item x="219"/>
        <item x="29"/>
        <item x="225"/>
        <item x="129"/>
        <item x="53"/>
        <item x="156"/>
        <item x="282"/>
        <item x="190"/>
        <item x="270"/>
        <item x="263"/>
        <item x="144"/>
        <item x="266"/>
        <item x="312"/>
        <item x="216"/>
        <item x="222"/>
        <item x="103"/>
        <item x="232"/>
        <item x="314"/>
        <item x="91"/>
        <item x="74"/>
        <item x="323"/>
        <item x="88"/>
        <item x="187"/>
        <item x="107"/>
        <item x="245"/>
        <item x="44"/>
        <item x="166"/>
        <item x="121"/>
        <item x="290"/>
        <item x="141"/>
        <item x="13"/>
        <item x="76"/>
        <item x="256"/>
        <item x="69"/>
        <item x="186"/>
        <item x="253"/>
        <item x="301"/>
        <item x="191"/>
        <item x="21"/>
        <item x="247"/>
        <item x="147"/>
        <item x="154"/>
        <item x="174"/>
        <item x="95"/>
        <item x="160"/>
        <item x="157"/>
        <item x="34"/>
        <item x="14"/>
        <item x="277"/>
        <item x="302"/>
        <item x="278"/>
        <item x="128"/>
        <item x="167"/>
        <item x="205"/>
        <item x="271"/>
        <item x="30"/>
        <item x="180"/>
        <item x="210"/>
        <item x="96"/>
        <item x="155"/>
        <item x="280"/>
        <item x="287"/>
        <item x="59"/>
        <item x="17"/>
        <item x="15"/>
        <item x="259"/>
        <item x="283"/>
        <item x="315"/>
        <item x="60"/>
        <item x="316"/>
        <item x="206"/>
        <item x="142"/>
        <item x="93"/>
        <item x="252"/>
        <item x="26"/>
        <item x="31"/>
        <item x="79"/>
        <item x="208"/>
        <item x="324"/>
        <item x="113"/>
        <item x="293"/>
        <item x="184"/>
        <item x="211"/>
        <item x="281"/>
        <item x="1"/>
        <item x="152"/>
        <item x="72"/>
        <item x="320"/>
        <item x="16"/>
        <item x="201"/>
        <item x="32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70">
    <i>
      <x v="167"/>
    </i>
    <i>
      <x v="69"/>
    </i>
    <i>
      <x v="71"/>
    </i>
    <i>
      <x v="90"/>
    </i>
    <i>
      <x v="70"/>
    </i>
    <i>
      <x v="105"/>
    </i>
    <i>
      <x v="80"/>
    </i>
    <i>
      <x v="154"/>
    </i>
    <i>
      <x v="20"/>
    </i>
    <i>
      <x v="7"/>
    </i>
    <i>
      <x v="30"/>
    </i>
    <i>
      <x v="132"/>
    </i>
    <i>
      <x v="34"/>
    </i>
    <i>
      <x v="76"/>
    </i>
    <i>
      <x v="36"/>
    </i>
    <i>
      <x v="82"/>
    </i>
    <i>
      <x v="44"/>
    </i>
    <i>
      <x v="100"/>
    </i>
    <i>
      <x v="46"/>
    </i>
    <i>
      <x v="121"/>
    </i>
    <i>
      <x v="48"/>
    </i>
    <i>
      <x v="138"/>
    </i>
    <i>
      <x v="49"/>
    </i>
    <i>
      <x v="6"/>
    </i>
    <i>
      <x v="51"/>
    </i>
    <i>
      <x v="78"/>
    </i>
    <i>
      <x v="52"/>
    </i>
    <i>
      <x v="81"/>
    </i>
    <i>
      <x v="58"/>
    </i>
    <i>
      <x v="87"/>
    </i>
    <i>
      <x v="61"/>
    </i>
    <i>
      <x v="91"/>
    </i>
    <i>
      <x v="62"/>
    </i>
    <i>
      <x v="104"/>
    </i>
    <i>
      <x v="66"/>
    </i>
    <i>
      <x v="120"/>
    </i>
    <i>
      <x v="68"/>
    </i>
    <i>
      <x v="130"/>
    </i>
    <i>
      <x v="1"/>
    </i>
    <i>
      <x v="137"/>
    </i>
    <i>
      <x v="144"/>
    </i>
    <i>
      <x v="17"/>
    </i>
    <i>
      <x v="145"/>
    </i>
    <i>
      <x v="153"/>
    </i>
    <i>
      <x v="160"/>
    </i>
    <i>
      <x v="156"/>
    </i>
    <i>
      <x v="163"/>
    </i>
    <i>
      <x v="3"/>
    </i>
    <i>
      <x v="164"/>
    </i>
    <i>
      <x v="72"/>
    </i>
    <i>
      <x v="75"/>
    </i>
    <i>
      <x v="84"/>
    </i>
    <i>
      <x v="38"/>
    </i>
    <i>
      <x v="159"/>
    </i>
    <i>
      <x v="42"/>
    </i>
    <i>
      <x v="53"/>
    </i>
    <i>
      <x v="114"/>
    </i>
    <i>
      <x v="54"/>
    </i>
    <i>
      <x v="40"/>
    </i>
    <i>
      <x v="55"/>
    </i>
    <i>
      <x v="147"/>
    </i>
    <i>
      <x v="56"/>
    </i>
    <i>
      <x v="50"/>
    </i>
    <i>
      <x v="59"/>
    </i>
    <i>
      <x v="118"/>
    </i>
    <i>
      <x v="60"/>
    </i>
    <i>
      <x v="124"/>
    </i>
    <i>
      <x v="63"/>
    </i>
    <i>
      <x v="135"/>
    </i>
    <i>
      <x v="19"/>
    </i>
    <i>
      <x v="43"/>
    </i>
    <i>
      <x v="22"/>
    </i>
    <i>
      <x v="151"/>
    </i>
    <i>
      <x v="23"/>
    </i>
    <i>
      <x v="161"/>
    </i>
    <i>
      <x v="73"/>
    </i>
    <i>
      <x v="112"/>
    </i>
    <i>
      <x v="77"/>
    </i>
    <i>
      <x v="117"/>
    </i>
    <i>
      <x v="27"/>
    </i>
    <i>
      <x v="37"/>
    </i>
    <i>
      <x v="29"/>
    </i>
    <i>
      <x v="123"/>
    </i>
    <i>
      <x/>
    </i>
    <i>
      <x v="125"/>
    </i>
    <i>
      <x v="85"/>
    </i>
    <i>
      <x v="134"/>
    </i>
    <i>
      <x v="31"/>
    </i>
    <i>
      <x v="136"/>
    </i>
    <i>
      <x v="88"/>
    </i>
    <i>
      <x v="139"/>
    </i>
    <i>
      <x v="89"/>
    </i>
    <i>
      <x v="146"/>
    </i>
    <i>
      <x v="92"/>
    </i>
    <i>
      <x v="148"/>
    </i>
    <i>
      <x v="94"/>
    </i>
    <i>
      <x v="45"/>
    </i>
    <i>
      <x v="97"/>
    </i>
    <i>
      <x v="12"/>
    </i>
    <i>
      <x v="98"/>
    </i>
    <i>
      <x v="13"/>
    </i>
    <i>
      <x v="9"/>
    </i>
    <i>
      <x v="166"/>
    </i>
    <i>
      <x v="111"/>
    </i>
    <i>
      <x v="168"/>
    </i>
    <i>
      <x v="32"/>
    </i>
    <i>
      <x v="152"/>
    </i>
    <i>
      <x v="93"/>
    </i>
    <i>
      <x v="106"/>
    </i>
    <i>
      <x v="8"/>
    </i>
    <i>
      <x v="107"/>
    </i>
    <i>
      <x v="140"/>
    </i>
    <i>
      <x v="108"/>
    </i>
    <i>
      <x v="96"/>
    </i>
    <i>
      <x v="14"/>
    </i>
    <i>
      <x v="47"/>
    </i>
    <i>
      <x v="15"/>
    </i>
    <i>
      <x v="103"/>
    </i>
    <i>
      <x v="64"/>
    </i>
    <i>
      <x v="33"/>
    </i>
    <i>
      <x v="65"/>
    </i>
    <i>
      <x v="142"/>
    </i>
    <i>
      <x v="113"/>
    </i>
    <i>
      <x v="57"/>
    </i>
    <i>
      <x v="79"/>
    </i>
    <i>
      <x v="150"/>
    </i>
    <i>
      <x v="115"/>
    </i>
    <i>
      <x v="11"/>
    </i>
    <i>
      <x v="116"/>
    </i>
    <i>
      <x v="158"/>
    </i>
    <i>
      <x v="28"/>
    </i>
    <i>
      <x v="162"/>
    </i>
    <i>
      <x v="16"/>
    </i>
    <i>
      <x v="35"/>
    </i>
    <i>
      <x v="119"/>
    </i>
    <i>
      <x v="41"/>
    </i>
    <i>
      <x v="4"/>
    </i>
    <i>
      <x v="24"/>
    </i>
    <i>
      <x v="83"/>
    </i>
    <i>
      <x v="141"/>
    </i>
    <i>
      <x v="122"/>
    </i>
    <i>
      <x v="143"/>
    </i>
    <i>
      <x v="67"/>
    </i>
    <i>
      <x v="10"/>
    </i>
    <i>
      <x v="2"/>
    </i>
    <i>
      <x v="95"/>
    </i>
    <i>
      <x v="86"/>
    </i>
    <i>
      <x v="149"/>
    </i>
    <i>
      <x v="126"/>
    </i>
    <i>
      <x v="74"/>
    </i>
    <i>
      <x v="127"/>
    </i>
    <i>
      <x v="25"/>
    </i>
    <i>
      <x v="128"/>
    </i>
    <i>
      <x v="155"/>
    </i>
    <i>
      <x v="129"/>
    </i>
    <i>
      <x v="157"/>
    </i>
    <i>
      <x v="39"/>
    </i>
    <i>
      <x v="99"/>
    </i>
    <i>
      <x v="131"/>
    </i>
    <i>
      <x v="101"/>
    </i>
    <i>
      <x v="21"/>
    </i>
    <i>
      <x v="102"/>
    </i>
    <i>
      <x v="133"/>
    </i>
    <i>
      <x v="165"/>
    </i>
    <i>
      <x v="5"/>
    </i>
    <i>
      <x v="26"/>
    </i>
    <i>
      <x v="18"/>
    </i>
    <i>
      <x v="109"/>
    </i>
    <i>
      <x v="110"/>
    </i>
    <i t="grand">
      <x/>
    </i>
  </rowItems>
  <colItems count="1">
    <i/>
  </colItems>
  <dataFields count="1">
    <dataField name="Count of Maintenance ID" fld="0"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2B7FDC-BDA9-4CAD-B2BB-5FFD2FFF70AF}" autoFormatId="16" applyNumberFormats="0" applyBorderFormats="0" applyFontFormats="0" applyPatternFormats="0" applyAlignmentFormats="0" applyWidthHeightFormats="0">
  <queryTableRefresh nextId="27">
    <queryTableFields count="24">
      <queryTableField id="1" name="Timestamp" tableColumnId="1"/>
      <queryTableField id="26" dataBound="0" tableColumnId="26"/>
      <queryTableField id="20" dataBound="0" tableColumnId="20"/>
      <queryTableField id="25" dataBound="0" tableColumnId="25"/>
      <queryTableField id="21" dataBound="0" tableColumnId="21"/>
      <queryTableField id="2" name="Unit ID" tableColumnId="2"/>
      <queryTableField id="24" dataBound="0" tableColumnId="24"/>
      <queryTableField id="3" name="Temperature" tableColumnId="3"/>
      <queryTableField id="4" name="Humidity" tableColumnId="4"/>
      <queryTableField id="5" name="Occupancy Status" tableColumnId="5"/>
      <queryTableField id="6" name="HVAC Setting" tableColumnId="6"/>
      <queryTableField id="18" dataBound="0" tableColumnId="18"/>
      <queryTableField id="7" name="Energy Consumption" tableColumnId="7"/>
      <queryTableField id="16" dataBound="0" tableColumnId="16"/>
      <queryTableField id="15" dataBound="0" tableColumnId="15"/>
      <queryTableField id="14" dataBound="0" tableColumnId="14"/>
      <queryTableField id="13" dataBound="0" tableColumnId="13"/>
      <queryTableField id="17" dataBound="0" tableColumnId="17"/>
      <queryTableField id="19" dataBound="0" tableColumnId="19"/>
      <queryTableField id="8" name="Tenant ID" tableColumnId="8"/>
      <queryTableField id="9" name="Occupancy" tableColumnId="9"/>
      <queryTableField id="10" name="Time Spent in Unit (Hours)" tableColumnId="10"/>
      <queryTableField id="11" name="Appliance Usage" tableColumnId="11"/>
      <queryTableField id="12" name="Energy Preference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D2D9F96E-0F39-478F-9CC9-E435125BF453}" autoFormatId="16" applyNumberFormats="0" applyBorderFormats="0" applyFontFormats="0" applyPatternFormats="0" applyAlignmentFormats="0" applyWidthHeightFormats="0">
  <queryTableRefresh nextId="7" unboundColumnsRight="1">
    <queryTableFields count="6">
      <queryTableField id="1" name="Maintenance ID" tableColumnId="1"/>
      <queryTableField id="2" name="Unit ID" tableColumnId="2"/>
      <queryTableField id="3" name="Issue Type" tableColumnId="3"/>
      <queryTableField id="4" name="Resolution" tableColumnId="4"/>
      <queryTableField id="5" name="Log Date"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Log_Date" xr10:uid="{43F58205-D832-45AB-93B2-DA204F942D1B}" sourceName="Months (Log Date)">
  <pivotTables>
    <pivotTable tabId="5" name="PivotTable14"/>
    <pivotTable tabId="5" name="PivotTable12"/>
    <pivotTable tabId="5" name="PivotTable13"/>
    <pivotTable tabId="5" name="PivotTable15"/>
    <pivotTable tabId="5" name="PivotTable16"/>
    <pivotTable tabId="5" name="PivotTable17"/>
    <pivotTable tabId="5" name="PivotTable10"/>
  </pivotTables>
  <data>
    <tabular pivotCacheId="508630392">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Category" xr10:uid="{D86BE0FE-2E88-4938-8B5E-406FF259190D}" sourceName="Energy Category">
  <pivotTables>
    <pivotTable tabId="5" name="PivotTable18"/>
    <pivotTable tabId="5" name="PivotTable11"/>
    <pivotTable tabId="5" name="PivotTable19"/>
    <pivotTable tabId="5" name="PivotTable2"/>
    <pivotTable tabId="5" name="PivotTable20"/>
    <pivotTable tabId="5" name="PivotTable3"/>
    <pivotTable tabId="5" name="PivotTable4"/>
    <pivotTable tabId="5" name="PivotTable5"/>
    <pivotTable tabId="5" name="PivotTable6"/>
    <pivotTable tabId="5" name="PivotTable7"/>
    <pivotTable tabId="5" name="PivotTable8"/>
  </pivotTables>
  <data>
    <tabular pivotCacheId="24778063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Log Date)" xr10:uid="{CDB39D4E-7C42-4EAD-926B-3C93A4D5474B}" cache="Slicer_Months__Log_Date" caption="Months (Log Date)" columnCount="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ergy Category" xr10:uid="{AC2F5AA0-53D4-4309-ADF2-3F7E6DD7226E}" cache="Slicer_Energy_Category" caption="Energy Category" columnCount="2" style="SlicerStyleLight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3072F-6FEC-489B-BBC9-7B7A4B6F1C17}" name="sensor_data" displayName="sensor_data" ref="A1:X4001" tableType="queryTable" totalsRowShown="0">
  <autoFilter ref="A1:X4001" xr:uid="{A843072F-6FEC-489B-BBC9-7B7A4B6F1C17}"/>
  <tableColumns count="24">
    <tableColumn id="1" xr3:uid="{653618BE-9E56-4B8E-ACD5-68CB6B907365}" uniqueName="1" name="Timestamp" queryTableFieldId="1" dataDxfId="20"/>
    <tableColumn id="26" xr3:uid="{0903D330-033A-4008-847F-6728984DC8DF}" uniqueName="26" name="Column3" queryTableFieldId="26" dataDxfId="19">
      <calculatedColumnFormula>TEXT(sensor_data[[#This Row],[Timestamp]], "MMMM")</calculatedColumnFormula>
    </tableColumn>
    <tableColumn id="20" xr3:uid="{90E691BE-9D6C-4C88-95D0-56AB6FCFF6AE}" uniqueName="20" name="Time of Day" queryTableFieldId="20" dataDxfId="18">
      <calculatedColumnFormula>IF(AND(HOUR(sensor_data[[#This Row],[Timestamp]])&gt;=5, HOUR(sensor_data[[#This Row],[Timestamp]])&lt;12), "Morning", IF(AND(HOUR(sensor_data[[#This Row],[Timestamp]])&gt;=12, HOUR(sensor_data[[#This Row],[Timestamp]])&lt;17), "Afternoon", IF(AND(HOUR(sensor_data[[#This Row],[Timestamp]])&gt;=17, HOUR(sensor_data[[#This Row],[Timestamp]])&lt;21), "Evening", "Night")))</calculatedColumnFormula>
    </tableColumn>
    <tableColumn id="25" xr3:uid="{5319BE30-9DA6-4EE0-8619-3DBA97A11753}" uniqueName="25" name="Column2" queryTableFieldId="25" dataDxfId="17">
      <calculatedColumnFormula>MONTH(sensor_data[[#This Row],[Timestamp]])</calculatedColumnFormula>
    </tableColumn>
    <tableColumn id="21" xr3:uid="{3162D427-BE93-4545-9012-592D7ED8A848}" uniqueName="21" name="Day" queryTableFieldId="21" dataDxfId="16">
      <calculatedColumnFormula>DAY(sensor_data[[#This Row],[Timestamp]])</calculatedColumnFormula>
    </tableColumn>
    <tableColumn id="2" xr3:uid="{1EE952DA-87A2-4574-A773-1784A07024D2}" uniqueName="2" name="Unit ID" queryTableFieldId="2" dataDxfId="15"/>
    <tableColumn id="24" xr3:uid="{40D094AA-85FA-4D3A-977A-EFCBB7C24864}" uniqueName="24" name="Column1" queryTableFieldId="24" dataDxfId="14"/>
    <tableColumn id="3" xr3:uid="{4E6B62A9-3BEB-47B2-9FBB-E0B862D90AD7}" uniqueName="3" name="Temperature" queryTableFieldId="3"/>
    <tableColumn id="4" xr3:uid="{5EB767C4-EA2D-4CE0-A2D9-FF4D9A54DB38}" uniqueName="4" name="Humidity" queryTableFieldId="4"/>
    <tableColumn id="5" xr3:uid="{C215AD55-18A4-44A6-B412-7F4E014B44C7}" uniqueName="5" name="Occupancy Status" queryTableFieldId="5"/>
    <tableColumn id="6" xr3:uid="{79385916-B54F-45A9-952F-A1ECD4F0C0A9}" uniqueName="6" name="HVAC Setting" queryTableFieldId="6"/>
    <tableColumn id="18" xr3:uid="{2B0F1241-24B1-4E68-97D6-D0C386139FA6}" uniqueName="18" name="HVAC Category" queryTableFieldId="18" dataDxfId="13">
      <calculatedColumnFormula>IF(sensor_data[[#This Row],[HVAC Setting]]&lt;=2, "Low", IF(sensor_data[[#This Row],[HVAC Setting]]=3, "Normal", "High"))</calculatedColumnFormula>
    </tableColumn>
    <tableColumn id="7" xr3:uid="{667C291E-51B5-4BD7-8D5E-BD2A6E4C1411}" uniqueName="7" name="Energy Consumption" queryTableFieldId="7"/>
    <tableColumn id="16" xr3:uid="{9CFE5FD0-B88A-47E5-8882-210720E10320}" uniqueName="16" name="EC" queryTableFieldId="16"/>
    <tableColumn id="15" xr3:uid="{D5AD7882-53FA-4592-8483-9ADFAAD843B6}" uniqueName="15" name="z_zcore" queryTableFieldId="15" dataDxfId="12">
      <calculatedColumnFormula>(sensor_data[[#This Row],[Energy Consumption]]-AVERAGE(sensor_data[Energy Consumption]))/_xlfn.STDEV.P(sensor_data[Energy Consumption])</calculatedColumnFormula>
    </tableColumn>
    <tableColumn id="14" xr3:uid="{39F98BB5-C27B-412B-8E09-81C4E04548AB}" uniqueName="14" name="outlier" queryTableFieldId="14" dataDxfId="11">
      <calculatedColumnFormula>IF(ABS(sensor_data[[#This Row],[z_zcore]])&gt;3, "Outlier", "Normal")</calculatedColumnFormula>
    </tableColumn>
    <tableColumn id="13" xr3:uid="{B67D8380-95FA-4092-B42E-DB827FDC9D9F}" uniqueName="13" name="average" queryTableFieldId="13" dataDxfId="10">
      <calculatedColumnFormula>AVERAGEIF(sensor_data[Unit ID], sensor_data[[#This Row],[Unit ID]], sensor_data[EC])</calculatedColumnFormula>
    </tableColumn>
    <tableColumn id="17" xr3:uid="{48C59C2B-B90E-42B2-ABF3-BAC75DA1632A}" uniqueName="17" name="Filled Energy Consumption" queryTableFieldId="17" dataDxfId="9">
      <calculatedColumnFormula>IF(ISBLANK(sensor_data[[#This Row],[EC]]), sensor_data[[#This Row],[average]], sensor_data[[#This Row],[EC]])</calculatedColumnFormula>
    </tableColumn>
    <tableColumn id="19" xr3:uid="{FA1086C7-3235-4F84-B020-289502935782}" uniqueName="19" name="Energy Category" queryTableFieldId="19" dataDxfId="8">
      <calculatedColumnFormula>IF(sensor_data[[#This Row],[Filled Energy Consumption]]&gt;AVERAGE(sensor_data[Filled Energy Consumption]), "High", "Low")</calculatedColumnFormula>
    </tableColumn>
    <tableColumn id="8" xr3:uid="{26DEA114-7EC8-4534-9606-6593B0443305}" uniqueName="8" name="Tenant ID" queryTableFieldId="8" dataDxfId="7"/>
    <tableColumn id="9" xr3:uid="{5694ABB1-6878-4E1A-8464-94E143046FFC}" uniqueName="9" name="Occupancy" queryTableFieldId="9"/>
    <tableColumn id="10" xr3:uid="{A915F166-3C4D-4C11-B1DC-F0A72A5C81D4}" uniqueName="10" name="Time Spent in Unit (Hours)" queryTableFieldId="10"/>
    <tableColumn id="11" xr3:uid="{2E87DDE9-764F-4A18-99B3-37FF177F0AE6}" uniqueName="11" name="Appliance Usage" queryTableFieldId="11"/>
    <tableColumn id="12" xr3:uid="{1E67B96F-3A86-4CB0-9138-9174DE04F550}" uniqueName="12" name="Energy Preferences" queryTableFieldId="12"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31FE28-A8D4-4787-B373-9D045AF4E9F2}" name="maintenance_logs" displayName="maintenance_logs" ref="A1:F346" tableType="queryTable" totalsRowShown="0">
  <autoFilter ref="A1:F346" xr:uid="{7C31FE28-A8D4-4787-B373-9D045AF4E9F2}"/>
  <sortState xmlns:xlrd2="http://schemas.microsoft.com/office/spreadsheetml/2017/richdata2" ref="A2:E346">
    <sortCondition ref="B1:B346"/>
  </sortState>
  <tableColumns count="6">
    <tableColumn id="1" xr3:uid="{4A3CACFF-800F-45D5-8C17-F25CED1563DF}" uniqueName="1" name="Maintenance ID" queryTableFieldId="1" dataDxfId="5"/>
    <tableColumn id="2" xr3:uid="{C50C7DCB-EAFB-443B-8DF8-3396286453A8}" uniqueName="2" name="Unit ID" queryTableFieldId="2" dataDxfId="4"/>
    <tableColumn id="3" xr3:uid="{F1BF4AD0-92FD-4F33-8968-A042D3379B9A}" uniqueName="3" name="Issue Type" queryTableFieldId="3" dataDxfId="3"/>
    <tableColumn id="4" xr3:uid="{CE36CAE5-9BA2-4E11-A5AE-C4A609FA699A}" uniqueName="4" name="Resolution" queryTableFieldId="4" dataDxfId="2"/>
    <tableColumn id="5" xr3:uid="{522E64D1-1B86-4BB4-8D6A-CF85847DE966}" uniqueName="5" name="Log Date" queryTableFieldId="5" dataDxfId="1"/>
    <tableColumn id="6" xr3:uid="{6F7F8991-5601-4F40-8720-2492C7C154E2}" uniqueName="6" name="average EC" queryTableFieldId="6" dataDxfId="0">
      <calculatedColumnFormula>AVERAGEIF(sensor_data[Unit ID], maintenance_logs[[#This Row],[Unit ID]],sensor_data!R:R)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1283-CB49-4B7B-9EB2-46C49A6E2435}">
  <dimension ref="A1:Q360"/>
  <sheetViews>
    <sheetView topLeftCell="A157" zoomScale="110" zoomScaleNormal="110" workbookViewId="0">
      <selection activeCell="A169" sqref="A169:B172"/>
    </sheetView>
  </sheetViews>
  <sheetFormatPr defaultRowHeight="14.4" x14ac:dyDescent="0.3"/>
  <cols>
    <col min="1" max="1" width="13.44140625" bestFit="1" customWidth="1"/>
    <col min="2" max="2" width="23.44140625" bestFit="1" customWidth="1"/>
    <col min="3" max="3" width="10.109375" bestFit="1" customWidth="1"/>
    <col min="4" max="4" width="13.5546875" bestFit="1" customWidth="1"/>
    <col min="5" max="6" width="13.109375" bestFit="1" customWidth="1"/>
    <col min="8" max="8" width="13.44140625" bestFit="1" customWidth="1"/>
    <col min="9" max="9" width="35.44140625" bestFit="1" customWidth="1"/>
    <col min="16" max="16" width="20.44140625" bestFit="1" customWidth="1"/>
    <col min="17" max="17" width="32.6640625" bestFit="1" customWidth="1"/>
  </cols>
  <sheetData>
    <row r="1" spans="1:17" x14ac:dyDescent="0.3">
      <c r="P1" s="9" t="s">
        <v>1107</v>
      </c>
      <c r="Q1" s="9"/>
    </row>
    <row r="2" spans="1:17" x14ac:dyDescent="0.3">
      <c r="A2" s="10" t="s">
        <v>1098</v>
      </c>
      <c r="B2" s="10"/>
      <c r="P2" t="s">
        <v>1106</v>
      </c>
    </row>
    <row r="3" spans="1:17" x14ac:dyDescent="0.3">
      <c r="A3" s="3" t="s">
        <v>1055</v>
      </c>
      <c r="B3" t="s">
        <v>1069</v>
      </c>
      <c r="P3">
        <v>345</v>
      </c>
      <c r="Q3">
        <f>GETPIVOTDATA("Maintenance ID",$P$2)</f>
        <v>345</v>
      </c>
    </row>
    <row r="4" spans="1:17" x14ac:dyDescent="0.3">
      <c r="A4" s="4" t="s">
        <v>1057</v>
      </c>
      <c r="B4">
        <v>6189.3268869701924</v>
      </c>
    </row>
    <row r="5" spans="1:17" x14ac:dyDescent="0.3">
      <c r="A5" s="4" t="s">
        <v>1058</v>
      </c>
      <c r="B5">
        <v>7316.5317983135674</v>
      </c>
    </row>
    <row r="6" spans="1:17" x14ac:dyDescent="0.3">
      <c r="A6" s="4" t="s">
        <v>1059</v>
      </c>
      <c r="B6">
        <v>5342.9989043195965</v>
      </c>
    </row>
    <row r="7" spans="1:17" x14ac:dyDescent="0.3">
      <c r="A7" s="4" t="s">
        <v>1060</v>
      </c>
      <c r="B7">
        <v>4697.2470963567484</v>
      </c>
      <c r="P7" t="s">
        <v>1069</v>
      </c>
    </row>
    <row r="8" spans="1:17" x14ac:dyDescent="0.3">
      <c r="A8" s="4" t="s">
        <v>1061</v>
      </c>
      <c r="B8">
        <v>5300.0491444755562</v>
      </c>
      <c r="P8" s="5">
        <v>72761.603674114987</v>
      </c>
      <c r="Q8" s="5">
        <f>GETPIVOTDATA("Filled Energy Consumption",$P$7)</f>
        <v>72761.603674114987</v>
      </c>
    </row>
    <row r="9" spans="1:17" x14ac:dyDescent="0.3">
      <c r="A9" s="4" t="s">
        <v>1062</v>
      </c>
      <c r="B9">
        <v>6639.9978870039886</v>
      </c>
    </row>
    <row r="10" spans="1:17" x14ac:dyDescent="0.3">
      <c r="A10" s="4" t="s">
        <v>1063</v>
      </c>
      <c r="B10">
        <v>6951.2032235157822</v>
      </c>
    </row>
    <row r="11" spans="1:17" x14ac:dyDescent="0.3">
      <c r="A11" s="4" t="s">
        <v>1064</v>
      </c>
      <c r="B11">
        <v>7029.0161584561647</v>
      </c>
      <c r="P11" t="s">
        <v>1053</v>
      </c>
    </row>
    <row r="12" spans="1:17" x14ac:dyDescent="0.3">
      <c r="A12" s="4" t="s">
        <v>1065</v>
      </c>
      <c r="B12">
        <v>5551.9971372686205</v>
      </c>
      <c r="P12">
        <v>3.047037037037037</v>
      </c>
      <c r="Q12" s="5">
        <f>GETPIVOTDATA("HVAC Setting",$P$11)</f>
        <v>3.047037037037037</v>
      </c>
    </row>
    <row r="13" spans="1:17" x14ac:dyDescent="0.3">
      <c r="A13" s="4" t="s">
        <v>1066</v>
      </c>
      <c r="B13">
        <v>5153.2932593832011</v>
      </c>
    </row>
    <row r="14" spans="1:17" x14ac:dyDescent="0.3">
      <c r="A14" s="4" t="s">
        <v>1067</v>
      </c>
      <c r="B14">
        <v>5348.3908369233905</v>
      </c>
    </row>
    <row r="15" spans="1:17" x14ac:dyDescent="0.3">
      <c r="A15" s="4" t="s">
        <v>1068</v>
      </c>
      <c r="B15">
        <v>7241.5513411280217</v>
      </c>
    </row>
    <row r="16" spans="1:17" x14ac:dyDescent="0.3">
      <c r="A16" s="4" t="s">
        <v>1056</v>
      </c>
      <c r="B16">
        <v>72761.603674114987</v>
      </c>
      <c r="P16" t="s">
        <v>1110</v>
      </c>
    </row>
    <row r="17" spans="1:17" x14ac:dyDescent="0.3">
      <c r="P17">
        <v>69.787604938271443</v>
      </c>
      <c r="Q17" s="5">
        <f>GETPIVOTDATA("Temperature",$P$16)</f>
        <v>69.787604938271443</v>
      </c>
    </row>
    <row r="23" spans="1:17" x14ac:dyDescent="0.3">
      <c r="A23" s="10" t="s">
        <v>1105</v>
      </c>
      <c r="B23" s="10"/>
    </row>
    <row r="24" spans="1:17" x14ac:dyDescent="0.3">
      <c r="A24" s="3" t="s">
        <v>1055</v>
      </c>
      <c r="B24" t="s">
        <v>1070</v>
      </c>
    </row>
    <row r="25" spans="1:17" x14ac:dyDescent="0.3">
      <c r="A25" s="4">
        <v>1</v>
      </c>
      <c r="B25">
        <v>17.547120962582394</v>
      </c>
    </row>
    <row r="26" spans="1:17" x14ac:dyDescent="0.3">
      <c r="A26" s="4">
        <v>2</v>
      </c>
      <c r="B26">
        <v>17.508535105895607</v>
      </c>
    </row>
    <row r="27" spans="1:17" x14ac:dyDescent="0.3">
      <c r="A27" s="4">
        <v>3</v>
      </c>
      <c r="B27">
        <v>17.516404243787374</v>
      </c>
    </row>
    <row r="28" spans="1:17" x14ac:dyDescent="0.3">
      <c r="A28" s="4">
        <v>4</v>
      </c>
      <c r="B28">
        <v>18.481502053461302</v>
      </c>
    </row>
    <row r="29" spans="1:17" x14ac:dyDescent="0.3">
      <c r="A29" s="4">
        <v>5</v>
      </c>
      <c r="B29">
        <v>17.169201710113644</v>
      </c>
    </row>
    <row r="30" spans="1:17" x14ac:dyDescent="0.3">
      <c r="A30" s="4">
        <v>6</v>
      </c>
      <c r="B30">
        <v>19.034446350770263</v>
      </c>
    </row>
    <row r="31" spans="1:17" x14ac:dyDescent="0.3">
      <c r="A31" s="4">
        <v>7</v>
      </c>
      <c r="B31">
        <v>17.883118903841353</v>
      </c>
    </row>
    <row r="32" spans="1:17" x14ac:dyDescent="0.3">
      <c r="A32" s="4">
        <v>8</v>
      </c>
      <c r="B32">
        <v>18.64552790406335</v>
      </c>
    </row>
    <row r="33" spans="1:2" x14ac:dyDescent="0.3">
      <c r="A33" s="4">
        <v>9</v>
      </c>
      <c r="B33">
        <v>17.555740063271639</v>
      </c>
    </row>
    <row r="34" spans="1:2" x14ac:dyDescent="0.3">
      <c r="A34" s="4">
        <v>10</v>
      </c>
      <c r="B34">
        <v>17.982400106343313</v>
      </c>
    </row>
    <row r="35" spans="1:2" x14ac:dyDescent="0.3">
      <c r="A35" s="4">
        <v>11</v>
      </c>
      <c r="B35">
        <v>17.890429162417178</v>
      </c>
    </row>
    <row r="36" spans="1:2" x14ac:dyDescent="0.3">
      <c r="A36" s="4">
        <v>12</v>
      </c>
      <c r="B36">
        <v>18.025029286877096</v>
      </c>
    </row>
    <row r="37" spans="1:2" x14ac:dyDescent="0.3">
      <c r="A37" s="4">
        <v>13</v>
      </c>
      <c r="B37">
        <v>17.710347111961987</v>
      </c>
    </row>
    <row r="38" spans="1:2" x14ac:dyDescent="0.3">
      <c r="A38" s="4">
        <v>14</v>
      </c>
      <c r="B38">
        <v>18.339382098345407</v>
      </c>
    </row>
    <row r="39" spans="1:2" x14ac:dyDescent="0.3">
      <c r="A39" s="4">
        <v>15</v>
      </c>
      <c r="B39">
        <v>17.547791746972567</v>
      </c>
    </row>
    <row r="40" spans="1:2" x14ac:dyDescent="0.3">
      <c r="A40" s="4">
        <v>16</v>
      </c>
      <c r="B40">
        <v>17.651633287712087</v>
      </c>
    </row>
    <row r="41" spans="1:2" x14ac:dyDescent="0.3">
      <c r="A41" s="4">
        <v>17</v>
      </c>
      <c r="B41">
        <v>17.676301373887306</v>
      </c>
    </row>
    <row r="42" spans="1:2" x14ac:dyDescent="0.3">
      <c r="A42" s="4">
        <v>18</v>
      </c>
      <c r="B42">
        <v>18.673460770911241</v>
      </c>
    </row>
    <row r="43" spans="1:2" x14ac:dyDescent="0.3">
      <c r="A43" s="4">
        <v>19</v>
      </c>
      <c r="B43">
        <v>18.57839528720827</v>
      </c>
    </row>
    <row r="44" spans="1:2" x14ac:dyDescent="0.3">
      <c r="A44" s="4">
        <v>20</v>
      </c>
      <c r="B44">
        <v>17.257427024572312</v>
      </c>
    </row>
    <row r="45" spans="1:2" x14ac:dyDescent="0.3">
      <c r="A45" s="4">
        <v>21</v>
      </c>
      <c r="B45">
        <v>18.353577943352303</v>
      </c>
    </row>
    <row r="46" spans="1:2" x14ac:dyDescent="0.3">
      <c r="A46" s="4">
        <v>22</v>
      </c>
      <c r="B46">
        <v>17.265213295762475</v>
      </c>
    </row>
    <row r="47" spans="1:2" x14ac:dyDescent="0.3">
      <c r="A47" s="4">
        <v>23</v>
      </c>
      <c r="B47">
        <v>18.621575509864421</v>
      </c>
    </row>
    <row r="48" spans="1:2" x14ac:dyDescent="0.3">
      <c r="A48" s="4">
        <v>24</v>
      </c>
      <c r="B48">
        <v>18.17640804357557</v>
      </c>
    </row>
    <row r="49" spans="1:2" x14ac:dyDescent="0.3">
      <c r="A49" s="4" t="s">
        <v>1056</v>
      </c>
      <c r="B49">
        <v>17.965828067682693</v>
      </c>
    </row>
    <row r="52" spans="1:2" x14ac:dyDescent="0.3">
      <c r="A52" s="10" t="s">
        <v>1102</v>
      </c>
      <c r="B52" s="10"/>
    </row>
    <row r="53" spans="1:2" x14ac:dyDescent="0.3">
      <c r="A53" s="3" t="s">
        <v>1055</v>
      </c>
      <c r="B53" t="s">
        <v>1077</v>
      </c>
    </row>
    <row r="54" spans="1:2" x14ac:dyDescent="0.3">
      <c r="A54" s="4" t="s">
        <v>1074</v>
      </c>
      <c r="B54" s="5">
        <v>25.62631261127466</v>
      </c>
    </row>
    <row r="55" spans="1:2" x14ac:dyDescent="0.3">
      <c r="A55" s="4" t="s">
        <v>1073</v>
      </c>
      <c r="B55" s="5">
        <v>17.78451224034778</v>
      </c>
    </row>
    <row r="56" spans="1:2" x14ac:dyDescent="0.3">
      <c r="A56" s="4" t="s">
        <v>1075</v>
      </c>
      <c r="B56" s="5">
        <v>17.230256824984046</v>
      </c>
    </row>
    <row r="57" spans="1:2" x14ac:dyDescent="0.3">
      <c r="A57" s="4" t="s">
        <v>1076</v>
      </c>
      <c r="B57" s="5">
        <v>15.041077763735622</v>
      </c>
    </row>
    <row r="58" spans="1:2" x14ac:dyDescent="0.3">
      <c r="A58" s="4" t="s">
        <v>1056</v>
      </c>
      <c r="B58" s="5">
        <v>17.965828067682683</v>
      </c>
    </row>
    <row r="64" spans="1:2" x14ac:dyDescent="0.3">
      <c r="A64" s="9" t="s">
        <v>1099</v>
      </c>
      <c r="B64" s="9"/>
    </row>
    <row r="65" spans="1:4" x14ac:dyDescent="0.3">
      <c r="A65" s="3" t="s">
        <v>1055</v>
      </c>
      <c r="B65" t="s">
        <v>1078</v>
      </c>
      <c r="C65" t="s">
        <v>1079</v>
      </c>
      <c r="D65" t="s">
        <v>1080</v>
      </c>
    </row>
    <row r="66" spans="1:4" x14ac:dyDescent="0.3">
      <c r="A66" s="4" t="s">
        <v>1057</v>
      </c>
      <c r="B66">
        <v>6189.3268869701924</v>
      </c>
      <c r="C66">
        <v>9999.5000000000055</v>
      </c>
      <c r="D66">
        <v>14482.499999999996</v>
      </c>
    </row>
    <row r="67" spans="1:4" x14ac:dyDescent="0.3">
      <c r="A67" s="4" t="s">
        <v>1058</v>
      </c>
      <c r="B67">
        <v>7316.5317983135674</v>
      </c>
      <c r="C67">
        <v>11331.499999999998</v>
      </c>
      <c r="D67">
        <v>16580.999999999996</v>
      </c>
    </row>
    <row r="68" spans="1:4" x14ac:dyDescent="0.3">
      <c r="A68" s="4" t="s">
        <v>1059</v>
      </c>
      <c r="B68">
        <v>5342.9989043195965</v>
      </c>
      <c r="C68">
        <v>16198.400000000011</v>
      </c>
      <c r="D68">
        <v>25378.500000000025</v>
      </c>
    </row>
    <row r="69" spans="1:4" x14ac:dyDescent="0.3">
      <c r="A69" s="4" t="s">
        <v>1060</v>
      </c>
      <c r="B69">
        <v>4697.2470963567484</v>
      </c>
      <c r="C69">
        <v>14006.799999999996</v>
      </c>
      <c r="D69">
        <v>21588.900000000009</v>
      </c>
    </row>
    <row r="70" spans="1:4" x14ac:dyDescent="0.3">
      <c r="A70" s="4" t="s">
        <v>1061</v>
      </c>
      <c r="B70">
        <v>5300.0491444755562</v>
      </c>
      <c r="C70">
        <v>15652.000000000009</v>
      </c>
      <c r="D70">
        <v>24296.699999999997</v>
      </c>
    </row>
    <row r="71" spans="1:4" x14ac:dyDescent="0.3">
      <c r="A71" s="4" t="s">
        <v>1062</v>
      </c>
      <c r="B71">
        <v>6639.9978870039886</v>
      </c>
      <c r="C71">
        <v>17635.099999999984</v>
      </c>
      <c r="D71">
        <v>29608.7</v>
      </c>
    </row>
    <row r="72" spans="1:4" x14ac:dyDescent="0.3">
      <c r="A72" s="4" t="s">
        <v>1063</v>
      </c>
      <c r="B72">
        <v>6951.2032235157822</v>
      </c>
      <c r="C72">
        <v>18969.999999999989</v>
      </c>
      <c r="D72">
        <v>31458.90000000002</v>
      </c>
    </row>
    <row r="73" spans="1:4" x14ac:dyDescent="0.3">
      <c r="A73" s="4" t="s">
        <v>1064</v>
      </c>
      <c r="B73">
        <v>7029.0161584561647</v>
      </c>
      <c r="C73">
        <v>18147.400000000016</v>
      </c>
      <c r="D73">
        <v>30455.8</v>
      </c>
    </row>
    <row r="74" spans="1:4" x14ac:dyDescent="0.3">
      <c r="A74" s="4" t="s">
        <v>1065</v>
      </c>
      <c r="B74">
        <v>5551.9971372686205</v>
      </c>
      <c r="C74">
        <v>15459.099999999993</v>
      </c>
      <c r="D74">
        <v>24170.7</v>
      </c>
    </row>
    <row r="75" spans="1:4" x14ac:dyDescent="0.3">
      <c r="A75" s="4" t="s">
        <v>1066</v>
      </c>
      <c r="B75">
        <v>5153.2932593832011</v>
      </c>
      <c r="C75">
        <v>15307.700000000006</v>
      </c>
      <c r="D75">
        <v>23897.099999999995</v>
      </c>
    </row>
    <row r="76" spans="1:4" x14ac:dyDescent="0.3">
      <c r="A76" s="4" t="s">
        <v>1067</v>
      </c>
      <c r="B76">
        <v>5348.3908369233905</v>
      </c>
      <c r="C76">
        <v>16010.699999999999</v>
      </c>
      <c r="D76">
        <v>24513.4</v>
      </c>
    </row>
    <row r="77" spans="1:4" x14ac:dyDescent="0.3">
      <c r="A77" s="4" t="s">
        <v>1068</v>
      </c>
      <c r="B77">
        <v>7241.5513411280217</v>
      </c>
      <c r="C77">
        <v>11130.1</v>
      </c>
      <c r="D77">
        <v>16207.599999999993</v>
      </c>
    </row>
    <row r="78" spans="1:4" x14ac:dyDescent="0.3">
      <c r="A78" s="4" t="s">
        <v>1056</v>
      </c>
      <c r="B78">
        <v>72761.603674114827</v>
      </c>
      <c r="C78">
        <v>179848.30000000005</v>
      </c>
      <c r="D78">
        <v>282639.80000000005</v>
      </c>
    </row>
    <row r="82" spans="1:2" x14ac:dyDescent="0.3">
      <c r="A82" s="9" t="s">
        <v>1100</v>
      </c>
      <c r="B82" s="9"/>
    </row>
    <row r="83" spans="1:2" x14ac:dyDescent="0.3">
      <c r="A83" s="3" t="s">
        <v>1055</v>
      </c>
      <c r="B83" t="s">
        <v>1077</v>
      </c>
    </row>
    <row r="84" spans="1:2" x14ac:dyDescent="0.3">
      <c r="A84" s="4" t="s">
        <v>1084</v>
      </c>
      <c r="B84" s="5">
        <v>13.737562982095339</v>
      </c>
    </row>
    <row r="85" spans="1:2" x14ac:dyDescent="0.3">
      <c r="A85" s="4" t="s">
        <v>1085</v>
      </c>
      <c r="B85" s="5">
        <v>22.523850101966406</v>
      </c>
    </row>
    <row r="86" spans="1:2" x14ac:dyDescent="0.3">
      <c r="A86" s="4" t="s">
        <v>1056</v>
      </c>
      <c r="B86" s="5">
        <v>17.965828067682725</v>
      </c>
    </row>
    <row r="89" spans="1:2" x14ac:dyDescent="0.3">
      <c r="A89" s="9" t="s">
        <v>1103</v>
      </c>
      <c r="B89" s="9"/>
    </row>
    <row r="90" spans="1:2" x14ac:dyDescent="0.3">
      <c r="A90" s="3" t="s">
        <v>1055</v>
      </c>
      <c r="B90" t="s">
        <v>1077</v>
      </c>
    </row>
    <row r="91" spans="1:2" x14ac:dyDescent="0.3">
      <c r="A91" s="4">
        <v>0</v>
      </c>
      <c r="B91" s="5">
        <v>14.851067100563101</v>
      </c>
    </row>
    <row r="92" spans="1:2" x14ac:dyDescent="0.3">
      <c r="A92" s="4">
        <v>1</v>
      </c>
      <c r="B92" s="5">
        <v>20.843837607372731</v>
      </c>
    </row>
    <row r="93" spans="1:2" x14ac:dyDescent="0.3">
      <c r="A93" s="4" t="s">
        <v>1056</v>
      </c>
      <c r="B93" s="5">
        <v>17.965828067682725</v>
      </c>
    </row>
    <row r="97" spans="1:2" x14ac:dyDescent="0.3">
      <c r="A97" s="9" t="s">
        <v>1101</v>
      </c>
      <c r="B97" s="9"/>
    </row>
    <row r="98" spans="1:2" x14ac:dyDescent="0.3">
      <c r="A98" s="3" t="s">
        <v>1055</v>
      </c>
      <c r="B98" t="s">
        <v>1077</v>
      </c>
    </row>
    <row r="99" spans="1:2" x14ac:dyDescent="0.3">
      <c r="A99" s="4" t="s">
        <v>17</v>
      </c>
      <c r="B99" s="5">
        <v>17.963194798252903</v>
      </c>
    </row>
    <row r="100" spans="1:2" x14ac:dyDescent="0.3">
      <c r="A100" s="4" t="s">
        <v>19</v>
      </c>
      <c r="B100" s="5">
        <v>17.734958810883903</v>
      </c>
    </row>
    <row r="101" spans="1:2" x14ac:dyDescent="0.3">
      <c r="A101" s="4" t="s">
        <v>14</v>
      </c>
      <c r="B101" s="5">
        <v>18.299215146956506</v>
      </c>
    </row>
    <row r="102" spans="1:2" x14ac:dyDescent="0.3">
      <c r="A102" s="4" t="s">
        <v>1056</v>
      </c>
      <c r="B102" s="5">
        <v>17.965828067682697</v>
      </c>
    </row>
    <row r="104" spans="1:2" x14ac:dyDescent="0.3">
      <c r="A104" s="9" t="s">
        <v>1104</v>
      </c>
      <c r="B104" s="9"/>
    </row>
    <row r="105" spans="1:2" x14ac:dyDescent="0.3">
      <c r="A105" s="3" t="s">
        <v>1055</v>
      </c>
      <c r="B105" t="s">
        <v>1108</v>
      </c>
    </row>
    <row r="106" spans="1:2" x14ac:dyDescent="0.3">
      <c r="A106" s="4" t="s">
        <v>1081</v>
      </c>
      <c r="B106" s="7">
        <v>1984</v>
      </c>
    </row>
    <row r="107" spans="1:2" x14ac:dyDescent="0.3">
      <c r="A107" s="4" t="s">
        <v>1083</v>
      </c>
      <c r="B107" s="7">
        <v>1290</v>
      </c>
    </row>
    <row r="108" spans="1:2" x14ac:dyDescent="0.3">
      <c r="A108" s="4" t="s">
        <v>1082</v>
      </c>
      <c r="B108" s="7">
        <v>776</v>
      </c>
    </row>
    <row r="109" spans="1:2" x14ac:dyDescent="0.3">
      <c r="A109" s="4" t="s">
        <v>1056</v>
      </c>
      <c r="B109" s="7">
        <v>4050</v>
      </c>
    </row>
    <row r="110" spans="1:2" x14ac:dyDescent="0.3">
      <c r="A110" s="4"/>
      <c r="B110" s="5"/>
    </row>
    <row r="111" spans="1:2" x14ac:dyDescent="0.3">
      <c r="A111" s="4"/>
      <c r="B111" s="5"/>
    </row>
    <row r="112" spans="1:2" x14ac:dyDescent="0.3">
      <c r="A112" s="4"/>
      <c r="B112" s="5"/>
    </row>
    <row r="113" spans="1:2" x14ac:dyDescent="0.3">
      <c r="A113" s="9" t="s">
        <v>1109</v>
      </c>
      <c r="B113" s="9"/>
    </row>
    <row r="114" spans="1:2" x14ac:dyDescent="0.3">
      <c r="A114" s="3" t="s">
        <v>1055</v>
      </c>
      <c r="B114" t="s">
        <v>1077</v>
      </c>
    </row>
    <row r="115" spans="1:2" x14ac:dyDescent="0.3">
      <c r="A115" s="4" t="s">
        <v>1081</v>
      </c>
      <c r="B115" s="5">
        <v>23.652434578577306</v>
      </c>
    </row>
    <row r="116" spans="1:2" x14ac:dyDescent="0.3">
      <c r="A116" s="4" t="s">
        <v>1083</v>
      </c>
      <c r="B116" s="5">
        <v>9.7504247094113428</v>
      </c>
    </row>
    <row r="117" spans="1:2" x14ac:dyDescent="0.3">
      <c r="A117" s="4" t="s">
        <v>1082</v>
      </c>
      <c r="B117" s="5">
        <v>17.083924735923869</v>
      </c>
    </row>
    <row r="118" spans="1:2" x14ac:dyDescent="0.3">
      <c r="A118" s="4" t="s">
        <v>1056</v>
      </c>
      <c r="B118" s="5">
        <v>17.965828067682644</v>
      </c>
    </row>
    <row r="119" spans="1:2" x14ac:dyDescent="0.3">
      <c r="A119" s="4"/>
      <c r="B119" s="5"/>
    </row>
    <row r="120" spans="1:2" x14ac:dyDescent="0.3">
      <c r="A120" s="4"/>
      <c r="B120" s="5"/>
    </row>
    <row r="121" spans="1:2" x14ac:dyDescent="0.3">
      <c r="A121" s="4"/>
      <c r="B121" s="5"/>
    </row>
    <row r="122" spans="1:2" x14ac:dyDescent="0.3">
      <c r="A122" s="4"/>
      <c r="B122" s="5"/>
    </row>
    <row r="123" spans="1:2" x14ac:dyDescent="0.3">
      <c r="A123" s="4"/>
      <c r="B123" s="5"/>
    </row>
    <row r="124" spans="1:2" x14ac:dyDescent="0.3">
      <c r="A124" s="4"/>
      <c r="B124" s="5"/>
    </row>
    <row r="125" spans="1:2" x14ac:dyDescent="0.3">
      <c r="A125" s="4"/>
      <c r="B125" s="5"/>
    </row>
    <row r="126" spans="1:2" x14ac:dyDescent="0.3">
      <c r="A126" s="4"/>
      <c r="B126" s="5"/>
    </row>
    <row r="128" spans="1:2" x14ac:dyDescent="0.3">
      <c r="A128" s="9" t="s">
        <v>1096</v>
      </c>
      <c r="B128" s="9"/>
    </row>
    <row r="129" spans="1:3" x14ac:dyDescent="0.3">
      <c r="A129" s="3" t="s">
        <v>1055</v>
      </c>
      <c r="B129" t="s">
        <v>1106</v>
      </c>
      <c r="C129" t="s">
        <v>1086</v>
      </c>
    </row>
    <row r="130" spans="1:3" x14ac:dyDescent="0.3">
      <c r="A130" s="4" t="s">
        <v>1057</v>
      </c>
      <c r="B130">
        <v>37</v>
      </c>
      <c r="C130">
        <v>18.081852732852454</v>
      </c>
    </row>
    <row r="131" spans="1:3" x14ac:dyDescent="0.3">
      <c r="A131" s="4" t="s">
        <v>1058</v>
      </c>
      <c r="B131">
        <v>22</v>
      </c>
      <c r="C131">
        <v>17.62088439763248</v>
      </c>
    </row>
    <row r="132" spans="1:3" x14ac:dyDescent="0.3">
      <c r="A132" s="4" t="s">
        <v>1059</v>
      </c>
      <c r="B132">
        <v>29</v>
      </c>
      <c r="C132">
        <v>18.191161508479802</v>
      </c>
    </row>
    <row r="133" spans="1:3" x14ac:dyDescent="0.3">
      <c r="A133" s="4" t="s">
        <v>1060</v>
      </c>
      <c r="B133">
        <v>35</v>
      </c>
      <c r="C133">
        <v>17.953025513771973</v>
      </c>
    </row>
    <row r="134" spans="1:3" x14ac:dyDescent="0.3">
      <c r="A134" s="4" t="s">
        <v>1061</v>
      </c>
      <c r="B134">
        <v>31</v>
      </c>
      <c r="C134">
        <v>17.780769675112218</v>
      </c>
    </row>
    <row r="135" spans="1:3" x14ac:dyDescent="0.3">
      <c r="A135" s="4" t="s">
        <v>1062</v>
      </c>
      <c r="B135">
        <v>23</v>
      </c>
      <c r="C135">
        <v>17.962838139607133</v>
      </c>
    </row>
    <row r="136" spans="1:3" x14ac:dyDescent="0.3">
      <c r="A136" s="4" t="s">
        <v>1063</v>
      </c>
      <c r="B136">
        <v>22</v>
      </c>
      <c r="C136">
        <v>17.925485920684061</v>
      </c>
    </row>
    <row r="137" spans="1:3" x14ac:dyDescent="0.3">
      <c r="A137" s="4" t="s">
        <v>1064</v>
      </c>
      <c r="B137">
        <v>22</v>
      </c>
      <c r="C137">
        <v>18.120016731269409</v>
      </c>
    </row>
    <row r="138" spans="1:3" x14ac:dyDescent="0.3">
      <c r="A138" s="4" t="s">
        <v>1065</v>
      </c>
      <c r="B138">
        <v>30</v>
      </c>
      <c r="C138">
        <v>17.519639348926638</v>
      </c>
    </row>
    <row r="139" spans="1:3" x14ac:dyDescent="0.3">
      <c r="A139" s="4" t="s">
        <v>1066</v>
      </c>
      <c r="B139">
        <v>31</v>
      </c>
      <c r="C139">
        <v>18.066190187110642</v>
      </c>
    </row>
    <row r="140" spans="1:3" x14ac:dyDescent="0.3">
      <c r="A140" s="4" t="s">
        <v>1067</v>
      </c>
      <c r="B140">
        <v>27</v>
      </c>
      <c r="C140">
        <v>17.806717926776766</v>
      </c>
    </row>
    <row r="141" spans="1:3" x14ac:dyDescent="0.3">
      <c r="A141" s="4" t="s">
        <v>1068</v>
      </c>
      <c r="B141">
        <v>36</v>
      </c>
      <c r="C141">
        <v>17.930310354731613</v>
      </c>
    </row>
    <row r="142" spans="1:3" x14ac:dyDescent="0.3">
      <c r="A142" s="4" t="s">
        <v>1056</v>
      </c>
      <c r="B142">
        <v>345</v>
      </c>
      <c r="C142">
        <v>17.918409893145935</v>
      </c>
    </row>
    <row r="145" spans="1:4" x14ac:dyDescent="0.3">
      <c r="A145" s="9" t="s">
        <v>1091</v>
      </c>
      <c r="B145" s="9"/>
    </row>
    <row r="146" spans="1:4" x14ac:dyDescent="0.3">
      <c r="A146" s="3" t="s">
        <v>1055</v>
      </c>
      <c r="B146" t="s">
        <v>1089</v>
      </c>
    </row>
    <row r="147" spans="1:4" x14ac:dyDescent="0.3">
      <c r="A147" s="4" t="s">
        <v>712</v>
      </c>
      <c r="B147">
        <v>22</v>
      </c>
    </row>
    <row r="148" spans="1:4" x14ac:dyDescent="0.3">
      <c r="A148" s="4" t="s">
        <v>690</v>
      </c>
      <c r="B148">
        <v>88</v>
      </c>
    </row>
    <row r="149" spans="1:4" x14ac:dyDescent="0.3">
      <c r="A149" s="4" t="s">
        <v>693</v>
      </c>
      <c r="B149">
        <v>153</v>
      </c>
    </row>
    <row r="150" spans="1:4" x14ac:dyDescent="0.3">
      <c r="A150" s="4" t="s">
        <v>710</v>
      </c>
      <c r="B150">
        <v>28</v>
      </c>
    </row>
    <row r="151" spans="1:4" x14ac:dyDescent="0.3">
      <c r="A151" s="4" t="s">
        <v>698</v>
      </c>
      <c r="B151">
        <v>54</v>
      </c>
    </row>
    <row r="152" spans="1:4" x14ac:dyDescent="0.3">
      <c r="A152" s="4" t="s">
        <v>1056</v>
      </c>
      <c r="B152">
        <v>345</v>
      </c>
    </row>
    <row r="157" spans="1:4" x14ac:dyDescent="0.3">
      <c r="A157" s="9" t="s">
        <v>1097</v>
      </c>
      <c r="B157" s="9"/>
      <c r="C157" s="9"/>
      <c r="D157" s="9"/>
    </row>
    <row r="158" spans="1:4" x14ac:dyDescent="0.3">
      <c r="A158" s="3" t="s">
        <v>1092</v>
      </c>
      <c r="B158" s="3" t="s">
        <v>687</v>
      </c>
    </row>
    <row r="159" spans="1:4" x14ac:dyDescent="0.3">
      <c r="A159" s="3" t="s">
        <v>686</v>
      </c>
      <c r="B159" t="s">
        <v>691</v>
      </c>
      <c r="C159" t="s">
        <v>694</v>
      </c>
      <c r="D159" t="s">
        <v>1056</v>
      </c>
    </row>
    <row r="160" spans="1:4" x14ac:dyDescent="0.3">
      <c r="A160" s="4" t="s">
        <v>712</v>
      </c>
      <c r="B160">
        <v>5</v>
      </c>
      <c r="C160">
        <v>17</v>
      </c>
      <c r="D160">
        <v>22</v>
      </c>
    </row>
    <row r="161" spans="1:4" x14ac:dyDescent="0.3">
      <c r="A161" s="4" t="s">
        <v>690</v>
      </c>
      <c r="B161">
        <v>15</v>
      </c>
      <c r="C161">
        <v>73</v>
      </c>
      <c r="D161">
        <v>88</v>
      </c>
    </row>
    <row r="162" spans="1:4" x14ac:dyDescent="0.3">
      <c r="A162" s="4" t="s">
        <v>693</v>
      </c>
      <c r="B162">
        <v>19</v>
      </c>
      <c r="C162">
        <v>134</v>
      </c>
      <c r="D162">
        <v>153</v>
      </c>
    </row>
    <row r="163" spans="1:4" x14ac:dyDescent="0.3">
      <c r="A163" s="4" t="s">
        <v>710</v>
      </c>
      <c r="B163">
        <v>12</v>
      </c>
      <c r="C163">
        <v>16</v>
      </c>
      <c r="D163">
        <v>28</v>
      </c>
    </row>
    <row r="164" spans="1:4" x14ac:dyDescent="0.3">
      <c r="A164" s="4" t="s">
        <v>698</v>
      </c>
      <c r="B164">
        <v>11</v>
      </c>
      <c r="C164">
        <v>43</v>
      </c>
      <c r="D164">
        <v>54</v>
      </c>
    </row>
    <row r="165" spans="1:4" x14ac:dyDescent="0.3">
      <c r="A165" s="4" t="s">
        <v>1056</v>
      </c>
      <c r="B165">
        <v>62</v>
      </c>
      <c r="C165">
        <v>283</v>
      </c>
      <c r="D165">
        <v>345</v>
      </c>
    </row>
    <row r="169" spans="1:4" x14ac:dyDescent="0.3">
      <c r="A169" s="9" t="s">
        <v>1093</v>
      </c>
      <c r="B169" s="9"/>
    </row>
    <row r="170" spans="1:4" x14ac:dyDescent="0.3">
      <c r="A170" s="3" t="s">
        <v>1055</v>
      </c>
      <c r="B170" t="s">
        <v>1089</v>
      </c>
    </row>
    <row r="171" spans="1:4" x14ac:dyDescent="0.3">
      <c r="A171" s="4" t="s">
        <v>691</v>
      </c>
      <c r="B171">
        <v>62</v>
      </c>
    </row>
    <row r="172" spans="1:4" x14ac:dyDescent="0.3">
      <c r="A172" s="4" t="s">
        <v>694</v>
      </c>
      <c r="B172">
        <v>283</v>
      </c>
    </row>
    <row r="173" spans="1:4" x14ac:dyDescent="0.3">
      <c r="A173" s="4" t="s">
        <v>1056</v>
      </c>
      <c r="B173">
        <v>345</v>
      </c>
    </row>
    <row r="177" spans="1:6" x14ac:dyDescent="0.3">
      <c r="A177" s="9" t="s">
        <v>1094</v>
      </c>
      <c r="B177" s="9"/>
    </row>
    <row r="178" spans="1:6" x14ac:dyDescent="0.3">
      <c r="A178" s="3" t="s">
        <v>1055</v>
      </c>
      <c r="B178" t="s">
        <v>1090</v>
      </c>
    </row>
    <row r="179" spans="1:6" x14ac:dyDescent="0.3">
      <c r="A179" s="4" t="s">
        <v>712</v>
      </c>
      <c r="B179" s="5">
        <v>17.894646000532916</v>
      </c>
    </row>
    <row r="180" spans="1:6" x14ac:dyDescent="0.3">
      <c r="A180" s="4" t="s">
        <v>690</v>
      </c>
      <c r="B180" s="5">
        <v>17.955015295632506</v>
      </c>
    </row>
    <row r="181" spans="1:6" x14ac:dyDescent="0.3">
      <c r="A181" s="4" t="s">
        <v>693</v>
      </c>
      <c r="B181" s="5">
        <v>17.926970034475669</v>
      </c>
    </row>
    <row r="182" spans="1:6" x14ac:dyDescent="0.3">
      <c r="A182" s="4" t="s">
        <v>710</v>
      </c>
      <c r="B182" s="5">
        <v>17.59646061452359</v>
      </c>
    </row>
    <row r="183" spans="1:6" x14ac:dyDescent="0.3">
      <c r="A183" s="4" t="s">
        <v>698</v>
      </c>
      <c r="B183" s="5">
        <v>18.011121159750431</v>
      </c>
    </row>
    <row r="184" spans="1:6" x14ac:dyDescent="0.3">
      <c r="A184" s="4" t="s">
        <v>1056</v>
      </c>
      <c r="B184" s="5">
        <v>17.918409893145942</v>
      </c>
    </row>
    <row r="189" spans="1:6" x14ac:dyDescent="0.3">
      <c r="A189" s="9" t="s">
        <v>1095</v>
      </c>
      <c r="B189" s="9"/>
      <c r="C189" s="9"/>
      <c r="D189" s="9"/>
      <c r="E189" s="9"/>
      <c r="F189" s="9"/>
    </row>
    <row r="190" spans="1:6" x14ac:dyDescent="0.3">
      <c r="A190" s="3" t="s">
        <v>1055</v>
      </c>
      <c r="B190" t="s">
        <v>1089</v>
      </c>
    </row>
    <row r="191" spans="1:6" x14ac:dyDescent="0.3">
      <c r="A191" s="4" t="s">
        <v>119</v>
      </c>
      <c r="B191">
        <v>13</v>
      </c>
      <c r="C191" t="str">
        <f>INDEX(A191:A359, MATCH(D191, B191:B359, 0))</f>
        <v>U493</v>
      </c>
      <c r="D191">
        <f>MAX(B191:B359)</f>
        <v>13</v>
      </c>
    </row>
    <row r="192" spans="1:6" x14ac:dyDescent="0.3">
      <c r="A192" s="4" t="s">
        <v>607</v>
      </c>
      <c r="B192">
        <v>6</v>
      </c>
    </row>
    <row r="193" spans="1:2" x14ac:dyDescent="0.3">
      <c r="A193" s="4" t="s">
        <v>421</v>
      </c>
      <c r="B193">
        <v>6</v>
      </c>
    </row>
    <row r="194" spans="1:2" x14ac:dyDescent="0.3">
      <c r="A194" s="4" t="s">
        <v>135</v>
      </c>
      <c r="B194">
        <v>5</v>
      </c>
    </row>
    <row r="195" spans="1:2" x14ac:dyDescent="0.3">
      <c r="A195" s="4" t="s">
        <v>565</v>
      </c>
      <c r="B195">
        <v>4</v>
      </c>
    </row>
    <row r="196" spans="1:2" x14ac:dyDescent="0.3">
      <c r="A196" s="4" t="s">
        <v>104</v>
      </c>
      <c r="B196">
        <v>3</v>
      </c>
    </row>
    <row r="197" spans="1:2" x14ac:dyDescent="0.3">
      <c r="A197" s="4" t="s">
        <v>674</v>
      </c>
      <c r="B197">
        <v>3</v>
      </c>
    </row>
    <row r="198" spans="1:2" x14ac:dyDescent="0.3">
      <c r="A198" s="4" t="s">
        <v>637</v>
      </c>
      <c r="B198">
        <v>3</v>
      </c>
    </row>
    <row r="199" spans="1:2" x14ac:dyDescent="0.3">
      <c r="A199" s="4" t="s">
        <v>560</v>
      </c>
      <c r="B199">
        <v>3</v>
      </c>
    </row>
    <row r="200" spans="1:2" x14ac:dyDescent="0.3">
      <c r="A200" s="4" t="s">
        <v>238</v>
      </c>
      <c r="B200">
        <v>3</v>
      </c>
    </row>
    <row r="201" spans="1:2" x14ac:dyDescent="0.3">
      <c r="A201" s="4" t="s">
        <v>636</v>
      </c>
      <c r="B201">
        <v>3</v>
      </c>
    </row>
    <row r="202" spans="1:2" x14ac:dyDescent="0.3">
      <c r="A202" s="4" t="s">
        <v>579</v>
      </c>
      <c r="B202">
        <v>3</v>
      </c>
    </row>
    <row r="203" spans="1:2" x14ac:dyDescent="0.3">
      <c r="A203" s="4" t="s">
        <v>596</v>
      </c>
      <c r="B203">
        <v>3</v>
      </c>
    </row>
    <row r="204" spans="1:2" x14ac:dyDescent="0.3">
      <c r="A204" s="4" t="s">
        <v>480</v>
      </c>
      <c r="B204">
        <v>3</v>
      </c>
    </row>
    <row r="205" spans="1:2" x14ac:dyDescent="0.3">
      <c r="A205" s="4" t="s">
        <v>662</v>
      </c>
      <c r="B205">
        <v>3</v>
      </c>
    </row>
    <row r="206" spans="1:2" x14ac:dyDescent="0.3">
      <c r="A206" s="4" t="s">
        <v>465</v>
      </c>
      <c r="B206">
        <v>3</v>
      </c>
    </row>
    <row r="207" spans="1:2" x14ac:dyDescent="0.3">
      <c r="A207" s="4" t="s">
        <v>635</v>
      </c>
      <c r="B207">
        <v>3</v>
      </c>
    </row>
    <row r="208" spans="1:2" x14ac:dyDescent="0.3">
      <c r="A208" s="4" t="s">
        <v>546</v>
      </c>
      <c r="B208">
        <v>3</v>
      </c>
    </row>
    <row r="209" spans="1:2" x14ac:dyDescent="0.3">
      <c r="A209" s="4" t="s">
        <v>657</v>
      </c>
      <c r="B209">
        <v>3</v>
      </c>
    </row>
    <row r="210" spans="1:2" x14ac:dyDescent="0.3">
      <c r="A210" s="4" t="s">
        <v>606</v>
      </c>
      <c r="B210">
        <v>3</v>
      </c>
    </row>
    <row r="211" spans="1:2" x14ac:dyDescent="0.3">
      <c r="A211" s="4" t="s">
        <v>90</v>
      </c>
      <c r="B211">
        <v>3</v>
      </c>
    </row>
    <row r="212" spans="1:2" x14ac:dyDescent="0.3">
      <c r="A212" s="4" t="s">
        <v>366</v>
      </c>
      <c r="B212">
        <v>3</v>
      </c>
    </row>
    <row r="213" spans="1:2" x14ac:dyDescent="0.3">
      <c r="A213" s="4" t="s">
        <v>597</v>
      </c>
      <c r="B213">
        <v>3</v>
      </c>
    </row>
    <row r="214" spans="1:2" x14ac:dyDescent="0.3">
      <c r="A214" s="4" t="s">
        <v>561</v>
      </c>
      <c r="B214">
        <v>3</v>
      </c>
    </row>
    <row r="215" spans="1:2" x14ac:dyDescent="0.3">
      <c r="A215" s="4" t="s">
        <v>585</v>
      </c>
      <c r="B215">
        <v>3</v>
      </c>
    </row>
    <row r="216" spans="1:2" x14ac:dyDescent="0.3">
      <c r="A216" s="4" t="s">
        <v>569</v>
      </c>
      <c r="B216">
        <v>3</v>
      </c>
    </row>
    <row r="217" spans="1:2" x14ac:dyDescent="0.3">
      <c r="A217" s="4" t="s">
        <v>526</v>
      </c>
      <c r="B217">
        <v>3</v>
      </c>
    </row>
    <row r="218" spans="1:2" x14ac:dyDescent="0.3">
      <c r="A218" s="4" t="s">
        <v>639</v>
      </c>
      <c r="B218">
        <v>3</v>
      </c>
    </row>
    <row r="219" spans="1:2" x14ac:dyDescent="0.3">
      <c r="A219" s="4" t="s">
        <v>530</v>
      </c>
      <c r="B219">
        <v>3</v>
      </c>
    </row>
    <row r="220" spans="1:2" x14ac:dyDescent="0.3">
      <c r="A220" s="4" t="s">
        <v>502</v>
      </c>
      <c r="B220">
        <v>3</v>
      </c>
    </row>
    <row r="221" spans="1:2" x14ac:dyDescent="0.3">
      <c r="A221" s="4" t="s">
        <v>582</v>
      </c>
      <c r="B221">
        <v>3</v>
      </c>
    </row>
    <row r="222" spans="1:2" x14ac:dyDescent="0.3">
      <c r="A222" s="4" t="s">
        <v>654</v>
      </c>
      <c r="B222">
        <v>3</v>
      </c>
    </row>
    <row r="223" spans="1:2" x14ac:dyDescent="0.3">
      <c r="A223" s="4" t="s">
        <v>433</v>
      </c>
      <c r="B223">
        <v>3</v>
      </c>
    </row>
    <row r="224" spans="1:2" x14ac:dyDescent="0.3">
      <c r="A224" s="4" t="s">
        <v>675</v>
      </c>
      <c r="B224">
        <v>3</v>
      </c>
    </row>
    <row r="225" spans="1:2" x14ac:dyDescent="0.3">
      <c r="A225" s="4" t="s">
        <v>608</v>
      </c>
      <c r="B225">
        <v>3</v>
      </c>
    </row>
    <row r="226" spans="1:2" x14ac:dyDescent="0.3">
      <c r="A226" s="4" t="s">
        <v>628</v>
      </c>
      <c r="B226">
        <v>3</v>
      </c>
    </row>
    <row r="227" spans="1:2" x14ac:dyDescent="0.3">
      <c r="A227" s="4" t="s">
        <v>631</v>
      </c>
      <c r="B227">
        <v>3</v>
      </c>
    </row>
    <row r="228" spans="1:2" x14ac:dyDescent="0.3">
      <c r="A228" s="4" t="s">
        <v>53</v>
      </c>
      <c r="B228">
        <v>3</v>
      </c>
    </row>
    <row r="229" spans="1:2" x14ac:dyDescent="0.3">
      <c r="A229" s="4" t="s">
        <v>509</v>
      </c>
      <c r="B229">
        <v>3</v>
      </c>
    </row>
    <row r="230" spans="1:2" x14ac:dyDescent="0.3">
      <c r="A230" s="4" t="s">
        <v>621</v>
      </c>
      <c r="B230">
        <v>3</v>
      </c>
    </row>
    <row r="231" spans="1:2" x14ac:dyDescent="0.3">
      <c r="A231" s="4" t="s">
        <v>617</v>
      </c>
      <c r="B231">
        <v>3</v>
      </c>
    </row>
    <row r="232" spans="1:2" x14ac:dyDescent="0.3">
      <c r="A232" s="4" t="s">
        <v>343</v>
      </c>
      <c r="B232">
        <v>3</v>
      </c>
    </row>
    <row r="233" spans="1:2" x14ac:dyDescent="0.3">
      <c r="A233" s="4" t="s">
        <v>651</v>
      </c>
      <c r="B233">
        <v>3</v>
      </c>
    </row>
    <row r="234" spans="1:2" x14ac:dyDescent="0.3">
      <c r="A234" s="4" t="s">
        <v>425</v>
      </c>
      <c r="B234">
        <v>3</v>
      </c>
    </row>
    <row r="235" spans="1:2" x14ac:dyDescent="0.3">
      <c r="A235" s="4" t="s">
        <v>589</v>
      </c>
      <c r="B235">
        <v>3</v>
      </c>
    </row>
    <row r="236" spans="1:2" x14ac:dyDescent="0.3">
      <c r="A236" s="4" t="s">
        <v>634</v>
      </c>
      <c r="B236">
        <v>3</v>
      </c>
    </row>
    <row r="237" spans="1:2" x14ac:dyDescent="0.3">
      <c r="A237" s="4" t="s">
        <v>523</v>
      </c>
      <c r="B237">
        <v>3</v>
      </c>
    </row>
    <row r="238" spans="1:2" x14ac:dyDescent="0.3">
      <c r="A238" s="4" t="s">
        <v>386</v>
      </c>
      <c r="B238">
        <v>3</v>
      </c>
    </row>
    <row r="239" spans="1:2" x14ac:dyDescent="0.3">
      <c r="A239" s="4" t="s">
        <v>357</v>
      </c>
      <c r="B239">
        <v>3</v>
      </c>
    </row>
    <row r="240" spans="1:2" x14ac:dyDescent="0.3">
      <c r="A240" s="4" t="s">
        <v>533</v>
      </c>
      <c r="B240">
        <v>3</v>
      </c>
    </row>
    <row r="241" spans="1:2" x14ac:dyDescent="0.3">
      <c r="A241" s="4" t="s">
        <v>661</v>
      </c>
      <c r="B241">
        <v>3</v>
      </c>
    </row>
    <row r="242" spans="1:2" x14ac:dyDescent="0.3">
      <c r="A242" s="4" t="s">
        <v>567</v>
      </c>
      <c r="B242">
        <v>3</v>
      </c>
    </row>
    <row r="243" spans="1:2" x14ac:dyDescent="0.3">
      <c r="A243" s="4" t="s">
        <v>609</v>
      </c>
      <c r="B243">
        <v>2</v>
      </c>
    </row>
    <row r="244" spans="1:2" x14ac:dyDescent="0.3">
      <c r="A244" s="4" t="s">
        <v>227</v>
      </c>
      <c r="B244">
        <v>2</v>
      </c>
    </row>
    <row r="245" spans="1:2" x14ac:dyDescent="0.3">
      <c r="A245" s="4" t="s">
        <v>551</v>
      </c>
      <c r="B245">
        <v>2</v>
      </c>
    </row>
    <row r="246" spans="1:2" x14ac:dyDescent="0.3">
      <c r="A246" s="4" t="s">
        <v>383</v>
      </c>
      <c r="B246">
        <v>2</v>
      </c>
    </row>
    <row r="247" spans="1:2" x14ac:dyDescent="0.3">
      <c r="A247" s="4" t="s">
        <v>573</v>
      </c>
      <c r="B247">
        <v>2</v>
      </c>
    </row>
    <row r="248" spans="1:2" x14ac:dyDescent="0.3">
      <c r="A248" s="4" t="s">
        <v>681</v>
      </c>
      <c r="B248">
        <v>2</v>
      </c>
    </row>
    <row r="249" spans="1:2" x14ac:dyDescent="0.3">
      <c r="A249" s="4" t="s">
        <v>663</v>
      </c>
      <c r="B249">
        <v>2</v>
      </c>
    </row>
    <row r="250" spans="1:2" x14ac:dyDescent="0.3">
      <c r="A250" s="4" t="s">
        <v>665</v>
      </c>
      <c r="B250">
        <v>2</v>
      </c>
    </row>
    <row r="251" spans="1:2" x14ac:dyDescent="0.3">
      <c r="A251" s="4" t="s">
        <v>272</v>
      </c>
      <c r="B251">
        <v>2</v>
      </c>
    </row>
    <row r="252" spans="1:2" x14ac:dyDescent="0.3">
      <c r="A252" s="4" t="s">
        <v>294</v>
      </c>
      <c r="B252">
        <v>2</v>
      </c>
    </row>
    <row r="253" spans="1:2" x14ac:dyDescent="0.3">
      <c r="A253" s="4" t="s">
        <v>482</v>
      </c>
      <c r="B253">
        <v>2</v>
      </c>
    </row>
    <row r="254" spans="1:2" x14ac:dyDescent="0.3">
      <c r="A254" s="4" t="s">
        <v>577</v>
      </c>
      <c r="B254">
        <v>2</v>
      </c>
    </row>
    <row r="255" spans="1:2" x14ac:dyDescent="0.3">
      <c r="A255" s="4" t="s">
        <v>493</v>
      </c>
      <c r="B255">
        <v>2</v>
      </c>
    </row>
    <row r="256" spans="1:2" x14ac:dyDescent="0.3">
      <c r="A256" s="4" t="s">
        <v>667</v>
      </c>
      <c r="B256">
        <v>2</v>
      </c>
    </row>
    <row r="257" spans="1:2" x14ac:dyDescent="0.3">
      <c r="A257" s="4" t="s">
        <v>656</v>
      </c>
      <c r="B257">
        <v>2</v>
      </c>
    </row>
    <row r="258" spans="1:2" x14ac:dyDescent="0.3">
      <c r="A258" s="4" t="s">
        <v>600</v>
      </c>
      <c r="B258">
        <v>2</v>
      </c>
    </row>
    <row r="259" spans="1:2" x14ac:dyDescent="0.3">
      <c r="A259" s="4" t="s">
        <v>505</v>
      </c>
      <c r="B259">
        <v>2</v>
      </c>
    </row>
    <row r="260" spans="1:2" x14ac:dyDescent="0.3">
      <c r="A260" s="4" t="s">
        <v>323</v>
      </c>
      <c r="B260">
        <v>2</v>
      </c>
    </row>
    <row r="261" spans="1:2" x14ac:dyDescent="0.3">
      <c r="A261" s="4" t="s">
        <v>333</v>
      </c>
      <c r="B261">
        <v>2</v>
      </c>
    </row>
    <row r="262" spans="1:2" x14ac:dyDescent="0.3">
      <c r="A262" s="4" t="s">
        <v>605</v>
      </c>
      <c r="B262">
        <v>2</v>
      </c>
    </row>
    <row r="263" spans="1:2" x14ac:dyDescent="0.3">
      <c r="A263" s="4" t="s">
        <v>668</v>
      </c>
      <c r="B263">
        <v>2</v>
      </c>
    </row>
    <row r="264" spans="1:2" x14ac:dyDescent="0.3">
      <c r="A264" s="4" t="s">
        <v>680</v>
      </c>
      <c r="B264">
        <v>2</v>
      </c>
    </row>
    <row r="265" spans="1:2" x14ac:dyDescent="0.3">
      <c r="A265" s="4" t="s">
        <v>572</v>
      </c>
      <c r="B265">
        <v>2</v>
      </c>
    </row>
    <row r="266" spans="1:2" x14ac:dyDescent="0.3">
      <c r="A266" s="4" t="s">
        <v>448</v>
      </c>
      <c r="B266">
        <v>2</v>
      </c>
    </row>
    <row r="267" spans="1:2" x14ac:dyDescent="0.3">
      <c r="A267" s="4" t="s">
        <v>443</v>
      </c>
      <c r="B267">
        <v>2</v>
      </c>
    </row>
    <row r="268" spans="1:2" x14ac:dyDescent="0.3">
      <c r="A268" s="4" t="s">
        <v>396</v>
      </c>
      <c r="B268">
        <v>2</v>
      </c>
    </row>
    <row r="269" spans="1:2" x14ac:dyDescent="0.3">
      <c r="A269" s="4" t="s">
        <v>653</v>
      </c>
      <c r="B269">
        <v>2</v>
      </c>
    </row>
    <row r="270" spans="1:2" x14ac:dyDescent="0.3">
      <c r="A270" s="4" t="s">
        <v>489</v>
      </c>
      <c r="B270">
        <v>2</v>
      </c>
    </row>
    <row r="271" spans="1:2" x14ac:dyDescent="0.3">
      <c r="A271" s="4" t="s">
        <v>281</v>
      </c>
      <c r="B271">
        <v>2</v>
      </c>
    </row>
    <row r="272" spans="1:2" x14ac:dyDescent="0.3">
      <c r="A272" s="4" t="s">
        <v>616</v>
      </c>
      <c r="B272">
        <v>2</v>
      </c>
    </row>
    <row r="273" spans="1:2" x14ac:dyDescent="0.3">
      <c r="A273" s="4" t="s">
        <v>641</v>
      </c>
      <c r="B273">
        <v>2</v>
      </c>
    </row>
    <row r="274" spans="1:2" x14ac:dyDescent="0.3">
      <c r="A274" s="4" t="s">
        <v>645</v>
      </c>
      <c r="B274">
        <v>2</v>
      </c>
    </row>
    <row r="275" spans="1:2" x14ac:dyDescent="0.3">
      <c r="A275" s="4" t="s">
        <v>602</v>
      </c>
      <c r="B275">
        <v>2</v>
      </c>
    </row>
    <row r="276" spans="1:2" x14ac:dyDescent="0.3">
      <c r="A276" s="4" t="s">
        <v>550</v>
      </c>
      <c r="B276">
        <v>2</v>
      </c>
    </row>
    <row r="277" spans="1:2" x14ac:dyDescent="0.3">
      <c r="A277" s="4" t="s">
        <v>201</v>
      </c>
      <c r="B277">
        <v>2</v>
      </c>
    </row>
    <row r="278" spans="1:2" x14ac:dyDescent="0.3">
      <c r="A278" s="4" t="s">
        <v>485</v>
      </c>
      <c r="B278">
        <v>2</v>
      </c>
    </row>
    <row r="279" spans="1:2" x14ac:dyDescent="0.3">
      <c r="A279" s="4" t="s">
        <v>436</v>
      </c>
      <c r="B279">
        <v>2</v>
      </c>
    </row>
    <row r="280" spans="1:2" x14ac:dyDescent="0.3">
      <c r="A280" s="4" t="s">
        <v>601</v>
      </c>
      <c r="B280">
        <v>2</v>
      </c>
    </row>
    <row r="281" spans="1:2" x14ac:dyDescent="0.3">
      <c r="A281" s="4" t="s">
        <v>625</v>
      </c>
      <c r="B281">
        <v>2</v>
      </c>
    </row>
    <row r="282" spans="1:2" x14ac:dyDescent="0.3">
      <c r="A282" s="4" t="s">
        <v>72</v>
      </c>
      <c r="B282">
        <v>2</v>
      </c>
    </row>
    <row r="283" spans="1:2" x14ac:dyDescent="0.3">
      <c r="A283" s="4" t="s">
        <v>403</v>
      </c>
      <c r="B283">
        <v>2</v>
      </c>
    </row>
    <row r="284" spans="1:2" x14ac:dyDescent="0.3">
      <c r="A284" s="4" t="s">
        <v>652</v>
      </c>
      <c r="B284">
        <v>2</v>
      </c>
    </row>
    <row r="285" spans="1:2" x14ac:dyDescent="0.3">
      <c r="A285" s="4" t="s">
        <v>511</v>
      </c>
      <c r="B285">
        <v>2</v>
      </c>
    </row>
    <row r="286" spans="1:2" x14ac:dyDescent="0.3">
      <c r="A286" s="4" t="s">
        <v>568</v>
      </c>
      <c r="B286">
        <v>2</v>
      </c>
    </row>
    <row r="287" spans="1:2" x14ac:dyDescent="0.3">
      <c r="A287" s="4" t="s">
        <v>626</v>
      </c>
      <c r="B287">
        <v>2</v>
      </c>
    </row>
    <row r="288" spans="1:2" x14ac:dyDescent="0.3">
      <c r="A288" s="4" t="s">
        <v>458</v>
      </c>
      <c r="B288">
        <v>2</v>
      </c>
    </row>
    <row r="289" spans="1:2" x14ac:dyDescent="0.3">
      <c r="A289" s="4" t="s">
        <v>599</v>
      </c>
      <c r="B289">
        <v>2</v>
      </c>
    </row>
    <row r="290" spans="1:2" x14ac:dyDescent="0.3">
      <c r="A290" s="4" t="s">
        <v>679</v>
      </c>
      <c r="B290">
        <v>2</v>
      </c>
    </row>
    <row r="291" spans="1:2" x14ac:dyDescent="0.3">
      <c r="A291" s="4" t="s">
        <v>377</v>
      </c>
      <c r="B291">
        <v>2</v>
      </c>
    </row>
    <row r="292" spans="1:2" x14ac:dyDescent="0.3">
      <c r="A292" s="4" t="s">
        <v>559</v>
      </c>
      <c r="B292">
        <v>2</v>
      </c>
    </row>
    <row r="293" spans="1:2" x14ac:dyDescent="0.3">
      <c r="A293" s="4" t="s">
        <v>676</v>
      </c>
      <c r="B293">
        <v>2</v>
      </c>
    </row>
    <row r="294" spans="1:2" x14ac:dyDescent="0.3">
      <c r="A294" s="4" t="s">
        <v>683</v>
      </c>
      <c r="B294">
        <v>2</v>
      </c>
    </row>
    <row r="295" spans="1:2" x14ac:dyDescent="0.3">
      <c r="A295" s="4" t="s">
        <v>640</v>
      </c>
      <c r="B295">
        <v>2</v>
      </c>
    </row>
    <row r="296" spans="1:2" x14ac:dyDescent="0.3">
      <c r="A296" s="4" t="s">
        <v>462</v>
      </c>
      <c r="B296">
        <v>1</v>
      </c>
    </row>
    <row r="297" spans="1:2" x14ac:dyDescent="0.3">
      <c r="A297" s="4" t="s">
        <v>615</v>
      </c>
      <c r="B297">
        <v>1</v>
      </c>
    </row>
    <row r="298" spans="1:2" x14ac:dyDescent="0.3">
      <c r="A298" s="4" t="s">
        <v>168</v>
      </c>
      <c r="B298">
        <v>1</v>
      </c>
    </row>
    <row r="299" spans="1:2" x14ac:dyDescent="0.3">
      <c r="A299" s="4" t="s">
        <v>604</v>
      </c>
      <c r="B299">
        <v>1</v>
      </c>
    </row>
    <row r="300" spans="1:2" x14ac:dyDescent="0.3">
      <c r="A300" s="4" t="s">
        <v>595</v>
      </c>
      <c r="B300">
        <v>1</v>
      </c>
    </row>
    <row r="301" spans="1:2" x14ac:dyDescent="0.3">
      <c r="A301" s="4" t="s">
        <v>647</v>
      </c>
      <c r="B301">
        <v>1</v>
      </c>
    </row>
    <row r="302" spans="1:2" x14ac:dyDescent="0.3">
      <c r="A302" s="4" t="s">
        <v>592</v>
      </c>
      <c r="B302">
        <v>1</v>
      </c>
    </row>
    <row r="303" spans="1:2" x14ac:dyDescent="0.3">
      <c r="A303" s="4" t="s">
        <v>499</v>
      </c>
      <c r="B303">
        <v>1</v>
      </c>
    </row>
    <row r="304" spans="1:2" x14ac:dyDescent="0.3">
      <c r="A304" s="4" t="s">
        <v>671</v>
      </c>
      <c r="B304">
        <v>1</v>
      </c>
    </row>
    <row r="305" spans="1:2" x14ac:dyDescent="0.3">
      <c r="A305" s="4" t="s">
        <v>666</v>
      </c>
      <c r="B305">
        <v>1</v>
      </c>
    </row>
    <row r="306" spans="1:2" x14ac:dyDescent="0.3">
      <c r="A306" s="4" t="s">
        <v>646</v>
      </c>
      <c r="B306">
        <v>1</v>
      </c>
    </row>
    <row r="307" spans="1:2" x14ac:dyDescent="0.3">
      <c r="A307" s="4" t="s">
        <v>554</v>
      </c>
      <c r="B307">
        <v>1</v>
      </c>
    </row>
    <row r="308" spans="1:2" x14ac:dyDescent="0.3">
      <c r="A308" s="4" t="s">
        <v>682</v>
      </c>
      <c r="B308">
        <v>1</v>
      </c>
    </row>
    <row r="309" spans="1:2" x14ac:dyDescent="0.3">
      <c r="A309" s="4" t="s">
        <v>669</v>
      </c>
      <c r="B309">
        <v>1</v>
      </c>
    </row>
    <row r="310" spans="1:2" x14ac:dyDescent="0.3">
      <c r="A310" s="4" t="s">
        <v>613</v>
      </c>
      <c r="B310">
        <v>1</v>
      </c>
    </row>
    <row r="311" spans="1:2" x14ac:dyDescent="0.3">
      <c r="A311" s="4" t="s">
        <v>593</v>
      </c>
      <c r="B311">
        <v>1</v>
      </c>
    </row>
    <row r="312" spans="1:2" x14ac:dyDescent="0.3">
      <c r="A312" s="4" t="s">
        <v>623</v>
      </c>
      <c r="B312">
        <v>1</v>
      </c>
    </row>
    <row r="313" spans="1:2" x14ac:dyDescent="0.3">
      <c r="A313" s="4" t="s">
        <v>301</v>
      </c>
      <c r="B313">
        <v>1</v>
      </c>
    </row>
    <row r="314" spans="1:2" x14ac:dyDescent="0.3">
      <c r="A314" s="4" t="s">
        <v>558</v>
      </c>
      <c r="B314">
        <v>1</v>
      </c>
    </row>
    <row r="315" spans="1:2" x14ac:dyDescent="0.3">
      <c r="A315" s="4" t="s">
        <v>574</v>
      </c>
      <c r="B315">
        <v>1</v>
      </c>
    </row>
    <row r="316" spans="1:2" x14ac:dyDescent="0.3">
      <c r="A316" s="4" t="s">
        <v>659</v>
      </c>
      <c r="B316">
        <v>1</v>
      </c>
    </row>
    <row r="317" spans="1:2" x14ac:dyDescent="0.3">
      <c r="A317" s="4" t="s">
        <v>257</v>
      </c>
      <c r="B317">
        <v>1</v>
      </c>
    </row>
    <row r="318" spans="1:2" x14ac:dyDescent="0.3">
      <c r="A318" s="4" t="s">
        <v>655</v>
      </c>
      <c r="B318">
        <v>1</v>
      </c>
    </row>
    <row r="319" spans="1:2" x14ac:dyDescent="0.3">
      <c r="A319" s="4" t="s">
        <v>650</v>
      </c>
      <c r="B319">
        <v>1</v>
      </c>
    </row>
    <row r="320" spans="1:2" x14ac:dyDescent="0.3">
      <c r="A320" s="4" t="s">
        <v>664</v>
      </c>
      <c r="B320">
        <v>1</v>
      </c>
    </row>
    <row r="321" spans="1:2" x14ac:dyDescent="0.3">
      <c r="A321" s="4" t="s">
        <v>610</v>
      </c>
      <c r="B321">
        <v>1</v>
      </c>
    </row>
    <row r="322" spans="1:2" x14ac:dyDescent="0.3">
      <c r="A322" s="4" t="s">
        <v>549</v>
      </c>
      <c r="B322">
        <v>1</v>
      </c>
    </row>
    <row r="323" spans="1:2" x14ac:dyDescent="0.3">
      <c r="A323" s="4" t="s">
        <v>587</v>
      </c>
      <c r="B323">
        <v>1</v>
      </c>
    </row>
    <row r="324" spans="1:2" x14ac:dyDescent="0.3">
      <c r="A324" s="4" t="s">
        <v>185</v>
      </c>
      <c r="B324">
        <v>1</v>
      </c>
    </row>
    <row r="325" spans="1:2" x14ac:dyDescent="0.3">
      <c r="A325" s="4" t="s">
        <v>473</v>
      </c>
      <c r="B325">
        <v>1</v>
      </c>
    </row>
    <row r="326" spans="1:2" x14ac:dyDescent="0.3">
      <c r="A326" s="4" t="s">
        <v>644</v>
      </c>
      <c r="B326">
        <v>1</v>
      </c>
    </row>
    <row r="327" spans="1:2" x14ac:dyDescent="0.3">
      <c r="A327" s="4" t="s">
        <v>630</v>
      </c>
      <c r="B327">
        <v>1</v>
      </c>
    </row>
    <row r="328" spans="1:2" x14ac:dyDescent="0.3">
      <c r="A328" s="4" t="s">
        <v>412</v>
      </c>
      <c r="B328">
        <v>1</v>
      </c>
    </row>
    <row r="329" spans="1:2" x14ac:dyDescent="0.3">
      <c r="A329" s="4" t="s">
        <v>214</v>
      </c>
      <c r="B329">
        <v>1</v>
      </c>
    </row>
    <row r="330" spans="1:2" x14ac:dyDescent="0.3">
      <c r="A330" s="4" t="s">
        <v>633</v>
      </c>
      <c r="B330">
        <v>1</v>
      </c>
    </row>
    <row r="331" spans="1:2" x14ac:dyDescent="0.3">
      <c r="A331" s="4" t="s">
        <v>660</v>
      </c>
      <c r="B331">
        <v>1</v>
      </c>
    </row>
    <row r="332" spans="1:2" x14ac:dyDescent="0.3">
      <c r="A332" s="4" t="s">
        <v>619</v>
      </c>
      <c r="B332">
        <v>1</v>
      </c>
    </row>
    <row r="333" spans="1:2" x14ac:dyDescent="0.3">
      <c r="A333" s="4" t="s">
        <v>476</v>
      </c>
      <c r="B333">
        <v>1</v>
      </c>
    </row>
    <row r="334" spans="1:2" x14ac:dyDescent="0.3">
      <c r="A334" s="4" t="s">
        <v>247</v>
      </c>
      <c r="B334">
        <v>1</v>
      </c>
    </row>
    <row r="335" spans="1:2" x14ac:dyDescent="0.3">
      <c r="A335" s="4" t="s">
        <v>392</v>
      </c>
      <c r="B335">
        <v>1</v>
      </c>
    </row>
    <row r="336" spans="1:2" x14ac:dyDescent="0.3">
      <c r="A336" s="4" t="s">
        <v>677</v>
      </c>
      <c r="B336">
        <v>1</v>
      </c>
    </row>
    <row r="337" spans="1:2" x14ac:dyDescent="0.3">
      <c r="A337" s="4" t="s">
        <v>624</v>
      </c>
      <c r="B337">
        <v>1</v>
      </c>
    </row>
    <row r="338" spans="1:2" x14ac:dyDescent="0.3">
      <c r="A338" s="4" t="s">
        <v>588</v>
      </c>
      <c r="B338">
        <v>1</v>
      </c>
    </row>
    <row r="339" spans="1:2" x14ac:dyDescent="0.3">
      <c r="A339" s="4" t="s">
        <v>544</v>
      </c>
      <c r="B339">
        <v>1</v>
      </c>
    </row>
    <row r="340" spans="1:2" x14ac:dyDescent="0.3">
      <c r="A340" s="4" t="s">
        <v>539</v>
      </c>
      <c r="B340">
        <v>1</v>
      </c>
    </row>
    <row r="341" spans="1:2" x14ac:dyDescent="0.3">
      <c r="A341" s="4" t="s">
        <v>629</v>
      </c>
      <c r="B341">
        <v>1</v>
      </c>
    </row>
    <row r="342" spans="1:2" x14ac:dyDescent="0.3">
      <c r="A342" s="4" t="s">
        <v>684</v>
      </c>
      <c r="B342">
        <v>1</v>
      </c>
    </row>
    <row r="343" spans="1:2" x14ac:dyDescent="0.3">
      <c r="A343" s="4" t="s">
        <v>575</v>
      </c>
      <c r="B343">
        <v>1</v>
      </c>
    </row>
    <row r="344" spans="1:2" x14ac:dyDescent="0.3">
      <c r="A344" s="4" t="s">
        <v>152</v>
      </c>
      <c r="B344">
        <v>1</v>
      </c>
    </row>
    <row r="345" spans="1:2" x14ac:dyDescent="0.3">
      <c r="A345" s="4" t="s">
        <v>570</v>
      </c>
      <c r="B345">
        <v>1</v>
      </c>
    </row>
    <row r="346" spans="1:2" x14ac:dyDescent="0.3">
      <c r="A346" s="4" t="s">
        <v>673</v>
      </c>
      <c r="B346">
        <v>1</v>
      </c>
    </row>
    <row r="347" spans="1:2" x14ac:dyDescent="0.3">
      <c r="A347" s="4" t="s">
        <v>541</v>
      </c>
      <c r="B347">
        <v>1</v>
      </c>
    </row>
    <row r="348" spans="1:2" x14ac:dyDescent="0.3">
      <c r="A348" s="4" t="s">
        <v>35</v>
      </c>
      <c r="B348">
        <v>1</v>
      </c>
    </row>
    <row r="349" spans="1:2" x14ac:dyDescent="0.3">
      <c r="A349" s="4" t="s">
        <v>627</v>
      </c>
      <c r="B349">
        <v>1</v>
      </c>
    </row>
    <row r="350" spans="1:2" x14ac:dyDescent="0.3">
      <c r="A350" s="4" t="s">
        <v>12</v>
      </c>
      <c r="B350">
        <v>1</v>
      </c>
    </row>
    <row r="351" spans="1:2" x14ac:dyDescent="0.3">
      <c r="A351" s="4" t="s">
        <v>648</v>
      </c>
      <c r="B351">
        <v>1</v>
      </c>
    </row>
    <row r="352" spans="1:2" x14ac:dyDescent="0.3">
      <c r="A352" s="4" t="s">
        <v>642</v>
      </c>
      <c r="B352">
        <v>1</v>
      </c>
    </row>
    <row r="353" spans="1:2" x14ac:dyDescent="0.3">
      <c r="A353" s="4" t="s">
        <v>678</v>
      </c>
      <c r="B353">
        <v>1</v>
      </c>
    </row>
    <row r="354" spans="1:2" x14ac:dyDescent="0.3">
      <c r="A354" s="4" t="s">
        <v>586</v>
      </c>
      <c r="B354">
        <v>1</v>
      </c>
    </row>
    <row r="355" spans="1:2" x14ac:dyDescent="0.3">
      <c r="A355" s="4" t="s">
        <v>584</v>
      </c>
      <c r="B355">
        <v>1</v>
      </c>
    </row>
    <row r="356" spans="1:2" x14ac:dyDescent="0.3">
      <c r="A356" s="4" t="s">
        <v>612</v>
      </c>
      <c r="B356">
        <v>1</v>
      </c>
    </row>
    <row r="357" spans="1:2" x14ac:dyDescent="0.3">
      <c r="A357" s="4" t="s">
        <v>618</v>
      </c>
      <c r="B357">
        <v>1</v>
      </c>
    </row>
    <row r="358" spans="1:2" x14ac:dyDescent="0.3">
      <c r="A358" s="4" t="s">
        <v>603</v>
      </c>
      <c r="B358">
        <v>1</v>
      </c>
    </row>
    <row r="359" spans="1:2" x14ac:dyDescent="0.3">
      <c r="A359" s="4" t="s">
        <v>672</v>
      </c>
      <c r="B359">
        <v>1</v>
      </c>
    </row>
    <row r="360" spans="1:2" x14ac:dyDescent="0.3">
      <c r="A360" s="4" t="s">
        <v>1056</v>
      </c>
      <c r="B360">
        <v>345</v>
      </c>
    </row>
  </sheetData>
  <mergeCells count="16">
    <mergeCell ref="A169:B169"/>
    <mergeCell ref="A177:B177"/>
    <mergeCell ref="A189:F189"/>
    <mergeCell ref="P1:Q1"/>
    <mergeCell ref="A113:B113"/>
    <mergeCell ref="A128:B128"/>
    <mergeCell ref="A157:D157"/>
    <mergeCell ref="A2:B2"/>
    <mergeCell ref="A64:B64"/>
    <mergeCell ref="A82:B82"/>
    <mergeCell ref="A97:B97"/>
    <mergeCell ref="A52:B52"/>
    <mergeCell ref="A89:B89"/>
    <mergeCell ref="A104:B104"/>
    <mergeCell ref="A23:B23"/>
    <mergeCell ref="A145:B145"/>
  </mergeCells>
  <pageMargins left="0.7" right="0.7" top="0.75" bottom="0.75" header="0.3" footer="0.3"/>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279C-553E-4E23-B0C1-91B800EEF120}">
  <dimension ref="A1:X4051"/>
  <sheetViews>
    <sheetView zoomScale="120" zoomScaleNormal="120" workbookViewId="0">
      <selection activeCell="Q9" sqref="Q9"/>
    </sheetView>
  </sheetViews>
  <sheetFormatPr defaultRowHeight="14.4" x14ac:dyDescent="0.3"/>
  <cols>
    <col min="1" max="1" width="16.44140625" bestFit="1" customWidth="1"/>
    <col min="2" max="3" width="16.44140625" customWidth="1"/>
    <col min="4" max="5" width="16.44140625" style="2" customWidth="1"/>
    <col min="6" max="6" width="9.44140625" bestFit="1" customWidth="1"/>
    <col min="7" max="7" width="9.44140625" customWidth="1"/>
    <col min="8" max="8" width="14.88671875" bestFit="1" customWidth="1"/>
    <col min="9" max="9" width="11.5546875" bestFit="1" customWidth="1"/>
    <col min="10" max="10" width="19.5546875" bestFit="1" customWidth="1"/>
    <col min="11" max="11" width="15.44140625" bestFit="1" customWidth="1"/>
    <col min="12" max="12" width="15.44140625" customWidth="1"/>
    <col min="13" max="13" width="22.44140625" bestFit="1" customWidth="1"/>
    <col min="14" max="19" width="22.44140625" customWidth="1"/>
    <col min="20" max="20" width="11.88671875" bestFit="1" customWidth="1"/>
    <col min="21" max="21" width="13.109375" bestFit="1" customWidth="1"/>
    <col min="22" max="22" width="27.44140625" bestFit="1" customWidth="1"/>
    <col min="23" max="23" width="18.109375" bestFit="1" customWidth="1"/>
    <col min="24" max="24" width="21.109375" bestFit="1" customWidth="1"/>
  </cols>
  <sheetData>
    <row r="1" spans="1:24" x14ac:dyDescent="0.3">
      <c r="A1" t="s">
        <v>0</v>
      </c>
      <c r="B1" t="s">
        <v>1072</v>
      </c>
      <c r="C1" t="s">
        <v>1049</v>
      </c>
      <c r="D1" s="2" t="s">
        <v>1051</v>
      </c>
      <c r="E1" s="2" t="s">
        <v>1050</v>
      </c>
      <c r="F1" t="s">
        <v>1</v>
      </c>
      <c r="G1" t="s">
        <v>1046</v>
      </c>
      <c r="H1" t="s">
        <v>2</v>
      </c>
      <c r="I1" t="s">
        <v>3</v>
      </c>
      <c r="J1" t="s">
        <v>4</v>
      </c>
      <c r="K1" t="s">
        <v>5</v>
      </c>
      <c r="L1" t="s">
        <v>1047</v>
      </c>
      <c r="M1" t="s">
        <v>6</v>
      </c>
      <c r="N1" t="s">
        <v>1042</v>
      </c>
      <c r="O1" t="s">
        <v>1041</v>
      </c>
      <c r="P1" t="s">
        <v>1043</v>
      </c>
      <c r="Q1" t="s">
        <v>1044</v>
      </c>
      <c r="R1" t="s">
        <v>1045</v>
      </c>
      <c r="S1" t="s">
        <v>1048</v>
      </c>
      <c r="T1" t="s">
        <v>7</v>
      </c>
      <c r="U1" t="s">
        <v>8</v>
      </c>
      <c r="V1" t="s">
        <v>9</v>
      </c>
      <c r="W1" t="s">
        <v>10</v>
      </c>
      <c r="X1" t="s">
        <v>11</v>
      </c>
    </row>
    <row r="2" spans="1:24" x14ac:dyDescent="0.3">
      <c r="A2" s="1">
        <v>45422.981759259259</v>
      </c>
      <c r="B2" s="1" t="str">
        <f>TEXT(sensor_data[[#This Row],[Timestamp]], "MMMM")</f>
        <v>May</v>
      </c>
      <c r="C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 s="2" t="s">
        <v>1071</v>
      </c>
      <c r="E2" s="2">
        <f>DAY(sensor_data[[#This Row],[Timestamp]])</f>
        <v>10</v>
      </c>
      <c r="F2" t="s">
        <v>12</v>
      </c>
      <c r="H2">
        <v>64.3</v>
      </c>
      <c r="I2">
        <v>40.200000000000003</v>
      </c>
      <c r="J2" t="b">
        <v>0</v>
      </c>
      <c r="K2">
        <v>1</v>
      </c>
      <c r="L2" t="str">
        <f>IF(sensor_data[[#This Row],[HVAC Setting]]&lt;=2, "Low", IF(sensor_data[[#This Row],[HVAC Setting]]=3, "Normal", "High"))</f>
        <v>Low</v>
      </c>
      <c r="M2">
        <v>6</v>
      </c>
      <c r="N2">
        <v>6</v>
      </c>
      <c r="O2">
        <f>(sensor_data[[#This Row],[Energy Consumption]]-AVERAGE(sensor_data[Energy Consumption]))/_xlfn.STDEV.P(sensor_data[Energy Consumption])</f>
        <v>-0.17909308767204782</v>
      </c>
      <c r="P2" t="str">
        <f>IF(ABS(sensor_data[[#This Row],[z_zcore]])&gt;3, "Outlier", "Normal")</f>
        <v>Normal</v>
      </c>
      <c r="Q2">
        <f>AVERAGEIF(sensor_data[Unit ID], sensor_data[[#This Row],[Unit ID]], sensor_data[EC])</f>
        <v>18.586666666666666</v>
      </c>
      <c r="R2">
        <f>IF(ISBLANK(sensor_data[[#This Row],[EC]]), sensor_data[[#This Row],[average]], sensor_data[[#This Row],[EC]])</f>
        <v>6</v>
      </c>
      <c r="S2" t="str">
        <f>IF(sensor_data[[#This Row],[Filled Energy Consumption]]&gt;AVERAGE(sensor_data[Filled Energy Consumption]), "High", "Low")</f>
        <v>Low</v>
      </c>
      <c r="T2" t="s">
        <v>13</v>
      </c>
      <c r="U2" t="b">
        <v>0</v>
      </c>
      <c r="V2">
        <v>15</v>
      </c>
      <c r="W2">
        <v>1</v>
      </c>
      <c r="X2" t="s">
        <v>14</v>
      </c>
    </row>
    <row r="3" spans="1:24" x14ac:dyDescent="0.3">
      <c r="A3" s="1">
        <v>45551.803946759261</v>
      </c>
      <c r="B3" s="1" t="str">
        <f>TEXT(sensor_data[[#This Row],[Timestamp]], "MMMM")</f>
        <v>September</v>
      </c>
      <c r="C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 s="2">
        <f>MONTH(sensor_data[[#This Row],[Timestamp]])</f>
        <v>9</v>
      </c>
      <c r="E3" s="2">
        <f>DAY(sensor_data[[#This Row],[Timestamp]])</f>
        <v>16</v>
      </c>
      <c r="F3" t="s">
        <v>12</v>
      </c>
      <c r="H3">
        <v>82.7</v>
      </c>
      <c r="I3">
        <v>37.9</v>
      </c>
      <c r="J3" t="b">
        <v>1</v>
      </c>
      <c r="K3">
        <v>5</v>
      </c>
      <c r="L3" t="str">
        <f>IF(sensor_data[[#This Row],[HVAC Setting]]&lt;=2, "Low", IF(sensor_data[[#This Row],[HVAC Setting]]=3, "Normal", "High"))</f>
        <v>High</v>
      </c>
      <c r="M3">
        <v>30.17</v>
      </c>
      <c r="N3">
        <v>30.17</v>
      </c>
      <c r="O3">
        <f>(sensor_data[[#This Row],[Energy Consumption]]-AVERAGE(sensor_data[Energy Consumption]))/_xlfn.STDEV.P(sensor_data[Energy Consumption])</f>
        <v>0.10196335871345348</v>
      </c>
      <c r="P3" t="str">
        <f>IF(ABS(sensor_data[[#This Row],[z_zcore]])&gt;3, "Outlier", "Normal")</f>
        <v>Normal</v>
      </c>
      <c r="Q3">
        <f>AVERAGEIF(sensor_data[Unit ID], sensor_data[[#This Row],[Unit ID]], sensor_data[EC])</f>
        <v>18.586666666666666</v>
      </c>
      <c r="R3">
        <f>IF(ISBLANK(sensor_data[[#This Row],[EC]]), sensor_data[[#This Row],[average]], sensor_data[[#This Row],[EC]])</f>
        <v>30.17</v>
      </c>
      <c r="S3" t="str">
        <f>IF(sensor_data[[#This Row],[Filled Energy Consumption]]&gt;AVERAGE(sensor_data[Filled Energy Consumption]), "High", "Low")</f>
        <v>High</v>
      </c>
      <c r="T3" t="s">
        <v>15</v>
      </c>
      <c r="U3" t="b">
        <v>1</v>
      </c>
      <c r="V3">
        <v>14</v>
      </c>
      <c r="W3">
        <v>1</v>
      </c>
      <c r="X3" t="s">
        <v>14</v>
      </c>
    </row>
    <row r="4" spans="1:24" x14ac:dyDescent="0.3">
      <c r="A4" s="1">
        <v>45528.288761574076</v>
      </c>
      <c r="B4" s="1" t="str">
        <f>TEXT(sensor_data[[#This Row],[Timestamp]], "MMMM")</f>
        <v>August</v>
      </c>
      <c r="C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 s="2">
        <f>MONTH(sensor_data[[#This Row],[Timestamp]])</f>
        <v>8</v>
      </c>
      <c r="E4" s="2">
        <f>DAY(sensor_data[[#This Row],[Timestamp]])</f>
        <v>24</v>
      </c>
      <c r="F4" t="s">
        <v>12</v>
      </c>
      <c r="H4">
        <v>85.7</v>
      </c>
      <c r="I4">
        <v>61.1</v>
      </c>
      <c r="J4" t="b">
        <v>1</v>
      </c>
      <c r="K4">
        <v>4.5</v>
      </c>
      <c r="L4" t="str">
        <f>IF(sensor_data[[#This Row],[HVAC Setting]]&lt;=2, "Low", IF(sensor_data[[#This Row],[HVAC Setting]]=3, "Normal", "High"))</f>
        <v>High</v>
      </c>
      <c r="M4">
        <v>28.36</v>
      </c>
      <c r="N4">
        <v>28.36</v>
      </c>
      <c r="O4">
        <f>(sensor_data[[#This Row],[Energy Consumption]]-AVERAGE(sensor_data[Energy Consumption]))/_xlfn.STDEV.P(sensor_data[Energy Consumption])</f>
        <v>8.0916103109077889E-2</v>
      </c>
      <c r="P4" t="str">
        <f>IF(ABS(sensor_data[[#This Row],[z_zcore]])&gt;3, "Outlier", "Normal")</f>
        <v>Normal</v>
      </c>
      <c r="Q4">
        <f>AVERAGEIF(sensor_data[Unit ID], sensor_data[[#This Row],[Unit ID]], sensor_data[EC])</f>
        <v>18.586666666666666</v>
      </c>
      <c r="R4">
        <f>IF(ISBLANK(sensor_data[[#This Row],[EC]]), sensor_data[[#This Row],[average]], sensor_data[[#This Row],[EC]])</f>
        <v>28.36</v>
      </c>
      <c r="S4" t="str">
        <f>IF(sensor_data[[#This Row],[Filled Energy Consumption]]&gt;AVERAGE(sensor_data[Filled Energy Consumption]), "High", "Low")</f>
        <v>High</v>
      </c>
      <c r="T4" t="s">
        <v>16</v>
      </c>
      <c r="U4" t="b">
        <v>1</v>
      </c>
      <c r="V4">
        <v>4</v>
      </c>
      <c r="W4">
        <v>1</v>
      </c>
      <c r="X4" t="s">
        <v>17</v>
      </c>
    </row>
    <row r="5" spans="1:24" x14ac:dyDescent="0.3">
      <c r="A5" s="1">
        <v>45545.934918981482</v>
      </c>
      <c r="B5" s="1" t="str">
        <f>TEXT(sensor_data[[#This Row],[Timestamp]], "MMMM")</f>
        <v>September</v>
      </c>
      <c r="C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 s="2">
        <f>MONTH(sensor_data[[#This Row],[Timestamp]])</f>
        <v>9</v>
      </c>
      <c r="E5" s="2">
        <f>DAY(sensor_data[[#This Row],[Timestamp]])</f>
        <v>10</v>
      </c>
      <c r="F5" t="s">
        <v>12</v>
      </c>
      <c r="H5">
        <v>61.2</v>
      </c>
      <c r="I5">
        <v>40.4</v>
      </c>
      <c r="J5" t="b">
        <v>0</v>
      </c>
      <c r="K5">
        <v>2</v>
      </c>
      <c r="L5" t="str">
        <f>IF(sensor_data[[#This Row],[HVAC Setting]]&lt;=2, "Low", IF(sensor_data[[#This Row],[HVAC Setting]]=3, "Normal", "High"))</f>
        <v>Low</v>
      </c>
      <c r="M5">
        <v>10</v>
      </c>
      <c r="N5">
        <v>10</v>
      </c>
      <c r="O5">
        <f>(sensor_data[[#This Row],[Energy Consumption]]-AVERAGE(sensor_data[Energy Consumption]))/_xlfn.STDEV.P(sensor_data[Energy Consumption])</f>
        <v>-0.13257981561817916</v>
      </c>
      <c r="P5" t="str">
        <f>IF(ABS(sensor_data[[#This Row],[z_zcore]])&gt;3, "Outlier", "Normal")</f>
        <v>Normal</v>
      </c>
      <c r="Q5">
        <f>AVERAGEIF(sensor_data[Unit ID], sensor_data[[#This Row],[Unit ID]], sensor_data[EC])</f>
        <v>18.586666666666666</v>
      </c>
      <c r="R5">
        <f>IF(ISBLANK(sensor_data[[#This Row],[EC]]), sensor_data[[#This Row],[average]], sensor_data[[#This Row],[EC]])</f>
        <v>10</v>
      </c>
      <c r="S5" t="str">
        <f>IF(sensor_data[[#This Row],[Filled Energy Consumption]]&gt;AVERAGE(sensor_data[Filled Energy Consumption]), "High", "Low")</f>
        <v>Low</v>
      </c>
      <c r="T5" t="s">
        <v>18</v>
      </c>
      <c r="U5" t="b">
        <v>0</v>
      </c>
      <c r="V5">
        <v>22</v>
      </c>
      <c r="W5">
        <v>0</v>
      </c>
      <c r="X5" t="s">
        <v>19</v>
      </c>
    </row>
    <row r="6" spans="1:24" x14ac:dyDescent="0.3">
      <c r="A6" s="1">
        <v>45582.714756944442</v>
      </c>
      <c r="B6" s="1" t="str">
        <f>TEXT(sensor_data[[#This Row],[Timestamp]], "MMMM")</f>
        <v>October</v>
      </c>
      <c r="C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 s="2">
        <f>MONTH(sensor_data[[#This Row],[Timestamp]])</f>
        <v>10</v>
      </c>
      <c r="E6" s="2">
        <f>DAY(sensor_data[[#This Row],[Timestamp]])</f>
        <v>17</v>
      </c>
      <c r="F6" t="s">
        <v>12</v>
      </c>
      <c r="H6">
        <v>66.900000000000006</v>
      </c>
      <c r="I6">
        <v>35.6</v>
      </c>
      <c r="J6" t="b">
        <v>1</v>
      </c>
      <c r="K6">
        <v>5</v>
      </c>
      <c r="L6" t="str">
        <f>IF(sensor_data[[#This Row],[HVAC Setting]]&lt;=2, "Low", IF(sensor_data[[#This Row],[HVAC Setting]]=3, "Normal", "High"))</f>
        <v>High</v>
      </c>
      <c r="O6">
        <f>(sensor_data[[#This Row],[Energy Consumption]]-AVERAGE(sensor_data[Energy Consumption]))/_xlfn.STDEV.P(sensor_data[Energy Consumption])</f>
        <v>-0.24886299575285079</v>
      </c>
      <c r="P6" t="str">
        <f>IF(ABS(sensor_data[[#This Row],[z_zcore]])&gt;3, "Outlier", "Normal")</f>
        <v>Normal</v>
      </c>
      <c r="Q6">
        <f>AVERAGEIF(sensor_data[Unit ID], sensor_data[[#This Row],[Unit ID]], sensor_data[EC])</f>
        <v>18.586666666666666</v>
      </c>
      <c r="R6">
        <f>IF(ISBLANK(sensor_data[[#This Row],[EC]]), sensor_data[[#This Row],[average]], sensor_data[[#This Row],[EC]])</f>
        <v>18.586666666666666</v>
      </c>
      <c r="S6" t="str">
        <f>IF(sensor_data[[#This Row],[Filled Energy Consumption]]&gt;AVERAGE(sensor_data[Filled Energy Consumption]), "High", "Low")</f>
        <v>High</v>
      </c>
      <c r="T6" t="s">
        <v>20</v>
      </c>
      <c r="U6" t="b">
        <v>1</v>
      </c>
      <c r="V6">
        <v>19</v>
      </c>
      <c r="W6">
        <v>0</v>
      </c>
      <c r="X6" t="s">
        <v>19</v>
      </c>
    </row>
    <row r="7" spans="1:24" x14ac:dyDescent="0.3">
      <c r="A7" s="1">
        <v>45525.895162037035</v>
      </c>
      <c r="B7" s="1" t="str">
        <f>TEXT(sensor_data[[#This Row],[Timestamp]], "MMMM")</f>
        <v>August</v>
      </c>
      <c r="C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 s="2">
        <f>MONTH(sensor_data[[#This Row],[Timestamp]])</f>
        <v>8</v>
      </c>
      <c r="E7" s="2">
        <f>DAY(sensor_data[[#This Row],[Timestamp]])</f>
        <v>21</v>
      </c>
      <c r="F7" t="s">
        <v>12</v>
      </c>
      <c r="H7">
        <v>99.1</v>
      </c>
      <c r="I7">
        <v>69.900000000000006</v>
      </c>
      <c r="J7" t="b">
        <v>1</v>
      </c>
      <c r="K7">
        <v>4</v>
      </c>
      <c r="L7" t="str">
        <f>IF(sensor_data[[#This Row],[HVAC Setting]]&lt;=2, "Low", IF(sensor_data[[#This Row],[HVAC Setting]]=3, "Normal", "High"))</f>
        <v>High</v>
      </c>
      <c r="M7">
        <v>23.5</v>
      </c>
      <c r="N7">
        <v>23.5</v>
      </c>
      <c r="O7">
        <f>(sensor_data[[#This Row],[Energy Consumption]]-AVERAGE(sensor_data[Energy Consumption]))/_xlfn.STDEV.P(sensor_data[Energy Consumption])</f>
        <v>2.4402477563627494E-2</v>
      </c>
      <c r="P7" t="str">
        <f>IF(ABS(sensor_data[[#This Row],[z_zcore]])&gt;3, "Outlier", "Normal")</f>
        <v>Normal</v>
      </c>
      <c r="Q7">
        <f>AVERAGEIF(sensor_data[Unit ID], sensor_data[[#This Row],[Unit ID]], sensor_data[EC])</f>
        <v>18.586666666666666</v>
      </c>
      <c r="R7">
        <f>IF(ISBLANK(sensor_data[[#This Row],[EC]]), sensor_data[[#This Row],[average]], sensor_data[[#This Row],[EC]])</f>
        <v>23.5</v>
      </c>
      <c r="S7" t="str">
        <f>IF(sensor_data[[#This Row],[Filled Energy Consumption]]&gt;AVERAGE(sensor_data[Filled Energy Consumption]), "High", "Low")</f>
        <v>High</v>
      </c>
      <c r="T7" t="s">
        <v>21</v>
      </c>
      <c r="U7" t="b">
        <v>1</v>
      </c>
      <c r="V7">
        <v>5</v>
      </c>
      <c r="W7">
        <v>1</v>
      </c>
      <c r="X7" t="s">
        <v>14</v>
      </c>
    </row>
    <row r="8" spans="1:24" x14ac:dyDescent="0.3">
      <c r="A8" s="1">
        <v>45460.846168981479</v>
      </c>
      <c r="B8" s="1" t="str">
        <f>TEXT(sensor_data[[#This Row],[Timestamp]], "MMMM")</f>
        <v>June</v>
      </c>
      <c r="C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 s="2">
        <f>MONTH(sensor_data[[#This Row],[Timestamp]])</f>
        <v>6</v>
      </c>
      <c r="E8" s="2">
        <f>DAY(sensor_data[[#This Row],[Timestamp]])</f>
        <v>17</v>
      </c>
      <c r="F8" t="s">
        <v>12</v>
      </c>
      <c r="H8">
        <v>96.5</v>
      </c>
      <c r="I8">
        <v>56.6</v>
      </c>
      <c r="J8" t="b">
        <v>1</v>
      </c>
      <c r="K8">
        <v>4</v>
      </c>
      <c r="L8" t="str">
        <f>IF(sensor_data[[#This Row],[HVAC Setting]]&lt;=2, "Low", IF(sensor_data[[#This Row],[HVAC Setting]]=3, "Normal", "High"))</f>
        <v>High</v>
      </c>
      <c r="M8">
        <v>26.2</v>
      </c>
      <c r="N8">
        <v>26.2</v>
      </c>
      <c r="O8">
        <f>(sensor_data[[#This Row],[Energy Consumption]]-AVERAGE(sensor_data[Energy Consumption]))/_xlfn.STDEV.P(sensor_data[Energy Consumption])</f>
        <v>5.5798936199988818E-2</v>
      </c>
      <c r="P8" t="str">
        <f>IF(ABS(sensor_data[[#This Row],[z_zcore]])&gt;3, "Outlier", "Normal")</f>
        <v>Normal</v>
      </c>
      <c r="Q8">
        <f>AVERAGEIF(sensor_data[Unit ID], sensor_data[[#This Row],[Unit ID]], sensor_data[EC])</f>
        <v>18.586666666666666</v>
      </c>
      <c r="R8">
        <f>IF(ISBLANK(sensor_data[[#This Row],[EC]]), sensor_data[[#This Row],[average]], sensor_data[[#This Row],[EC]])</f>
        <v>26.2</v>
      </c>
      <c r="S8" t="str">
        <f>IF(sensor_data[[#This Row],[Filled Energy Consumption]]&gt;AVERAGE(sensor_data[Filled Energy Consumption]), "High", "Low")</f>
        <v>High</v>
      </c>
      <c r="T8" t="s">
        <v>22</v>
      </c>
      <c r="U8" t="b">
        <v>1</v>
      </c>
      <c r="V8">
        <v>21</v>
      </c>
      <c r="W8">
        <v>1</v>
      </c>
      <c r="X8" t="s">
        <v>19</v>
      </c>
    </row>
    <row r="9" spans="1:24" x14ac:dyDescent="0.3">
      <c r="A9" s="1">
        <v>45376.88784722222</v>
      </c>
      <c r="B9" s="1" t="str">
        <f>TEXT(sensor_data[[#This Row],[Timestamp]], "MMMM")</f>
        <v>March</v>
      </c>
      <c r="C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 s="2">
        <f>MONTH(sensor_data[[#This Row],[Timestamp]])</f>
        <v>3</v>
      </c>
      <c r="E9" s="2">
        <f>DAY(sensor_data[[#This Row],[Timestamp]])</f>
        <v>25</v>
      </c>
      <c r="F9" t="s">
        <v>12</v>
      </c>
      <c r="H9">
        <v>68.099999999999994</v>
      </c>
      <c r="I9">
        <v>46.1</v>
      </c>
      <c r="J9" t="b">
        <v>1</v>
      </c>
      <c r="K9">
        <v>3</v>
      </c>
      <c r="L9" t="str">
        <f>IF(sensor_data[[#This Row],[HVAC Setting]]&lt;=2, "Low", IF(sensor_data[[#This Row],[HVAC Setting]]=3, "Normal", "High"))</f>
        <v>Normal</v>
      </c>
      <c r="M9">
        <v>17.09</v>
      </c>
      <c r="N9">
        <v>17.09</v>
      </c>
      <c r="O9">
        <f>(sensor_data[[#This Row],[Energy Consumption]]-AVERAGE(sensor_data[Energy Consumption]))/_xlfn.STDEV.P(sensor_data[Energy Consumption])</f>
        <v>-5.0135040902697006E-2</v>
      </c>
      <c r="P9" t="str">
        <f>IF(ABS(sensor_data[[#This Row],[z_zcore]])&gt;3, "Outlier", "Normal")</f>
        <v>Normal</v>
      </c>
      <c r="Q9">
        <f>AVERAGEIF(sensor_data[Unit ID], sensor_data[[#This Row],[Unit ID]], sensor_data[EC])</f>
        <v>18.586666666666666</v>
      </c>
      <c r="R9">
        <f>IF(ISBLANK(sensor_data[[#This Row],[EC]]), sensor_data[[#This Row],[average]], sensor_data[[#This Row],[EC]])</f>
        <v>17.09</v>
      </c>
      <c r="S9" t="str">
        <f>IF(sensor_data[[#This Row],[Filled Energy Consumption]]&gt;AVERAGE(sensor_data[Filled Energy Consumption]), "High", "Low")</f>
        <v>Low</v>
      </c>
      <c r="T9" t="s">
        <v>23</v>
      </c>
      <c r="U9" t="b">
        <v>1</v>
      </c>
      <c r="V9">
        <v>3</v>
      </c>
      <c r="W9">
        <v>1</v>
      </c>
      <c r="X9" t="s">
        <v>14</v>
      </c>
    </row>
    <row r="10" spans="1:24" x14ac:dyDescent="0.3">
      <c r="A10" s="1">
        <v>45321.353703703702</v>
      </c>
      <c r="B10" s="1" t="str">
        <f>TEXT(sensor_data[[#This Row],[Timestamp]], "MMMM")</f>
        <v>January</v>
      </c>
      <c r="C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 s="2">
        <f>MONTH(sensor_data[[#This Row],[Timestamp]])</f>
        <v>1</v>
      </c>
      <c r="E10" s="2">
        <f>DAY(sensor_data[[#This Row],[Timestamp]])</f>
        <v>30</v>
      </c>
      <c r="F10" t="s">
        <v>12</v>
      </c>
      <c r="H10">
        <v>47.3</v>
      </c>
      <c r="I10">
        <v>37.4</v>
      </c>
      <c r="J10" t="b">
        <v>0</v>
      </c>
      <c r="K10">
        <v>3</v>
      </c>
      <c r="L10" t="str">
        <f>IF(sensor_data[[#This Row],[HVAC Setting]]&lt;=2, "Low", IF(sensor_data[[#This Row],[HVAC Setting]]=3, "Normal", "High"))</f>
        <v>Normal</v>
      </c>
      <c r="O10">
        <f>(sensor_data[[#This Row],[Energy Consumption]]-AVERAGE(sensor_data[Energy Consumption]))/_xlfn.STDEV.P(sensor_data[Energy Consumption])</f>
        <v>-0.24886299575285079</v>
      </c>
      <c r="P10" t="str">
        <f>IF(ABS(sensor_data[[#This Row],[z_zcore]])&gt;3, "Outlier", "Normal")</f>
        <v>Normal</v>
      </c>
      <c r="Q10">
        <f>AVERAGEIF(sensor_data[Unit ID], sensor_data[[#This Row],[Unit ID]], sensor_data[EC])</f>
        <v>18.586666666666666</v>
      </c>
      <c r="R10">
        <f>IF(ISBLANK(sensor_data[[#This Row],[EC]]), sensor_data[[#This Row],[average]], sensor_data[[#This Row],[EC]])</f>
        <v>18.586666666666666</v>
      </c>
      <c r="S10" t="str">
        <f>IF(sensor_data[[#This Row],[Filled Energy Consumption]]&gt;AVERAGE(sensor_data[Filled Energy Consumption]), "High", "Low")</f>
        <v>High</v>
      </c>
      <c r="T10" t="s">
        <v>21</v>
      </c>
      <c r="U10" t="b">
        <v>0</v>
      </c>
      <c r="V10">
        <v>17</v>
      </c>
      <c r="W10">
        <v>0</v>
      </c>
      <c r="X10" t="s">
        <v>14</v>
      </c>
    </row>
    <row r="11" spans="1:24" x14ac:dyDescent="0.3">
      <c r="A11" s="1">
        <v>45413.249131944445</v>
      </c>
      <c r="B11" s="1" t="str">
        <f>TEXT(sensor_data[[#This Row],[Timestamp]], "MMMM")</f>
        <v>May</v>
      </c>
      <c r="C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 s="2">
        <f>MONTH(sensor_data[[#This Row],[Timestamp]])</f>
        <v>5</v>
      </c>
      <c r="E11" s="2">
        <f>DAY(sensor_data[[#This Row],[Timestamp]])</f>
        <v>1</v>
      </c>
      <c r="F11" t="s">
        <v>12</v>
      </c>
      <c r="H11">
        <v>74.7</v>
      </c>
      <c r="I11">
        <v>32</v>
      </c>
      <c r="J11" t="b">
        <v>0</v>
      </c>
      <c r="K11">
        <v>2</v>
      </c>
      <c r="L11" t="str">
        <f>IF(sensor_data[[#This Row],[HVAC Setting]]&lt;=2, "Low", IF(sensor_data[[#This Row],[HVAC Setting]]=3, "Normal", "High"))</f>
        <v>Low</v>
      </c>
      <c r="O11">
        <f>(sensor_data[[#This Row],[Energy Consumption]]-AVERAGE(sensor_data[Energy Consumption]))/_xlfn.STDEV.P(sensor_data[Energy Consumption])</f>
        <v>-0.24886299575285079</v>
      </c>
      <c r="P11" t="str">
        <f>IF(ABS(sensor_data[[#This Row],[z_zcore]])&gt;3, "Outlier", "Normal")</f>
        <v>Normal</v>
      </c>
      <c r="Q11">
        <f>AVERAGEIF(sensor_data[Unit ID], sensor_data[[#This Row],[Unit ID]], sensor_data[EC])</f>
        <v>18.586666666666666</v>
      </c>
      <c r="R11">
        <f>IF(ISBLANK(sensor_data[[#This Row],[EC]]), sensor_data[[#This Row],[average]], sensor_data[[#This Row],[EC]])</f>
        <v>18.586666666666666</v>
      </c>
      <c r="S11" t="str">
        <f>IF(sensor_data[[#This Row],[Filled Energy Consumption]]&gt;AVERAGE(sensor_data[Filled Energy Consumption]), "High", "Low")</f>
        <v>High</v>
      </c>
      <c r="T11" t="s">
        <v>24</v>
      </c>
      <c r="U11" t="b">
        <v>0</v>
      </c>
      <c r="V11">
        <v>22</v>
      </c>
      <c r="W11">
        <v>1</v>
      </c>
      <c r="X11" t="s">
        <v>14</v>
      </c>
    </row>
    <row r="12" spans="1:24" x14ac:dyDescent="0.3">
      <c r="A12" s="1">
        <v>45629.446087962962</v>
      </c>
      <c r="B12" s="1" t="str">
        <f>TEXT(sensor_data[[#This Row],[Timestamp]], "MMMM")</f>
        <v>December</v>
      </c>
      <c r="C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 s="2">
        <f>MONTH(sensor_data[[#This Row],[Timestamp]])</f>
        <v>12</v>
      </c>
      <c r="E12" s="2">
        <f>DAY(sensor_data[[#This Row],[Timestamp]])</f>
        <v>3</v>
      </c>
      <c r="F12" t="s">
        <v>12</v>
      </c>
      <c r="H12">
        <v>57.6</v>
      </c>
      <c r="I12">
        <v>31.2</v>
      </c>
      <c r="J12" t="b">
        <v>0</v>
      </c>
      <c r="K12">
        <v>4</v>
      </c>
      <c r="L12" t="str">
        <f>IF(sensor_data[[#This Row],[HVAC Setting]]&lt;=2, "Low", IF(sensor_data[[#This Row],[HVAC Setting]]=3, "Normal", "High"))</f>
        <v>High</v>
      </c>
      <c r="O12">
        <f>(sensor_data[[#This Row],[Energy Consumption]]-AVERAGE(sensor_data[Energy Consumption]))/_xlfn.STDEV.P(sensor_data[Energy Consumption])</f>
        <v>-0.24886299575285079</v>
      </c>
      <c r="P12" t="str">
        <f>IF(ABS(sensor_data[[#This Row],[z_zcore]])&gt;3, "Outlier", "Normal")</f>
        <v>Normal</v>
      </c>
      <c r="Q12">
        <f>AVERAGEIF(sensor_data[Unit ID], sensor_data[[#This Row],[Unit ID]], sensor_data[EC])</f>
        <v>18.586666666666666</v>
      </c>
      <c r="R12">
        <f>IF(ISBLANK(sensor_data[[#This Row],[EC]]), sensor_data[[#This Row],[average]], sensor_data[[#This Row],[EC]])</f>
        <v>18.586666666666666</v>
      </c>
      <c r="S12" t="str">
        <f>IF(sensor_data[[#This Row],[Filled Energy Consumption]]&gt;AVERAGE(sensor_data[Filled Energy Consumption]), "High", "Low")</f>
        <v>High</v>
      </c>
      <c r="T12" t="s">
        <v>25</v>
      </c>
      <c r="U12" t="b">
        <v>0</v>
      </c>
      <c r="V12">
        <v>14</v>
      </c>
      <c r="W12">
        <v>0</v>
      </c>
      <c r="X12" t="s">
        <v>19</v>
      </c>
    </row>
    <row r="13" spans="1:24" x14ac:dyDescent="0.3">
      <c r="A13" s="1">
        <v>45425.520740740743</v>
      </c>
      <c r="B13" s="1" t="str">
        <f>TEXT(sensor_data[[#This Row],[Timestamp]], "MMMM")</f>
        <v>May</v>
      </c>
      <c r="C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 s="2">
        <f>MONTH(sensor_data[[#This Row],[Timestamp]])</f>
        <v>5</v>
      </c>
      <c r="E13" s="2">
        <f>DAY(sensor_data[[#This Row],[Timestamp]])</f>
        <v>13</v>
      </c>
      <c r="F13" t="s">
        <v>12</v>
      </c>
      <c r="H13">
        <v>65.8</v>
      </c>
      <c r="I13">
        <v>44.4</v>
      </c>
      <c r="J13" t="b">
        <v>1</v>
      </c>
      <c r="K13">
        <v>2</v>
      </c>
      <c r="L13" t="str">
        <f>IF(sensor_data[[#This Row],[HVAC Setting]]&lt;=2, "Low", IF(sensor_data[[#This Row],[HVAC Setting]]=3, "Normal", "High"))</f>
        <v>Low</v>
      </c>
      <c r="M13">
        <v>13.02</v>
      </c>
      <c r="N13">
        <v>13.02</v>
      </c>
      <c r="O13">
        <f>(sensor_data[[#This Row],[Energy Consumption]]-AVERAGE(sensor_data[Energy Consumption]))/_xlfn.STDEV.P(sensor_data[Energy Consumption])</f>
        <v>-9.7462295217508349E-2</v>
      </c>
      <c r="P13" t="str">
        <f>IF(ABS(sensor_data[[#This Row],[z_zcore]])&gt;3, "Outlier", "Normal")</f>
        <v>Normal</v>
      </c>
      <c r="Q13">
        <f>AVERAGEIF(sensor_data[Unit ID], sensor_data[[#This Row],[Unit ID]], sensor_data[EC])</f>
        <v>18.586666666666666</v>
      </c>
      <c r="R13">
        <f>IF(ISBLANK(sensor_data[[#This Row],[EC]]), sensor_data[[#This Row],[average]], sensor_data[[#This Row],[EC]])</f>
        <v>13.02</v>
      </c>
      <c r="S13" t="str">
        <f>IF(sensor_data[[#This Row],[Filled Energy Consumption]]&gt;AVERAGE(sensor_data[Filled Energy Consumption]), "High", "Low")</f>
        <v>Low</v>
      </c>
      <c r="T13" t="s">
        <v>26</v>
      </c>
      <c r="U13" t="b">
        <v>1</v>
      </c>
      <c r="V13">
        <v>11</v>
      </c>
      <c r="W13">
        <v>1</v>
      </c>
      <c r="X13" t="s">
        <v>17</v>
      </c>
    </row>
    <row r="14" spans="1:24" x14ac:dyDescent="0.3">
      <c r="A14" s="1">
        <v>45623.234317129631</v>
      </c>
      <c r="B14" s="1" t="str">
        <f>TEXT(sensor_data[[#This Row],[Timestamp]], "MMMM")</f>
        <v>November</v>
      </c>
      <c r="C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 s="2">
        <f>MONTH(sensor_data[[#This Row],[Timestamp]])</f>
        <v>11</v>
      </c>
      <c r="E14" s="2">
        <f>DAY(sensor_data[[#This Row],[Timestamp]])</f>
        <v>27</v>
      </c>
      <c r="F14" t="s">
        <v>12</v>
      </c>
      <c r="H14">
        <v>63.7</v>
      </c>
      <c r="I14">
        <v>53</v>
      </c>
      <c r="J14" t="b">
        <v>0</v>
      </c>
      <c r="K14">
        <v>2</v>
      </c>
      <c r="L14" t="str">
        <f>IF(sensor_data[[#This Row],[HVAC Setting]]&lt;=2, "Low", IF(sensor_data[[#This Row],[HVAC Setting]]=3, "Normal", "High"))</f>
        <v>Low</v>
      </c>
      <c r="M14">
        <v>10</v>
      </c>
      <c r="N14">
        <v>10</v>
      </c>
      <c r="O14">
        <f>(sensor_data[[#This Row],[Energy Consumption]]-AVERAGE(sensor_data[Energy Consumption]))/_xlfn.STDEV.P(sensor_data[Energy Consumption])</f>
        <v>-0.13257981561817916</v>
      </c>
      <c r="P14" t="str">
        <f>IF(ABS(sensor_data[[#This Row],[z_zcore]])&gt;3, "Outlier", "Normal")</f>
        <v>Normal</v>
      </c>
      <c r="Q14">
        <f>AVERAGEIF(sensor_data[Unit ID], sensor_data[[#This Row],[Unit ID]], sensor_data[EC])</f>
        <v>18.586666666666666</v>
      </c>
      <c r="R14">
        <f>IF(ISBLANK(sensor_data[[#This Row],[EC]]), sensor_data[[#This Row],[average]], sensor_data[[#This Row],[EC]])</f>
        <v>10</v>
      </c>
      <c r="S14" t="str">
        <f>IF(sensor_data[[#This Row],[Filled Energy Consumption]]&gt;AVERAGE(sensor_data[Filled Energy Consumption]), "High", "Low")</f>
        <v>Low</v>
      </c>
      <c r="T14" t="s">
        <v>27</v>
      </c>
      <c r="U14" t="b">
        <v>0</v>
      </c>
      <c r="V14">
        <v>11</v>
      </c>
      <c r="W14">
        <v>0</v>
      </c>
      <c r="X14" t="s">
        <v>14</v>
      </c>
    </row>
    <row r="15" spans="1:24" x14ac:dyDescent="0.3">
      <c r="A15" s="1">
        <v>45426.301145833335</v>
      </c>
      <c r="B15" s="1" t="str">
        <f>TEXT(sensor_data[[#This Row],[Timestamp]], "MMMM")</f>
        <v>May</v>
      </c>
      <c r="C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 s="2">
        <f>MONTH(sensor_data[[#This Row],[Timestamp]])</f>
        <v>5</v>
      </c>
      <c r="E15" s="2">
        <f>DAY(sensor_data[[#This Row],[Timestamp]])</f>
        <v>14</v>
      </c>
      <c r="F15" t="s">
        <v>12</v>
      </c>
      <c r="H15">
        <v>77.599999999999994</v>
      </c>
      <c r="I15">
        <v>55</v>
      </c>
      <c r="J15" t="b">
        <v>1</v>
      </c>
      <c r="K15">
        <v>4</v>
      </c>
      <c r="L15" t="str">
        <f>IF(sensor_data[[#This Row],[HVAC Setting]]&lt;=2, "Low", IF(sensor_data[[#This Row],[HVAC Setting]]=3, "Normal", "High"))</f>
        <v>High</v>
      </c>
      <c r="M15">
        <v>22.93</v>
      </c>
      <c r="N15">
        <v>22.93</v>
      </c>
      <c r="O15">
        <f>(sensor_data[[#This Row],[Energy Consumption]]-AVERAGE(sensor_data[Energy Consumption]))/_xlfn.STDEV.P(sensor_data[Energy Consumption])</f>
        <v>1.777433629595121E-2</v>
      </c>
      <c r="P15" t="str">
        <f>IF(ABS(sensor_data[[#This Row],[z_zcore]])&gt;3, "Outlier", "Normal")</f>
        <v>Normal</v>
      </c>
      <c r="Q15">
        <f>AVERAGEIF(sensor_data[Unit ID], sensor_data[[#This Row],[Unit ID]], sensor_data[EC])</f>
        <v>18.586666666666666</v>
      </c>
      <c r="R15">
        <f>IF(ISBLANK(sensor_data[[#This Row],[EC]]), sensor_data[[#This Row],[average]], sensor_data[[#This Row],[EC]])</f>
        <v>22.93</v>
      </c>
      <c r="S15" t="str">
        <f>IF(sensor_data[[#This Row],[Filled Energy Consumption]]&gt;AVERAGE(sensor_data[Filled Energy Consumption]), "High", "Low")</f>
        <v>High</v>
      </c>
      <c r="T15" t="s">
        <v>28</v>
      </c>
      <c r="U15" t="b">
        <v>1</v>
      </c>
      <c r="V15">
        <v>23</v>
      </c>
      <c r="W15">
        <v>1</v>
      </c>
      <c r="X15" t="s">
        <v>14</v>
      </c>
    </row>
    <row r="16" spans="1:24" x14ac:dyDescent="0.3">
      <c r="A16" s="1">
        <v>45478.390277777777</v>
      </c>
      <c r="B16" s="1" t="str">
        <f>TEXT(sensor_data[[#This Row],[Timestamp]], "MMMM")</f>
        <v>July</v>
      </c>
      <c r="C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 s="2">
        <f>MONTH(sensor_data[[#This Row],[Timestamp]])</f>
        <v>7</v>
      </c>
      <c r="E16" s="2">
        <f>DAY(sensor_data[[#This Row],[Timestamp]])</f>
        <v>5</v>
      </c>
      <c r="F16" t="s">
        <v>12</v>
      </c>
      <c r="H16">
        <v>98.9</v>
      </c>
      <c r="I16">
        <v>49.2</v>
      </c>
      <c r="J16" t="b">
        <v>1</v>
      </c>
      <c r="K16">
        <v>5</v>
      </c>
      <c r="L16" t="str">
        <f>IF(sensor_data[[#This Row],[HVAC Setting]]&lt;=2, "Low", IF(sensor_data[[#This Row],[HVAC Setting]]=3, "Normal", "High"))</f>
        <v>High</v>
      </c>
      <c r="M16">
        <v>29.62</v>
      </c>
      <c r="N16">
        <v>29.62</v>
      </c>
      <c r="O16">
        <f>(sensor_data[[#This Row],[Energy Consumption]]-AVERAGE(sensor_data[Energy Consumption]))/_xlfn.STDEV.P(sensor_data[Energy Consumption])</f>
        <v>9.5567783806046525E-2</v>
      </c>
      <c r="P16" t="str">
        <f>IF(ABS(sensor_data[[#This Row],[z_zcore]])&gt;3, "Outlier", "Normal")</f>
        <v>Normal</v>
      </c>
      <c r="Q16">
        <f>AVERAGEIF(sensor_data[Unit ID], sensor_data[[#This Row],[Unit ID]], sensor_data[EC])</f>
        <v>18.586666666666666</v>
      </c>
      <c r="R16">
        <f>IF(ISBLANK(sensor_data[[#This Row],[EC]]), sensor_data[[#This Row],[average]], sensor_data[[#This Row],[EC]])</f>
        <v>29.62</v>
      </c>
      <c r="S16" t="str">
        <f>IF(sensor_data[[#This Row],[Filled Energy Consumption]]&gt;AVERAGE(sensor_data[Filled Energy Consumption]), "High", "Low")</f>
        <v>High</v>
      </c>
      <c r="T16" t="s">
        <v>29</v>
      </c>
      <c r="U16" t="b">
        <v>1</v>
      </c>
      <c r="V16">
        <v>24</v>
      </c>
      <c r="W16">
        <v>0</v>
      </c>
      <c r="X16" t="s">
        <v>14</v>
      </c>
    </row>
    <row r="17" spans="1:24" x14ac:dyDescent="0.3">
      <c r="A17" s="1">
        <v>45608.311435185184</v>
      </c>
      <c r="B17" s="1" t="str">
        <f>TEXT(sensor_data[[#This Row],[Timestamp]], "MMMM")</f>
        <v>November</v>
      </c>
      <c r="C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 s="2">
        <f>MONTH(sensor_data[[#This Row],[Timestamp]])</f>
        <v>11</v>
      </c>
      <c r="E17" s="2">
        <f>DAY(sensor_data[[#This Row],[Timestamp]])</f>
        <v>12</v>
      </c>
      <c r="F17" t="s">
        <v>12</v>
      </c>
      <c r="H17">
        <v>69.8</v>
      </c>
      <c r="I17">
        <v>45.6</v>
      </c>
      <c r="J17" t="b">
        <v>1</v>
      </c>
      <c r="K17">
        <v>2</v>
      </c>
      <c r="L17" t="str">
        <f>IF(sensor_data[[#This Row],[HVAC Setting]]&lt;=2, "Low", IF(sensor_data[[#This Row],[HVAC Setting]]=3, "Normal", "High"))</f>
        <v>Low</v>
      </c>
      <c r="M17">
        <v>12.78</v>
      </c>
      <c r="N17">
        <v>12.78</v>
      </c>
      <c r="O17">
        <f>(sensor_data[[#This Row],[Energy Consumption]]-AVERAGE(sensor_data[Energy Consumption]))/_xlfn.STDEV.P(sensor_data[Energy Consumption])</f>
        <v>-0.10025309154074048</v>
      </c>
      <c r="P17" t="str">
        <f>IF(ABS(sensor_data[[#This Row],[z_zcore]])&gt;3, "Outlier", "Normal")</f>
        <v>Normal</v>
      </c>
      <c r="Q17">
        <f>AVERAGEIF(sensor_data[Unit ID], sensor_data[[#This Row],[Unit ID]], sensor_data[EC])</f>
        <v>18.586666666666666</v>
      </c>
      <c r="R17">
        <f>IF(ISBLANK(sensor_data[[#This Row],[EC]]), sensor_data[[#This Row],[average]], sensor_data[[#This Row],[EC]])</f>
        <v>12.78</v>
      </c>
      <c r="S17" t="str">
        <f>IF(sensor_data[[#This Row],[Filled Energy Consumption]]&gt;AVERAGE(sensor_data[Filled Energy Consumption]), "High", "Low")</f>
        <v>Low</v>
      </c>
      <c r="T17" t="s">
        <v>30</v>
      </c>
      <c r="U17" t="b">
        <v>1</v>
      </c>
      <c r="V17">
        <v>22</v>
      </c>
      <c r="W17">
        <v>1</v>
      </c>
      <c r="X17" t="s">
        <v>14</v>
      </c>
    </row>
    <row r="18" spans="1:24" x14ac:dyDescent="0.3">
      <c r="A18" s="1">
        <v>45558.672986111109</v>
      </c>
      <c r="B18" s="1" t="str">
        <f>TEXT(sensor_data[[#This Row],[Timestamp]], "MMMM")</f>
        <v>September</v>
      </c>
      <c r="C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 s="2">
        <f>MONTH(sensor_data[[#This Row],[Timestamp]])</f>
        <v>9</v>
      </c>
      <c r="E18" s="2">
        <f>DAY(sensor_data[[#This Row],[Timestamp]])</f>
        <v>23</v>
      </c>
      <c r="F18" t="s">
        <v>12</v>
      </c>
      <c r="H18">
        <v>60.8</v>
      </c>
      <c r="I18">
        <v>43.2</v>
      </c>
      <c r="J18" t="b">
        <v>0</v>
      </c>
      <c r="K18">
        <v>2</v>
      </c>
      <c r="L18" t="str">
        <f>IF(sensor_data[[#This Row],[HVAC Setting]]&lt;=2, "Low", IF(sensor_data[[#This Row],[HVAC Setting]]=3, "Normal", "High"))</f>
        <v>Low</v>
      </c>
      <c r="O18">
        <f>(sensor_data[[#This Row],[Energy Consumption]]-AVERAGE(sensor_data[Energy Consumption]))/_xlfn.STDEV.P(sensor_data[Energy Consumption])</f>
        <v>-0.24886299575285079</v>
      </c>
      <c r="P18" t="str">
        <f>IF(ABS(sensor_data[[#This Row],[z_zcore]])&gt;3, "Outlier", "Normal")</f>
        <v>Normal</v>
      </c>
      <c r="Q18">
        <f>AVERAGEIF(sensor_data[Unit ID], sensor_data[[#This Row],[Unit ID]], sensor_data[EC])</f>
        <v>18.586666666666666</v>
      </c>
      <c r="R18">
        <f>IF(ISBLANK(sensor_data[[#This Row],[EC]]), sensor_data[[#This Row],[average]], sensor_data[[#This Row],[EC]])</f>
        <v>18.586666666666666</v>
      </c>
      <c r="S18" t="str">
        <f>IF(sensor_data[[#This Row],[Filled Energy Consumption]]&gt;AVERAGE(sensor_data[Filled Energy Consumption]), "High", "Low")</f>
        <v>High</v>
      </c>
      <c r="T18" t="s">
        <v>31</v>
      </c>
      <c r="U18" t="b">
        <v>0</v>
      </c>
      <c r="V18">
        <v>15</v>
      </c>
      <c r="W18">
        <v>0</v>
      </c>
      <c r="X18" t="s">
        <v>14</v>
      </c>
    </row>
    <row r="19" spans="1:24" x14ac:dyDescent="0.3">
      <c r="A19" s="1">
        <v>45579.236215277779</v>
      </c>
      <c r="B19" s="1" t="str">
        <f>TEXT(sensor_data[[#This Row],[Timestamp]], "MMMM")</f>
        <v>October</v>
      </c>
      <c r="C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 s="2">
        <f>MONTH(sensor_data[[#This Row],[Timestamp]])</f>
        <v>10</v>
      </c>
      <c r="E19" s="2">
        <f>DAY(sensor_data[[#This Row],[Timestamp]])</f>
        <v>14</v>
      </c>
      <c r="F19" t="s">
        <v>12</v>
      </c>
      <c r="H19">
        <v>61.8</v>
      </c>
      <c r="I19">
        <v>52.3</v>
      </c>
      <c r="J19" t="b">
        <v>0</v>
      </c>
      <c r="K19">
        <v>0</v>
      </c>
      <c r="L19" t="str">
        <f>IF(sensor_data[[#This Row],[HVAC Setting]]&lt;=2, "Low", IF(sensor_data[[#This Row],[HVAC Setting]]=3, "Normal", "High"))</f>
        <v>Low</v>
      </c>
      <c r="M19">
        <v>1</v>
      </c>
      <c r="N19">
        <v>1</v>
      </c>
      <c r="O19">
        <f>(sensor_data[[#This Row],[Energy Consumption]]-AVERAGE(sensor_data[Energy Consumption]))/_xlfn.STDEV.P(sensor_data[Energy Consumption])</f>
        <v>-0.23723467773938361</v>
      </c>
      <c r="P19" t="str">
        <f>IF(ABS(sensor_data[[#This Row],[z_zcore]])&gt;3, "Outlier", "Normal")</f>
        <v>Normal</v>
      </c>
      <c r="Q19">
        <f>AVERAGEIF(sensor_data[Unit ID], sensor_data[[#This Row],[Unit ID]], sensor_data[EC])</f>
        <v>18.586666666666666</v>
      </c>
      <c r="R19">
        <f>IF(ISBLANK(sensor_data[[#This Row],[EC]]), sensor_data[[#This Row],[average]], sensor_data[[#This Row],[EC]])</f>
        <v>1</v>
      </c>
      <c r="S19" t="str">
        <f>IF(sensor_data[[#This Row],[Filled Energy Consumption]]&gt;AVERAGE(sensor_data[Filled Energy Consumption]), "High", "Low")</f>
        <v>Low</v>
      </c>
      <c r="T19" t="s">
        <v>32</v>
      </c>
      <c r="U19" t="b">
        <v>0</v>
      </c>
      <c r="V19">
        <v>6</v>
      </c>
      <c r="W19">
        <v>0</v>
      </c>
      <c r="X19" t="s">
        <v>17</v>
      </c>
    </row>
    <row r="20" spans="1:24" x14ac:dyDescent="0.3">
      <c r="A20" s="1">
        <v>45483.752997685187</v>
      </c>
      <c r="B20" s="1" t="str">
        <f>TEXT(sensor_data[[#This Row],[Timestamp]], "MMMM")</f>
        <v>July</v>
      </c>
      <c r="C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 s="2">
        <f>MONTH(sensor_data[[#This Row],[Timestamp]])</f>
        <v>7</v>
      </c>
      <c r="E20" s="2">
        <f>DAY(sensor_data[[#This Row],[Timestamp]])</f>
        <v>10</v>
      </c>
      <c r="F20" t="s">
        <v>12</v>
      </c>
      <c r="H20">
        <v>85.1</v>
      </c>
      <c r="I20">
        <v>63.1</v>
      </c>
      <c r="J20" t="b">
        <v>1</v>
      </c>
      <c r="K20">
        <v>4</v>
      </c>
      <c r="L20" t="str">
        <f>IF(sensor_data[[#This Row],[HVAC Setting]]&lt;=2, "Low", IF(sensor_data[[#This Row],[HVAC Setting]]=3, "Normal", "High"))</f>
        <v>High</v>
      </c>
      <c r="M20">
        <v>26.81</v>
      </c>
      <c r="N20">
        <v>26.81</v>
      </c>
      <c r="O20">
        <f>(sensor_data[[#This Row],[Energy Consumption]]-AVERAGE(sensor_data[Energy Consumption]))/_xlfn.STDEV.P(sensor_data[Energy Consumption])</f>
        <v>6.2892210188203776E-2</v>
      </c>
      <c r="P20" t="str">
        <f>IF(ABS(sensor_data[[#This Row],[z_zcore]])&gt;3, "Outlier", "Normal")</f>
        <v>Normal</v>
      </c>
      <c r="Q20">
        <f>AVERAGEIF(sensor_data[Unit ID], sensor_data[[#This Row],[Unit ID]], sensor_data[EC])</f>
        <v>18.586666666666666</v>
      </c>
      <c r="R20">
        <f>IF(ISBLANK(sensor_data[[#This Row],[EC]]), sensor_data[[#This Row],[average]], sensor_data[[#This Row],[EC]])</f>
        <v>26.81</v>
      </c>
      <c r="S20" t="str">
        <f>IF(sensor_data[[#This Row],[Filled Energy Consumption]]&gt;AVERAGE(sensor_data[Filled Energy Consumption]), "High", "Low")</f>
        <v>High</v>
      </c>
      <c r="T20" t="s">
        <v>33</v>
      </c>
      <c r="U20" t="b">
        <v>1</v>
      </c>
      <c r="V20">
        <v>21</v>
      </c>
      <c r="W20">
        <v>1</v>
      </c>
      <c r="X20" t="s">
        <v>19</v>
      </c>
    </row>
    <row r="21" spans="1:24" x14ac:dyDescent="0.3">
      <c r="A21" s="1">
        <v>45626.363159722219</v>
      </c>
      <c r="B21" s="1" t="str">
        <f>TEXT(sensor_data[[#This Row],[Timestamp]], "MMMM")</f>
        <v>November</v>
      </c>
      <c r="C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 s="2">
        <f>MONTH(sensor_data[[#This Row],[Timestamp]])</f>
        <v>11</v>
      </c>
      <c r="E21" s="2">
        <f>DAY(sensor_data[[#This Row],[Timestamp]])</f>
        <v>30</v>
      </c>
      <c r="F21" t="s">
        <v>12</v>
      </c>
      <c r="H21">
        <v>71.599999999999994</v>
      </c>
      <c r="I21">
        <v>43.8</v>
      </c>
      <c r="J21" t="b">
        <v>1</v>
      </c>
      <c r="K21">
        <v>3.5</v>
      </c>
      <c r="L21" t="str">
        <f>IF(sensor_data[[#This Row],[HVAC Setting]]&lt;=2, "Low", IF(sensor_data[[#This Row],[HVAC Setting]]=3, "Normal", "High"))</f>
        <v>High</v>
      </c>
      <c r="M21">
        <v>21.32</v>
      </c>
      <c r="N21">
        <v>21.32</v>
      </c>
      <c r="O21">
        <f>(sensor_data[[#This Row],[Energy Consumption]]-AVERAGE(sensor_data[Energy Consumption]))/_xlfn.STDEV.P(sensor_data[Energy Consumption])</f>
        <v>-9.4725570573091363E-4</v>
      </c>
      <c r="P21" t="str">
        <f>IF(ABS(sensor_data[[#This Row],[z_zcore]])&gt;3, "Outlier", "Normal")</f>
        <v>Normal</v>
      </c>
      <c r="Q21">
        <f>AVERAGEIF(sensor_data[Unit ID], sensor_data[[#This Row],[Unit ID]], sensor_data[EC])</f>
        <v>18.586666666666666</v>
      </c>
      <c r="R21">
        <f>IF(ISBLANK(sensor_data[[#This Row],[EC]]), sensor_data[[#This Row],[average]], sensor_data[[#This Row],[EC]])</f>
        <v>21.32</v>
      </c>
      <c r="S21" t="str">
        <f>IF(sensor_data[[#This Row],[Filled Energy Consumption]]&gt;AVERAGE(sensor_data[Filled Energy Consumption]), "High", "Low")</f>
        <v>High</v>
      </c>
      <c r="T21" t="s">
        <v>34</v>
      </c>
      <c r="U21" t="b">
        <v>1</v>
      </c>
      <c r="V21">
        <v>11</v>
      </c>
      <c r="W21">
        <v>1</v>
      </c>
      <c r="X21" t="s">
        <v>14</v>
      </c>
    </row>
    <row r="22" spans="1:24" x14ac:dyDescent="0.3">
      <c r="A22" s="1">
        <v>45358.249652777777</v>
      </c>
      <c r="B22" s="1" t="str">
        <f>TEXT(sensor_data[[#This Row],[Timestamp]], "MMMM")</f>
        <v>March</v>
      </c>
      <c r="C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 s="2">
        <f>MONTH(sensor_data[[#This Row],[Timestamp]])</f>
        <v>3</v>
      </c>
      <c r="E22" s="2">
        <f>DAY(sensor_data[[#This Row],[Timestamp]])</f>
        <v>7</v>
      </c>
      <c r="F22" t="s">
        <v>35</v>
      </c>
      <c r="H22">
        <v>71.099999999999994</v>
      </c>
      <c r="I22">
        <v>35</v>
      </c>
      <c r="J22" t="b">
        <v>0</v>
      </c>
      <c r="K22">
        <v>1</v>
      </c>
      <c r="L22" t="str">
        <f>IF(sensor_data[[#This Row],[HVAC Setting]]&lt;=2, "Low", IF(sensor_data[[#This Row],[HVAC Setting]]=3, "Normal", "High"))</f>
        <v>Low</v>
      </c>
      <c r="M22">
        <v>5</v>
      </c>
      <c r="N22">
        <v>5</v>
      </c>
      <c r="O22">
        <f>(sensor_data[[#This Row],[Energy Consumption]]-AVERAGE(sensor_data[Energy Consumption]))/_xlfn.STDEV.P(sensor_data[Energy Consumption])</f>
        <v>-0.19072140568551499</v>
      </c>
      <c r="P22" t="str">
        <f>IF(ABS(sensor_data[[#This Row],[z_zcore]])&gt;3, "Outlier", "Normal")</f>
        <v>Normal</v>
      </c>
      <c r="Q22">
        <f>AVERAGEIF(sensor_data[Unit ID], sensor_data[[#This Row],[Unit ID]], sensor_data[EC])</f>
        <v>18.5915</v>
      </c>
      <c r="R22">
        <f>IF(ISBLANK(sensor_data[[#This Row],[EC]]), sensor_data[[#This Row],[average]], sensor_data[[#This Row],[EC]])</f>
        <v>5</v>
      </c>
      <c r="S22" t="str">
        <f>IF(sensor_data[[#This Row],[Filled Energy Consumption]]&gt;AVERAGE(sensor_data[Filled Energy Consumption]), "High", "Low")</f>
        <v>Low</v>
      </c>
      <c r="T22" t="s">
        <v>36</v>
      </c>
      <c r="U22" t="b">
        <v>0</v>
      </c>
      <c r="V22">
        <v>15</v>
      </c>
      <c r="W22">
        <v>0</v>
      </c>
      <c r="X22" t="s">
        <v>19</v>
      </c>
    </row>
    <row r="23" spans="1:24" x14ac:dyDescent="0.3">
      <c r="A23" s="1">
        <v>45309.093680555554</v>
      </c>
      <c r="B23" s="1" t="str">
        <f>TEXT(sensor_data[[#This Row],[Timestamp]], "MMMM")</f>
        <v>January</v>
      </c>
      <c r="C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 s="2">
        <f>MONTH(sensor_data[[#This Row],[Timestamp]])</f>
        <v>1</v>
      </c>
      <c r="E23" s="2">
        <f>DAY(sensor_data[[#This Row],[Timestamp]])</f>
        <v>18</v>
      </c>
      <c r="F23" t="s">
        <v>35</v>
      </c>
      <c r="H23">
        <v>35</v>
      </c>
      <c r="I23">
        <v>27.6</v>
      </c>
      <c r="J23" t="b">
        <v>0</v>
      </c>
      <c r="K23">
        <v>1</v>
      </c>
      <c r="L23" t="str">
        <f>IF(sensor_data[[#This Row],[HVAC Setting]]&lt;=2, "Low", IF(sensor_data[[#This Row],[HVAC Setting]]=3, "Normal", "High"))</f>
        <v>Low</v>
      </c>
      <c r="M23">
        <v>8</v>
      </c>
      <c r="N23">
        <v>8</v>
      </c>
      <c r="O23">
        <f>(sensor_data[[#This Row],[Energy Consumption]]-AVERAGE(sensor_data[Energy Consumption]))/_xlfn.STDEV.P(sensor_data[Energy Consumption])</f>
        <v>-0.15583645164511351</v>
      </c>
      <c r="P23" t="str">
        <f>IF(ABS(sensor_data[[#This Row],[z_zcore]])&gt;3, "Outlier", "Normal")</f>
        <v>Normal</v>
      </c>
      <c r="Q23">
        <f>AVERAGEIF(sensor_data[Unit ID], sensor_data[[#This Row],[Unit ID]], sensor_data[EC])</f>
        <v>18.5915</v>
      </c>
      <c r="R23">
        <f>IF(ISBLANK(sensor_data[[#This Row],[EC]]), sensor_data[[#This Row],[average]], sensor_data[[#This Row],[EC]])</f>
        <v>8</v>
      </c>
      <c r="S23" t="str">
        <f>IF(sensor_data[[#This Row],[Filled Energy Consumption]]&gt;AVERAGE(sensor_data[Filled Energy Consumption]), "High", "Low")</f>
        <v>Low</v>
      </c>
      <c r="T23" t="s">
        <v>37</v>
      </c>
      <c r="U23" t="b">
        <v>0</v>
      </c>
      <c r="V23">
        <v>14</v>
      </c>
      <c r="W23">
        <v>0</v>
      </c>
      <c r="X23" t="s">
        <v>19</v>
      </c>
    </row>
    <row r="24" spans="1:24" x14ac:dyDescent="0.3">
      <c r="A24" s="1">
        <v>45333.692731481482</v>
      </c>
      <c r="B24" s="1" t="str">
        <f>TEXT(sensor_data[[#This Row],[Timestamp]], "MMMM")</f>
        <v>February</v>
      </c>
      <c r="C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 s="2">
        <f>MONTH(sensor_data[[#This Row],[Timestamp]])</f>
        <v>2</v>
      </c>
      <c r="E24" s="2">
        <f>DAY(sensor_data[[#This Row],[Timestamp]])</f>
        <v>11</v>
      </c>
      <c r="F24" t="s">
        <v>35</v>
      </c>
      <c r="H24">
        <v>58.9</v>
      </c>
      <c r="I24">
        <v>30.4</v>
      </c>
      <c r="J24" t="b">
        <v>0</v>
      </c>
      <c r="K24">
        <v>4.5</v>
      </c>
      <c r="L24" t="str">
        <f>IF(sensor_data[[#This Row],[HVAC Setting]]&lt;=2, "Low", IF(sensor_data[[#This Row],[HVAC Setting]]=3, "Normal", "High"))</f>
        <v>High</v>
      </c>
      <c r="M24">
        <v>23.62</v>
      </c>
      <c r="N24">
        <v>23.62</v>
      </c>
      <c r="O24">
        <f>(sensor_data[[#This Row],[Energy Consumption]]-AVERAGE(sensor_data[Energy Consumption]))/_xlfn.STDEV.P(sensor_data[Energy Consumption])</f>
        <v>2.5797875725243564E-2</v>
      </c>
      <c r="P24" t="str">
        <f>IF(ABS(sensor_data[[#This Row],[z_zcore]])&gt;3, "Outlier", "Normal")</f>
        <v>Normal</v>
      </c>
      <c r="Q24">
        <f>AVERAGEIF(sensor_data[Unit ID], sensor_data[[#This Row],[Unit ID]], sensor_data[EC])</f>
        <v>18.5915</v>
      </c>
      <c r="R24">
        <f>IF(ISBLANK(sensor_data[[#This Row],[EC]]), sensor_data[[#This Row],[average]], sensor_data[[#This Row],[EC]])</f>
        <v>23.62</v>
      </c>
      <c r="S24" t="str">
        <f>IF(sensor_data[[#This Row],[Filled Energy Consumption]]&gt;AVERAGE(sensor_data[Filled Energy Consumption]), "High", "Low")</f>
        <v>High</v>
      </c>
      <c r="T24" t="s">
        <v>25</v>
      </c>
      <c r="U24" t="b">
        <v>0</v>
      </c>
      <c r="V24">
        <v>9</v>
      </c>
      <c r="W24">
        <v>0</v>
      </c>
      <c r="X24" t="s">
        <v>17</v>
      </c>
    </row>
    <row r="25" spans="1:24" x14ac:dyDescent="0.3">
      <c r="A25" s="1">
        <v>45513.75980324074</v>
      </c>
      <c r="B25" s="1" t="str">
        <f>TEXT(sensor_data[[#This Row],[Timestamp]], "MMMM")</f>
        <v>August</v>
      </c>
      <c r="C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 s="2">
        <f>MONTH(sensor_data[[#This Row],[Timestamp]])</f>
        <v>8</v>
      </c>
      <c r="E25" s="2">
        <f>DAY(sensor_data[[#This Row],[Timestamp]])</f>
        <v>9</v>
      </c>
      <c r="F25" t="s">
        <v>35</v>
      </c>
      <c r="H25">
        <v>95.4</v>
      </c>
      <c r="I25">
        <v>58.7</v>
      </c>
      <c r="J25" t="b">
        <v>0</v>
      </c>
      <c r="K25">
        <v>4</v>
      </c>
      <c r="L25" t="str">
        <f>IF(sensor_data[[#This Row],[HVAC Setting]]&lt;=2, "Low", IF(sensor_data[[#This Row],[HVAC Setting]]=3, "Normal", "High"))</f>
        <v>High</v>
      </c>
      <c r="M25">
        <v>24.2</v>
      </c>
      <c r="N25">
        <v>24.2</v>
      </c>
      <c r="O25">
        <f>(sensor_data[[#This Row],[Energy Consumption]]-AVERAGE(sensor_data[Energy Consumption]))/_xlfn.STDEV.P(sensor_data[Energy Consumption])</f>
        <v>3.2542300173054498E-2</v>
      </c>
      <c r="P25" t="str">
        <f>IF(ABS(sensor_data[[#This Row],[z_zcore]])&gt;3, "Outlier", "Normal")</f>
        <v>Normal</v>
      </c>
      <c r="Q25">
        <f>AVERAGEIF(sensor_data[Unit ID], sensor_data[[#This Row],[Unit ID]], sensor_data[EC])</f>
        <v>18.5915</v>
      </c>
      <c r="R25">
        <f>IF(ISBLANK(sensor_data[[#This Row],[EC]]), sensor_data[[#This Row],[average]], sensor_data[[#This Row],[EC]])</f>
        <v>24.2</v>
      </c>
      <c r="S25" t="str">
        <f>IF(sensor_data[[#This Row],[Filled Energy Consumption]]&gt;AVERAGE(sensor_data[Filled Energy Consumption]), "High", "Low")</f>
        <v>High</v>
      </c>
      <c r="T25" t="s">
        <v>38</v>
      </c>
      <c r="U25" t="b">
        <v>0</v>
      </c>
      <c r="V25">
        <v>22</v>
      </c>
      <c r="W25">
        <v>1</v>
      </c>
      <c r="X25" t="s">
        <v>17</v>
      </c>
    </row>
    <row r="26" spans="1:24" x14ac:dyDescent="0.3">
      <c r="A26" s="1">
        <v>45538.722650462965</v>
      </c>
      <c r="B26" s="1" t="str">
        <f>TEXT(sensor_data[[#This Row],[Timestamp]], "MMMM")</f>
        <v>September</v>
      </c>
      <c r="C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 s="2">
        <f>MONTH(sensor_data[[#This Row],[Timestamp]])</f>
        <v>9</v>
      </c>
      <c r="E26" s="2">
        <f>DAY(sensor_data[[#This Row],[Timestamp]])</f>
        <v>3</v>
      </c>
      <c r="F26" t="s">
        <v>35</v>
      </c>
      <c r="H26">
        <v>67.599999999999994</v>
      </c>
      <c r="I26">
        <v>31.2</v>
      </c>
      <c r="J26" t="b">
        <v>1</v>
      </c>
      <c r="K26">
        <v>3</v>
      </c>
      <c r="L26" t="str">
        <f>IF(sensor_data[[#This Row],[HVAC Setting]]&lt;=2, "Low", IF(sensor_data[[#This Row],[HVAC Setting]]=3, "Normal", "High"))</f>
        <v>Normal</v>
      </c>
      <c r="M26">
        <v>19.100000000000001</v>
      </c>
      <c r="N26">
        <v>19.100000000000001</v>
      </c>
      <c r="O26">
        <f>(sensor_data[[#This Row],[Energy Consumption]]-AVERAGE(sensor_data[Energy Consumption]))/_xlfn.STDEV.P(sensor_data[Energy Consumption])</f>
        <v>-2.6762121695627996E-2</v>
      </c>
      <c r="P26" t="str">
        <f>IF(ABS(sensor_data[[#This Row],[z_zcore]])&gt;3, "Outlier", "Normal")</f>
        <v>Normal</v>
      </c>
      <c r="Q26">
        <f>AVERAGEIF(sensor_data[Unit ID], sensor_data[[#This Row],[Unit ID]], sensor_data[EC])</f>
        <v>18.5915</v>
      </c>
      <c r="R26">
        <f>IF(ISBLANK(sensor_data[[#This Row],[EC]]), sensor_data[[#This Row],[average]], sensor_data[[#This Row],[EC]])</f>
        <v>19.100000000000001</v>
      </c>
      <c r="S26" t="str">
        <f>IF(sensor_data[[#This Row],[Filled Energy Consumption]]&gt;AVERAGE(sensor_data[Filled Energy Consumption]), "High", "Low")</f>
        <v>High</v>
      </c>
      <c r="T26" t="s">
        <v>39</v>
      </c>
      <c r="U26" t="b">
        <v>1</v>
      </c>
      <c r="V26">
        <v>5</v>
      </c>
      <c r="W26">
        <v>1</v>
      </c>
      <c r="X26" t="s">
        <v>14</v>
      </c>
    </row>
    <row r="27" spans="1:24" x14ac:dyDescent="0.3">
      <c r="A27" s="1">
        <v>45344.949456018519</v>
      </c>
      <c r="B27" s="1" t="str">
        <f>TEXT(sensor_data[[#This Row],[Timestamp]], "MMMM")</f>
        <v>February</v>
      </c>
      <c r="C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 s="2">
        <f>MONTH(sensor_data[[#This Row],[Timestamp]])</f>
        <v>2</v>
      </c>
      <c r="E27" s="2">
        <f>DAY(sensor_data[[#This Row],[Timestamp]])</f>
        <v>22</v>
      </c>
      <c r="F27" t="s">
        <v>35</v>
      </c>
      <c r="H27">
        <v>35.299999999999997</v>
      </c>
      <c r="I27">
        <v>36.9</v>
      </c>
      <c r="J27" t="b">
        <v>0</v>
      </c>
      <c r="K27">
        <v>2</v>
      </c>
      <c r="L27" t="str">
        <f>IF(sensor_data[[#This Row],[HVAC Setting]]&lt;=2, "Low", IF(sensor_data[[#This Row],[HVAC Setting]]=3, "Normal", "High"))</f>
        <v>Low</v>
      </c>
      <c r="M27">
        <v>13</v>
      </c>
      <c r="N27">
        <v>13</v>
      </c>
      <c r="O27">
        <f>(sensor_data[[#This Row],[Energy Consumption]]-AVERAGE(sensor_data[Energy Consumption]))/_xlfn.STDEV.P(sensor_data[Energy Consumption])</f>
        <v>-9.7694861577777695E-2</v>
      </c>
      <c r="P27" t="str">
        <f>IF(ABS(sensor_data[[#This Row],[z_zcore]])&gt;3, "Outlier", "Normal")</f>
        <v>Normal</v>
      </c>
      <c r="Q27">
        <f>AVERAGEIF(sensor_data[Unit ID], sensor_data[[#This Row],[Unit ID]], sensor_data[EC])</f>
        <v>18.5915</v>
      </c>
      <c r="R27">
        <f>IF(ISBLANK(sensor_data[[#This Row],[EC]]), sensor_data[[#This Row],[average]], sensor_data[[#This Row],[EC]])</f>
        <v>13</v>
      </c>
      <c r="S27" t="str">
        <f>IF(sensor_data[[#This Row],[Filled Energy Consumption]]&gt;AVERAGE(sensor_data[Filled Energy Consumption]), "High", "Low")</f>
        <v>Low</v>
      </c>
      <c r="T27" t="s">
        <v>40</v>
      </c>
      <c r="U27" t="b">
        <v>0</v>
      </c>
      <c r="V27">
        <v>20</v>
      </c>
      <c r="W27">
        <v>1</v>
      </c>
      <c r="X27" t="s">
        <v>19</v>
      </c>
    </row>
    <row r="28" spans="1:24" x14ac:dyDescent="0.3">
      <c r="A28" s="1">
        <v>45586.97587962963</v>
      </c>
      <c r="B28" s="1" t="str">
        <f>TEXT(sensor_data[[#This Row],[Timestamp]], "MMMM")</f>
        <v>October</v>
      </c>
      <c r="C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 s="2">
        <f>MONTH(sensor_data[[#This Row],[Timestamp]])</f>
        <v>10</v>
      </c>
      <c r="E28" s="2">
        <f>DAY(sensor_data[[#This Row],[Timestamp]])</f>
        <v>21</v>
      </c>
      <c r="F28" t="s">
        <v>35</v>
      </c>
      <c r="H28">
        <v>74.599999999999994</v>
      </c>
      <c r="I28">
        <v>47.7</v>
      </c>
      <c r="J28" t="b">
        <v>0</v>
      </c>
      <c r="K28">
        <v>2</v>
      </c>
      <c r="L28" t="str">
        <f>IF(sensor_data[[#This Row],[HVAC Setting]]&lt;=2, "Low", IF(sensor_data[[#This Row],[HVAC Setting]]=3, "Normal", "High"))</f>
        <v>Low</v>
      </c>
      <c r="M28">
        <v>10</v>
      </c>
      <c r="N28">
        <v>10</v>
      </c>
      <c r="O28">
        <f>(sensor_data[[#This Row],[Energy Consumption]]-AVERAGE(sensor_data[Energy Consumption]))/_xlfn.STDEV.P(sensor_data[Energy Consumption])</f>
        <v>-0.13257981561817916</v>
      </c>
      <c r="P28" t="str">
        <f>IF(ABS(sensor_data[[#This Row],[z_zcore]])&gt;3, "Outlier", "Normal")</f>
        <v>Normal</v>
      </c>
      <c r="Q28">
        <f>AVERAGEIF(sensor_data[Unit ID], sensor_data[[#This Row],[Unit ID]], sensor_data[EC])</f>
        <v>18.5915</v>
      </c>
      <c r="R28">
        <f>IF(ISBLANK(sensor_data[[#This Row],[EC]]), sensor_data[[#This Row],[average]], sensor_data[[#This Row],[EC]])</f>
        <v>10</v>
      </c>
      <c r="S28" t="str">
        <f>IF(sensor_data[[#This Row],[Filled Energy Consumption]]&gt;AVERAGE(sensor_data[Filled Energy Consumption]), "High", "Low")</f>
        <v>Low</v>
      </c>
      <c r="T28" t="s">
        <v>41</v>
      </c>
      <c r="U28" t="b">
        <v>0</v>
      </c>
      <c r="V28">
        <v>11</v>
      </c>
      <c r="W28">
        <v>0</v>
      </c>
      <c r="X28" t="s">
        <v>14</v>
      </c>
    </row>
    <row r="29" spans="1:24" x14ac:dyDescent="0.3">
      <c r="A29" s="1">
        <v>45378.107488425929</v>
      </c>
      <c r="B29" s="1" t="str">
        <f>TEXT(sensor_data[[#This Row],[Timestamp]], "MMMM")</f>
        <v>March</v>
      </c>
      <c r="C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 s="2">
        <f>MONTH(sensor_data[[#This Row],[Timestamp]])</f>
        <v>3</v>
      </c>
      <c r="E29" s="2">
        <f>DAY(sensor_data[[#This Row],[Timestamp]])</f>
        <v>27</v>
      </c>
      <c r="F29" t="s">
        <v>35</v>
      </c>
      <c r="H29">
        <v>74.099999999999994</v>
      </c>
      <c r="I29">
        <v>49.6</v>
      </c>
      <c r="J29" t="b">
        <v>0</v>
      </c>
      <c r="K29">
        <v>1</v>
      </c>
      <c r="L29" t="str">
        <f>IF(sensor_data[[#This Row],[HVAC Setting]]&lt;=2, "Low", IF(sensor_data[[#This Row],[HVAC Setting]]=3, "Normal", "High"))</f>
        <v>Low</v>
      </c>
      <c r="M29">
        <v>5</v>
      </c>
      <c r="N29">
        <v>5</v>
      </c>
      <c r="O29">
        <f>(sensor_data[[#This Row],[Energy Consumption]]-AVERAGE(sensor_data[Energy Consumption]))/_xlfn.STDEV.P(sensor_data[Energy Consumption])</f>
        <v>-0.19072140568551499</v>
      </c>
      <c r="P29" t="str">
        <f>IF(ABS(sensor_data[[#This Row],[z_zcore]])&gt;3, "Outlier", "Normal")</f>
        <v>Normal</v>
      </c>
      <c r="Q29">
        <f>AVERAGEIF(sensor_data[Unit ID], sensor_data[[#This Row],[Unit ID]], sensor_data[EC])</f>
        <v>18.5915</v>
      </c>
      <c r="R29">
        <f>IF(ISBLANK(sensor_data[[#This Row],[EC]]), sensor_data[[#This Row],[average]], sensor_data[[#This Row],[EC]])</f>
        <v>5</v>
      </c>
      <c r="S29" t="str">
        <f>IF(sensor_data[[#This Row],[Filled Energy Consumption]]&gt;AVERAGE(sensor_data[Filled Energy Consumption]), "High", "Low")</f>
        <v>Low</v>
      </c>
      <c r="T29" t="s">
        <v>42</v>
      </c>
      <c r="U29" t="b">
        <v>0</v>
      </c>
      <c r="V29">
        <v>8</v>
      </c>
      <c r="W29">
        <v>0</v>
      </c>
      <c r="X29" t="s">
        <v>17</v>
      </c>
    </row>
    <row r="30" spans="1:24" x14ac:dyDescent="0.3">
      <c r="A30" s="1">
        <v>45432.687083333331</v>
      </c>
      <c r="B30" s="1" t="str">
        <f>TEXT(sensor_data[[#This Row],[Timestamp]], "MMMM")</f>
        <v>May</v>
      </c>
      <c r="C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 s="2">
        <f>MONTH(sensor_data[[#This Row],[Timestamp]])</f>
        <v>5</v>
      </c>
      <c r="E30" s="2">
        <f>DAY(sensor_data[[#This Row],[Timestamp]])</f>
        <v>20</v>
      </c>
      <c r="F30" t="s">
        <v>35</v>
      </c>
      <c r="H30">
        <v>75</v>
      </c>
      <c r="I30">
        <v>56.4</v>
      </c>
      <c r="J30" t="b">
        <v>0</v>
      </c>
      <c r="K30">
        <v>1</v>
      </c>
      <c r="L30" t="str">
        <f>IF(sensor_data[[#This Row],[HVAC Setting]]&lt;=2, "Low", IF(sensor_data[[#This Row],[HVAC Setting]]=3, "Normal", "High"))</f>
        <v>Low</v>
      </c>
      <c r="M30">
        <v>5</v>
      </c>
      <c r="N30">
        <v>5</v>
      </c>
      <c r="O30">
        <f>(sensor_data[[#This Row],[Energy Consumption]]-AVERAGE(sensor_data[Energy Consumption]))/_xlfn.STDEV.P(sensor_data[Energy Consumption])</f>
        <v>-0.19072140568551499</v>
      </c>
      <c r="P30" t="str">
        <f>IF(ABS(sensor_data[[#This Row],[z_zcore]])&gt;3, "Outlier", "Normal")</f>
        <v>Normal</v>
      </c>
      <c r="Q30">
        <f>AVERAGEIF(sensor_data[Unit ID], sensor_data[[#This Row],[Unit ID]], sensor_data[EC])</f>
        <v>18.5915</v>
      </c>
      <c r="R30">
        <f>IF(ISBLANK(sensor_data[[#This Row],[EC]]), sensor_data[[#This Row],[average]], sensor_data[[#This Row],[EC]])</f>
        <v>5</v>
      </c>
      <c r="S30" t="str">
        <f>IF(sensor_data[[#This Row],[Filled Energy Consumption]]&gt;AVERAGE(sensor_data[Filled Energy Consumption]), "High", "Low")</f>
        <v>Low</v>
      </c>
      <c r="T30" t="s">
        <v>43</v>
      </c>
      <c r="U30" t="b">
        <v>0</v>
      </c>
      <c r="V30">
        <v>19</v>
      </c>
      <c r="W30">
        <v>0</v>
      </c>
      <c r="X30" t="s">
        <v>17</v>
      </c>
    </row>
    <row r="31" spans="1:24" x14ac:dyDescent="0.3">
      <c r="A31" s="1">
        <v>45498.797476851854</v>
      </c>
      <c r="B31" s="1" t="str">
        <f>TEXT(sensor_data[[#This Row],[Timestamp]], "MMMM")</f>
        <v>July</v>
      </c>
      <c r="C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 s="2">
        <f>MONTH(sensor_data[[#This Row],[Timestamp]])</f>
        <v>7</v>
      </c>
      <c r="E31" s="2">
        <f>DAY(sensor_data[[#This Row],[Timestamp]])</f>
        <v>25</v>
      </c>
      <c r="F31" t="s">
        <v>35</v>
      </c>
      <c r="H31">
        <v>98.1</v>
      </c>
      <c r="I31">
        <v>47.6</v>
      </c>
      <c r="J31" t="b">
        <v>0</v>
      </c>
      <c r="K31">
        <v>4</v>
      </c>
      <c r="L31" t="str">
        <f>IF(sensor_data[[#This Row],[HVAC Setting]]&lt;=2, "Low", IF(sensor_data[[#This Row],[HVAC Setting]]=3, "Normal", "High"))</f>
        <v>High</v>
      </c>
      <c r="M31">
        <v>24.2</v>
      </c>
      <c r="N31">
        <v>24.2</v>
      </c>
      <c r="O31">
        <f>(sensor_data[[#This Row],[Energy Consumption]]-AVERAGE(sensor_data[Energy Consumption]))/_xlfn.STDEV.P(sensor_data[Energy Consumption])</f>
        <v>3.2542300173054498E-2</v>
      </c>
      <c r="P31" t="str">
        <f>IF(ABS(sensor_data[[#This Row],[z_zcore]])&gt;3, "Outlier", "Normal")</f>
        <v>Normal</v>
      </c>
      <c r="Q31">
        <f>AVERAGEIF(sensor_data[Unit ID], sensor_data[[#This Row],[Unit ID]], sensor_data[EC])</f>
        <v>18.5915</v>
      </c>
      <c r="R31">
        <f>IF(ISBLANK(sensor_data[[#This Row],[EC]]), sensor_data[[#This Row],[average]], sensor_data[[#This Row],[EC]])</f>
        <v>24.2</v>
      </c>
      <c r="S31" t="str">
        <f>IF(sensor_data[[#This Row],[Filled Energy Consumption]]&gt;AVERAGE(sensor_data[Filled Energy Consumption]), "High", "Low")</f>
        <v>High</v>
      </c>
      <c r="T31" t="s">
        <v>32</v>
      </c>
      <c r="U31" t="b">
        <v>0</v>
      </c>
      <c r="V31">
        <v>20</v>
      </c>
      <c r="W31">
        <v>1</v>
      </c>
      <c r="X31" t="s">
        <v>19</v>
      </c>
    </row>
    <row r="32" spans="1:24" x14ac:dyDescent="0.3">
      <c r="A32" s="1">
        <v>45337.282372685186</v>
      </c>
      <c r="B32" s="1" t="str">
        <f>TEXT(sensor_data[[#This Row],[Timestamp]], "MMMM")</f>
        <v>February</v>
      </c>
      <c r="C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 s="2">
        <f>MONTH(sensor_data[[#This Row],[Timestamp]])</f>
        <v>2</v>
      </c>
      <c r="E32" s="2">
        <f>DAY(sensor_data[[#This Row],[Timestamp]])</f>
        <v>15</v>
      </c>
      <c r="F32" t="s">
        <v>35</v>
      </c>
      <c r="H32">
        <v>46.3</v>
      </c>
      <c r="I32">
        <v>33.6</v>
      </c>
      <c r="J32" t="b">
        <v>0</v>
      </c>
      <c r="K32">
        <v>4</v>
      </c>
      <c r="L32" t="str">
        <f>IF(sensor_data[[#This Row],[HVAC Setting]]&lt;=2, "Low", IF(sensor_data[[#This Row],[HVAC Setting]]=3, "Normal", "High"))</f>
        <v>High</v>
      </c>
      <c r="M32">
        <v>22</v>
      </c>
      <c r="N32">
        <v>22</v>
      </c>
      <c r="O32">
        <f>(sensor_data[[#This Row],[Energy Consumption]]-AVERAGE(sensor_data[Energy Consumption]))/_xlfn.STDEV.P(sensor_data[Energy Consumption])</f>
        <v>6.9600005434267524E-3</v>
      </c>
      <c r="P32" t="str">
        <f>IF(ABS(sensor_data[[#This Row],[z_zcore]])&gt;3, "Outlier", "Normal")</f>
        <v>Normal</v>
      </c>
      <c r="Q32">
        <f>AVERAGEIF(sensor_data[Unit ID], sensor_data[[#This Row],[Unit ID]], sensor_data[EC])</f>
        <v>18.5915</v>
      </c>
      <c r="R32">
        <f>IF(ISBLANK(sensor_data[[#This Row],[EC]]), sensor_data[[#This Row],[average]], sensor_data[[#This Row],[EC]])</f>
        <v>22</v>
      </c>
      <c r="S32" t="str">
        <f>IF(sensor_data[[#This Row],[Filled Energy Consumption]]&gt;AVERAGE(sensor_data[Filled Energy Consumption]), "High", "Low")</f>
        <v>High</v>
      </c>
      <c r="T32" t="s">
        <v>44</v>
      </c>
      <c r="U32" t="b">
        <v>0</v>
      </c>
      <c r="V32">
        <v>6</v>
      </c>
      <c r="W32">
        <v>1</v>
      </c>
      <c r="X32" t="s">
        <v>14</v>
      </c>
    </row>
    <row r="33" spans="1:24" x14ac:dyDescent="0.3">
      <c r="A33" s="1">
        <v>45292.173946759256</v>
      </c>
      <c r="B33" s="1" t="str">
        <f>TEXT(sensor_data[[#This Row],[Timestamp]], "MMMM")</f>
        <v>January</v>
      </c>
      <c r="C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 s="2">
        <f>MONTH(sensor_data[[#This Row],[Timestamp]])</f>
        <v>1</v>
      </c>
      <c r="E33" s="2">
        <f>DAY(sensor_data[[#This Row],[Timestamp]])</f>
        <v>1</v>
      </c>
      <c r="F33" t="s">
        <v>35</v>
      </c>
      <c r="H33">
        <v>56.1</v>
      </c>
      <c r="I33">
        <v>28.2</v>
      </c>
      <c r="J33" t="b">
        <v>1</v>
      </c>
      <c r="K33">
        <v>3.5</v>
      </c>
      <c r="L33" t="str">
        <f>IF(sensor_data[[#This Row],[HVAC Setting]]&lt;=2, "Low", IF(sensor_data[[#This Row],[HVAC Setting]]=3, "Normal", "High"))</f>
        <v>High</v>
      </c>
      <c r="M33">
        <v>20.38</v>
      </c>
      <c r="N33">
        <v>20.38</v>
      </c>
      <c r="O33">
        <f>(sensor_data[[#This Row],[Energy Consumption]]-AVERAGE(sensor_data[Energy Consumption]))/_xlfn.STDEV.P(sensor_data[Energy Consumption])</f>
        <v>-1.187787463839006E-2</v>
      </c>
      <c r="P33" t="str">
        <f>IF(ABS(sensor_data[[#This Row],[z_zcore]])&gt;3, "Outlier", "Normal")</f>
        <v>Normal</v>
      </c>
      <c r="Q33">
        <f>AVERAGEIF(sensor_data[Unit ID], sensor_data[[#This Row],[Unit ID]], sensor_data[EC])</f>
        <v>18.5915</v>
      </c>
      <c r="R33">
        <f>IF(ISBLANK(sensor_data[[#This Row],[EC]]), sensor_data[[#This Row],[average]], sensor_data[[#This Row],[EC]])</f>
        <v>20.38</v>
      </c>
      <c r="S33" t="str">
        <f>IF(sensor_data[[#This Row],[Filled Energy Consumption]]&gt;AVERAGE(sensor_data[Filled Energy Consumption]), "High", "Low")</f>
        <v>High</v>
      </c>
      <c r="T33" t="s">
        <v>45</v>
      </c>
      <c r="U33" t="b">
        <v>1</v>
      </c>
      <c r="V33">
        <v>10</v>
      </c>
      <c r="W33">
        <v>1</v>
      </c>
      <c r="X33" t="s">
        <v>17</v>
      </c>
    </row>
    <row r="34" spans="1:24" x14ac:dyDescent="0.3">
      <c r="A34" s="1">
        <v>45639.407152777778</v>
      </c>
      <c r="B34" s="1" t="str">
        <f>TEXT(sensor_data[[#This Row],[Timestamp]], "MMMM")</f>
        <v>December</v>
      </c>
      <c r="C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 s="2">
        <f>MONTH(sensor_data[[#This Row],[Timestamp]])</f>
        <v>12</v>
      </c>
      <c r="E34" s="2">
        <f>DAY(sensor_data[[#This Row],[Timestamp]])</f>
        <v>13</v>
      </c>
      <c r="F34" t="s">
        <v>35</v>
      </c>
      <c r="H34">
        <v>52.9</v>
      </c>
      <c r="I34">
        <v>34</v>
      </c>
      <c r="J34" t="b">
        <v>1</v>
      </c>
      <c r="K34">
        <v>5</v>
      </c>
      <c r="L34" t="str">
        <f>IF(sensor_data[[#This Row],[HVAC Setting]]&lt;=2, "Low", IF(sensor_data[[#This Row],[HVAC Setting]]=3, "Normal", "High"))</f>
        <v>High</v>
      </c>
      <c r="M34">
        <v>27.25</v>
      </c>
      <c r="N34">
        <v>27.25</v>
      </c>
      <c r="O34">
        <f>(sensor_data[[#This Row],[Energy Consumption]]-AVERAGE(sensor_data[Energy Consumption]))/_xlfn.STDEV.P(sensor_data[Energy Consumption])</f>
        <v>6.8008670114129352E-2</v>
      </c>
      <c r="P34" t="str">
        <f>IF(ABS(sensor_data[[#This Row],[z_zcore]])&gt;3, "Outlier", "Normal")</f>
        <v>Normal</v>
      </c>
      <c r="Q34">
        <f>AVERAGEIF(sensor_data[Unit ID], sensor_data[[#This Row],[Unit ID]], sensor_data[EC])</f>
        <v>18.5915</v>
      </c>
      <c r="R34">
        <f>IF(ISBLANK(sensor_data[[#This Row],[EC]]), sensor_data[[#This Row],[average]], sensor_data[[#This Row],[EC]])</f>
        <v>27.25</v>
      </c>
      <c r="S34" t="str">
        <f>IF(sensor_data[[#This Row],[Filled Energy Consumption]]&gt;AVERAGE(sensor_data[Filled Energy Consumption]), "High", "Low")</f>
        <v>High</v>
      </c>
      <c r="T34" t="s">
        <v>46</v>
      </c>
      <c r="U34" t="b">
        <v>1</v>
      </c>
      <c r="V34">
        <v>9</v>
      </c>
      <c r="W34">
        <v>0</v>
      </c>
      <c r="X34" t="s">
        <v>17</v>
      </c>
    </row>
    <row r="35" spans="1:24" x14ac:dyDescent="0.3">
      <c r="A35" s="1">
        <v>45655.90320601852</v>
      </c>
      <c r="B35" s="1" t="str">
        <f>TEXT(sensor_data[[#This Row],[Timestamp]], "MMMM")</f>
        <v>December</v>
      </c>
      <c r="C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 s="2">
        <f>MONTH(sensor_data[[#This Row],[Timestamp]])</f>
        <v>12</v>
      </c>
      <c r="E35" s="2">
        <f>DAY(sensor_data[[#This Row],[Timestamp]])</f>
        <v>29</v>
      </c>
      <c r="F35" t="s">
        <v>35</v>
      </c>
      <c r="H35">
        <v>55</v>
      </c>
      <c r="I35">
        <v>27.1</v>
      </c>
      <c r="J35" t="b">
        <v>1</v>
      </c>
      <c r="K35">
        <v>5</v>
      </c>
      <c r="L35" t="str">
        <f>IF(sensor_data[[#This Row],[HVAC Setting]]&lt;=2, "Low", IF(sensor_data[[#This Row],[HVAC Setting]]=3, "Normal", "High"))</f>
        <v>High</v>
      </c>
      <c r="M35">
        <v>28.01</v>
      </c>
      <c r="N35">
        <v>28.01</v>
      </c>
      <c r="O35">
        <f>(sensor_data[[#This Row],[Energy Consumption]]-AVERAGE(sensor_data[Energy Consumption]))/_xlfn.STDEV.P(sensor_data[Energy Consumption])</f>
        <v>7.6846191804364403E-2</v>
      </c>
      <c r="P35" t="str">
        <f>IF(ABS(sensor_data[[#This Row],[z_zcore]])&gt;3, "Outlier", "Normal")</f>
        <v>Normal</v>
      </c>
      <c r="Q35">
        <f>AVERAGEIF(sensor_data[Unit ID], sensor_data[[#This Row],[Unit ID]], sensor_data[EC])</f>
        <v>18.5915</v>
      </c>
      <c r="R35">
        <f>IF(ISBLANK(sensor_data[[#This Row],[EC]]), sensor_data[[#This Row],[average]], sensor_data[[#This Row],[EC]])</f>
        <v>28.01</v>
      </c>
      <c r="S35" t="str">
        <f>IF(sensor_data[[#This Row],[Filled Energy Consumption]]&gt;AVERAGE(sensor_data[Filled Energy Consumption]), "High", "Low")</f>
        <v>High</v>
      </c>
      <c r="T35" t="s">
        <v>47</v>
      </c>
      <c r="U35" t="b">
        <v>1</v>
      </c>
      <c r="V35">
        <v>2</v>
      </c>
      <c r="W35">
        <v>1</v>
      </c>
      <c r="X35" t="s">
        <v>17</v>
      </c>
    </row>
    <row r="36" spans="1:24" x14ac:dyDescent="0.3">
      <c r="A36" s="1">
        <v>45380.157083333332</v>
      </c>
      <c r="B36" s="1" t="str">
        <f>TEXT(sensor_data[[#This Row],[Timestamp]], "MMMM")</f>
        <v>March</v>
      </c>
      <c r="C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 s="2">
        <f>MONTH(sensor_data[[#This Row],[Timestamp]])</f>
        <v>3</v>
      </c>
      <c r="E36" s="2">
        <f>DAY(sensor_data[[#This Row],[Timestamp]])</f>
        <v>29</v>
      </c>
      <c r="F36" t="s">
        <v>35</v>
      </c>
      <c r="H36">
        <v>78.7</v>
      </c>
      <c r="I36">
        <v>46.8</v>
      </c>
      <c r="J36" t="b">
        <v>1</v>
      </c>
      <c r="K36">
        <v>2</v>
      </c>
      <c r="L36" t="str">
        <f>IF(sensor_data[[#This Row],[HVAC Setting]]&lt;=2, "Low", IF(sensor_data[[#This Row],[HVAC Setting]]=3, "Normal", "High"))</f>
        <v>Low</v>
      </c>
      <c r="M36">
        <v>11.66</v>
      </c>
      <c r="N36">
        <v>11.66</v>
      </c>
      <c r="O36">
        <f>(sensor_data[[#This Row],[Energy Consumption]]-AVERAGE(sensor_data[Energy Consumption]))/_xlfn.STDEV.P(sensor_data[Energy Consumption])</f>
        <v>-0.11327680771582369</v>
      </c>
      <c r="P36" t="str">
        <f>IF(ABS(sensor_data[[#This Row],[z_zcore]])&gt;3, "Outlier", "Normal")</f>
        <v>Normal</v>
      </c>
      <c r="Q36">
        <f>AVERAGEIF(sensor_data[Unit ID], sensor_data[[#This Row],[Unit ID]], sensor_data[EC])</f>
        <v>18.5915</v>
      </c>
      <c r="R36">
        <f>IF(ISBLANK(sensor_data[[#This Row],[EC]]), sensor_data[[#This Row],[average]], sensor_data[[#This Row],[EC]])</f>
        <v>11.66</v>
      </c>
      <c r="S36" t="str">
        <f>IF(sensor_data[[#This Row],[Filled Energy Consumption]]&gt;AVERAGE(sensor_data[Filled Energy Consumption]), "High", "Low")</f>
        <v>Low</v>
      </c>
      <c r="T36" t="s">
        <v>48</v>
      </c>
      <c r="U36" t="b">
        <v>1</v>
      </c>
      <c r="V36">
        <v>17</v>
      </c>
      <c r="W36">
        <v>0</v>
      </c>
      <c r="X36" t="s">
        <v>17</v>
      </c>
    </row>
    <row r="37" spans="1:24" x14ac:dyDescent="0.3">
      <c r="A37" s="1">
        <v>45312.510092592594</v>
      </c>
      <c r="B37" s="1" t="str">
        <f>TEXT(sensor_data[[#This Row],[Timestamp]], "MMMM")</f>
        <v>January</v>
      </c>
      <c r="C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 s="2">
        <f>MONTH(sensor_data[[#This Row],[Timestamp]])</f>
        <v>1</v>
      </c>
      <c r="E37" s="2">
        <f>DAY(sensor_data[[#This Row],[Timestamp]])</f>
        <v>21</v>
      </c>
      <c r="F37" t="s">
        <v>35</v>
      </c>
      <c r="H37">
        <v>50</v>
      </c>
      <c r="I37">
        <v>34.5</v>
      </c>
      <c r="J37" t="b">
        <v>1</v>
      </c>
      <c r="K37">
        <v>5</v>
      </c>
      <c r="L37" t="str">
        <f>IF(sensor_data[[#This Row],[HVAC Setting]]&lt;=2, "Low", IF(sensor_data[[#This Row],[HVAC Setting]]=3, "Normal", "High"))</f>
        <v>High</v>
      </c>
      <c r="M37">
        <v>28.1</v>
      </c>
      <c r="N37">
        <v>28.1</v>
      </c>
      <c r="O37">
        <f>(sensor_data[[#This Row],[Energy Consumption]]-AVERAGE(sensor_data[Energy Consumption]))/_xlfn.STDEV.P(sensor_data[Energy Consumption])</f>
        <v>7.7892740425576451E-2</v>
      </c>
      <c r="P37" t="str">
        <f>IF(ABS(sensor_data[[#This Row],[z_zcore]])&gt;3, "Outlier", "Normal")</f>
        <v>Normal</v>
      </c>
      <c r="Q37">
        <f>AVERAGEIF(sensor_data[Unit ID], sensor_data[[#This Row],[Unit ID]], sensor_data[EC])</f>
        <v>18.5915</v>
      </c>
      <c r="R37">
        <f>IF(ISBLANK(sensor_data[[#This Row],[EC]]), sensor_data[[#This Row],[average]], sensor_data[[#This Row],[EC]])</f>
        <v>28.1</v>
      </c>
      <c r="S37" t="str">
        <f>IF(sensor_data[[#This Row],[Filled Energy Consumption]]&gt;AVERAGE(sensor_data[Filled Energy Consumption]), "High", "Low")</f>
        <v>High</v>
      </c>
      <c r="T37" t="s">
        <v>49</v>
      </c>
      <c r="U37" t="b">
        <v>1</v>
      </c>
      <c r="V37">
        <v>23</v>
      </c>
      <c r="W37">
        <v>1</v>
      </c>
      <c r="X37" t="s">
        <v>19</v>
      </c>
    </row>
    <row r="38" spans="1:24" x14ac:dyDescent="0.3">
      <c r="A38" s="1">
        <v>45393.989687499998</v>
      </c>
      <c r="B38" s="1" t="str">
        <f>TEXT(sensor_data[[#This Row],[Timestamp]], "MMMM")</f>
        <v>April</v>
      </c>
      <c r="C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 s="2">
        <f>MONTH(sensor_data[[#This Row],[Timestamp]])</f>
        <v>4</v>
      </c>
      <c r="E38" s="2">
        <f>DAY(sensor_data[[#This Row],[Timestamp]])</f>
        <v>11</v>
      </c>
      <c r="F38" t="s">
        <v>35</v>
      </c>
      <c r="H38">
        <v>61.8</v>
      </c>
      <c r="I38">
        <v>44.6</v>
      </c>
      <c r="J38" t="b">
        <v>1</v>
      </c>
      <c r="K38">
        <v>3</v>
      </c>
      <c r="L38" t="str">
        <f>IF(sensor_data[[#This Row],[HVAC Setting]]&lt;=2, "Low", IF(sensor_data[[#This Row],[HVAC Setting]]=3, "Normal", "High"))</f>
        <v>Normal</v>
      </c>
      <c r="M38">
        <v>17.309999999999999</v>
      </c>
      <c r="N38">
        <v>17.309999999999999</v>
      </c>
      <c r="O38">
        <f>(sensor_data[[#This Row],[Energy Consumption]]-AVERAGE(sensor_data[Energy Consumption]))/_xlfn.STDEV.P(sensor_data[Energy Consumption])</f>
        <v>-4.7576810939734246E-2</v>
      </c>
      <c r="P38" t="str">
        <f>IF(ABS(sensor_data[[#This Row],[z_zcore]])&gt;3, "Outlier", "Normal")</f>
        <v>Normal</v>
      </c>
      <c r="Q38">
        <f>AVERAGEIF(sensor_data[Unit ID], sensor_data[[#This Row],[Unit ID]], sensor_data[EC])</f>
        <v>18.5915</v>
      </c>
      <c r="R38">
        <f>IF(ISBLANK(sensor_data[[#This Row],[EC]]), sensor_data[[#This Row],[average]], sensor_data[[#This Row],[EC]])</f>
        <v>17.309999999999999</v>
      </c>
      <c r="S38" t="str">
        <f>IF(sensor_data[[#This Row],[Filled Energy Consumption]]&gt;AVERAGE(sensor_data[Filled Energy Consumption]), "High", "Low")</f>
        <v>Low</v>
      </c>
      <c r="T38" t="s">
        <v>31</v>
      </c>
      <c r="U38" t="b">
        <v>1</v>
      </c>
      <c r="V38">
        <v>4</v>
      </c>
      <c r="W38">
        <v>0</v>
      </c>
      <c r="X38" t="s">
        <v>17</v>
      </c>
    </row>
    <row r="39" spans="1:24" x14ac:dyDescent="0.3">
      <c r="A39" s="1">
        <v>45348.517881944441</v>
      </c>
      <c r="B39" s="1" t="str">
        <f>TEXT(sensor_data[[#This Row],[Timestamp]], "MMMM")</f>
        <v>February</v>
      </c>
      <c r="C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 s="2">
        <f>MONTH(sensor_data[[#This Row],[Timestamp]])</f>
        <v>2</v>
      </c>
      <c r="E39" s="2">
        <f>DAY(sensor_data[[#This Row],[Timestamp]])</f>
        <v>26</v>
      </c>
      <c r="F39" t="s">
        <v>35</v>
      </c>
      <c r="H39">
        <v>38</v>
      </c>
      <c r="I39">
        <v>39.4</v>
      </c>
      <c r="J39" t="b">
        <v>1</v>
      </c>
      <c r="K39">
        <v>3</v>
      </c>
      <c r="L39" t="str">
        <f>IF(sensor_data[[#This Row],[HVAC Setting]]&lt;=2, "Low", IF(sensor_data[[#This Row],[HVAC Setting]]=3, "Normal", "High"))</f>
        <v>Normal</v>
      </c>
      <c r="M39">
        <v>19.45</v>
      </c>
      <c r="N39">
        <v>19.45</v>
      </c>
      <c r="O39">
        <f>(sensor_data[[#This Row],[Energy Consumption]]-AVERAGE(sensor_data[Energy Consumption]))/_xlfn.STDEV.P(sensor_data[Energy Consumption])</f>
        <v>-2.2692210390914517E-2</v>
      </c>
      <c r="P39" t="str">
        <f>IF(ABS(sensor_data[[#This Row],[z_zcore]])&gt;3, "Outlier", "Normal")</f>
        <v>Normal</v>
      </c>
      <c r="Q39">
        <f>AVERAGEIF(sensor_data[Unit ID], sensor_data[[#This Row],[Unit ID]], sensor_data[EC])</f>
        <v>18.5915</v>
      </c>
      <c r="R39">
        <f>IF(ISBLANK(sensor_data[[#This Row],[EC]]), sensor_data[[#This Row],[average]], sensor_data[[#This Row],[EC]])</f>
        <v>19.45</v>
      </c>
      <c r="S39" t="str">
        <f>IF(sensor_data[[#This Row],[Filled Energy Consumption]]&gt;AVERAGE(sensor_data[Filled Energy Consumption]), "High", "Low")</f>
        <v>High</v>
      </c>
      <c r="T39" t="s">
        <v>50</v>
      </c>
      <c r="U39" t="b">
        <v>1</v>
      </c>
      <c r="V39">
        <v>13</v>
      </c>
      <c r="W39">
        <v>1</v>
      </c>
      <c r="X39" t="s">
        <v>19</v>
      </c>
    </row>
    <row r="40" spans="1:24" x14ac:dyDescent="0.3">
      <c r="A40" s="1">
        <v>45654.285636574074</v>
      </c>
      <c r="B40" s="1" t="str">
        <f>TEXT(sensor_data[[#This Row],[Timestamp]], "MMMM")</f>
        <v>December</v>
      </c>
      <c r="C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0" s="2">
        <f>MONTH(sensor_data[[#This Row],[Timestamp]])</f>
        <v>12</v>
      </c>
      <c r="E40" s="2">
        <f>DAY(sensor_data[[#This Row],[Timestamp]])</f>
        <v>28</v>
      </c>
      <c r="F40" t="s">
        <v>35</v>
      </c>
      <c r="H40">
        <v>39.200000000000003</v>
      </c>
      <c r="I40">
        <v>38</v>
      </c>
      <c r="J40" t="b">
        <v>1</v>
      </c>
      <c r="K40">
        <v>4.5</v>
      </c>
      <c r="L40" t="str">
        <f>IF(sensor_data[[#This Row],[HVAC Setting]]&lt;=2, "Low", IF(sensor_data[[#This Row],[HVAC Setting]]=3, "Normal", "High"))</f>
        <v>High</v>
      </c>
      <c r="M40">
        <v>28.63</v>
      </c>
      <c r="N40">
        <v>28.63</v>
      </c>
      <c r="O40">
        <f>(sensor_data[[#This Row],[Energy Consumption]]-AVERAGE(sensor_data[Energy Consumption]))/_xlfn.STDEV.P(sensor_data[Energy Consumption])</f>
        <v>8.405574897271402E-2</v>
      </c>
      <c r="P40" t="str">
        <f>IF(ABS(sensor_data[[#This Row],[z_zcore]])&gt;3, "Outlier", "Normal")</f>
        <v>Normal</v>
      </c>
      <c r="Q40">
        <f>AVERAGEIF(sensor_data[Unit ID], sensor_data[[#This Row],[Unit ID]], sensor_data[EC])</f>
        <v>18.5915</v>
      </c>
      <c r="R40">
        <f>IF(ISBLANK(sensor_data[[#This Row],[EC]]), sensor_data[[#This Row],[average]], sensor_data[[#This Row],[EC]])</f>
        <v>28.63</v>
      </c>
      <c r="S40" t="str">
        <f>IF(sensor_data[[#This Row],[Filled Energy Consumption]]&gt;AVERAGE(sensor_data[Filled Energy Consumption]), "High", "Low")</f>
        <v>High</v>
      </c>
      <c r="T40" t="s">
        <v>51</v>
      </c>
      <c r="U40" t="b">
        <v>1</v>
      </c>
      <c r="V40">
        <v>23</v>
      </c>
      <c r="W40">
        <v>0</v>
      </c>
      <c r="X40" t="s">
        <v>19</v>
      </c>
    </row>
    <row r="41" spans="1:24" x14ac:dyDescent="0.3">
      <c r="A41" s="1">
        <v>45530.808842592596</v>
      </c>
      <c r="B41" s="1" t="str">
        <f>TEXT(sensor_data[[#This Row],[Timestamp]], "MMMM")</f>
        <v>August</v>
      </c>
      <c r="C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1" s="2">
        <f>MONTH(sensor_data[[#This Row],[Timestamp]])</f>
        <v>8</v>
      </c>
      <c r="E41" s="2">
        <f>DAY(sensor_data[[#This Row],[Timestamp]])</f>
        <v>26</v>
      </c>
      <c r="F41" t="s">
        <v>35</v>
      </c>
      <c r="H41">
        <v>95.5</v>
      </c>
      <c r="I41">
        <v>52</v>
      </c>
      <c r="J41" t="b">
        <v>1</v>
      </c>
      <c r="K41">
        <v>5</v>
      </c>
      <c r="L41" t="str">
        <f>IF(sensor_data[[#This Row],[HVAC Setting]]&lt;=2, "Low", IF(sensor_data[[#This Row],[HVAC Setting]]=3, "Normal", "High"))</f>
        <v>High</v>
      </c>
      <c r="M41">
        <v>31.92</v>
      </c>
      <c r="N41">
        <v>31.92</v>
      </c>
      <c r="O41">
        <f>(sensor_data[[#This Row],[Energy Consumption]]-AVERAGE(sensor_data[Energy Consumption]))/_xlfn.STDEV.P(sensor_data[Energy Consumption])</f>
        <v>0.12231291523702101</v>
      </c>
      <c r="P41" t="str">
        <f>IF(ABS(sensor_data[[#This Row],[z_zcore]])&gt;3, "Outlier", "Normal")</f>
        <v>Normal</v>
      </c>
      <c r="Q41">
        <f>AVERAGEIF(sensor_data[Unit ID], sensor_data[[#This Row],[Unit ID]], sensor_data[EC])</f>
        <v>18.5915</v>
      </c>
      <c r="R41">
        <f>IF(ISBLANK(sensor_data[[#This Row],[EC]]), sensor_data[[#This Row],[average]], sensor_data[[#This Row],[EC]])</f>
        <v>31.92</v>
      </c>
      <c r="S41" t="str">
        <f>IF(sensor_data[[#This Row],[Filled Energy Consumption]]&gt;AVERAGE(sensor_data[Filled Energy Consumption]), "High", "Low")</f>
        <v>High</v>
      </c>
      <c r="T41" t="s">
        <v>52</v>
      </c>
      <c r="U41" t="b">
        <v>1</v>
      </c>
      <c r="V41">
        <v>19</v>
      </c>
      <c r="W41">
        <v>1</v>
      </c>
      <c r="X41" t="s">
        <v>14</v>
      </c>
    </row>
    <row r="42" spans="1:24" x14ac:dyDescent="0.3">
      <c r="A42" s="1">
        <v>45576.198368055557</v>
      </c>
      <c r="B42" s="1" t="str">
        <f>TEXT(sensor_data[[#This Row],[Timestamp]], "MMMM")</f>
        <v>October</v>
      </c>
      <c r="C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2" s="2">
        <f>MONTH(sensor_data[[#This Row],[Timestamp]])</f>
        <v>10</v>
      </c>
      <c r="E42" s="2">
        <f>DAY(sensor_data[[#This Row],[Timestamp]])</f>
        <v>11</v>
      </c>
      <c r="F42" t="s">
        <v>53</v>
      </c>
      <c r="H42">
        <v>62.3</v>
      </c>
      <c r="I42">
        <v>54.4</v>
      </c>
      <c r="J42" t="b">
        <v>0</v>
      </c>
      <c r="K42">
        <v>1</v>
      </c>
      <c r="L42" t="str">
        <f>IF(sensor_data[[#This Row],[HVAC Setting]]&lt;=2, "Low", IF(sensor_data[[#This Row],[HVAC Setting]]=3, "Normal", "High"))</f>
        <v>Low</v>
      </c>
      <c r="M42">
        <v>5</v>
      </c>
      <c r="N42">
        <v>5</v>
      </c>
      <c r="O42">
        <f>(sensor_data[[#This Row],[Energy Consumption]]-AVERAGE(sensor_data[Energy Consumption]))/_xlfn.STDEV.P(sensor_data[Energy Consumption])</f>
        <v>-0.19072140568551499</v>
      </c>
      <c r="P42" t="str">
        <f>IF(ABS(sensor_data[[#This Row],[z_zcore]])&gt;3, "Outlier", "Normal")</f>
        <v>Normal</v>
      </c>
      <c r="Q42">
        <f>AVERAGEIF(sensor_data[Unit ID], sensor_data[[#This Row],[Unit ID]], sensor_data[EC])</f>
        <v>14.997058823529413</v>
      </c>
      <c r="R42">
        <f>IF(ISBLANK(sensor_data[[#This Row],[EC]]), sensor_data[[#This Row],[average]], sensor_data[[#This Row],[EC]])</f>
        <v>5</v>
      </c>
      <c r="S42" t="str">
        <f>IF(sensor_data[[#This Row],[Filled Energy Consumption]]&gt;AVERAGE(sensor_data[Filled Energy Consumption]), "High", "Low")</f>
        <v>Low</v>
      </c>
      <c r="T42" t="s">
        <v>54</v>
      </c>
      <c r="U42" t="b">
        <v>0</v>
      </c>
      <c r="V42">
        <v>16</v>
      </c>
      <c r="W42">
        <v>0</v>
      </c>
      <c r="X42" t="s">
        <v>14</v>
      </c>
    </row>
    <row r="43" spans="1:24" x14ac:dyDescent="0.3">
      <c r="A43" s="1">
        <v>45399.00271990741</v>
      </c>
      <c r="B43" s="1" t="str">
        <f>TEXT(sensor_data[[#This Row],[Timestamp]], "MMMM")</f>
        <v>April</v>
      </c>
      <c r="C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3" s="2">
        <f>MONTH(sensor_data[[#This Row],[Timestamp]])</f>
        <v>4</v>
      </c>
      <c r="E43" s="2">
        <f>DAY(sensor_data[[#This Row],[Timestamp]])</f>
        <v>17</v>
      </c>
      <c r="F43" t="s">
        <v>53</v>
      </c>
      <c r="H43">
        <v>73.099999999999994</v>
      </c>
      <c r="I43">
        <v>55.2</v>
      </c>
      <c r="J43" t="b">
        <v>0</v>
      </c>
      <c r="K43">
        <v>1</v>
      </c>
      <c r="L43" t="str">
        <f>IF(sensor_data[[#This Row],[HVAC Setting]]&lt;=2, "Low", IF(sensor_data[[#This Row],[HVAC Setting]]=3, "Normal", "High"))</f>
        <v>Low</v>
      </c>
      <c r="M43">
        <v>5</v>
      </c>
      <c r="N43">
        <v>5</v>
      </c>
      <c r="O43">
        <f>(sensor_data[[#This Row],[Energy Consumption]]-AVERAGE(sensor_data[Energy Consumption]))/_xlfn.STDEV.P(sensor_data[Energy Consumption])</f>
        <v>-0.19072140568551499</v>
      </c>
      <c r="P43" t="str">
        <f>IF(ABS(sensor_data[[#This Row],[z_zcore]])&gt;3, "Outlier", "Normal")</f>
        <v>Normal</v>
      </c>
      <c r="Q43">
        <f>AVERAGEIF(sensor_data[Unit ID], sensor_data[[#This Row],[Unit ID]], sensor_data[EC])</f>
        <v>14.997058823529413</v>
      </c>
      <c r="R43">
        <f>IF(ISBLANK(sensor_data[[#This Row],[EC]]), sensor_data[[#This Row],[average]], sensor_data[[#This Row],[EC]])</f>
        <v>5</v>
      </c>
      <c r="S43" t="str">
        <f>IF(sensor_data[[#This Row],[Filled Energy Consumption]]&gt;AVERAGE(sensor_data[Filled Energy Consumption]), "High", "Low")</f>
        <v>Low</v>
      </c>
      <c r="T43" t="s">
        <v>55</v>
      </c>
      <c r="U43" t="b">
        <v>0</v>
      </c>
      <c r="V43">
        <v>19</v>
      </c>
      <c r="W43">
        <v>0</v>
      </c>
      <c r="X43" t="s">
        <v>17</v>
      </c>
    </row>
    <row r="44" spans="1:24" x14ac:dyDescent="0.3">
      <c r="A44" s="1">
        <v>45310.095173611109</v>
      </c>
      <c r="B44" s="1" t="str">
        <f>TEXT(sensor_data[[#This Row],[Timestamp]], "MMMM")</f>
        <v>January</v>
      </c>
      <c r="C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4" s="2">
        <f>MONTH(sensor_data[[#This Row],[Timestamp]])</f>
        <v>1</v>
      </c>
      <c r="E44" s="2">
        <f>DAY(sensor_data[[#This Row],[Timestamp]])</f>
        <v>19</v>
      </c>
      <c r="F44" t="s">
        <v>53</v>
      </c>
      <c r="H44">
        <v>50.2</v>
      </c>
      <c r="I44">
        <v>35.9</v>
      </c>
      <c r="J44" t="b">
        <v>0</v>
      </c>
      <c r="K44">
        <v>1</v>
      </c>
      <c r="L44" t="str">
        <f>IF(sensor_data[[#This Row],[HVAC Setting]]&lt;=2, "Low", IF(sensor_data[[#This Row],[HVAC Setting]]=3, "Normal", "High"))</f>
        <v>Low</v>
      </c>
      <c r="M44">
        <v>6</v>
      </c>
      <c r="N44">
        <v>6</v>
      </c>
      <c r="O44">
        <f>(sensor_data[[#This Row],[Energy Consumption]]-AVERAGE(sensor_data[Energy Consumption]))/_xlfn.STDEV.P(sensor_data[Energy Consumption])</f>
        <v>-0.17909308767204782</v>
      </c>
      <c r="P44" t="str">
        <f>IF(ABS(sensor_data[[#This Row],[z_zcore]])&gt;3, "Outlier", "Normal")</f>
        <v>Normal</v>
      </c>
      <c r="Q44">
        <f>AVERAGEIF(sensor_data[Unit ID], sensor_data[[#This Row],[Unit ID]], sensor_data[EC])</f>
        <v>14.997058823529413</v>
      </c>
      <c r="R44">
        <f>IF(ISBLANK(sensor_data[[#This Row],[EC]]), sensor_data[[#This Row],[average]], sensor_data[[#This Row],[EC]])</f>
        <v>6</v>
      </c>
      <c r="S44" t="str">
        <f>IF(sensor_data[[#This Row],[Filled Energy Consumption]]&gt;AVERAGE(sensor_data[Filled Energy Consumption]), "High", "Low")</f>
        <v>Low</v>
      </c>
      <c r="T44" t="s">
        <v>56</v>
      </c>
      <c r="U44" t="b">
        <v>0</v>
      </c>
      <c r="V44">
        <v>12</v>
      </c>
      <c r="W44">
        <v>0</v>
      </c>
      <c r="X44" t="s">
        <v>19</v>
      </c>
    </row>
    <row r="45" spans="1:24" x14ac:dyDescent="0.3">
      <c r="A45" s="1">
        <v>45375.984502314815</v>
      </c>
      <c r="B45" s="1" t="str">
        <f>TEXT(sensor_data[[#This Row],[Timestamp]], "MMMM")</f>
        <v>March</v>
      </c>
      <c r="C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5" s="2">
        <f>MONTH(sensor_data[[#This Row],[Timestamp]])</f>
        <v>3</v>
      </c>
      <c r="E45" s="2">
        <f>DAY(sensor_data[[#This Row],[Timestamp]])</f>
        <v>24</v>
      </c>
      <c r="F45" t="s">
        <v>53</v>
      </c>
      <c r="H45">
        <v>78.599999999999994</v>
      </c>
      <c r="I45">
        <v>56.5</v>
      </c>
      <c r="J45" t="b">
        <v>1</v>
      </c>
      <c r="K45">
        <v>4.5</v>
      </c>
      <c r="L45" t="str">
        <f>IF(sensor_data[[#This Row],[HVAC Setting]]&lt;=2, "Low", IF(sensor_data[[#This Row],[HVAC Setting]]=3, "Normal", "High"))</f>
        <v>High</v>
      </c>
      <c r="M45">
        <v>26.69</v>
      </c>
      <c r="N45">
        <v>26.69</v>
      </c>
      <c r="O45">
        <f>(sensor_data[[#This Row],[Energy Consumption]]-AVERAGE(sensor_data[Energy Consumption]))/_xlfn.STDEV.P(sensor_data[Energy Consumption])</f>
        <v>6.1496812026587751E-2</v>
      </c>
      <c r="P45" t="str">
        <f>IF(ABS(sensor_data[[#This Row],[z_zcore]])&gt;3, "Outlier", "Normal")</f>
        <v>Normal</v>
      </c>
      <c r="Q45">
        <f>AVERAGEIF(sensor_data[Unit ID], sensor_data[[#This Row],[Unit ID]], sensor_data[EC])</f>
        <v>14.997058823529413</v>
      </c>
      <c r="R45">
        <f>IF(ISBLANK(sensor_data[[#This Row],[EC]]), sensor_data[[#This Row],[average]], sensor_data[[#This Row],[EC]])</f>
        <v>26.69</v>
      </c>
      <c r="S45" t="str">
        <f>IF(sensor_data[[#This Row],[Filled Energy Consumption]]&gt;AVERAGE(sensor_data[Filled Energy Consumption]), "High", "Low")</f>
        <v>High</v>
      </c>
      <c r="T45" t="s">
        <v>57</v>
      </c>
      <c r="U45" t="b">
        <v>1</v>
      </c>
      <c r="V45">
        <v>6</v>
      </c>
      <c r="W45">
        <v>1</v>
      </c>
      <c r="X45" t="s">
        <v>19</v>
      </c>
    </row>
    <row r="46" spans="1:24" x14ac:dyDescent="0.3">
      <c r="A46" s="1">
        <v>45323.543425925927</v>
      </c>
      <c r="B46" s="1" t="str">
        <f>TEXT(sensor_data[[#This Row],[Timestamp]], "MMMM")</f>
        <v>February</v>
      </c>
      <c r="C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6" s="2">
        <f>MONTH(sensor_data[[#This Row],[Timestamp]])</f>
        <v>2</v>
      </c>
      <c r="E46" s="2">
        <f>DAY(sensor_data[[#This Row],[Timestamp]])</f>
        <v>1</v>
      </c>
      <c r="F46" t="s">
        <v>53</v>
      </c>
      <c r="H46">
        <v>54.2</v>
      </c>
      <c r="I46">
        <v>35.299999999999997</v>
      </c>
      <c r="J46" t="b">
        <v>0</v>
      </c>
      <c r="K46">
        <v>4</v>
      </c>
      <c r="L46" t="str">
        <f>IF(sensor_data[[#This Row],[HVAC Setting]]&lt;=2, "Low", IF(sensor_data[[#This Row],[HVAC Setting]]=3, "Normal", "High"))</f>
        <v>High</v>
      </c>
      <c r="M46">
        <v>20</v>
      </c>
      <c r="N46">
        <v>20</v>
      </c>
      <c r="O46">
        <f>(sensor_data[[#This Row],[Energy Consumption]]-AVERAGE(sensor_data[Energy Consumption]))/_xlfn.STDEV.P(sensor_data[Energy Consumption])</f>
        <v>-1.6296635483507568E-2</v>
      </c>
      <c r="P46" t="str">
        <f>IF(ABS(sensor_data[[#This Row],[z_zcore]])&gt;3, "Outlier", "Normal")</f>
        <v>Normal</v>
      </c>
      <c r="Q46">
        <f>AVERAGEIF(sensor_data[Unit ID], sensor_data[[#This Row],[Unit ID]], sensor_data[EC])</f>
        <v>14.997058823529413</v>
      </c>
      <c r="R46">
        <f>IF(ISBLANK(sensor_data[[#This Row],[EC]]), sensor_data[[#This Row],[average]], sensor_data[[#This Row],[EC]])</f>
        <v>20</v>
      </c>
      <c r="S46" t="str">
        <f>IF(sensor_data[[#This Row],[Filled Energy Consumption]]&gt;AVERAGE(sensor_data[Filled Energy Consumption]), "High", "Low")</f>
        <v>High</v>
      </c>
      <c r="T46" t="s">
        <v>58</v>
      </c>
      <c r="U46" t="b">
        <v>0</v>
      </c>
      <c r="V46">
        <v>23</v>
      </c>
      <c r="W46">
        <v>0</v>
      </c>
      <c r="X46" t="s">
        <v>17</v>
      </c>
    </row>
    <row r="47" spans="1:24" x14ac:dyDescent="0.3">
      <c r="A47" s="1">
        <v>45536.947071759256</v>
      </c>
      <c r="B47" s="1" t="str">
        <f>TEXT(sensor_data[[#This Row],[Timestamp]], "MMMM")</f>
        <v>September</v>
      </c>
      <c r="C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7" s="2">
        <f>MONTH(sensor_data[[#This Row],[Timestamp]])</f>
        <v>9</v>
      </c>
      <c r="E47" s="2">
        <f>DAY(sensor_data[[#This Row],[Timestamp]])</f>
        <v>1</v>
      </c>
      <c r="F47" t="s">
        <v>53</v>
      </c>
      <c r="H47">
        <v>69.7</v>
      </c>
      <c r="I47">
        <v>57.7</v>
      </c>
      <c r="J47" t="b">
        <v>1</v>
      </c>
      <c r="K47">
        <v>2.5</v>
      </c>
      <c r="L47" t="str">
        <f>IF(sensor_data[[#This Row],[HVAC Setting]]&lt;=2, "Low", IF(sensor_data[[#This Row],[HVAC Setting]]=3, "Normal", "High"))</f>
        <v>High</v>
      </c>
      <c r="O47">
        <f>(sensor_data[[#This Row],[Energy Consumption]]-AVERAGE(sensor_data[Energy Consumption]))/_xlfn.STDEV.P(sensor_data[Energy Consumption])</f>
        <v>-0.24886299575285079</v>
      </c>
      <c r="P47" t="str">
        <f>IF(ABS(sensor_data[[#This Row],[z_zcore]])&gt;3, "Outlier", "Normal")</f>
        <v>Normal</v>
      </c>
      <c r="Q47">
        <f>AVERAGEIF(sensor_data[Unit ID], sensor_data[[#This Row],[Unit ID]], sensor_data[EC])</f>
        <v>14.997058823529413</v>
      </c>
      <c r="R47">
        <f>IF(ISBLANK(sensor_data[[#This Row],[EC]]), sensor_data[[#This Row],[average]], sensor_data[[#This Row],[EC]])</f>
        <v>14.997058823529413</v>
      </c>
      <c r="S47" t="str">
        <f>IF(sensor_data[[#This Row],[Filled Energy Consumption]]&gt;AVERAGE(sensor_data[Filled Energy Consumption]), "High", "Low")</f>
        <v>Low</v>
      </c>
      <c r="T47" t="s">
        <v>13</v>
      </c>
      <c r="U47" t="b">
        <v>1</v>
      </c>
      <c r="V47">
        <v>16</v>
      </c>
      <c r="W47">
        <v>1</v>
      </c>
      <c r="X47" t="s">
        <v>17</v>
      </c>
    </row>
    <row r="48" spans="1:24" x14ac:dyDescent="0.3">
      <c r="A48" s="1">
        <v>45518.633009259262</v>
      </c>
      <c r="B48" s="1" t="str">
        <f>TEXT(sensor_data[[#This Row],[Timestamp]], "MMMM")</f>
        <v>August</v>
      </c>
      <c r="C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8" s="2">
        <f>MONTH(sensor_data[[#This Row],[Timestamp]])</f>
        <v>8</v>
      </c>
      <c r="E48" s="2">
        <f>DAY(sensor_data[[#This Row],[Timestamp]])</f>
        <v>14</v>
      </c>
      <c r="F48" t="s">
        <v>53</v>
      </c>
      <c r="H48">
        <v>90.1</v>
      </c>
      <c r="I48">
        <v>63.6</v>
      </c>
      <c r="J48" t="b">
        <v>1</v>
      </c>
      <c r="K48">
        <v>3</v>
      </c>
      <c r="L48" t="str">
        <f>IF(sensor_data[[#This Row],[HVAC Setting]]&lt;=2, "Low", IF(sensor_data[[#This Row],[HVAC Setting]]=3, "Normal", "High"))</f>
        <v>Normal</v>
      </c>
      <c r="M48">
        <v>18.38</v>
      </c>
      <c r="N48">
        <v>18.38</v>
      </c>
      <c r="O48">
        <f>(sensor_data[[#This Row],[Energy Consumption]]-AVERAGE(sensor_data[Energy Consumption]))/_xlfn.STDEV.P(sensor_data[Energy Consumption])</f>
        <v>-3.513451066532438E-2</v>
      </c>
      <c r="P48" t="str">
        <f>IF(ABS(sensor_data[[#This Row],[z_zcore]])&gt;3, "Outlier", "Normal")</f>
        <v>Normal</v>
      </c>
      <c r="Q48">
        <f>AVERAGEIF(sensor_data[Unit ID], sensor_data[[#This Row],[Unit ID]], sensor_data[EC])</f>
        <v>14.997058823529413</v>
      </c>
      <c r="R48">
        <f>IF(ISBLANK(sensor_data[[#This Row],[EC]]), sensor_data[[#This Row],[average]], sensor_data[[#This Row],[EC]])</f>
        <v>18.38</v>
      </c>
      <c r="S48" t="str">
        <f>IF(sensor_data[[#This Row],[Filled Energy Consumption]]&gt;AVERAGE(sensor_data[Filled Energy Consumption]), "High", "Low")</f>
        <v>High</v>
      </c>
      <c r="T48" t="s">
        <v>59</v>
      </c>
      <c r="U48" t="b">
        <v>1</v>
      </c>
      <c r="V48">
        <v>5</v>
      </c>
      <c r="W48">
        <v>0</v>
      </c>
      <c r="X48" t="s">
        <v>19</v>
      </c>
    </row>
    <row r="49" spans="1:24" x14ac:dyDescent="0.3">
      <c r="A49" s="1">
        <v>45591.654594907406</v>
      </c>
      <c r="B49" s="1" t="str">
        <f>TEXT(sensor_data[[#This Row],[Timestamp]], "MMMM")</f>
        <v>October</v>
      </c>
      <c r="C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9" s="2">
        <f>MONTH(sensor_data[[#This Row],[Timestamp]])</f>
        <v>10</v>
      </c>
      <c r="E49" s="2">
        <f>DAY(sensor_data[[#This Row],[Timestamp]])</f>
        <v>26</v>
      </c>
      <c r="F49" t="s">
        <v>53</v>
      </c>
      <c r="H49">
        <v>71.8</v>
      </c>
      <c r="I49">
        <v>46</v>
      </c>
      <c r="J49" t="b">
        <v>1</v>
      </c>
      <c r="K49">
        <v>3.5</v>
      </c>
      <c r="L49" t="str">
        <f>IF(sensor_data[[#This Row],[HVAC Setting]]&lt;=2, "Low", IF(sensor_data[[#This Row],[HVAC Setting]]=3, "Normal", "High"))</f>
        <v>High</v>
      </c>
      <c r="O49">
        <f>(sensor_data[[#This Row],[Energy Consumption]]-AVERAGE(sensor_data[Energy Consumption]))/_xlfn.STDEV.P(sensor_data[Energy Consumption])</f>
        <v>-0.24886299575285079</v>
      </c>
      <c r="P49" t="str">
        <f>IF(ABS(sensor_data[[#This Row],[z_zcore]])&gt;3, "Outlier", "Normal")</f>
        <v>Normal</v>
      </c>
      <c r="Q49">
        <f>AVERAGEIF(sensor_data[Unit ID], sensor_data[[#This Row],[Unit ID]], sensor_data[EC])</f>
        <v>14.997058823529413</v>
      </c>
      <c r="R49">
        <f>IF(ISBLANK(sensor_data[[#This Row],[EC]]), sensor_data[[#This Row],[average]], sensor_data[[#This Row],[EC]])</f>
        <v>14.997058823529413</v>
      </c>
      <c r="S49" t="str">
        <f>IF(sensor_data[[#This Row],[Filled Energy Consumption]]&gt;AVERAGE(sensor_data[Filled Energy Consumption]), "High", "Low")</f>
        <v>Low</v>
      </c>
      <c r="T49" t="s">
        <v>47</v>
      </c>
      <c r="U49" t="b">
        <v>1</v>
      </c>
      <c r="V49">
        <v>24</v>
      </c>
      <c r="W49">
        <v>1</v>
      </c>
      <c r="X49" t="s">
        <v>17</v>
      </c>
    </row>
    <row r="50" spans="1:24" x14ac:dyDescent="0.3">
      <c r="A50" s="1">
        <v>45503.802939814814</v>
      </c>
      <c r="B50" s="1" t="str">
        <f>TEXT(sensor_data[[#This Row],[Timestamp]], "MMMM")</f>
        <v>July</v>
      </c>
      <c r="C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0" s="2">
        <f>MONTH(sensor_data[[#This Row],[Timestamp]])</f>
        <v>7</v>
      </c>
      <c r="E50" s="2">
        <f>DAY(sensor_data[[#This Row],[Timestamp]])</f>
        <v>30</v>
      </c>
      <c r="F50" t="s">
        <v>53</v>
      </c>
      <c r="H50">
        <v>98.6</v>
      </c>
      <c r="I50">
        <v>55.1</v>
      </c>
      <c r="J50" t="b">
        <v>1</v>
      </c>
      <c r="K50">
        <v>5</v>
      </c>
      <c r="L50" t="str">
        <f>IF(sensor_data[[#This Row],[HVAC Setting]]&lt;=2, "Low", IF(sensor_data[[#This Row],[HVAC Setting]]=3, "Normal", "High"))</f>
        <v>High</v>
      </c>
      <c r="O50">
        <f>(sensor_data[[#This Row],[Energy Consumption]]-AVERAGE(sensor_data[Energy Consumption]))/_xlfn.STDEV.P(sensor_data[Energy Consumption])</f>
        <v>-0.24886299575285079</v>
      </c>
      <c r="P50" t="str">
        <f>IF(ABS(sensor_data[[#This Row],[z_zcore]])&gt;3, "Outlier", "Normal")</f>
        <v>Normal</v>
      </c>
      <c r="Q50">
        <f>AVERAGEIF(sensor_data[Unit ID], sensor_data[[#This Row],[Unit ID]], sensor_data[EC])</f>
        <v>14.997058823529413</v>
      </c>
      <c r="R50">
        <f>IF(ISBLANK(sensor_data[[#This Row],[EC]]), sensor_data[[#This Row],[average]], sensor_data[[#This Row],[EC]])</f>
        <v>14.997058823529413</v>
      </c>
      <c r="S50" t="str">
        <f>IF(sensor_data[[#This Row],[Filled Energy Consumption]]&gt;AVERAGE(sensor_data[Filled Energy Consumption]), "High", "Low")</f>
        <v>Low</v>
      </c>
      <c r="T50" t="s">
        <v>60</v>
      </c>
      <c r="U50" t="b">
        <v>1</v>
      </c>
      <c r="V50">
        <v>19</v>
      </c>
      <c r="W50">
        <v>1</v>
      </c>
      <c r="X50" t="s">
        <v>19</v>
      </c>
    </row>
    <row r="51" spans="1:24" x14ac:dyDescent="0.3">
      <c r="A51" s="1">
        <v>45574.482291666667</v>
      </c>
      <c r="B51" s="1" t="str">
        <f>TEXT(sensor_data[[#This Row],[Timestamp]], "MMMM")</f>
        <v>October</v>
      </c>
      <c r="C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1" s="2">
        <f>MONTH(sensor_data[[#This Row],[Timestamp]])</f>
        <v>10</v>
      </c>
      <c r="E51" s="2">
        <f>DAY(sensor_data[[#This Row],[Timestamp]])</f>
        <v>9</v>
      </c>
      <c r="F51" t="s">
        <v>53</v>
      </c>
      <c r="H51">
        <v>78.8</v>
      </c>
      <c r="I51">
        <v>55.4</v>
      </c>
      <c r="J51" t="b">
        <v>0</v>
      </c>
      <c r="K51">
        <v>2</v>
      </c>
      <c r="L51" t="str">
        <f>IF(sensor_data[[#This Row],[HVAC Setting]]&lt;=2, "Low", IF(sensor_data[[#This Row],[HVAC Setting]]=3, "Normal", "High"))</f>
        <v>Low</v>
      </c>
      <c r="M51">
        <v>10</v>
      </c>
      <c r="N51">
        <v>10</v>
      </c>
      <c r="O51">
        <f>(sensor_data[[#This Row],[Energy Consumption]]-AVERAGE(sensor_data[Energy Consumption]))/_xlfn.STDEV.P(sensor_data[Energy Consumption])</f>
        <v>-0.13257981561817916</v>
      </c>
      <c r="P51" t="str">
        <f>IF(ABS(sensor_data[[#This Row],[z_zcore]])&gt;3, "Outlier", "Normal")</f>
        <v>Normal</v>
      </c>
      <c r="Q51">
        <f>AVERAGEIF(sensor_data[Unit ID], sensor_data[[#This Row],[Unit ID]], sensor_data[EC])</f>
        <v>14.997058823529413</v>
      </c>
      <c r="R51">
        <f>IF(ISBLANK(sensor_data[[#This Row],[EC]]), sensor_data[[#This Row],[average]], sensor_data[[#This Row],[EC]])</f>
        <v>10</v>
      </c>
      <c r="S51" t="str">
        <f>IF(sensor_data[[#This Row],[Filled Energy Consumption]]&gt;AVERAGE(sensor_data[Filled Energy Consumption]), "High", "Low")</f>
        <v>Low</v>
      </c>
      <c r="T51" t="s">
        <v>61</v>
      </c>
      <c r="U51" t="b">
        <v>0</v>
      </c>
      <c r="V51">
        <v>14</v>
      </c>
      <c r="W51">
        <v>0</v>
      </c>
      <c r="X51" t="s">
        <v>17</v>
      </c>
    </row>
    <row r="52" spans="1:24" x14ac:dyDescent="0.3">
      <c r="A52" s="1">
        <v>45649.645694444444</v>
      </c>
      <c r="B52" s="1" t="str">
        <f>TEXT(sensor_data[[#This Row],[Timestamp]], "MMMM")</f>
        <v>December</v>
      </c>
      <c r="C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2" s="2">
        <f>MONTH(sensor_data[[#This Row],[Timestamp]])</f>
        <v>12</v>
      </c>
      <c r="E52" s="2">
        <f>DAY(sensor_data[[#This Row],[Timestamp]])</f>
        <v>23</v>
      </c>
      <c r="F52" t="s">
        <v>53</v>
      </c>
      <c r="H52">
        <v>40</v>
      </c>
      <c r="I52">
        <v>38.5</v>
      </c>
      <c r="J52" t="b">
        <v>1</v>
      </c>
      <c r="K52">
        <v>4</v>
      </c>
      <c r="L52" t="str">
        <f>IF(sensor_data[[#This Row],[HVAC Setting]]&lt;=2, "Low", IF(sensor_data[[#This Row],[HVAC Setting]]=3, "Normal", "High"))</f>
        <v>High</v>
      </c>
      <c r="M52">
        <v>23.82</v>
      </c>
      <c r="N52">
        <v>23.82</v>
      </c>
      <c r="O52">
        <f>(sensor_data[[#This Row],[Energy Consumption]]-AVERAGE(sensor_data[Energy Consumption]))/_xlfn.STDEV.P(sensor_data[Energy Consumption])</f>
        <v>2.812353932793699E-2</v>
      </c>
      <c r="P52" t="str">
        <f>IF(ABS(sensor_data[[#This Row],[z_zcore]])&gt;3, "Outlier", "Normal")</f>
        <v>Normal</v>
      </c>
      <c r="Q52">
        <f>AVERAGEIF(sensor_data[Unit ID], sensor_data[[#This Row],[Unit ID]], sensor_data[EC])</f>
        <v>14.997058823529413</v>
      </c>
      <c r="R52">
        <f>IF(ISBLANK(sensor_data[[#This Row],[EC]]), sensor_data[[#This Row],[average]], sensor_data[[#This Row],[EC]])</f>
        <v>23.82</v>
      </c>
      <c r="S52" t="str">
        <f>IF(sensor_data[[#This Row],[Filled Energy Consumption]]&gt;AVERAGE(sensor_data[Filled Energy Consumption]), "High", "Low")</f>
        <v>High</v>
      </c>
      <c r="T52" t="s">
        <v>62</v>
      </c>
      <c r="U52" t="b">
        <v>1</v>
      </c>
      <c r="V52">
        <v>1</v>
      </c>
      <c r="W52">
        <v>1</v>
      </c>
      <c r="X52" t="s">
        <v>19</v>
      </c>
    </row>
    <row r="53" spans="1:24" x14ac:dyDescent="0.3">
      <c r="A53" s="1">
        <v>45443.403090277781</v>
      </c>
      <c r="B53" s="1" t="str">
        <f>TEXT(sensor_data[[#This Row],[Timestamp]], "MMMM")</f>
        <v>May</v>
      </c>
      <c r="C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3" s="2">
        <f>MONTH(sensor_data[[#This Row],[Timestamp]])</f>
        <v>5</v>
      </c>
      <c r="E53" s="2">
        <f>DAY(sensor_data[[#This Row],[Timestamp]])</f>
        <v>31</v>
      </c>
      <c r="F53" t="s">
        <v>53</v>
      </c>
      <c r="H53">
        <v>65.099999999999994</v>
      </c>
      <c r="I53">
        <v>41.7</v>
      </c>
      <c r="J53" t="b">
        <v>0</v>
      </c>
      <c r="K53">
        <v>2</v>
      </c>
      <c r="L53" t="str">
        <f>IF(sensor_data[[#This Row],[HVAC Setting]]&lt;=2, "Low", IF(sensor_data[[#This Row],[HVAC Setting]]=3, "Normal", "High"))</f>
        <v>Low</v>
      </c>
      <c r="M53">
        <v>10</v>
      </c>
      <c r="N53">
        <v>10</v>
      </c>
      <c r="O53">
        <f>(sensor_data[[#This Row],[Energy Consumption]]-AVERAGE(sensor_data[Energy Consumption]))/_xlfn.STDEV.P(sensor_data[Energy Consumption])</f>
        <v>-0.13257981561817916</v>
      </c>
      <c r="P53" t="str">
        <f>IF(ABS(sensor_data[[#This Row],[z_zcore]])&gt;3, "Outlier", "Normal")</f>
        <v>Normal</v>
      </c>
      <c r="Q53">
        <f>AVERAGEIF(sensor_data[Unit ID], sensor_data[[#This Row],[Unit ID]], sensor_data[EC])</f>
        <v>14.997058823529413</v>
      </c>
      <c r="R53">
        <f>IF(ISBLANK(sensor_data[[#This Row],[EC]]), sensor_data[[#This Row],[average]], sensor_data[[#This Row],[EC]])</f>
        <v>10</v>
      </c>
      <c r="S53" t="str">
        <f>IF(sensor_data[[#This Row],[Filled Energy Consumption]]&gt;AVERAGE(sensor_data[Filled Energy Consumption]), "High", "Low")</f>
        <v>Low</v>
      </c>
      <c r="T53" t="s">
        <v>63</v>
      </c>
      <c r="U53" t="b">
        <v>0</v>
      </c>
      <c r="V53">
        <v>5</v>
      </c>
      <c r="W53">
        <v>0</v>
      </c>
      <c r="X53" t="s">
        <v>17</v>
      </c>
    </row>
    <row r="54" spans="1:24" x14ac:dyDescent="0.3">
      <c r="A54" s="1">
        <v>45550.482233796298</v>
      </c>
      <c r="B54" s="1" t="str">
        <f>TEXT(sensor_data[[#This Row],[Timestamp]], "MMMM")</f>
        <v>September</v>
      </c>
      <c r="C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4" s="2">
        <f>MONTH(sensor_data[[#This Row],[Timestamp]])</f>
        <v>9</v>
      </c>
      <c r="E54" s="2">
        <f>DAY(sensor_data[[#This Row],[Timestamp]])</f>
        <v>15</v>
      </c>
      <c r="F54" t="s">
        <v>53</v>
      </c>
      <c r="H54">
        <v>80.5</v>
      </c>
      <c r="I54">
        <v>30.6</v>
      </c>
      <c r="J54" t="b">
        <v>1</v>
      </c>
      <c r="K54">
        <v>3.5</v>
      </c>
      <c r="L54" t="str">
        <f>IF(sensor_data[[#This Row],[HVAC Setting]]&lt;=2, "Low", IF(sensor_data[[#This Row],[HVAC Setting]]=3, "Normal", "High"))</f>
        <v>High</v>
      </c>
      <c r="M54">
        <v>20.49</v>
      </c>
      <c r="N54">
        <v>20.49</v>
      </c>
      <c r="O54">
        <f>(sensor_data[[#This Row],[Energy Consumption]]-AVERAGE(sensor_data[Energy Consumption]))/_xlfn.STDEV.P(sensor_data[Energy Consumption])</f>
        <v>-1.0598759656908678E-2</v>
      </c>
      <c r="P54" t="str">
        <f>IF(ABS(sensor_data[[#This Row],[z_zcore]])&gt;3, "Outlier", "Normal")</f>
        <v>Normal</v>
      </c>
      <c r="Q54">
        <f>AVERAGEIF(sensor_data[Unit ID], sensor_data[[#This Row],[Unit ID]], sensor_data[EC])</f>
        <v>14.997058823529413</v>
      </c>
      <c r="R54">
        <f>IF(ISBLANK(sensor_data[[#This Row],[EC]]), sensor_data[[#This Row],[average]], sensor_data[[#This Row],[EC]])</f>
        <v>20.49</v>
      </c>
      <c r="S54" t="str">
        <f>IF(sensor_data[[#This Row],[Filled Energy Consumption]]&gt;AVERAGE(sensor_data[Filled Energy Consumption]), "High", "Low")</f>
        <v>High</v>
      </c>
      <c r="T54" t="s">
        <v>64</v>
      </c>
      <c r="U54" t="b">
        <v>1</v>
      </c>
      <c r="V54">
        <v>23</v>
      </c>
      <c r="W54">
        <v>1</v>
      </c>
      <c r="X54" t="s">
        <v>17</v>
      </c>
    </row>
    <row r="55" spans="1:24" x14ac:dyDescent="0.3">
      <c r="A55" s="1">
        <v>45389.237673611111</v>
      </c>
      <c r="B55" s="1" t="str">
        <f>TEXT(sensor_data[[#This Row],[Timestamp]], "MMMM")</f>
        <v>April</v>
      </c>
      <c r="C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5" s="2">
        <f>MONTH(sensor_data[[#This Row],[Timestamp]])</f>
        <v>4</v>
      </c>
      <c r="E55" s="2">
        <f>DAY(sensor_data[[#This Row],[Timestamp]])</f>
        <v>7</v>
      </c>
      <c r="F55" t="s">
        <v>53</v>
      </c>
      <c r="H55">
        <v>67</v>
      </c>
      <c r="I55">
        <v>32.4</v>
      </c>
      <c r="J55" t="b">
        <v>0</v>
      </c>
      <c r="K55">
        <v>0.5</v>
      </c>
      <c r="L55" t="str">
        <f>IF(sensor_data[[#This Row],[HVAC Setting]]&lt;=2, "Low", IF(sensor_data[[#This Row],[HVAC Setting]]=3, "Normal", "High"))</f>
        <v>Low</v>
      </c>
      <c r="M55">
        <v>3.68</v>
      </c>
      <c r="N55">
        <v>3.68</v>
      </c>
      <c r="O55">
        <f>(sensor_data[[#This Row],[Energy Consumption]]-AVERAGE(sensor_data[Energy Consumption]))/_xlfn.STDEV.P(sensor_data[Energy Consumption])</f>
        <v>-0.20607078546329163</v>
      </c>
      <c r="P55" t="str">
        <f>IF(ABS(sensor_data[[#This Row],[z_zcore]])&gt;3, "Outlier", "Normal")</f>
        <v>Normal</v>
      </c>
      <c r="Q55">
        <f>AVERAGEIF(sensor_data[Unit ID], sensor_data[[#This Row],[Unit ID]], sensor_data[EC])</f>
        <v>14.997058823529413</v>
      </c>
      <c r="R55">
        <f>IF(ISBLANK(sensor_data[[#This Row],[EC]]), sensor_data[[#This Row],[average]], sensor_data[[#This Row],[EC]])</f>
        <v>3.68</v>
      </c>
      <c r="S55" t="str">
        <f>IF(sensor_data[[#This Row],[Filled Energy Consumption]]&gt;AVERAGE(sensor_data[Filled Energy Consumption]), "High", "Low")</f>
        <v>Low</v>
      </c>
      <c r="T55" t="s">
        <v>65</v>
      </c>
      <c r="U55" t="b">
        <v>0</v>
      </c>
      <c r="V55">
        <v>18</v>
      </c>
      <c r="W55">
        <v>0</v>
      </c>
      <c r="X55" t="s">
        <v>17</v>
      </c>
    </row>
    <row r="56" spans="1:24" x14ac:dyDescent="0.3">
      <c r="A56" s="1">
        <v>45567.51021990741</v>
      </c>
      <c r="B56" s="1" t="str">
        <f>TEXT(sensor_data[[#This Row],[Timestamp]], "MMMM")</f>
        <v>October</v>
      </c>
      <c r="C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6" s="2">
        <f>MONTH(sensor_data[[#This Row],[Timestamp]])</f>
        <v>10</v>
      </c>
      <c r="E56" s="2">
        <f>DAY(sensor_data[[#This Row],[Timestamp]])</f>
        <v>2</v>
      </c>
      <c r="F56" t="s">
        <v>53</v>
      </c>
      <c r="H56">
        <v>70.599999999999994</v>
      </c>
      <c r="I56">
        <v>55.8</v>
      </c>
      <c r="J56" t="b">
        <v>1</v>
      </c>
      <c r="K56">
        <v>2</v>
      </c>
      <c r="L56" t="str">
        <f>IF(sensor_data[[#This Row],[HVAC Setting]]&lt;=2, "Low", IF(sensor_data[[#This Row],[HVAC Setting]]=3, "Normal", "High"))</f>
        <v>Low</v>
      </c>
      <c r="M56">
        <v>12.49</v>
      </c>
      <c r="N56">
        <v>12.49</v>
      </c>
      <c r="O56">
        <f>(sensor_data[[#This Row],[Energy Consumption]]-AVERAGE(sensor_data[Energy Consumption]))/_xlfn.STDEV.P(sensor_data[Energy Consumption])</f>
        <v>-0.10362530376464595</v>
      </c>
      <c r="P56" t="str">
        <f>IF(ABS(sensor_data[[#This Row],[z_zcore]])&gt;3, "Outlier", "Normal")</f>
        <v>Normal</v>
      </c>
      <c r="Q56">
        <f>AVERAGEIF(sensor_data[Unit ID], sensor_data[[#This Row],[Unit ID]], sensor_data[EC])</f>
        <v>14.997058823529413</v>
      </c>
      <c r="R56">
        <f>IF(ISBLANK(sensor_data[[#This Row],[EC]]), sensor_data[[#This Row],[average]], sensor_data[[#This Row],[EC]])</f>
        <v>12.49</v>
      </c>
      <c r="S56" t="str">
        <f>IF(sensor_data[[#This Row],[Filled Energy Consumption]]&gt;AVERAGE(sensor_data[Filled Energy Consumption]), "High", "Low")</f>
        <v>Low</v>
      </c>
      <c r="T56" t="s">
        <v>66</v>
      </c>
      <c r="U56" t="b">
        <v>1</v>
      </c>
      <c r="V56">
        <v>15</v>
      </c>
      <c r="W56">
        <v>0</v>
      </c>
      <c r="X56" t="s">
        <v>19</v>
      </c>
    </row>
    <row r="57" spans="1:24" x14ac:dyDescent="0.3">
      <c r="A57" s="1">
        <v>45611.813564814816</v>
      </c>
      <c r="B57" s="1" t="str">
        <f>TEXT(sensor_data[[#This Row],[Timestamp]], "MMMM")</f>
        <v>November</v>
      </c>
      <c r="C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7" s="2">
        <f>MONTH(sensor_data[[#This Row],[Timestamp]])</f>
        <v>11</v>
      </c>
      <c r="E57" s="2">
        <f>DAY(sensor_data[[#This Row],[Timestamp]])</f>
        <v>15</v>
      </c>
      <c r="F57" t="s">
        <v>53</v>
      </c>
      <c r="H57">
        <v>63.6</v>
      </c>
      <c r="I57">
        <v>52.5</v>
      </c>
      <c r="J57" t="b">
        <v>1</v>
      </c>
      <c r="K57">
        <v>3</v>
      </c>
      <c r="L57" t="str">
        <f>IF(sensor_data[[#This Row],[HVAC Setting]]&lt;=2, "Low", IF(sensor_data[[#This Row],[HVAC Setting]]=3, "Normal", "High"))</f>
        <v>Normal</v>
      </c>
      <c r="M57">
        <v>20.56</v>
      </c>
      <c r="N57">
        <v>20.56</v>
      </c>
      <c r="O57">
        <f>(sensor_data[[#This Row],[Energy Consumption]]-AVERAGE(sensor_data[Energy Consumption]))/_xlfn.STDEV.P(sensor_data[Energy Consumption])</f>
        <v>-9.7847773959659733E-3</v>
      </c>
      <c r="P57" t="str">
        <f>IF(ABS(sensor_data[[#This Row],[z_zcore]])&gt;3, "Outlier", "Normal")</f>
        <v>Normal</v>
      </c>
      <c r="Q57">
        <f>AVERAGEIF(sensor_data[Unit ID], sensor_data[[#This Row],[Unit ID]], sensor_data[EC])</f>
        <v>14.997058823529413</v>
      </c>
      <c r="R57">
        <f>IF(ISBLANK(sensor_data[[#This Row],[EC]]), sensor_data[[#This Row],[average]], sensor_data[[#This Row],[EC]])</f>
        <v>20.56</v>
      </c>
      <c r="S57" t="str">
        <f>IF(sensor_data[[#This Row],[Filled Energy Consumption]]&gt;AVERAGE(sensor_data[Filled Energy Consumption]), "High", "Low")</f>
        <v>High</v>
      </c>
      <c r="T57" t="s">
        <v>67</v>
      </c>
      <c r="U57" t="b">
        <v>1</v>
      </c>
      <c r="V57">
        <v>13</v>
      </c>
      <c r="W57">
        <v>1</v>
      </c>
      <c r="X57" t="s">
        <v>14</v>
      </c>
    </row>
    <row r="58" spans="1:24" x14ac:dyDescent="0.3">
      <c r="A58" s="1">
        <v>45413.817175925928</v>
      </c>
      <c r="B58" s="1" t="str">
        <f>TEXT(sensor_data[[#This Row],[Timestamp]], "MMMM")</f>
        <v>May</v>
      </c>
      <c r="C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8" s="2">
        <f>MONTH(sensor_data[[#This Row],[Timestamp]])</f>
        <v>5</v>
      </c>
      <c r="E58" s="2">
        <f>DAY(sensor_data[[#This Row],[Timestamp]])</f>
        <v>1</v>
      </c>
      <c r="F58" t="s">
        <v>53</v>
      </c>
      <c r="H58">
        <v>76.2</v>
      </c>
      <c r="I58">
        <v>53.8</v>
      </c>
      <c r="J58" t="b">
        <v>1</v>
      </c>
      <c r="K58">
        <v>4</v>
      </c>
      <c r="L58" t="str">
        <f>IF(sensor_data[[#This Row],[HVAC Setting]]&lt;=2, "Low", IF(sensor_data[[#This Row],[HVAC Setting]]=3, "Normal", "High"))</f>
        <v>High</v>
      </c>
      <c r="M58">
        <v>23.12</v>
      </c>
      <c r="N58">
        <v>23.12</v>
      </c>
      <c r="O58">
        <f>(sensor_data[[#This Row],[Energy Consumption]]-AVERAGE(sensor_data[Energy Consumption]))/_xlfn.STDEV.P(sensor_data[Energy Consumption])</f>
        <v>1.9983716718509983E-2</v>
      </c>
      <c r="P58" t="str">
        <f>IF(ABS(sensor_data[[#This Row],[z_zcore]])&gt;3, "Outlier", "Normal")</f>
        <v>Normal</v>
      </c>
      <c r="Q58">
        <f>AVERAGEIF(sensor_data[Unit ID], sensor_data[[#This Row],[Unit ID]], sensor_data[EC])</f>
        <v>14.997058823529413</v>
      </c>
      <c r="R58">
        <f>IF(ISBLANK(sensor_data[[#This Row],[EC]]), sensor_data[[#This Row],[average]], sensor_data[[#This Row],[EC]])</f>
        <v>23.12</v>
      </c>
      <c r="S58" t="str">
        <f>IF(sensor_data[[#This Row],[Filled Energy Consumption]]&gt;AVERAGE(sensor_data[Filled Energy Consumption]), "High", "Low")</f>
        <v>High</v>
      </c>
      <c r="T58" t="s">
        <v>68</v>
      </c>
      <c r="U58" t="b">
        <v>1</v>
      </c>
      <c r="V58">
        <v>24</v>
      </c>
      <c r="W58">
        <v>0</v>
      </c>
      <c r="X58" t="s">
        <v>19</v>
      </c>
    </row>
    <row r="59" spans="1:24" x14ac:dyDescent="0.3">
      <c r="A59" s="1">
        <v>45526.00204861111</v>
      </c>
      <c r="B59" s="1" t="str">
        <f>TEXT(sensor_data[[#This Row],[Timestamp]], "MMMM")</f>
        <v>August</v>
      </c>
      <c r="C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9" s="2">
        <f>MONTH(sensor_data[[#This Row],[Timestamp]])</f>
        <v>8</v>
      </c>
      <c r="E59" s="2">
        <f>DAY(sensor_data[[#This Row],[Timestamp]])</f>
        <v>22</v>
      </c>
      <c r="F59" t="s">
        <v>53</v>
      </c>
      <c r="H59">
        <v>95.7</v>
      </c>
      <c r="I59">
        <v>55.2</v>
      </c>
      <c r="J59" t="b">
        <v>0</v>
      </c>
      <c r="K59">
        <v>2</v>
      </c>
      <c r="L59" t="str">
        <f>IF(sensor_data[[#This Row],[HVAC Setting]]&lt;=2, "Low", IF(sensor_data[[#This Row],[HVAC Setting]]=3, "Normal", "High"))</f>
        <v>Low</v>
      </c>
      <c r="M59">
        <v>12</v>
      </c>
      <c r="N59">
        <v>12</v>
      </c>
      <c r="O59">
        <f>(sensor_data[[#This Row],[Energy Consumption]]-AVERAGE(sensor_data[Energy Consumption]))/_xlfn.STDEV.P(sensor_data[Energy Consumption])</f>
        <v>-0.10932317959124485</v>
      </c>
      <c r="P59" t="str">
        <f>IF(ABS(sensor_data[[#This Row],[z_zcore]])&gt;3, "Outlier", "Normal")</f>
        <v>Normal</v>
      </c>
      <c r="Q59">
        <f>AVERAGEIF(sensor_data[Unit ID], sensor_data[[#This Row],[Unit ID]], sensor_data[EC])</f>
        <v>14.997058823529413</v>
      </c>
      <c r="R59">
        <f>IF(ISBLANK(sensor_data[[#This Row],[EC]]), sensor_data[[#This Row],[average]], sensor_data[[#This Row],[EC]])</f>
        <v>12</v>
      </c>
      <c r="S59" t="str">
        <f>IF(sensor_data[[#This Row],[Filled Energy Consumption]]&gt;AVERAGE(sensor_data[Filled Energy Consumption]), "High", "Low")</f>
        <v>Low</v>
      </c>
      <c r="T59" t="s">
        <v>69</v>
      </c>
      <c r="U59" t="b">
        <v>0</v>
      </c>
      <c r="V59">
        <v>6</v>
      </c>
      <c r="W59">
        <v>0</v>
      </c>
      <c r="X59" t="s">
        <v>19</v>
      </c>
    </row>
    <row r="60" spans="1:24" x14ac:dyDescent="0.3">
      <c r="A60" s="1">
        <v>45404.73064814815</v>
      </c>
      <c r="B60" s="1" t="str">
        <f>TEXT(sensor_data[[#This Row],[Timestamp]], "MMMM")</f>
        <v>April</v>
      </c>
      <c r="C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0" s="2">
        <f>MONTH(sensor_data[[#This Row],[Timestamp]])</f>
        <v>4</v>
      </c>
      <c r="E60" s="2">
        <f>DAY(sensor_data[[#This Row],[Timestamp]])</f>
        <v>22</v>
      </c>
      <c r="F60" t="s">
        <v>53</v>
      </c>
      <c r="H60">
        <v>74.2</v>
      </c>
      <c r="I60">
        <v>36.200000000000003</v>
      </c>
      <c r="J60" t="b">
        <v>1</v>
      </c>
      <c r="K60">
        <v>3</v>
      </c>
      <c r="L60" t="str">
        <f>IF(sensor_data[[#This Row],[HVAC Setting]]&lt;=2, "Low", IF(sensor_data[[#This Row],[HVAC Setting]]=3, "Normal", "High"))</f>
        <v>Normal</v>
      </c>
      <c r="M60">
        <v>18.600000000000001</v>
      </c>
      <c r="N60">
        <v>18.600000000000001</v>
      </c>
      <c r="O60">
        <f>(sensor_data[[#This Row],[Energy Consumption]]-AVERAGE(sensor_data[Energy Consumption]))/_xlfn.STDEV.P(sensor_data[Energy Consumption])</f>
        <v>-3.2576280702361578E-2</v>
      </c>
      <c r="P60" t="str">
        <f>IF(ABS(sensor_data[[#This Row],[z_zcore]])&gt;3, "Outlier", "Normal")</f>
        <v>Normal</v>
      </c>
      <c r="Q60">
        <f>AVERAGEIF(sensor_data[Unit ID], sensor_data[[#This Row],[Unit ID]], sensor_data[EC])</f>
        <v>14.997058823529413</v>
      </c>
      <c r="R60">
        <f>IF(ISBLANK(sensor_data[[#This Row],[EC]]), sensor_data[[#This Row],[average]], sensor_data[[#This Row],[EC]])</f>
        <v>18.600000000000001</v>
      </c>
      <c r="S60" t="str">
        <f>IF(sensor_data[[#This Row],[Filled Energy Consumption]]&gt;AVERAGE(sensor_data[Filled Energy Consumption]), "High", "Low")</f>
        <v>High</v>
      </c>
      <c r="T60" t="s">
        <v>70</v>
      </c>
      <c r="U60" t="b">
        <v>1</v>
      </c>
      <c r="V60">
        <v>22</v>
      </c>
      <c r="W60">
        <v>1</v>
      </c>
      <c r="X60" t="s">
        <v>19</v>
      </c>
    </row>
    <row r="61" spans="1:24" x14ac:dyDescent="0.3">
      <c r="A61" s="1">
        <v>45316.633101851854</v>
      </c>
      <c r="B61" s="1" t="str">
        <f>TEXT(sensor_data[[#This Row],[Timestamp]], "MMMM")</f>
        <v>January</v>
      </c>
      <c r="C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1" s="2">
        <f>MONTH(sensor_data[[#This Row],[Timestamp]])</f>
        <v>1</v>
      </c>
      <c r="E61" s="2">
        <f>DAY(sensor_data[[#This Row],[Timestamp]])</f>
        <v>25</v>
      </c>
      <c r="F61" t="s">
        <v>53</v>
      </c>
      <c r="H61">
        <v>47.1</v>
      </c>
      <c r="I61">
        <v>29.2</v>
      </c>
      <c r="J61" t="b">
        <v>1</v>
      </c>
      <c r="K61">
        <v>3</v>
      </c>
      <c r="L61" t="str">
        <f>IF(sensor_data[[#This Row],[HVAC Setting]]&lt;=2, "Low", IF(sensor_data[[#This Row],[HVAC Setting]]=3, "Normal", "High"))</f>
        <v>Normal</v>
      </c>
      <c r="M61">
        <v>19.12</v>
      </c>
      <c r="N61">
        <v>19.12</v>
      </c>
      <c r="O61">
        <f>(sensor_data[[#This Row],[Energy Consumption]]-AVERAGE(sensor_data[Energy Consumption]))/_xlfn.STDEV.P(sensor_data[Energy Consumption])</f>
        <v>-2.6529555335358657E-2</v>
      </c>
      <c r="P61" t="str">
        <f>IF(ABS(sensor_data[[#This Row],[z_zcore]])&gt;3, "Outlier", "Normal")</f>
        <v>Normal</v>
      </c>
      <c r="Q61">
        <f>AVERAGEIF(sensor_data[Unit ID], sensor_data[[#This Row],[Unit ID]], sensor_data[EC])</f>
        <v>14.997058823529413</v>
      </c>
      <c r="R61">
        <f>IF(ISBLANK(sensor_data[[#This Row],[EC]]), sensor_data[[#This Row],[average]], sensor_data[[#This Row],[EC]])</f>
        <v>19.12</v>
      </c>
      <c r="S61" t="str">
        <f>IF(sensor_data[[#This Row],[Filled Energy Consumption]]&gt;AVERAGE(sensor_data[Filled Energy Consumption]), "High", "Low")</f>
        <v>High</v>
      </c>
      <c r="T61" t="s">
        <v>71</v>
      </c>
      <c r="U61" t="b">
        <v>1</v>
      </c>
      <c r="V61">
        <v>12</v>
      </c>
      <c r="W61">
        <v>1</v>
      </c>
      <c r="X61" t="s">
        <v>14</v>
      </c>
    </row>
    <row r="62" spans="1:24" x14ac:dyDescent="0.3">
      <c r="A62" s="1">
        <v>45315.675451388888</v>
      </c>
      <c r="B62" s="1" t="str">
        <f>TEXT(sensor_data[[#This Row],[Timestamp]], "MMMM")</f>
        <v>January</v>
      </c>
      <c r="C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2" s="2">
        <f>MONTH(sensor_data[[#This Row],[Timestamp]])</f>
        <v>1</v>
      </c>
      <c r="E62" s="2">
        <f>DAY(sensor_data[[#This Row],[Timestamp]])</f>
        <v>24</v>
      </c>
      <c r="F62" t="s">
        <v>72</v>
      </c>
      <c r="H62">
        <v>41.9</v>
      </c>
      <c r="I62">
        <v>34.5</v>
      </c>
      <c r="J62" t="b">
        <v>0</v>
      </c>
      <c r="K62">
        <v>2</v>
      </c>
      <c r="L62" t="str">
        <f>IF(sensor_data[[#This Row],[HVAC Setting]]&lt;=2, "Low", IF(sensor_data[[#This Row],[HVAC Setting]]=3, "Normal", "High"))</f>
        <v>Low</v>
      </c>
      <c r="O62">
        <f>(sensor_data[[#This Row],[Energy Consumption]]-AVERAGE(sensor_data[Energy Consumption]))/_xlfn.STDEV.P(sensor_data[Energy Consumption])</f>
        <v>-0.24886299575285079</v>
      </c>
      <c r="P62" t="str">
        <f>IF(ABS(sensor_data[[#This Row],[z_zcore]])&gt;3, "Outlier", "Normal")</f>
        <v>Normal</v>
      </c>
      <c r="Q62">
        <f>AVERAGEIF(sensor_data[Unit ID], sensor_data[[#This Row],[Unit ID]], sensor_data[EC])</f>
        <v>16.37157894736842</v>
      </c>
      <c r="R62">
        <f>IF(ISBLANK(sensor_data[[#This Row],[EC]]), sensor_data[[#This Row],[average]], sensor_data[[#This Row],[EC]])</f>
        <v>16.37157894736842</v>
      </c>
      <c r="S62" t="str">
        <f>IF(sensor_data[[#This Row],[Filled Energy Consumption]]&gt;AVERAGE(sensor_data[Filled Energy Consumption]), "High", "Low")</f>
        <v>Low</v>
      </c>
      <c r="T62" t="s">
        <v>73</v>
      </c>
      <c r="U62" t="b">
        <v>0</v>
      </c>
      <c r="V62">
        <v>22</v>
      </c>
      <c r="W62">
        <v>0</v>
      </c>
      <c r="X62" t="s">
        <v>14</v>
      </c>
    </row>
    <row r="63" spans="1:24" x14ac:dyDescent="0.3">
      <c r="A63" s="1">
        <v>45645.341365740744</v>
      </c>
      <c r="B63" s="1" t="str">
        <f>TEXT(sensor_data[[#This Row],[Timestamp]], "MMMM")</f>
        <v>December</v>
      </c>
      <c r="C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3" s="2">
        <f>MONTH(sensor_data[[#This Row],[Timestamp]])</f>
        <v>12</v>
      </c>
      <c r="E63" s="2">
        <f>DAY(sensor_data[[#This Row],[Timestamp]])</f>
        <v>19</v>
      </c>
      <c r="F63" t="s">
        <v>72</v>
      </c>
      <c r="H63">
        <v>43.5</v>
      </c>
      <c r="I63">
        <v>35.799999999999997</v>
      </c>
      <c r="J63" t="b">
        <v>0</v>
      </c>
      <c r="K63">
        <v>4</v>
      </c>
      <c r="L63" t="str">
        <f>IF(sensor_data[[#This Row],[HVAC Setting]]&lt;=2, "Low", IF(sensor_data[[#This Row],[HVAC Setting]]=3, "Normal", "High"))</f>
        <v>High</v>
      </c>
      <c r="M63">
        <v>22</v>
      </c>
      <c r="N63">
        <v>22</v>
      </c>
      <c r="O63">
        <f>(sensor_data[[#This Row],[Energy Consumption]]-AVERAGE(sensor_data[Energy Consumption]))/_xlfn.STDEV.P(sensor_data[Energy Consumption])</f>
        <v>6.9600005434267524E-3</v>
      </c>
      <c r="P63" t="str">
        <f>IF(ABS(sensor_data[[#This Row],[z_zcore]])&gt;3, "Outlier", "Normal")</f>
        <v>Normal</v>
      </c>
      <c r="Q63">
        <f>AVERAGEIF(sensor_data[Unit ID], sensor_data[[#This Row],[Unit ID]], sensor_data[EC])</f>
        <v>16.37157894736842</v>
      </c>
      <c r="R63">
        <f>IF(ISBLANK(sensor_data[[#This Row],[EC]]), sensor_data[[#This Row],[average]], sensor_data[[#This Row],[EC]])</f>
        <v>22</v>
      </c>
      <c r="S63" t="str">
        <f>IF(sensor_data[[#This Row],[Filled Energy Consumption]]&gt;AVERAGE(sensor_data[Filled Energy Consumption]), "High", "Low")</f>
        <v>High</v>
      </c>
      <c r="T63" t="s">
        <v>74</v>
      </c>
      <c r="U63" t="b">
        <v>0</v>
      </c>
      <c r="V63">
        <v>1</v>
      </c>
      <c r="W63">
        <v>0</v>
      </c>
      <c r="X63" t="s">
        <v>19</v>
      </c>
    </row>
    <row r="64" spans="1:24" x14ac:dyDescent="0.3">
      <c r="A64" s="1">
        <v>45404.890370370369</v>
      </c>
      <c r="B64" s="1" t="str">
        <f>TEXT(sensor_data[[#This Row],[Timestamp]], "MMMM")</f>
        <v>April</v>
      </c>
      <c r="C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 s="2">
        <f>MONTH(sensor_data[[#This Row],[Timestamp]])</f>
        <v>4</v>
      </c>
      <c r="E64" s="2">
        <f>DAY(sensor_data[[#This Row],[Timestamp]])</f>
        <v>22</v>
      </c>
      <c r="F64" t="s">
        <v>72</v>
      </c>
      <c r="H64">
        <v>80.099999999999994</v>
      </c>
      <c r="I64">
        <v>42.1</v>
      </c>
      <c r="J64" t="b">
        <v>1</v>
      </c>
      <c r="K64">
        <v>5</v>
      </c>
      <c r="L64" t="str">
        <f>IF(sensor_data[[#This Row],[HVAC Setting]]&lt;=2, "Low", IF(sensor_data[[#This Row],[HVAC Setting]]=3, "Normal", "High"))</f>
        <v>High</v>
      </c>
      <c r="M64">
        <v>27.94</v>
      </c>
      <c r="N64">
        <v>27.94</v>
      </c>
      <c r="O64">
        <f>(sensor_data[[#This Row],[Energy Consumption]]-AVERAGE(sensor_data[Energy Consumption]))/_xlfn.STDEV.P(sensor_data[Energy Consumption])</f>
        <v>7.60322095434217E-2</v>
      </c>
      <c r="P64" t="str">
        <f>IF(ABS(sensor_data[[#This Row],[z_zcore]])&gt;3, "Outlier", "Normal")</f>
        <v>Normal</v>
      </c>
      <c r="Q64">
        <f>AVERAGEIF(sensor_data[Unit ID], sensor_data[[#This Row],[Unit ID]], sensor_data[EC])</f>
        <v>16.37157894736842</v>
      </c>
      <c r="R64">
        <f>IF(ISBLANK(sensor_data[[#This Row],[EC]]), sensor_data[[#This Row],[average]], sensor_data[[#This Row],[EC]])</f>
        <v>27.94</v>
      </c>
      <c r="S64" t="str">
        <f>IF(sensor_data[[#This Row],[Filled Energy Consumption]]&gt;AVERAGE(sensor_data[Filled Energy Consumption]), "High", "Low")</f>
        <v>High</v>
      </c>
      <c r="T64" t="s">
        <v>75</v>
      </c>
      <c r="U64" t="b">
        <v>1</v>
      </c>
      <c r="V64">
        <v>12</v>
      </c>
      <c r="W64">
        <v>1</v>
      </c>
      <c r="X64" t="s">
        <v>14</v>
      </c>
    </row>
    <row r="65" spans="1:24" x14ac:dyDescent="0.3">
      <c r="A65" s="1">
        <v>45626.61859953704</v>
      </c>
      <c r="B65" s="1" t="str">
        <f>TEXT(sensor_data[[#This Row],[Timestamp]], "MMMM")</f>
        <v>November</v>
      </c>
      <c r="C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5" s="2">
        <f>MONTH(sensor_data[[#This Row],[Timestamp]])</f>
        <v>11</v>
      </c>
      <c r="E65" s="2">
        <f>DAY(sensor_data[[#This Row],[Timestamp]])</f>
        <v>30</v>
      </c>
      <c r="F65" t="s">
        <v>72</v>
      </c>
      <c r="H65">
        <v>62.5</v>
      </c>
      <c r="I65">
        <v>54.6</v>
      </c>
      <c r="J65" t="b">
        <v>0</v>
      </c>
      <c r="K65">
        <v>3.5</v>
      </c>
      <c r="L65" t="str">
        <f>IF(sensor_data[[#This Row],[HVAC Setting]]&lt;=2, "Low", IF(sensor_data[[#This Row],[HVAC Setting]]=3, "Normal", "High"))</f>
        <v>High</v>
      </c>
      <c r="M65">
        <v>18.38</v>
      </c>
      <c r="N65">
        <v>18.38</v>
      </c>
      <c r="O65">
        <f>(sensor_data[[#This Row],[Energy Consumption]]-AVERAGE(sensor_data[Energy Consumption]))/_xlfn.STDEV.P(sensor_data[Energy Consumption])</f>
        <v>-3.513451066532438E-2</v>
      </c>
      <c r="P65" t="str">
        <f>IF(ABS(sensor_data[[#This Row],[z_zcore]])&gt;3, "Outlier", "Normal")</f>
        <v>Normal</v>
      </c>
      <c r="Q65">
        <f>AVERAGEIF(sensor_data[Unit ID], sensor_data[[#This Row],[Unit ID]], sensor_data[EC])</f>
        <v>16.37157894736842</v>
      </c>
      <c r="R65">
        <f>IF(ISBLANK(sensor_data[[#This Row],[EC]]), sensor_data[[#This Row],[average]], sensor_data[[#This Row],[EC]])</f>
        <v>18.38</v>
      </c>
      <c r="S65" t="str">
        <f>IF(sensor_data[[#This Row],[Filled Energy Consumption]]&gt;AVERAGE(sensor_data[Filled Energy Consumption]), "High", "Low")</f>
        <v>High</v>
      </c>
      <c r="T65" t="s">
        <v>76</v>
      </c>
      <c r="U65" t="b">
        <v>0</v>
      </c>
      <c r="V65">
        <v>2</v>
      </c>
      <c r="W65">
        <v>1</v>
      </c>
      <c r="X65" t="s">
        <v>19</v>
      </c>
    </row>
    <row r="66" spans="1:24" x14ac:dyDescent="0.3">
      <c r="A66" s="1">
        <v>45633.686192129629</v>
      </c>
      <c r="B66" s="1" t="str">
        <f>TEXT(sensor_data[[#This Row],[Timestamp]], "MMMM")</f>
        <v>December</v>
      </c>
      <c r="C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6" s="2">
        <f>MONTH(sensor_data[[#This Row],[Timestamp]])</f>
        <v>12</v>
      </c>
      <c r="E66" s="2">
        <f>DAY(sensor_data[[#This Row],[Timestamp]])</f>
        <v>7</v>
      </c>
      <c r="F66" t="s">
        <v>72</v>
      </c>
      <c r="H66">
        <v>44.7</v>
      </c>
      <c r="I66">
        <v>37.6</v>
      </c>
      <c r="J66" t="b">
        <v>1</v>
      </c>
      <c r="K66">
        <v>5</v>
      </c>
      <c r="L66" t="str">
        <f>IF(sensor_data[[#This Row],[HVAC Setting]]&lt;=2, "Low", IF(sensor_data[[#This Row],[HVAC Setting]]=3, "Normal", "High"))</f>
        <v>High</v>
      </c>
      <c r="M66">
        <v>30.46</v>
      </c>
      <c r="N66">
        <v>30.46</v>
      </c>
      <c r="O66">
        <f>(sensor_data[[#This Row],[Energy Consumption]]-AVERAGE(sensor_data[Energy Consumption]))/_xlfn.STDEV.P(sensor_data[Energy Consumption])</f>
        <v>0.10533557093735894</v>
      </c>
      <c r="P66" t="str">
        <f>IF(ABS(sensor_data[[#This Row],[z_zcore]])&gt;3, "Outlier", "Normal")</f>
        <v>Normal</v>
      </c>
      <c r="Q66">
        <f>AVERAGEIF(sensor_data[Unit ID], sensor_data[[#This Row],[Unit ID]], sensor_data[EC])</f>
        <v>16.37157894736842</v>
      </c>
      <c r="R66">
        <f>IF(ISBLANK(sensor_data[[#This Row],[EC]]), sensor_data[[#This Row],[average]], sensor_data[[#This Row],[EC]])</f>
        <v>30.46</v>
      </c>
      <c r="S66" t="str">
        <f>IF(sensor_data[[#This Row],[Filled Energy Consumption]]&gt;AVERAGE(sensor_data[Filled Energy Consumption]), "High", "Low")</f>
        <v>High</v>
      </c>
      <c r="T66" t="s">
        <v>77</v>
      </c>
      <c r="U66" t="b">
        <v>1</v>
      </c>
      <c r="V66">
        <v>15</v>
      </c>
      <c r="W66">
        <v>1</v>
      </c>
      <c r="X66" t="s">
        <v>17</v>
      </c>
    </row>
    <row r="67" spans="1:24" x14ac:dyDescent="0.3">
      <c r="A67" s="1">
        <v>45386.123078703706</v>
      </c>
      <c r="B67" s="1" t="str">
        <f>TEXT(sensor_data[[#This Row],[Timestamp]], "MMMM")</f>
        <v>April</v>
      </c>
      <c r="C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7" s="2">
        <f>MONTH(sensor_data[[#This Row],[Timestamp]])</f>
        <v>4</v>
      </c>
      <c r="E67" s="2">
        <f>DAY(sensor_data[[#This Row],[Timestamp]])</f>
        <v>4</v>
      </c>
      <c r="F67" t="s">
        <v>72</v>
      </c>
      <c r="H67">
        <v>57.6</v>
      </c>
      <c r="I67">
        <v>56.1</v>
      </c>
      <c r="J67" t="b">
        <v>0</v>
      </c>
      <c r="K67">
        <v>0</v>
      </c>
      <c r="L67" t="str">
        <f>IF(sensor_data[[#This Row],[HVAC Setting]]&lt;=2, "Low", IF(sensor_data[[#This Row],[HVAC Setting]]=3, "Normal", "High"))</f>
        <v>Low</v>
      </c>
      <c r="M67">
        <v>1</v>
      </c>
      <c r="N67">
        <v>1</v>
      </c>
      <c r="O67">
        <f>(sensor_data[[#This Row],[Energy Consumption]]-AVERAGE(sensor_data[Energy Consumption]))/_xlfn.STDEV.P(sensor_data[Energy Consumption])</f>
        <v>-0.23723467773938361</v>
      </c>
      <c r="P67" t="str">
        <f>IF(ABS(sensor_data[[#This Row],[z_zcore]])&gt;3, "Outlier", "Normal")</f>
        <v>Normal</v>
      </c>
      <c r="Q67">
        <f>AVERAGEIF(sensor_data[Unit ID], sensor_data[[#This Row],[Unit ID]], sensor_data[EC])</f>
        <v>16.37157894736842</v>
      </c>
      <c r="R67">
        <f>IF(ISBLANK(sensor_data[[#This Row],[EC]]), sensor_data[[#This Row],[average]], sensor_data[[#This Row],[EC]])</f>
        <v>1</v>
      </c>
      <c r="S67" t="str">
        <f>IF(sensor_data[[#This Row],[Filled Energy Consumption]]&gt;AVERAGE(sensor_data[Filled Energy Consumption]), "High", "Low")</f>
        <v>Low</v>
      </c>
      <c r="T67" t="s">
        <v>78</v>
      </c>
      <c r="U67" t="b">
        <v>0</v>
      </c>
      <c r="V67">
        <v>1</v>
      </c>
      <c r="W67">
        <v>0</v>
      </c>
      <c r="X67" t="s">
        <v>14</v>
      </c>
    </row>
    <row r="68" spans="1:24" x14ac:dyDescent="0.3">
      <c r="A68" s="1">
        <v>45356.961342592593</v>
      </c>
      <c r="B68" s="1" t="str">
        <f>TEXT(sensor_data[[#This Row],[Timestamp]], "MMMM")</f>
        <v>March</v>
      </c>
      <c r="C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8" s="2">
        <f>MONTH(sensor_data[[#This Row],[Timestamp]])</f>
        <v>3</v>
      </c>
      <c r="E68" s="2">
        <f>DAY(sensor_data[[#This Row],[Timestamp]])</f>
        <v>5</v>
      </c>
      <c r="F68" t="s">
        <v>72</v>
      </c>
      <c r="H68">
        <v>65.5</v>
      </c>
      <c r="I68">
        <v>37</v>
      </c>
      <c r="J68" t="b">
        <v>0</v>
      </c>
      <c r="K68">
        <v>3</v>
      </c>
      <c r="L68" t="str">
        <f>IF(sensor_data[[#This Row],[HVAC Setting]]&lt;=2, "Low", IF(sensor_data[[#This Row],[HVAC Setting]]=3, "Normal", "High"))</f>
        <v>Normal</v>
      </c>
      <c r="M68">
        <v>15</v>
      </c>
      <c r="N68">
        <v>15</v>
      </c>
      <c r="O68">
        <f>(sensor_data[[#This Row],[Energy Consumption]]-AVERAGE(sensor_data[Energy Consumption]))/_xlfn.STDEV.P(sensor_data[Energy Consumption])</f>
        <v>-7.4438225550843368E-2</v>
      </c>
      <c r="P68" t="str">
        <f>IF(ABS(sensor_data[[#This Row],[z_zcore]])&gt;3, "Outlier", "Normal")</f>
        <v>Normal</v>
      </c>
      <c r="Q68">
        <f>AVERAGEIF(sensor_data[Unit ID], sensor_data[[#This Row],[Unit ID]], sensor_data[EC])</f>
        <v>16.37157894736842</v>
      </c>
      <c r="R68">
        <f>IF(ISBLANK(sensor_data[[#This Row],[EC]]), sensor_data[[#This Row],[average]], sensor_data[[#This Row],[EC]])</f>
        <v>15</v>
      </c>
      <c r="S68" t="str">
        <f>IF(sensor_data[[#This Row],[Filled Energy Consumption]]&gt;AVERAGE(sensor_data[Filled Energy Consumption]), "High", "Low")</f>
        <v>Low</v>
      </c>
      <c r="T68" t="s">
        <v>79</v>
      </c>
      <c r="U68" t="b">
        <v>0</v>
      </c>
      <c r="V68">
        <v>20</v>
      </c>
      <c r="W68">
        <v>1</v>
      </c>
      <c r="X68" t="s">
        <v>19</v>
      </c>
    </row>
    <row r="69" spans="1:24" x14ac:dyDescent="0.3">
      <c r="A69" s="1">
        <v>45612.252442129633</v>
      </c>
      <c r="B69" s="1" t="str">
        <f>TEXT(sensor_data[[#This Row],[Timestamp]], "MMMM")</f>
        <v>November</v>
      </c>
      <c r="C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9" s="2">
        <f>MONTH(sensor_data[[#This Row],[Timestamp]])</f>
        <v>11</v>
      </c>
      <c r="E69" s="2">
        <f>DAY(sensor_data[[#This Row],[Timestamp]])</f>
        <v>16</v>
      </c>
      <c r="F69" t="s">
        <v>72</v>
      </c>
      <c r="H69">
        <v>82.4</v>
      </c>
      <c r="I69">
        <v>32.299999999999997</v>
      </c>
      <c r="J69" t="b">
        <v>1</v>
      </c>
      <c r="K69">
        <v>4.5</v>
      </c>
      <c r="L69" t="str">
        <f>IF(sensor_data[[#This Row],[HVAC Setting]]&lt;=2, "Low", IF(sensor_data[[#This Row],[HVAC Setting]]=3, "Normal", "High"))</f>
        <v>High</v>
      </c>
      <c r="M69">
        <v>27.72</v>
      </c>
      <c r="N69">
        <v>27.72</v>
      </c>
      <c r="O69">
        <f>(sensor_data[[#This Row],[Energy Consumption]]-AVERAGE(sensor_data[Energy Consumption]))/_xlfn.STDEV.P(sensor_data[Energy Consumption])</f>
        <v>7.3473979580458898E-2</v>
      </c>
      <c r="P69" t="str">
        <f>IF(ABS(sensor_data[[#This Row],[z_zcore]])&gt;3, "Outlier", "Normal")</f>
        <v>Normal</v>
      </c>
      <c r="Q69">
        <f>AVERAGEIF(sensor_data[Unit ID], sensor_data[[#This Row],[Unit ID]], sensor_data[EC])</f>
        <v>16.37157894736842</v>
      </c>
      <c r="R69">
        <f>IF(ISBLANK(sensor_data[[#This Row],[EC]]), sensor_data[[#This Row],[average]], sensor_data[[#This Row],[EC]])</f>
        <v>27.72</v>
      </c>
      <c r="S69" t="str">
        <f>IF(sensor_data[[#This Row],[Filled Energy Consumption]]&gt;AVERAGE(sensor_data[Filled Energy Consumption]), "High", "Low")</f>
        <v>High</v>
      </c>
      <c r="T69" t="s">
        <v>73</v>
      </c>
      <c r="U69" t="b">
        <v>1</v>
      </c>
      <c r="V69">
        <v>8</v>
      </c>
      <c r="W69">
        <v>0</v>
      </c>
      <c r="X69" t="s">
        <v>14</v>
      </c>
    </row>
    <row r="70" spans="1:24" x14ac:dyDescent="0.3">
      <c r="A70" s="1">
        <v>45610.564965277779</v>
      </c>
      <c r="B70" s="1" t="str">
        <f>TEXT(sensor_data[[#This Row],[Timestamp]], "MMMM")</f>
        <v>November</v>
      </c>
      <c r="C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0" s="2">
        <f>MONTH(sensor_data[[#This Row],[Timestamp]])</f>
        <v>11</v>
      </c>
      <c r="E70" s="2">
        <f>DAY(sensor_data[[#This Row],[Timestamp]])</f>
        <v>14</v>
      </c>
      <c r="F70" t="s">
        <v>72</v>
      </c>
      <c r="H70">
        <v>80.7</v>
      </c>
      <c r="I70">
        <v>49.2</v>
      </c>
      <c r="J70" t="b">
        <v>1</v>
      </c>
      <c r="K70">
        <v>4</v>
      </c>
      <c r="L70" t="str">
        <f>IF(sensor_data[[#This Row],[HVAC Setting]]&lt;=2, "Low", IF(sensor_data[[#This Row],[HVAC Setting]]=3, "Normal", "High"))</f>
        <v>High</v>
      </c>
      <c r="M70">
        <v>23.82</v>
      </c>
      <c r="N70">
        <v>23.82</v>
      </c>
      <c r="O70">
        <f>(sensor_data[[#This Row],[Energy Consumption]]-AVERAGE(sensor_data[Energy Consumption]))/_xlfn.STDEV.P(sensor_data[Energy Consumption])</f>
        <v>2.812353932793699E-2</v>
      </c>
      <c r="P70" t="str">
        <f>IF(ABS(sensor_data[[#This Row],[z_zcore]])&gt;3, "Outlier", "Normal")</f>
        <v>Normal</v>
      </c>
      <c r="Q70">
        <f>AVERAGEIF(sensor_data[Unit ID], sensor_data[[#This Row],[Unit ID]], sensor_data[EC])</f>
        <v>16.37157894736842</v>
      </c>
      <c r="R70">
        <f>IF(ISBLANK(sensor_data[[#This Row],[EC]]), sensor_data[[#This Row],[average]], sensor_data[[#This Row],[EC]])</f>
        <v>23.82</v>
      </c>
      <c r="S70" t="str">
        <f>IF(sensor_data[[#This Row],[Filled Energy Consumption]]&gt;AVERAGE(sensor_data[Filled Energy Consumption]), "High", "Low")</f>
        <v>High</v>
      </c>
      <c r="T70" t="s">
        <v>80</v>
      </c>
      <c r="U70" t="b">
        <v>1</v>
      </c>
      <c r="V70">
        <v>19</v>
      </c>
      <c r="W70">
        <v>1</v>
      </c>
      <c r="X70" t="s">
        <v>19</v>
      </c>
    </row>
    <row r="71" spans="1:24" x14ac:dyDescent="0.3">
      <c r="A71" s="1">
        <v>45461.176874999997</v>
      </c>
      <c r="B71" s="1" t="str">
        <f>TEXT(sensor_data[[#This Row],[Timestamp]], "MMMM")</f>
        <v>June</v>
      </c>
      <c r="C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1" s="2">
        <f>MONTH(sensor_data[[#This Row],[Timestamp]])</f>
        <v>6</v>
      </c>
      <c r="E71" s="2">
        <f>DAY(sensor_data[[#This Row],[Timestamp]])</f>
        <v>18</v>
      </c>
      <c r="F71" t="s">
        <v>72</v>
      </c>
      <c r="H71">
        <v>90</v>
      </c>
      <c r="I71">
        <v>48.9</v>
      </c>
      <c r="J71" t="b">
        <v>0</v>
      </c>
      <c r="K71">
        <v>1</v>
      </c>
      <c r="L71" t="str">
        <f>IF(sensor_data[[#This Row],[HVAC Setting]]&lt;=2, "Low", IF(sensor_data[[#This Row],[HVAC Setting]]=3, "Normal", "High"))</f>
        <v>Low</v>
      </c>
      <c r="M71">
        <v>7</v>
      </c>
      <c r="N71">
        <v>7</v>
      </c>
      <c r="O71">
        <f>(sensor_data[[#This Row],[Energy Consumption]]-AVERAGE(sensor_data[Energy Consumption]))/_xlfn.STDEV.P(sensor_data[Energy Consumption])</f>
        <v>-0.16746476965858065</v>
      </c>
      <c r="P71" t="str">
        <f>IF(ABS(sensor_data[[#This Row],[z_zcore]])&gt;3, "Outlier", "Normal")</f>
        <v>Normal</v>
      </c>
      <c r="Q71">
        <f>AVERAGEIF(sensor_data[Unit ID], sensor_data[[#This Row],[Unit ID]], sensor_data[EC])</f>
        <v>16.37157894736842</v>
      </c>
      <c r="R71">
        <f>IF(ISBLANK(sensor_data[[#This Row],[EC]]), sensor_data[[#This Row],[average]], sensor_data[[#This Row],[EC]])</f>
        <v>7</v>
      </c>
      <c r="S71" t="str">
        <f>IF(sensor_data[[#This Row],[Filled Energy Consumption]]&gt;AVERAGE(sensor_data[Filled Energy Consumption]), "High", "Low")</f>
        <v>Low</v>
      </c>
      <c r="T71" t="s">
        <v>81</v>
      </c>
      <c r="U71" t="b">
        <v>0</v>
      </c>
      <c r="V71">
        <v>17</v>
      </c>
      <c r="W71">
        <v>0</v>
      </c>
      <c r="X71" t="s">
        <v>19</v>
      </c>
    </row>
    <row r="72" spans="1:24" x14ac:dyDescent="0.3">
      <c r="A72" s="1">
        <v>45570.532442129632</v>
      </c>
      <c r="B72" s="1" t="str">
        <f>TEXT(sensor_data[[#This Row],[Timestamp]], "MMMM")</f>
        <v>October</v>
      </c>
      <c r="C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2" s="2">
        <f>MONTH(sensor_data[[#This Row],[Timestamp]])</f>
        <v>10</v>
      </c>
      <c r="E72" s="2">
        <f>DAY(sensor_data[[#This Row],[Timestamp]])</f>
        <v>5</v>
      </c>
      <c r="F72" t="s">
        <v>72</v>
      </c>
      <c r="H72">
        <v>78.900000000000006</v>
      </c>
      <c r="I72">
        <v>38.200000000000003</v>
      </c>
      <c r="J72" t="b">
        <v>1</v>
      </c>
      <c r="K72">
        <v>2.5</v>
      </c>
      <c r="L72" t="str">
        <f>IF(sensor_data[[#This Row],[HVAC Setting]]&lt;=2, "Low", IF(sensor_data[[#This Row],[HVAC Setting]]=3, "Normal", "High"))</f>
        <v>High</v>
      </c>
      <c r="M72">
        <v>15.61</v>
      </c>
      <c r="N72">
        <v>15.61</v>
      </c>
      <c r="O72">
        <f>(sensor_data[[#This Row],[Energy Consumption]]-AVERAGE(sensor_data[Energy Consumption]))/_xlfn.STDEV.P(sensor_data[Energy Consumption])</f>
        <v>-6.7344951562628416E-2</v>
      </c>
      <c r="P72" t="str">
        <f>IF(ABS(sensor_data[[#This Row],[z_zcore]])&gt;3, "Outlier", "Normal")</f>
        <v>Normal</v>
      </c>
      <c r="Q72">
        <f>AVERAGEIF(sensor_data[Unit ID], sensor_data[[#This Row],[Unit ID]], sensor_data[EC])</f>
        <v>16.37157894736842</v>
      </c>
      <c r="R72">
        <f>IF(ISBLANK(sensor_data[[#This Row],[EC]]), sensor_data[[#This Row],[average]], sensor_data[[#This Row],[EC]])</f>
        <v>15.61</v>
      </c>
      <c r="S72" t="str">
        <f>IF(sensor_data[[#This Row],[Filled Energy Consumption]]&gt;AVERAGE(sensor_data[Filled Energy Consumption]), "High", "Low")</f>
        <v>Low</v>
      </c>
      <c r="T72" t="s">
        <v>22</v>
      </c>
      <c r="U72" t="b">
        <v>1</v>
      </c>
      <c r="V72">
        <v>6</v>
      </c>
      <c r="W72">
        <v>1</v>
      </c>
      <c r="X72" t="s">
        <v>19</v>
      </c>
    </row>
    <row r="73" spans="1:24" x14ac:dyDescent="0.3">
      <c r="A73" s="1">
        <v>45614.177858796298</v>
      </c>
      <c r="B73" s="1" t="str">
        <f>TEXT(sensor_data[[#This Row],[Timestamp]], "MMMM")</f>
        <v>November</v>
      </c>
      <c r="C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3" s="2">
        <f>MONTH(sensor_data[[#This Row],[Timestamp]])</f>
        <v>11</v>
      </c>
      <c r="E73" s="2">
        <f>DAY(sensor_data[[#This Row],[Timestamp]])</f>
        <v>18</v>
      </c>
      <c r="F73" t="s">
        <v>72</v>
      </c>
      <c r="H73">
        <v>66.400000000000006</v>
      </c>
      <c r="I73">
        <v>40.6</v>
      </c>
      <c r="J73" t="b">
        <v>0</v>
      </c>
      <c r="K73">
        <v>1</v>
      </c>
      <c r="L73" t="str">
        <f>IF(sensor_data[[#This Row],[HVAC Setting]]&lt;=2, "Low", IF(sensor_data[[#This Row],[HVAC Setting]]=3, "Normal", "High"))</f>
        <v>Low</v>
      </c>
      <c r="M73">
        <v>5</v>
      </c>
      <c r="N73">
        <v>5</v>
      </c>
      <c r="O73">
        <f>(sensor_data[[#This Row],[Energy Consumption]]-AVERAGE(sensor_data[Energy Consumption]))/_xlfn.STDEV.P(sensor_data[Energy Consumption])</f>
        <v>-0.19072140568551499</v>
      </c>
      <c r="P73" t="str">
        <f>IF(ABS(sensor_data[[#This Row],[z_zcore]])&gt;3, "Outlier", "Normal")</f>
        <v>Normal</v>
      </c>
      <c r="Q73">
        <f>AVERAGEIF(sensor_data[Unit ID], sensor_data[[#This Row],[Unit ID]], sensor_data[EC])</f>
        <v>16.37157894736842</v>
      </c>
      <c r="R73">
        <f>IF(ISBLANK(sensor_data[[#This Row],[EC]]), sensor_data[[#This Row],[average]], sensor_data[[#This Row],[EC]])</f>
        <v>5</v>
      </c>
      <c r="S73" t="str">
        <f>IF(sensor_data[[#This Row],[Filled Energy Consumption]]&gt;AVERAGE(sensor_data[Filled Energy Consumption]), "High", "Low")</f>
        <v>Low</v>
      </c>
      <c r="T73" t="s">
        <v>82</v>
      </c>
      <c r="U73" t="b">
        <v>0</v>
      </c>
      <c r="V73">
        <v>3</v>
      </c>
      <c r="W73">
        <v>0</v>
      </c>
      <c r="X73" t="s">
        <v>17</v>
      </c>
    </row>
    <row r="74" spans="1:24" x14ac:dyDescent="0.3">
      <c r="A74" s="1">
        <v>45623.187199074076</v>
      </c>
      <c r="B74" s="1" t="str">
        <f>TEXT(sensor_data[[#This Row],[Timestamp]], "MMMM")</f>
        <v>November</v>
      </c>
      <c r="C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4" s="2">
        <f>MONTH(sensor_data[[#This Row],[Timestamp]])</f>
        <v>11</v>
      </c>
      <c r="E74" s="2">
        <f>DAY(sensor_data[[#This Row],[Timestamp]])</f>
        <v>27</v>
      </c>
      <c r="F74" t="s">
        <v>72</v>
      </c>
      <c r="H74">
        <v>60.8</v>
      </c>
      <c r="I74">
        <v>52.8</v>
      </c>
      <c r="J74" t="b">
        <v>0</v>
      </c>
      <c r="K74">
        <v>2</v>
      </c>
      <c r="L74" t="str">
        <f>IF(sensor_data[[#This Row],[HVAC Setting]]&lt;=2, "Low", IF(sensor_data[[#This Row],[HVAC Setting]]=3, "Normal", "High"))</f>
        <v>Low</v>
      </c>
      <c r="M74">
        <v>10</v>
      </c>
      <c r="N74">
        <v>10</v>
      </c>
      <c r="O74">
        <f>(sensor_data[[#This Row],[Energy Consumption]]-AVERAGE(sensor_data[Energy Consumption]))/_xlfn.STDEV.P(sensor_data[Energy Consumption])</f>
        <v>-0.13257981561817916</v>
      </c>
      <c r="P74" t="str">
        <f>IF(ABS(sensor_data[[#This Row],[z_zcore]])&gt;3, "Outlier", "Normal")</f>
        <v>Normal</v>
      </c>
      <c r="Q74">
        <f>AVERAGEIF(sensor_data[Unit ID], sensor_data[[#This Row],[Unit ID]], sensor_data[EC])</f>
        <v>16.37157894736842</v>
      </c>
      <c r="R74">
        <f>IF(ISBLANK(sensor_data[[#This Row],[EC]]), sensor_data[[#This Row],[average]], sensor_data[[#This Row],[EC]])</f>
        <v>10</v>
      </c>
      <c r="S74" t="str">
        <f>IF(sensor_data[[#This Row],[Filled Energy Consumption]]&gt;AVERAGE(sensor_data[Filled Energy Consumption]), "High", "Low")</f>
        <v>Low</v>
      </c>
      <c r="T74" t="s">
        <v>83</v>
      </c>
      <c r="U74" t="b">
        <v>0</v>
      </c>
      <c r="V74">
        <v>23</v>
      </c>
      <c r="W74">
        <v>0</v>
      </c>
      <c r="X74" t="s">
        <v>17</v>
      </c>
    </row>
    <row r="75" spans="1:24" x14ac:dyDescent="0.3">
      <c r="A75" s="1">
        <v>45429.034872685188</v>
      </c>
      <c r="B75" s="1" t="str">
        <f>TEXT(sensor_data[[#This Row],[Timestamp]], "MMMM")</f>
        <v>May</v>
      </c>
      <c r="C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5" s="2">
        <f>MONTH(sensor_data[[#This Row],[Timestamp]])</f>
        <v>5</v>
      </c>
      <c r="E75" s="2">
        <f>DAY(sensor_data[[#This Row],[Timestamp]])</f>
        <v>17</v>
      </c>
      <c r="F75" t="s">
        <v>72</v>
      </c>
      <c r="H75">
        <v>65.2</v>
      </c>
      <c r="I75">
        <v>59.4</v>
      </c>
      <c r="J75" t="b">
        <v>1</v>
      </c>
      <c r="K75">
        <v>2</v>
      </c>
      <c r="L75" t="str">
        <f>IF(sensor_data[[#This Row],[HVAC Setting]]&lt;=2, "Low", IF(sensor_data[[#This Row],[HVAC Setting]]=3, "Normal", "High"))</f>
        <v>Low</v>
      </c>
      <c r="M75">
        <v>12.68</v>
      </c>
      <c r="N75">
        <v>12.68</v>
      </c>
      <c r="O75">
        <f>(sensor_data[[#This Row],[Energy Consumption]]-AVERAGE(sensor_data[Energy Consumption]))/_xlfn.STDEV.P(sensor_data[Energy Consumption])</f>
        <v>-0.10141592334208718</v>
      </c>
      <c r="P75" t="str">
        <f>IF(ABS(sensor_data[[#This Row],[z_zcore]])&gt;3, "Outlier", "Normal")</f>
        <v>Normal</v>
      </c>
      <c r="Q75">
        <f>AVERAGEIF(sensor_data[Unit ID], sensor_data[[#This Row],[Unit ID]], sensor_data[EC])</f>
        <v>16.37157894736842</v>
      </c>
      <c r="R75">
        <f>IF(ISBLANK(sensor_data[[#This Row],[EC]]), sensor_data[[#This Row],[average]], sensor_data[[#This Row],[EC]])</f>
        <v>12.68</v>
      </c>
      <c r="S75" t="str">
        <f>IF(sensor_data[[#This Row],[Filled Energy Consumption]]&gt;AVERAGE(sensor_data[Filled Energy Consumption]), "High", "Low")</f>
        <v>Low</v>
      </c>
      <c r="T75" t="s">
        <v>84</v>
      </c>
      <c r="U75" t="b">
        <v>1</v>
      </c>
      <c r="V75">
        <v>6</v>
      </c>
      <c r="W75">
        <v>0</v>
      </c>
      <c r="X75" t="s">
        <v>14</v>
      </c>
    </row>
    <row r="76" spans="1:24" x14ac:dyDescent="0.3">
      <c r="A76" s="1">
        <v>45492.227337962962</v>
      </c>
      <c r="B76" s="1" t="str">
        <f>TEXT(sensor_data[[#This Row],[Timestamp]], "MMMM")</f>
        <v>July</v>
      </c>
      <c r="C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6" s="2">
        <f>MONTH(sensor_data[[#This Row],[Timestamp]])</f>
        <v>7</v>
      </c>
      <c r="E76" s="2">
        <f>DAY(sensor_data[[#This Row],[Timestamp]])</f>
        <v>19</v>
      </c>
      <c r="F76" t="s">
        <v>72</v>
      </c>
      <c r="H76">
        <v>95</v>
      </c>
      <c r="I76">
        <v>43</v>
      </c>
      <c r="J76" t="b">
        <v>0</v>
      </c>
      <c r="K76">
        <v>1</v>
      </c>
      <c r="L76" t="str">
        <f>IF(sensor_data[[#This Row],[HVAC Setting]]&lt;=2, "Low", IF(sensor_data[[#This Row],[HVAC Setting]]=3, "Normal", "High"))</f>
        <v>Low</v>
      </c>
      <c r="M76">
        <v>7</v>
      </c>
      <c r="N76">
        <v>7</v>
      </c>
      <c r="O76">
        <f>(sensor_data[[#This Row],[Energy Consumption]]-AVERAGE(sensor_data[Energy Consumption]))/_xlfn.STDEV.P(sensor_data[Energy Consumption])</f>
        <v>-0.16746476965858065</v>
      </c>
      <c r="P76" t="str">
        <f>IF(ABS(sensor_data[[#This Row],[z_zcore]])&gt;3, "Outlier", "Normal")</f>
        <v>Normal</v>
      </c>
      <c r="Q76">
        <f>AVERAGEIF(sensor_data[Unit ID], sensor_data[[#This Row],[Unit ID]], sensor_data[EC])</f>
        <v>16.37157894736842</v>
      </c>
      <c r="R76">
        <f>IF(ISBLANK(sensor_data[[#This Row],[EC]]), sensor_data[[#This Row],[average]], sensor_data[[#This Row],[EC]])</f>
        <v>7</v>
      </c>
      <c r="S76" t="str">
        <f>IF(sensor_data[[#This Row],[Filled Energy Consumption]]&gt;AVERAGE(sensor_data[Filled Energy Consumption]), "High", "Low")</f>
        <v>Low</v>
      </c>
      <c r="T76" t="s">
        <v>85</v>
      </c>
      <c r="U76" t="b">
        <v>0</v>
      </c>
      <c r="V76">
        <v>12</v>
      </c>
      <c r="W76">
        <v>0</v>
      </c>
      <c r="X76" t="s">
        <v>14</v>
      </c>
    </row>
    <row r="77" spans="1:24" x14ac:dyDescent="0.3">
      <c r="A77" s="1">
        <v>45472.24790509259</v>
      </c>
      <c r="B77" s="1" t="str">
        <f>TEXT(sensor_data[[#This Row],[Timestamp]], "MMMM")</f>
        <v>June</v>
      </c>
      <c r="C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7" s="2">
        <f>MONTH(sensor_data[[#This Row],[Timestamp]])</f>
        <v>6</v>
      </c>
      <c r="E77" s="2">
        <f>DAY(sensor_data[[#This Row],[Timestamp]])</f>
        <v>29</v>
      </c>
      <c r="F77" t="s">
        <v>72</v>
      </c>
      <c r="H77">
        <v>80.5</v>
      </c>
      <c r="I77">
        <v>55.2</v>
      </c>
      <c r="J77" t="b">
        <v>0</v>
      </c>
      <c r="K77">
        <v>1.5</v>
      </c>
      <c r="L77" t="str">
        <f>IF(sensor_data[[#This Row],[HVAC Setting]]&lt;=2, "Low", IF(sensor_data[[#This Row],[HVAC Setting]]=3, "Normal", "High"))</f>
        <v>Low</v>
      </c>
      <c r="M77">
        <v>7.88</v>
      </c>
      <c r="N77">
        <v>7.88</v>
      </c>
      <c r="O77">
        <f>(sensor_data[[#This Row],[Energy Consumption]]-AVERAGE(sensor_data[Energy Consumption]))/_xlfn.STDEV.P(sensor_data[Energy Consumption])</f>
        <v>-0.15723184980672958</v>
      </c>
      <c r="P77" t="str">
        <f>IF(ABS(sensor_data[[#This Row],[z_zcore]])&gt;3, "Outlier", "Normal")</f>
        <v>Normal</v>
      </c>
      <c r="Q77">
        <f>AVERAGEIF(sensor_data[Unit ID], sensor_data[[#This Row],[Unit ID]], sensor_data[EC])</f>
        <v>16.37157894736842</v>
      </c>
      <c r="R77">
        <f>IF(ISBLANK(sensor_data[[#This Row],[EC]]), sensor_data[[#This Row],[average]], sensor_data[[#This Row],[EC]])</f>
        <v>7.88</v>
      </c>
      <c r="S77" t="str">
        <f>IF(sensor_data[[#This Row],[Filled Energy Consumption]]&gt;AVERAGE(sensor_data[Filled Energy Consumption]), "High", "Low")</f>
        <v>Low</v>
      </c>
      <c r="T77" t="s">
        <v>86</v>
      </c>
      <c r="U77" t="b">
        <v>0</v>
      </c>
      <c r="V77">
        <v>19</v>
      </c>
      <c r="W77">
        <v>0</v>
      </c>
      <c r="X77" t="s">
        <v>19</v>
      </c>
    </row>
    <row r="78" spans="1:24" x14ac:dyDescent="0.3">
      <c r="A78" s="1">
        <v>45588.934189814812</v>
      </c>
      <c r="B78" s="1" t="str">
        <f>TEXT(sensor_data[[#This Row],[Timestamp]], "MMMM")</f>
        <v>October</v>
      </c>
      <c r="C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8" s="2">
        <f>MONTH(sensor_data[[#This Row],[Timestamp]])</f>
        <v>10</v>
      </c>
      <c r="E78" s="2">
        <f>DAY(sensor_data[[#This Row],[Timestamp]])</f>
        <v>23</v>
      </c>
      <c r="F78" t="s">
        <v>72</v>
      </c>
      <c r="H78">
        <v>75.7</v>
      </c>
      <c r="I78">
        <v>41.4</v>
      </c>
      <c r="J78" t="b">
        <v>0</v>
      </c>
      <c r="K78">
        <v>2</v>
      </c>
      <c r="L78" t="str">
        <f>IF(sensor_data[[#This Row],[HVAC Setting]]&lt;=2, "Low", IF(sensor_data[[#This Row],[HVAC Setting]]=3, "Normal", "High"))</f>
        <v>Low</v>
      </c>
      <c r="M78">
        <v>10</v>
      </c>
      <c r="N78">
        <v>10</v>
      </c>
      <c r="O78">
        <f>(sensor_data[[#This Row],[Energy Consumption]]-AVERAGE(sensor_data[Energy Consumption]))/_xlfn.STDEV.P(sensor_data[Energy Consumption])</f>
        <v>-0.13257981561817916</v>
      </c>
      <c r="P78" t="str">
        <f>IF(ABS(sensor_data[[#This Row],[z_zcore]])&gt;3, "Outlier", "Normal")</f>
        <v>Normal</v>
      </c>
      <c r="Q78">
        <f>AVERAGEIF(sensor_data[Unit ID], sensor_data[[#This Row],[Unit ID]], sensor_data[EC])</f>
        <v>16.37157894736842</v>
      </c>
      <c r="R78">
        <f>IF(ISBLANK(sensor_data[[#This Row],[EC]]), sensor_data[[#This Row],[average]], sensor_data[[#This Row],[EC]])</f>
        <v>10</v>
      </c>
      <c r="S78" t="str">
        <f>IF(sensor_data[[#This Row],[Filled Energy Consumption]]&gt;AVERAGE(sensor_data[Filled Energy Consumption]), "High", "Low")</f>
        <v>Low</v>
      </c>
      <c r="T78" t="s">
        <v>87</v>
      </c>
      <c r="U78" t="b">
        <v>0</v>
      </c>
      <c r="V78">
        <v>21</v>
      </c>
      <c r="W78">
        <v>0</v>
      </c>
      <c r="X78" t="s">
        <v>19</v>
      </c>
    </row>
    <row r="79" spans="1:24" x14ac:dyDescent="0.3">
      <c r="A79" s="1">
        <v>45630.335659722223</v>
      </c>
      <c r="B79" s="1" t="str">
        <f>TEXT(sensor_data[[#This Row],[Timestamp]], "MMMM")</f>
        <v>December</v>
      </c>
      <c r="C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9" s="2">
        <f>MONTH(sensor_data[[#This Row],[Timestamp]])</f>
        <v>12</v>
      </c>
      <c r="E79" s="2">
        <f>DAY(sensor_data[[#This Row],[Timestamp]])</f>
        <v>4</v>
      </c>
      <c r="F79" t="s">
        <v>72</v>
      </c>
      <c r="H79">
        <v>47.6</v>
      </c>
      <c r="I79">
        <v>37.5</v>
      </c>
      <c r="J79" t="b">
        <v>1</v>
      </c>
      <c r="K79">
        <v>4</v>
      </c>
      <c r="L79" t="str">
        <f>IF(sensor_data[[#This Row],[HVAC Setting]]&lt;=2, "Low", IF(sensor_data[[#This Row],[HVAC Setting]]=3, "Normal", "High"))</f>
        <v>High</v>
      </c>
      <c r="M79">
        <v>24.49</v>
      </c>
      <c r="N79">
        <v>24.49</v>
      </c>
      <c r="O79">
        <f>(sensor_data[[#This Row],[Energy Consumption]]-AVERAGE(sensor_data[Energy Consumption]))/_xlfn.STDEV.P(sensor_data[Energy Consumption])</f>
        <v>3.5914512396959967E-2</v>
      </c>
      <c r="P79" t="str">
        <f>IF(ABS(sensor_data[[#This Row],[z_zcore]])&gt;3, "Outlier", "Normal")</f>
        <v>Normal</v>
      </c>
      <c r="Q79">
        <f>AVERAGEIF(sensor_data[Unit ID], sensor_data[[#This Row],[Unit ID]], sensor_data[EC])</f>
        <v>16.37157894736842</v>
      </c>
      <c r="R79">
        <f>IF(ISBLANK(sensor_data[[#This Row],[EC]]), sensor_data[[#This Row],[average]], sensor_data[[#This Row],[EC]])</f>
        <v>24.49</v>
      </c>
      <c r="S79" t="str">
        <f>IF(sensor_data[[#This Row],[Filled Energy Consumption]]&gt;AVERAGE(sensor_data[Filled Energy Consumption]), "High", "Low")</f>
        <v>High</v>
      </c>
      <c r="T79" t="s">
        <v>88</v>
      </c>
      <c r="U79" t="b">
        <v>1</v>
      </c>
      <c r="V79">
        <v>15</v>
      </c>
      <c r="W79">
        <v>1</v>
      </c>
      <c r="X79" t="s">
        <v>17</v>
      </c>
    </row>
    <row r="80" spans="1:24" x14ac:dyDescent="0.3">
      <c r="A80" s="1">
        <v>45633.913576388892</v>
      </c>
      <c r="B80" s="1" t="str">
        <f>TEXT(sensor_data[[#This Row],[Timestamp]], "MMMM")</f>
        <v>December</v>
      </c>
      <c r="C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0" s="2">
        <f>MONTH(sensor_data[[#This Row],[Timestamp]])</f>
        <v>12</v>
      </c>
      <c r="E80" s="2">
        <f>DAY(sensor_data[[#This Row],[Timestamp]])</f>
        <v>7</v>
      </c>
      <c r="F80" t="s">
        <v>72</v>
      </c>
      <c r="H80">
        <v>43.7</v>
      </c>
      <c r="I80">
        <v>39.1</v>
      </c>
      <c r="J80" t="b">
        <v>1</v>
      </c>
      <c r="K80">
        <v>5</v>
      </c>
      <c r="L80" t="str">
        <f>IF(sensor_data[[#This Row],[HVAC Setting]]&lt;=2, "Low", IF(sensor_data[[#This Row],[HVAC Setting]]=3, "Normal", "High"))</f>
        <v>High</v>
      </c>
      <c r="M80">
        <v>30.08</v>
      </c>
      <c r="N80">
        <v>30.08</v>
      </c>
      <c r="O80">
        <f>(sensor_data[[#This Row],[Energy Consumption]]-AVERAGE(sensor_data[Energy Consumption]))/_xlfn.STDEV.P(sensor_data[Energy Consumption])</f>
        <v>0.10091681009224139</v>
      </c>
      <c r="P80" t="str">
        <f>IF(ABS(sensor_data[[#This Row],[z_zcore]])&gt;3, "Outlier", "Normal")</f>
        <v>Normal</v>
      </c>
      <c r="Q80">
        <f>AVERAGEIF(sensor_data[Unit ID], sensor_data[[#This Row],[Unit ID]], sensor_data[EC])</f>
        <v>16.37157894736842</v>
      </c>
      <c r="R80">
        <f>IF(ISBLANK(sensor_data[[#This Row],[EC]]), sensor_data[[#This Row],[average]], sensor_data[[#This Row],[EC]])</f>
        <v>30.08</v>
      </c>
      <c r="S80" t="str">
        <f>IF(sensor_data[[#This Row],[Filled Energy Consumption]]&gt;AVERAGE(sensor_data[Filled Energy Consumption]), "High", "Low")</f>
        <v>High</v>
      </c>
      <c r="T80" t="s">
        <v>34</v>
      </c>
      <c r="U80" t="b">
        <v>1</v>
      </c>
      <c r="V80">
        <v>15</v>
      </c>
      <c r="W80">
        <v>1</v>
      </c>
      <c r="X80" t="s">
        <v>19</v>
      </c>
    </row>
    <row r="81" spans="1:24" x14ac:dyDescent="0.3">
      <c r="A81" s="1">
        <v>45615.54724537037</v>
      </c>
      <c r="B81" s="1" t="str">
        <f>TEXT(sensor_data[[#This Row],[Timestamp]], "MMMM")</f>
        <v>November</v>
      </c>
      <c r="C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1" s="2">
        <f>MONTH(sensor_data[[#This Row],[Timestamp]])</f>
        <v>11</v>
      </c>
      <c r="E81" s="2">
        <f>DAY(sensor_data[[#This Row],[Timestamp]])</f>
        <v>19</v>
      </c>
      <c r="F81" t="s">
        <v>72</v>
      </c>
      <c r="H81">
        <v>64.8</v>
      </c>
      <c r="I81">
        <v>52</v>
      </c>
      <c r="J81" t="b">
        <v>0</v>
      </c>
      <c r="K81">
        <v>3</v>
      </c>
      <c r="L81" t="str">
        <f>IF(sensor_data[[#This Row],[HVAC Setting]]&lt;=2, "Low", IF(sensor_data[[#This Row],[HVAC Setting]]=3, "Normal", "High"))</f>
        <v>Normal</v>
      </c>
      <c r="M81">
        <v>15</v>
      </c>
      <c r="N81">
        <v>15</v>
      </c>
      <c r="O81">
        <f>(sensor_data[[#This Row],[Energy Consumption]]-AVERAGE(sensor_data[Energy Consumption]))/_xlfn.STDEV.P(sensor_data[Energy Consumption])</f>
        <v>-7.4438225550843368E-2</v>
      </c>
      <c r="P81" t="str">
        <f>IF(ABS(sensor_data[[#This Row],[z_zcore]])&gt;3, "Outlier", "Normal")</f>
        <v>Normal</v>
      </c>
      <c r="Q81">
        <f>AVERAGEIF(sensor_data[Unit ID], sensor_data[[#This Row],[Unit ID]], sensor_data[EC])</f>
        <v>16.37157894736842</v>
      </c>
      <c r="R81">
        <f>IF(ISBLANK(sensor_data[[#This Row],[EC]]), sensor_data[[#This Row],[average]], sensor_data[[#This Row],[EC]])</f>
        <v>15</v>
      </c>
      <c r="S81" t="str">
        <f>IF(sensor_data[[#This Row],[Filled Energy Consumption]]&gt;AVERAGE(sensor_data[Filled Energy Consumption]), "High", "Low")</f>
        <v>Low</v>
      </c>
      <c r="T81" t="s">
        <v>89</v>
      </c>
      <c r="U81" t="b">
        <v>0</v>
      </c>
      <c r="V81">
        <v>15</v>
      </c>
      <c r="W81">
        <v>0</v>
      </c>
      <c r="X81" t="s">
        <v>14</v>
      </c>
    </row>
    <row r="82" spans="1:24" x14ac:dyDescent="0.3">
      <c r="A82" s="1">
        <v>45548.481261574074</v>
      </c>
      <c r="B82" s="1" t="str">
        <f>TEXT(sensor_data[[#This Row],[Timestamp]], "MMMM")</f>
        <v>September</v>
      </c>
      <c r="C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2" s="2">
        <f>MONTH(sensor_data[[#This Row],[Timestamp]])</f>
        <v>9</v>
      </c>
      <c r="E82" s="2">
        <f>DAY(sensor_data[[#This Row],[Timestamp]])</f>
        <v>13</v>
      </c>
      <c r="F82" t="s">
        <v>90</v>
      </c>
      <c r="H82">
        <v>75.599999999999994</v>
      </c>
      <c r="I82">
        <v>53.6</v>
      </c>
      <c r="J82" t="b">
        <v>1</v>
      </c>
      <c r="K82">
        <v>4</v>
      </c>
      <c r="L82" t="str">
        <f>IF(sensor_data[[#This Row],[HVAC Setting]]&lt;=2, "Low", IF(sensor_data[[#This Row],[HVAC Setting]]=3, "Normal", "High"))</f>
        <v>High</v>
      </c>
      <c r="M82">
        <v>23.66</v>
      </c>
      <c r="N82">
        <v>23.66</v>
      </c>
      <c r="O82">
        <f>(sensor_data[[#This Row],[Energy Consumption]]-AVERAGE(sensor_data[Energy Consumption]))/_xlfn.STDEV.P(sensor_data[Energy Consumption])</f>
        <v>2.6263008445782242E-2</v>
      </c>
      <c r="P82" t="str">
        <f>IF(ABS(sensor_data[[#This Row],[z_zcore]])&gt;3, "Outlier", "Normal")</f>
        <v>Normal</v>
      </c>
      <c r="Q82">
        <f>AVERAGEIF(sensor_data[Unit ID], sensor_data[[#This Row],[Unit ID]], sensor_data[EC])</f>
        <v>17.989473684210523</v>
      </c>
      <c r="R82">
        <f>IF(ISBLANK(sensor_data[[#This Row],[EC]]), sensor_data[[#This Row],[average]], sensor_data[[#This Row],[EC]])</f>
        <v>23.66</v>
      </c>
      <c r="S82" t="str">
        <f>IF(sensor_data[[#This Row],[Filled Energy Consumption]]&gt;AVERAGE(sensor_data[Filled Energy Consumption]), "High", "Low")</f>
        <v>High</v>
      </c>
      <c r="T82" t="s">
        <v>91</v>
      </c>
      <c r="U82" t="b">
        <v>1</v>
      </c>
      <c r="V82">
        <v>5</v>
      </c>
      <c r="W82">
        <v>1</v>
      </c>
      <c r="X82" t="s">
        <v>19</v>
      </c>
    </row>
    <row r="83" spans="1:24" x14ac:dyDescent="0.3">
      <c r="A83" s="1">
        <v>45495.52239583333</v>
      </c>
      <c r="B83" s="1" t="str">
        <f>TEXT(sensor_data[[#This Row],[Timestamp]], "MMMM")</f>
        <v>July</v>
      </c>
      <c r="C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3" s="2">
        <f>MONTH(sensor_data[[#This Row],[Timestamp]])</f>
        <v>7</v>
      </c>
      <c r="E83" s="2">
        <f>DAY(sensor_data[[#This Row],[Timestamp]])</f>
        <v>22</v>
      </c>
      <c r="F83" t="s">
        <v>90</v>
      </c>
      <c r="H83">
        <v>91.5</v>
      </c>
      <c r="I83">
        <v>49.2</v>
      </c>
      <c r="J83" t="b">
        <v>1</v>
      </c>
      <c r="K83">
        <v>4</v>
      </c>
      <c r="L83" t="str">
        <f>IF(sensor_data[[#This Row],[HVAC Setting]]&lt;=2, "Low", IF(sensor_data[[#This Row],[HVAC Setting]]=3, "Normal", "High"))</f>
        <v>High</v>
      </c>
      <c r="M83">
        <v>24.49</v>
      </c>
      <c r="N83">
        <v>24.49</v>
      </c>
      <c r="O83">
        <f>(sensor_data[[#This Row],[Energy Consumption]]-AVERAGE(sensor_data[Energy Consumption]))/_xlfn.STDEV.P(sensor_data[Energy Consumption])</f>
        <v>3.5914512396959967E-2</v>
      </c>
      <c r="P83" t="str">
        <f>IF(ABS(sensor_data[[#This Row],[z_zcore]])&gt;3, "Outlier", "Normal")</f>
        <v>Normal</v>
      </c>
      <c r="Q83">
        <f>AVERAGEIF(sensor_data[Unit ID], sensor_data[[#This Row],[Unit ID]], sensor_data[EC])</f>
        <v>17.989473684210523</v>
      </c>
      <c r="R83">
        <f>IF(ISBLANK(sensor_data[[#This Row],[EC]]), sensor_data[[#This Row],[average]], sensor_data[[#This Row],[EC]])</f>
        <v>24.49</v>
      </c>
      <c r="S83" t="str">
        <f>IF(sensor_data[[#This Row],[Filled Energy Consumption]]&gt;AVERAGE(sensor_data[Filled Energy Consumption]), "High", "Low")</f>
        <v>High</v>
      </c>
      <c r="T83" t="s">
        <v>81</v>
      </c>
      <c r="U83" t="b">
        <v>1</v>
      </c>
      <c r="V83">
        <v>23</v>
      </c>
      <c r="W83">
        <v>1</v>
      </c>
      <c r="X83" t="s">
        <v>17</v>
      </c>
    </row>
    <row r="84" spans="1:24" x14ac:dyDescent="0.3">
      <c r="A84" s="1">
        <v>45366.499351851853</v>
      </c>
      <c r="B84" s="1" t="str">
        <f>TEXT(sensor_data[[#This Row],[Timestamp]], "MMMM")</f>
        <v>March</v>
      </c>
      <c r="C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4" s="2">
        <f>MONTH(sensor_data[[#This Row],[Timestamp]])</f>
        <v>3</v>
      </c>
      <c r="E84" s="2">
        <f>DAY(sensor_data[[#This Row],[Timestamp]])</f>
        <v>15</v>
      </c>
      <c r="F84" t="s">
        <v>90</v>
      </c>
      <c r="H84">
        <v>64.599999999999994</v>
      </c>
      <c r="I84">
        <v>30.8</v>
      </c>
      <c r="J84" t="b">
        <v>0</v>
      </c>
      <c r="K84">
        <v>2</v>
      </c>
      <c r="L84" t="str">
        <f>IF(sensor_data[[#This Row],[HVAC Setting]]&lt;=2, "Low", IF(sensor_data[[#This Row],[HVAC Setting]]=3, "Normal", "High"))</f>
        <v>Low</v>
      </c>
      <c r="M84">
        <v>10</v>
      </c>
      <c r="N84">
        <v>10</v>
      </c>
      <c r="O84">
        <f>(sensor_data[[#This Row],[Energy Consumption]]-AVERAGE(sensor_data[Energy Consumption]))/_xlfn.STDEV.P(sensor_data[Energy Consumption])</f>
        <v>-0.13257981561817916</v>
      </c>
      <c r="P84" t="str">
        <f>IF(ABS(sensor_data[[#This Row],[z_zcore]])&gt;3, "Outlier", "Normal")</f>
        <v>Normal</v>
      </c>
      <c r="Q84">
        <f>AVERAGEIF(sensor_data[Unit ID], sensor_data[[#This Row],[Unit ID]], sensor_data[EC])</f>
        <v>17.989473684210523</v>
      </c>
      <c r="R84">
        <f>IF(ISBLANK(sensor_data[[#This Row],[EC]]), sensor_data[[#This Row],[average]], sensor_data[[#This Row],[EC]])</f>
        <v>10</v>
      </c>
      <c r="S84" t="str">
        <f>IF(sensor_data[[#This Row],[Filled Energy Consumption]]&gt;AVERAGE(sensor_data[Filled Energy Consumption]), "High", "Low")</f>
        <v>Low</v>
      </c>
      <c r="T84" t="s">
        <v>92</v>
      </c>
      <c r="U84" t="b">
        <v>0</v>
      </c>
      <c r="V84">
        <v>20</v>
      </c>
      <c r="W84">
        <v>0</v>
      </c>
      <c r="X84" t="s">
        <v>19</v>
      </c>
    </row>
    <row r="85" spans="1:24" x14ac:dyDescent="0.3">
      <c r="A85" s="1">
        <v>45601.727939814817</v>
      </c>
      <c r="B85" s="1" t="str">
        <f>TEXT(sensor_data[[#This Row],[Timestamp]], "MMMM")</f>
        <v>November</v>
      </c>
      <c r="C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5" s="2">
        <f>MONTH(sensor_data[[#This Row],[Timestamp]])</f>
        <v>11</v>
      </c>
      <c r="E85" s="2">
        <f>DAY(sensor_data[[#This Row],[Timestamp]])</f>
        <v>5</v>
      </c>
      <c r="F85" t="s">
        <v>90</v>
      </c>
      <c r="H85">
        <v>73.7</v>
      </c>
      <c r="I85">
        <v>58.8</v>
      </c>
      <c r="J85" t="b">
        <v>1</v>
      </c>
      <c r="K85">
        <v>4</v>
      </c>
      <c r="L85" t="str">
        <f>IF(sensor_data[[#This Row],[HVAC Setting]]&lt;=2, "Low", IF(sensor_data[[#This Row],[HVAC Setting]]=3, "Normal", "High"))</f>
        <v>High</v>
      </c>
      <c r="M85">
        <v>23.95</v>
      </c>
      <c r="N85">
        <v>23.95</v>
      </c>
      <c r="O85">
        <f>(sensor_data[[#This Row],[Energy Consumption]]-AVERAGE(sensor_data[Energy Consumption]))/_xlfn.STDEV.P(sensor_data[Energy Consumption])</f>
        <v>2.9635220669687708E-2</v>
      </c>
      <c r="P85" t="str">
        <f>IF(ABS(sensor_data[[#This Row],[z_zcore]])&gt;3, "Outlier", "Normal")</f>
        <v>Normal</v>
      </c>
      <c r="Q85">
        <f>AVERAGEIF(sensor_data[Unit ID], sensor_data[[#This Row],[Unit ID]], sensor_data[EC])</f>
        <v>17.989473684210523</v>
      </c>
      <c r="R85">
        <f>IF(ISBLANK(sensor_data[[#This Row],[EC]]), sensor_data[[#This Row],[average]], sensor_data[[#This Row],[EC]])</f>
        <v>23.95</v>
      </c>
      <c r="S85" t="str">
        <f>IF(sensor_data[[#This Row],[Filled Energy Consumption]]&gt;AVERAGE(sensor_data[Filled Energy Consumption]), "High", "Low")</f>
        <v>High</v>
      </c>
      <c r="T85" t="s">
        <v>77</v>
      </c>
      <c r="U85" t="b">
        <v>1</v>
      </c>
      <c r="V85">
        <v>21</v>
      </c>
      <c r="W85">
        <v>1</v>
      </c>
      <c r="X85" t="s">
        <v>19</v>
      </c>
    </row>
    <row r="86" spans="1:24" x14ac:dyDescent="0.3">
      <c r="A86" s="1">
        <v>45521.71603009259</v>
      </c>
      <c r="B86" s="1" t="str">
        <f>TEXT(sensor_data[[#This Row],[Timestamp]], "MMMM")</f>
        <v>August</v>
      </c>
      <c r="C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6" s="2">
        <f>MONTH(sensor_data[[#This Row],[Timestamp]])</f>
        <v>8</v>
      </c>
      <c r="E86" s="2">
        <f>DAY(sensor_data[[#This Row],[Timestamp]])</f>
        <v>17</v>
      </c>
      <c r="F86" t="s">
        <v>90</v>
      </c>
      <c r="H86">
        <v>89.7</v>
      </c>
      <c r="I86">
        <v>54.7</v>
      </c>
      <c r="J86" t="b">
        <v>1</v>
      </c>
      <c r="K86">
        <v>4.5</v>
      </c>
      <c r="L86" t="str">
        <f>IF(sensor_data[[#This Row],[HVAC Setting]]&lt;=2, "Low", IF(sensor_data[[#This Row],[HVAC Setting]]=3, "Normal", "High"))</f>
        <v>High</v>
      </c>
      <c r="M86">
        <v>29.8</v>
      </c>
      <c r="N86">
        <v>29.8</v>
      </c>
      <c r="O86">
        <f>(sensor_data[[#This Row],[Energy Consumption]]-AVERAGE(sensor_data[Energy Consumption]))/_xlfn.STDEV.P(sensor_data[Energy Consumption])</f>
        <v>9.7660881048470607E-2</v>
      </c>
      <c r="P86" t="str">
        <f>IF(ABS(sensor_data[[#This Row],[z_zcore]])&gt;3, "Outlier", "Normal")</f>
        <v>Normal</v>
      </c>
      <c r="Q86">
        <f>AVERAGEIF(sensor_data[Unit ID], sensor_data[[#This Row],[Unit ID]], sensor_data[EC])</f>
        <v>17.989473684210523</v>
      </c>
      <c r="R86">
        <f>IF(ISBLANK(sensor_data[[#This Row],[EC]]), sensor_data[[#This Row],[average]], sensor_data[[#This Row],[EC]])</f>
        <v>29.8</v>
      </c>
      <c r="S86" t="str">
        <f>IF(sensor_data[[#This Row],[Filled Energy Consumption]]&gt;AVERAGE(sensor_data[Filled Energy Consumption]), "High", "Low")</f>
        <v>High</v>
      </c>
      <c r="T86" t="s">
        <v>81</v>
      </c>
      <c r="U86" t="b">
        <v>1</v>
      </c>
      <c r="V86">
        <v>21</v>
      </c>
      <c r="W86">
        <v>1</v>
      </c>
      <c r="X86" t="s">
        <v>17</v>
      </c>
    </row>
    <row r="87" spans="1:24" x14ac:dyDescent="0.3">
      <c r="A87" s="1">
        <v>45556.257164351853</v>
      </c>
      <c r="B87" s="1" t="str">
        <f>TEXT(sensor_data[[#This Row],[Timestamp]], "MMMM")</f>
        <v>September</v>
      </c>
      <c r="C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7" s="2">
        <f>MONTH(sensor_data[[#This Row],[Timestamp]])</f>
        <v>9</v>
      </c>
      <c r="E87" s="2">
        <f>DAY(sensor_data[[#This Row],[Timestamp]])</f>
        <v>21</v>
      </c>
      <c r="F87" t="s">
        <v>90</v>
      </c>
      <c r="H87">
        <v>81.5</v>
      </c>
      <c r="I87">
        <v>52.7</v>
      </c>
      <c r="J87" t="b">
        <v>1</v>
      </c>
      <c r="K87">
        <v>4.5</v>
      </c>
      <c r="L87" t="str">
        <f>IF(sensor_data[[#This Row],[HVAC Setting]]&lt;=2, "Low", IF(sensor_data[[#This Row],[HVAC Setting]]=3, "Normal", "High"))</f>
        <v>High</v>
      </c>
      <c r="M87">
        <v>25.79</v>
      </c>
      <c r="N87">
        <v>25.79</v>
      </c>
      <c r="O87">
        <f>(sensor_data[[#This Row],[Energy Consumption]]-AVERAGE(sensor_data[Energy Consumption]))/_xlfn.STDEV.P(sensor_data[Energy Consumption])</f>
        <v>5.1031325814467281E-2</v>
      </c>
      <c r="P87" t="str">
        <f>IF(ABS(sensor_data[[#This Row],[z_zcore]])&gt;3, "Outlier", "Normal")</f>
        <v>Normal</v>
      </c>
      <c r="Q87">
        <f>AVERAGEIF(sensor_data[Unit ID], sensor_data[[#This Row],[Unit ID]], sensor_data[EC])</f>
        <v>17.989473684210523</v>
      </c>
      <c r="R87">
        <f>IF(ISBLANK(sensor_data[[#This Row],[EC]]), sensor_data[[#This Row],[average]], sensor_data[[#This Row],[EC]])</f>
        <v>25.79</v>
      </c>
      <c r="S87" t="str">
        <f>IF(sensor_data[[#This Row],[Filled Energy Consumption]]&gt;AVERAGE(sensor_data[Filled Energy Consumption]), "High", "Low")</f>
        <v>High</v>
      </c>
      <c r="T87" t="s">
        <v>48</v>
      </c>
      <c r="U87" t="b">
        <v>1</v>
      </c>
      <c r="V87">
        <v>17</v>
      </c>
      <c r="W87">
        <v>1</v>
      </c>
      <c r="X87" t="s">
        <v>17</v>
      </c>
    </row>
    <row r="88" spans="1:24" x14ac:dyDescent="0.3">
      <c r="A88" s="1">
        <v>45502.639907407407</v>
      </c>
      <c r="B88" s="1" t="str">
        <f>TEXT(sensor_data[[#This Row],[Timestamp]], "MMMM")</f>
        <v>July</v>
      </c>
      <c r="C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8" s="2">
        <f>MONTH(sensor_data[[#This Row],[Timestamp]])</f>
        <v>7</v>
      </c>
      <c r="E88" s="2">
        <f>DAY(sensor_data[[#This Row],[Timestamp]])</f>
        <v>29</v>
      </c>
      <c r="F88" t="s">
        <v>90</v>
      </c>
      <c r="H88">
        <v>98.2</v>
      </c>
      <c r="I88">
        <v>61.8</v>
      </c>
      <c r="J88" t="b">
        <v>0</v>
      </c>
      <c r="K88">
        <v>2</v>
      </c>
      <c r="L88" t="str">
        <f>IF(sensor_data[[#This Row],[HVAC Setting]]&lt;=2, "Low", IF(sensor_data[[#This Row],[HVAC Setting]]=3, "Normal", "High"))</f>
        <v>Low</v>
      </c>
      <c r="M88">
        <v>12</v>
      </c>
      <c r="N88">
        <v>12</v>
      </c>
      <c r="O88">
        <f>(sensor_data[[#This Row],[Energy Consumption]]-AVERAGE(sensor_data[Energy Consumption]))/_xlfn.STDEV.P(sensor_data[Energy Consumption])</f>
        <v>-0.10932317959124485</v>
      </c>
      <c r="P88" t="str">
        <f>IF(ABS(sensor_data[[#This Row],[z_zcore]])&gt;3, "Outlier", "Normal")</f>
        <v>Normal</v>
      </c>
      <c r="Q88">
        <f>AVERAGEIF(sensor_data[Unit ID], sensor_data[[#This Row],[Unit ID]], sensor_data[EC])</f>
        <v>17.989473684210523</v>
      </c>
      <c r="R88">
        <f>IF(ISBLANK(sensor_data[[#This Row],[EC]]), sensor_data[[#This Row],[average]], sensor_data[[#This Row],[EC]])</f>
        <v>12</v>
      </c>
      <c r="S88" t="str">
        <f>IF(sensor_data[[#This Row],[Filled Energy Consumption]]&gt;AVERAGE(sensor_data[Filled Energy Consumption]), "High", "Low")</f>
        <v>Low</v>
      </c>
      <c r="T88" t="s">
        <v>93</v>
      </c>
      <c r="U88" t="b">
        <v>0</v>
      </c>
      <c r="V88">
        <v>13</v>
      </c>
      <c r="W88">
        <v>0</v>
      </c>
      <c r="X88" t="s">
        <v>19</v>
      </c>
    </row>
    <row r="89" spans="1:24" x14ac:dyDescent="0.3">
      <c r="A89" s="1">
        <v>45602.443819444445</v>
      </c>
      <c r="B89" s="1" t="str">
        <f>TEXT(sensor_data[[#This Row],[Timestamp]], "MMMM")</f>
        <v>November</v>
      </c>
      <c r="C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9" s="2">
        <f>MONTH(sensor_data[[#This Row],[Timestamp]])</f>
        <v>11</v>
      </c>
      <c r="E89" s="2">
        <f>DAY(sensor_data[[#This Row],[Timestamp]])</f>
        <v>6</v>
      </c>
      <c r="F89" t="s">
        <v>90</v>
      </c>
      <c r="H89">
        <v>61.4</v>
      </c>
      <c r="I89">
        <v>48.7</v>
      </c>
      <c r="J89" t="b">
        <v>0</v>
      </c>
      <c r="K89">
        <v>3</v>
      </c>
      <c r="L89" t="str">
        <f>IF(sensor_data[[#This Row],[HVAC Setting]]&lt;=2, "Low", IF(sensor_data[[#This Row],[HVAC Setting]]=3, "Normal", "High"))</f>
        <v>Normal</v>
      </c>
      <c r="M89">
        <v>15</v>
      </c>
      <c r="N89">
        <v>15</v>
      </c>
      <c r="O89">
        <f>(sensor_data[[#This Row],[Energy Consumption]]-AVERAGE(sensor_data[Energy Consumption]))/_xlfn.STDEV.P(sensor_data[Energy Consumption])</f>
        <v>-7.4438225550843368E-2</v>
      </c>
      <c r="P89" t="str">
        <f>IF(ABS(sensor_data[[#This Row],[z_zcore]])&gt;3, "Outlier", "Normal")</f>
        <v>Normal</v>
      </c>
      <c r="Q89">
        <f>AVERAGEIF(sensor_data[Unit ID], sensor_data[[#This Row],[Unit ID]], sensor_data[EC])</f>
        <v>17.989473684210523</v>
      </c>
      <c r="R89">
        <f>IF(ISBLANK(sensor_data[[#This Row],[EC]]), sensor_data[[#This Row],[average]], sensor_data[[#This Row],[EC]])</f>
        <v>15</v>
      </c>
      <c r="S89" t="str">
        <f>IF(sensor_data[[#This Row],[Filled Energy Consumption]]&gt;AVERAGE(sensor_data[Filled Energy Consumption]), "High", "Low")</f>
        <v>Low</v>
      </c>
      <c r="T89" t="s">
        <v>94</v>
      </c>
      <c r="U89" t="b">
        <v>0</v>
      </c>
      <c r="V89">
        <v>9</v>
      </c>
      <c r="W89">
        <v>0</v>
      </c>
      <c r="X89" t="s">
        <v>14</v>
      </c>
    </row>
    <row r="90" spans="1:24" x14ac:dyDescent="0.3">
      <c r="A90" s="1">
        <v>45476.242719907408</v>
      </c>
      <c r="B90" s="1" t="str">
        <f>TEXT(sensor_data[[#This Row],[Timestamp]], "MMMM")</f>
        <v>July</v>
      </c>
      <c r="C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0" s="2">
        <f>MONTH(sensor_data[[#This Row],[Timestamp]])</f>
        <v>7</v>
      </c>
      <c r="E90" s="2">
        <f>DAY(sensor_data[[#This Row],[Timestamp]])</f>
        <v>3</v>
      </c>
      <c r="F90" t="s">
        <v>90</v>
      </c>
      <c r="H90">
        <v>80.3</v>
      </c>
      <c r="I90">
        <v>52.3</v>
      </c>
      <c r="J90" t="b">
        <v>0</v>
      </c>
      <c r="K90">
        <v>1</v>
      </c>
      <c r="L90" t="str">
        <f>IF(sensor_data[[#This Row],[HVAC Setting]]&lt;=2, "Low", IF(sensor_data[[#This Row],[HVAC Setting]]=3, "Normal", "High"))</f>
        <v>Low</v>
      </c>
      <c r="M90">
        <v>5</v>
      </c>
      <c r="N90">
        <v>5</v>
      </c>
      <c r="O90">
        <f>(sensor_data[[#This Row],[Energy Consumption]]-AVERAGE(sensor_data[Energy Consumption]))/_xlfn.STDEV.P(sensor_data[Energy Consumption])</f>
        <v>-0.19072140568551499</v>
      </c>
      <c r="P90" t="str">
        <f>IF(ABS(sensor_data[[#This Row],[z_zcore]])&gt;3, "Outlier", "Normal")</f>
        <v>Normal</v>
      </c>
      <c r="Q90">
        <f>AVERAGEIF(sensor_data[Unit ID], sensor_data[[#This Row],[Unit ID]], sensor_data[EC])</f>
        <v>17.989473684210523</v>
      </c>
      <c r="R90">
        <f>IF(ISBLANK(sensor_data[[#This Row],[EC]]), sensor_data[[#This Row],[average]], sensor_data[[#This Row],[EC]])</f>
        <v>5</v>
      </c>
      <c r="S90" t="str">
        <f>IF(sensor_data[[#This Row],[Filled Energy Consumption]]&gt;AVERAGE(sensor_data[Filled Energy Consumption]), "High", "Low")</f>
        <v>Low</v>
      </c>
      <c r="T90" t="s">
        <v>95</v>
      </c>
      <c r="U90" t="b">
        <v>0</v>
      </c>
      <c r="V90">
        <v>9</v>
      </c>
      <c r="W90">
        <v>0</v>
      </c>
      <c r="X90" t="s">
        <v>19</v>
      </c>
    </row>
    <row r="91" spans="1:24" x14ac:dyDescent="0.3">
      <c r="A91" s="1">
        <v>45618.118275462963</v>
      </c>
      <c r="B91" s="1" t="str">
        <f>TEXT(sensor_data[[#This Row],[Timestamp]], "MMMM")</f>
        <v>November</v>
      </c>
      <c r="C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1" s="2">
        <f>MONTH(sensor_data[[#This Row],[Timestamp]])</f>
        <v>11</v>
      </c>
      <c r="E91" s="2">
        <f>DAY(sensor_data[[#This Row],[Timestamp]])</f>
        <v>22</v>
      </c>
      <c r="F91" t="s">
        <v>90</v>
      </c>
      <c r="H91">
        <v>65.599999999999994</v>
      </c>
      <c r="I91">
        <v>53.5</v>
      </c>
      <c r="J91" t="b">
        <v>0</v>
      </c>
      <c r="K91">
        <v>2</v>
      </c>
      <c r="L91" t="str">
        <f>IF(sensor_data[[#This Row],[HVAC Setting]]&lt;=2, "Low", IF(sensor_data[[#This Row],[HVAC Setting]]=3, "Normal", "High"))</f>
        <v>Low</v>
      </c>
      <c r="M91">
        <v>10</v>
      </c>
      <c r="N91">
        <v>10</v>
      </c>
      <c r="O91">
        <f>(sensor_data[[#This Row],[Energy Consumption]]-AVERAGE(sensor_data[Energy Consumption]))/_xlfn.STDEV.P(sensor_data[Energy Consumption])</f>
        <v>-0.13257981561817916</v>
      </c>
      <c r="P91" t="str">
        <f>IF(ABS(sensor_data[[#This Row],[z_zcore]])&gt;3, "Outlier", "Normal")</f>
        <v>Normal</v>
      </c>
      <c r="Q91">
        <f>AVERAGEIF(sensor_data[Unit ID], sensor_data[[#This Row],[Unit ID]], sensor_data[EC])</f>
        <v>17.989473684210523</v>
      </c>
      <c r="R91">
        <f>IF(ISBLANK(sensor_data[[#This Row],[EC]]), sensor_data[[#This Row],[average]], sensor_data[[#This Row],[EC]])</f>
        <v>10</v>
      </c>
      <c r="S91" t="str">
        <f>IF(sensor_data[[#This Row],[Filled Energy Consumption]]&gt;AVERAGE(sensor_data[Filled Energy Consumption]), "High", "Low")</f>
        <v>Low</v>
      </c>
      <c r="T91" t="s">
        <v>31</v>
      </c>
      <c r="U91" t="b">
        <v>0</v>
      </c>
      <c r="V91">
        <v>2</v>
      </c>
      <c r="W91">
        <v>0</v>
      </c>
      <c r="X91" t="s">
        <v>19</v>
      </c>
    </row>
    <row r="92" spans="1:24" x14ac:dyDescent="0.3">
      <c r="A92" s="1">
        <v>45432.339571759258</v>
      </c>
      <c r="B92" s="1" t="str">
        <f>TEXT(sensor_data[[#This Row],[Timestamp]], "MMMM")</f>
        <v>May</v>
      </c>
      <c r="C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2" s="2">
        <f>MONTH(sensor_data[[#This Row],[Timestamp]])</f>
        <v>5</v>
      </c>
      <c r="E92" s="2">
        <f>DAY(sensor_data[[#This Row],[Timestamp]])</f>
        <v>20</v>
      </c>
      <c r="F92" t="s">
        <v>90</v>
      </c>
      <c r="H92">
        <v>78.900000000000006</v>
      </c>
      <c r="I92">
        <v>48.7</v>
      </c>
      <c r="J92" t="b">
        <v>1</v>
      </c>
      <c r="K92">
        <v>2</v>
      </c>
      <c r="L92" t="str">
        <f>IF(sensor_data[[#This Row],[HVAC Setting]]&lt;=2, "Low", IF(sensor_data[[#This Row],[HVAC Setting]]=3, "Normal", "High"))</f>
        <v>Low</v>
      </c>
      <c r="M92">
        <v>11.57</v>
      </c>
      <c r="N92">
        <v>11.57</v>
      </c>
      <c r="O92">
        <f>(sensor_data[[#This Row],[Energy Consumption]]-AVERAGE(sensor_data[Energy Consumption]))/_xlfn.STDEV.P(sensor_data[Energy Consumption])</f>
        <v>-0.11432335633703573</v>
      </c>
      <c r="P92" t="str">
        <f>IF(ABS(sensor_data[[#This Row],[z_zcore]])&gt;3, "Outlier", "Normal")</f>
        <v>Normal</v>
      </c>
      <c r="Q92">
        <f>AVERAGEIF(sensor_data[Unit ID], sensor_data[[#This Row],[Unit ID]], sensor_data[EC])</f>
        <v>17.989473684210523</v>
      </c>
      <c r="R92">
        <f>IF(ISBLANK(sensor_data[[#This Row],[EC]]), sensor_data[[#This Row],[average]], sensor_data[[#This Row],[EC]])</f>
        <v>11.57</v>
      </c>
      <c r="S92" t="str">
        <f>IF(sensor_data[[#This Row],[Filled Energy Consumption]]&gt;AVERAGE(sensor_data[Filled Energy Consumption]), "High", "Low")</f>
        <v>Low</v>
      </c>
      <c r="T92" t="s">
        <v>96</v>
      </c>
      <c r="U92" t="b">
        <v>1</v>
      </c>
      <c r="V92">
        <v>5</v>
      </c>
      <c r="W92">
        <v>1</v>
      </c>
      <c r="X92" t="s">
        <v>19</v>
      </c>
    </row>
    <row r="93" spans="1:24" x14ac:dyDescent="0.3">
      <c r="A93" s="1">
        <v>45506.702187499999</v>
      </c>
      <c r="B93" s="1" t="str">
        <f>TEXT(sensor_data[[#This Row],[Timestamp]], "MMMM")</f>
        <v>August</v>
      </c>
      <c r="C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3" s="2">
        <f>MONTH(sensor_data[[#This Row],[Timestamp]])</f>
        <v>8</v>
      </c>
      <c r="E93" s="2">
        <f>DAY(sensor_data[[#This Row],[Timestamp]])</f>
        <v>2</v>
      </c>
      <c r="F93" t="s">
        <v>90</v>
      </c>
      <c r="H93">
        <v>88.4</v>
      </c>
      <c r="I93">
        <v>61.7</v>
      </c>
      <c r="J93" t="b">
        <v>0</v>
      </c>
      <c r="K93">
        <v>4</v>
      </c>
      <c r="L93" t="str">
        <f>IF(sensor_data[[#This Row],[HVAC Setting]]&lt;=2, "Low", IF(sensor_data[[#This Row],[HVAC Setting]]=3, "Normal", "High"))</f>
        <v>High</v>
      </c>
      <c r="M93">
        <v>23</v>
      </c>
      <c r="N93">
        <v>23</v>
      </c>
      <c r="O93">
        <f>(sensor_data[[#This Row],[Energy Consumption]]-AVERAGE(sensor_data[Energy Consumption]))/_xlfn.STDEV.P(sensor_data[Energy Consumption])</f>
        <v>1.8588318556893912E-2</v>
      </c>
      <c r="P93" t="str">
        <f>IF(ABS(sensor_data[[#This Row],[z_zcore]])&gt;3, "Outlier", "Normal")</f>
        <v>Normal</v>
      </c>
      <c r="Q93">
        <f>AVERAGEIF(sensor_data[Unit ID], sensor_data[[#This Row],[Unit ID]], sensor_data[EC])</f>
        <v>17.989473684210523</v>
      </c>
      <c r="R93">
        <f>IF(ISBLANK(sensor_data[[#This Row],[EC]]), sensor_data[[#This Row],[average]], sensor_data[[#This Row],[EC]])</f>
        <v>23</v>
      </c>
      <c r="S93" t="str">
        <f>IF(sensor_data[[#This Row],[Filled Energy Consumption]]&gt;AVERAGE(sensor_data[Filled Energy Consumption]), "High", "Low")</f>
        <v>High</v>
      </c>
      <c r="T93" t="s">
        <v>97</v>
      </c>
      <c r="U93" t="b">
        <v>0</v>
      </c>
      <c r="V93">
        <v>21</v>
      </c>
      <c r="W93">
        <v>0</v>
      </c>
      <c r="X93" t="s">
        <v>17</v>
      </c>
    </row>
    <row r="94" spans="1:24" x14ac:dyDescent="0.3">
      <c r="A94" s="1">
        <v>45626.093900462962</v>
      </c>
      <c r="B94" s="1" t="str">
        <f>TEXT(sensor_data[[#This Row],[Timestamp]], "MMMM")</f>
        <v>November</v>
      </c>
      <c r="C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4" s="2">
        <f>MONTH(sensor_data[[#This Row],[Timestamp]])</f>
        <v>11</v>
      </c>
      <c r="E94" s="2">
        <f>DAY(sensor_data[[#This Row],[Timestamp]])</f>
        <v>30</v>
      </c>
      <c r="F94" t="s">
        <v>90</v>
      </c>
      <c r="H94">
        <v>76.099999999999994</v>
      </c>
      <c r="I94">
        <v>38.9</v>
      </c>
      <c r="J94" t="b">
        <v>1</v>
      </c>
      <c r="K94">
        <v>2.5</v>
      </c>
      <c r="L94" t="str">
        <f>IF(sensor_data[[#This Row],[HVAC Setting]]&lt;=2, "Low", IF(sensor_data[[#This Row],[HVAC Setting]]=3, "Normal", "High"))</f>
        <v>High</v>
      </c>
      <c r="M94">
        <v>14.28</v>
      </c>
      <c r="N94">
        <v>14.28</v>
      </c>
      <c r="O94">
        <f>(sensor_data[[#This Row],[Energy Consumption]]-AVERAGE(sensor_data[Energy Consumption]))/_xlfn.STDEV.P(sensor_data[Energy Consumption])</f>
        <v>-8.2810614520539741E-2</v>
      </c>
      <c r="P94" t="str">
        <f>IF(ABS(sensor_data[[#This Row],[z_zcore]])&gt;3, "Outlier", "Normal")</f>
        <v>Normal</v>
      </c>
      <c r="Q94">
        <f>AVERAGEIF(sensor_data[Unit ID], sensor_data[[#This Row],[Unit ID]], sensor_data[EC])</f>
        <v>17.989473684210523</v>
      </c>
      <c r="R94">
        <f>IF(ISBLANK(sensor_data[[#This Row],[EC]]), sensor_data[[#This Row],[average]], sensor_data[[#This Row],[EC]])</f>
        <v>14.28</v>
      </c>
      <c r="S94" t="str">
        <f>IF(sensor_data[[#This Row],[Filled Energy Consumption]]&gt;AVERAGE(sensor_data[Filled Energy Consumption]), "High", "Low")</f>
        <v>Low</v>
      </c>
      <c r="T94" t="s">
        <v>61</v>
      </c>
      <c r="U94" t="b">
        <v>1</v>
      </c>
      <c r="V94">
        <v>18</v>
      </c>
      <c r="W94">
        <v>0</v>
      </c>
      <c r="X94" t="s">
        <v>17</v>
      </c>
    </row>
    <row r="95" spans="1:24" x14ac:dyDescent="0.3">
      <c r="A95" s="1">
        <v>45573.659525462965</v>
      </c>
      <c r="B95" s="1" t="str">
        <f>TEXT(sensor_data[[#This Row],[Timestamp]], "MMMM")</f>
        <v>October</v>
      </c>
      <c r="C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5" s="2">
        <f>MONTH(sensor_data[[#This Row],[Timestamp]])</f>
        <v>10</v>
      </c>
      <c r="E95" s="2">
        <f>DAY(sensor_data[[#This Row],[Timestamp]])</f>
        <v>8</v>
      </c>
      <c r="F95" t="s">
        <v>90</v>
      </c>
      <c r="H95">
        <v>69.3</v>
      </c>
      <c r="I95">
        <v>37.9</v>
      </c>
      <c r="J95" t="b">
        <v>0</v>
      </c>
      <c r="K95">
        <v>2</v>
      </c>
      <c r="L95" t="str">
        <f>IF(sensor_data[[#This Row],[HVAC Setting]]&lt;=2, "Low", IF(sensor_data[[#This Row],[HVAC Setting]]=3, "Normal", "High"))</f>
        <v>Low</v>
      </c>
      <c r="M95">
        <v>10</v>
      </c>
      <c r="N95">
        <v>10</v>
      </c>
      <c r="O95">
        <f>(sensor_data[[#This Row],[Energy Consumption]]-AVERAGE(sensor_data[Energy Consumption]))/_xlfn.STDEV.P(sensor_data[Energy Consumption])</f>
        <v>-0.13257981561817916</v>
      </c>
      <c r="P95" t="str">
        <f>IF(ABS(sensor_data[[#This Row],[z_zcore]])&gt;3, "Outlier", "Normal")</f>
        <v>Normal</v>
      </c>
      <c r="Q95">
        <f>AVERAGEIF(sensor_data[Unit ID], sensor_data[[#This Row],[Unit ID]], sensor_data[EC])</f>
        <v>17.989473684210523</v>
      </c>
      <c r="R95">
        <f>IF(ISBLANK(sensor_data[[#This Row],[EC]]), sensor_data[[#This Row],[average]], sensor_data[[#This Row],[EC]])</f>
        <v>10</v>
      </c>
      <c r="S95" t="str">
        <f>IF(sensor_data[[#This Row],[Filled Energy Consumption]]&gt;AVERAGE(sensor_data[Filled Energy Consumption]), "High", "Low")</f>
        <v>Low</v>
      </c>
      <c r="T95" t="s">
        <v>98</v>
      </c>
      <c r="U95" t="b">
        <v>0</v>
      </c>
      <c r="V95">
        <v>16</v>
      </c>
      <c r="W95">
        <v>0</v>
      </c>
      <c r="X95" t="s">
        <v>19</v>
      </c>
    </row>
    <row r="96" spans="1:24" x14ac:dyDescent="0.3">
      <c r="A96" s="1">
        <v>45298.17050925926</v>
      </c>
      <c r="B96" s="1" t="str">
        <f>TEXT(sensor_data[[#This Row],[Timestamp]], "MMMM")</f>
        <v>January</v>
      </c>
      <c r="C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6" s="2">
        <f>MONTH(sensor_data[[#This Row],[Timestamp]])</f>
        <v>1</v>
      </c>
      <c r="E96" s="2">
        <f>DAY(sensor_data[[#This Row],[Timestamp]])</f>
        <v>7</v>
      </c>
      <c r="F96" t="s">
        <v>90</v>
      </c>
      <c r="H96">
        <v>41.7</v>
      </c>
      <c r="I96">
        <v>33</v>
      </c>
      <c r="J96" t="b">
        <v>0</v>
      </c>
      <c r="K96">
        <v>3.5</v>
      </c>
      <c r="L96" t="str">
        <f>IF(sensor_data[[#This Row],[HVAC Setting]]&lt;=2, "Low", IF(sensor_data[[#This Row],[HVAC Setting]]=3, "Normal", "High"))</f>
        <v>High</v>
      </c>
      <c r="M96">
        <v>20.48</v>
      </c>
      <c r="N96">
        <v>20.48</v>
      </c>
      <c r="O96">
        <f>(sensor_data[[#This Row],[Energy Consumption]]-AVERAGE(sensor_data[Energy Consumption]))/_xlfn.STDEV.P(sensor_data[Energy Consumption])</f>
        <v>-1.0715042837043326E-2</v>
      </c>
      <c r="P96" t="str">
        <f>IF(ABS(sensor_data[[#This Row],[z_zcore]])&gt;3, "Outlier", "Normal")</f>
        <v>Normal</v>
      </c>
      <c r="Q96">
        <f>AVERAGEIF(sensor_data[Unit ID], sensor_data[[#This Row],[Unit ID]], sensor_data[EC])</f>
        <v>17.989473684210523</v>
      </c>
      <c r="R96">
        <f>IF(ISBLANK(sensor_data[[#This Row],[EC]]), sensor_data[[#This Row],[average]], sensor_data[[#This Row],[EC]])</f>
        <v>20.48</v>
      </c>
      <c r="S96" t="str">
        <f>IF(sensor_data[[#This Row],[Filled Energy Consumption]]&gt;AVERAGE(sensor_data[Filled Energy Consumption]), "High", "Low")</f>
        <v>High</v>
      </c>
      <c r="T96" t="s">
        <v>99</v>
      </c>
      <c r="U96" t="b">
        <v>0</v>
      </c>
      <c r="V96">
        <v>17</v>
      </c>
      <c r="W96">
        <v>0</v>
      </c>
      <c r="X96" t="s">
        <v>17</v>
      </c>
    </row>
    <row r="97" spans="1:24" x14ac:dyDescent="0.3">
      <c r="A97" s="1">
        <v>45639.267337962963</v>
      </c>
      <c r="B97" s="1" t="str">
        <f>TEXT(sensor_data[[#This Row],[Timestamp]], "MMMM")</f>
        <v>December</v>
      </c>
      <c r="C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7" s="2">
        <f>MONTH(sensor_data[[#This Row],[Timestamp]])</f>
        <v>12</v>
      </c>
      <c r="E97" s="2">
        <f>DAY(sensor_data[[#This Row],[Timestamp]])</f>
        <v>13</v>
      </c>
      <c r="F97" t="s">
        <v>90</v>
      </c>
      <c r="H97">
        <v>36.9</v>
      </c>
      <c r="I97">
        <v>38.4</v>
      </c>
      <c r="J97" t="b">
        <v>0</v>
      </c>
      <c r="K97">
        <v>3</v>
      </c>
      <c r="L97" t="str">
        <f>IF(sensor_data[[#This Row],[HVAC Setting]]&lt;=2, "Low", IF(sensor_data[[#This Row],[HVAC Setting]]=3, "Normal", "High"))</f>
        <v>Normal</v>
      </c>
      <c r="M97">
        <v>17</v>
      </c>
      <c r="N97">
        <v>17</v>
      </c>
      <c r="O97">
        <f>(sensor_data[[#This Row],[Energy Consumption]]-AVERAGE(sensor_data[Energy Consumption]))/_xlfn.STDEV.P(sensor_data[Energy Consumption])</f>
        <v>-5.1181589523909048E-2</v>
      </c>
      <c r="P97" t="str">
        <f>IF(ABS(sensor_data[[#This Row],[z_zcore]])&gt;3, "Outlier", "Normal")</f>
        <v>Normal</v>
      </c>
      <c r="Q97">
        <f>AVERAGEIF(sensor_data[Unit ID], sensor_data[[#This Row],[Unit ID]], sensor_data[EC])</f>
        <v>17.989473684210523</v>
      </c>
      <c r="R97">
        <f>IF(ISBLANK(sensor_data[[#This Row],[EC]]), sensor_data[[#This Row],[average]], sensor_data[[#This Row],[EC]])</f>
        <v>17</v>
      </c>
      <c r="S97" t="str">
        <f>IF(sensor_data[[#This Row],[Filled Energy Consumption]]&gt;AVERAGE(sensor_data[Filled Energy Consumption]), "High", "Low")</f>
        <v>Low</v>
      </c>
      <c r="T97" t="s">
        <v>100</v>
      </c>
      <c r="U97" t="b">
        <v>0</v>
      </c>
      <c r="V97">
        <v>2</v>
      </c>
      <c r="W97">
        <v>0</v>
      </c>
      <c r="X97" t="s">
        <v>17</v>
      </c>
    </row>
    <row r="98" spans="1:24" x14ac:dyDescent="0.3">
      <c r="A98" s="1">
        <v>45640.581006944441</v>
      </c>
      <c r="B98" s="1" t="str">
        <f>TEXT(sensor_data[[#This Row],[Timestamp]], "MMMM")</f>
        <v>December</v>
      </c>
      <c r="C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8" s="2">
        <f>MONTH(sensor_data[[#This Row],[Timestamp]])</f>
        <v>12</v>
      </c>
      <c r="E98" s="2">
        <f>DAY(sensor_data[[#This Row],[Timestamp]])</f>
        <v>14</v>
      </c>
      <c r="F98" t="s">
        <v>90</v>
      </c>
      <c r="H98">
        <v>56</v>
      </c>
      <c r="I98">
        <v>25.2</v>
      </c>
      <c r="J98" t="b">
        <v>1</v>
      </c>
      <c r="K98">
        <v>4.5</v>
      </c>
      <c r="L98" t="str">
        <f>IF(sensor_data[[#This Row],[HVAC Setting]]&lt;=2, "Low", IF(sensor_data[[#This Row],[HVAC Setting]]=3, "Normal", "High"))</f>
        <v>High</v>
      </c>
      <c r="O98">
        <f>(sensor_data[[#This Row],[Energy Consumption]]-AVERAGE(sensor_data[Energy Consumption]))/_xlfn.STDEV.P(sensor_data[Energy Consumption])</f>
        <v>-0.24886299575285079</v>
      </c>
      <c r="P98" t="str">
        <f>IF(ABS(sensor_data[[#This Row],[z_zcore]])&gt;3, "Outlier", "Normal")</f>
        <v>Normal</v>
      </c>
      <c r="Q98">
        <f>AVERAGEIF(sensor_data[Unit ID], sensor_data[[#This Row],[Unit ID]], sensor_data[EC])</f>
        <v>17.989473684210523</v>
      </c>
      <c r="R98">
        <f>IF(ISBLANK(sensor_data[[#This Row],[EC]]), sensor_data[[#This Row],[average]], sensor_data[[#This Row],[EC]])</f>
        <v>17.989473684210523</v>
      </c>
      <c r="S98" t="str">
        <f>IF(sensor_data[[#This Row],[Filled Energy Consumption]]&gt;AVERAGE(sensor_data[Filled Energy Consumption]), "High", "Low")</f>
        <v>Low</v>
      </c>
      <c r="T98" t="s">
        <v>20</v>
      </c>
      <c r="U98" t="b">
        <v>1</v>
      </c>
      <c r="V98">
        <v>13</v>
      </c>
      <c r="W98">
        <v>1</v>
      </c>
      <c r="X98" t="s">
        <v>17</v>
      </c>
    </row>
    <row r="99" spans="1:24" x14ac:dyDescent="0.3">
      <c r="A99" s="1">
        <v>45303.812199074076</v>
      </c>
      <c r="B99" s="1" t="str">
        <f>TEXT(sensor_data[[#This Row],[Timestamp]], "MMMM")</f>
        <v>January</v>
      </c>
      <c r="C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9" s="2">
        <f>MONTH(sensor_data[[#This Row],[Timestamp]])</f>
        <v>1</v>
      </c>
      <c r="E99" s="2">
        <f>DAY(sensor_data[[#This Row],[Timestamp]])</f>
        <v>12</v>
      </c>
      <c r="F99" t="s">
        <v>90</v>
      </c>
      <c r="H99">
        <v>56.4</v>
      </c>
      <c r="I99">
        <v>29.4</v>
      </c>
      <c r="J99" t="b">
        <v>0</v>
      </c>
      <c r="K99">
        <v>5</v>
      </c>
      <c r="L99" t="str">
        <f>IF(sensor_data[[#This Row],[HVAC Setting]]&lt;=2, "Low", IF(sensor_data[[#This Row],[HVAC Setting]]=3, "Normal", "High"))</f>
        <v>High</v>
      </c>
      <c r="M99">
        <v>27.5</v>
      </c>
      <c r="N99">
        <v>27.5</v>
      </c>
      <c r="O99">
        <f>(sensor_data[[#This Row],[Energy Consumption]]-AVERAGE(sensor_data[Energy Consumption]))/_xlfn.STDEV.P(sensor_data[Energy Consumption])</f>
        <v>7.0915749617496138E-2</v>
      </c>
      <c r="P99" t="str">
        <f>IF(ABS(sensor_data[[#This Row],[z_zcore]])&gt;3, "Outlier", "Normal")</f>
        <v>Normal</v>
      </c>
      <c r="Q99">
        <f>AVERAGEIF(sensor_data[Unit ID], sensor_data[[#This Row],[Unit ID]], sensor_data[EC])</f>
        <v>17.989473684210523</v>
      </c>
      <c r="R99">
        <f>IF(ISBLANK(sensor_data[[#This Row],[EC]]), sensor_data[[#This Row],[average]], sensor_data[[#This Row],[EC]])</f>
        <v>27.5</v>
      </c>
      <c r="S99" t="str">
        <f>IF(sensor_data[[#This Row],[Filled Energy Consumption]]&gt;AVERAGE(sensor_data[Filled Energy Consumption]), "High", "Low")</f>
        <v>High</v>
      </c>
      <c r="T99" t="s">
        <v>101</v>
      </c>
      <c r="U99" t="b">
        <v>0</v>
      </c>
      <c r="V99">
        <v>4</v>
      </c>
      <c r="W99">
        <v>0</v>
      </c>
      <c r="X99" t="s">
        <v>19</v>
      </c>
    </row>
    <row r="100" spans="1:24" x14ac:dyDescent="0.3">
      <c r="A100" s="1">
        <v>45313.834675925929</v>
      </c>
      <c r="B100" s="1" t="str">
        <f>TEXT(sensor_data[[#This Row],[Timestamp]], "MMMM")</f>
        <v>January</v>
      </c>
      <c r="C1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0" s="2">
        <f>MONTH(sensor_data[[#This Row],[Timestamp]])</f>
        <v>1</v>
      </c>
      <c r="E100" s="2">
        <f>DAY(sensor_data[[#This Row],[Timestamp]])</f>
        <v>22</v>
      </c>
      <c r="F100" t="s">
        <v>90</v>
      </c>
      <c r="H100">
        <v>42.4</v>
      </c>
      <c r="I100">
        <v>31.3</v>
      </c>
      <c r="J100" t="b">
        <v>1</v>
      </c>
      <c r="K100">
        <v>4</v>
      </c>
      <c r="L100" t="str">
        <f>IF(sensor_data[[#This Row],[HVAC Setting]]&lt;=2, "Low", IF(sensor_data[[#This Row],[HVAC Setting]]=3, "Normal", "High"))</f>
        <v>High</v>
      </c>
      <c r="M100">
        <v>28.28</v>
      </c>
      <c r="N100">
        <v>28.28</v>
      </c>
      <c r="O100">
        <f>(sensor_data[[#This Row],[Energy Consumption]]-AVERAGE(sensor_data[Energy Consumption]))/_xlfn.STDEV.P(sensor_data[Energy Consumption])</f>
        <v>7.9985837668000534E-2</v>
      </c>
      <c r="P100" t="str">
        <f>IF(ABS(sensor_data[[#This Row],[z_zcore]])&gt;3, "Outlier", "Normal")</f>
        <v>Normal</v>
      </c>
      <c r="Q100">
        <f>AVERAGEIF(sensor_data[Unit ID], sensor_data[[#This Row],[Unit ID]], sensor_data[EC])</f>
        <v>17.989473684210523</v>
      </c>
      <c r="R100">
        <f>IF(ISBLANK(sensor_data[[#This Row],[EC]]), sensor_data[[#This Row],[average]], sensor_data[[#This Row],[EC]])</f>
        <v>28.28</v>
      </c>
      <c r="S100" t="str">
        <f>IF(sensor_data[[#This Row],[Filled Energy Consumption]]&gt;AVERAGE(sensor_data[Filled Energy Consumption]), "High", "Low")</f>
        <v>High</v>
      </c>
      <c r="T100" t="s">
        <v>102</v>
      </c>
      <c r="U100" t="b">
        <v>1</v>
      </c>
      <c r="V100">
        <v>6</v>
      </c>
      <c r="W100">
        <v>1</v>
      </c>
      <c r="X100" t="s">
        <v>17</v>
      </c>
    </row>
    <row r="101" spans="1:24" x14ac:dyDescent="0.3">
      <c r="A101" s="1">
        <v>45595.12704861111</v>
      </c>
      <c r="B101" s="1" t="str">
        <f>TEXT(sensor_data[[#This Row],[Timestamp]], "MMMM")</f>
        <v>October</v>
      </c>
      <c r="C1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1" s="2">
        <f>MONTH(sensor_data[[#This Row],[Timestamp]])</f>
        <v>10</v>
      </c>
      <c r="E101" s="2">
        <f>DAY(sensor_data[[#This Row],[Timestamp]])</f>
        <v>30</v>
      </c>
      <c r="F101" t="s">
        <v>90</v>
      </c>
      <c r="H101">
        <v>67.599999999999994</v>
      </c>
      <c r="I101">
        <v>42.4</v>
      </c>
      <c r="J101" t="b">
        <v>0</v>
      </c>
      <c r="K101">
        <v>2</v>
      </c>
      <c r="L101" t="str">
        <f>IF(sensor_data[[#This Row],[HVAC Setting]]&lt;=2, "Low", IF(sensor_data[[#This Row],[HVAC Setting]]=3, "Normal", "High"))</f>
        <v>Low</v>
      </c>
      <c r="M101">
        <v>10</v>
      </c>
      <c r="N101">
        <v>10</v>
      </c>
      <c r="O101">
        <f>(sensor_data[[#This Row],[Energy Consumption]]-AVERAGE(sensor_data[Energy Consumption]))/_xlfn.STDEV.P(sensor_data[Energy Consumption])</f>
        <v>-0.13257981561817916</v>
      </c>
      <c r="P101" t="str">
        <f>IF(ABS(sensor_data[[#This Row],[z_zcore]])&gt;3, "Outlier", "Normal")</f>
        <v>Normal</v>
      </c>
      <c r="Q101">
        <f>AVERAGEIF(sensor_data[Unit ID], sensor_data[[#This Row],[Unit ID]], sensor_data[EC])</f>
        <v>17.989473684210523</v>
      </c>
      <c r="R101">
        <f>IF(ISBLANK(sensor_data[[#This Row],[EC]]), sensor_data[[#This Row],[average]], sensor_data[[#This Row],[EC]])</f>
        <v>10</v>
      </c>
      <c r="S101" t="str">
        <f>IF(sensor_data[[#This Row],[Filled Energy Consumption]]&gt;AVERAGE(sensor_data[Filled Energy Consumption]), "High", "Low")</f>
        <v>Low</v>
      </c>
      <c r="T101" t="s">
        <v>103</v>
      </c>
      <c r="U101" t="b">
        <v>0</v>
      </c>
      <c r="V101">
        <v>16</v>
      </c>
      <c r="W101">
        <v>0</v>
      </c>
      <c r="X101" t="s">
        <v>17</v>
      </c>
    </row>
    <row r="102" spans="1:24" x14ac:dyDescent="0.3">
      <c r="A102" s="1">
        <v>45559.362511574072</v>
      </c>
      <c r="B102" s="1" t="str">
        <f>TEXT(sensor_data[[#This Row],[Timestamp]], "MMMM")</f>
        <v>September</v>
      </c>
      <c r="C1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2" s="2">
        <f>MONTH(sensor_data[[#This Row],[Timestamp]])</f>
        <v>9</v>
      </c>
      <c r="E102" s="2">
        <f>DAY(sensor_data[[#This Row],[Timestamp]])</f>
        <v>24</v>
      </c>
      <c r="F102" t="s">
        <v>104</v>
      </c>
      <c r="H102">
        <v>60.8</v>
      </c>
      <c r="I102">
        <v>41.6</v>
      </c>
      <c r="J102" t="b">
        <v>0</v>
      </c>
      <c r="K102">
        <v>2</v>
      </c>
      <c r="L102" t="str">
        <f>IF(sensor_data[[#This Row],[HVAC Setting]]&lt;=2, "Low", IF(sensor_data[[#This Row],[HVAC Setting]]=3, "Normal", "High"))</f>
        <v>Low</v>
      </c>
      <c r="M102">
        <v>10</v>
      </c>
      <c r="N102">
        <v>10</v>
      </c>
      <c r="O102">
        <f>(sensor_data[[#This Row],[Energy Consumption]]-AVERAGE(sensor_data[Energy Consumption]))/_xlfn.STDEV.P(sensor_data[Energy Consumption])</f>
        <v>-0.13257981561817916</v>
      </c>
      <c r="P102" t="str">
        <f>IF(ABS(sensor_data[[#This Row],[z_zcore]])&gt;3, "Outlier", "Normal")</f>
        <v>Normal</v>
      </c>
      <c r="Q102">
        <f>AVERAGEIF(sensor_data[Unit ID], sensor_data[[#This Row],[Unit ID]], sensor_data[EC])</f>
        <v>18.635945945945942</v>
      </c>
      <c r="R102">
        <f>IF(ISBLANK(sensor_data[[#This Row],[EC]]), sensor_data[[#This Row],[average]], sensor_data[[#This Row],[EC]])</f>
        <v>10</v>
      </c>
      <c r="S102" t="str">
        <f>IF(sensor_data[[#This Row],[Filled Energy Consumption]]&gt;AVERAGE(sensor_data[Filled Energy Consumption]), "High", "Low")</f>
        <v>Low</v>
      </c>
      <c r="T102" t="s">
        <v>69</v>
      </c>
      <c r="U102" t="b">
        <v>0</v>
      </c>
      <c r="V102">
        <v>24</v>
      </c>
      <c r="W102">
        <v>0</v>
      </c>
      <c r="X102" t="s">
        <v>14</v>
      </c>
    </row>
    <row r="103" spans="1:24" x14ac:dyDescent="0.3">
      <c r="A103" s="1">
        <v>45382.626805555556</v>
      </c>
      <c r="B103" s="1" t="str">
        <f>TEXT(sensor_data[[#This Row],[Timestamp]], "MMMM")</f>
        <v>March</v>
      </c>
      <c r="C1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3" s="2">
        <f>MONTH(sensor_data[[#This Row],[Timestamp]])</f>
        <v>3</v>
      </c>
      <c r="E103" s="2">
        <f>DAY(sensor_data[[#This Row],[Timestamp]])</f>
        <v>31</v>
      </c>
      <c r="F103" t="s">
        <v>104</v>
      </c>
      <c r="H103">
        <v>65.3</v>
      </c>
      <c r="I103">
        <v>34.6</v>
      </c>
      <c r="J103" t="b">
        <v>1</v>
      </c>
      <c r="K103">
        <v>2.5</v>
      </c>
      <c r="L103" t="str">
        <f>IF(sensor_data[[#This Row],[HVAC Setting]]&lt;=2, "Low", IF(sensor_data[[#This Row],[HVAC Setting]]=3, "Normal", "High"))</f>
        <v>High</v>
      </c>
      <c r="M103">
        <v>16.47</v>
      </c>
      <c r="N103">
        <v>16.47</v>
      </c>
      <c r="O103">
        <f>(sensor_data[[#This Row],[Energy Consumption]]-AVERAGE(sensor_data[Energy Consumption]))/_xlfn.STDEV.P(sensor_data[Energy Consumption])</f>
        <v>-5.7344598071046658E-2</v>
      </c>
      <c r="P103" t="str">
        <f>IF(ABS(sensor_data[[#This Row],[z_zcore]])&gt;3, "Outlier", "Normal")</f>
        <v>Normal</v>
      </c>
      <c r="Q103">
        <f>AVERAGEIF(sensor_data[Unit ID], sensor_data[[#This Row],[Unit ID]], sensor_data[EC])</f>
        <v>18.635945945945942</v>
      </c>
      <c r="R103">
        <f>IF(ISBLANK(sensor_data[[#This Row],[EC]]), sensor_data[[#This Row],[average]], sensor_data[[#This Row],[EC]])</f>
        <v>16.47</v>
      </c>
      <c r="S103" t="str">
        <f>IF(sensor_data[[#This Row],[Filled Energy Consumption]]&gt;AVERAGE(sensor_data[Filled Energy Consumption]), "High", "Low")</f>
        <v>Low</v>
      </c>
      <c r="T103" t="s">
        <v>105</v>
      </c>
      <c r="U103" t="b">
        <v>1</v>
      </c>
      <c r="V103">
        <v>1</v>
      </c>
      <c r="W103">
        <v>1</v>
      </c>
      <c r="X103" t="s">
        <v>19</v>
      </c>
    </row>
    <row r="104" spans="1:24" x14ac:dyDescent="0.3">
      <c r="A104" s="1">
        <v>45563.042384259257</v>
      </c>
      <c r="B104" s="1" t="str">
        <f>TEXT(sensor_data[[#This Row],[Timestamp]], "MMMM")</f>
        <v>September</v>
      </c>
      <c r="C1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4" s="2">
        <f>MONTH(sensor_data[[#This Row],[Timestamp]])</f>
        <v>9</v>
      </c>
      <c r="E104" s="2">
        <f>DAY(sensor_data[[#This Row],[Timestamp]])</f>
        <v>28</v>
      </c>
      <c r="F104" t="s">
        <v>104</v>
      </c>
      <c r="H104">
        <v>79.099999999999994</v>
      </c>
      <c r="I104">
        <v>57.7</v>
      </c>
      <c r="J104" t="b">
        <v>1</v>
      </c>
      <c r="K104">
        <v>2.5</v>
      </c>
      <c r="L104" t="str">
        <f>IF(sensor_data[[#This Row],[HVAC Setting]]&lt;=2, "Low", IF(sensor_data[[#This Row],[HVAC Setting]]=3, "Normal", "High"))</f>
        <v>High</v>
      </c>
      <c r="M104">
        <v>15.92</v>
      </c>
      <c r="N104">
        <v>15.92</v>
      </c>
      <c r="O104">
        <f>(sensor_data[[#This Row],[Energy Consumption]]-AVERAGE(sensor_data[Energy Consumption]))/_xlfn.STDEV.P(sensor_data[Energy Consumption])</f>
        <v>-6.374017297845358E-2</v>
      </c>
      <c r="P104" t="str">
        <f>IF(ABS(sensor_data[[#This Row],[z_zcore]])&gt;3, "Outlier", "Normal")</f>
        <v>Normal</v>
      </c>
      <c r="Q104">
        <f>AVERAGEIF(sensor_data[Unit ID], sensor_data[[#This Row],[Unit ID]], sensor_data[EC])</f>
        <v>18.635945945945942</v>
      </c>
      <c r="R104">
        <f>IF(ISBLANK(sensor_data[[#This Row],[EC]]), sensor_data[[#This Row],[average]], sensor_data[[#This Row],[EC]])</f>
        <v>15.92</v>
      </c>
      <c r="S104" t="str">
        <f>IF(sensor_data[[#This Row],[Filled Energy Consumption]]&gt;AVERAGE(sensor_data[Filled Energy Consumption]), "High", "Low")</f>
        <v>Low</v>
      </c>
      <c r="T104" t="s">
        <v>106</v>
      </c>
      <c r="U104" t="b">
        <v>1</v>
      </c>
      <c r="V104">
        <v>16</v>
      </c>
      <c r="W104">
        <v>1</v>
      </c>
      <c r="X104" t="s">
        <v>19</v>
      </c>
    </row>
    <row r="105" spans="1:24" x14ac:dyDescent="0.3">
      <c r="A105" s="1">
        <v>45417.991990740738</v>
      </c>
      <c r="B105" s="1" t="str">
        <f>TEXT(sensor_data[[#This Row],[Timestamp]], "MMMM")</f>
        <v>May</v>
      </c>
      <c r="C1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 s="2">
        <f>MONTH(sensor_data[[#This Row],[Timestamp]])</f>
        <v>5</v>
      </c>
      <c r="E105" s="2">
        <f>DAY(sensor_data[[#This Row],[Timestamp]])</f>
        <v>5</v>
      </c>
      <c r="F105" t="s">
        <v>104</v>
      </c>
      <c r="H105">
        <v>61</v>
      </c>
      <c r="I105">
        <v>44</v>
      </c>
      <c r="J105" t="b">
        <v>0</v>
      </c>
      <c r="K105">
        <v>1.5</v>
      </c>
      <c r="L105" t="str">
        <f>IF(sensor_data[[#This Row],[HVAC Setting]]&lt;=2, "Low", IF(sensor_data[[#This Row],[HVAC Setting]]=3, "Normal", "High"))</f>
        <v>Low</v>
      </c>
      <c r="M105">
        <v>8.93</v>
      </c>
      <c r="N105">
        <v>8.93</v>
      </c>
      <c r="O105">
        <f>(sensor_data[[#This Row],[Energy Consumption]]-AVERAGE(sensor_data[Energy Consumption]))/_xlfn.STDEV.P(sensor_data[Energy Consumption])</f>
        <v>-0.14502211589258904</v>
      </c>
      <c r="P105" t="str">
        <f>IF(ABS(sensor_data[[#This Row],[z_zcore]])&gt;3, "Outlier", "Normal")</f>
        <v>Normal</v>
      </c>
      <c r="Q105">
        <f>AVERAGEIF(sensor_data[Unit ID], sensor_data[[#This Row],[Unit ID]], sensor_data[EC])</f>
        <v>18.635945945945942</v>
      </c>
      <c r="R105">
        <f>IF(ISBLANK(sensor_data[[#This Row],[EC]]), sensor_data[[#This Row],[average]], sensor_data[[#This Row],[EC]])</f>
        <v>8.93</v>
      </c>
      <c r="S105" t="str">
        <f>IF(sensor_data[[#This Row],[Filled Energy Consumption]]&gt;AVERAGE(sensor_data[Filled Energy Consumption]), "High", "Low")</f>
        <v>Low</v>
      </c>
      <c r="T105" t="s">
        <v>107</v>
      </c>
      <c r="U105" t="b">
        <v>0</v>
      </c>
      <c r="V105">
        <v>22</v>
      </c>
      <c r="W105">
        <v>0</v>
      </c>
      <c r="X105" t="s">
        <v>17</v>
      </c>
    </row>
    <row r="106" spans="1:24" x14ac:dyDescent="0.3">
      <c r="A106" s="1">
        <v>45435.925347222219</v>
      </c>
      <c r="B106" s="1" t="str">
        <f>TEXT(sensor_data[[#This Row],[Timestamp]], "MMMM")</f>
        <v>May</v>
      </c>
      <c r="C1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6" s="2">
        <f>MONTH(sensor_data[[#This Row],[Timestamp]])</f>
        <v>5</v>
      </c>
      <c r="E106" s="2">
        <f>DAY(sensor_data[[#This Row],[Timestamp]])</f>
        <v>23</v>
      </c>
      <c r="F106" t="s">
        <v>104</v>
      </c>
      <c r="H106">
        <v>65.3</v>
      </c>
      <c r="I106">
        <v>58.4</v>
      </c>
      <c r="J106" t="b">
        <v>0</v>
      </c>
      <c r="K106">
        <v>3</v>
      </c>
      <c r="L106" t="str">
        <f>IF(sensor_data[[#This Row],[HVAC Setting]]&lt;=2, "Low", IF(sensor_data[[#This Row],[HVAC Setting]]=3, "Normal", "High"))</f>
        <v>Normal</v>
      </c>
      <c r="M106">
        <v>15</v>
      </c>
      <c r="N106">
        <v>15</v>
      </c>
      <c r="O106">
        <f>(sensor_data[[#This Row],[Energy Consumption]]-AVERAGE(sensor_data[Energy Consumption]))/_xlfn.STDEV.P(sensor_data[Energy Consumption])</f>
        <v>-7.4438225550843368E-2</v>
      </c>
      <c r="P106" t="str">
        <f>IF(ABS(sensor_data[[#This Row],[z_zcore]])&gt;3, "Outlier", "Normal")</f>
        <v>Normal</v>
      </c>
      <c r="Q106">
        <f>AVERAGEIF(sensor_data[Unit ID], sensor_data[[#This Row],[Unit ID]], sensor_data[EC])</f>
        <v>18.635945945945942</v>
      </c>
      <c r="R106">
        <f>IF(ISBLANK(sensor_data[[#This Row],[EC]]), sensor_data[[#This Row],[average]], sensor_data[[#This Row],[EC]])</f>
        <v>15</v>
      </c>
      <c r="S106" t="str">
        <f>IF(sensor_data[[#This Row],[Filled Energy Consumption]]&gt;AVERAGE(sensor_data[Filled Energy Consumption]), "High", "Low")</f>
        <v>Low</v>
      </c>
      <c r="T106" t="s">
        <v>108</v>
      </c>
      <c r="U106" t="b">
        <v>0</v>
      </c>
      <c r="V106">
        <v>16</v>
      </c>
      <c r="W106">
        <v>1</v>
      </c>
      <c r="X106" t="s">
        <v>17</v>
      </c>
    </row>
    <row r="107" spans="1:24" x14ac:dyDescent="0.3">
      <c r="A107" s="1">
        <v>45427.228958333333</v>
      </c>
      <c r="B107" s="1" t="str">
        <f>TEXT(sensor_data[[#This Row],[Timestamp]], "MMMM")</f>
        <v>May</v>
      </c>
      <c r="C1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7" s="2">
        <f>MONTH(sensor_data[[#This Row],[Timestamp]])</f>
        <v>5</v>
      </c>
      <c r="E107" s="2">
        <f>DAY(sensor_data[[#This Row],[Timestamp]])</f>
        <v>15</v>
      </c>
      <c r="F107" t="s">
        <v>104</v>
      </c>
      <c r="H107">
        <v>71.900000000000006</v>
      </c>
      <c r="I107">
        <v>45.6</v>
      </c>
      <c r="J107" t="b">
        <v>0</v>
      </c>
      <c r="K107">
        <v>0</v>
      </c>
      <c r="L107" t="str">
        <f>IF(sensor_data[[#This Row],[HVAC Setting]]&lt;=2, "Low", IF(sensor_data[[#This Row],[HVAC Setting]]=3, "Normal", "High"))</f>
        <v>Low</v>
      </c>
      <c r="M107">
        <v>0</v>
      </c>
      <c r="N107">
        <v>0</v>
      </c>
      <c r="O107">
        <f>(sensor_data[[#This Row],[Energy Consumption]]-AVERAGE(sensor_data[Energy Consumption]))/_xlfn.STDEV.P(sensor_data[Energy Consumption])</f>
        <v>-0.24886299575285079</v>
      </c>
      <c r="P107" t="str">
        <f>IF(ABS(sensor_data[[#This Row],[z_zcore]])&gt;3, "Outlier", "Normal")</f>
        <v>Normal</v>
      </c>
      <c r="Q107">
        <f>AVERAGEIF(sensor_data[Unit ID], sensor_data[[#This Row],[Unit ID]], sensor_data[EC])</f>
        <v>18.635945945945942</v>
      </c>
      <c r="R107">
        <f>IF(ISBLANK(sensor_data[[#This Row],[EC]]), sensor_data[[#This Row],[average]], sensor_data[[#This Row],[EC]])</f>
        <v>0</v>
      </c>
      <c r="S107" t="str">
        <f>IF(sensor_data[[#This Row],[Filled Energy Consumption]]&gt;AVERAGE(sensor_data[Filled Energy Consumption]), "High", "Low")</f>
        <v>Low</v>
      </c>
      <c r="T107" t="s">
        <v>70</v>
      </c>
      <c r="U107" t="b">
        <v>0</v>
      </c>
      <c r="V107">
        <v>7</v>
      </c>
      <c r="W107">
        <v>1</v>
      </c>
      <c r="X107" t="s">
        <v>19</v>
      </c>
    </row>
    <row r="108" spans="1:24" x14ac:dyDescent="0.3">
      <c r="A108" s="1">
        <v>45634.212766203702</v>
      </c>
      <c r="B108" s="1" t="str">
        <f>TEXT(sensor_data[[#This Row],[Timestamp]], "MMMM")</f>
        <v>December</v>
      </c>
      <c r="C1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8" s="2">
        <f>MONTH(sensor_data[[#This Row],[Timestamp]])</f>
        <v>12</v>
      </c>
      <c r="E108" s="2">
        <f>DAY(sensor_data[[#This Row],[Timestamp]])</f>
        <v>8</v>
      </c>
      <c r="F108" t="s">
        <v>104</v>
      </c>
      <c r="H108">
        <v>48.9</v>
      </c>
      <c r="I108">
        <v>26.3</v>
      </c>
      <c r="J108" t="b">
        <v>1</v>
      </c>
      <c r="K108">
        <v>4.5</v>
      </c>
      <c r="L108" t="str">
        <f>IF(sensor_data[[#This Row],[HVAC Setting]]&lt;=2, "Low", IF(sensor_data[[#This Row],[HVAC Setting]]=3, "Normal", "High"))</f>
        <v>High</v>
      </c>
      <c r="M108">
        <v>28.28</v>
      </c>
      <c r="N108">
        <v>28.28</v>
      </c>
      <c r="O108">
        <f>(sensor_data[[#This Row],[Energy Consumption]]-AVERAGE(sensor_data[Energy Consumption]))/_xlfn.STDEV.P(sensor_data[Energy Consumption])</f>
        <v>7.9985837668000534E-2</v>
      </c>
      <c r="P108" t="str">
        <f>IF(ABS(sensor_data[[#This Row],[z_zcore]])&gt;3, "Outlier", "Normal")</f>
        <v>Normal</v>
      </c>
      <c r="Q108">
        <f>AVERAGEIF(sensor_data[Unit ID], sensor_data[[#This Row],[Unit ID]], sensor_data[EC])</f>
        <v>18.635945945945942</v>
      </c>
      <c r="R108">
        <f>IF(ISBLANK(sensor_data[[#This Row],[EC]]), sensor_data[[#This Row],[average]], sensor_data[[#This Row],[EC]])</f>
        <v>28.28</v>
      </c>
      <c r="S108" t="str">
        <f>IF(sensor_data[[#This Row],[Filled Energy Consumption]]&gt;AVERAGE(sensor_data[Filled Energy Consumption]), "High", "Low")</f>
        <v>High</v>
      </c>
      <c r="T108" t="s">
        <v>109</v>
      </c>
      <c r="U108" t="b">
        <v>1</v>
      </c>
      <c r="V108">
        <v>11</v>
      </c>
      <c r="W108">
        <v>1</v>
      </c>
      <c r="X108" t="s">
        <v>14</v>
      </c>
    </row>
    <row r="109" spans="1:24" x14ac:dyDescent="0.3">
      <c r="A109" s="1">
        <v>45498.72278935185</v>
      </c>
      <c r="B109" s="1" t="str">
        <f>TEXT(sensor_data[[#This Row],[Timestamp]], "MMMM")</f>
        <v>July</v>
      </c>
      <c r="C1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9" s="2">
        <f>MONTH(sensor_data[[#This Row],[Timestamp]])</f>
        <v>7</v>
      </c>
      <c r="E109" s="2">
        <f>DAY(sensor_data[[#This Row],[Timestamp]])</f>
        <v>25</v>
      </c>
      <c r="F109" t="s">
        <v>104</v>
      </c>
      <c r="H109">
        <v>99.8</v>
      </c>
      <c r="I109">
        <v>60</v>
      </c>
      <c r="J109" t="b">
        <v>1</v>
      </c>
      <c r="K109">
        <v>4</v>
      </c>
      <c r="L109" t="str">
        <f>IF(sensor_data[[#This Row],[HVAC Setting]]&lt;=2, "Low", IF(sensor_data[[#This Row],[HVAC Setting]]=3, "Normal", "High"))</f>
        <v>High</v>
      </c>
      <c r="M109">
        <v>25.61</v>
      </c>
      <c r="N109">
        <v>25.61</v>
      </c>
      <c r="O109">
        <f>(sensor_data[[#This Row],[Energy Consumption]]-AVERAGE(sensor_data[Energy Consumption]))/_xlfn.STDEV.P(sensor_data[Energy Consumption])</f>
        <v>4.8938228572043198E-2</v>
      </c>
      <c r="P109" t="str">
        <f>IF(ABS(sensor_data[[#This Row],[z_zcore]])&gt;3, "Outlier", "Normal")</f>
        <v>Normal</v>
      </c>
      <c r="Q109">
        <f>AVERAGEIF(sensor_data[Unit ID], sensor_data[[#This Row],[Unit ID]], sensor_data[EC])</f>
        <v>18.635945945945942</v>
      </c>
      <c r="R109">
        <f>IF(ISBLANK(sensor_data[[#This Row],[EC]]), sensor_data[[#This Row],[average]], sensor_data[[#This Row],[EC]])</f>
        <v>25.61</v>
      </c>
      <c r="S109" t="str">
        <f>IF(sensor_data[[#This Row],[Filled Energy Consumption]]&gt;AVERAGE(sensor_data[Filled Energy Consumption]), "High", "Low")</f>
        <v>High</v>
      </c>
      <c r="T109" t="s">
        <v>15</v>
      </c>
      <c r="U109" t="b">
        <v>1</v>
      </c>
      <c r="V109">
        <v>12</v>
      </c>
      <c r="W109">
        <v>1</v>
      </c>
      <c r="X109" t="s">
        <v>14</v>
      </c>
    </row>
    <row r="110" spans="1:24" x14ac:dyDescent="0.3">
      <c r="A110" s="1">
        <v>45613.374340277776</v>
      </c>
      <c r="B110" s="1" t="str">
        <f>TEXT(sensor_data[[#This Row],[Timestamp]], "MMMM")</f>
        <v>November</v>
      </c>
      <c r="C1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0" s="2">
        <f>MONTH(sensor_data[[#This Row],[Timestamp]])</f>
        <v>11</v>
      </c>
      <c r="E110" s="2">
        <f>DAY(sensor_data[[#This Row],[Timestamp]])</f>
        <v>17</v>
      </c>
      <c r="F110" t="s">
        <v>104</v>
      </c>
      <c r="H110">
        <v>73.3</v>
      </c>
      <c r="I110">
        <v>45.1</v>
      </c>
      <c r="J110" t="b">
        <v>1</v>
      </c>
      <c r="K110">
        <v>2.5</v>
      </c>
      <c r="L110" t="str">
        <f>IF(sensor_data[[#This Row],[HVAC Setting]]&lt;=2, "Low", IF(sensor_data[[#This Row],[HVAC Setting]]=3, "Normal", "High"))</f>
        <v>High</v>
      </c>
      <c r="M110">
        <v>14.43</v>
      </c>
      <c r="N110">
        <v>14.43</v>
      </c>
      <c r="O110">
        <f>(sensor_data[[#This Row],[Energy Consumption]]-AVERAGE(sensor_data[Energy Consumption]))/_xlfn.STDEV.P(sensor_data[Energy Consumption])</f>
        <v>-8.1066366818519656E-2</v>
      </c>
      <c r="P110" t="str">
        <f>IF(ABS(sensor_data[[#This Row],[z_zcore]])&gt;3, "Outlier", "Normal")</f>
        <v>Normal</v>
      </c>
      <c r="Q110">
        <f>AVERAGEIF(sensor_data[Unit ID], sensor_data[[#This Row],[Unit ID]], sensor_data[EC])</f>
        <v>18.635945945945942</v>
      </c>
      <c r="R110">
        <f>IF(ISBLANK(sensor_data[[#This Row],[EC]]), sensor_data[[#This Row],[average]], sensor_data[[#This Row],[EC]])</f>
        <v>14.43</v>
      </c>
      <c r="S110" t="str">
        <f>IF(sensor_data[[#This Row],[Filled Energy Consumption]]&gt;AVERAGE(sensor_data[Filled Energy Consumption]), "High", "Low")</f>
        <v>Low</v>
      </c>
      <c r="T110" t="s">
        <v>110</v>
      </c>
      <c r="U110" t="b">
        <v>1</v>
      </c>
      <c r="V110">
        <v>3</v>
      </c>
      <c r="W110">
        <v>1</v>
      </c>
      <c r="X110" t="s">
        <v>19</v>
      </c>
    </row>
    <row r="111" spans="1:24" x14ac:dyDescent="0.3">
      <c r="A111" s="1">
        <v>45642.559976851851</v>
      </c>
      <c r="B111" s="1" t="str">
        <f>TEXT(sensor_data[[#This Row],[Timestamp]], "MMMM")</f>
        <v>December</v>
      </c>
      <c r="C1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1" s="2">
        <f>MONTH(sensor_data[[#This Row],[Timestamp]])</f>
        <v>12</v>
      </c>
      <c r="E111" s="2">
        <f>DAY(sensor_data[[#This Row],[Timestamp]])</f>
        <v>16</v>
      </c>
      <c r="F111" t="s">
        <v>104</v>
      </c>
      <c r="H111">
        <v>47.9</v>
      </c>
      <c r="I111">
        <v>38.4</v>
      </c>
      <c r="J111" t="b">
        <v>0</v>
      </c>
      <c r="K111">
        <v>4</v>
      </c>
      <c r="L111" t="str">
        <f>IF(sensor_data[[#This Row],[HVAC Setting]]&lt;=2, "Low", IF(sensor_data[[#This Row],[HVAC Setting]]=3, "Normal", "High"))</f>
        <v>High</v>
      </c>
      <c r="M111">
        <v>22</v>
      </c>
      <c r="N111">
        <v>22</v>
      </c>
      <c r="O111">
        <f>(sensor_data[[#This Row],[Energy Consumption]]-AVERAGE(sensor_data[Energy Consumption]))/_xlfn.STDEV.P(sensor_data[Energy Consumption])</f>
        <v>6.9600005434267524E-3</v>
      </c>
      <c r="P111" t="str">
        <f>IF(ABS(sensor_data[[#This Row],[z_zcore]])&gt;3, "Outlier", "Normal")</f>
        <v>Normal</v>
      </c>
      <c r="Q111">
        <f>AVERAGEIF(sensor_data[Unit ID], sensor_data[[#This Row],[Unit ID]], sensor_data[EC])</f>
        <v>18.635945945945942</v>
      </c>
      <c r="R111">
        <f>IF(ISBLANK(sensor_data[[#This Row],[EC]]), sensor_data[[#This Row],[average]], sensor_data[[#This Row],[EC]])</f>
        <v>22</v>
      </c>
      <c r="S111" t="str">
        <f>IF(sensor_data[[#This Row],[Filled Energy Consumption]]&gt;AVERAGE(sensor_data[Filled Energy Consumption]), "High", "Low")</f>
        <v>High</v>
      </c>
      <c r="T111" t="s">
        <v>111</v>
      </c>
      <c r="U111" t="b">
        <v>0</v>
      </c>
      <c r="V111">
        <v>12</v>
      </c>
      <c r="W111">
        <v>0</v>
      </c>
      <c r="X111" t="s">
        <v>19</v>
      </c>
    </row>
    <row r="112" spans="1:24" x14ac:dyDescent="0.3">
      <c r="A112" s="1">
        <v>45500.100601851853</v>
      </c>
      <c r="B112" s="1" t="str">
        <f>TEXT(sensor_data[[#This Row],[Timestamp]], "MMMM")</f>
        <v>July</v>
      </c>
      <c r="C1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2" s="2">
        <f>MONTH(sensor_data[[#This Row],[Timestamp]])</f>
        <v>7</v>
      </c>
      <c r="E112" s="2">
        <f>DAY(sensor_data[[#This Row],[Timestamp]])</f>
        <v>27</v>
      </c>
      <c r="F112" t="s">
        <v>104</v>
      </c>
      <c r="H112">
        <v>92.1</v>
      </c>
      <c r="I112">
        <v>55.9</v>
      </c>
      <c r="J112" t="b">
        <v>1</v>
      </c>
      <c r="K112">
        <v>4.5</v>
      </c>
      <c r="L112" t="str">
        <f>IF(sensor_data[[#This Row],[HVAC Setting]]&lt;=2, "Low", IF(sensor_data[[#This Row],[HVAC Setting]]=3, "Normal", "High"))</f>
        <v>High</v>
      </c>
      <c r="M112">
        <v>28.97</v>
      </c>
      <c r="N112">
        <v>28.97</v>
      </c>
      <c r="O112">
        <f>(sensor_data[[#This Row],[Energy Consumption]]-AVERAGE(sensor_data[Energy Consumption]))/_xlfn.STDEV.P(sensor_data[Energy Consumption])</f>
        <v>8.8009377097292854E-2</v>
      </c>
      <c r="P112" t="str">
        <f>IF(ABS(sensor_data[[#This Row],[z_zcore]])&gt;3, "Outlier", "Normal")</f>
        <v>Normal</v>
      </c>
      <c r="Q112">
        <f>AVERAGEIF(sensor_data[Unit ID], sensor_data[[#This Row],[Unit ID]], sensor_data[EC])</f>
        <v>18.635945945945942</v>
      </c>
      <c r="R112">
        <f>IF(ISBLANK(sensor_data[[#This Row],[EC]]), sensor_data[[#This Row],[average]], sensor_data[[#This Row],[EC]])</f>
        <v>28.97</v>
      </c>
      <c r="S112" t="str">
        <f>IF(sensor_data[[#This Row],[Filled Energy Consumption]]&gt;AVERAGE(sensor_data[Filled Energy Consumption]), "High", "Low")</f>
        <v>High</v>
      </c>
      <c r="T112" t="s">
        <v>112</v>
      </c>
      <c r="U112" t="b">
        <v>1</v>
      </c>
      <c r="V112">
        <v>14</v>
      </c>
      <c r="W112">
        <v>1</v>
      </c>
      <c r="X112" t="s">
        <v>17</v>
      </c>
    </row>
    <row r="113" spans="1:24" x14ac:dyDescent="0.3">
      <c r="A113" s="1">
        <v>45561.045370370368</v>
      </c>
      <c r="B113" s="1" t="str">
        <f>TEXT(sensor_data[[#This Row],[Timestamp]], "MMMM")</f>
        <v>September</v>
      </c>
      <c r="C1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3" s="2">
        <f>MONTH(sensor_data[[#This Row],[Timestamp]])</f>
        <v>9</v>
      </c>
      <c r="E113" s="2">
        <f>DAY(sensor_data[[#This Row],[Timestamp]])</f>
        <v>26</v>
      </c>
      <c r="F113" t="s">
        <v>104</v>
      </c>
      <c r="H113">
        <v>73.2</v>
      </c>
      <c r="I113">
        <v>51.4</v>
      </c>
      <c r="J113" t="b">
        <v>1</v>
      </c>
      <c r="K113">
        <v>3</v>
      </c>
      <c r="L113" t="str">
        <f>IF(sensor_data[[#This Row],[HVAC Setting]]&lt;=2, "Low", IF(sensor_data[[#This Row],[HVAC Setting]]=3, "Normal", "High"))</f>
        <v>Normal</v>
      </c>
      <c r="M113">
        <v>18.239999999999998</v>
      </c>
      <c r="N113">
        <v>18.239999999999998</v>
      </c>
      <c r="O113">
        <f>(sensor_data[[#This Row],[Energy Consumption]]-AVERAGE(sensor_data[Energy Consumption]))/_xlfn.STDEV.P(sensor_data[Energy Consumption])</f>
        <v>-3.6762475187209792E-2</v>
      </c>
      <c r="P113" t="str">
        <f>IF(ABS(sensor_data[[#This Row],[z_zcore]])&gt;3, "Outlier", "Normal")</f>
        <v>Normal</v>
      </c>
      <c r="Q113">
        <f>AVERAGEIF(sensor_data[Unit ID], sensor_data[[#This Row],[Unit ID]], sensor_data[EC])</f>
        <v>18.635945945945942</v>
      </c>
      <c r="R113">
        <f>IF(ISBLANK(sensor_data[[#This Row],[EC]]), sensor_data[[#This Row],[average]], sensor_data[[#This Row],[EC]])</f>
        <v>18.239999999999998</v>
      </c>
      <c r="S113" t="str">
        <f>IF(sensor_data[[#This Row],[Filled Energy Consumption]]&gt;AVERAGE(sensor_data[Filled Energy Consumption]), "High", "Low")</f>
        <v>High</v>
      </c>
      <c r="T113" t="s">
        <v>95</v>
      </c>
      <c r="U113" t="b">
        <v>1</v>
      </c>
      <c r="V113">
        <v>1</v>
      </c>
      <c r="W113">
        <v>1</v>
      </c>
      <c r="X113" t="s">
        <v>19</v>
      </c>
    </row>
    <row r="114" spans="1:24" x14ac:dyDescent="0.3">
      <c r="A114" s="1">
        <v>45620.152326388888</v>
      </c>
      <c r="B114" s="1" t="str">
        <f>TEXT(sensor_data[[#This Row],[Timestamp]], "MMMM")</f>
        <v>November</v>
      </c>
      <c r="C1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4" s="2">
        <f>MONTH(sensor_data[[#This Row],[Timestamp]])</f>
        <v>11</v>
      </c>
      <c r="E114" s="2">
        <f>DAY(sensor_data[[#This Row],[Timestamp]])</f>
        <v>24</v>
      </c>
      <c r="F114" t="s">
        <v>104</v>
      </c>
      <c r="H114">
        <v>58.9</v>
      </c>
      <c r="I114">
        <v>53.1</v>
      </c>
      <c r="J114" t="b">
        <v>1</v>
      </c>
      <c r="K114">
        <v>1.5</v>
      </c>
      <c r="L114" t="str">
        <f>IF(sensor_data[[#This Row],[HVAC Setting]]&lt;=2, "Low", IF(sensor_data[[#This Row],[HVAC Setting]]=3, "Normal", "High"))</f>
        <v>Low</v>
      </c>
      <c r="O114">
        <f>(sensor_data[[#This Row],[Energy Consumption]]-AVERAGE(sensor_data[Energy Consumption]))/_xlfn.STDEV.P(sensor_data[Energy Consumption])</f>
        <v>-0.24886299575285079</v>
      </c>
      <c r="P114" t="str">
        <f>IF(ABS(sensor_data[[#This Row],[z_zcore]])&gt;3, "Outlier", "Normal")</f>
        <v>Normal</v>
      </c>
      <c r="Q114">
        <f>AVERAGEIF(sensor_data[Unit ID], sensor_data[[#This Row],[Unit ID]], sensor_data[EC])</f>
        <v>18.635945945945942</v>
      </c>
      <c r="R114">
        <f>IF(ISBLANK(sensor_data[[#This Row],[EC]]), sensor_data[[#This Row],[average]], sensor_data[[#This Row],[EC]])</f>
        <v>18.635945945945942</v>
      </c>
      <c r="S114" t="str">
        <f>IF(sensor_data[[#This Row],[Filled Energy Consumption]]&gt;AVERAGE(sensor_data[Filled Energy Consumption]), "High", "Low")</f>
        <v>High</v>
      </c>
      <c r="T114" t="s">
        <v>107</v>
      </c>
      <c r="U114" t="b">
        <v>1</v>
      </c>
      <c r="V114">
        <v>21</v>
      </c>
      <c r="W114">
        <v>1</v>
      </c>
      <c r="X114" t="s">
        <v>17</v>
      </c>
    </row>
    <row r="115" spans="1:24" x14ac:dyDescent="0.3">
      <c r="A115" s="1">
        <v>45589.480405092596</v>
      </c>
      <c r="B115" s="1" t="str">
        <f>TEXT(sensor_data[[#This Row],[Timestamp]], "MMMM")</f>
        <v>October</v>
      </c>
      <c r="C1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5" s="2">
        <f>MONTH(sensor_data[[#This Row],[Timestamp]])</f>
        <v>10</v>
      </c>
      <c r="E115" s="2">
        <f>DAY(sensor_data[[#This Row],[Timestamp]])</f>
        <v>24</v>
      </c>
      <c r="F115" t="s">
        <v>104</v>
      </c>
      <c r="H115">
        <v>75.3</v>
      </c>
      <c r="I115">
        <v>31.4</v>
      </c>
      <c r="J115" t="b">
        <v>0</v>
      </c>
      <c r="K115">
        <v>3</v>
      </c>
      <c r="L115" t="str">
        <f>IF(sensor_data[[#This Row],[HVAC Setting]]&lt;=2, "Low", IF(sensor_data[[#This Row],[HVAC Setting]]=3, "Normal", "High"))</f>
        <v>Normal</v>
      </c>
      <c r="M115">
        <v>16</v>
      </c>
      <c r="N115">
        <v>16</v>
      </c>
      <c r="O115">
        <f>(sensor_data[[#This Row],[Energy Consumption]]-AVERAGE(sensor_data[Energy Consumption]))/_xlfn.STDEV.P(sensor_data[Energy Consumption])</f>
        <v>-6.2809907537376211E-2</v>
      </c>
      <c r="P115" t="str">
        <f>IF(ABS(sensor_data[[#This Row],[z_zcore]])&gt;3, "Outlier", "Normal")</f>
        <v>Normal</v>
      </c>
      <c r="Q115">
        <f>AVERAGEIF(sensor_data[Unit ID], sensor_data[[#This Row],[Unit ID]], sensor_data[EC])</f>
        <v>18.635945945945942</v>
      </c>
      <c r="R115">
        <f>IF(ISBLANK(sensor_data[[#This Row],[EC]]), sensor_data[[#This Row],[average]], sensor_data[[#This Row],[EC]])</f>
        <v>16</v>
      </c>
      <c r="S115" t="str">
        <f>IF(sensor_data[[#This Row],[Filled Energy Consumption]]&gt;AVERAGE(sensor_data[Filled Energy Consumption]), "High", "Low")</f>
        <v>Low</v>
      </c>
      <c r="T115" t="s">
        <v>113</v>
      </c>
      <c r="U115" t="b">
        <v>0</v>
      </c>
      <c r="V115">
        <v>5</v>
      </c>
      <c r="W115">
        <v>0</v>
      </c>
      <c r="X115" t="s">
        <v>17</v>
      </c>
    </row>
    <row r="116" spans="1:24" x14ac:dyDescent="0.3">
      <c r="A116" s="1">
        <v>45409.298530092594</v>
      </c>
      <c r="B116" s="1" t="str">
        <f>TEXT(sensor_data[[#This Row],[Timestamp]], "MMMM")</f>
        <v>April</v>
      </c>
      <c r="C1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6" s="2">
        <f>MONTH(sensor_data[[#This Row],[Timestamp]])</f>
        <v>4</v>
      </c>
      <c r="E116" s="2">
        <f>DAY(sensor_data[[#This Row],[Timestamp]])</f>
        <v>27</v>
      </c>
      <c r="F116" t="s">
        <v>104</v>
      </c>
      <c r="H116">
        <v>74.7</v>
      </c>
      <c r="I116">
        <v>30.5</v>
      </c>
      <c r="J116" t="b">
        <v>1</v>
      </c>
      <c r="K116">
        <v>3.5</v>
      </c>
      <c r="L116" t="str">
        <f>IF(sensor_data[[#This Row],[HVAC Setting]]&lt;=2, "Low", IF(sensor_data[[#This Row],[HVAC Setting]]=3, "Normal", "High"))</f>
        <v>High</v>
      </c>
      <c r="M116">
        <v>20.190000000000001</v>
      </c>
      <c r="N116">
        <v>20.190000000000001</v>
      </c>
      <c r="O116">
        <f>(sensor_data[[#This Row],[Energy Consumption]]-AVERAGE(sensor_data[Energy Consumption]))/_xlfn.STDEV.P(sensor_data[Energy Consumption])</f>
        <v>-1.4087255060948793E-2</v>
      </c>
      <c r="P116" t="str">
        <f>IF(ABS(sensor_data[[#This Row],[z_zcore]])&gt;3, "Outlier", "Normal")</f>
        <v>Normal</v>
      </c>
      <c r="Q116">
        <f>AVERAGEIF(sensor_data[Unit ID], sensor_data[[#This Row],[Unit ID]], sensor_data[EC])</f>
        <v>18.635945945945942</v>
      </c>
      <c r="R116">
        <f>IF(ISBLANK(sensor_data[[#This Row],[EC]]), sensor_data[[#This Row],[average]], sensor_data[[#This Row],[EC]])</f>
        <v>20.190000000000001</v>
      </c>
      <c r="S116" t="str">
        <f>IF(sensor_data[[#This Row],[Filled Energy Consumption]]&gt;AVERAGE(sensor_data[Filled Energy Consumption]), "High", "Low")</f>
        <v>High</v>
      </c>
      <c r="T116" t="s">
        <v>114</v>
      </c>
      <c r="U116" t="b">
        <v>1</v>
      </c>
      <c r="V116">
        <v>3</v>
      </c>
      <c r="W116">
        <v>1</v>
      </c>
      <c r="X116" t="s">
        <v>14</v>
      </c>
    </row>
    <row r="117" spans="1:24" x14ac:dyDescent="0.3">
      <c r="A117" s="1">
        <v>45350.869328703702</v>
      </c>
      <c r="B117" s="1" t="str">
        <f>TEXT(sensor_data[[#This Row],[Timestamp]], "MMMM")</f>
        <v>February</v>
      </c>
      <c r="C1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7" s="2">
        <f>MONTH(sensor_data[[#This Row],[Timestamp]])</f>
        <v>2</v>
      </c>
      <c r="E117" s="2">
        <f>DAY(sensor_data[[#This Row],[Timestamp]])</f>
        <v>28</v>
      </c>
      <c r="F117" t="s">
        <v>104</v>
      </c>
      <c r="H117">
        <v>42.9</v>
      </c>
      <c r="I117">
        <v>29.7</v>
      </c>
      <c r="J117" t="b">
        <v>1</v>
      </c>
      <c r="K117">
        <v>4</v>
      </c>
      <c r="L117" t="str">
        <f>IF(sensor_data[[#This Row],[HVAC Setting]]&lt;=2, "Low", IF(sensor_data[[#This Row],[HVAC Setting]]=3, "Normal", "High"))</f>
        <v>High</v>
      </c>
      <c r="M117">
        <v>27.61</v>
      </c>
      <c r="N117">
        <v>27.61</v>
      </c>
      <c r="O117">
        <f>(sensor_data[[#This Row],[Energy Consumption]]-AVERAGE(sensor_data[Energy Consumption]))/_xlfn.STDEV.P(sensor_data[Energy Consumption])</f>
        <v>7.2194864598977518E-2</v>
      </c>
      <c r="P117" t="str">
        <f>IF(ABS(sensor_data[[#This Row],[z_zcore]])&gt;3, "Outlier", "Normal")</f>
        <v>Normal</v>
      </c>
      <c r="Q117">
        <f>AVERAGEIF(sensor_data[Unit ID], sensor_data[[#This Row],[Unit ID]], sensor_data[EC])</f>
        <v>18.635945945945942</v>
      </c>
      <c r="R117">
        <f>IF(ISBLANK(sensor_data[[#This Row],[EC]]), sensor_data[[#This Row],[average]], sensor_data[[#This Row],[EC]])</f>
        <v>27.61</v>
      </c>
      <c r="S117" t="str">
        <f>IF(sensor_data[[#This Row],[Filled Energy Consumption]]&gt;AVERAGE(sensor_data[Filled Energy Consumption]), "High", "Low")</f>
        <v>High</v>
      </c>
      <c r="T117" t="s">
        <v>115</v>
      </c>
      <c r="U117" t="b">
        <v>1</v>
      </c>
      <c r="V117">
        <v>9</v>
      </c>
      <c r="W117">
        <v>1</v>
      </c>
      <c r="X117" t="s">
        <v>14</v>
      </c>
    </row>
    <row r="118" spans="1:24" x14ac:dyDescent="0.3">
      <c r="A118" s="1">
        <v>45472.977812500001</v>
      </c>
      <c r="B118" s="1" t="str">
        <f>TEXT(sensor_data[[#This Row],[Timestamp]], "MMMM")</f>
        <v>June</v>
      </c>
      <c r="C1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8" s="2">
        <f>MONTH(sensor_data[[#This Row],[Timestamp]])</f>
        <v>6</v>
      </c>
      <c r="E118" s="2">
        <f>DAY(sensor_data[[#This Row],[Timestamp]])</f>
        <v>29</v>
      </c>
      <c r="F118" t="s">
        <v>104</v>
      </c>
      <c r="H118">
        <v>88.9</v>
      </c>
      <c r="I118">
        <v>48.3</v>
      </c>
      <c r="J118" t="b">
        <v>1</v>
      </c>
      <c r="K118">
        <v>4.5</v>
      </c>
      <c r="L118" t="str">
        <f>IF(sensor_data[[#This Row],[HVAC Setting]]&lt;=2, "Low", IF(sensor_data[[#This Row],[HVAC Setting]]=3, "Normal", "High"))</f>
        <v>High</v>
      </c>
      <c r="M118">
        <v>27.92</v>
      </c>
      <c r="N118">
        <v>27.92</v>
      </c>
      <c r="O118">
        <f>(sensor_data[[#This Row],[Energy Consumption]]-AVERAGE(sensor_data[Energy Consumption]))/_xlfn.STDEV.P(sensor_data[Energy Consumption])</f>
        <v>7.5799643183152368E-2</v>
      </c>
      <c r="P118" t="str">
        <f>IF(ABS(sensor_data[[#This Row],[z_zcore]])&gt;3, "Outlier", "Normal")</f>
        <v>Normal</v>
      </c>
      <c r="Q118">
        <f>AVERAGEIF(sensor_data[Unit ID], sensor_data[[#This Row],[Unit ID]], sensor_data[EC])</f>
        <v>18.635945945945942</v>
      </c>
      <c r="R118">
        <f>IF(ISBLANK(sensor_data[[#This Row],[EC]]), sensor_data[[#This Row],[average]], sensor_data[[#This Row],[EC]])</f>
        <v>27.92</v>
      </c>
      <c r="S118" t="str">
        <f>IF(sensor_data[[#This Row],[Filled Energy Consumption]]&gt;AVERAGE(sensor_data[Filled Energy Consumption]), "High", "Low")</f>
        <v>High</v>
      </c>
      <c r="T118" t="s">
        <v>54</v>
      </c>
      <c r="U118" t="b">
        <v>1</v>
      </c>
      <c r="V118">
        <v>1</v>
      </c>
      <c r="W118">
        <v>1</v>
      </c>
      <c r="X118" t="s">
        <v>17</v>
      </c>
    </row>
    <row r="119" spans="1:24" x14ac:dyDescent="0.3">
      <c r="A119" s="1">
        <v>45443.238217592596</v>
      </c>
      <c r="B119" s="1" t="str">
        <f>TEXT(sensor_data[[#This Row],[Timestamp]], "MMMM")</f>
        <v>May</v>
      </c>
      <c r="C1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9" s="2">
        <f>MONTH(sensor_data[[#This Row],[Timestamp]])</f>
        <v>5</v>
      </c>
      <c r="E119" s="2">
        <f>DAY(sensor_data[[#This Row],[Timestamp]])</f>
        <v>31</v>
      </c>
      <c r="F119" t="s">
        <v>104</v>
      </c>
      <c r="H119">
        <v>70</v>
      </c>
      <c r="I119">
        <v>34</v>
      </c>
      <c r="J119" t="b">
        <v>1</v>
      </c>
      <c r="K119">
        <v>2</v>
      </c>
      <c r="L119" t="str">
        <f>IF(sensor_data[[#This Row],[HVAC Setting]]&lt;=2, "Low", IF(sensor_data[[#This Row],[HVAC Setting]]=3, "Normal", "High"))</f>
        <v>Low</v>
      </c>
      <c r="M119">
        <v>12.14</v>
      </c>
      <c r="N119">
        <v>12.14</v>
      </c>
      <c r="O119">
        <f>(sensor_data[[#This Row],[Energy Consumption]]-AVERAGE(sensor_data[Energy Consumption]))/_xlfn.STDEV.P(sensor_data[Energy Consumption])</f>
        <v>-0.10769521506935945</v>
      </c>
      <c r="P119" t="str">
        <f>IF(ABS(sensor_data[[#This Row],[z_zcore]])&gt;3, "Outlier", "Normal")</f>
        <v>Normal</v>
      </c>
      <c r="Q119">
        <f>AVERAGEIF(sensor_data[Unit ID], sensor_data[[#This Row],[Unit ID]], sensor_data[EC])</f>
        <v>18.635945945945942</v>
      </c>
      <c r="R119">
        <f>IF(ISBLANK(sensor_data[[#This Row],[EC]]), sensor_data[[#This Row],[average]], sensor_data[[#This Row],[EC]])</f>
        <v>12.14</v>
      </c>
      <c r="S119" t="str">
        <f>IF(sensor_data[[#This Row],[Filled Energy Consumption]]&gt;AVERAGE(sensor_data[Filled Energy Consumption]), "High", "Low")</f>
        <v>Low</v>
      </c>
      <c r="T119" t="s">
        <v>116</v>
      </c>
      <c r="U119" t="b">
        <v>1</v>
      </c>
      <c r="V119">
        <v>20</v>
      </c>
      <c r="W119">
        <v>0</v>
      </c>
      <c r="X119" t="s">
        <v>19</v>
      </c>
    </row>
    <row r="120" spans="1:24" x14ac:dyDescent="0.3">
      <c r="A120" s="1">
        <v>45392.456909722219</v>
      </c>
      <c r="B120" s="1" t="str">
        <f>TEXT(sensor_data[[#This Row],[Timestamp]], "MMMM")</f>
        <v>April</v>
      </c>
      <c r="C1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0" s="2">
        <f>MONTH(sensor_data[[#This Row],[Timestamp]])</f>
        <v>4</v>
      </c>
      <c r="E120" s="2">
        <f>DAY(sensor_data[[#This Row],[Timestamp]])</f>
        <v>10</v>
      </c>
      <c r="F120" t="s">
        <v>104</v>
      </c>
      <c r="H120">
        <v>61.8</v>
      </c>
      <c r="I120">
        <v>43.6</v>
      </c>
      <c r="J120" t="b">
        <v>0</v>
      </c>
      <c r="K120">
        <v>2</v>
      </c>
      <c r="L120" t="str">
        <f>IF(sensor_data[[#This Row],[HVAC Setting]]&lt;=2, "Low", IF(sensor_data[[#This Row],[HVAC Setting]]=3, "Normal", "High"))</f>
        <v>Low</v>
      </c>
      <c r="M120">
        <v>10</v>
      </c>
      <c r="N120">
        <v>10</v>
      </c>
      <c r="O120">
        <f>(sensor_data[[#This Row],[Energy Consumption]]-AVERAGE(sensor_data[Energy Consumption]))/_xlfn.STDEV.P(sensor_data[Energy Consumption])</f>
        <v>-0.13257981561817916</v>
      </c>
      <c r="P120" t="str">
        <f>IF(ABS(sensor_data[[#This Row],[z_zcore]])&gt;3, "Outlier", "Normal")</f>
        <v>Normal</v>
      </c>
      <c r="Q120">
        <f>AVERAGEIF(sensor_data[Unit ID], sensor_data[[#This Row],[Unit ID]], sensor_data[EC])</f>
        <v>18.635945945945942</v>
      </c>
      <c r="R120">
        <f>IF(ISBLANK(sensor_data[[#This Row],[EC]]), sensor_data[[#This Row],[average]], sensor_data[[#This Row],[EC]])</f>
        <v>10</v>
      </c>
      <c r="S120" t="str">
        <f>IF(sensor_data[[#This Row],[Filled Energy Consumption]]&gt;AVERAGE(sensor_data[Filled Energy Consumption]), "High", "Low")</f>
        <v>Low</v>
      </c>
      <c r="T120" t="s">
        <v>117</v>
      </c>
      <c r="U120" t="b">
        <v>0</v>
      </c>
      <c r="V120">
        <v>17</v>
      </c>
      <c r="W120">
        <v>0</v>
      </c>
      <c r="X120" t="s">
        <v>17</v>
      </c>
    </row>
    <row r="121" spans="1:24" x14ac:dyDescent="0.3">
      <c r="A121" s="1">
        <v>45345.064328703702</v>
      </c>
      <c r="B121" s="1" t="str">
        <f>TEXT(sensor_data[[#This Row],[Timestamp]], "MMMM")</f>
        <v>February</v>
      </c>
      <c r="C1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1" s="2">
        <f>MONTH(sensor_data[[#This Row],[Timestamp]])</f>
        <v>2</v>
      </c>
      <c r="E121" s="2">
        <f>DAY(sensor_data[[#This Row],[Timestamp]])</f>
        <v>23</v>
      </c>
      <c r="F121" t="s">
        <v>104</v>
      </c>
      <c r="H121">
        <v>43.9</v>
      </c>
      <c r="I121">
        <v>36.6</v>
      </c>
      <c r="J121" t="b">
        <v>0</v>
      </c>
      <c r="K121">
        <v>2</v>
      </c>
      <c r="L121" t="str">
        <f>IF(sensor_data[[#This Row],[HVAC Setting]]&lt;=2, "Low", IF(sensor_data[[#This Row],[HVAC Setting]]=3, "Normal", "High"))</f>
        <v>Low</v>
      </c>
      <c r="M121">
        <v>12</v>
      </c>
      <c r="N121">
        <v>12</v>
      </c>
      <c r="O121">
        <f>(sensor_data[[#This Row],[Energy Consumption]]-AVERAGE(sensor_data[Energy Consumption]))/_xlfn.STDEV.P(sensor_data[Energy Consumption])</f>
        <v>-0.10932317959124485</v>
      </c>
      <c r="P121" t="str">
        <f>IF(ABS(sensor_data[[#This Row],[z_zcore]])&gt;3, "Outlier", "Normal")</f>
        <v>Normal</v>
      </c>
      <c r="Q121">
        <f>AVERAGEIF(sensor_data[Unit ID], sensor_data[[#This Row],[Unit ID]], sensor_data[EC])</f>
        <v>18.635945945945942</v>
      </c>
      <c r="R121">
        <f>IF(ISBLANK(sensor_data[[#This Row],[EC]]), sensor_data[[#This Row],[average]], sensor_data[[#This Row],[EC]])</f>
        <v>12</v>
      </c>
      <c r="S121" t="str">
        <f>IF(sensor_data[[#This Row],[Filled Energy Consumption]]&gt;AVERAGE(sensor_data[Filled Energy Consumption]), "High", "Low")</f>
        <v>Low</v>
      </c>
      <c r="T121" t="s">
        <v>118</v>
      </c>
      <c r="U121" t="b">
        <v>0</v>
      </c>
      <c r="V121">
        <v>2</v>
      </c>
      <c r="W121">
        <v>1</v>
      </c>
      <c r="X121" t="s">
        <v>14</v>
      </c>
    </row>
    <row r="122" spans="1:24" x14ac:dyDescent="0.3">
      <c r="A122" s="1">
        <v>45432.427627314813</v>
      </c>
      <c r="B122" s="1" t="str">
        <f>TEXT(sensor_data[[#This Row],[Timestamp]], "MMMM")</f>
        <v>May</v>
      </c>
      <c r="C1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2" s="2">
        <f>MONTH(sensor_data[[#This Row],[Timestamp]])</f>
        <v>5</v>
      </c>
      <c r="E122" s="2">
        <f>DAY(sensor_data[[#This Row],[Timestamp]])</f>
        <v>20</v>
      </c>
      <c r="F122" t="s">
        <v>119</v>
      </c>
      <c r="H122">
        <v>69.8</v>
      </c>
      <c r="I122">
        <v>46.5</v>
      </c>
      <c r="J122" t="b">
        <v>0</v>
      </c>
      <c r="K122">
        <v>2</v>
      </c>
      <c r="L122" t="str">
        <f>IF(sensor_data[[#This Row],[HVAC Setting]]&lt;=2, "Low", IF(sensor_data[[#This Row],[HVAC Setting]]=3, "Normal", "High"))</f>
        <v>Low</v>
      </c>
      <c r="M122">
        <v>10</v>
      </c>
      <c r="N122">
        <v>10</v>
      </c>
      <c r="O122">
        <f>(sensor_data[[#This Row],[Energy Consumption]]-AVERAGE(sensor_data[Energy Consumption]))/_xlfn.STDEV.P(sensor_data[Energy Consumption])</f>
        <v>-0.13257981561817916</v>
      </c>
      <c r="P122" t="str">
        <f>IF(ABS(sensor_data[[#This Row],[z_zcore]])&gt;3, "Outlier", "Normal")</f>
        <v>Normal</v>
      </c>
      <c r="Q122">
        <f>AVERAGEIF(sensor_data[Unit ID], sensor_data[[#This Row],[Unit ID]], sensor_data[EC])</f>
        <v>19.563888888888886</v>
      </c>
      <c r="R122">
        <f>IF(ISBLANK(sensor_data[[#This Row],[EC]]), sensor_data[[#This Row],[average]], sensor_data[[#This Row],[EC]])</f>
        <v>10</v>
      </c>
      <c r="S122" t="str">
        <f>IF(sensor_data[[#This Row],[Filled Energy Consumption]]&gt;AVERAGE(sensor_data[Filled Energy Consumption]), "High", "Low")</f>
        <v>Low</v>
      </c>
      <c r="T122" t="s">
        <v>50</v>
      </c>
      <c r="U122" t="b">
        <v>0</v>
      </c>
      <c r="V122">
        <v>22</v>
      </c>
      <c r="W122">
        <v>0</v>
      </c>
      <c r="X122" t="s">
        <v>14</v>
      </c>
    </row>
    <row r="123" spans="1:24" x14ac:dyDescent="0.3">
      <c r="A123" s="1">
        <v>45529.306192129632</v>
      </c>
      <c r="B123" s="1" t="str">
        <f>TEXT(sensor_data[[#This Row],[Timestamp]], "MMMM")</f>
        <v>August</v>
      </c>
      <c r="C1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3" s="2">
        <f>MONTH(sensor_data[[#This Row],[Timestamp]])</f>
        <v>8</v>
      </c>
      <c r="E123" s="2">
        <f>DAY(sensor_data[[#This Row],[Timestamp]])</f>
        <v>25</v>
      </c>
      <c r="F123" t="s">
        <v>119</v>
      </c>
      <c r="H123">
        <v>89.3</v>
      </c>
      <c r="I123">
        <v>62.3</v>
      </c>
      <c r="J123" t="b">
        <v>1</v>
      </c>
      <c r="K123">
        <v>4.5</v>
      </c>
      <c r="L123" t="str">
        <f>IF(sensor_data[[#This Row],[HVAC Setting]]&lt;=2, "Low", IF(sensor_data[[#This Row],[HVAC Setting]]=3, "Normal", "High"))</f>
        <v>High</v>
      </c>
      <c r="M123">
        <v>28.45</v>
      </c>
      <c r="N123">
        <v>28.45</v>
      </c>
      <c r="O123">
        <f>(sensor_data[[#This Row],[Energy Consumption]]-AVERAGE(sensor_data[Energy Consumption]))/_xlfn.STDEV.P(sensor_data[Energy Consumption])</f>
        <v>8.1962651730289937E-2</v>
      </c>
      <c r="P123" t="str">
        <f>IF(ABS(sensor_data[[#This Row],[z_zcore]])&gt;3, "Outlier", "Normal")</f>
        <v>Normal</v>
      </c>
      <c r="Q123">
        <f>AVERAGEIF(sensor_data[Unit ID], sensor_data[[#This Row],[Unit ID]], sensor_data[EC])</f>
        <v>19.563888888888886</v>
      </c>
      <c r="R123">
        <f>IF(ISBLANK(sensor_data[[#This Row],[EC]]), sensor_data[[#This Row],[average]], sensor_data[[#This Row],[EC]])</f>
        <v>28.45</v>
      </c>
      <c r="S123" t="str">
        <f>IF(sensor_data[[#This Row],[Filled Energy Consumption]]&gt;AVERAGE(sensor_data[Filled Energy Consumption]), "High", "Low")</f>
        <v>High</v>
      </c>
      <c r="T123" t="s">
        <v>97</v>
      </c>
      <c r="U123" t="b">
        <v>1</v>
      </c>
      <c r="V123">
        <v>21</v>
      </c>
      <c r="W123">
        <v>0</v>
      </c>
      <c r="X123" t="s">
        <v>19</v>
      </c>
    </row>
    <row r="124" spans="1:24" x14ac:dyDescent="0.3">
      <c r="A124" s="1">
        <v>45503.586388888885</v>
      </c>
      <c r="B124" s="1" t="str">
        <f>TEXT(sensor_data[[#This Row],[Timestamp]], "MMMM")</f>
        <v>July</v>
      </c>
      <c r="C1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4" s="2">
        <f>MONTH(sensor_data[[#This Row],[Timestamp]])</f>
        <v>7</v>
      </c>
      <c r="E124" s="2">
        <f>DAY(sensor_data[[#This Row],[Timestamp]])</f>
        <v>30</v>
      </c>
      <c r="F124" t="s">
        <v>119</v>
      </c>
      <c r="H124">
        <v>89.6</v>
      </c>
      <c r="I124">
        <v>68.900000000000006</v>
      </c>
      <c r="J124" t="b">
        <v>0</v>
      </c>
      <c r="K124">
        <v>3</v>
      </c>
      <c r="L124" t="str">
        <f>IF(sensor_data[[#This Row],[HVAC Setting]]&lt;=2, "Low", IF(sensor_data[[#This Row],[HVAC Setting]]=3, "Normal", "High"))</f>
        <v>Normal</v>
      </c>
      <c r="M124">
        <v>17</v>
      </c>
      <c r="N124">
        <v>17</v>
      </c>
      <c r="O124">
        <f>(sensor_data[[#This Row],[Energy Consumption]]-AVERAGE(sensor_data[Energy Consumption]))/_xlfn.STDEV.P(sensor_data[Energy Consumption])</f>
        <v>-5.1181589523909048E-2</v>
      </c>
      <c r="P124" t="str">
        <f>IF(ABS(sensor_data[[#This Row],[z_zcore]])&gt;3, "Outlier", "Normal")</f>
        <v>Normal</v>
      </c>
      <c r="Q124">
        <f>AVERAGEIF(sensor_data[Unit ID], sensor_data[[#This Row],[Unit ID]], sensor_data[EC])</f>
        <v>19.563888888888886</v>
      </c>
      <c r="R124">
        <f>IF(ISBLANK(sensor_data[[#This Row],[EC]]), sensor_data[[#This Row],[average]], sensor_data[[#This Row],[EC]])</f>
        <v>17</v>
      </c>
      <c r="S124" t="str">
        <f>IF(sensor_data[[#This Row],[Filled Energy Consumption]]&gt;AVERAGE(sensor_data[Filled Energy Consumption]), "High", "Low")</f>
        <v>Low</v>
      </c>
      <c r="T124" t="s">
        <v>120</v>
      </c>
      <c r="U124" t="b">
        <v>0</v>
      </c>
      <c r="V124">
        <v>12</v>
      </c>
      <c r="W124">
        <v>1</v>
      </c>
      <c r="X124" t="s">
        <v>19</v>
      </c>
    </row>
    <row r="125" spans="1:24" x14ac:dyDescent="0.3">
      <c r="A125" s="1">
        <v>45632.343506944446</v>
      </c>
      <c r="B125" s="1" t="str">
        <f>TEXT(sensor_data[[#This Row],[Timestamp]], "MMMM")</f>
        <v>December</v>
      </c>
      <c r="C1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5" s="2">
        <f>MONTH(sensor_data[[#This Row],[Timestamp]])</f>
        <v>12</v>
      </c>
      <c r="E125" s="2">
        <f>DAY(sensor_data[[#This Row],[Timestamp]])</f>
        <v>6</v>
      </c>
      <c r="F125" t="s">
        <v>119</v>
      </c>
      <c r="H125">
        <v>40.1</v>
      </c>
      <c r="I125">
        <v>31.7</v>
      </c>
      <c r="J125" t="b">
        <v>1</v>
      </c>
      <c r="K125">
        <v>4</v>
      </c>
      <c r="L125" t="str">
        <f>IF(sensor_data[[#This Row],[HVAC Setting]]&lt;=2, "Low", IF(sensor_data[[#This Row],[HVAC Setting]]=3, "Normal", "High"))</f>
        <v>High</v>
      </c>
      <c r="M125">
        <v>24.41</v>
      </c>
      <c r="N125">
        <v>24.41</v>
      </c>
      <c r="O125">
        <f>(sensor_data[[#This Row],[Energy Consumption]]-AVERAGE(sensor_data[Energy Consumption]))/_xlfn.STDEV.P(sensor_data[Energy Consumption])</f>
        <v>3.4984246955882613E-2</v>
      </c>
      <c r="P125" t="str">
        <f>IF(ABS(sensor_data[[#This Row],[z_zcore]])&gt;3, "Outlier", "Normal")</f>
        <v>Normal</v>
      </c>
      <c r="Q125">
        <f>AVERAGEIF(sensor_data[Unit ID], sensor_data[[#This Row],[Unit ID]], sensor_data[EC])</f>
        <v>19.563888888888886</v>
      </c>
      <c r="R125">
        <f>IF(ISBLANK(sensor_data[[#This Row],[EC]]), sensor_data[[#This Row],[average]], sensor_data[[#This Row],[EC]])</f>
        <v>24.41</v>
      </c>
      <c r="S125" t="str">
        <f>IF(sensor_data[[#This Row],[Filled Energy Consumption]]&gt;AVERAGE(sensor_data[Filled Energy Consumption]), "High", "Low")</f>
        <v>High</v>
      </c>
      <c r="T125" t="s">
        <v>121</v>
      </c>
      <c r="U125" t="b">
        <v>1</v>
      </c>
      <c r="V125">
        <v>1</v>
      </c>
      <c r="W125">
        <v>0</v>
      </c>
      <c r="X125" t="s">
        <v>19</v>
      </c>
    </row>
    <row r="126" spans="1:24" x14ac:dyDescent="0.3">
      <c r="A126" s="1">
        <v>45637.198564814818</v>
      </c>
      <c r="B126" s="1" t="str">
        <f>TEXT(sensor_data[[#This Row],[Timestamp]], "MMMM")</f>
        <v>December</v>
      </c>
      <c r="C1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6" s="2">
        <f>MONTH(sensor_data[[#This Row],[Timestamp]])</f>
        <v>12</v>
      </c>
      <c r="E126" s="2">
        <f>DAY(sensor_data[[#This Row],[Timestamp]])</f>
        <v>11</v>
      </c>
      <c r="F126" t="s">
        <v>119</v>
      </c>
      <c r="H126">
        <v>43.3</v>
      </c>
      <c r="I126">
        <v>34.4</v>
      </c>
      <c r="J126" t="b">
        <v>0</v>
      </c>
      <c r="K126">
        <v>2</v>
      </c>
      <c r="L126" t="str">
        <f>IF(sensor_data[[#This Row],[HVAC Setting]]&lt;=2, "Low", IF(sensor_data[[#This Row],[HVAC Setting]]=3, "Normal", "High"))</f>
        <v>Low</v>
      </c>
      <c r="O126">
        <f>(sensor_data[[#This Row],[Energy Consumption]]-AVERAGE(sensor_data[Energy Consumption]))/_xlfn.STDEV.P(sensor_data[Energy Consumption])</f>
        <v>-0.24886299575285079</v>
      </c>
      <c r="P126" t="str">
        <f>IF(ABS(sensor_data[[#This Row],[z_zcore]])&gt;3, "Outlier", "Normal")</f>
        <v>Normal</v>
      </c>
      <c r="Q126">
        <f>AVERAGEIF(sensor_data[Unit ID], sensor_data[[#This Row],[Unit ID]], sensor_data[EC])</f>
        <v>19.563888888888886</v>
      </c>
      <c r="R126">
        <f>IF(ISBLANK(sensor_data[[#This Row],[EC]]), sensor_data[[#This Row],[average]], sensor_data[[#This Row],[EC]])</f>
        <v>19.563888888888886</v>
      </c>
      <c r="S126" t="str">
        <f>IF(sensor_data[[#This Row],[Filled Energy Consumption]]&gt;AVERAGE(sensor_data[Filled Energy Consumption]), "High", "Low")</f>
        <v>High</v>
      </c>
      <c r="T126" t="s">
        <v>122</v>
      </c>
      <c r="U126" t="b">
        <v>0</v>
      </c>
      <c r="V126">
        <v>3</v>
      </c>
      <c r="W126">
        <v>0</v>
      </c>
      <c r="X126" t="s">
        <v>17</v>
      </c>
    </row>
    <row r="127" spans="1:24" x14ac:dyDescent="0.3">
      <c r="A127" s="1">
        <v>45646.938460648147</v>
      </c>
      <c r="B127" s="1" t="str">
        <f>TEXT(sensor_data[[#This Row],[Timestamp]], "MMMM")</f>
        <v>December</v>
      </c>
      <c r="C1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7" s="2">
        <f>MONTH(sensor_data[[#This Row],[Timestamp]])</f>
        <v>12</v>
      </c>
      <c r="E127" s="2">
        <f>DAY(sensor_data[[#This Row],[Timestamp]])</f>
        <v>20</v>
      </c>
      <c r="F127" t="s">
        <v>119</v>
      </c>
      <c r="H127">
        <v>44.2</v>
      </c>
      <c r="I127">
        <v>30.3</v>
      </c>
      <c r="J127" t="b">
        <v>0</v>
      </c>
      <c r="K127">
        <v>3</v>
      </c>
      <c r="L127" t="str">
        <f>IF(sensor_data[[#This Row],[HVAC Setting]]&lt;=2, "Low", IF(sensor_data[[#This Row],[HVAC Setting]]=3, "Normal", "High"))</f>
        <v>Normal</v>
      </c>
      <c r="M127">
        <v>17</v>
      </c>
      <c r="N127">
        <v>17</v>
      </c>
      <c r="O127">
        <f>(sensor_data[[#This Row],[Energy Consumption]]-AVERAGE(sensor_data[Energy Consumption]))/_xlfn.STDEV.P(sensor_data[Energy Consumption])</f>
        <v>-5.1181589523909048E-2</v>
      </c>
      <c r="P127" t="str">
        <f>IF(ABS(sensor_data[[#This Row],[z_zcore]])&gt;3, "Outlier", "Normal")</f>
        <v>Normal</v>
      </c>
      <c r="Q127">
        <f>AVERAGEIF(sensor_data[Unit ID], sensor_data[[#This Row],[Unit ID]], sensor_data[EC])</f>
        <v>19.563888888888886</v>
      </c>
      <c r="R127">
        <f>IF(ISBLANK(sensor_data[[#This Row],[EC]]), sensor_data[[#This Row],[average]], sensor_data[[#This Row],[EC]])</f>
        <v>17</v>
      </c>
      <c r="S127" t="str">
        <f>IF(sensor_data[[#This Row],[Filled Energy Consumption]]&gt;AVERAGE(sensor_data[Filled Energy Consumption]), "High", "Low")</f>
        <v>Low</v>
      </c>
      <c r="T127" t="s">
        <v>123</v>
      </c>
      <c r="U127" t="b">
        <v>0</v>
      </c>
      <c r="V127">
        <v>21</v>
      </c>
      <c r="W127">
        <v>1</v>
      </c>
      <c r="X127" t="s">
        <v>19</v>
      </c>
    </row>
    <row r="128" spans="1:24" x14ac:dyDescent="0.3">
      <c r="A128" s="1">
        <v>45492.036608796298</v>
      </c>
      <c r="B128" s="1" t="str">
        <f>TEXT(sensor_data[[#This Row],[Timestamp]], "MMMM")</f>
        <v>July</v>
      </c>
      <c r="C1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8" s="2">
        <f>MONTH(sensor_data[[#This Row],[Timestamp]])</f>
        <v>7</v>
      </c>
      <c r="E128" s="2">
        <f>DAY(sensor_data[[#This Row],[Timestamp]])</f>
        <v>19</v>
      </c>
      <c r="F128" t="s">
        <v>119</v>
      </c>
      <c r="H128">
        <v>84.6</v>
      </c>
      <c r="I128">
        <v>54.1</v>
      </c>
      <c r="J128" t="b">
        <v>0</v>
      </c>
      <c r="K128">
        <v>1</v>
      </c>
      <c r="L128" t="str">
        <f>IF(sensor_data[[#This Row],[HVAC Setting]]&lt;=2, "Low", IF(sensor_data[[#This Row],[HVAC Setting]]=3, "Normal", "High"))</f>
        <v>Low</v>
      </c>
      <c r="M128">
        <v>5</v>
      </c>
      <c r="N128">
        <v>5</v>
      </c>
      <c r="O128">
        <f>(sensor_data[[#This Row],[Energy Consumption]]-AVERAGE(sensor_data[Energy Consumption]))/_xlfn.STDEV.P(sensor_data[Energy Consumption])</f>
        <v>-0.19072140568551499</v>
      </c>
      <c r="P128" t="str">
        <f>IF(ABS(sensor_data[[#This Row],[z_zcore]])&gt;3, "Outlier", "Normal")</f>
        <v>Normal</v>
      </c>
      <c r="Q128">
        <f>AVERAGEIF(sensor_data[Unit ID], sensor_data[[#This Row],[Unit ID]], sensor_data[EC])</f>
        <v>19.563888888888886</v>
      </c>
      <c r="R128">
        <f>IF(ISBLANK(sensor_data[[#This Row],[EC]]), sensor_data[[#This Row],[average]], sensor_data[[#This Row],[EC]])</f>
        <v>5</v>
      </c>
      <c r="S128" t="str">
        <f>IF(sensor_data[[#This Row],[Filled Energy Consumption]]&gt;AVERAGE(sensor_data[Filled Energy Consumption]), "High", "Low")</f>
        <v>Low</v>
      </c>
      <c r="T128" t="s">
        <v>124</v>
      </c>
      <c r="U128" t="b">
        <v>0</v>
      </c>
      <c r="V128">
        <v>4</v>
      </c>
      <c r="W128">
        <v>0</v>
      </c>
      <c r="X128" t="s">
        <v>19</v>
      </c>
    </row>
    <row r="129" spans="1:24" x14ac:dyDescent="0.3">
      <c r="A129" s="1">
        <v>45447.464768518519</v>
      </c>
      <c r="B129" s="1" t="str">
        <f>TEXT(sensor_data[[#This Row],[Timestamp]], "MMMM")</f>
        <v>June</v>
      </c>
      <c r="C1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9" s="2">
        <f>MONTH(sensor_data[[#This Row],[Timestamp]])</f>
        <v>6</v>
      </c>
      <c r="E129" s="2">
        <f>DAY(sensor_data[[#This Row],[Timestamp]])</f>
        <v>4</v>
      </c>
      <c r="F129" t="s">
        <v>119</v>
      </c>
      <c r="H129">
        <v>90.6</v>
      </c>
      <c r="I129">
        <v>57</v>
      </c>
      <c r="J129" t="b">
        <v>0</v>
      </c>
      <c r="K129">
        <v>4</v>
      </c>
      <c r="L129" t="str">
        <f>IF(sensor_data[[#This Row],[HVAC Setting]]&lt;=2, "Low", IF(sensor_data[[#This Row],[HVAC Setting]]=3, "Normal", "High"))</f>
        <v>High</v>
      </c>
      <c r="M129">
        <v>23</v>
      </c>
      <c r="N129">
        <v>23</v>
      </c>
      <c r="O129">
        <f>(sensor_data[[#This Row],[Energy Consumption]]-AVERAGE(sensor_data[Energy Consumption]))/_xlfn.STDEV.P(sensor_data[Energy Consumption])</f>
        <v>1.8588318556893912E-2</v>
      </c>
      <c r="P129" t="str">
        <f>IF(ABS(sensor_data[[#This Row],[z_zcore]])&gt;3, "Outlier", "Normal")</f>
        <v>Normal</v>
      </c>
      <c r="Q129">
        <f>AVERAGEIF(sensor_data[Unit ID], sensor_data[[#This Row],[Unit ID]], sensor_data[EC])</f>
        <v>19.563888888888886</v>
      </c>
      <c r="R129">
        <f>IF(ISBLANK(sensor_data[[#This Row],[EC]]), sensor_data[[#This Row],[average]], sensor_data[[#This Row],[EC]])</f>
        <v>23</v>
      </c>
      <c r="S129" t="str">
        <f>IF(sensor_data[[#This Row],[Filled Energy Consumption]]&gt;AVERAGE(sensor_data[Filled Energy Consumption]), "High", "Low")</f>
        <v>High</v>
      </c>
      <c r="T129" t="s">
        <v>91</v>
      </c>
      <c r="U129" t="b">
        <v>0</v>
      </c>
      <c r="V129">
        <v>8</v>
      </c>
      <c r="W129">
        <v>0</v>
      </c>
      <c r="X129" t="s">
        <v>14</v>
      </c>
    </row>
    <row r="130" spans="1:24" x14ac:dyDescent="0.3">
      <c r="A130" s="1">
        <v>45409.706145833334</v>
      </c>
      <c r="B130" s="1" t="str">
        <f>TEXT(sensor_data[[#This Row],[Timestamp]], "MMMM")</f>
        <v>April</v>
      </c>
      <c r="C1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 s="2">
        <f>MONTH(sensor_data[[#This Row],[Timestamp]])</f>
        <v>4</v>
      </c>
      <c r="E130" s="2">
        <f>DAY(sensor_data[[#This Row],[Timestamp]])</f>
        <v>27</v>
      </c>
      <c r="F130" t="s">
        <v>119</v>
      </c>
      <c r="H130">
        <v>64</v>
      </c>
      <c r="I130">
        <v>39</v>
      </c>
      <c r="J130" t="b">
        <v>0</v>
      </c>
      <c r="K130">
        <v>3.5</v>
      </c>
      <c r="L130" t="str">
        <f>IF(sensor_data[[#This Row],[HVAC Setting]]&lt;=2, "Low", IF(sensor_data[[#This Row],[HVAC Setting]]=3, "Normal", "High"))</f>
        <v>High</v>
      </c>
      <c r="M130">
        <v>18.38</v>
      </c>
      <c r="N130">
        <v>18.38</v>
      </c>
      <c r="O130">
        <f>(sensor_data[[#This Row],[Energy Consumption]]-AVERAGE(sensor_data[Energy Consumption]))/_xlfn.STDEV.P(sensor_data[Energy Consumption])</f>
        <v>-3.513451066532438E-2</v>
      </c>
      <c r="P130" t="str">
        <f>IF(ABS(sensor_data[[#This Row],[z_zcore]])&gt;3, "Outlier", "Normal")</f>
        <v>Normal</v>
      </c>
      <c r="Q130">
        <f>AVERAGEIF(sensor_data[Unit ID], sensor_data[[#This Row],[Unit ID]], sensor_data[EC])</f>
        <v>19.563888888888886</v>
      </c>
      <c r="R130">
        <f>IF(ISBLANK(sensor_data[[#This Row],[EC]]), sensor_data[[#This Row],[average]], sensor_data[[#This Row],[EC]])</f>
        <v>18.38</v>
      </c>
      <c r="S130" t="str">
        <f>IF(sensor_data[[#This Row],[Filled Energy Consumption]]&gt;AVERAGE(sensor_data[Filled Energy Consumption]), "High", "Low")</f>
        <v>High</v>
      </c>
      <c r="T130" t="s">
        <v>78</v>
      </c>
      <c r="U130" t="b">
        <v>0</v>
      </c>
      <c r="V130">
        <v>16</v>
      </c>
      <c r="W130">
        <v>0</v>
      </c>
      <c r="X130" t="s">
        <v>19</v>
      </c>
    </row>
    <row r="131" spans="1:24" x14ac:dyDescent="0.3">
      <c r="A131" s="1">
        <v>45588.912476851852</v>
      </c>
      <c r="B131" s="1" t="str">
        <f>TEXT(sensor_data[[#This Row],[Timestamp]], "MMMM")</f>
        <v>October</v>
      </c>
      <c r="C1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1" s="2">
        <f>MONTH(sensor_data[[#This Row],[Timestamp]])</f>
        <v>10</v>
      </c>
      <c r="E131" s="2">
        <f>DAY(sensor_data[[#This Row],[Timestamp]])</f>
        <v>23</v>
      </c>
      <c r="F131" t="s">
        <v>119</v>
      </c>
      <c r="H131">
        <v>66.599999999999994</v>
      </c>
      <c r="I131">
        <v>31.9</v>
      </c>
      <c r="J131" t="b">
        <v>1</v>
      </c>
      <c r="K131">
        <v>3</v>
      </c>
      <c r="L131" t="str">
        <f>IF(sensor_data[[#This Row],[HVAC Setting]]&lt;=2, "Low", IF(sensor_data[[#This Row],[HVAC Setting]]=3, "Normal", "High"))</f>
        <v>Normal</v>
      </c>
      <c r="M131">
        <v>18.47</v>
      </c>
      <c r="N131">
        <v>18.47</v>
      </c>
      <c r="O131">
        <f>(sensor_data[[#This Row],[Energy Consumption]]-AVERAGE(sensor_data[Energy Consumption]))/_xlfn.STDEV.P(sensor_data[Energy Consumption])</f>
        <v>-3.4087962044112338E-2</v>
      </c>
      <c r="P131" t="str">
        <f>IF(ABS(sensor_data[[#This Row],[z_zcore]])&gt;3, "Outlier", "Normal")</f>
        <v>Normal</v>
      </c>
      <c r="Q131">
        <f>AVERAGEIF(sensor_data[Unit ID], sensor_data[[#This Row],[Unit ID]], sensor_data[EC])</f>
        <v>19.563888888888886</v>
      </c>
      <c r="R131">
        <f>IF(ISBLANK(sensor_data[[#This Row],[EC]]), sensor_data[[#This Row],[average]], sensor_data[[#This Row],[EC]])</f>
        <v>18.47</v>
      </c>
      <c r="S131" t="str">
        <f>IF(sensor_data[[#This Row],[Filled Energy Consumption]]&gt;AVERAGE(sensor_data[Filled Energy Consumption]), "High", "Low")</f>
        <v>High</v>
      </c>
      <c r="T131" t="s">
        <v>125</v>
      </c>
      <c r="U131" t="b">
        <v>1</v>
      </c>
      <c r="V131">
        <v>21</v>
      </c>
      <c r="W131">
        <v>1</v>
      </c>
      <c r="X131" t="s">
        <v>17</v>
      </c>
    </row>
    <row r="132" spans="1:24" x14ac:dyDescent="0.3">
      <c r="A132" s="1">
        <v>45540.717534722222</v>
      </c>
      <c r="B132" s="1" t="str">
        <f>TEXT(sensor_data[[#This Row],[Timestamp]], "MMMM")</f>
        <v>September</v>
      </c>
      <c r="C1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2" s="2">
        <f>MONTH(sensor_data[[#This Row],[Timestamp]])</f>
        <v>9</v>
      </c>
      <c r="E132" s="2">
        <f>DAY(sensor_data[[#This Row],[Timestamp]])</f>
        <v>5</v>
      </c>
      <c r="F132" t="s">
        <v>119</v>
      </c>
      <c r="H132">
        <v>65.5</v>
      </c>
      <c r="I132">
        <v>37.200000000000003</v>
      </c>
      <c r="J132" t="b">
        <v>1</v>
      </c>
      <c r="K132">
        <v>5</v>
      </c>
      <c r="L132" t="str">
        <f>IF(sensor_data[[#This Row],[HVAC Setting]]&lt;=2, "Low", IF(sensor_data[[#This Row],[HVAC Setting]]=3, "Normal", "High"))</f>
        <v>High</v>
      </c>
      <c r="M132">
        <v>29.97</v>
      </c>
      <c r="N132">
        <v>29.97</v>
      </c>
      <c r="O132">
        <f>(sensor_data[[#This Row],[Energy Consumption]]-AVERAGE(sensor_data[Energy Consumption]))/_xlfn.STDEV.P(sensor_data[Energy Consumption])</f>
        <v>9.9637695110760011E-2</v>
      </c>
      <c r="P132" t="str">
        <f>IF(ABS(sensor_data[[#This Row],[z_zcore]])&gt;3, "Outlier", "Normal")</f>
        <v>Normal</v>
      </c>
      <c r="Q132">
        <f>AVERAGEIF(sensor_data[Unit ID], sensor_data[[#This Row],[Unit ID]], sensor_data[EC])</f>
        <v>19.563888888888886</v>
      </c>
      <c r="R132">
        <f>IF(ISBLANK(sensor_data[[#This Row],[EC]]), sensor_data[[#This Row],[average]], sensor_data[[#This Row],[EC]])</f>
        <v>29.97</v>
      </c>
      <c r="S132" t="str">
        <f>IF(sensor_data[[#This Row],[Filled Energy Consumption]]&gt;AVERAGE(sensor_data[Filled Energy Consumption]), "High", "Low")</f>
        <v>High</v>
      </c>
      <c r="T132" t="s">
        <v>126</v>
      </c>
      <c r="U132" t="b">
        <v>1</v>
      </c>
      <c r="V132">
        <v>12</v>
      </c>
      <c r="W132">
        <v>1</v>
      </c>
      <c r="X132" t="s">
        <v>17</v>
      </c>
    </row>
    <row r="133" spans="1:24" x14ac:dyDescent="0.3">
      <c r="A133" s="1">
        <v>45337.210196759261</v>
      </c>
      <c r="B133" s="1" t="str">
        <f>TEXT(sensor_data[[#This Row],[Timestamp]], "MMMM")</f>
        <v>February</v>
      </c>
      <c r="C1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3" s="2">
        <f>MONTH(sensor_data[[#This Row],[Timestamp]])</f>
        <v>2</v>
      </c>
      <c r="E133" s="2">
        <f>DAY(sensor_data[[#This Row],[Timestamp]])</f>
        <v>15</v>
      </c>
      <c r="F133" t="s">
        <v>119</v>
      </c>
      <c r="H133">
        <v>42.5</v>
      </c>
      <c r="I133">
        <v>35.4</v>
      </c>
      <c r="J133" t="b">
        <v>0</v>
      </c>
      <c r="K133">
        <v>3</v>
      </c>
      <c r="L133" t="str">
        <f>IF(sensor_data[[#This Row],[HVAC Setting]]&lt;=2, "Low", IF(sensor_data[[#This Row],[HVAC Setting]]=3, "Normal", "High"))</f>
        <v>Normal</v>
      </c>
      <c r="M133">
        <v>17</v>
      </c>
      <c r="N133">
        <v>17</v>
      </c>
      <c r="O133">
        <f>(sensor_data[[#This Row],[Energy Consumption]]-AVERAGE(sensor_data[Energy Consumption]))/_xlfn.STDEV.P(sensor_data[Energy Consumption])</f>
        <v>-5.1181589523909048E-2</v>
      </c>
      <c r="P133" t="str">
        <f>IF(ABS(sensor_data[[#This Row],[z_zcore]])&gt;3, "Outlier", "Normal")</f>
        <v>Normal</v>
      </c>
      <c r="Q133">
        <f>AVERAGEIF(sensor_data[Unit ID], sensor_data[[#This Row],[Unit ID]], sensor_data[EC])</f>
        <v>19.563888888888886</v>
      </c>
      <c r="R133">
        <f>IF(ISBLANK(sensor_data[[#This Row],[EC]]), sensor_data[[#This Row],[average]], sensor_data[[#This Row],[EC]])</f>
        <v>17</v>
      </c>
      <c r="S133" t="str">
        <f>IF(sensor_data[[#This Row],[Filled Energy Consumption]]&gt;AVERAGE(sensor_data[Filled Energy Consumption]), "High", "Low")</f>
        <v>Low</v>
      </c>
      <c r="T133" t="s">
        <v>127</v>
      </c>
      <c r="U133" t="b">
        <v>0</v>
      </c>
      <c r="V133">
        <v>4</v>
      </c>
      <c r="W133">
        <v>0</v>
      </c>
      <c r="X133" t="s">
        <v>17</v>
      </c>
    </row>
    <row r="134" spans="1:24" x14ac:dyDescent="0.3">
      <c r="A134" s="1">
        <v>45641.931967592594</v>
      </c>
      <c r="B134" s="1" t="str">
        <f>TEXT(sensor_data[[#This Row],[Timestamp]], "MMMM")</f>
        <v>December</v>
      </c>
      <c r="C1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4" s="2">
        <f>MONTH(sensor_data[[#This Row],[Timestamp]])</f>
        <v>12</v>
      </c>
      <c r="E134" s="2">
        <f>DAY(sensor_data[[#This Row],[Timestamp]])</f>
        <v>15</v>
      </c>
      <c r="F134" t="s">
        <v>119</v>
      </c>
      <c r="H134">
        <v>41.2</v>
      </c>
      <c r="I134">
        <v>35.1</v>
      </c>
      <c r="J134" t="b">
        <v>0</v>
      </c>
      <c r="K134">
        <v>2.5</v>
      </c>
      <c r="L134" t="str">
        <f>IF(sensor_data[[#This Row],[HVAC Setting]]&lt;=2, "Low", IF(sensor_data[[#This Row],[HVAC Setting]]=3, "Normal", "High"))</f>
        <v>High</v>
      </c>
      <c r="M134">
        <v>16.28</v>
      </c>
      <c r="N134">
        <v>16.28</v>
      </c>
      <c r="O134">
        <f>(sensor_data[[#This Row],[Energy Consumption]]-AVERAGE(sensor_data[Energy Consumption]))/_xlfn.STDEV.P(sensor_data[Energy Consumption])</f>
        <v>-5.9553978493605393E-2</v>
      </c>
      <c r="P134" t="str">
        <f>IF(ABS(sensor_data[[#This Row],[z_zcore]])&gt;3, "Outlier", "Normal")</f>
        <v>Normal</v>
      </c>
      <c r="Q134">
        <f>AVERAGEIF(sensor_data[Unit ID], sensor_data[[#This Row],[Unit ID]], sensor_data[EC])</f>
        <v>19.563888888888886</v>
      </c>
      <c r="R134">
        <f>IF(ISBLANK(sensor_data[[#This Row],[EC]]), sensor_data[[#This Row],[average]], sensor_data[[#This Row],[EC]])</f>
        <v>16.28</v>
      </c>
      <c r="S134" t="str">
        <f>IF(sensor_data[[#This Row],[Filled Energy Consumption]]&gt;AVERAGE(sensor_data[Filled Energy Consumption]), "High", "Low")</f>
        <v>Low</v>
      </c>
      <c r="T134" t="s">
        <v>128</v>
      </c>
      <c r="U134" t="b">
        <v>0</v>
      </c>
      <c r="V134">
        <v>13</v>
      </c>
      <c r="W134">
        <v>0</v>
      </c>
      <c r="X134" t="s">
        <v>17</v>
      </c>
    </row>
    <row r="135" spans="1:24" x14ac:dyDescent="0.3">
      <c r="A135" s="1">
        <v>45388.416817129626</v>
      </c>
      <c r="B135" s="1" t="str">
        <f>TEXT(sensor_data[[#This Row],[Timestamp]], "MMMM")</f>
        <v>April</v>
      </c>
      <c r="C1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5" s="2">
        <f>MONTH(sensor_data[[#This Row],[Timestamp]])</f>
        <v>4</v>
      </c>
      <c r="E135" s="2">
        <f>DAY(sensor_data[[#This Row],[Timestamp]])</f>
        <v>6</v>
      </c>
      <c r="F135" t="s">
        <v>119</v>
      </c>
      <c r="H135">
        <v>67.2</v>
      </c>
      <c r="I135">
        <v>36.200000000000003</v>
      </c>
      <c r="J135" t="b">
        <v>1</v>
      </c>
      <c r="K135">
        <v>4.5</v>
      </c>
      <c r="L135" t="str">
        <f>IF(sensor_data[[#This Row],[HVAC Setting]]&lt;=2, "Low", IF(sensor_data[[#This Row],[HVAC Setting]]=3, "Normal", "High"))</f>
        <v>High</v>
      </c>
      <c r="O135">
        <f>(sensor_data[[#This Row],[Energy Consumption]]-AVERAGE(sensor_data[Energy Consumption]))/_xlfn.STDEV.P(sensor_data[Energy Consumption])</f>
        <v>-0.24886299575285079</v>
      </c>
      <c r="P135" t="str">
        <f>IF(ABS(sensor_data[[#This Row],[z_zcore]])&gt;3, "Outlier", "Normal")</f>
        <v>Normal</v>
      </c>
      <c r="Q135">
        <f>AVERAGEIF(sensor_data[Unit ID], sensor_data[[#This Row],[Unit ID]], sensor_data[EC])</f>
        <v>19.563888888888886</v>
      </c>
      <c r="R135">
        <f>IF(ISBLANK(sensor_data[[#This Row],[EC]]), sensor_data[[#This Row],[average]], sensor_data[[#This Row],[EC]])</f>
        <v>19.563888888888886</v>
      </c>
      <c r="S135" t="str">
        <f>IF(sensor_data[[#This Row],[Filled Energy Consumption]]&gt;AVERAGE(sensor_data[Filled Energy Consumption]), "High", "Low")</f>
        <v>High</v>
      </c>
      <c r="T135" t="s">
        <v>129</v>
      </c>
      <c r="U135" t="b">
        <v>1</v>
      </c>
      <c r="V135">
        <v>16</v>
      </c>
      <c r="W135">
        <v>1</v>
      </c>
      <c r="X135" t="s">
        <v>14</v>
      </c>
    </row>
    <row r="136" spans="1:24" x14ac:dyDescent="0.3">
      <c r="A136" s="1">
        <v>45465.572129629632</v>
      </c>
      <c r="B136" s="1" t="str">
        <f>TEXT(sensor_data[[#This Row],[Timestamp]], "MMMM")</f>
        <v>June</v>
      </c>
      <c r="C1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6" s="2">
        <f>MONTH(sensor_data[[#This Row],[Timestamp]])</f>
        <v>6</v>
      </c>
      <c r="E136" s="2">
        <f>DAY(sensor_data[[#This Row],[Timestamp]])</f>
        <v>22</v>
      </c>
      <c r="F136" t="s">
        <v>119</v>
      </c>
      <c r="H136">
        <v>82.9</v>
      </c>
      <c r="I136">
        <v>54</v>
      </c>
      <c r="J136" t="b">
        <v>0</v>
      </c>
      <c r="K136">
        <v>3.5</v>
      </c>
      <c r="L136" t="str">
        <f>IF(sensor_data[[#This Row],[HVAC Setting]]&lt;=2, "Low", IF(sensor_data[[#This Row],[HVAC Setting]]=3, "Normal", "High"))</f>
        <v>High</v>
      </c>
      <c r="M136">
        <v>18.38</v>
      </c>
      <c r="N136">
        <v>18.38</v>
      </c>
      <c r="O136">
        <f>(sensor_data[[#This Row],[Energy Consumption]]-AVERAGE(sensor_data[Energy Consumption]))/_xlfn.STDEV.P(sensor_data[Energy Consumption])</f>
        <v>-3.513451066532438E-2</v>
      </c>
      <c r="P136" t="str">
        <f>IF(ABS(sensor_data[[#This Row],[z_zcore]])&gt;3, "Outlier", "Normal")</f>
        <v>Normal</v>
      </c>
      <c r="Q136">
        <f>AVERAGEIF(sensor_data[Unit ID], sensor_data[[#This Row],[Unit ID]], sensor_data[EC])</f>
        <v>19.563888888888886</v>
      </c>
      <c r="R136">
        <f>IF(ISBLANK(sensor_data[[#This Row],[EC]]), sensor_data[[#This Row],[average]], sensor_data[[#This Row],[EC]])</f>
        <v>18.38</v>
      </c>
      <c r="S136" t="str">
        <f>IF(sensor_data[[#This Row],[Filled Energy Consumption]]&gt;AVERAGE(sensor_data[Filled Energy Consumption]), "High", "Low")</f>
        <v>High</v>
      </c>
      <c r="T136" t="s">
        <v>130</v>
      </c>
      <c r="U136" t="b">
        <v>0</v>
      </c>
      <c r="V136">
        <v>21</v>
      </c>
      <c r="W136">
        <v>0</v>
      </c>
      <c r="X136" t="s">
        <v>14</v>
      </c>
    </row>
    <row r="137" spans="1:24" x14ac:dyDescent="0.3">
      <c r="A137" s="1">
        <v>45484.976168981484</v>
      </c>
      <c r="B137" s="1" t="str">
        <f>TEXT(sensor_data[[#This Row],[Timestamp]], "MMMM")</f>
        <v>July</v>
      </c>
      <c r="C1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7" s="2">
        <f>MONTH(sensor_data[[#This Row],[Timestamp]])</f>
        <v>7</v>
      </c>
      <c r="E137" s="2">
        <f>DAY(sensor_data[[#This Row],[Timestamp]])</f>
        <v>11</v>
      </c>
      <c r="F137" t="s">
        <v>119</v>
      </c>
      <c r="H137">
        <v>91.9</v>
      </c>
      <c r="I137">
        <v>47.4</v>
      </c>
      <c r="J137" t="b">
        <v>0</v>
      </c>
      <c r="K137">
        <v>3</v>
      </c>
      <c r="L137" t="str">
        <f>IF(sensor_data[[#This Row],[HVAC Setting]]&lt;=2, "Low", IF(sensor_data[[#This Row],[HVAC Setting]]=3, "Normal", "High"))</f>
        <v>Normal</v>
      </c>
      <c r="M137">
        <v>17</v>
      </c>
      <c r="N137">
        <v>17</v>
      </c>
      <c r="O137">
        <f>(sensor_data[[#This Row],[Energy Consumption]]-AVERAGE(sensor_data[Energy Consumption]))/_xlfn.STDEV.P(sensor_data[Energy Consumption])</f>
        <v>-5.1181589523909048E-2</v>
      </c>
      <c r="P137" t="str">
        <f>IF(ABS(sensor_data[[#This Row],[z_zcore]])&gt;3, "Outlier", "Normal")</f>
        <v>Normal</v>
      </c>
      <c r="Q137">
        <f>AVERAGEIF(sensor_data[Unit ID], sensor_data[[#This Row],[Unit ID]], sensor_data[EC])</f>
        <v>19.563888888888886</v>
      </c>
      <c r="R137">
        <f>IF(ISBLANK(sensor_data[[#This Row],[EC]]), sensor_data[[#This Row],[average]], sensor_data[[#This Row],[EC]])</f>
        <v>17</v>
      </c>
      <c r="S137" t="str">
        <f>IF(sensor_data[[#This Row],[Filled Energy Consumption]]&gt;AVERAGE(sensor_data[Filled Energy Consumption]), "High", "Low")</f>
        <v>Low</v>
      </c>
      <c r="T137" t="s">
        <v>131</v>
      </c>
      <c r="U137" t="b">
        <v>0</v>
      </c>
      <c r="V137">
        <v>11</v>
      </c>
      <c r="W137">
        <v>1</v>
      </c>
      <c r="X137" t="s">
        <v>19</v>
      </c>
    </row>
    <row r="138" spans="1:24" x14ac:dyDescent="0.3">
      <c r="A138" s="1">
        <v>45533.89702546296</v>
      </c>
      <c r="B138" s="1" t="str">
        <f>TEXT(sensor_data[[#This Row],[Timestamp]], "MMMM")</f>
        <v>August</v>
      </c>
      <c r="C1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8" s="2">
        <f>MONTH(sensor_data[[#This Row],[Timestamp]])</f>
        <v>8</v>
      </c>
      <c r="E138" s="2">
        <f>DAY(sensor_data[[#This Row],[Timestamp]])</f>
        <v>29</v>
      </c>
      <c r="F138" t="s">
        <v>119</v>
      </c>
      <c r="H138">
        <v>95.7</v>
      </c>
      <c r="I138">
        <v>44.1</v>
      </c>
      <c r="J138" t="b">
        <v>0</v>
      </c>
      <c r="K138">
        <v>4</v>
      </c>
      <c r="L138" t="str">
        <f>IF(sensor_data[[#This Row],[HVAC Setting]]&lt;=2, "Low", IF(sensor_data[[#This Row],[HVAC Setting]]=3, "Normal", "High"))</f>
        <v>High</v>
      </c>
      <c r="M138">
        <v>22</v>
      </c>
      <c r="N138">
        <v>22</v>
      </c>
      <c r="O138">
        <f>(sensor_data[[#This Row],[Energy Consumption]]-AVERAGE(sensor_data[Energy Consumption]))/_xlfn.STDEV.P(sensor_data[Energy Consumption])</f>
        <v>6.9600005434267524E-3</v>
      </c>
      <c r="P138" t="str">
        <f>IF(ABS(sensor_data[[#This Row],[z_zcore]])&gt;3, "Outlier", "Normal")</f>
        <v>Normal</v>
      </c>
      <c r="Q138">
        <f>AVERAGEIF(sensor_data[Unit ID], sensor_data[[#This Row],[Unit ID]], sensor_data[EC])</f>
        <v>19.563888888888886</v>
      </c>
      <c r="R138">
        <f>IF(ISBLANK(sensor_data[[#This Row],[EC]]), sensor_data[[#This Row],[average]], sensor_data[[#This Row],[EC]])</f>
        <v>22</v>
      </c>
      <c r="S138" t="str">
        <f>IF(sensor_data[[#This Row],[Filled Energy Consumption]]&gt;AVERAGE(sensor_data[Filled Energy Consumption]), "High", "Low")</f>
        <v>High</v>
      </c>
      <c r="T138" t="s">
        <v>132</v>
      </c>
      <c r="U138" t="b">
        <v>0</v>
      </c>
      <c r="V138">
        <v>8</v>
      </c>
      <c r="W138">
        <v>1</v>
      </c>
      <c r="X138" t="s">
        <v>17</v>
      </c>
    </row>
    <row r="139" spans="1:24" x14ac:dyDescent="0.3">
      <c r="A139" s="1">
        <v>45480.425613425927</v>
      </c>
      <c r="B139" s="1" t="str">
        <f>TEXT(sensor_data[[#This Row],[Timestamp]], "MMMM")</f>
        <v>July</v>
      </c>
      <c r="C1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9" s="2">
        <f>MONTH(sensor_data[[#This Row],[Timestamp]])</f>
        <v>7</v>
      </c>
      <c r="E139" s="2">
        <f>DAY(sensor_data[[#This Row],[Timestamp]])</f>
        <v>7</v>
      </c>
      <c r="F139" t="s">
        <v>119</v>
      </c>
      <c r="H139">
        <v>92.2</v>
      </c>
      <c r="I139">
        <v>42.1</v>
      </c>
      <c r="J139" t="b">
        <v>1</v>
      </c>
      <c r="K139">
        <v>3.5</v>
      </c>
      <c r="L139" t="str">
        <f>IF(sensor_data[[#This Row],[HVAC Setting]]&lt;=2, "Low", IF(sensor_data[[#This Row],[HVAC Setting]]=3, "Normal", "High"))</f>
        <v>High</v>
      </c>
      <c r="M139">
        <v>22.33</v>
      </c>
      <c r="N139">
        <v>22.33</v>
      </c>
      <c r="O139">
        <f>(sensor_data[[#This Row],[Energy Consumption]]-AVERAGE(sensor_data[Energy Consumption]))/_xlfn.STDEV.P(sensor_data[Energy Consumption])</f>
        <v>1.0797345487870896E-2</v>
      </c>
      <c r="P139" t="str">
        <f>IF(ABS(sensor_data[[#This Row],[z_zcore]])&gt;3, "Outlier", "Normal")</f>
        <v>Normal</v>
      </c>
      <c r="Q139">
        <f>AVERAGEIF(sensor_data[Unit ID], sensor_data[[#This Row],[Unit ID]], sensor_data[EC])</f>
        <v>19.563888888888886</v>
      </c>
      <c r="R139">
        <f>IF(ISBLANK(sensor_data[[#This Row],[EC]]), sensor_data[[#This Row],[average]], sensor_data[[#This Row],[EC]])</f>
        <v>22.33</v>
      </c>
      <c r="S139" t="str">
        <f>IF(sensor_data[[#This Row],[Filled Energy Consumption]]&gt;AVERAGE(sensor_data[Filled Energy Consumption]), "High", "Low")</f>
        <v>High</v>
      </c>
      <c r="T139" t="s">
        <v>133</v>
      </c>
      <c r="U139" t="b">
        <v>1</v>
      </c>
      <c r="V139">
        <v>9</v>
      </c>
      <c r="W139">
        <v>1</v>
      </c>
      <c r="X139" t="s">
        <v>19</v>
      </c>
    </row>
    <row r="140" spans="1:24" x14ac:dyDescent="0.3">
      <c r="A140" s="1">
        <v>45504.837442129632</v>
      </c>
      <c r="B140" s="1" t="str">
        <f>TEXT(sensor_data[[#This Row],[Timestamp]], "MMMM")</f>
        <v>July</v>
      </c>
      <c r="C1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0" s="2">
        <f>MONTH(sensor_data[[#This Row],[Timestamp]])</f>
        <v>7</v>
      </c>
      <c r="E140" s="2">
        <f>DAY(sensor_data[[#This Row],[Timestamp]])</f>
        <v>31</v>
      </c>
      <c r="F140" t="s">
        <v>119</v>
      </c>
      <c r="H140">
        <v>98.6</v>
      </c>
      <c r="I140">
        <v>54.3</v>
      </c>
      <c r="J140" t="b">
        <v>1</v>
      </c>
      <c r="K140">
        <v>5</v>
      </c>
      <c r="L140" t="str">
        <f>IF(sensor_data[[#This Row],[HVAC Setting]]&lt;=2, "Low", IF(sensor_data[[#This Row],[HVAC Setting]]=3, "Normal", "High"))</f>
        <v>High</v>
      </c>
      <c r="M140">
        <v>31.2</v>
      </c>
      <c r="N140">
        <v>31.2</v>
      </c>
      <c r="O140">
        <f>(sensor_data[[#This Row],[Energy Consumption]]-AVERAGE(sensor_data[Energy Consumption]))/_xlfn.STDEV.P(sensor_data[Energy Consumption])</f>
        <v>0.11394052626732462</v>
      </c>
      <c r="P140" t="str">
        <f>IF(ABS(sensor_data[[#This Row],[z_zcore]])&gt;3, "Outlier", "Normal")</f>
        <v>Normal</v>
      </c>
      <c r="Q140">
        <f>AVERAGEIF(sensor_data[Unit ID], sensor_data[[#This Row],[Unit ID]], sensor_data[EC])</f>
        <v>19.563888888888886</v>
      </c>
      <c r="R140">
        <f>IF(ISBLANK(sensor_data[[#This Row],[EC]]), sensor_data[[#This Row],[average]], sensor_data[[#This Row],[EC]])</f>
        <v>31.2</v>
      </c>
      <c r="S140" t="str">
        <f>IF(sensor_data[[#This Row],[Filled Energy Consumption]]&gt;AVERAGE(sensor_data[Filled Energy Consumption]), "High", "Low")</f>
        <v>High</v>
      </c>
      <c r="T140" t="s">
        <v>47</v>
      </c>
      <c r="U140" t="b">
        <v>1</v>
      </c>
      <c r="V140">
        <v>18</v>
      </c>
      <c r="W140">
        <v>0</v>
      </c>
      <c r="X140" t="s">
        <v>14</v>
      </c>
    </row>
    <row r="141" spans="1:24" x14ac:dyDescent="0.3">
      <c r="A141" s="1">
        <v>45346.328043981484</v>
      </c>
      <c r="B141" s="1" t="str">
        <f>TEXT(sensor_data[[#This Row],[Timestamp]], "MMMM")</f>
        <v>February</v>
      </c>
      <c r="C1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1" s="2">
        <f>MONTH(sensor_data[[#This Row],[Timestamp]])</f>
        <v>2</v>
      </c>
      <c r="E141" s="2">
        <f>DAY(sensor_data[[#This Row],[Timestamp]])</f>
        <v>24</v>
      </c>
      <c r="F141" t="s">
        <v>119</v>
      </c>
      <c r="H141">
        <v>47.5</v>
      </c>
      <c r="I141">
        <v>34.1</v>
      </c>
      <c r="J141" t="b">
        <v>0</v>
      </c>
      <c r="K141">
        <v>2.5</v>
      </c>
      <c r="L141" t="str">
        <f>IF(sensor_data[[#This Row],[HVAC Setting]]&lt;=2, "Low", IF(sensor_data[[#This Row],[HVAC Setting]]=3, "Normal", "High"))</f>
        <v>High</v>
      </c>
      <c r="M141">
        <v>16.28</v>
      </c>
      <c r="N141">
        <v>16.28</v>
      </c>
      <c r="O141">
        <f>(sensor_data[[#This Row],[Energy Consumption]]-AVERAGE(sensor_data[Energy Consumption]))/_xlfn.STDEV.P(sensor_data[Energy Consumption])</f>
        <v>-5.9553978493605393E-2</v>
      </c>
      <c r="P141" t="str">
        <f>IF(ABS(sensor_data[[#This Row],[z_zcore]])&gt;3, "Outlier", "Normal")</f>
        <v>Normal</v>
      </c>
      <c r="Q141">
        <f>AVERAGEIF(sensor_data[Unit ID], sensor_data[[#This Row],[Unit ID]], sensor_data[EC])</f>
        <v>19.563888888888886</v>
      </c>
      <c r="R141">
        <f>IF(ISBLANK(sensor_data[[#This Row],[EC]]), sensor_data[[#This Row],[average]], sensor_data[[#This Row],[EC]])</f>
        <v>16.28</v>
      </c>
      <c r="S141" t="str">
        <f>IF(sensor_data[[#This Row],[Filled Energy Consumption]]&gt;AVERAGE(sensor_data[Filled Energy Consumption]), "High", "Low")</f>
        <v>Low</v>
      </c>
      <c r="T141" t="s">
        <v>134</v>
      </c>
      <c r="U141" t="b">
        <v>0</v>
      </c>
      <c r="V141">
        <v>23</v>
      </c>
      <c r="W141">
        <v>1</v>
      </c>
      <c r="X141" t="s">
        <v>14</v>
      </c>
    </row>
    <row r="142" spans="1:24" x14ac:dyDescent="0.3">
      <c r="A142" s="1">
        <v>45441.967847222222</v>
      </c>
      <c r="B142" s="1" t="str">
        <f>TEXT(sensor_data[[#This Row],[Timestamp]], "MMMM")</f>
        <v>May</v>
      </c>
      <c r="C1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2" s="2">
        <f>MONTH(sensor_data[[#This Row],[Timestamp]])</f>
        <v>5</v>
      </c>
      <c r="E142" s="2">
        <f>DAY(sensor_data[[#This Row],[Timestamp]])</f>
        <v>29</v>
      </c>
      <c r="F142" t="s">
        <v>135</v>
      </c>
      <c r="H142">
        <v>74.2</v>
      </c>
      <c r="I142">
        <v>33.200000000000003</v>
      </c>
      <c r="J142" t="b">
        <v>0</v>
      </c>
      <c r="K142">
        <v>1</v>
      </c>
      <c r="L142" t="str">
        <f>IF(sensor_data[[#This Row],[HVAC Setting]]&lt;=2, "Low", IF(sensor_data[[#This Row],[HVAC Setting]]=3, "Normal", "High"))</f>
        <v>Low</v>
      </c>
      <c r="O142">
        <f>(sensor_data[[#This Row],[Energy Consumption]]-AVERAGE(sensor_data[Energy Consumption]))/_xlfn.STDEV.P(sensor_data[Energy Consumption])</f>
        <v>-0.24886299575285079</v>
      </c>
      <c r="P142" t="str">
        <f>IF(ABS(sensor_data[[#This Row],[z_zcore]])&gt;3, "Outlier", "Normal")</f>
        <v>Normal</v>
      </c>
      <c r="Q142">
        <f>AVERAGEIF(sensor_data[Unit ID], sensor_data[[#This Row],[Unit ID]], sensor_data[EC])</f>
        <v>17.145000000000003</v>
      </c>
      <c r="R142">
        <f>IF(ISBLANK(sensor_data[[#This Row],[EC]]), sensor_data[[#This Row],[average]], sensor_data[[#This Row],[EC]])</f>
        <v>17.145000000000003</v>
      </c>
      <c r="S142" t="str">
        <f>IF(sensor_data[[#This Row],[Filled Energy Consumption]]&gt;AVERAGE(sensor_data[Filled Energy Consumption]), "High", "Low")</f>
        <v>Low</v>
      </c>
      <c r="T142" t="s">
        <v>136</v>
      </c>
      <c r="U142" t="b">
        <v>0</v>
      </c>
      <c r="V142">
        <v>17</v>
      </c>
      <c r="W142">
        <v>0</v>
      </c>
      <c r="X142" t="s">
        <v>19</v>
      </c>
    </row>
    <row r="143" spans="1:24" x14ac:dyDescent="0.3">
      <c r="A143" s="1">
        <v>45437.422210648147</v>
      </c>
      <c r="B143" s="1" t="str">
        <f>TEXT(sensor_data[[#This Row],[Timestamp]], "MMMM")</f>
        <v>May</v>
      </c>
      <c r="C1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3" s="2">
        <f>MONTH(sensor_data[[#This Row],[Timestamp]])</f>
        <v>5</v>
      </c>
      <c r="E143" s="2">
        <f>DAY(sensor_data[[#This Row],[Timestamp]])</f>
        <v>25</v>
      </c>
      <c r="F143" t="s">
        <v>135</v>
      </c>
      <c r="H143">
        <v>69.900000000000006</v>
      </c>
      <c r="I143">
        <v>30.6</v>
      </c>
      <c r="J143" t="b">
        <v>1</v>
      </c>
      <c r="K143">
        <v>4.5</v>
      </c>
      <c r="L143" t="str">
        <f>IF(sensor_data[[#This Row],[HVAC Setting]]&lt;=2, "Low", IF(sensor_data[[#This Row],[HVAC Setting]]=3, "Normal", "High"))</f>
        <v>High</v>
      </c>
      <c r="M143">
        <v>25.35</v>
      </c>
      <c r="N143">
        <v>25.35</v>
      </c>
      <c r="O143">
        <f>(sensor_data[[#This Row],[Energy Consumption]]-AVERAGE(sensor_data[Energy Consumption]))/_xlfn.STDEV.P(sensor_data[Energy Consumption])</f>
        <v>4.591486588854176E-2</v>
      </c>
      <c r="P143" t="str">
        <f>IF(ABS(sensor_data[[#This Row],[z_zcore]])&gt;3, "Outlier", "Normal")</f>
        <v>Normal</v>
      </c>
      <c r="Q143">
        <f>AVERAGEIF(sensor_data[Unit ID], sensor_data[[#This Row],[Unit ID]], sensor_data[EC])</f>
        <v>17.145000000000003</v>
      </c>
      <c r="R143">
        <f>IF(ISBLANK(sensor_data[[#This Row],[EC]]), sensor_data[[#This Row],[average]], sensor_data[[#This Row],[EC]])</f>
        <v>25.35</v>
      </c>
      <c r="S143" t="str">
        <f>IF(sensor_data[[#This Row],[Filled Energy Consumption]]&gt;AVERAGE(sensor_data[Filled Energy Consumption]), "High", "Low")</f>
        <v>High</v>
      </c>
      <c r="T143" t="s">
        <v>137</v>
      </c>
      <c r="U143" t="b">
        <v>1</v>
      </c>
      <c r="V143">
        <v>18</v>
      </c>
      <c r="W143">
        <v>1</v>
      </c>
      <c r="X143" t="s">
        <v>14</v>
      </c>
    </row>
    <row r="144" spans="1:24" x14ac:dyDescent="0.3">
      <c r="A144" s="1">
        <v>45467.670555555553</v>
      </c>
      <c r="B144" s="1" t="str">
        <f>TEXT(sensor_data[[#This Row],[Timestamp]], "MMMM")</f>
        <v>June</v>
      </c>
      <c r="C1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4" s="2">
        <f>MONTH(sensor_data[[#This Row],[Timestamp]])</f>
        <v>6</v>
      </c>
      <c r="E144" s="2">
        <f>DAY(sensor_data[[#This Row],[Timestamp]])</f>
        <v>24</v>
      </c>
      <c r="F144" t="s">
        <v>135</v>
      </c>
      <c r="H144">
        <v>96.2</v>
      </c>
      <c r="I144">
        <v>61.9</v>
      </c>
      <c r="J144" t="b">
        <v>0</v>
      </c>
      <c r="K144">
        <v>4</v>
      </c>
      <c r="L144" t="str">
        <f>IF(sensor_data[[#This Row],[HVAC Setting]]&lt;=2, "Low", IF(sensor_data[[#This Row],[HVAC Setting]]=3, "Normal", "High"))</f>
        <v>High</v>
      </c>
      <c r="M144">
        <v>23</v>
      </c>
      <c r="N144">
        <v>23</v>
      </c>
      <c r="O144">
        <f>(sensor_data[[#This Row],[Energy Consumption]]-AVERAGE(sensor_data[Energy Consumption]))/_xlfn.STDEV.P(sensor_data[Energy Consumption])</f>
        <v>1.8588318556893912E-2</v>
      </c>
      <c r="P144" t="str">
        <f>IF(ABS(sensor_data[[#This Row],[z_zcore]])&gt;3, "Outlier", "Normal")</f>
        <v>Normal</v>
      </c>
      <c r="Q144">
        <f>AVERAGEIF(sensor_data[Unit ID], sensor_data[[#This Row],[Unit ID]], sensor_data[EC])</f>
        <v>17.145000000000003</v>
      </c>
      <c r="R144">
        <f>IF(ISBLANK(sensor_data[[#This Row],[EC]]), sensor_data[[#This Row],[average]], sensor_data[[#This Row],[EC]])</f>
        <v>23</v>
      </c>
      <c r="S144" t="str">
        <f>IF(sensor_data[[#This Row],[Filled Energy Consumption]]&gt;AVERAGE(sensor_data[Filled Energy Consumption]), "High", "Low")</f>
        <v>High</v>
      </c>
      <c r="T144" t="s">
        <v>138</v>
      </c>
      <c r="U144" t="b">
        <v>0</v>
      </c>
      <c r="V144">
        <v>23</v>
      </c>
      <c r="W144">
        <v>0</v>
      </c>
      <c r="X144" t="s">
        <v>14</v>
      </c>
    </row>
    <row r="145" spans="1:24" x14ac:dyDescent="0.3">
      <c r="A145" s="1">
        <v>45460.780891203707</v>
      </c>
      <c r="B145" s="1" t="str">
        <f>TEXT(sensor_data[[#This Row],[Timestamp]], "MMMM")</f>
        <v>June</v>
      </c>
      <c r="C1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5" s="2">
        <f>MONTH(sensor_data[[#This Row],[Timestamp]])</f>
        <v>6</v>
      </c>
      <c r="E145" s="2">
        <f>DAY(sensor_data[[#This Row],[Timestamp]])</f>
        <v>17</v>
      </c>
      <c r="F145" t="s">
        <v>135</v>
      </c>
      <c r="H145">
        <v>90</v>
      </c>
      <c r="I145">
        <v>48.9</v>
      </c>
      <c r="J145" t="b">
        <v>1</v>
      </c>
      <c r="K145">
        <v>5</v>
      </c>
      <c r="L145" t="str">
        <f>IF(sensor_data[[#This Row],[HVAC Setting]]&lt;=2, "Low", IF(sensor_data[[#This Row],[HVAC Setting]]=3, "Normal", "High"))</f>
        <v>High</v>
      </c>
      <c r="M145">
        <v>33.35</v>
      </c>
      <c r="N145">
        <v>33.35</v>
      </c>
      <c r="O145">
        <f>(sensor_data[[#This Row],[Energy Consumption]]-AVERAGE(sensor_data[Energy Consumption]))/_xlfn.STDEV.P(sensor_data[Energy Consumption])</f>
        <v>0.13894140999627905</v>
      </c>
      <c r="P145" t="str">
        <f>IF(ABS(sensor_data[[#This Row],[z_zcore]])&gt;3, "Outlier", "Normal")</f>
        <v>Normal</v>
      </c>
      <c r="Q145">
        <f>AVERAGEIF(sensor_data[Unit ID], sensor_data[[#This Row],[Unit ID]], sensor_data[EC])</f>
        <v>17.145000000000003</v>
      </c>
      <c r="R145">
        <f>IF(ISBLANK(sensor_data[[#This Row],[EC]]), sensor_data[[#This Row],[average]], sensor_data[[#This Row],[EC]])</f>
        <v>33.35</v>
      </c>
      <c r="S145" t="str">
        <f>IF(sensor_data[[#This Row],[Filled Energy Consumption]]&gt;AVERAGE(sensor_data[Filled Energy Consumption]), "High", "Low")</f>
        <v>High</v>
      </c>
      <c r="T145" t="s">
        <v>139</v>
      </c>
      <c r="U145" t="b">
        <v>1</v>
      </c>
      <c r="V145">
        <v>15</v>
      </c>
      <c r="W145">
        <v>1</v>
      </c>
      <c r="X145" t="s">
        <v>17</v>
      </c>
    </row>
    <row r="146" spans="1:24" x14ac:dyDescent="0.3">
      <c r="A146" s="1">
        <v>45420.190509259257</v>
      </c>
      <c r="B146" s="1" t="str">
        <f>TEXT(sensor_data[[#This Row],[Timestamp]], "MMMM")</f>
        <v>May</v>
      </c>
      <c r="C1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6" s="2">
        <f>MONTH(sensor_data[[#This Row],[Timestamp]])</f>
        <v>5</v>
      </c>
      <c r="E146" s="2">
        <f>DAY(sensor_data[[#This Row],[Timestamp]])</f>
        <v>8</v>
      </c>
      <c r="F146" t="s">
        <v>135</v>
      </c>
      <c r="H146">
        <v>73</v>
      </c>
      <c r="I146">
        <v>42.3</v>
      </c>
      <c r="J146" t="b">
        <v>0</v>
      </c>
      <c r="K146">
        <v>0</v>
      </c>
      <c r="L146" t="str">
        <f>IF(sensor_data[[#This Row],[HVAC Setting]]&lt;=2, "Low", IF(sensor_data[[#This Row],[HVAC Setting]]=3, "Normal", "High"))</f>
        <v>Low</v>
      </c>
      <c r="M146">
        <v>0</v>
      </c>
      <c r="N146">
        <v>0</v>
      </c>
      <c r="O146">
        <f>(sensor_data[[#This Row],[Energy Consumption]]-AVERAGE(sensor_data[Energy Consumption]))/_xlfn.STDEV.P(sensor_data[Energy Consumption])</f>
        <v>-0.24886299575285079</v>
      </c>
      <c r="P146" t="str">
        <f>IF(ABS(sensor_data[[#This Row],[z_zcore]])&gt;3, "Outlier", "Normal")</f>
        <v>Normal</v>
      </c>
      <c r="Q146">
        <f>AVERAGEIF(sensor_data[Unit ID], sensor_data[[#This Row],[Unit ID]], sensor_data[EC])</f>
        <v>17.145000000000003</v>
      </c>
      <c r="R146">
        <f>IF(ISBLANK(sensor_data[[#This Row],[EC]]), sensor_data[[#This Row],[average]], sensor_data[[#This Row],[EC]])</f>
        <v>0</v>
      </c>
      <c r="S146" t="str">
        <f>IF(sensor_data[[#This Row],[Filled Energy Consumption]]&gt;AVERAGE(sensor_data[Filled Energy Consumption]), "High", "Low")</f>
        <v>Low</v>
      </c>
      <c r="T146" t="s">
        <v>140</v>
      </c>
      <c r="U146" t="b">
        <v>0</v>
      </c>
      <c r="V146">
        <v>22</v>
      </c>
      <c r="W146">
        <v>0</v>
      </c>
      <c r="X146" t="s">
        <v>19</v>
      </c>
    </row>
    <row r="147" spans="1:24" x14ac:dyDescent="0.3">
      <c r="A147" s="1">
        <v>45347.01798611111</v>
      </c>
      <c r="B147" s="1" t="str">
        <f>TEXT(sensor_data[[#This Row],[Timestamp]], "MMMM")</f>
        <v>February</v>
      </c>
      <c r="C1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7" s="2">
        <f>MONTH(sensor_data[[#This Row],[Timestamp]])</f>
        <v>2</v>
      </c>
      <c r="E147" s="2">
        <f>DAY(sensor_data[[#This Row],[Timestamp]])</f>
        <v>25</v>
      </c>
      <c r="F147" t="s">
        <v>135</v>
      </c>
      <c r="H147">
        <v>40.799999999999997</v>
      </c>
      <c r="I147">
        <v>37.6</v>
      </c>
      <c r="J147" t="b">
        <v>1</v>
      </c>
      <c r="K147">
        <v>3.5</v>
      </c>
      <c r="L147" t="str">
        <f>IF(sensor_data[[#This Row],[HVAC Setting]]&lt;=2, "Low", IF(sensor_data[[#This Row],[HVAC Setting]]=3, "Normal", "High"))</f>
        <v>High</v>
      </c>
      <c r="M147">
        <v>23.17</v>
      </c>
      <c r="N147">
        <v>23.17</v>
      </c>
      <c r="O147">
        <f>(sensor_data[[#This Row],[Energy Consumption]]-AVERAGE(sensor_data[Energy Consumption]))/_xlfn.STDEV.P(sensor_data[Energy Consumption])</f>
        <v>2.056513261918335E-2</v>
      </c>
      <c r="P147" t="str">
        <f>IF(ABS(sensor_data[[#This Row],[z_zcore]])&gt;3, "Outlier", "Normal")</f>
        <v>Normal</v>
      </c>
      <c r="Q147">
        <f>AVERAGEIF(sensor_data[Unit ID], sensor_data[[#This Row],[Unit ID]], sensor_data[EC])</f>
        <v>17.145000000000003</v>
      </c>
      <c r="R147">
        <f>IF(ISBLANK(sensor_data[[#This Row],[EC]]), sensor_data[[#This Row],[average]], sensor_data[[#This Row],[EC]])</f>
        <v>23.17</v>
      </c>
      <c r="S147" t="str">
        <f>IF(sensor_data[[#This Row],[Filled Energy Consumption]]&gt;AVERAGE(sensor_data[Filled Energy Consumption]), "High", "Low")</f>
        <v>High</v>
      </c>
      <c r="T147" t="s">
        <v>141</v>
      </c>
      <c r="U147" t="b">
        <v>1</v>
      </c>
      <c r="V147">
        <v>17</v>
      </c>
      <c r="W147">
        <v>1</v>
      </c>
      <c r="X147" t="s">
        <v>17</v>
      </c>
    </row>
    <row r="148" spans="1:24" x14ac:dyDescent="0.3">
      <c r="A148" s="1">
        <v>45602.756851851853</v>
      </c>
      <c r="B148" s="1" t="str">
        <f>TEXT(sensor_data[[#This Row],[Timestamp]], "MMMM")</f>
        <v>November</v>
      </c>
      <c r="C1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8" s="2">
        <f>MONTH(sensor_data[[#This Row],[Timestamp]])</f>
        <v>11</v>
      </c>
      <c r="E148" s="2">
        <f>DAY(sensor_data[[#This Row],[Timestamp]])</f>
        <v>6</v>
      </c>
      <c r="F148" t="s">
        <v>135</v>
      </c>
      <c r="H148">
        <v>76.2</v>
      </c>
      <c r="I148">
        <v>56</v>
      </c>
      <c r="J148" t="b">
        <v>1</v>
      </c>
      <c r="K148">
        <v>4</v>
      </c>
      <c r="L148" t="str">
        <f>IF(sensor_data[[#This Row],[HVAC Setting]]&lt;=2, "Low", IF(sensor_data[[#This Row],[HVAC Setting]]=3, "Normal", "High"))</f>
        <v>High</v>
      </c>
      <c r="M148">
        <v>24.88</v>
      </c>
      <c r="N148">
        <v>24.88</v>
      </c>
      <c r="O148">
        <f>(sensor_data[[#This Row],[Energy Consumption]]-AVERAGE(sensor_data[Energy Consumption]))/_xlfn.STDEV.P(sensor_data[Energy Consumption])</f>
        <v>4.0449556422212166E-2</v>
      </c>
      <c r="P148" t="str">
        <f>IF(ABS(sensor_data[[#This Row],[z_zcore]])&gt;3, "Outlier", "Normal")</f>
        <v>Normal</v>
      </c>
      <c r="Q148">
        <f>AVERAGEIF(sensor_data[Unit ID], sensor_data[[#This Row],[Unit ID]], sensor_data[EC])</f>
        <v>17.145000000000003</v>
      </c>
      <c r="R148">
        <f>IF(ISBLANK(sensor_data[[#This Row],[EC]]), sensor_data[[#This Row],[average]], sensor_data[[#This Row],[EC]])</f>
        <v>24.88</v>
      </c>
      <c r="S148" t="str">
        <f>IF(sensor_data[[#This Row],[Filled Energy Consumption]]&gt;AVERAGE(sensor_data[Filled Energy Consumption]), "High", "Low")</f>
        <v>High</v>
      </c>
      <c r="T148" t="s">
        <v>142</v>
      </c>
      <c r="U148" t="b">
        <v>1</v>
      </c>
      <c r="V148">
        <v>11</v>
      </c>
      <c r="W148">
        <v>1</v>
      </c>
      <c r="X148" t="s">
        <v>14</v>
      </c>
    </row>
    <row r="149" spans="1:24" x14ac:dyDescent="0.3">
      <c r="A149" s="1">
        <v>45317.102708333332</v>
      </c>
      <c r="B149" s="1" t="str">
        <f>TEXT(sensor_data[[#This Row],[Timestamp]], "MMMM")</f>
        <v>January</v>
      </c>
      <c r="C1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9" s="2">
        <f>MONTH(sensor_data[[#This Row],[Timestamp]])</f>
        <v>1</v>
      </c>
      <c r="E149" s="2">
        <f>DAY(sensor_data[[#This Row],[Timestamp]])</f>
        <v>26</v>
      </c>
      <c r="F149" t="s">
        <v>135</v>
      </c>
      <c r="H149">
        <v>42.9</v>
      </c>
      <c r="I149">
        <v>34.9</v>
      </c>
      <c r="J149" t="b">
        <v>0</v>
      </c>
      <c r="K149">
        <v>2</v>
      </c>
      <c r="L149" t="str">
        <f>IF(sensor_data[[#This Row],[HVAC Setting]]&lt;=2, "Low", IF(sensor_data[[#This Row],[HVAC Setting]]=3, "Normal", "High"))</f>
        <v>Low</v>
      </c>
      <c r="M149">
        <v>12</v>
      </c>
      <c r="N149">
        <v>12</v>
      </c>
      <c r="O149">
        <f>(sensor_data[[#This Row],[Energy Consumption]]-AVERAGE(sensor_data[Energy Consumption]))/_xlfn.STDEV.P(sensor_data[Energy Consumption])</f>
        <v>-0.10932317959124485</v>
      </c>
      <c r="P149" t="str">
        <f>IF(ABS(sensor_data[[#This Row],[z_zcore]])&gt;3, "Outlier", "Normal")</f>
        <v>Normal</v>
      </c>
      <c r="Q149">
        <f>AVERAGEIF(sensor_data[Unit ID], sensor_data[[#This Row],[Unit ID]], sensor_data[EC])</f>
        <v>17.145000000000003</v>
      </c>
      <c r="R149">
        <f>IF(ISBLANK(sensor_data[[#This Row],[EC]]), sensor_data[[#This Row],[average]], sensor_data[[#This Row],[EC]])</f>
        <v>12</v>
      </c>
      <c r="S149" t="str">
        <f>IF(sensor_data[[#This Row],[Filled Energy Consumption]]&gt;AVERAGE(sensor_data[Filled Energy Consumption]), "High", "Low")</f>
        <v>Low</v>
      </c>
      <c r="T149" t="s">
        <v>87</v>
      </c>
      <c r="U149" t="b">
        <v>0</v>
      </c>
      <c r="V149">
        <v>12</v>
      </c>
      <c r="W149">
        <v>1</v>
      </c>
      <c r="X149" t="s">
        <v>19</v>
      </c>
    </row>
    <row r="150" spans="1:24" x14ac:dyDescent="0.3">
      <c r="A150" s="1">
        <v>45617.769247685188</v>
      </c>
      <c r="B150" s="1" t="str">
        <f>TEXT(sensor_data[[#This Row],[Timestamp]], "MMMM")</f>
        <v>November</v>
      </c>
      <c r="C1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0" s="2">
        <f>MONTH(sensor_data[[#This Row],[Timestamp]])</f>
        <v>11</v>
      </c>
      <c r="E150" s="2">
        <f>DAY(sensor_data[[#This Row],[Timestamp]])</f>
        <v>21</v>
      </c>
      <c r="F150" t="s">
        <v>135</v>
      </c>
      <c r="H150">
        <v>69.099999999999994</v>
      </c>
      <c r="I150">
        <v>43.1</v>
      </c>
      <c r="J150" t="b">
        <v>1</v>
      </c>
      <c r="K150">
        <v>4</v>
      </c>
      <c r="L150" t="str">
        <f>IF(sensor_data[[#This Row],[HVAC Setting]]&lt;=2, "Low", IF(sensor_data[[#This Row],[HVAC Setting]]=3, "Normal", "High"))</f>
        <v>High</v>
      </c>
      <c r="M150">
        <v>24.37</v>
      </c>
      <c r="N150">
        <v>24.37</v>
      </c>
      <c r="O150">
        <f>(sensor_data[[#This Row],[Energy Consumption]]-AVERAGE(sensor_data[Energy Consumption]))/_xlfn.STDEV.P(sensor_data[Energy Consumption])</f>
        <v>3.4519114235343935E-2</v>
      </c>
      <c r="P150" t="str">
        <f>IF(ABS(sensor_data[[#This Row],[z_zcore]])&gt;3, "Outlier", "Normal")</f>
        <v>Normal</v>
      </c>
      <c r="Q150">
        <f>AVERAGEIF(sensor_data[Unit ID], sensor_data[[#This Row],[Unit ID]], sensor_data[EC])</f>
        <v>17.145000000000003</v>
      </c>
      <c r="R150">
        <f>IF(ISBLANK(sensor_data[[#This Row],[EC]]), sensor_data[[#This Row],[average]], sensor_data[[#This Row],[EC]])</f>
        <v>24.37</v>
      </c>
      <c r="S150" t="str">
        <f>IF(sensor_data[[#This Row],[Filled Energy Consumption]]&gt;AVERAGE(sensor_data[Filled Energy Consumption]), "High", "Low")</f>
        <v>High</v>
      </c>
      <c r="T150" t="s">
        <v>143</v>
      </c>
      <c r="U150" t="b">
        <v>1</v>
      </c>
      <c r="V150">
        <v>18</v>
      </c>
      <c r="W150">
        <v>1</v>
      </c>
      <c r="X150" t="s">
        <v>17</v>
      </c>
    </row>
    <row r="151" spans="1:24" x14ac:dyDescent="0.3">
      <c r="A151" s="1">
        <v>45644.954305555555</v>
      </c>
      <c r="B151" s="1" t="str">
        <f>TEXT(sensor_data[[#This Row],[Timestamp]], "MMMM")</f>
        <v>December</v>
      </c>
      <c r="C1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1" s="2">
        <f>MONTH(sensor_data[[#This Row],[Timestamp]])</f>
        <v>12</v>
      </c>
      <c r="E151" s="2">
        <f>DAY(sensor_data[[#This Row],[Timestamp]])</f>
        <v>18</v>
      </c>
      <c r="F151" t="s">
        <v>135</v>
      </c>
      <c r="H151">
        <v>39.299999999999997</v>
      </c>
      <c r="I151">
        <v>35.299999999999997</v>
      </c>
      <c r="J151" t="b">
        <v>1</v>
      </c>
      <c r="K151">
        <v>4</v>
      </c>
      <c r="L151" t="str">
        <f>IF(sensor_data[[#This Row],[HVAC Setting]]&lt;=2, "Low", IF(sensor_data[[#This Row],[HVAC Setting]]=3, "Normal", "High"))</f>
        <v>High</v>
      </c>
      <c r="O151">
        <f>(sensor_data[[#This Row],[Energy Consumption]]-AVERAGE(sensor_data[Energy Consumption]))/_xlfn.STDEV.P(sensor_data[Energy Consumption])</f>
        <v>-0.24886299575285079</v>
      </c>
      <c r="P151" t="str">
        <f>IF(ABS(sensor_data[[#This Row],[z_zcore]])&gt;3, "Outlier", "Normal")</f>
        <v>Normal</v>
      </c>
      <c r="Q151">
        <f>AVERAGEIF(sensor_data[Unit ID], sensor_data[[#This Row],[Unit ID]], sensor_data[EC])</f>
        <v>17.145000000000003</v>
      </c>
      <c r="R151">
        <f>IF(ISBLANK(sensor_data[[#This Row],[EC]]), sensor_data[[#This Row],[average]], sensor_data[[#This Row],[EC]])</f>
        <v>17.145000000000003</v>
      </c>
      <c r="S151" t="str">
        <f>IF(sensor_data[[#This Row],[Filled Energy Consumption]]&gt;AVERAGE(sensor_data[Filled Energy Consumption]), "High", "Low")</f>
        <v>Low</v>
      </c>
      <c r="T151" t="s">
        <v>144</v>
      </c>
      <c r="U151" t="b">
        <v>1</v>
      </c>
      <c r="V151">
        <v>14</v>
      </c>
      <c r="W151">
        <v>0</v>
      </c>
      <c r="X151" t="s">
        <v>14</v>
      </c>
    </row>
    <row r="152" spans="1:24" x14ac:dyDescent="0.3">
      <c r="A152" s="1">
        <v>45447.777222222219</v>
      </c>
      <c r="B152" s="1" t="str">
        <f>TEXT(sensor_data[[#This Row],[Timestamp]], "MMMM")</f>
        <v>June</v>
      </c>
      <c r="C1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2" s="2">
        <f>MONTH(sensor_data[[#This Row],[Timestamp]])</f>
        <v>6</v>
      </c>
      <c r="E152" s="2">
        <f>DAY(sensor_data[[#This Row],[Timestamp]])</f>
        <v>4</v>
      </c>
      <c r="F152" t="s">
        <v>135</v>
      </c>
      <c r="H152">
        <v>93.8</v>
      </c>
      <c r="I152">
        <v>62</v>
      </c>
      <c r="J152" t="b">
        <v>0</v>
      </c>
      <c r="K152">
        <v>4</v>
      </c>
      <c r="L152" t="str">
        <f>IF(sensor_data[[#This Row],[HVAC Setting]]&lt;=2, "Low", IF(sensor_data[[#This Row],[HVAC Setting]]=3, "Normal", "High"))</f>
        <v>High</v>
      </c>
      <c r="O152">
        <f>(sensor_data[[#This Row],[Energy Consumption]]-AVERAGE(sensor_data[Energy Consumption]))/_xlfn.STDEV.P(sensor_data[Energy Consumption])</f>
        <v>-0.24886299575285079</v>
      </c>
      <c r="P152" t="str">
        <f>IF(ABS(sensor_data[[#This Row],[z_zcore]])&gt;3, "Outlier", "Normal")</f>
        <v>Normal</v>
      </c>
      <c r="Q152">
        <f>AVERAGEIF(sensor_data[Unit ID], sensor_data[[#This Row],[Unit ID]], sensor_data[EC])</f>
        <v>17.145000000000003</v>
      </c>
      <c r="R152">
        <f>IF(ISBLANK(sensor_data[[#This Row],[EC]]), sensor_data[[#This Row],[average]], sensor_data[[#This Row],[EC]])</f>
        <v>17.145000000000003</v>
      </c>
      <c r="S152" t="str">
        <f>IF(sensor_data[[#This Row],[Filled Energy Consumption]]&gt;AVERAGE(sensor_data[Filled Energy Consumption]), "High", "Low")</f>
        <v>Low</v>
      </c>
      <c r="T152" t="s">
        <v>86</v>
      </c>
      <c r="U152" t="b">
        <v>0</v>
      </c>
      <c r="V152">
        <v>8</v>
      </c>
      <c r="W152">
        <v>1</v>
      </c>
      <c r="X152" t="s">
        <v>19</v>
      </c>
    </row>
    <row r="153" spans="1:24" x14ac:dyDescent="0.3">
      <c r="A153" s="1">
        <v>45431.08048611111</v>
      </c>
      <c r="B153" s="1" t="str">
        <f>TEXT(sensor_data[[#This Row],[Timestamp]], "MMMM")</f>
        <v>May</v>
      </c>
      <c r="C1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3" s="2">
        <f>MONTH(sensor_data[[#This Row],[Timestamp]])</f>
        <v>5</v>
      </c>
      <c r="E153" s="2">
        <f>DAY(sensor_data[[#This Row],[Timestamp]])</f>
        <v>19</v>
      </c>
      <c r="F153" t="s">
        <v>135</v>
      </c>
      <c r="H153">
        <v>74.2</v>
      </c>
      <c r="I153">
        <v>57.1</v>
      </c>
      <c r="J153" t="b">
        <v>1</v>
      </c>
      <c r="K153">
        <v>3.5</v>
      </c>
      <c r="L153" t="str">
        <f>IF(sensor_data[[#This Row],[HVAC Setting]]&lt;=2, "Low", IF(sensor_data[[#This Row],[HVAC Setting]]=3, "Normal", "High"))</f>
        <v>High</v>
      </c>
      <c r="M153">
        <v>20.73</v>
      </c>
      <c r="N153">
        <v>20.73</v>
      </c>
      <c r="O153">
        <f>(sensor_data[[#This Row],[Energy Consumption]]-AVERAGE(sensor_data[Energy Consumption]))/_xlfn.STDEV.P(sensor_data[Energy Consumption])</f>
        <v>-7.8079633336765372E-3</v>
      </c>
      <c r="P153" t="str">
        <f>IF(ABS(sensor_data[[#This Row],[z_zcore]])&gt;3, "Outlier", "Normal")</f>
        <v>Normal</v>
      </c>
      <c r="Q153">
        <f>AVERAGEIF(sensor_data[Unit ID], sensor_data[[#This Row],[Unit ID]], sensor_data[EC])</f>
        <v>17.145000000000003</v>
      </c>
      <c r="R153">
        <f>IF(ISBLANK(sensor_data[[#This Row],[EC]]), sensor_data[[#This Row],[average]], sensor_data[[#This Row],[EC]])</f>
        <v>20.73</v>
      </c>
      <c r="S153" t="str">
        <f>IF(sensor_data[[#This Row],[Filled Energy Consumption]]&gt;AVERAGE(sensor_data[Filled Energy Consumption]), "High", "Low")</f>
        <v>High</v>
      </c>
      <c r="T153" t="s">
        <v>145</v>
      </c>
      <c r="U153" t="b">
        <v>1</v>
      </c>
      <c r="V153">
        <v>18</v>
      </c>
      <c r="W153">
        <v>1</v>
      </c>
      <c r="X153" t="s">
        <v>17</v>
      </c>
    </row>
    <row r="154" spans="1:24" x14ac:dyDescent="0.3">
      <c r="A154" s="1">
        <v>45545.319606481484</v>
      </c>
      <c r="B154" s="1" t="str">
        <f>TEXT(sensor_data[[#This Row],[Timestamp]], "MMMM")</f>
        <v>September</v>
      </c>
      <c r="C1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4" s="2">
        <f>MONTH(sensor_data[[#This Row],[Timestamp]])</f>
        <v>9</v>
      </c>
      <c r="E154" s="2">
        <f>DAY(sensor_data[[#This Row],[Timestamp]])</f>
        <v>10</v>
      </c>
      <c r="F154" t="s">
        <v>135</v>
      </c>
      <c r="H154">
        <v>82.5</v>
      </c>
      <c r="I154">
        <v>46.6</v>
      </c>
      <c r="J154" t="b">
        <v>1</v>
      </c>
      <c r="K154">
        <v>4</v>
      </c>
      <c r="L154" t="str">
        <f>IF(sensor_data[[#This Row],[HVAC Setting]]&lt;=2, "Low", IF(sensor_data[[#This Row],[HVAC Setting]]=3, "Normal", "High"))</f>
        <v>High</v>
      </c>
      <c r="O154">
        <f>(sensor_data[[#This Row],[Energy Consumption]]-AVERAGE(sensor_data[Energy Consumption]))/_xlfn.STDEV.P(sensor_data[Energy Consumption])</f>
        <v>-0.24886299575285079</v>
      </c>
      <c r="P154" t="str">
        <f>IF(ABS(sensor_data[[#This Row],[z_zcore]])&gt;3, "Outlier", "Normal")</f>
        <v>Normal</v>
      </c>
      <c r="Q154">
        <f>AVERAGEIF(sensor_data[Unit ID], sensor_data[[#This Row],[Unit ID]], sensor_data[EC])</f>
        <v>17.145000000000003</v>
      </c>
      <c r="R154">
        <f>IF(ISBLANK(sensor_data[[#This Row],[EC]]), sensor_data[[#This Row],[average]], sensor_data[[#This Row],[EC]])</f>
        <v>17.145000000000003</v>
      </c>
      <c r="S154" t="str">
        <f>IF(sensor_data[[#This Row],[Filled Energy Consumption]]&gt;AVERAGE(sensor_data[Filled Energy Consumption]), "High", "Low")</f>
        <v>Low</v>
      </c>
      <c r="T154" t="s">
        <v>146</v>
      </c>
      <c r="U154" t="b">
        <v>1</v>
      </c>
      <c r="V154">
        <v>7</v>
      </c>
      <c r="W154">
        <v>1</v>
      </c>
      <c r="X154" t="s">
        <v>17</v>
      </c>
    </row>
    <row r="155" spans="1:24" x14ac:dyDescent="0.3">
      <c r="A155" s="1">
        <v>45572.186828703707</v>
      </c>
      <c r="B155" s="1" t="str">
        <f>TEXT(sensor_data[[#This Row],[Timestamp]], "MMMM")</f>
        <v>October</v>
      </c>
      <c r="C1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5" s="2">
        <f>MONTH(sensor_data[[#This Row],[Timestamp]])</f>
        <v>10</v>
      </c>
      <c r="E155" s="2">
        <f>DAY(sensor_data[[#This Row],[Timestamp]])</f>
        <v>7</v>
      </c>
      <c r="F155" t="s">
        <v>135</v>
      </c>
      <c r="H155">
        <v>68</v>
      </c>
      <c r="I155">
        <v>31</v>
      </c>
      <c r="J155" t="b">
        <v>0</v>
      </c>
      <c r="K155">
        <v>0</v>
      </c>
      <c r="L155" t="str">
        <f>IF(sensor_data[[#This Row],[HVAC Setting]]&lt;=2, "Low", IF(sensor_data[[#This Row],[HVAC Setting]]=3, "Normal", "High"))</f>
        <v>Low</v>
      </c>
      <c r="M155">
        <v>1</v>
      </c>
      <c r="N155">
        <v>1</v>
      </c>
      <c r="O155">
        <f>(sensor_data[[#This Row],[Energy Consumption]]-AVERAGE(sensor_data[Energy Consumption]))/_xlfn.STDEV.P(sensor_data[Energy Consumption])</f>
        <v>-0.23723467773938361</v>
      </c>
      <c r="P155" t="str">
        <f>IF(ABS(sensor_data[[#This Row],[z_zcore]])&gt;3, "Outlier", "Normal")</f>
        <v>Normal</v>
      </c>
      <c r="Q155">
        <f>AVERAGEIF(sensor_data[Unit ID], sensor_data[[#This Row],[Unit ID]], sensor_data[EC])</f>
        <v>17.145000000000003</v>
      </c>
      <c r="R155">
        <f>IF(ISBLANK(sensor_data[[#This Row],[EC]]), sensor_data[[#This Row],[average]], sensor_data[[#This Row],[EC]])</f>
        <v>1</v>
      </c>
      <c r="S155" t="str">
        <f>IF(sensor_data[[#This Row],[Filled Energy Consumption]]&gt;AVERAGE(sensor_data[Filled Energy Consumption]), "High", "Low")</f>
        <v>Low</v>
      </c>
      <c r="T155" t="s">
        <v>147</v>
      </c>
      <c r="U155" t="b">
        <v>0</v>
      </c>
      <c r="V155">
        <v>22</v>
      </c>
      <c r="W155">
        <v>0</v>
      </c>
      <c r="X155" t="s">
        <v>14</v>
      </c>
    </row>
    <row r="156" spans="1:24" x14ac:dyDescent="0.3">
      <c r="A156" s="1">
        <v>45315.784675925926</v>
      </c>
      <c r="B156" s="1" t="str">
        <f>TEXT(sensor_data[[#This Row],[Timestamp]], "MMMM")</f>
        <v>January</v>
      </c>
      <c r="C1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6" s="2">
        <f>MONTH(sensor_data[[#This Row],[Timestamp]])</f>
        <v>1</v>
      </c>
      <c r="E156" s="2">
        <f>DAY(sensor_data[[#This Row],[Timestamp]])</f>
        <v>24</v>
      </c>
      <c r="F156" t="s">
        <v>135</v>
      </c>
      <c r="H156">
        <v>41.3</v>
      </c>
      <c r="I156">
        <v>32.1</v>
      </c>
      <c r="J156" t="b">
        <v>0</v>
      </c>
      <c r="K156">
        <v>5</v>
      </c>
      <c r="L156" t="str">
        <f>IF(sensor_data[[#This Row],[HVAC Setting]]&lt;=2, "Low", IF(sensor_data[[#This Row],[HVAC Setting]]=3, "Normal", "High"))</f>
        <v>High</v>
      </c>
      <c r="M156">
        <v>29.7</v>
      </c>
      <c r="N156">
        <v>29.7</v>
      </c>
      <c r="O156">
        <f>(sensor_data[[#This Row],[Energy Consumption]]-AVERAGE(sensor_data[Energy Consumption]))/_xlfn.STDEV.P(sensor_data[Energy Consumption])</f>
        <v>9.6498049247123879E-2</v>
      </c>
      <c r="P156" t="str">
        <f>IF(ABS(sensor_data[[#This Row],[z_zcore]])&gt;3, "Outlier", "Normal")</f>
        <v>Normal</v>
      </c>
      <c r="Q156">
        <f>AVERAGEIF(sensor_data[Unit ID], sensor_data[[#This Row],[Unit ID]], sensor_data[EC])</f>
        <v>17.145000000000003</v>
      </c>
      <c r="R156">
        <f>IF(ISBLANK(sensor_data[[#This Row],[EC]]), sensor_data[[#This Row],[average]], sensor_data[[#This Row],[EC]])</f>
        <v>29.7</v>
      </c>
      <c r="S156" t="str">
        <f>IF(sensor_data[[#This Row],[Filled Energy Consumption]]&gt;AVERAGE(sensor_data[Filled Energy Consumption]), "High", "Low")</f>
        <v>High</v>
      </c>
      <c r="T156" t="s">
        <v>97</v>
      </c>
      <c r="U156" t="b">
        <v>0</v>
      </c>
      <c r="V156">
        <v>24</v>
      </c>
      <c r="W156">
        <v>0</v>
      </c>
      <c r="X156" t="s">
        <v>19</v>
      </c>
    </row>
    <row r="157" spans="1:24" x14ac:dyDescent="0.3">
      <c r="A157" s="1">
        <v>45415.444444444445</v>
      </c>
      <c r="B157" s="1" t="str">
        <f>TEXT(sensor_data[[#This Row],[Timestamp]], "MMMM")</f>
        <v>May</v>
      </c>
      <c r="C1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7" s="2">
        <f>MONTH(sensor_data[[#This Row],[Timestamp]])</f>
        <v>5</v>
      </c>
      <c r="E157" s="2">
        <f>DAY(sensor_data[[#This Row],[Timestamp]])</f>
        <v>3</v>
      </c>
      <c r="F157" t="s">
        <v>135</v>
      </c>
      <c r="H157">
        <v>70.599999999999994</v>
      </c>
      <c r="I157">
        <v>36</v>
      </c>
      <c r="J157" t="b">
        <v>0</v>
      </c>
      <c r="K157">
        <v>1</v>
      </c>
      <c r="L157" t="str">
        <f>IF(sensor_data[[#This Row],[HVAC Setting]]&lt;=2, "Low", IF(sensor_data[[#This Row],[HVAC Setting]]=3, "Normal", "High"))</f>
        <v>Low</v>
      </c>
      <c r="M157">
        <v>5</v>
      </c>
      <c r="N157">
        <v>5</v>
      </c>
      <c r="O157">
        <f>(sensor_data[[#This Row],[Energy Consumption]]-AVERAGE(sensor_data[Energy Consumption]))/_xlfn.STDEV.P(sensor_data[Energy Consumption])</f>
        <v>-0.19072140568551499</v>
      </c>
      <c r="P157" t="str">
        <f>IF(ABS(sensor_data[[#This Row],[z_zcore]])&gt;3, "Outlier", "Normal")</f>
        <v>Normal</v>
      </c>
      <c r="Q157">
        <f>AVERAGEIF(sensor_data[Unit ID], sensor_data[[#This Row],[Unit ID]], sensor_data[EC])</f>
        <v>17.145000000000003</v>
      </c>
      <c r="R157">
        <f>IF(ISBLANK(sensor_data[[#This Row],[EC]]), sensor_data[[#This Row],[average]], sensor_data[[#This Row],[EC]])</f>
        <v>5</v>
      </c>
      <c r="S157" t="str">
        <f>IF(sensor_data[[#This Row],[Filled Energy Consumption]]&gt;AVERAGE(sensor_data[Filled Energy Consumption]), "High", "Low")</f>
        <v>Low</v>
      </c>
      <c r="T157" t="s">
        <v>148</v>
      </c>
      <c r="U157" t="b">
        <v>0</v>
      </c>
      <c r="V157">
        <v>15</v>
      </c>
      <c r="W157">
        <v>1</v>
      </c>
      <c r="X157" t="s">
        <v>17</v>
      </c>
    </row>
    <row r="158" spans="1:24" x14ac:dyDescent="0.3">
      <c r="A158" s="1">
        <v>45541.91238425926</v>
      </c>
      <c r="B158" s="1" t="str">
        <f>TEXT(sensor_data[[#This Row],[Timestamp]], "MMMM")</f>
        <v>September</v>
      </c>
      <c r="C1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8" s="2">
        <f>MONTH(sensor_data[[#This Row],[Timestamp]])</f>
        <v>9</v>
      </c>
      <c r="E158" s="2">
        <f>DAY(sensor_data[[#This Row],[Timestamp]])</f>
        <v>6</v>
      </c>
      <c r="F158" t="s">
        <v>135</v>
      </c>
      <c r="H158">
        <v>75.400000000000006</v>
      </c>
      <c r="I158">
        <v>37.4</v>
      </c>
      <c r="J158" t="b">
        <v>0</v>
      </c>
      <c r="K158">
        <v>2</v>
      </c>
      <c r="L158" t="str">
        <f>IF(sensor_data[[#This Row],[HVAC Setting]]&lt;=2, "Low", IF(sensor_data[[#This Row],[HVAC Setting]]=3, "Normal", "High"))</f>
        <v>Low</v>
      </c>
      <c r="M158">
        <v>10</v>
      </c>
      <c r="N158">
        <v>10</v>
      </c>
      <c r="O158">
        <f>(sensor_data[[#This Row],[Energy Consumption]]-AVERAGE(sensor_data[Energy Consumption]))/_xlfn.STDEV.P(sensor_data[Energy Consumption])</f>
        <v>-0.13257981561817916</v>
      </c>
      <c r="P158" t="str">
        <f>IF(ABS(sensor_data[[#This Row],[z_zcore]])&gt;3, "Outlier", "Normal")</f>
        <v>Normal</v>
      </c>
      <c r="Q158">
        <f>AVERAGEIF(sensor_data[Unit ID], sensor_data[[#This Row],[Unit ID]], sensor_data[EC])</f>
        <v>17.145000000000003</v>
      </c>
      <c r="R158">
        <f>IF(ISBLANK(sensor_data[[#This Row],[EC]]), sensor_data[[#This Row],[average]], sensor_data[[#This Row],[EC]])</f>
        <v>10</v>
      </c>
      <c r="S158" t="str">
        <f>IF(sensor_data[[#This Row],[Filled Energy Consumption]]&gt;AVERAGE(sensor_data[Filled Energy Consumption]), "High", "Low")</f>
        <v>Low</v>
      </c>
      <c r="T158" t="s">
        <v>149</v>
      </c>
      <c r="U158" t="b">
        <v>0</v>
      </c>
      <c r="V158">
        <v>13</v>
      </c>
      <c r="W158">
        <v>1</v>
      </c>
      <c r="X158" t="s">
        <v>19</v>
      </c>
    </row>
    <row r="159" spans="1:24" x14ac:dyDescent="0.3">
      <c r="A159" s="1">
        <v>45433.773900462962</v>
      </c>
      <c r="B159" s="1" t="str">
        <f>TEXT(sensor_data[[#This Row],[Timestamp]], "MMMM")</f>
        <v>May</v>
      </c>
      <c r="C1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9" s="2">
        <f>MONTH(sensor_data[[#This Row],[Timestamp]])</f>
        <v>5</v>
      </c>
      <c r="E159" s="2">
        <f>DAY(sensor_data[[#This Row],[Timestamp]])</f>
        <v>21</v>
      </c>
      <c r="F159" t="s">
        <v>135</v>
      </c>
      <c r="H159">
        <v>67.5</v>
      </c>
      <c r="I159">
        <v>44</v>
      </c>
      <c r="J159" t="b">
        <v>1</v>
      </c>
      <c r="K159">
        <v>5</v>
      </c>
      <c r="L159" t="str">
        <f>IF(sensor_data[[#This Row],[HVAC Setting]]&lt;=2, "Low", IF(sensor_data[[#This Row],[HVAC Setting]]=3, "Normal", "High"))</f>
        <v>High</v>
      </c>
      <c r="M159">
        <v>29.1</v>
      </c>
      <c r="N159">
        <v>29.1</v>
      </c>
      <c r="O159">
        <f>(sensor_data[[#This Row],[Energy Consumption]]-AVERAGE(sensor_data[Energy Consumption]))/_xlfn.STDEV.P(sensor_data[Energy Consumption])</f>
        <v>8.9521058439043608E-2</v>
      </c>
      <c r="P159" t="str">
        <f>IF(ABS(sensor_data[[#This Row],[z_zcore]])&gt;3, "Outlier", "Normal")</f>
        <v>Normal</v>
      </c>
      <c r="Q159">
        <f>AVERAGEIF(sensor_data[Unit ID], sensor_data[[#This Row],[Unit ID]], sensor_data[EC])</f>
        <v>17.145000000000003</v>
      </c>
      <c r="R159">
        <f>IF(ISBLANK(sensor_data[[#This Row],[EC]]), sensor_data[[#This Row],[average]], sensor_data[[#This Row],[EC]])</f>
        <v>29.1</v>
      </c>
      <c r="S159" t="str">
        <f>IF(sensor_data[[#This Row],[Filled Energy Consumption]]&gt;AVERAGE(sensor_data[Filled Energy Consumption]), "High", "Low")</f>
        <v>High</v>
      </c>
      <c r="T159" t="s">
        <v>150</v>
      </c>
      <c r="U159" t="b">
        <v>1</v>
      </c>
      <c r="V159">
        <v>23</v>
      </c>
      <c r="W159">
        <v>0</v>
      </c>
      <c r="X159" t="s">
        <v>19</v>
      </c>
    </row>
    <row r="160" spans="1:24" x14ac:dyDescent="0.3">
      <c r="A160" s="1">
        <v>45428.627800925926</v>
      </c>
      <c r="B160" s="1" t="str">
        <f>TEXT(sensor_data[[#This Row],[Timestamp]], "MMMM")</f>
        <v>May</v>
      </c>
      <c r="C1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0" s="2">
        <f>MONTH(sensor_data[[#This Row],[Timestamp]])</f>
        <v>5</v>
      </c>
      <c r="E160" s="2">
        <f>DAY(sensor_data[[#This Row],[Timestamp]])</f>
        <v>16</v>
      </c>
      <c r="F160" t="s">
        <v>135</v>
      </c>
      <c r="H160">
        <v>64.400000000000006</v>
      </c>
      <c r="I160">
        <v>39.700000000000003</v>
      </c>
      <c r="J160" t="b">
        <v>0</v>
      </c>
      <c r="K160">
        <v>1</v>
      </c>
      <c r="L160" t="str">
        <f>IF(sensor_data[[#This Row],[HVAC Setting]]&lt;=2, "Low", IF(sensor_data[[#This Row],[HVAC Setting]]=3, "Normal", "High"))</f>
        <v>Low</v>
      </c>
      <c r="M160">
        <v>6</v>
      </c>
      <c r="N160">
        <v>6</v>
      </c>
      <c r="O160">
        <f>(sensor_data[[#This Row],[Energy Consumption]]-AVERAGE(sensor_data[Energy Consumption]))/_xlfn.STDEV.P(sensor_data[Energy Consumption])</f>
        <v>-0.17909308767204782</v>
      </c>
      <c r="P160" t="str">
        <f>IF(ABS(sensor_data[[#This Row],[z_zcore]])&gt;3, "Outlier", "Normal")</f>
        <v>Normal</v>
      </c>
      <c r="Q160">
        <f>AVERAGEIF(sensor_data[Unit ID], sensor_data[[#This Row],[Unit ID]], sensor_data[EC])</f>
        <v>17.145000000000003</v>
      </c>
      <c r="R160">
        <f>IF(ISBLANK(sensor_data[[#This Row],[EC]]), sensor_data[[#This Row],[average]], sensor_data[[#This Row],[EC]])</f>
        <v>6</v>
      </c>
      <c r="S160" t="str">
        <f>IF(sensor_data[[#This Row],[Filled Energy Consumption]]&gt;AVERAGE(sensor_data[Filled Energy Consumption]), "High", "Low")</f>
        <v>Low</v>
      </c>
      <c r="T160" t="s">
        <v>151</v>
      </c>
      <c r="U160" t="b">
        <v>0</v>
      </c>
      <c r="V160">
        <v>18</v>
      </c>
      <c r="W160">
        <v>1</v>
      </c>
      <c r="X160" t="s">
        <v>19</v>
      </c>
    </row>
    <row r="161" spans="1:24" x14ac:dyDescent="0.3">
      <c r="A161" s="1">
        <v>45453.410856481481</v>
      </c>
      <c r="B161" s="1" t="str">
        <f>TEXT(sensor_data[[#This Row],[Timestamp]], "MMMM")</f>
        <v>June</v>
      </c>
      <c r="C1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1" s="2">
        <f>MONTH(sensor_data[[#This Row],[Timestamp]])</f>
        <v>6</v>
      </c>
      <c r="E161" s="2">
        <f>DAY(sensor_data[[#This Row],[Timestamp]])</f>
        <v>10</v>
      </c>
      <c r="F161" t="s">
        <v>135</v>
      </c>
      <c r="H161">
        <v>98.8</v>
      </c>
      <c r="I161">
        <v>48.9</v>
      </c>
      <c r="J161" t="b">
        <v>0</v>
      </c>
      <c r="K161">
        <v>2</v>
      </c>
      <c r="L161" t="str">
        <f>IF(sensor_data[[#This Row],[HVAC Setting]]&lt;=2, "Low", IF(sensor_data[[#This Row],[HVAC Setting]]=3, "Normal", "High"))</f>
        <v>Low</v>
      </c>
      <c r="M161">
        <v>12</v>
      </c>
      <c r="N161">
        <v>12</v>
      </c>
      <c r="O161">
        <f>(sensor_data[[#This Row],[Energy Consumption]]-AVERAGE(sensor_data[Energy Consumption]))/_xlfn.STDEV.P(sensor_data[Energy Consumption])</f>
        <v>-0.10932317959124485</v>
      </c>
      <c r="P161" t="str">
        <f>IF(ABS(sensor_data[[#This Row],[z_zcore]])&gt;3, "Outlier", "Normal")</f>
        <v>Normal</v>
      </c>
      <c r="Q161">
        <f>AVERAGEIF(sensor_data[Unit ID], sensor_data[[#This Row],[Unit ID]], sensor_data[EC])</f>
        <v>17.145000000000003</v>
      </c>
      <c r="R161">
        <f>IF(ISBLANK(sensor_data[[#This Row],[EC]]), sensor_data[[#This Row],[average]], sensor_data[[#This Row],[EC]])</f>
        <v>12</v>
      </c>
      <c r="S161" t="str">
        <f>IF(sensor_data[[#This Row],[Filled Energy Consumption]]&gt;AVERAGE(sensor_data[Filled Energy Consumption]), "High", "Low")</f>
        <v>Low</v>
      </c>
      <c r="T161" t="s">
        <v>41</v>
      </c>
      <c r="U161" t="b">
        <v>0</v>
      </c>
      <c r="V161">
        <v>21</v>
      </c>
      <c r="W161">
        <v>0</v>
      </c>
      <c r="X161" t="s">
        <v>19</v>
      </c>
    </row>
    <row r="162" spans="1:24" x14ac:dyDescent="0.3">
      <c r="A162" s="1">
        <v>45489.367430555554</v>
      </c>
      <c r="B162" s="1" t="str">
        <f>TEXT(sensor_data[[#This Row],[Timestamp]], "MMMM")</f>
        <v>July</v>
      </c>
      <c r="C1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2" s="2">
        <f>MONTH(sensor_data[[#This Row],[Timestamp]])</f>
        <v>7</v>
      </c>
      <c r="E162" s="2">
        <f>DAY(sensor_data[[#This Row],[Timestamp]])</f>
        <v>16</v>
      </c>
      <c r="F162" t="s">
        <v>152</v>
      </c>
      <c r="H162">
        <v>92.6</v>
      </c>
      <c r="I162">
        <v>55.6</v>
      </c>
      <c r="J162" t="b">
        <v>0</v>
      </c>
      <c r="K162">
        <v>3</v>
      </c>
      <c r="L162" t="str">
        <f>IF(sensor_data[[#This Row],[HVAC Setting]]&lt;=2, "Low", IF(sensor_data[[#This Row],[HVAC Setting]]=3, "Normal", "High"))</f>
        <v>Normal</v>
      </c>
      <c r="M162">
        <v>17</v>
      </c>
      <c r="N162">
        <v>17</v>
      </c>
      <c r="O162">
        <f>(sensor_data[[#This Row],[Energy Consumption]]-AVERAGE(sensor_data[Energy Consumption]))/_xlfn.STDEV.P(sensor_data[Energy Consumption])</f>
        <v>-5.1181589523909048E-2</v>
      </c>
      <c r="P162" t="str">
        <f>IF(ABS(sensor_data[[#This Row],[z_zcore]])&gt;3, "Outlier", "Normal")</f>
        <v>Normal</v>
      </c>
      <c r="Q162">
        <f>AVERAGEIF(sensor_data[Unit ID], sensor_data[[#This Row],[Unit ID]], sensor_data[EC])</f>
        <v>20.927647058823524</v>
      </c>
      <c r="R162">
        <f>IF(ISBLANK(sensor_data[[#This Row],[EC]]), sensor_data[[#This Row],[average]], sensor_data[[#This Row],[EC]])</f>
        <v>17</v>
      </c>
      <c r="S162" t="str">
        <f>IF(sensor_data[[#This Row],[Filled Energy Consumption]]&gt;AVERAGE(sensor_data[Filled Energy Consumption]), "High", "Low")</f>
        <v>Low</v>
      </c>
      <c r="T162" t="s">
        <v>153</v>
      </c>
      <c r="U162" t="b">
        <v>0</v>
      </c>
      <c r="V162">
        <v>4</v>
      </c>
      <c r="W162">
        <v>1</v>
      </c>
      <c r="X162" t="s">
        <v>17</v>
      </c>
    </row>
    <row r="163" spans="1:24" x14ac:dyDescent="0.3">
      <c r="A163" s="1">
        <v>45527.935995370368</v>
      </c>
      <c r="B163" s="1" t="str">
        <f>TEXT(sensor_data[[#This Row],[Timestamp]], "MMMM")</f>
        <v>August</v>
      </c>
      <c r="C1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3" s="2">
        <f>MONTH(sensor_data[[#This Row],[Timestamp]])</f>
        <v>8</v>
      </c>
      <c r="E163" s="2">
        <f>DAY(sensor_data[[#This Row],[Timestamp]])</f>
        <v>23</v>
      </c>
      <c r="F163" t="s">
        <v>152</v>
      </c>
      <c r="H163">
        <v>96.3</v>
      </c>
      <c r="I163">
        <v>43.9</v>
      </c>
      <c r="J163" t="b">
        <v>0</v>
      </c>
      <c r="K163">
        <v>4</v>
      </c>
      <c r="L163" t="str">
        <f>IF(sensor_data[[#This Row],[HVAC Setting]]&lt;=2, "Low", IF(sensor_data[[#This Row],[HVAC Setting]]=3, "Normal", "High"))</f>
        <v>High</v>
      </c>
      <c r="M163">
        <v>23</v>
      </c>
      <c r="N163">
        <v>23</v>
      </c>
      <c r="O163">
        <f>(sensor_data[[#This Row],[Energy Consumption]]-AVERAGE(sensor_data[Energy Consumption]))/_xlfn.STDEV.P(sensor_data[Energy Consumption])</f>
        <v>1.8588318556893912E-2</v>
      </c>
      <c r="P163" t="str">
        <f>IF(ABS(sensor_data[[#This Row],[z_zcore]])&gt;3, "Outlier", "Normal")</f>
        <v>Normal</v>
      </c>
      <c r="Q163">
        <f>AVERAGEIF(sensor_data[Unit ID], sensor_data[[#This Row],[Unit ID]], sensor_data[EC])</f>
        <v>20.927647058823524</v>
      </c>
      <c r="R163">
        <f>IF(ISBLANK(sensor_data[[#This Row],[EC]]), sensor_data[[#This Row],[average]], sensor_data[[#This Row],[EC]])</f>
        <v>23</v>
      </c>
      <c r="S163" t="str">
        <f>IF(sensor_data[[#This Row],[Filled Energy Consumption]]&gt;AVERAGE(sensor_data[Filled Energy Consumption]), "High", "Low")</f>
        <v>High</v>
      </c>
      <c r="T163" t="s">
        <v>154</v>
      </c>
      <c r="U163" t="b">
        <v>0</v>
      </c>
      <c r="V163">
        <v>22</v>
      </c>
      <c r="W163">
        <v>1</v>
      </c>
      <c r="X163" t="s">
        <v>17</v>
      </c>
    </row>
    <row r="164" spans="1:24" x14ac:dyDescent="0.3">
      <c r="A164" s="1">
        <v>45366.318113425928</v>
      </c>
      <c r="B164" s="1" t="str">
        <f>TEXT(sensor_data[[#This Row],[Timestamp]], "MMMM")</f>
        <v>March</v>
      </c>
      <c r="C1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4" s="2">
        <f>MONTH(sensor_data[[#This Row],[Timestamp]])</f>
        <v>3</v>
      </c>
      <c r="E164" s="2">
        <f>DAY(sensor_data[[#This Row],[Timestamp]])</f>
        <v>15</v>
      </c>
      <c r="F164" t="s">
        <v>152</v>
      </c>
      <c r="H164">
        <v>73.8</v>
      </c>
      <c r="I164">
        <v>51.1</v>
      </c>
      <c r="J164" t="b">
        <v>1</v>
      </c>
      <c r="K164">
        <v>4</v>
      </c>
      <c r="L164" t="str">
        <f>IF(sensor_data[[#This Row],[HVAC Setting]]&lt;=2, "Low", IF(sensor_data[[#This Row],[HVAC Setting]]=3, "Normal", "High"))</f>
        <v>High</v>
      </c>
      <c r="M164">
        <v>23.98</v>
      </c>
      <c r="N164">
        <v>23.98</v>
      </c>
      <c r="O164">
        <f>(sensor_data[[#This Row],[Energy Consumption]]-AVERAGE(sensor_data[Energy Consumption]))/_xlfn.STDEV.P(sensor_data[Energy Consumption])</f>
        <v>2.9984070210091734E-2</v>
      </c>
      <c r="P164" t="str">
        <f>IF(ABS(sensor_data[[#This Row],[z_zcore]])&gt;3, "Outlier", "Normal")</f>
        <v>Normal</v>
      </c>
      <c r="Q164">
        <f>AVERAGEIF(sensor_data[Unit ID], sensor_data[[#This Row],[Unit ID]], sensor_data[EC])</f>
        <v>20.927647058823524</v>
      </c>
      <c r="R164">
        <f>IF(ISBLANK(sensor_data[[#This Row],[EC]]), sensor_data[[#This Row],[average]], sensor_data[[#This Row],[EC]])</f>
        <v>23.98</v>
      </c>
      <c r="S164" t="str">
        <f>IF(sensor_data[[#This Row],[Filled Energy Consumption]]&gt;AVERAGE(sensor_data[Filled Energy Consumption]), "High", "Low")</f>
        <v>High</v>
      </c>
      <c r="T164" t="s">
        <v>155</v>
      </c>
      <c r="U164" t="b">
        <v>1</v>
      </c>
      <c r="V164">
        <v>18</v>
      </c>
      <c r="W164">
        <v>1</v>
      </c>
      <c r="X164" t="s">
        <v>14</v>
      </c>
    </row>
    <row r="165" spans="1:24" x14ac:dyDescent="0.3">
      <c r="A165" s="1">
        <v>45299.31690972222</v>
      </c>
      <c r="B165" s="1" t="str">
        <f>TEXT(sensor_data[[#This Row],[Timestamp]], "MMMM")</f>
        <v>January</v>
      </c>
      <c r="C1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5" s="2">
        <f>MONTH(sensor_data[[#This Row],[Timestamp]])</f>
        <v>1</v>
      </c>
      <c r="E165" s="2">
        <f>DAY(sensor_data[[#This Row],[Timestamp]])</f>
        <v>8</v>
      </c>
      <c r="F165" t="s">
        <v>152</v>
      </c>
      <c r="H165">
        <v>53.8</v>
      </c>
      <c r="I165">
        <v>36.4</v>
      </c>
      <c r="J165" t="b">
        <v>0</v>
      </c>
      <c r="K165">
        <v>2</v>
      </c>
      <c r="L165" t="str">
        <f>IF(sensor_data[[#This Row],[HVAC Setting]]&lt;=2, "Low", IF(sensor_data[[#This Row],[HVAC Setting]]=3, "Normal", "High"))</f>
        <v>Low</v>
      </c>
      <c r="M165">
        <v>11</v>
      </c>
      <c r="N165">
        <v>11</v>
      </c>
      <c r="O165">
        <f>(sensor_data[[#This Row],[Energy Consumption]]-AVERAGE(sensor_data[Energy Consumption]))/_xlfn.STDEV.P(sensor_data[Energy Consumption])</f>
        <v>-0.12095149760471202</v>
      </c>
      <c r="P165" t="str">
        <f>IF(ABS(sensor_data[[#This Row],[z_zcore]])&gt;3, "Outlier", "Normal")</f>
        <v>Normal</v>
      </c>
      <c r="Q165">
        <f>AVERAGEIF(sensor_data[Unit ID], sensor_data[[#This Row],[Unit ID]], sensor_data[EC])</f>
        <v>20.927647058823524</v>
      </c>
      <c r="R165">
        <f>IF(ISBLANK(sensor_data[[#This Row],[EC]]), sensor_data[[#This Row],[average]], sensor_data[[#This Row],[EC]])</f>
        <v>11</v>
      </c>
      <c r="S165" t="str">
        <f>IF(sensor_data[[#This Row],[Filled Energy Consumption]]&gt;AVERAGE(sensor_data[Filled Energy Consumption]), "High", "Low")</f>
        <v>Low</v>
      </c>
      <c r="T165" t="s">
        <v>156</v>
      </c>
      <c r="U165" t="b">
        <v>0</v>
      </c>
      <c r="V165">
        <v>9</v>
      </c>
      <c r="W165">
        <v>1</v>
      </c>
      <c r="X165" t="s">
        <v>14</v>
      </c>
    </row>
    <row r="166" spans="1:24" x14ac:dyDescent="0.3">
      <c r="A166" s="1">
        <v>45519.090104166666</v>
      </c>
      <c r="B166" s="1" t="str">
        <f>TEXT(sensor_data[[#This Row],[Timestamp]], "MMMM")</f>
        <v>August</v>
      </c>
      <c r="C1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6" s="2">
        <f>MONTH(sensor_data[[#This Row],[Timestamp]])</f>
        <v>8</v>
      </c>
      <c r="E166" s="2">
        <f>DAY(sensor_data[[#This Row],[Timestamp]])</f>
        <v>15</v>
      </c>
      <c r="F166" t="s">
        <v>152</v>
      </c>
      <c r="H166">
        <v>84.6</v>
      </c>
      <c r="I166">
        <v>62.3</v>
      </c>
      <c r="J166" t="b">
        <v>1</v>
      </c>
      <c r="K166">
        <v>3</v>
      </c>
      <c r="L166" t="str">
        <f>IF(sensor_data[[#This Row],[HVAC Setting]]&lt;=2, "Low", IF(sensor_data[[#This Row],[HVAC Setting]]=3, "Normal", "High"))</f>
        <v>Normal</v>
      </c>
      <c r="M166">
        <v>16.260000000000002</v>
      </c>
      <c r="N166">
        <v>16.260000000000002</v>
      </c>
      <c r="O166">
        <f>(sensor_data[[#This Row],[Energy Consumption]]-AVERAGE(sensor_data[Energy Consumption]))/_xlfn.STDEV.P(sensor_data[Energy Consumption])</f>
        <v>-5.9786544853874732E-2</v>
      </c>
      <c r="P166" t="str">
        <f>IF(ABS(sensor_data[[#This Row],[z_zcore]])&gt;3, "Outlier", "Normal")</f>
        <v>Normal</v>
      </c>
      <c r="Q166">
        <f>AVERAGEIF(sensor_data[Unit ID], sensor_data[[#This Row],[Unit ID]], sensor_data[EC])</f>
        <v>20.927647058823524</v>
      </c>
      <c r="R166">
        <f>IF(ISBLANK(sensor_data[[#This Row],[EC]]), sensor_data[[#This Row],[average]], sensor_data[[#This Row],[EC]])</f>
        <v>16.260000000000002</v>
      </c>
      <c r="S166" t="str">
        <f>IF(sensor_data[[#This Row],[Filled Energy Consumption]]&gt;AVERAGE(sensor_data[Filled Energy Consumption]), "High", "Low")</f>
        <v>Low</v>
      </c>
      <c r="T166" t="s">
        <v>157</v>
      </c>
      <c r="U166" t="b">
        <v>1</v>
      </c>
      <c r="V166">
        <v>1</v>
      </c>
      <c r="W166">
        <v>1</v>
      </c>
      <c r="X166" t="s">
        <v>19</v>
      </c>
    </row>
    <row r="167" spans="1:24" x14ac:dyDescent="0.3">
      <c r="A167" s="1">
        <v>45630.738136574073</v>
      </c>
      <c r="B167" s="1" t="str">
        <f>TEXT(sensor_data[[#This Row],[Timestamp]], "MMMM")</f>
        <v>December</v>
      </c>
      <c r="C1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7" s="2">
        <f>MONTH(sensor_data[[#This Row],[Timestamp]])</f>
        <v>12</v>
      </c>
      <c r="E167" s="2">
        <f>DAY(sensor_data[[#This Row],[Timestamp]])</f>
        <v>4</v>
      </c>
      <c r="F167" t="s">
        <v>152</v>
      </c>
      <c r="H167">
        <v>44.2</v>
      </c>
      <c r="I167">
        <v>26.2</v>
      </c>
      <c r="J167" t="b">
        <v>1</v>
      </c>
      <c r="K167">
        <v>5</v>
      </c>
      <c r="L167" t="str">
        <f>IF(sensor_data[[#This Row],[HVAC Setting]]&lt;=2, "Low", IF(sensor_data[[#This Row],[HVAC Setting]]=3, "Normal", "High"))</f>
        <v>High</v>
      </c>
      <c r="M167">
        <v>32.71</v>
      </c>
      <c r="N167">
        <v>32.71</v>
      </c>
      <c r="O167">
        <f>(sensor_data[[#This Row],[Energy Consumption]]-AVERAGE(sensor_data[Energy Consumption]))/_xlfn.STDEV.P(sensor_data[Energy Consumption])</f>
        <v>0.13149928646766004</v>
      </c>
      <c r="P167" t="str">
        <f>IF(ABS(sensor_data[[#This Row],[z_zcore]])&gt;3, "Outlier", "Normal")</f>
        <v>Normal</v>
      </c>
      <c r="Q167">
        <f>AVERAGEIF(sensor_data[Unit ID], sensor_data[[#This Row],[Unit ID]], sensor_data[EC])</f>
        <v>20.927647058823524</v>
      </c>
      <c r="R167">
        <f>IF(ISBLANK(sensor_data[[#This Row],[EC]]), sensor_data[[#This Row],[average]], sensor_data[[#This Row],[EC]])</f>
        <v>32.71</v>
      </c>
      <c r="S167" t="str">
        <f>IF(sensor_data[[#This Row],[Filled Energy Consumption]]&gt;AVERAGE(sensor_data[Filled Energy Consumption]), "High", "Low")</f>
        <v>High</v>
      </c>
      <c r="T167" t="s">
        <v>158</v>
      </c>
      <c r="U167" t="b">
        <v>1</v>
      </c>
      <c r="V167">
        <v>11</v>
      </c>
      <c r="W167">
        <v>1</v>
      </c>
      <c r="X167" t="s">
        <v>14</v>
      </c>
    </row>
    <row r="168" spans="1:24" x14ac:dyDescent="0.3">
      <c r="A168" s="1">
        <v>45298.651087962964</v>
      </c>
      <c r="B168" s="1" t="str">
        <f>TEXT(sensor_data[[#This Row],[Timestamp]], "MMMM")</f>
        <v>January</v>
      </c>
      <c r="C1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8" s="2">
        <f>MONTH(sensor_data[[#This Row],[Timestamp]])</f>
        <v>1</v>
      </c>
      <c r="E168" s="2">
        <f>DAY(sensor_data[[#This Row],[Timestamp]])</f>
        <v>7</v>
      </c>
      <c r="F168" t="s">
        <v>152</v>
      </c>
      <c r="H168">
        <v>56.3</v>
      </c>
      <c r="I168">
        <v>33</v>
      </c>
      <c r="J168" t="b">
        <v>1</v>
      </c>
      <c r="K168">
        <v>5</v>
      </c>
      <c r="L168" t="str">
        <f>IF(sensor_data[[#This Row],[HVAC Setting]]&lt;=2, "Low", IF(sensor_data[[#This Row],[HVAC Setting]]=3, "Normal", "High"))</f>
        <v>High</v>
      </c>
      <c r="M168">
        <v>28.95</v>
      </c>
      <c r="N168">
        <v>28.95</v>
      </c>
      <c r="O168">
        <f>(sensor_data[[#This Row],[Energy Consumption]]-AVERAGE(sensor_data[Energy Consumption]))/_xlfn.STDEV.P(sensor_data[Energy Consumption])</f>
        <v>8.7776810737023508E-2</v>
      </c>
      <c r="P168" t="str">
        <f>IF(ABS(sensor_data[[#This Row],[z_zcore]])&gt;3, "Outlier", "Normal")</f>
        <v>Normal</v>
      </c>
      <c r="Q168">
        <f>AVERAGEIF(sensor_data[Unit ID], sensor_data[[#This Row],[Unit ID]], sensor_data[EC])</f>
        <v>20.927647058823524</v>
      </c>
      <c r="R168">
        <f>IF(ISBLANK(sensor_data[[#This Row],[EC]]), sensor_data[[#This Row],[average]], sensor_data[[#This Row],[EC]])</f>
        <v>28.95</v>
      </c>
      <c r="S168" t="str">
        <f>IF(sensor_data[[#This Row],[Filled Energy Consumption]]&gt;AVERAGE(sensor_data[Filled Energy Consumption]), "High", "Low")</f>
        <v>High</v>
      </c>
      <c r="T168" t="s">
        <v>159</v>
      </c>
      <c r="U168" t="b">
        <v>1</v>
      </c>
      <c r="V168">
        <v>18</v>
      </c>
      <c r="W168">
        <v>1</v>
      </c>
      <c r="X168" t="s">
        <v>19</v>
      </c>
    </row>
    <row r="169" spans="1:24" x14ac:dyDescent="0.3">
      <c r="A169" s="1">
        <v>45334.961736111109</v>
      </c>
      <c r="B169" s="1" t="str">
        <f>TEXT(sensor_data[[#This Row],[Timestamp]], "MMMM")</f>
        <v>February</v>
      </c>
      <c r="C1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9" s="2">
        <f>MONTH(sensor_data[[#This Row],[Timestamp]])</f>
        <v>2</v>
      </c>
      <c r="E169" s="2">
        <f>DAY(sensor_data[[#This Row],[Timestamp]])</f>
        <v>12</v>
      </c>
      <c r="F169" t="s">
        <v>152</v>
      </c>
      <c r="H169">
        <v>46.1</v>
      </c>
      <c r="I169">
        <v>34.1</v>
      </c>
      <c r="J169" t="b">
        <v>0</v>
      </c>
      <c r="K169">
        <v>2</v>
      </c>
      <c r="L169" t="str">
        <f>IF(sensor_data[[#This Row],[HVAC Setting]]&lt;=2, "Low", IF(sensor_data[[#This Row],[HVAC Setting]]=3, "Normal", "High"))</f>
        <v>Low</v>
      </c>
      <c r="O169">
        <f>(sensor_data[[#This Row],[Energy Consumption]]-AVERAGE(sensor_data[Energy Consumption]))/_xlfn.STDEV.P(sensor_data[Energy Consumption])</f>
        <v>-0.24886299575285079</v>
      </c>
      <c r="P169" t="str">
        <f>IF(ABS(sensor_data[[#This Row],[z_zcore]])&gt;3, "Outlier", "Normal")</f>
        <v>Normal</v>
      </c>
      <c r="Q169">
        <f>AVERAGEIF(sensor_data[Unit ID], sensor_data[[#This Row],[Unit ID]], sensor_data[EC])</f>
        <v>20.927647058823524</v>
      </c>
      <c r="R169">
        <f>IF(ISBLANK(sensor_data[[#This Row],[EC]]), sensor_data[[#This Row],[average]], sensor_data[[#This Row],[EC]])</f>
        <v>20.927647058823524</v>
      </c>
      <c r="S169" t="str">
        <f>IF(sensor_data[[#This Row],[Filled Energy Consumption]]&gt;AVERAGE(sensor_data[Filled Energy Consumption]), "High", "Low")</f>
        <v>High</v>
      </c>
      <c r="T169" t="s">
        <v>108</v>
      </c>
      <c r="U169" t="b">
        <v>0</v>
      </c>
      <c r="V169">
        <v>19</v>
      </c>
      <c r="W169">
        <v>0</v>
      </c>
      <c r="X169" t="s">
        <v>19</v>
      </c>
    </row>
    <row r="170" spans="1:24" x14ac:dyDescent="0.3">
      <c r="A170" s="1">
        <v>45645.719444444447</v>
      </c>
      <c r="B170" s="1" t="str">
        <f>TEXT(sensor_data[[#This Row],[Timestamp]], "MMMM")</f>
        <v>December</v>
      </c>
      <c r="C1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0" s="2">
        <f>MONTH(sensor_data[[#This Row],[Timestamp]])</f>
        <v>12</v>
      </c>
      <c r="E170" s="2">
        <f>DAY(sensor_data[[#This Row],[Timestamp]])</f>
        <v>19</v>
      </c>
      <c r="F170" t="s">
        <v>152</v>
      </c>
      <c r="H170">
        <v>43.8</v>
      </c>
      <c r="I170">
        <v>29.1</v>
      </c>
      <c r="J170" t="b">
        <v>1</v>
      </c>
      <c r="K170">
        <v>5</v>
      </c>
      <c r="L170" t="str">
        <f>IF(sensor_data[[#This Row],[HVAC Setting]]&lt;=2, "Low", IF(sensor_data[[#This Row],[HVAC Setting]]=3, "Normal", "High"))</f>
        <v>High</v>
      </c>
      <c r="O170">
        <f>(sensor_data[[#This Row],[Energy Consumption]]-AVERAGE(sensor_data[Energy Consumption]))/_xlfn.STDEV.P(sensor_data[Energy Consumption])</f>
        <v>-0.24886299575285079</v>
      </c>
      <c r="P170" t="str">
        <f>IF(ABS(sensor_data[[#This Row],[z_zcore]])&gt;3, "Outlier", "Normal")</f>
        <v>Normal</v>
      </c>
      <c r="Q170">
        <f>AVERAGEIF(sensor_data[Unit ID], sensor_data[[#This Row],[Unit ID]], sensor_data[EC])</f>
        <v>20.927647058823524</v>
      </c>
      <c r="R170">
        <f>IF(ISBLANK(sensor_data[[#This Row],[EC]]), sensor_data[[#This Row],[average]], sensor_data[[#This Row],[EC]])</f>
        <v>20.927647058823524</v>
      </c>
      <c r="S170" t="str">
        <f>IF(sensor_data[[#This Row],[Filled Energy Consumption]]&gt;AVERAGE(sensor_data[Filled Energy Consumption]), "High", "Low")</f>
        <v>High</v>
      </c>
      <c r="T170" t="s">
        <v>160</v>
      </c>
      <c r="U170" t="b">
        <v>1</v>
      </c>
      <c r="V170">
        <v>13</v>
      </c>
      <c r="W170">
        <v>1</v>
      </c>
      <c r="X170" t="s">
        <v>17</v>
      </c>
    </row>
    <row r="171" spans="1:24" x14ac:dyDescent="0.3">
      <c r="A171" s="1">
        <v>45495.936608796299</v>
      </c>
      <c r="B171" s="1" t="str">
        <f>TEXT(sensor_data[[#This Row],[Timestamp]], "MMMM")</f>
        <v>July</v>
      </c>
      <c r="C1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1" s="2">
        <f>MONTH(sensor_data[[#This Row],[Timestamp]])</f>
        <v>7</v>
      </c>
      <c r="E171" s="2">
        <f>DAY(sensor_data[[#This Row],[Timestamp]])</f>
        <v>22</v>
      </c>
      <c r="F171" t="s">
        <v>152</v>
      </c>
      <c r="H171">
        <v>90.2</v>
      </c>
      <c r="I171">
        <v>54.7</v>
      </c>
      <c r="J171" t="b">
        <v>0</v>
      </c>
      <c r="K171">
        <v>3</v>
      </c>
      <c r="L171" t="str">
        <f>IF(sensor_data[[#This Row],[HVAC Setting]]&lt;=2, "Low", IF(sensor_data[[#This Row],[HVAC Setting]]=3, "Normal", "High"))</f>
        <v>Normal</v>
      </c>
      <c r="M171">
        <v>17</v>
      </c>
      <c r="N171">
        <v>17</v>
      </c>
      <c r="O171">
        <f>(sensor_data[[#This Row],[Energy Consumption]]-AVERAGE(sensor_data[Energy Consumption]))/_xlfn.STDEV.P(sensor_data[Energy Consumption])</f>
        <v>-5.1181589523909048E-2</v>
      </c>
      <c r="P171" t="str">
        <f>IF(ABS(sensor_data[[#This Row],[z_zcore]])&gt;3, "Outlier", "Normal")</f>
        <v>Normal</v>
      </c>
      <c r="Q171">
        <f>AVERAGEIF(sensor_data[Unit ID], sensor_data[[#This Row],[Unit ID]], sensor_data[EC])</f>
        <v>20.927647058823524</v>
      </c>
      <c r="R171">
        <f>IF(ISBLANK(sensor_data[[#This Row],[EC]]), sensor_data[[#This Row],[average]], sensor_data[[#This Row],[EC]])</f>
        <v>17</v>
      </c>
      <c r="S171" t="str">
        <f>IF(sensor_data[[#This Row],[Filled Energy Consumption]]&gt;AVERAGE(sensor_data[Filled Energy Consumption]), "High", "Low")</f>
        <v>Low</v>
      </c>
      <c r="T171" t="s">
        <v>161</v>
      </c>
      <c r="U171" t="b">
        <v>0</v>
      </c>
      <c r="V171">
        <v>16</v>
      </c>
      <c r="W171">
        <v>0</v>
      </c>
      <c r="X171" t="s">
        <v>19</v>
      </c>
    </row>
    <row r="172" spans="1:24" x14ac:dyDescent="0.3">
      <c r="A172" s="1">
        <v>45442.806006944447</v>
      </c>
      <c r="B172" s="1" t="str">
        <f>TEXT(sensor_data[[#This Row],[Timestamp]], "MMMM")</f>
        <v>May</v>
      </c>
      <c r="C1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2" s="2">
        <f>MONTH(sensor_data[[#This Row],[Timestamp]])</f>
        <v>5</v>
      </c>
      <c r="E172" s="2">
        <f>DAY(sensor_data[[#This Row],[Timestamp]])</f>
        <v>30</v>
      </c>
      <c r="F172" t="s">
        <v>152</v>
      </c>
      <c r="H172">
        <v>82.6</v>
      </c>
      <c r="I172">
        <v>35.700000000000003</v>
      </c>
      <c r="J172" t="b">
        <v>1</v>
      </c>
      <c r="K172">
        <v>4</v>
      </c>
      <c r="L172" t="str">
        <f>IF(sensor_data[[#This Row],[HVAC Setting]]&lt;=2, "Low", IF(sensor_data[[#This Row],[HVAC Setting]]=3, "Normal", "High"))</f>
        <v>High</v>
      </c>
      <c r="M172">
        <v>23.82</v>
      </c>
      <c r="N172">
        <v>23.82</v>
      </c>
      <c r="O172">
        <f>(sensor_data[[#This Row],[Energy Consumption]]-AVERAGE(sensor_data[Energy Consumption]))/_xlfn.STDEV.P(sensor_data[Energy Consumption])</f>
        <v>2.812353932793699E-2</v>
      </c>
      <c r="P172" t="str">
        <f>IF(ABS(sensor_data[[#This Row],[z_zcore]])&gt;3, "Outlier", "Normal")</f>
        <v>Normal</v>
      </c>
      <c r="Q172">
        <f>AVERAGEIF(sensor_data[Unit ID], sensor_data[[#This Row],[Unit ID]], sensor_data[EC])</f>
        <v>20.927647058823524</v>
      </c>
      <c r="R172">
        <f>IF(ISBLANK(sensor_data[[#This Row],[EC]]), sensor_data[[#This Row],[average]], sensor_data[[#This Row],[EC]])</f>
        <v>23.82</v>
      </c>
      <c r="S172" t="str">
        <f>IF(sensor_data[[#This Row],[Filled Energy Consumption]]&gt;AVERAGE(sensor_data[Filled Energy Consumption]), "High", "Low")</f>
        <v>High</v>
      </c>
      <c r="T172" t="s">
        <v>162</v>
      </c>
      <c r="U172" t="b">
        <v>1</v>
      </c>
      <c r="V172">
        <v>12</v>
      </c>
      <c r="W172">
        <v>1</v>
      </c>
      <c r="X172" t="s">
        <v>14</v>
      </c>
    </row>
    <row r="173" spans="1:24" x14ac:dyDescent="0.3">
      <c r="A173" s="1">
        <v>45345.955185185187</v>
      </c>
      <c r="B173" s="1" t="str">
        <f>TEXT(sensor_data[[#This Row],[Timestamp]], "MMMM")</f>
        <v>February</v>
      </c>
      <c r="C1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3" s="2">
        <f>MONTH(sensor_data[[#This Row],[Timestamp]])</f>
        <v>2</v>
      </c>
      <c r="E173" s="2">
        <f>DAY(sensor_data[[#This Row],[Timestamp]])</f>
        <v>23</v>
      </c>
      <c r="F173" t="s">
        <v>152</v>
      </c>
      <c r="H173">
        <v>46.1</v>
      </c>
      <c r="I173">
        <v>36.1</v>
      </c>
      <c r="J173" t="b">
        <v>0</v>
      </c>
      <c r="K173">
        <v>4</v>
      </c>
      <c r="L173" t="str">
        <f>IF(sensor_data[[#This Row],[HVAC Setting]]&lt;=2, "Low", IF(sensor_data[[#This Row],[HVAC Setting]]=3, "Normal", "High"))</f>
        <v>High</v>
      </c>
      <c r="M173">
        <v>22</v>
      </c>
      <c r="N173">
        <v>22</v>
      </c>
      <c r="O173">
        <f>(sensor_data[[#This Row],[Energy Consumption]]-AVERAGE(sensor_data[Energy Consumption]))/_xlfn.STDEV.P(sensor_data[Energy Consumption])</f>
        <v>6.9600005434267524E-3</v>
      </c>
      <c r="P173" t="str">
        <f>IF(ABS(sensor_data[[#This Row],[z_zcore]])&gt;3, "Outlier", "Normal")</f>
        <v>Normal</v>
      </c>
      <c r="Q173">
        <f>AVERAGEIF(sensor_data[Unit ID], sensor_data[[#This Row],[Unit ID]], sensor_data[EC])</f>
        <v>20.927647058823524</v>
      </c>
      <c r="R173">
        <f>IF(ISBLANK(sensor_data[[#This Row],[EC]]), sensor_data[[#This Row],[average]], sensor_data[[#This Row],[EC]])</f>
        <v>22</v>
      </c>
      <c r="S173" t="str">
        <f>IF(sensor_data[[#This Row],[Filled Energy Consumption]]&gt;AVERAGE(sensor_data[Filled Energy Consumption]), "High", "Low")</f>
        <v>High</v>
      </c>
      <c r="T173" t="s">
        <v>163</v>
      </c>
      <c r="U173" t="b">
        <v>0</v>
      </c>
      <c r="V173">
        <v>20</v>
      </c>
      <c r="W173">
        <v>0</v>
      </c>
      <c r="X173" t="s">
        <v>17</v>
      </c>
    </row>
    <row r="174" spans="1:24" x14ac:dyDescent="0.3">
      <c r="A174" s="1">
        <v>45570.871030092596</v>
      </c>
      <c r="B174" s="1" t="str">
        <f>TEXT(sensor_data[[#This Row],[Timestamp]], "MMMM")</f>
        <v>October</v>
      </c>
      <c r="C1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4" s="2">
        <f>MONTH(sensor_data[[#This Row],[Timestamp]])</f>
        <v>10</v>
      </c>
      <c r="E174" s="2">
        <f>DAY(sensor_data[[#This Row],[Timestamp]])</f>
        <v>5</v>
      </c>
      <c r="F174" t="s">
        <v>152</v>
      </c>
      <c r="H174">
        <v>70.900000000000006</v>
      </c>
      <c r="I174">
        <v>59.7</v>
      </c>
      <c r="J174" t="b">
        <v>1</v>
      </c>
      <c r="K174">
        <v>4.5</v>
      </c>
      <c r="L174" t="str">
        <f>IF(sensor_data[[#This Row],[HVAC Setting]]&lt;=2, "Low", IF(sensor_data[[#This Row],[HVAC Setting]]=3, "Normal", "High"))</f>
        <v>High</v>
      </c>
      <c r="M174">
        <v>29.2</v>
      </c>
      <c r="N174">
        <v>29.2</v>
      </c>
      <c r="O174">
        <f>(sensor_data[[#This Row],[Energy Consumption]]-AVERAGE(sensor_data[Energy Consumption]))/_xlfn.STDEV.P(sensor_data[Energy Consumption])</f>
        <v>9.0683890240390294E-2</v>
      </c>
      <c r="P174" t="str">
        <f>IF(ABS(sensor_data[[#This Row],[z_zcore]])&gt;3, "Outlier", "Normal")</f>
        <v>Normal</v>
      </c>
      <c r="Q174">
        <f>AVERAGEIF(sensor_data[Unit ID], sensor_data[[#This Row],[Unit ID]], sensor_data[EC])</f>
        <v>20.927647058823524</v>
      </c>
      <c r="R174">
        <f>IF(ISBLANK(sensor_data[[#This Row],[EC]]), sensor_data[[#This Row],[average]], sensor_data[[#This Row],[EC]])</f>
        <v>29.2</v>
      </c>
      <c r="S174" t="str">
        <f>IF(sensor_data[[#This Row],[Filled Energy Consumption]]&gt;AVERAGE(sensor_data[Filled Energy Consumption]), "High", "Low")</f>
        <v>High</v>
      </c>
      <c r="T174" t="s">
        <v>124</v>
      </c>
      <c r="U174" t="b">
        <v>1</v>
      </c>
      <c r="V174">
        <v>20</v>
      </c>
      <c r="W174">
        <v>1</v>
      </c>
      <c r="X174" t="s">
        <v>19</v>
      </c>
    </row>
    <row r="175" spans="1:24" x14ac:dyDescent="0.3">
      <c r="A175" s="1">
        <v>45422.573483796295</v>
      </c>
      <c r="B175" s="1" t="str">
        <f>TEXT(sensor_data[[#This Row],[Timestamp]], "MMMM")</f>
        <v>May</v>
      </c>
      <c r="C1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5" s="2">
        <f>MONTH(sensor_data[[#This Row],[Timestamp]])</f>
        <v>5</v>
      </c>
      <c r="E175" s="2">
        <f>DAY(sensor_data[[#This Row],[Timestamp]])</f>
        <v>10</v>
      </c>
      <c r="F175" t="s">
        <v>152</v>
      </c>
      <c r="H175">
        <v>63.8</v>
      </c>
      <c r="I175">
        <v>42.8</v>
      </c>
      <c r="J175" t="b">
        <v>0</v>
      </c>
      <c r="K175">
        <v>3</v>
      </c>
      <c r="L175" t="str">
        <f>IF(sensor_data[[#This Row],[HVAC Setting]]&lt;=2, "Low", IF(sensor_data[[#This Row],[HVAC Setting]]=3, "Normal", "High"))</f>
        <v>Normal</v>
      </c>
      <c r="M175">
        <v>15</v>
      </c>
      <c r="N175">
        <v>15</v>
      </c>
      <c r="O175">
        <f>(sensor_data[[#This Row],[Energy Consumption]]-AVERAGE(sensor_data[Energy Consumption]))/_xlfn.STDEV.P(sensor_data[Energy Consumption])</f>
        <v>-7.4438225550843368E-2</v>
      </c>
      <c r="P175" t="str">
        <f>IF(ABS(sensor_data[[#This Row],[z_zcore]])&gt;3, "Outlier", "Normal")</f>
        <v>Normal</v>
      </c>
      <c r="Q175">
        <f>AVERAGEIF(sensor_data[Unit ID], sensor_data[[#This Row],[Unit ID]], sensor_data[EC])</f>
        <v>20.927647058823524</v>
      </c>
      <c r="R175">
        <f>IF(ISBLANK(sensor_data[[#This Row],[EC]]), sensor_data[[#This Row],[average]], sensor_data[[#This Row],[EC]])</f>
        <v>15</v>
      </c>
      <c r="S175" t="str">
        <f>IF(sensor_data[[#This Row],[Filled Energy Consumption]]&gt;AVERAGE(sensor_data[Filled Energy Consumption]), "High", "Low")</f>
        <v>Low</v>
      </c>
      <c r="T175" t="s">
        <v>164</v>
      </c>
      <c r="U175" t="b">
        <v>0</v>
      </c>
      <c r="V175">
        <v>6</v>
      </c>
      <c r="W175">
        <v>0</v>
      </c>
      <c r="X175" t="s">
        <v>17</v>
      </c>
    </row>
    <row r="176" spans="1:24" x14ac:dyDescent="0.3">
      <c r="A176" s="1">
        <v>45468.199803240743</v>
      </c>
      <c r="B176" s="1" t="str">
        <f>TEXT(sensor_data[[#This Row],[Timestamp]], "MMMM")</f>
        <v>June</v>
      </c>
      <c r="C1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6" s="2">
        <f>MONTH(sensor_data[[#This Row],[Timestamp]])</f>
        <v>6</v>
      </c>
      <c r="E176" s="2">
        <f>DAY(sensor_data[[#This Row],[Timestamp]])</f>
        <v>25</v>
      </c>
      <c r="F176" t="s">
        <v>152</v>
      </c>
      <c r="H176">
        <v>84</v>
      </c>
      <c r="I176">
        <v>63.3</v>
      </c>
      <c r="J176" t="b">
        <v>0</v>
      </c>
      <c r="K176">
        <v>1</v>
      </c>
      <c r="L176" t="str">
        <f>IF(sensor_data[[#This Row],[HVAC Setting]]&lt;=2, "Low", IF(sensor_data[[#This Row],[HVAC Setting]]=3, "Normal", "High"))</f>
        <v>Low</v>
      </c>
      <c r="M176">
        <v>5</v>
      </c>
      <c r="N176">
        <v>5</v>
      </c>
      <c r="O176">
        <f>(sensor_data[[#This Row],[Energy Consumption]]-AVERAGE(sensor_data[Energy Consumption]))/_xlfn.STDEV.P(sensor_data[Energy Consumption])</f>
        <v>-0.19072140568551499</v>
      </c>
      <c r="P176" t="str">
        <f>IF(ABS(sensor_data[[#This Row],[z_zcore]])&gt;3, "Outlier", "Normal")</f>
        <v>Normal</v>
      </c>
      <c r="Q176">
        <f>AVERAGEIF(sensor_data[Unit ID], sensor_data[[#This Row],[Unit ID]], sensor_data[EC])</f>
        <v>20.927647058823524</v>
      </c>
      <c r="R176">
        <f>IF(ISBLANK(sensor_data[[#This Row],[EC]]), sensor_data[[#This Row],[average]], sensor_data[[#This Row],[EC]])</f>
        <v>5</v>
      </c>
      <c r="S176" t="str">
        <f>IF(sensor_data[[#This Row],[Filled Energy Consumption]]&gt;AVERAGE(sensor_data[Filled Energy Consumption]), "High", "Low")</f>
        <v>Low</v>
      </c>
      <c r="T176" t="s">
        <v>165</v>
      </c>
      <c r="U176" t="b">
        <v>0</v>
      </c>
      <c r="V176">
        <v>2</v>
      </c>
      <c r="W176">
        <v>0</v>
      </c>
      <c r="X176" t="s">
        <v>17</v>
      </c>
    </row>
    <row r="177" spans="1:24" x14ac:dyDescent="0.3">
      <c r="A177" s="1">
        <v>45448.821076388886</v>
      </c>
      <c r="B177" s="1" t="str">
        <f>TEXT(sensor_data[[#This Row],[Timestamp]], "MMMM")</f>
        <v>June</v>
      </c>
      <c r="C1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7" s="2">
        <f>MONTH(sensor_data[[#This Row],[Timestamp]])</f>
        <v>6</v>
      </c>
      <c r="E177" s="2">
        <f>DAY(sensor_data[[#This Row],[Timestamp]])</f>
        <v>5</v>
      </c>
      <c r="F177" t="s">
        <v>152</v>
      </c>
      <c r="H177">
        <v>88.6</v>
      </c>
      <c r="I177">
        <v>68.900000000000006</v>
      </c>
      <c r="J177" t="b">
        <v>0</v>
      </c>
      <c r="K177">
        <v>4</v>
      </c>
      <c r="L177" t="str">
        <f>IF(sensor_data[[#This Row],[HVAC Setting]]&lt;=2, "Low", IF(sensor_data[[#This Row],[HVAC Setting]]=3, "Normal", "High"))</f>
        <v>High</v>
      </c>
      <c r="M177">
        <v>24.2</v>
      </c>
      <c r="N177">
        <v>24.2</v>
      </c>
      <c r="O177">
        <f>(sensor_data[[#This Row],[Energy Consumption]]-AVERAGE(sensor_data[Energy Consumption]))/_xlfn.STDEV.P(sensor_data[Energy Consumption])</f>
        <v>3.2542300173054498E-2</v>
      </c>
      <c r="P177" t="str">
        <f>IF(ABS(sensor_data[[#This Row],[z_zcore]])&gt;3, "Outlier", "Normal")</f>
        <v>Normal</v>
      </c>
      <c r="Q177">
        <f>AVERAGEIF(sensor_data[Unit ID], sensor_data[[#This Row],[Unit ID]], sensor_data[EC])</f>
        <v>20.927647058823524</v>
      </c>
      <c r="R177">
        <f>IF(ISBLANK(sensor_data[[#This Row],[EC]]), sensor_data[[#This Row],[average]], sensor_data[[#This Row],[EC]])</f>
        <v>24.2</v>
      </c>
      <c r="S177" t="str">
        <f>IF(sensor_data[[#This Row],[Filled Energy Consumption]]&gt;AVERAGE(sensor_data[Filled Energy Consumption]), "High", "Low")</f>
        <v>High</v>
      </c>
      <c r="T177" t="s">
        <v>64</v>
      </c>
      <c r="U177" t="b">
        <v>0</v>
      </c>
      <c r="V177">
        <v>7</v>
      </c>
      <c r="W177">
        <v>1</v>
      </c>
      <c r="X177" t="s">
        <v>19</v>
      </c>
    </row>
    <row r="178" spans="1:24" x14ac:dyDescent="0.3">
      <c r="A178" s="1">
        <v>45320.945787037039</v>
      </c>
      <c r="B178" s="1" t="str">
        <f>TEXT(sensor_data[[#This Row],[Timestamp]], "MMMM")</f>
        <v>January</v>
      </c>
      <c r="C1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8" s="2">
        <f>MONTH(sensor_data[[#This Row],[Timestamp]])</f>
        <v>1</v>
      </c>
      <c r="E178" s="2">
        <f>DAY(sensor_data[[#This Row],[Timestamp]])</f>
        <v>29</v>
      </c>
      <c r="F178" t="s">
        <v>152</v>
      </c>
      <c r="H178">
        <v>51.9</v>
      </c>
      <c r="I178">
        <v>27.8</v>
      </c>
      <c r="J178" t="b">
        <v>0</v>
      </c>
      <c r="K178">
        <v>4</v>
      </c>
      <c r="L178" t="str">
        <f>IF(sensor_data[[#This Row],[HVAC Setting]]&lt;=2, "Low", IF(sensor_data[[#This Row],[HVAC Setting]]=3, "Normal", "High"))</f>
        <v>High</v>
      </c>
      <c r="M178">
        <v>20</v>
      </c>
      <c r="N178">
        <v>20</v>
      </c>
      <c r="O178">
        <f>(sensor_data[[#This Row],[Energy Consumption]]-AVERAGE(sensor_data[Energy Consumption]))/_xlfn.STDEV.P(sensor_data[Energy Consumption])</f>
        <v>-1.6296635483507568E-2</v>
      </c>
      <c r="P178" t="str">
        <f>IF(ABS(sensor_data[[#This Row],[z_zcore]])&gt;3, "Outlier", "Normal")</f>
        <v>Normal</v>
      </c>
      <c r="Q178">
        <f>AVERAGEIF(sensor_data[Unit ID], sensor_data[[#This Row],[Unit ID]], sensor_data[EC])</f>
        <v>20.927647058823524</v>
      </c>
      <c r="R178">
        <f>IF(ISBLANK(sensor_data[[#This Row],[EC]]), sensor_data[[#This Row],[average]], sensor_data[[#This Row],[EC]])</f>
        <v>20</v>
      </c>
      <c r="S178" t="str">
        <f>IF(sensor_data[[#This Row],[Filled Energy Consumption]]&gt;AVERAGE(sensor_data[Filled Energy Consumption]), "High", "Low")</f>
        <v>High</v>
      </c>
      <c r="T178" t="s">
        <v>166</v>
      </c>
      <c r="U178" t="b">
        <v>0</v>
      </c>
      <c r="V178">
        <v>6</v>
      </c>
      <c r="W178">
        <v>0</v>
      </c>
      <c r="X178" t="s">
        <v>19</v>
      </c>
    </row>
    <row r="179" spans="1:24" x14ac:dyDescent="0.3">
      <c r="A179" s="1">
        <v>45651.379895833335</v>
      </c>
      <c r="B179" s="1" t="str">
        <f>TEXT(sensor_data[[#This Row],[Timestamp]], "MMMM")</f>
        <v>December</v>
      </c>
      <c r="C1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9" s="2">
        <f>MONTH(sensor_data[[#This Row],[Timestamp]])</f>
        <v>12</v>
      </c>
      <c r="E179" s="2">
        <f>DAY(sensor_data[[#This Row],[Timestamp]])</f>
        <v>25</v>
      </c>
      <c r="F179" t="s">
        <v>152</v>
      </c>
      <c r="H179">
        <v>40.1</v>
      </c>
      <c r="I179">
        <v>37.799999999999997</v>
      </c>
      <c r="J179" t="b">
        <v>1</v>
      </c>
      <c r="K179">
        <v>5</v>
      </c>
      <c r="L179" t="str">
        <f>IF(sensor_data[[#This Row],[HVAC Setting]]&lt;=2, "Low", IF(sensor_data[[#This Row],[HVAC Setting]]=3, "Normal", "High"))</f>
        <v>High</v>
      </c>
      <c r="O179">
        <f>(sensor_data[[#This Row],[Energy Consumption]]-AVERAGE(sensor_data[Energy Consumption]))/_xlfn.STDEV.P(sensor_data[Energy Consumption])</f>
        <v>-0.24886299575285079</v>
      </c>
      <c r="P179" t="str">
        <f>IF(ABS(sensor_data[[#This Row],[z_zcore]])&gt;3, "Outlier", "Normal")</f>
        <v>Normal</v>
      </c>
      <c r="Q179">
        <f>AVERAGEIF(sensor_data[Unit ID], sensor_data[[#This Row],[Unit ID]], sensor_data[EC])</f>
        <v>20.927647058823524</v>
      </c>
      <c r="R179">
        <f>IF(ISBLANK(sensor_data[[#This Row],[EC]]), sensor_data[[#This Row],[average]], sensor_data[[#This Row],[EC]])</f>
        <v>20.927647058823524</v>
      </c>
      <c r="S179" t="str">
        <f>IF(sensor_data[[#This Row],[Filled Energy Consumption]]&gt;AVERAGE(sensor_data[Filled Energy Consumption]), "High", "Low")</f>
        <v>High</v>
      </c>
      <c r="T179" t="s">
        <v>82</v>
      </c>
      <c r="U179" t="b">
        <v>1</v>
      </c>
      <c r="V179">
        <v>14</v>
      </c>
      <c r="W179">
        <v>1</v>
      </c>
      <c r="X179" t="s">
        <v>19</v>
      </c>
    </row>
    <row r="180" spans="1:24" x14ac:dyDescent="0.3">
      <c r="A180" s="1">
        <v>45363.778981481482</v>
      </c>
      <c r="B180" s="1" t="str">
        <f>TEXT(sensor_data[[#This Row],[Timestamp]], "MMMM")</f>
        <v>March</v>
      </c>
      <c r="C1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0" s="2">
        <f>MONTH(sensor_data[[#This Row],[Timestamp]])</f>
        <v>3</v>
      </c>
      <c r="E180" s="2">
        <f>DAY(sensor_data[[#This Row],[Timestamp]])</f>
        <v>12</v>
      </c>
      <c r="F180" t="s">
        <v>152</v>
      </c>
      <c r="H180">
        <v>71.400000000000006</v>
      </c>
      <c r="I180">
        <v>52.3</v>
      </c>
      <c r="J180" t="b">
        <v>1</v>
      </c>
      <c r="K180">
        <v>5</v>
      </c>
      <c r="L180" t="str">
        <f>IF(sensor_data[[#This Row],[HVAC Setting]]&lt;=2, "Low", IF(sensor_data[[#This Row],[HVAC Setting]]=3, "Normal", "High"))</f>
        <v>High</v>
      </c>
      <c r="M180">
        <v>31.65</v>
      </c>
      <c r="N180">
        <v>31.65</v>
      </c>
      <c r="O180">
        <f>(sensor_data[[#This Row],[Energy Consumption]]-AVERAGE(sensor_data[Energy Consumption]))/_xlfn.STDEV.P(sensor_data[Energy Consumption])</f>
        <v>0.11917326937338484</v>
      </c>
      <c r="P180" t="str">
        <f>IF(ABS(sensor_data[[#This Row],[z_zcore]])&gt;3, "Outlier", "Normal")</f>
        <v>Normal</v>
      </c>
      <c r="Q180">
        <f>AVERAGEIF(sensor_data[Unit ID], sensor_data[[#This Row],[Unit ID]], sensor_data[EC])</f>
        <v>20.927647058823524</v>
      </c>
      <c r="R180">
        <f>IF(ISBLANK(sensor_data[[#This Row],[EC]]), sensor_data[[#This Row],[average]], sensor_data[[#This Row],[EC]])</f>
        <v>31.65</v>
      </c>
      <c r="S180" t="str">
        <f>IF(sensor_data[[#This Row],[Filled Energy Consumption]]&gt;AVERAGE(sensor_data[Filled Energy Consumption]), "High", "Low")</f>
        <v>High</v>
      </c>
      <c r="T180" t="s">
        <v>116</v>
      </c>
      <c r="U180" t="b">
        <v>1</v>
      </c>
      <c r="V180">
        <v>5</v>
      </c>
      <c r="W180">
        <v>1</v>
      </c>
      <c r="X180" t="s">
        <v>19</v>
      </c>
    </row>
    <row r="181" spans="1:24" x14ac:dyDescent="0.3">
      <c r="A181" s="1">
        <v>45545.701423611114</v>
      </c>
      <c r="B181" s="1" t="str">
        <f>TEXT(sensor_data[[#This Row],[Timestamp]], "MMMM")</f>
        <v>September</v>
      </c>
      <c r="C1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1" s="2">
        <f>MONTH(sensor_data[[#This Row],[Timestamp]])</f>
        <v>9</v>
      </c>
      <c r="E181" s="2">
        <f>DAY(sensor_data[[#This Row],[Timestamp]])</f>
        <v>10</v>
      </c>
      <c r="F181" t="s">
        <v>152</v>
      </c>
      <c r="H181">
        <v>69.8</v>
      </c>
      <c r="I181">
        <v>34.4</v>
      </c>
      <c r="J181" t="b">
        <v>0</v>
      </c>
      <c r="K181">
        <v>3</v>
      </c>
      <c r="L181" t="str">
        <f>IF(sensor_data[[#This Row],[HVAC Setting]]&lt;=2, "Low", IF(sensor_data[[#This Row],[HVAC Setting]]=3, "Normal", "High"))</f>
        <v>Normal</v>
      </c>
      <c r="M181">
        <v>15</v>
      </c>
      <c r="N181">
        <v>15</v>
      </c>
      <c r="O181">
        <f>(sensor_data[[#This Row],[Energy Consumption]]-AVERAGE(sensor_data[Energy Consumption]))/_xlfn.STDEV.P(sensor_data[Energy Consumption])</f>
        <v>-7.4438225550843368E-2</v>
      </c>
      <c r="P181" t="str">
        <f>IF(ABS(sensor_data[[#This Row],[z_zcore]])&gt;3, "Outlier", "Normal")</f>
        <v>Normal</v>
      </c>
      <c r="Q181">
        <f>AVERAGEIF(sensor_data[Unit ID], sensor_data[[#This Row],[Unit ID]], sensor_data[EC])</f>
        <v>20.927647058823524</v>
      </c>
      <c r="R181">
        <f>IF(ISBLANK(sensor_data[[#This Row],[EC]]), sensor_data[[#This Row],[average]], sensor_data[[#This Row],[EC]])</f>
        <v>15</v>
      </c>
      <c r="S181" t="str">
        <f>IF(sensor_data[[#This Row],[Filled Energy Consumption]]&gt;AVERAGE(sensor_data[Filled Energy Consumption]), "High", "Low")</f>
        <v>Low</v>
      </c>
      <c r="T181" t="s">
        <v>167</v>
      </c>
      <c r="U181" t="b">
        <v>0</v>
      </c>
      <c r="V181">
        <v>15</v>
      </c>
      <c r="W181">
        <v>0</v>
      </c>
      <c r="X181" t="s">
        <v>14</v>
      </c>
    </row>
    <row r="182" spans="1:24" x14ac:dyDescent="0.3">
      <c r="A182" s="1">
        <v>45414.815069444441</v>
      </c>
      <c r="B182" s="1" t="str">
        <f>TEXT(sensor_data[[#This Row],[Timestamp]], "MMMM")</f>
        <v>May</v>
      </c>
      <c r="C1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2" s="2">
        <f>MONTH(sensor_data[[#This Row],[Timestamp]])</f>
        <v>5</v>
      </c>
      <c r="E182" s="2">
        <f>DAY(sensor_data[[#This Row],[Timestamp]])</f>
        <v>2</v>
      </c>
      <c r="F182" t="s">
        <v>168</v>
      </c>
      <c r="H182">
        <v>62.1</v>
      </c>
      <c r="I182">
        <v>31.7</v>
      </c>
      <c r="J182" t="b">
        <v>1</v>
      </c>
      <c r="K182">
        <v>3</v>
      </c>
      <c r="L182" t="str">
        <f>IF(sensor_data[[#This Row],[HVAC Setting]]&lt;=2, "Low", IF(sensor_data[[#This Row],[HVAC Setting]]=3, "Normal", "High"))</f>
        <v>Normal</v>
      </c>
      <c r="M182">
        <v>19.96</v>
      </c>
      <c r="N182">
        <v>19.96</v>
      </c>
      <c r="O182">
        <f>(sensor_data[[#This Row],[Energy Consumption]]-AVERAGE(sensor_data[Energy Consumption]))/_xlfn.STDEV.P(sensor_data[Energy Consumption])</f>
        <v>-1.6761768204046245E-2</v>
      </c>
      <c r="P182" t="str">
        <f>IF(ABS(sensor_data[[#This Row],[z_zcore]])&gt;3, "Outlier", "Normal")</f>
        <v>Normal</v>
      </c>
      <c r="Q182">
        <f>AVERAGEIF(sensor_data[Unit ID], sensor_data[[#This Row],[Unit ID]], sensor_data[EC])</f>
        <v>16.34</v>
      </c>
      <c r="R182">
        <f>IF(ISBLANK(sensor_data[[#This Row],[EC]]), sensor_data[[#This Row],[average]], sensor_data[[#This Row],[EC]])</f>
        <v>19.96</v>
      </c>
      <c r="S182" t="str">
        <f>IF(sensor_data[[#This Row],[Filled Energy Consumption]]&gt;AVERAGE(sensor_data[Filled Energy Consumption]), "High", "Low")</f>
        <v>High</v>
      </c>
      <c r="T182" t="s">
        <v>169</v>
      </c>
      <c r="U182" t="b">
        <v>1</v>
      </c>
      <c r="V182">
        <v>7</v>
      </c>
      <c r="W182">
        <v>1</v>
      </c>
      <c r="X182" t="s">
        <v>14</v>
      </c>
    </row>
    <row r="183" spans="1:24" x14ac:dyDescent="0.3">
      <c r="A183" s="1">
        <v>45442.643067129633</v>
      </c>
      <c r="B183" s="1" t="str">
        <f>TEXT(sensor_data[[#This Row],[Timestamp]], "MMMM")</f>
        <v>May</v>
      </c>
      <c r="C1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3" s="2">
        <f>MONTH(sensor_data[[#This Row],[Timestamp]])</f>
        <v>5</v>
      </c>
      <c r="E183" s="2">
        <f>DAY(sensor_data[[#This Row],[Timestamp]])</f>
        <v>30</v>
      </c>
      <c r="F183" t="s">
        <v>168</v>
      </c>
      <c r="H183">
        <v>59.8</v>
      </c>
      <c r="I183">
        <v>35.799999999999997</v>
      </c>
      <c r="J183" t="b">
        <v>0</v>
      </c>
      <c r="K183">
        <v>2</v>
      </c>
      <c r="L183" t="str">
        <f>IF(sensor_data[[#This Row],[HVAC Setting]]&lt;=2, "Low", IF(sensor_data[[#This Row],[HVAC Setting]]=3, "Normal", "High"))</f>
        <v>Low</v>
      </c>
      <c r="M183">
        <v>10</v>
      </c>
      <c r="N183">
        <v>10</v>
      </c>
      <c r="O183">
        <f>(sensor_data[[#This Row],[Energy Consumption]]-AVERAGE(sensor_data[Energy Consumption]))/_xlfn.STDEV.P(sensor_data[Energy Consumption])</f>
        <v>-0.13257981561817916</v>
      </c>
      <c r="P183" t="str">
        <f>IF(ABS(sensor_data[[#This Row],[z_zcore]])&gt;3, "Outlier", "Normal")</f>
        <v>Normal</v>
      </c>
      <c r="Q183">
        <f>AVERAGEIF(sensor_data[Unit ID], sensor_data[[#This Row],[Unit ID]], sensor_data[EC])</f>
        <v>16.34</v>
      </c>
      <c r="R183">
        <f>IF(ISBLANK(sensor_data[[#This Row],[EC]]), sensor_data[[#This Row],[average]], sensor_data[[#This Row],[EC]])</f>
        <v>10</v>
      </c>
      <c r="S183" t="str">
        <f>IF(sensor_data[[#This Row],[Filled Energy Consumption]]&gt;AVERAGE(sensor_data[Filled Energy Consumption]), "High", "Low")</f>
        <v>Low</v>
      </c>
      <c r="T183" t="s">
        <v>170</v>
      </c>
      <c r="U183" t="b">
        <v>0</v>
      </c>
      <c r="V183">
        <v>5</v>
      </c>
      <c r="W183">
        <v>0</v>
      </c>
      <c r="X183" t="s">
        <v>19</v>
      </c>
    </row>
    <row r="184" spans="1:24" x14ac:dyDescent="0.3">
      <c r="A184" s="1">
        <v>45531.982812499999</v>
      </c>
      <c r="B184" s="1" t="str">
        <f>TEXT(sensor_data[[#This Row],[Timestamp]], "MMMM")</f>
        <v>August</v>
      </c>
      <c r="C1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 s="2">
        <f>MONTH(sensor_data[[#This Row],[Timestamp]])</f>
        <v>8</v>
      </c>
      <c r="E184" s="2">
        <f>DAY(sensor_data[[#This Row],[Timestamp]])</f>
        <v>27</v>
      </c>
      <c r="F184" t="s">
        <v>168</v>
      </c>
      <c r="H184">
        <v>90.4</v>
      </c>
      <c r="I184">
        <v>63.8</v>
      </c>
      <c r="J184" t="b">
        <v>0</v>
      </c>
      <c r="K184">
        <v>2</v>
      </c>
      <c r="L184" t="str">
        <f>IF(sensor_data[[#This Row],[HVAC Setting]]&lt;=2, "Low", IF(sensor_data[[#This Row],[HVAC Setting]]=3, "Normal", "High"))</f>
        <v>Low</v>
      </c>
      <c r="O184">
        <f>(sensor_data[[#This Row],[Energy Consumption]]-AVERAGE(sensor_data[Energy Consumption]))/_xlfn.STDEV.P(sensor_data[Energy Consumption])</f>
        <v>-0.24886299575285079</v>
      </c>
      <c r="P184" t="str">
        <f>IF(ABS(sensor_data[[#This Row],[z_zcore]])&gt;3, "Outlier", "Normal")</f>
        <v>Normal</v>
      </c>
      <c r="Q184">
        <f>AVERAGEIF(sensor_data[Unit ID], sensor_data[[#This Row],[Unit ID]], sensor_data[EC])</f>
        <v>16.34</v>
      </c>
      <c r="R184">
        <f>IF(ISBLANK(sensor_data[[#This Row],[EC]]), sensor_data[[#This Row],[average]], sensor_data[[#This Row],[EC]])</f>
        <v>16.34</v>
      </c>
      <c r="S184" t="str">
        <f>IF(sensor_data[[#This Row],[Filled Energy Consumption]]&gt;AVERAGE(sensor_data[Filled Energy Consumption]), "High", "Low")</f>
        <v>Low</v>
      </c>
      <c r="T184" t="s">
        <v>171</v>
      </c>
      <c r="U184" t="b">
        <v>0</v>
      </c>
      <c r="V184">
        <v>23</v>
      </c>
      <c r="W184">
        <v>1</v>
      </c>
      <c r="X184" t="s">
        <v>17</v>
      </c>
    </row>
    <row r="185" spans="1:24" x14ac:dyDescent="0.3">
      <c r="A185" s="1">
        <v>45418.566134259258</v>
      </c>
      <c r="B185" s="1" t="str">
        <f>TEXT(sensor_data[[#This Row],[Timestamp]], "MMMM")</f>
        <v>May</v>
      </c>
      <c r="C1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5" s="2">
        <f>MONTH(sensor_data[[#This Row],[Timestamp]])</f>
        <v>5</v>
      </c>
      <c r="E185" s="2">
        <f>DAY(sensor_data[[#This Row],[Timestamp]])</f>
        <v>6</v>
      </c>
      <c r="F185" t="s">
        <v>168</v>
      </c>
      <c r="H185">
        <v>64.900000000000006</v>
      </c>
      <c r="I185">
        <v>43.8</v>
      </c>
      <c r="J185" t="b">
        <v>0</v>
      </c>
      <c r="K185">
        <v>1</v>
      </c>
      <c r="L185" t="str">
        <f>IF(sensor_data[[#This Row],[HVAC Setting]]&lt;=2, "Low", IF(sensor_data[[#This Row],[HVAC Setting]]=3, "Normal", "High"))</f>
        <v>Low</v>
      </c>
      <c r="M185">
        <v>6</v>
      </c>
      <c r="N185">
        <v>6</v>
      </c>
      <c r="O185">
        <f>(sensor_data[[#This Row],[Energy Consumption]]-AVERAGE(sensor_data[Energy Consumption]))/_xlfn.STDEV.P(sensor_data[Energy Consumption])</f>
        <v>-0.17909308767204782</v>
      </c>
      <c r="P185" t="str">
        <f>IF(ABS(sensor_data[[#This Row],[z_zcore]])&gt;3, "Outlier", "Normal")</f>
        <v>Normal</v>
      </c>
      <c r="Q185">
        <f>AVERAGEIF(sensor_data[Unit ID], sensor_data[[#This Row],[Unit ID]], sensor_data[EC])</f>
        <v>16.34</v>
      </c>
      <c r="R185">
        <f>IF(ISBLANK(sensor_data[[#This Row],[EC]]), sensor_data[[#This Row],[average]], sensor_data[[#This Row],[EC]])</f>
        <v>6</v>
      </c>
      <c r="S185" t="str">
        <f>IF(sensor_data[[#This Row],[Filled Energy Consumption]]&gt;AVERAGE(sensor_data[Filled Energy Consumption]), "High", "Low")</f>
        <v>Low</v>
      </c>
      <c r="T185" t="s">
        <v>172</v>
      </c>
      <c r="U185" t="b">
        <v>0</v>
      </c>
      <c r="V185">
        <v>14</v>
      </c>
      <c r="W185">
        <v>0</v>
      </c>
      <c r="X185" t="s">
        <v>17</v>
      </c>
    </row>
    <row r="186" spans="1:24" x14ac:dyDescent="0.3">
      <c r="A186" s="1">
        <v>45523.984097222223</v>
      </c>
      <c r="B186" s="1" t="str">
        <f>TEXT(sensor_data[[#This Row],[Timestamp]], "MMMM")</f>
        <v>August</v>
      </c>
      <c r="C1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6" s="2">
        <f>MONTH(sensor_data[[#This Row],[Timestamp]])</f>
        <v>8</v>
      </c>
      <c r="E186" s="2">
        <f>DAY(sensor_data[[#This Row],[Timestamp]])</f>
        <v>19</v>
      </c>
      <c r="F186" t="s">
        <v>168</v>
      </c>
      <c r="H186">
        <v>94</v>
      </c>
      <c r="I186">
        <v>46.5</v>
      </c>
      <c r="J186" t="b">
        <v>0</v>
      </c>
      <c r="K186">
        <v>3</v>
      </c>
      <c r="L186" t="str">
        <f>IF(sensor_data[[#This Row],[HVAC Setting]]&lt;=2, "Low", IF(sensor_data[[#This Row],[HVAC Setting]]=3, "Normal", "High"))</f>
        <v>Normal</v>
      </c>
      <c r="M186">
        <v>17</v>
      </c>
      <c r="N186">
        <v>17</v>
      </c>
      <c r="O186">
        <f>(sensor_data[[#This Row],[Energy Consumption]]-AVERAGE(sensor_data[Energy Consumption]))/_xlfn.STDEV.P(sensor_data[Energy Consumption])</f>
        <v>-5.1181589523909048E-2</v>
      </c>
      <c r="P186" t="str">
        <f>IF(ABS(sensor_data[[#This Row],[z_zcore]])&gt;3, "Outlier", "Normal")</f>
        <v>Normal</v>
      </c>
      <c r="Q186">
        <f>AVERAGEIF(sensor_data[Unit ID], sensor_data[[#This Row],[Unit ID]], sensor_data[EC])</f>
        <v>16.34</v>
      </c>
      <c r="R186">
        <f>IF(ISBLANK(sensor_data[[#This Row],[EC]]), sensor_data[[#This Row],[average]], sensor_data[[#This Row],[EC]])</f>
        <v>17</v>
      </c>
      <c r="S186" t="str">
        <f>IF(sensor_data[[#This Row],[Filled Energy Consumption]]&gt;AVERAGE(sensor_data[Filled Energy Consumption]), "High", "Low")</f>
        <v>Low</v>
      </c>
      <c r="T186" t="s">
        <v>173</v>
      </c>
      <c r="U186" t="b">
        <v>0</v>
      </c>
      <c r="V186">
        <v>15</v>
      </c>
      <c r="W186">
        <v>0</v>
      </c>
      <c r="X186" t="s">
        <v>14</v>
      </c>
    </row>
    <row r="187" spans="1:24" x14ac:dyDescent="0.3">
      <c r="A187" s="1">
        <v>45352.274837962963</v>
      </c>
      <c r="B187" s="1" t="str">
        <f>TEXT(sensor_data[[#This Row],[Timestamp]], "MMMM")</f>
        <v>March</v>
      </c>
      <c r="C1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7" s="2">
        <f>MONTH(sensor_data[[#This Row],[Timestamp]])</f>
        <v>3</v>
      </c>
      <c r="E187" s="2">
        <f>DAY(sensor_data[[#This Row],[Timestamp]])</f>
        <v>1</v>
      </c>
      <c r="F187" t="s">
        <v>168</v>
      </c>
      <c r="H187">
        <v>69.099999999999994</v>
      </c>
      <c r="I187">
        <v>47.4</v>
      </c>
      <c r="J187" t="b">
        <v>0</v>
      </c>
      <c r="K187">
        <v>1</v>
      </c>
      <c r="L187" t="str">
        <f>IF(sensor_data[[#This Row],[HVAC Setting]]&lt;=2, "Low", IF(sensor_data[[#This Row],[HVAC Setting]]=3, "Normal", "High"))</f>
        <v>Low</v>
      </c>
      <c r="M187">
        <v>6</v>
      </c>
      <c r="N187">
        <v>6</v>
      </c>
      <c r="O187">
        <f>(sensor_data[[#This Row],[Energy Consumption]]-AVERAGE(sensor_data[Energy Consumption]))/_xlfn.STDEV.P(sensor_data[Energy Consumption])</f>
        <v>-0.17909308767204782</v>
      </c>
      <c r="P187" t="str">
        <f>IF(ABS(sensor_data[[#This Row],[z_zcore]])&gt;3, "Outlier", "Normal")</f>
        <v>Normal</v>
      </c>
      <c r="Q187">
        <f>AVERAGEIF(sensor_data[Unit ID], sensor_data[[#This Row],[Unit ID]], sensor_data[EC])</f>
        <v>16.34</v>
      </c>
      <c r="R187">
        <f>IF(ISBLANK(sensor_data[[#This Row],[EC]]), sensor_data[[#This Row],[average]], sensor_data[[#This Row],[EC]])</f>
        <v>6</v>
      </c>
      <c r="S187" t="str">
        <f>IF(sensor_data[[#This Row],[Filled Energy Consumption]]&gt;AVERAGE(sensor_data[Filled Energy Consumption]), "High", "Low")</f>
        <v>Low</v>
      </c>
      <c r="T187" t="s">
        <v>147</v>
      </c>
      <c r="U187" t="b">
        <v>0</v>
      </c>
      <c r="V187">
        <v>5</v>
      </c>
      <c r="W187">
        <v>0</v>
      </c>
      <c r="X187" t="s">
        <v>14</v>
      </c>
    </row>
    <row r="188" spans="1:24" x14ac:dyDescent="0.3">
      <c r="A188" s="1">
        <v>45396.602002314816</v>
      </c>
      <c r="B188" s="1" t="str">
        <f>TEXT(sensor_data[[#This Row],[Timestamp]], "MMMM")</f>
        <v>April</v>
      </c>
      <c r="C1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8" s="2">
        <f>MONTH(sensor_data[[#This Row],[Timestamp]])</f>
        <v>4</v>
      </c>
      <c r="E188" s="2">
        <f>DAY(sensor_data[[#This Row],[Timestamp]])</f>
        <v>14</v>
      </c>
      <c r="F188" t="s">
        <v>168</v>
      </c>
      <c r="H188">
        <v>73.099999999999994</v>
      </c>
      <c r="I188">
        <v>37.1</v>
      </c>
      <c r="J188" t="b">
        <v>1</v>
      </c>
      <c r="K188">
        <v>3.5</v>
      </c>
      <c r="L188" t="str">
        <f>IF(sensor_data[[#This Row],[HVAC Setting]]&lt;=2, "Low", IF(sensor_data[[#This Row],[HVAC Setting]]=3, "Normal", "High"))</f>
        <v>High</v>
      </c>
      <c r="M188">
        <v>20.399999999999999</v>
      </c>
      <c r="N188">
        <v>20.399999999999999</v>
      </c>
      <c r="O188">
        <f>(sensor_data[[#This Row],[Energy Consumption]]-AVERAGE(sensor_data[Energy Consumption]))/_xlfn.STDEV.P(sensor_data[Energy Consumption])</f>
        <v>-1.1645308278120721E-2</v>
      </c>
      <c r="P188" t="str">
        <f>IF(ABS(sensor_data[[#This Row],[z_zcore]])&gt;3, "Outlier", "Normal")</f>
        <v>Normal</v>
      </c>
      <c r="Q188">
        <f>AVERAGEIF(sensor_data[Unit ID], sensor_data[[#This Row],[Unit ID]], sensor_data[EC])</f>
        <v>16.34</v>
      </c>
      <c r="R188">
        <f>IF(ISBLANK(sensor_data[[#This Row],[EC]]), sensor_data[[#This Row],[average]], sensor_data[[#This Row],[EC]])</f>
        <v>20.399999999999999</v>
      </c>
      <c r="S188" t="str">
        <f>IF(sensor_data[[#This Row],[Filled Energy Consumption]]&gt;AVERAGE(sensor_data[Filled Energy Consumption]), "High", "Low")</f>
        <v>High</v>
      </c>
      <c r="T188" t="s">
        <v>174</v>
      </c>
      <c r="U188" t="b">
        <v>1</v>
      </c>
      <c r="V188">
        <v>3</v>
      </c>
      <c r="W188">
        <v>1</v>
      </c>
      <c r="X188" t="s">
        <v>14</v>
      </c>
    </row>
    <row r="189" spans="1:24" x14ac:dyDescent="0.3">
      <c r="A189" s="1">
        <v>45392.230138888888</v>
      </c>
      <c r="B189" s="1" t="str">
        <f>TEXT(sensor_data[[#This Row],[Timestamp]], "MMMM")</f>
        <v>April</v>
      </c>
      <c r="C1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9" s="2">
        <f>MONTH(sensor_data[[#This Row],[Timestamp]])</f>
        <v>4</v>
      </c>
      <c r="E189" s="2">
        <f>DAY(sensor_data[[#This Row],[Timestamp]])</f>
        <v>10</v>
      </c>
      <c r="F189" t="s">
        <v>168</v>
      </c>
      <c r="H189">
        <v>71.099999999999994</v>
      </c>
      <c r="I189">
        <v>59.9</v>
      </c>
      <c r="J189" t="b">
        <v>1</v>
      </c>
      <c r="K189">
        <v>3</v>
      </c>
      <c r="L189" t="str">
        <f>IF(sensor_data[[#This Row],[HVAC Setting]]&lt;=2, "Low", IF(sensor_data[[#This Row],[HVAC Setting]]=3, "Normal", "High"))</f>
        <v>Normal</v>
      </c>
      <c r="M189">
        <v>18.66</v>
      </c>
      <c r="N189">
        <v>18.66</v>
      </c>
      <c r="O189">
        <f>(sensor_data[[#This Row],[Energy Consumption]]-AVERAGE(sensor_data[Energy Consumption]))/_xlfn.STDEV.P(sensor_data[Energy Consumption])</f>
        <v>-3.1878581621553562E-2</v>
      </c>
      <c r="P189" t="str">
        <f>IF(ABS(sensor_data[[#This Row],[z_zcore]])&gt;3, "Outlier", "Normal")</f>
        <v>Normal</v>
      </c>
      <c r="Q189">
        <f>AVERAGEIF(sensor_data[Unit ID], sensor_data[[#This Row],[Unit ID]], sensor_data[EC])</f>
        <v>16.34</v>
      </c>
      <c r="R189">
        <f>IF(ISBLANK(sensor_data[[#This Row],[EC]]), sensor_data[[#This Row],[average]], sensor_data[[#This Row],[EC]])</f>
        <v>18.66</v>
      </c>
      <c r="S189" t="str">
        <f>IF(sensor_data[[#This Row],[Filled Energy Consumption]]&gt;AVERAGE(sensor_data[Filled Energy Consumption]), "High", "Low")</f>
        <v>High</v>
      </c>
      <c r="T189" t="s">
        <v>175</v>
      </c>
      <c r="U189" t="b">
        <v>1</v>
      </c>
      <c r="V189">
        <v>16</v>
      </c>
      <c r="W189">
        <v>0</v>
      </c>
      <c r="X189" t="s">
        <v>14</v>
      </c>
    </row>
    <row r="190" spans="1:24" x14ac:dyDescent="0.3">
      <c r="A190" s="1">
        <v>45641.414351851854</v>
      </c>
      <c r="B190" s="1" t="str">
        <f>TEXT(sensor_data[[#This Row],[Timestamp]], "MMMM")</f>
        <v>December</v>
      </c>
      <c r="C1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0" s="2">
        <f>MONTH(sensor_data[[#This Row],[Timestamp]])</f>
        <v>12</v>
      </c>
      <c r="E190" s="2">
        <f>DAY(sensor_data[[#This Row],[Timestamp]])</f>
        <v>15</v>
      </c>
      <c r="F190" t="s">
        <v>168</v>
      </c>
      <c r="H190">
        <v>42</v>
      </c>
      <c r="I190">
        <v>26.3</v>
      </c>
      <c r="J190" t="b">
        <v>1</v>
      </c>
      <c r="K190">
        <v>4.5</v>
      </c>
      <c r="L190" t="str">
        <f>IF(sensor_data[[#This Row],[HVAC Setting]]&lt;=2, "Low", IF(sensor_data[[#This Row],[HVAC Setting]]=3, "Normal", "High"))</f>
        <v>High</v>
      </c>
      <c r="M190">
        <v>26.81</v>
      </c>
      <c r="N190">
        <v>26.81</v>
      </c>
      <c r="O190">
        <f>(sensor_data[[#This Row],[Energy Consumption]]-AVERAGE(sensor_data[Energy Consumption]))/_xlfn.STDEV.P(sensor_data[Energy Consumption])</f>
        <v>6.2892210188203776E-2</v>
      </c>
      <c r="P190" t="str">
        <f>IF(ABS(sensor_data[[#This Row],[z_zcore]])&gt;3, "Outlier", "Normal")</f>
        <v>Normal</v>
      </c>
      <c r="Q190">
        <f>AVERAGEIF(sensor_data[Unit ID], sensor_data[[#This Row],[Unit ID]], sensor_data[EC])</f>
        <v>16.34</v>
      </c>
      <c r="R190">
        <f>IF(ISBLANK(sensor_data[[#This Row],[EC]]), sensor_data[[#This Row],[average]], sensor_data[[#This Row],[EC]])</f>
        <v>26.81</v>
      </c>
      <c r="S190" t="str">
        <f>IF(sensor_data[[#This Row],[Filled Energy Consumption]]&gt;AVERAGE(sensor_data[Filled Energy Consumption]), "High", "Low")</f>
        <v>High</v>
      </c>
      <c r="T190" t="s">
        <v>176</v>
      </c>
      <c r="U190" t="b">
        <v>1</v>
      </c>
      <c r="V190">
        <v>12</v>
      </c>
      <c r="W190">
        <v>1</v>
      </c>
      <c r="X190" t="s">
        <v>14</v>
      </c>
    </row>
    <row r="191" spans="1:24" x14ac:dyDescent="0.3">
      <c r="A191" s="1">
        <v>45365.452615740738</v>
      </c>
      <c r="B191" s="1" t="str">
        <f>TEXT(sensor_data[[#This Row],[Timestamp]], "MMMM")</f>
        <v>March</v>
      </c>
      <c r="C1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1" s="2">
        <f>MONTH(sensor_data[[#This Row],[Timestamp]])</f>
        <v>3</v>
      </c>
      <c r="E191" s="2">
        <f>DAY(sensor_data[[#This Row],[Timestamp]])</f>
        <v>14</v>
      </c>
      <c r="F191" t="s">
        <v>168</v>
      </c>
      <c r="H191">
        <v>62.2</v>
      </c>
      <c r="I191">
        <v>44.6</v>
      </c>
      <c r="J191" t="b">
        <v>0</v>
      </c>
      <c r="K191">
        <v>2</v>
      </c>
      <c r="L191" t="str">
        <f>IF(sensor_data[[#This Row],[HVAC Setting]]&lt;=2, "Low", IF(sensor_data[[#This Row],[HVAC Setting]]=3, "Normal", "High"))</f>
        <v>Low</v>
      </c>
      <c r="M191">
        <v>10</v>
      </c>
      <c r="N191">
        <v>10</v>
      </c>
      <c r="O191">
        <f>(sensor_data[[#This Row],[Energy Consumption]]-AVERAGE(sensor_data[Energy Consumption]))/_xlfn.STDEV.P(sensor_data[Energy Consumption])</f>
        <v>-0.13257981561817916</v>
      </c>
      <c r="P191" t="str">
        <f>IF(ABS(sensor_data[[#This Row],[z_zcore]])&gt;3, "Outlier", "Normal")</f>
        <v>Normal</v>
      </c>
      <c r="Q191">
        <f>AVERAGEIF(sensor_data[Unit ID], sensor_data[[#This Row],[Unit ID]], sensor_data[EC])</f>
        <v>16.34</v>
      </c>
      <c r="R191">
        <f>IF(ISBLANK(sensor_data[[#This Row],[EC]]), sensor_data[[#This Row],[average]], sensor_data[[#This Row],[EC]])</f>
        <v>10</v>
      </c>
      <c r="S191" t="str">
        <f>IF(sensor_data[[#This Row],[Filled Energy Consumption]]&gt;AVERAGE(sensor_data[Filled Energy Consumption]), "High", "Low")</f>
        <v>Low</v>
      </c>
      <c r="T191" t="s">
        <v>45</v>
      </c>
      <c r="U191" t="b">
        <v>0</v>
      </c>
      <c r="V191">
        <v>1</v>
      </c>
      <c r="W191">
        <v>0</v>
      </c>
      <c r="X191" t="s">
        <v>14</v>
      </c>
    </row>
    <row r="192" spans="1:24" x14ac:dyDescent="0.3">
      <c r="A192" s="1">
        <v>45426.969039351854</v>
      </c>
      <c r="B192" s="1" t="str">
        <f>TEXT(sensor_data[[#This Row],[Timestamp]], "MMMM")</f>
        <v>May</v>
      </c>
      <c r="C1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2" s="2">
        <f>MONTH(sensor_data[[#This Row],[Timestamp]])</f>
        <v>5</v>
      </c>
      <c r="E192" s="2">
        <f>DAY(sensor_data[[#This Row],[Timestamp]])</f>
        <v>14</v>
      </c>
      <c r="F192" t="s">
        <v>168</v>
      </c>
      <c r="H192">
        <v>74</v>
      </c>
      <c r="I192">
        <v>55.5</v>
      </c>
      <c r="J192" t="b">
        <v>0</v>
      </c>
      <c r="K192">
        <v>3</v>
      </c>
      <c r="L192" t="str">
        <f>IF(sensor_data[[#This Row],[HVAC Setting]]&lt;=2, "Low", IF(sensor_data[[#This Row],[HVAC Setting]]=3, "Normal", "High"))</f>
        <v>Normal</v>
      </c>
      <c r="M192">
        <v>16</v>
      </c>
      <c r="N192">
        <v>16</v>
      </c>
      <c r="O192">
        <f>(sensor_data[[#This Row],[Energy Consumption]]-AVERAGE(sensor_data[Energy Consumption]))/_xlfn.STDEV.P(sensor_data[Energy Consumption])</f>
        <v>-6.2809907537376211E-2</v>
      </c>
      <c r="P192" t="str">
        <f>IF(ABS(sensor_data[[#This Row],[z_zcore]])&gt;3, "Outlier", "Normal")</f>
        <v>Normal</v>
      </c>
      <c r="Q192">
        <f>AVERAGEIF(sensor_data[Unit ID], sensor_data[[#This Row],[Unit ID]], sensor_data[EC])</f>
        <v>16.34</v>
      </c>
      <c r="R192">
        <f>IF(ISBLANK(sensor_data[[#This Row],[EC]]), sensor_data[[#This Row],[average]], sensor_data[[#This Row],[EC]])</f>
        <v>16</v>
      </c>
      <c r="S192" t="str">
        <f>IF(sensor_data[[#This Row],[Filled Energy Consumption]]&gt;AVERAGE(sensor_data[Filled Energy Consumption]), "High", "Low")</f>
        <v>Low</v>
      </c>
      <c r="T192" t="s">
        <v>177</v>
      </c>
      <c r="U192" t="b">
        <v>0</v>
      </c>
      <c r="V192">
        <v>24</v>
      </c>
      <c r="W192">
        <v>0</v>
      </c>
      <c r="X192" t="s">
        <v>19</v>
      </c>
    </row>
    <row r="193" spans="1:24" x14ac:dyDescent="0.3">
      <c r="A193" s="1">
        <v>45325.580104166664</v>
      </c>
      <c r="B193" s="1" t="str">
        <f>TEXT(sensor_data[[#This Row],[Timestamp]], "MMMM")</f>
        <v>February</v>
      </c>
      <c r="C1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3" s="2">
        <f>MONTH(sensor_data[[#This Row],[Timestamp]])</f>
        <v>2</v>
      </c>
      <c r="E193" s="2">
        <f>DAY(sensor_data[[#This Row],[Timestamp]])</f>
        <v>3</v>
      </c>
      <c r="F193" t="s">
        <v>168</v>
      </c>
      <c r="H193">
        <v>58.4</v>
      </c>
      <c r="I193">
        <v>36.299999999999997</v>
      </c>
      <c r="J193" t="b">
        <v>1</v>
      </c>
      <c r="K193">
        <v>4.5</v>
      </c>
      <c r="L193" t="str">
        <f>IF(sensor_data[[#This Row],[HVAC Setting]]&lt;=2, "Low", IF(sensor_data[[#This Row],[HVAC Setting]]=3, "Normal", "High"))</f>
        <v>High</v>
      </c>
      <c r="O193">
        <f>(sensor_data[[#This Row],[Energy Consumption]]-AVERAGE(sensor_data[Energy Consumption]))/_xlfn.STDEV.P(sensor_data[Energy Consumption])</f>
        <v>-0.24886299575285079</v>
      </c>
      <c r="P193" t="str">
        <f>IF(ABS(sensor_data[[#This Row],[z_zcore]])&gt;3, "Outlier", "Normal")</f>
        <v>Normal</v>
      </c>
      <c r="Q193">
        <f>AVERAGEIF(sensor_data[Unit ID], sensor_data[[#This Row],[Unit ID]], sensor_data[EC])</f>
        <v>16.34</v>
      </c>
      <c r="R193">
        <f>IF(ISBLANK(sensor_data[[#This Row],[EC]]), sensor_data[[#This Row],[average]], sensor_data[[#This Row],[EC]])</f>
        <v>16.34</v>
      </c>
      <c r="S193" t="str">
        <f>IF(sensor_data[[#This Row],[Filled Energy Consumption]]&gt;AVERAGE(sensor_data[Filled Energy Consumption]), "High", "Low")</f>
        <v>Low</v>
      </c>
      <c r="T193" t="s">
        <v>178</v>
      </c>
      <c r="U193" t="b">
        <v>1</v>
      </c>
      <c r="V193">
        <v>4</v>
      </c>
      <c r="W193">
        <v>0</v>
      </c>
      <c r="X193" t="s">
        <v>17</v>
      </c>
    </row>
    <row r="194" spans="1:24" x14ac:dyDescent="0.3">
      <c r="A194" s="1">
        <v>45347.19158564815</v>
      </c>
      <c r="B194" s="1" t="str">
        <f>TEXT(sensor_data[[#This Row],[Timestamp]], "MMMM")</f>
        <v>February</v>
      </c>
      <c r="C1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4" s="2">
        <f>MONTH(sensor_data[[#This Row],[Timestamp]])</f>
        <v>2</v>
      </c>
      <c r="E194" s="2">
        <f>DAY(sensor_data[[#This Row],[Timestamp]])</f>
        <v>25</v>
      </c>
      <c r="F194" t="s">
        <v>168</v>
      </c>
      <c r="H194">
        <v>46.7</v>
      </c>
      <c r="I194">
        <v>35.799999999999997</v>
      </c>
      <c r="J194" t="b">
        <v>1</v>
      </c>
      <c r="K194">
        <v>3.5</v>
      </c>
      <c r="L194" t="str">
        <f>IF(sensor_data[[#This Row],[HVAC Setting]]&lt;=2, "Low", IF(sensor_data[[#This Row],[HVAC Setting]]=3, "Normal", "High"))</f>
        <v>High</v>
      </c>
      <c r="M194">
        <v>21.68</v>
      </c>
      <c r="N194">
        <v>21.68</v>
      </c>
      <c r="O194">
        <f>(sensor_data[[#This Row],[Energy Consumption]]-AVERAGE(sensor_data[Energy Consumption]))/_xlfn.STDEV.P(sensor_data[Energy Consumption])</f>
        <v>3.2389387791172575E-3</v>
      </c>
      <c r="P194" t="str">
        <f>IF(ABS(sensor_data[[#This Row],[z_zcore]])&gt;3, "Outlier", "Normal")</f>
        <v>Normal</v>
      </c>
      <c r="Q194">
        <f>AVERAGEIF(sensor_data[Unit ID], sensor_data[[#This Row],[Unit ID]], sensor_data[EC])</f>
        <v>16.34</v>
      </c>
      <c r="R194">
        <f>IF(ISBLANK(sensor_data[[#This Row],[EC]]), sensor_data[[#This Row],[average]], sensor_data[[#This Row],[EC]])</f>
        <v>21.68</v>
      </c>
      <c r="S194" t="str">
        <f>IF(sensor_data[[#This Row],[Filled Energy Consumption]]&gt;AVERAGE(sensor_data[Filled Energy Consumption]), "High", "Low")</f>
        <v>High</v>
      </c>
      <c r="T194" t="s">
        <v>179</v>
      </c>
      <c r="U194" t="b">
        <v>1</v>
      </c>
      <c r="V194">
        <v>5</v>
      </c>
      <c r="W194">
        <v>1</v>
      </c>
      <c r="X194" t="s">
        <v>17</v>
      </c>
    </row>
    <row r="195" spans="1:24" x14ac:dyDescent="0.3">
      <c r="A195" s="1">
        <v>45405.257476851853</v>
      </c>
      <c r="B195" s="1" t="str">
        <f>TEXT(sensor_data[[#This Row],[Timestamp]], "MMMM")</f>
        <v>April</v>
      </c>
      <c r="C1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5" s="2">
        <f>MONTH(sensor_data[[#This Row],[Timestamp]])</f>
        <v>4</v>
      </c>
      <c r="E195" s="2">
        <f>DAY(sensor_data[[#This Row],[Timestamp]])</f>
        <v>23</v>
      </c>
      <c r="F195" t="s">
        <v>168</v>
      </c>
      <c r="H195">
        <v>61.7</v>
      </c>
      <c r="I195">
        <v>57.2</v>
      </c>
      <c r="J195" t="b">
        <v>0</v>
      </c>
      <c r="K195">
        <v>1</v>
      </c>
      <c r="L195" t="str">
        <f>IF(sensor_data[[#This Row],[HVAC Setting]]&lt;=2, "Low", IF(sensor_data[[#This Row],[HVAC Setting]]=3, "Normal", "High"))</f>
        <v>Low</v>
      </c>
      <c r="M195">
        <v>6</v>
      </c>
      <c r="N195">
        <v>6</v>
      </c>
      <c r="O195">
        <f>(sensor_data[[#This Row],[Energy Consumption]]-AVERAGE(sensor_data[Energy Consumption]))/_xlfn.STDEV.P(sensor_data[Energy Consumption])</f>
        <v>-0.17909308767204782</v>
      </c>
      <c r="P195" t="str">
        <f>IF(ABS(sensor_data[[#This Row],[z_zcore]])&gt;3, "Outlier", "Normal")</f>
        <v>Normal</v>
      </c>
      <c r="Q195">
        <f>AVERAGEIF(sensor_data[Unit ID], sensor_data[[#This Row],[Unit ID]], sensor_data[EC])</f>
        <v>16.34</v>
      </c>
      <c r="R195">
        <f>IF(ISBLANK(sensor_data[[#This Row],[EC]]), sensor_data[[#This Row],[average]], sensor_data[[#This Row],[EC]])</f>
        <v>6</v>
      </c>
      <c r="S195" t="str">
        <f>IF(sensor_data[[#This Row],[Filled Energy Consumption]]&gt;AVERAGE(sensor_data[Filled Energy Consumption]), "High", "Low")</f>
        <v>Low</v>
      </c>
      <c r="T195" t="s">
        <v>180</v>
      </c>
      <c r="U195" t="b">
        <v>0</v>
      </c>
      <c r="V195">
        <v>21</v>
      </c>
      <c r="W195">
        <v>0</v>
      </c>
      <c r="X195" t="s">
        <v>19</v>
      </c>
    </row>
    <row r="196" spans="1:24" x14ac:dyDescent="0.3">
      <c r="A196" s="1">
        <v>45485.047384259262</v>
      </c>
      <c r="B196" s="1" t="str">
        <f>TEXT(sensor_data[[#This Row],[Timestamp]], "MMMM")</f>
        <v>July</v>
      </c>
      <c r="C1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6" s="2">
        <f>MONTH(sensor_data[[#This Row],[Timestamp]])</f>
        <v>7</v>
      </c>
      <c r="E196" s="2">
        <f>DAY(sensor_data[[#This Row],[Timestamp]])</f>
        <v>12</v>
      </c>
      <c r="F196" t="s">
        <v>168</v>
      </c>
      <c r="H196">
        <v>80.3</v>
      </c>
      <c r="I196">
        <v>48.5</v>
      </c>
      <c r="J196" t="b">
        <v>0</v>
      </c>
      <c r="K196">
        <v>1</v>
      </c>
      <c r="L196" t="str">
        <f>IF(sensor_data[[#This Row],[HVAC Setting]]&lt;=2, "Low", IF(sensor_data[[#This Row],[HVAC Setting]]=3, "Normal", "High"))</f>
        <v>Low</v>
      </c>
      <c r="M196">
        <v>5</v>
      </c>
      <c r="N196">
        <v>5</v>
      </c>
      <c r="O196">
        <f>(sensor_data[[#This Row],[Energy Consumption]]-AVERAGE(sensor_data[Energy Consumption]))/_xlfn.STDEV.P(sensor_data[Energy Consumption])</f>
        <v>-0.19072140568551499</v>
      </c>
      <c r="P196" t="str">
        <f>IF(ABS(sensor_data[[#This Row],[z_zcore]])&gt;3, "Outlier", "Normal")</f>
        <v>Normal</v>
      </c>
      <c r="Q196">
        <f>AVERAGEIF(sensor_data[Unit ID], sensor_data[[#This Row],[Unit ID]], sensor_data[EC])</f>
        <v>16.34</v>
      </c>
      <c r="R196">
        <f>IF(ISBLANK(sensor_data[[#This Row],[EC]]), sensor_data[[#This Row],[average]], sensor_data[[#This Row],[EC]])</f>
        <v>5</v>
      </c>
      <c r="S196" t="str">
        <f>IF(sensor_data[[#This Row],[Filled Energy Consumption]]&gt;AVERAGE(sensor_data[Filled Energy Consumption]), "High", "Low")</f>
        <v>Low</v>
      </c>
      <c r="T196" t="s">
        <v>28</v>
      </c>
      <c r="U196" t="b">
        <v>0</v>
      </c>
      <c r="V196">
        <v>6</v>
      </c>
      <c r="W196">
        <v>1</v>
      </c>
      <c r="X196" t="s">
        <v>19</v>
      </c>
    </row>
    <row r="197" spans="1:24" x14ac:dyDescent="0.3">
      <c r="A197" s="1">
        <v>45618.671805555554</v>
      </c>
      <c r="B197" s="1" t="str">
        <f>TEXT(sensor_data[[#This Row],[Timestamp]], "MMMM")</f>
        <v>November</v>
      </c>
      <c r="C1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7" s="2">
        <f>MONTH(sensor_data[[#This Row],[Timestamp]])</f>
        <v>11</v>
      </c>
      <c r="E197" s="2">
        <f>DAY(sensor_data[[#This Row],[Timestamp]])</f>
        <v>22</v>
      </c>
      <c r="F197" t="s">
        <v>168</v>
      </c>
      <c r="H197">
        <v>60.1</v>
      </c>
      <c r="I197">
        <v>42.7</v>
      </c>
      <c r="J197" t="b">
        <v>0</v>
      </c>
      <c r="K197">
        <v>2</v>
      </c>
      <c r="L197" t="str">
        <f>IF(sensor_data[[#This Row],[HVAC Setting]]&lt;=2, "Low", IF(sensor_data[[#This Row],[HVAC Setting]]=3, "Normal", "High"))</f>
        <v>Low</v>
      </c>
      <c r="M197">
        <v>10</v>
      </c>
      <c r="N197">
        <v>10</v>
      </c>
      <c r="O197">
        <f>(sensor_data[[#This Row],[Energy Consumption]]-AVERAGE(sensor_data[Energy Consumption]))/_xlfn.STDEV.P(sensor_data[Energy Consumption])</f>
        <v>-0.13257981561817916</v>
      </c>
      <c r="P197" t="str">
        <f>IF(ABS(sensor_data[[#This Row],[z_zcore]])&gt;3, "Outlier", "Normal")</f>
        <v>Normal</v>
      </c>
      <c r="Q197">
        <f>AVERAGEIF(sensor_data[Unit ID], sensor_data[[#This Row],[Unit ID]], sensor_data[EC])</f>
        <v>16.34</v>
      </c>
      <c r="R197">
        <f>IF(ISBLANK(sensor_data[[#This Row],[EC]]), sensor_data[[#This Row],[average]], sensor_data[[#This Row],[EC]])</f>
        <v>10</v>
      </c>
      <c r="S197" t="str">
        <f>IF(sensor_data[[#This Row],[Filled Energy Consumption]]&gt;AVERAGE(sensor_data[Filled Energy Consumption]), "High", "Low")</f>
        <v>Low</v>
      </c>
      <c r="T197" t="s">
        <v>181</v>
      </c>
      <c r="U197" t="b">
        <v>0</v>
      </c>
      <c r="V197">
        <v>23</v>
      </c>
      <c r="W197">
        <v>0</v>
      </c>
      <c r="X197" t="s">
        <v>19</v>
      </c>
    </row>
    <row r="198" spans="1:24" x14ac:dyDescent="0.3">
      <c r="A198" s="1">
        <v>45485.335439814815</v>
      </c>
      <c r="B198" s="1" t="str">
        <f>TEXT(sensor_data[[#This Row],[Timestamp]], "MMMM")</f>
        <v>July</v>
      </c>
      <c r="C1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8" s="2">
        <f>MONTH(sensor_data[[#This Row],[Timestamp]])</f>
        <v>7</v>
      </c>
      <c r="E198" s="2">
        <f>DAY(sensor_data[[#This Row],[Timestamp]])</f>
        <v>12</v>
      </c>
      <c r="F198" t="s">
        <v>168</v>
      </c>
      <c r="H198">
        <v>103.9</v>
      </c>
      <c r="I198">
        <v>49.4</v>
      </c>
      <c r="J198" t="b">
        <v>1</v>
      </c>
      <c r="K198">
        <v>5</v>
      </c>
      <c r="L198" t="str">
        <f>IF(sensor_data[[#This Row],[HVAC Setting]]&lt;=2, "Low", IF(sensor_data[[#This Row],[HVAC Setting]]=3, "Normal", "High"))</f>
        <v>High</v>
      </c>
      <c r="M198">
        <v>30.7</v>
      </c>
      <c r="N198">
        <v>30.7</v>
      </c>
      <c r="O198">
        <f>(sensor_data[[#This Row],[Energy Consumption]]-AVERAGE(sensor_data[Energy Consumption]))/_xlfn.STDEV.P(sensor_data[Energy Consumption])</f>
        <v>0.10812636726059104</v>
      </c>
      <c r="P198" t="str">
        <f>IF(ABS(sensor_data[[#This Row],[z_zcore]])&gt;3, "Outlier", "Normal")</f>
        <v>Normal</v>
      </c>
      <c r="Q198">
        <f>AVERAGEIF(sensor_data[Unit ID], sensor_data[[#This Row],[Unit ID]], sensor_data[EC])</f>
        <v>16.34</v>
      </c>
      <c r="R198">
        <f>IF(ISBLANK(sensor_data[[#This Row],[EC]]), sensor_data[[#This Row],[average]], sensor_data[[#This Row],[EC]])</f>
        <v>30.7</v>
      </c>
      <c r="S198" t="str">
        <f>IF(sensor_data[[#This Row],[Filled Energy Consumption]]&gt;AVERAGE(sensor_data[Filled Energy Consumption]), "High", "Low")</f>
        <v>High</v>
      </c>
      <c r="T198" t="s">
        <v>182</v>
      </c>
      <c r="U198" t="b">
        <v>1</v>
      </c>
      <c r="V198">
        <v>9</v>
      </c>
      <c r="W198">
        <v>0</v>
      </c>
      <c r="X198" t="s">
        <v>14</v>
      </c>
    </row>
    <row r="199" spans="1:24" x14ac:dyDescent="0.3">
      <c r="A199" s="1">
        <v>45473.895451388889</v>
      </c>
      <c r="B199" s="1" t="str">
        <f>TEXT(sensor_data[[#This Row],[Timestamp]], "MMMM")</f>
        <v>June</v>
      </c>
      <c r="C1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9" s="2">
        <f>MONTH(sensor_data[[#This Row],[Timestamp]])</f>
        <v>6</v>
      </c>
      <c r="E199" s="2">
        <f>DAY(sensor_data[[#This Row],[Timestamp]])</f>
        <v>30</v>
      </c>
      <c r="F199" t="s">
        <v>168</v>
      </c>
      <c r="H199">
        <v>97.8</v>
      </c>
      <c r="I199">
        <v>65.3</v>
      </c>
      <c r="J199" t="b">
        <v>1</v>
      </c>
      <c r="K199">
        <v>5</v>
      </c>
      <c r="L199" t="str">
        <f>IF(sensor_data[[#This Row],[HVAC Setting]]&lt;=2, "Low", IF(sensor_data[[#This Row],[HVAC Setting]]=3, "Normal", "High"))</f>
        <v>High</v>
      </c>
      <c r="M199">
        <v>30.94</v>
      </c>
      <c r="N199">
        <v>30.94</v>
      </c>
      <c r="O199">
        <f>(sensor_data[[#This Row],[Energy Consumption]]-AVERAGE(sensor_data[Energy Consumption]))/_xlfn.STDEV.P(sensor_data[Energy Consumption])</f>
        <v>0.11091716358382318</v>
      </c>
      <c r="P199" t="str">
        <f>IF(ABS(sensor_data[[#This Row],[z_zcore]])&gt;3, "Outlier", "Normal")</f>
        <v>Normal</v>
      </c>
      <c r="Q199">
        <f>AVERAGEIF(sensor_data[Unit ID], sensor_data[[#This Row],[Unit ID]], sensor_data[EC])</f>
        <v>16.34</v>
      </c>
      <c r="R199">
        <f>IF(ISBLANK(sensor_data[[#This Row],[EC]]), sensor_data[[#This Row],[average]], sensor_data[[#This Row],[EC]])</f>
        <v>30.94</v>
      </c>
      <c r="S199" t="str">
        <f>IF(sensor_data[[#This Row],[Filled Energy Consumption]]&gt;AVERAGE(sensor_data[Filled Energy Consumption]), "High", "Low")</f>
        <v>High</v>
      </c>
      <c r="T199" t="s">
        <v>183</v>
      </c>
      <c r="U199" t="b">
        <v>1</v>
      </c>
      <c r="V199">
        <v>20</v>
      </c>
      <c r="W199">
        <v>1</v>
      </c>
      <c r="X199" t="s">
        <v>17</v>
      </c>
    </row>
    <row r="200" spans="1:24" x14ac:dyDescent="0.3">
      <c r="A200" s="1">
        <v>45370.9528587963</v>
      </c>
      <c r="B200" s="1" t="str">
        <f>TEXT(sensor_data[[#This Row],[Timestamp]], "MMMM")</f>
        <v>March</v>
      </c>
      <c r="C2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0" s="2">
        <f>MONTH(sensor_data[[#This Row],[Timestamp]])</f>
        <v>3</v>
      </c>
      <c r="E200" s="2">
        <f>DAY(sensor_data[[#This Row],[Timestamp]])</f>
        <v>19</v>
      </c>
      <c r="F200" t="s">
        <v>168</v>
      </c>
      <c r="H200">
        <v>80.400000000000006</v>
      </c>
      <c r="I200">
        <v>54.8</v>
      </c>
      <c r="J200" t="b">
        <v>1</v>
      </c>
      <c r="K200">
        <v>4</v>
      </c>
      <c r="L200" t="str">
        <f>IF(sensor_data[[#This Row],[HVAC Setting]]&lt;=2, "Low", IF(sensor_data[[#This Row],[HVAC Setting]]=3, "Normal", "High"))</f>
        <v>High</v>
      </c>
      <c r="M200">
        <v>23.81</v>
      </c>
      <c r="N200">
        <v>23.81</v>
      </c>
      <c r="O200">
        <f>(sensor_data[[#This Row],[Energy Consumption]]-AVERAGE(sensor_data[Energy Consumption]))/_xlfn.STDEV.P(sensor_data[Energy Consumption])</f>
        <v>2.8007256147802299E-2</v>
      </c>
      <c r="P200" t="str">
        <f>IF(ABS(sensor_data[[#This Row],[z_zcore]])&gt;3, "Outlier", "Normal")</f>
        <v>Normal</v>
      </c>
      <c r="Q200">
        <f>AVERAGEIF(sensor_data[Unit ID], sensor_data[[#This Row],[Unit ID]], sensor_data[EC])</f>
        <v>16.34</v>
      </c>
      <c r="R200">
        <f>IF(ISBLANK(sensor_data[[#This Row],[EC]]), sensor_data[[#This Row],[average]], sensor_data[[#This Row],[EC]])</f>
        <v>23.81</v>
      </c>
      <c r="S200" t="str">
        <f>IF(sensor_data[[#This Row],[Filled Energy Consumption]]&gt;AVERAGE(sensor_data[Filled Energy Consumption]), "High", "Low")</f>
        <v>High</v>
      </c>
      <c r="T200" t="s">
        <v>94</v>
      </c>
      <c r="U200" t="b">
        <v>1</v>
      </c>
      <c r="V200">
        <v>13</v>
      </c>
      <c r="W200">
        <v>0</v>
      </c>
      <c r="X200" t="s">
        <v>19</v>
      </c>
    </row>
    <row r="201" spans="1:24" x14ac:dyDescent="0.3">
      <c r="A201" s="1">
        <v>45423.003101851849</v>
      </c>
      <c r="B201" s="1" t="str">
        <f>TEXT(sensor_data[[#This Row],[Timestamp]], "MMMM")</f>
        <v>May</v>
      </c>
      <c r="C2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1" s="2">
        <f>MONTH(sensor_data[[#This Row],[Timestamp]])</f>
        <v>5</v>
      </c>
      <c r="E201" s="2">
        <f>DAY(sensor_data[[#This Row],[Timestamp]])</f>
        <v>11</v>
      </c>
      <c r="F201" t="s">
        <v>168</v>
      </c>
      <c r="H201">
        <v>74.400000000000006</v>
      </c>
      <c r="I201">
        <v>53</v>
      </c>
      <c r="J201" t="b">
        <v>1</v>
      </c>
      <c r="K201">
        <v>2.5</v>
      </c>
      <c r="L201" t="str">
        <f>IF(sensor_data[[#This Row],[HVAC Setting]]&lt;=2, "Low", IF(sensor_data[[#This Row],[HVAC Setting]]=3, "Normal", "High"))</f>
        <v>High</v>
      </c>
      <c r="M201">
        <v>15.16</v>
      </c>
      <c r="N201">
        <v>15.16</v>
      </c>
      <c r="O201">
        <f>(sensor_data[[#This Row],[Energy Consumption]]-AVERAGE(sensor_data[Energy Consumption]))/_xlfn.STDEV.P(sensor_data[Energy Consumption])</f>
        <v>-7.257769466868863E-2</v>
      </c>
      <c r="P201" t="str">
        <f>IF(ABS(sensor_data[[#This Row],[z_zcore]])&gt;3, "Outlier", "Normal")</f>
        <v>Normal</v>
      </c>
      <c r="Q201">
        <f>AVERAGEIF(sensor_data[Unit ID], sensor_data[[#This Row],[Unit ID]], sensor_data[EC])</f>
        <v>16.34</v>
      </c>
      <c r="R201">
        <f>IF(ISBLANK(sensor_data[[#This Row],[EC]]), sensor_data[[#This Row],[average]], sensor_data[[#This Row],[EC]])</f>
        <v>15.16</v>
      </c>
      <c r="S201" t="str">
        <f>IF(sensor_data[[#This Row],[Filled Energy Consumption]]&gt;AVERAGE(sensor_data[Filled Energy Consumption]), "High", "Low")</f>
        <v>Low</v>
      </c>
      <c r="T201" t="s">
        <v>184</v>
      </c>
      <c r="U201" t="b">
        <v>1</v>
      </c>
      <c r="V201">
        <v>24</v>
      </c>
      <c r="W201">
        <v>1</v>
      </c>
      <c r="X201" t="s">
        <v>14</v>
      </c>
    </row>
    <row r="202" spans="1:24" x14ac:dyDescent="0.3">
      <c r="A202" s="1">
        <v>45469.787789351853</v>
      </c>
      <c r="B202" s="1" t="str">
        <f>TEXT(sensor_data[[#This Row],[Timestamp]], "MMMM")</f>
        <v>June</v>
      </c>
      <c r="C2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2" s="2">
        <f>MONTH(sensor_data[[#This Row],[Timestamp]])</f>
        <v>6</v>
      </c>
      <c r="E202" s="2">
        <f>DAY(sensor_data[[#This Row],[Timestamp]])</f>
        <v>26</v>
      </c>
      <c r="F202" t="s">
        <v>185</v>
      </c>
      <c r="H202">
        <v>103.6</v>
      </c>
      <c r="I202">
        <v>64.5</v>
      </c>
      <c r="J202" t="b">
        <v>1</v>
      </c>
      <c r="K202">
        <v>5</v>
      </c>
      <c r="L202" t="str">
        <f>IF(sensor_data[[#This Row],[HVAC Setting]]&lt;=2, "Low", IF(sensor_data[[#This Row],[HVAC Setting]]=3, "Normal", "High"))</f>
        <v>High</v>
      </c>
      <c r="M202">
        <v>32.43</v>
      </c>
      <c r="N202">
        <v>32.43</v>
      </c>
      <c r="O202">
        <f>(sensor_data[[#This Row],[Energy Consumption]]-AVERAGE(sensor_data[Energy Consumption]))/_xlfn.STDEV.P(sensor_data[Energy Consumption])</f>
        <v>0.12824335742388923</v>
      </c>
      <c r="P202" t="str">
        <f>IF(ABS(sensor_data[[#This Row],[z_zcore]])&gt;3, "Outlier", "Normal")</f>
        <v>Normal</v>
      </c>
      <c r="Q202">
        <f>AVERAGEIF(sensor_data[Unit ID], sensor_data[[#This Row],[Unit ID]], sensor_data[EC])</f>
        <v>18.91</v>
      </c>
      <c r="R202">
        <f>IF(ISBLANK(sensor_data[[#This Row],[EC]]), sensor_data[[#This Row],[average]], sensor_data[[#This Row],[EC]])</f>
        <v>32.43</v>
      </c>
      <c r="S202" t="str">
        <f>IF(sensor_data[[#This Row],[Filled Energy Consumption]]&gt;AVERAGE(sensor_data[Filled Energy Consumption]), "High", "Low")</f>
        <v>High</v>
      </c>
      <c r="T202" t="s">
        <v>62</v>
      </c>
      <c r="U202" t="b">
        <v>1</v>
      </c>
      <c r="V202">
        <v>13</v>
      </c>
      <c r="W202">
        <v>1</v>
      </c>
      <c r="X202" t="s">
        <v>14</v>
      </c>
    </row>
    <row r="203" spans="1:24" x14ac:dyDescent="0.3">
      <c r="A203" s="1">
        <v>45526.398877314816</v>
      </c>
      <c r="B203" s="1" t="str">
        <f>TEXT(sensor_data[[#This Row],[Timestamp]], "MMMM")</f>
        <v>August</v>
      </c>
      <c r="C2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3" s="2">
        <f>MONTH(sensor_data[[#This Row],[Timestamp]])</f>
        <v>8</v>
      </c>
      <c r="E203" s="2">
        <f>DAY(sensor_data[[#This Row],[Timestamp]])</f>
        <v>22</v>
      </c>
      <c r="F203" t="s">
        <v>185</v>
      </c>
      <c r="H203">
        <v>93</v>
      </c>
      <c r="I203">
        <v>47.4</v>
      </c>
      <c r="J203" t="b">
        <v>0</v>
      </c>
      <c r="K203">
        <v>3</v>
      </c>
      <c r="L203" t="str">
        <f>IF(sensor_data[[#This Row],[HVAC Setting]]&lt;=2, "Low", IF(sensor_data[[#This Row],[HVAC Setting]]=3, "Normal", "High"))</f>
        <v>Normal</v>
      </c>
      <c r="M203">
        <v>17</v>
      </c>
      <c r="N203">
        <v>17</v>
      </c>
      <c r="O203">
        <f>(sensor_data[[#This Row],[Energy Consumption]]-AVERAGE(sensor_data[Energy Consumption]))/_xlfn.STDEV.P(sensor_data[Energy Consumption])</f>
        <v>-5.1181589523909048E-2</v>
      </c>
      <c r="P203" t="str">
        <f>IF(ABS(sensor_data[[#This Row],[z_zcore]])&gt;3, "Outlier", "Normal")</f>
        <v>Normal</v>
      </c>
      <c r="Q203">
        <f>AVERAGEIF(sensor_data[Unit ID], sensor_data[[#This Row],[Unit ID]], sensor_data[EC])</f>
        <v>18.91</v>
      </c>
      <c r="R203">
        <f>IF(ISBLANK(sensor_data[[#This Row],[EC]]), sensor_data[[#This Row],[average]], sensor_data[[#This Row],[EC]])</f>
        <v>17</v>
      </c>
      <c r="S203" t="str">
        <f>IF(sensor_data[[#This Row],[Filled Energy Consumption]]&gt;AVERAGE(sensor_data[Filled Energy Consumption]), "High", "Low")</f>
        <v>Low</v>
      </c>
      <c r="T203" t="s">
        <v>186</v>
      </c>
      <c r="U203" t="b">
        <v>0</v>
      </c>
      <c r="V203">
        <v>13</v>
      </c>
      <c r="W203">
        <v>0</v>
      </c>
      <c r="X203" t="s">
        <v>19</v>
      </c>
    </row>
    <row r="204" spans="1:24" x14ac:dyDescent="0.3">
      <c r="A204" s="1">
        <v>45545.686620370368</v>
      </c>
      <c r="B204" s="1" t="str">
        <f>TEXT(sensor_data[[#This Row],[Timestamp]], "MMMM")</f>
        <v>September</v>
      </c>
      <c r="C2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4" s="2">
        <f>MONTH(sensor_data[[#This Row],[Timestamp]])</f>
        <v>9</v>
      </c>
      <c r="E204" s="2">
        <f>DAY(sensor_data[[#This Row],[Timestamp]])</f>
        <v>10</v>
      </c>
      <c r="F204" t="s">
        <v>185</v>
      </c>
      <c r="H204">
        <v>67.5</v>
      </c>
      <c r="I204">
        <v>51</v>
      </c>
      <c r="J204" t="b">
        <v>0</v>
      </c>
      <c r="K204">
        <v>1</v>
      </c>
      <c r="L204" t="str">
        <f>IF(sensor_data[[#This Row],[HVAC Setting]]&lt;=2, "Low", IF(sensor_data[[#This Row],[HVAC Setting]]=3, "Normal", "High"))</f>
        <v>Low</v>
      </c>
      <c r="M204">
        <v>6</v>
      </c>
      <c r="N204">
        <v>6</v>
      </c>
      <c r="O204">
        <f>(sensor_data[[#This Row],[Energy Consumption]]-AVERAGE(sensor_data[Energy Consumption]))/_xlfn.STDEV.P(sensor_data[Energy Consumption])</f>
        <v>-0.17909308767204782</v>
      </c>
      <c r="P204" t="str">
        <f>IF(ABS(sensor_data[[#This Row],[z_zcore]])&gt;3, "Outlier", "Normal")</f>
        <v>Normal</v>
      </c>
      <c r="Q204">
        <f>AVERAGEIF(sensor_data[Unit ID], sensor_data[[#This Row],[Unit ID]], sensor_data[EC])</f>
        <v>18.91</v>
      </c>
      <c r="R204">
        <f>IF(ISBLANK(sensor_data[[#This Row],[EC]]), sensor_data[[#This Row],[average]], sensor_data[[#This Row],[EC]])</f>
        <v>6</v>
      </c>
      <c r="S204" t="str">
        <f>IF(sensor_data[[#This Row],[Filled Energy Consumption]]&gt;AVERAGE(sensor_data[Filled Energy Consumption]), "High", "Low")</f>
        <v>Low</v>
      </c>
      <c r="T204" t="s">
        <v>187</v>
      </c>
      <c r="U204" t="b">
        <v>0</v>
      </c>
      <c r="V204">
        <v>20</v>
      </c>
      <c r="W204">
        <v>0</v>
      </c>
      <c r="X204" t="s">
        <v>19</v>
      </c>
    </row>
    <row r="205" spans="1:24" x14ac:dyDescent="0.3">
      <c r="A205" s="1">
        <v>45375.696342592593</v>
      </c>
      <c r="B205" s="1" t="str">
        <f>TEXT(sensor_data[[#This Row],[Timestamp]], "MMMM")</f>
        <v>March</v>
      </c>
      <c r="C2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5" s="2">
        <f>MONTH(sensor_data[[#This Row],[Timestamp]])</f>
        <v>3</v>
      </c>
      <c r="E205" s="2">
        <f>DAY(sensor_data[[#This Row],[Timestamp]])</f>
        <v>24</v>
      </c>
      <c r="F205" t="s">
        <v>185</v>
      </c>
      <c r="H205">
        <v>62.9</v>
      </c>
      <c r="I205">
        <v>31.3</v>
      </c>
      <c r="J205" t="b">
        <v>0</v>
      </c>
      <c r="K205">
        <v>1.5</v>
      </c>
      <c r="L205" t="str">
        <f>IF(sensor_data[[#This Row],[HVAC Setting]]&lt;=2, "Low", IF(sensor_data[[#This Row],[HVAC Setting]]=3, "Normal", "High"))</f>
        <v>Low</v>
      </c>
      <c r="M205">
        <v>8.93</v>
      </c>
      <c r="N205">
        <v>8.93</v>
      </c>
      <c r="O205">
        <f>(sensor_data[[#This Row],[Energy Consumption]]-AVERAGE(sensor_data[Energy Consumption]))/_xlfn.STDEV.P(sensor_data[Energy Consumption])</f>
        <v>-0.14502211589258904</v>
      </c>
      <c r="P205" t="str">
        <f>IF(ABS(sensor_data[[#This Row],[z_zcore]])&gt;3, "Outlier", "Normal")</f>
        <v>Normal</v>
      </c>
      <c r="Q205">
        <f>AVERAGEIF(sensor_data[Unit ID], sensor_data[[#This Row],[Unit ID]], sensor_data[EC])</f>
        <v>18.91</v>
      </c>
      <c r="R205">
        <f>IF(ISBLANK(sensor_data[[#This Row],[EC]]), sensor_data[[#This Row],[average]], sensor_data[[#This Row],[EC]])</f>
        <v>8.93</v>
      </c>
      <c r="S205" t="str">
        <f>IF(sensor_data[[#This Row],[Filled Energy Consumption]]&gt;AVERAGE(sensor_data[Filled Energy Consumption]), "High", "Low")</f>
        <v>Low</v>
      </c>
      <c r="T205" t="s">
        <v>188</v>
      </c>
      <c r="U205" t="b">
        <v>0</v>
      </c>
      <c r="V205">
        <v>5</v>
      </c>
      <c r="W205">
        <v>1</v>
      </c>
      <c r="X205" t="s">
        <v>14</v>
      </c>
    </row>
    <row r="206" spans="1:24" x14ac:dyDescent="0.3">
      <c r="A206" s="1">
        <v>45379.889120370368</v>
      </c>
      <c r="B206" s="1" t="str">
        <f>TEXT(sensor_data[[#This Row],[Timestamp]], "MMMM")</f>
        <v>March</v>
      </c>
      <c r="C2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6" s="2">
        <f>MONTH(sensor_data[[#This Row],[Timestamp]])</f>
        <v>3</v>
      </c>
      <c r="E206" s="2">
        <f>DAY(sensor_data[[#This Row],[Timestamp]])</f>
        <v>28</v>
      </c>
      <c r="F206" t="s">
        <v>185</v>
      </c>
      <c r="H206">
        <v>68.400000000000006</v>
      </c>
      <c r="I206">
        <v>48.3</v>
      </c>
      <c r="J206" t="b">
        <v>0</v>
      </c>
      <c r="K206">
        <v>3</v>
      </c>
      <c r="L206" t="str">
        <f>IF(sensor_data[[#This Row],[HVAC Setting]]&lt;=2, "Low", IF(sensor_data[[#This Row],[HVAC Setting]]=3, "Normal", "High"))</f>
        <v>Normal</v>
      </c>
      <c r="M206">
        <v>15</v>
      </c>
      <c r="N206">
        <v>15</v>
      </c>
      <c r="O206">
        <f>(sensor_data[[#This Row],[Energy Consumption]]-AVERAGE(sensor_data[Energy Consumption]))/_xlfn.STDEV.P(sensor_data[Energy Consumption])</f>
        <v>-7.4438225550843368E-2</v>
      </c>
      <c r="P206" t="str">
        <f>IF(ABS(sensor_data[[#This Row],[z_zcore]])&gt;3, "Outlier", "Normal")</f>
        <v>Normal</v>
      </c>
      <c r="Q206">
        <f>AVERAGEIF(sensor_data[Unit ID], sensor_data[[#This Row],[Unit ID]], sensor_data[EC])</f>
        <v>18.91</v>
      </c>
      <c r="R206">
        <f>IF(ISBLANK(sensor_data[[#This Row],[EC]]), sensor_data[[#This Row],[average]], sensor_data[[#This Row],[EC]])</f>
        <v>15</v>
      </c>
      <c r="S206" t="str">
        <f>IF(sensor_data[[#This Row],[Filled Energy Consumption]]&gt;AVERAGE(sensor_data[Filled Energy Consumption]), "High", "Low")</f>
        <v>Low</v>
      </c>
      <c r="T206" t="s">
        <v>189</v>
      </c>
      <c r="U206" t="b">
        <v>0</v>
      </c>
      <c r="V206">
        <v>24</v>
      </c>
      <c r="W206">
        <v>0</v>
      </c>
      <c r="X206" t="s">
        <v>14</v>
      </c>
    </row>
    <row r="207" spans="1:24" x14ac:dyDescent="0.3">
      <c r="A207" s="1">
        <v>45349.354363425926</v>
      </c>
      <c r="B207" s="1" t="str">
        <f>TEXT(sensor_data[[#This Row],[Timestamp]], "MMMM")</f>
        <v>February</v>
      </c>
      <c r="C2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7" s="2">
        <f>MONTH(sensor_data[[#This Row],[Timestamp]])</f>
        <v>2</v>
      </c>
      <c r="E207" s="2">
        <f>DAY(sensor_data[[#This Row],[Timestamp]])</f>
        <v>27</v>
      </c>
      <c r="F207" t="s">
        <v>185</v>
      </c>
      <c r="H207">
        <v>48</v>
      </c>
      <c r="I207">
        <v>29.2</v>
      </c>
      <c r="J207" t="b">
        <v>0</v>
      </c>
      <c r="K207">
        <v>3</v>
      </c>
      <c r="L207" t="str">
        <f>IF(sensor_data[[#This Row],[HVAC Setting]]&lt;=2, "Low", IF(sensor_data[[#This Row],[HVAC Setting]]=3, "Normal", "High"))</f>
        <v>Normal</v>
      </c>
      <c r="M207">
        <v>17</v>
      </c>
      <c r="N207">
        <v>17</v>
      </c>
      <c r="O207">
        <f>(sensor_data[[#This Row],[Energy Consumption]]-AVERAGE(sensor_data[Energy Consumption]))/_xlfn.STDEV.P(sensor_data[Energy Consumption])</f>
        <v>-5.1181589523909048E-2</v>
      </c>
      <c r="P207" t="str">
        <f>IF(ABS(sensor_data[[#This Row],[z_zcore]])&gt;3, "Outlier", "Normal")</f>
        <v>Normal</v>
      </c>
      <c r="Q207">
        <f>AVERAGEIF(sensor_data[Unit ID], sensor_data[[#This Row],[Unit ID]], sensor_data[EC])</f>
        <v>18.91</v>
      </c>
      <c r="R207">
        <f>IF(ISBLANK(sensor_data[[#This Row],[EC]]), sensor_data[[#This Row],[average]], sensor_data[[#This Row],[EC]])</f>
        <v>17</v>
      </c>
      <c r="S207" t="str">
        <f>IF(sensor_data[[#This Row],[Filled Energy Consumption]]&gt;AVERAGE(sensor_data[Filled Energy Consumption]), "High", "Low")</f>
        <v>Low</v>
      </c>
      <c r="T207" t="s">
        <v>190</v>
      </c>
      <c r="U207" t="b">
        <v>0</v>
      </c>
      <c r="V207">
        <v>12</v>
      </c>
      <c r="W207">
        <v>1</v>
      </c>
      <c r="X207" t="s">
        <v>19</v>
      </c>
    </row>
    <row r="208" spans="1:24" x14ac:dyDescent="0.3">
      <c r="A208" s="1">
        <v>45488.423275462963</v>
      </c>
      <c r="B208" s="1" t="str">
        <f>TEXT(sensor_data[[#This Row],[Timestamp]], "MMMM")</f>
        <v>July</v>
      </c>
      <c r="C2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8" s="2">
        <f>MONTH(sensor_data[[#This Row],[Timestamp]])</f>
        <v>7</v>
      </c>
      <c r="E208" s="2">
        <f>DAY(sensor_data[[#This Row],[Timestamp]])</f>
        <v>15</v>
      </c>
      <c r="F208" t="s">
        <v>185</v>
      </c>
      <c r="H208">
        <v>93.5</v>
      </c>
      <c r="I208">
        <v>58.1</v>
      </c>
      <c r="J208" t="b">
        <v>0</v>
      </c>
      <c r="K208">
        <v>2</v>
      </c>
      <c r="L208" t="str">
        <f>IF(sensor_data[[#This Row],[HVAC Setting]]&lt;=2, "Low", IF(sensor_data[[#This Row],[HVAC Setting]]=3, "Normal", "High"))</f>
        <v>Low</v>
      </c>
      <c r="O208">
        <f>(sensor_data[[#This Row],[Energy Consumption]]-AVERAGE(sensor_data[Energy Consumption]))/_xlfn.STDEV.P(sensor_data[Energy Consumption])</f>
        <v>-0.24886299575285079</v>
      </c>
      <c r="P208" t="str">
        <f>IF(ABS(sensor_data[[#This Row],[z_zcore]])&gt;3, "Outlier", "Normal")</f>
        <v>Normal</v>
      </c>
      <c r="Q208">
        <f>AVERAGEIF(sensor_data[Unit ID], sensor_data[[#This Row],[Unit ID]], sensor_data[EC])</f>
        <v>18.91</v>
      </c>
      <c r="R208">
        <f>IF(ISBLANK(sensor_data[[#This Row],[EC]]), sensor_data[[#This Row],[average]], sensor_data[[#This Row],[EC]])</f>
        <v>18.91</v>
      </c>
      <c r="S208" t="str">
        <f>IF(sensor_data[[#This Row],[Filled Energy Consumption]]&gt;AVERAGE(sensor_data[Filled Energy Consumption]), "High", "Low")</f>
        <v>High</v>
      </c>
      <c r="T208" t="s">
        <v>191</v>
      </c>
      <c r="U208" t="b">
        <v>0</v>
      </c>
      <c r="V208">
        <v>23</v>
      </c>
      <c r="W208">
        <v>0</v>
      </c>
      <c r="X208" t="s">
        <v>19</v>
      </c>
    </row>
    <row r="209" spans="1:24" x14ac:dyDescent="0.3">
      <c r="A209" s="1">
        <v>45627.710300925923</v>
      </c>
      <c r="B209" s="1" t="str">
        <f>TEXT(sensor_data[[#This Row],[Timestamp]], "MMMM")</f>
        <v>December</v>
      </c>
      <c r="C2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9" s="2">
        <f>MONTH(sensor_data[[#This Row],[Timestamp]])</f>
        <v>12</v>
      </c>
      <c r="E209" s="2">
        <f>DAY(sensor_data[[#This Row],[Timestamp]])</f>
        <v>1</v>
      </c>
      <c r="F209" t="s">
        <v>185</v>
      </c>
      <c r="H209">
        <v>44</v>
      </c>
      <c r="I209">
        <v>26.3</v>
      </c>
      <c r="J209" t="b">
        <v>1</v>
      </c>
      <c r="K209">
        <v>5</v>
      </c>
      <c r="L209" t="str">
        <f>IF(sensor_data[[#This Row],[HVAC Setting]]&lt;=2, "Low", IF(sensor_data[[#This Row],[HVAC Setting]]=3, "Normal", "High"))</f>
        <v>High</v>
      </c>
      <c r="M209">
        <v>34.200000000000003</v>
      </c>
      <c r="N209">
        <v>34.200000000000003</v>
      </c>
      <c r="O209">
        <f>(sensor_data[[#This Row],[Energy Consumption]]-AVERAGE(sensor_data[Energy Consumption]))/_xlfn.STDEV.P(sensor_data[Energy Consumption])</f>
        <v>0.14882548030772613</v>
      </c>
      <c r="P209" t="str">
        <f>IF(ABS(sensor_data[[#This Row],[z_zcore]])&gt;3, "Outlier", "Normal")</f>
        <v>Normal</v>
      </c>
      <c r="Q209">
        <f>AVERAGEIF(sensor_data[Unit ID], sensor_data[[#This Row],[Unit ID]], sensor_data[EC])</f>
        <v>18.91</v>
      </c>
      <c r="R209">
        <f>IF(ISBLANK(sensor_data[[#This Row],[EC]]), sensor_data[[#This Row],[average]], sensor_data[[#This Row],[EC]])</f>
        <v>34.200000000000003</v>
      </c>
      <c r="S209" t="str">
        <f>IF(sensor_data[[#This Row],[Filled Energy Consumption]]&gt;AVERAGE(sensor_data[Filled Energy Consumption]), "High", "Low")</f>
        <v>High</v>
      </c>
      <c r="T209" t="s">
        <v>192</v>
      </c>
      <c r="U209" t="b">
        <v>1</v>
      </c>
      <c r="V209">
        <v>3</v>
      </c>
      <c r="W209">
        <v>1</v>
      </c>
      <c r="X209" t="s">
        <v>17</v>
      </c>
    </row>
    <row r="210" spans="1:24" x14ac:dyDescent="0.3">
      <c r="A210" s="1">
        <v>45482.679675925923</v>
      </c>
      <c r="B210" s="1" t="str">
        <f>TEXT(sensor_data[[#This Row],[Timestamp]], "MMMM")</f>
        <v>July</v>
      </c>
      <c r="C2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0" s="2">
        <f>MONTH(sensor_data[[#This Row],[Timestamp]])</f>
        <v>7</v>
      </c>
      <c r="E210" s="2">
        <f>DAY(sensor_data[[#This Row],[Timestamp]])</f>
        <v>9</v>
      </c>
      <c r="F210" t="s">
        <v>185</v>
      </c>
      <c r="H210">
        <v>84.2</v>
      </c>
      <c r="I210">
        <v>46</v>
      </c>
      <c r="J210" t="b">
        <v>0</v>
      </c>
      <c r="K210">
        <v>3</v>
      </c>
      <c r="L210" t="str">
        <f>IF(sensor_data[[#This Row],[HVAC Setting]]&lt;=2, "Low", IF(sensor_data[[#This Row],[HVAC Setting]]=3, "Normal", "High"))</f>
        <v>Normal</v>
      </c>
      <c r="M210">
        <v>15</v>
      </c>
      <c r="N210">
        <v>15</v>
      </c>
      <c r="O210">
        <f>(sensor_data[[#This Row],[Energy Consumption]]-AVERAGE(sensor_data[Energy Consumption]))/_xlfn.STDEV.P(sensor_data[Energy Consumption])</f>
        <v>-7.4438225550843368E-2</v>
      </c>
      <c r="P210" t="str">
        <f>IF(ABS(sensor_data[[#This Row],[z_zcore]])&gt;3, "Outlier", "Normal")</f>
        <v>Normal</v>
      </c>
      <c r="Q210">
        <f>AVERAGEIF(sensor_data[Unit ID], sensor_data[[#This Row],[Unit ID]], sensor_data[EC])</f>
        <v>18.91</v>
      </c>
      <c r="R210">
        <f>IF(ISBLANK(sensor_data[[#This Row],[EC]]), sensor_data[[#This Row],[average]], sensor_data[[#This Row],[EC]])</f>
        <v>15</v>
      </c>
      <c r="S210" t="str">
        <f>IF(sensor_data[[#This Row],[Filled Energy Consumption]]&gt;AVERAGE(sensor_data[Filled Energy Consumption]), "High", "Low")</f>
        <v>Low</v>
      </c>
      <c r="T210" t="s">
        <v>193</v>
      </c>
      <c r="U210" t="b">
        <v>0</v>
      </c>
      <c r="V210">
        <v>8</v>
      </c>
      <c r="W210">
        <v>0</v>
      </c>
      <c r="X210" t="s">
        <v>17</v>
      </c>
    </row>
    <row r="211" spans="1:24" x14ac:dyDescent="0.3">
      <c r="A211" s="1">
        <v>45444.218136574076</v>
      </c>
      <c r="B211" s="1" t="str">
        <f>TEXT(sensor_data[[#This Row],[Timestamp]], "MMMM")</f>
        <v>June</v>
      </c>
      <c r="C2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1" s="2">
        <f>MONTH(sensor_data[[#This Row],[Timestamp]])</f>
        <v>6</v>
      </c>
      <c r="E211" s="2">
        <f>DAY(sensor_data[[#This Row],[Timestamp]])</f>
        <v>1</v>
      </c>
      <c r="F211" t="s">
        <v>185</v>
      </c>
      <c r="H211">
        <v>85.1</v>
      </c>
      <c r="I211">
        <v>57.5</v>
      </c>
      <c r="J211" t="b">
        <v>1</v>
      </c>
      <c r="K211">
        <v>3.5</v>
      </c>
      <c r="L211" t="str">
        <f>IF(sensor_data[[#This Row],[HVAC Setting]]&lt;=2, "Low", IF(sensor_data[[#This Row],[HVAC Setting]]=3, "Normal", "High"))</f>
        <v>High</v>
      </c>
      <c r="O211">
        <f>(sensor_data[[#This Row],[Energy Consumption]]-AVERAGE(sensor_data[Energy Consumption]))/_xlfn.STDEV.P(sensor_data[Energy Consumption])</f>
        <v>-0.24886299575285079</v>
      </c>
      <c r="P211" t="str">
        <f>IF(ABS(sensor_data[[#This Row],[z_zcore]])&gt;3, "Outlier", "Normal")</f>
        <v>Normal</v>
      </c>
      <c r="Q211">
        <f>AVERAGEIF(sensor_data[Unit ID], sensor_data[[#This Row],[Unit ID]], sensor_data[EC])</f>
        <v>18.91</v>
      </c>
      <c r="R211">
        <f>IF(ISBLANK(sensor_data[[#This Row],[EC]]), sensor_data[[#This Row],[average]], sensor_data[[#This Row],[EC]])</f>
        <v>18.91</v>
      </c>
      <c r="S211" t="str">
        <f>IF(sensor_data[[#This Row],[Filled Energy Consumption]]&gt;AVERAGE(sensor_data[Filled Energy Consumption]), "High", "Low")</f>
        <v>High</v>
      </c>
      <c r="T211" t="s">
        <v>60</v>
      </c>
      <c r="U211" t="b">
        <v>1</v>
      </c>
      <c r="V211">
        <v>12</v>
      </c>
      <c r="W211">
        <v>1</v>
      </c>
      <c r="X211" t="s">
        <v>17</v>
      </c>
    </row>
    <row r="212" spans="1:24" x14ac:dyDescent="0.3">
      <c r="A212" s="1">
        <v>45583.288460648146</v>
      </c>
      <c r="B212" s="1" t="str">
        <f>TEXT(sensor_data[[#This Row],[Timestamp]], "MMMM")</f>
        <v>October</v>
      </c>
      <c r="C2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2" s="2">
        <f>MONTH(sensor_data[[#This Row],[Timestamp]])</f>
        <v>10</v>
      </c>
      <c r="E212" s="2">
        <f>DAY(sensor_data[[#This Row],[Timestamp]])</f>
        <v>18</v>
      </c>
      <c r="F212" t="s">
        <v>185</v>
      </c>
      <c r="H212">
        <v>79.099999999999994</v>
      </c>
      <c r="I212">
        <v>52.3</v>
      </c>
      <c r="J212" t="b">
        <v>1</v>
      </c>
      <c r="K212">
        <v>4</v>
      </c>
      <c r="L212" t="str">
        <f>IF(sensor_data[[#This Row],[HVAC Setting]]&lt;=2, "Low", IF(sensor_data[[#This Row],[HVAC Setting]]=3, "Normal", "High"))</f>
        <v>High</v>
      </c>
      <c r="M212">
        <v>23.45</v>
      </c>
      <c r="N212">
        <v>23.45</v>
      </c>
      <c r="O212">
        <f>(sensor_data[[#This Row],[Energy Consumption]]-AVERAGE(sensor_data[Energy Consumption]))/_xlfn.STDEV.P(sensor_data[Energy Consumption])</f>
        <v>2.3821061662954127E-2</v>
      </c>
      <c r="P212" t="str">
        <f>IF(ABS(sensor_data[[#This Row],[z_zcore]])&gt;3, "Outlier", "Normal")</f>
        <v>Normal</v>
      </c>
      <c r="Q212">
        <f>AVERAGEIF(sensor_data[Unit ID], sensor_data[[#This Row],[Unit ID]], sensor_data[EC])</f>
        <v>18.91</v>
      </c>
      <c r="R212">
        <f>IF(ISBLANK(sensor_data[[#This Row],[EC]]), sensor_data[[#This Row],[average]], sensor_data[[#This Row],[EC]])</f>
        <v>23.45</v>
      </c>
      <c r="S212" t="str">
        <f>IF(sensor_data[[#This Row],[Filled Energy Consumption]]&gt;AVERAGE(sensor_data[Filled Energy Consumption]), "High", "Low")</f>
        <v>High</v>
      </c>
      <c r="T212" t="s">
        <v>194</v>
      </c>
      <c r="U212" t="b">
        <v>1</v>
      </c>
      <c r="V212">
        <v>16</v>
      </c>
      <c r="W212">
        <v>0</v>
      </c>
      <c r="X212" t="s">
        <v>19</v>
      </c>
    </row>
    <row r="213" spans="1:24" x14ac:dyDescent="0.3">
      <c r="A213" s="1">
        <v>45335.085520833331</v>
      </c>
      <c r="B213" s="1" t="str">
        <f>TEXT(sensor_data[[#This Row],[Timestamp]], "MMMM")</f>
        <v>February</v>
      </c>
      <c r="C2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3" s="2">
        <f>MONTH(sensor_data[[#This Row],[Timestamp]])</f>
        <v>2</v>
      </c>
      <c r="E213" s="2">
        <f>DAY(sensor_data[[#This Row],[Timestamp]])</f>
        <v>13</v>
      </c>
      <c r="F213" t="s">
        <v>185</v>
      </c>
      <c r="H213">
        <v>33.9</v>
      </c>
      <c r="I213">
        <v>28.5</v>
      </c>
      <c r="J213" t="b">
        <v>0</v>
      </c>
      <c r="K213">
        <v>1</v>
      </c>
      <c r="L213" t="str">
        <f>IF(sensor_data[[#This Row],[HVAC Setting]]&lt;=2, "Low", IF(sensor_data[[#This Row],[HVAC Setting]]=3, "Normal", "High"))</f>
        <v>Low</v>
      </c>
      <c r="M213">
        <v>8</v>
      </c>
      <c r="N213">
        <v>8</v>
      </c>
      <c r="O213">
        <f>(sensor_data[[#This Row],[Energy Consumption]]-AVERAGE(sensor_data[Energy Consumption]))/_xlfn.STDEV.P(sensor_data[Energy Consumption])</f>
        <v>-0.15583645164511351</v>
      </c>
      <c r="P213" t="str">
        <f>IF(ABS(sensor_data[[#This Row],[z_zcore]])&gt;3, "Outlier", "Normal")</f>
        <v>Normal</v>
      </c>
      <c r="Q213">
        <f>AVERAGEIF(sensor_data[Unit ID], sensor_data[[#This Row],[Unit ID]], sensor_data[EC])</f>
        <v>18.91</v>
      </c>
      <c r="R213">
        <f>IF(ISBLANK(sensor_data[[#This Row],[EC]]), sensor_data[[#This Row],[average]], sensor_data[[#This Row],[EC]])</f>
        <v>8</v>
      </c>
      <c r="S213" t="str">
        <f>IF(sensor_data[[#This Row],[Filled Energy Consumption]]&gt;AVERAGE(sensor_data[Filled Energy Consumption]), "High", "Low")</f>
        <v>Low</v>
      </c>
      <c r="T213" t="s">
        <v>195</v>
      </c>
      <c r="U213" t="b">
        <v>0</v>
      </c>
      <c r="V213">
        <v>10</v>
      </c>
      <c r="W213">
        <v>1</v>
      </c>
      <c r="X213" t="s">
        <v>19</v>
      </c>
    </row>
    <row r="214" spans="1:24" x14ac:dyDescent="0.3">
      <c r="A214" s="1">
        <v>45323.289201388892</v>
      </c>
      <c r="B214" s="1" t="str">
        <f>TEXT(sensor_data[[#This Row],[Timestamp]], "MMMM")</f>
        <v>February</v>
      </c>
      <c r="C2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4" s="2">
        <f>MONTH(sensor_data[[#This Row],[Timestamp]])</f>
        <v>2</v>
      </c>
      <c r="E214" s="2">
        <f>DAY(sensor_data[[#This Row],[Timestamp]])</f>
        <v>1</v>
      </c>
      <c r="F214" t="s">
        <v>185</v>
      </c>
      <c r="H214">
        <v>46.2</v>
      </c>
      <c r="I214">
        <v>35.5</v>
      </c>
      <c r="J214" t="b">
        <v>0</v>
      </c>
      <c r="K214">
        <v>4</v>
      </c>
      <c r="L214" t="str">
        <f>IF(sensor_data[[#This Row],[HVAC Setting]]&lt;=2, "Low", IF(sensor_data[[#This Row],[HVAC Setting]]=3, "Normal", "High"))</f>
        <v>High</v>
      </c>
      <c r="M214">
        <v>22</v>
      </c>
      <c r="N214">
        <v>22</v>
      </c>
      <c r="O214">
        <f>(sensor_data[[#This Row],[Energy Consumption]]-AVERAGE(sensor_data[Energy Consumption]))/_xlfn.STDEV.P(sensor_data[Energy Consumption])</f>
        <v>6.9600005434267524E-3</v>
      </c>
      <c r="P214" t="str">
        <f>IF(ABS(sensor_data[[#This Row],[z_zcore]])&gt;3, "Outlier", "Normal")</f>
        <v>Normal</v>
      </c>
      <c r="Q214">
        <f>AVERAGEIF(sensor_data[Unit ID], sensor_data[[#This Row],[Unit ID]], sensor_data[EC])</f>
        <v>18.91</v>
      </c>
      <c r="R214">
        <f>IF(ISBLANK(sensor_data[[#This Row],[EC]]), sensor_data[[#This Row],[average]], sensor_data[[#This Row],[EC]])</f>
        <v>22</v>
      </c>
      <c r="S214" t="str">
        <f>IF(sensor_data[[#This Row],[Filled Energy Consumption]]&gt;AVERAGE(sensor_data[Filled Energy Consumption]), "High", "Low")</f>
        <v>High</v>
      </c>
      <c r="T214" t="s">
        <v>196</v>
      </c>
      <c r="U214" t="b">
        <v>0</v>
      </c>
      <c r="V214">
        <v>18</v>
      </c>
      <c r="W214">
        <v>1</v>
      </c>
      <c r="X214" t="s">
        <v>17</v>
      </c>
    </row>
    <row r="215" spans="1:24" x14ac:dyDescent="0.3">
      <c r="A215" s="1">
        <v>45653.519583333335</v>
      </c>
      <c r="B215" s="1" t="str">
        <f>TEXT(sensor_data[[#This Row],[Timestamp]], "MMMM")</f>
        <v>December</v>
      </c>
      <c r="C2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5" s="2">
        <f>MONTH(sensor_data[[#This Row],[Timestamp]])</f>
        <v>12</v>
      </c>
      <c r="E215" s="2">
        <f>DAY(sensor_data[[#This Row],[Timestamp]])</f>
        <v>27</v>
      </c>
      <c r="F215" t="s">
        <v>185</v>
      </c>
      <c r="H215">
        <v>52.8</v>
      </c>
      <c r="I215">
        <v>25.6</v>
      </c>
      <c r="J215" t="b">
        <v>1</v>
      </c>
      <c r="K215">
        <v>5</v>
      </c>
      <c r="L215" t="str">
        <f>IF(sensor_data[[#This Row],[HVAC Setting]]&lt;=2, "Low", IF(sensor_data[[#This Row],[HVAC Setting]]=3, "Normal", "High"))</f>
        <v>High</v>
      </c>
      <c r="M215">
        <v>26.9</v>
      </c>
      <c r="N215">
        <v>26.9</v>
      </c>
      <c r="O215">
        <f>(sensor_data[[#This Row],[Energy Consumption]]-AVERAGE(sensor_data[Energy Consumption]))/_xlfn.STDEV.P(sensor_data[Energy Consumption])</f>
        <v>6.3938758809415824E-2</v>
      </c>
      <c r="P215" t="str">
        <f>IF(ABS(sensor_data[[#This Row],[z_zcore]])&gt;3, "Outlier", "Normal")</f>
        <v>Normal</v>
      </c>
      <c r="Q215">
        <f>AVERAGEIF(sensor_data[Unit ID], sensor_data[[#This Row],[Unit ID]], sensor_data[EC])</f>
        <v>18.91</v>
      </c>
      <c r="R215">
        <f>IF(ISBLANK(sensor_data[[#This Row],[EC]]), sensor_data[[#This Row],[average]], sensor_data[[#This Row],[EC]])</f>
        <v>26.9</v>
      </c>
      <c r="S215" t="str">
        <f>IF(sensor_data[[#This Row],[Filled Energy Consumption]]&gt;AVERAGE(sensor_data[Filled Energy Consumption]), "High", "Low")</f>
        <v>High</v>
      </c>
      <c r="T215" t="s">
        <v>197</v>
      </c>
      <c r="U215" t="b">
        <v>1</v>
      </c>
      <c r="V215">
        <v>6</v>
      </c>
      <c r="W215">
        <v>1</v>
      </c>
      <c r="X215" t="s">
        <v>19</v>
      </c>
    </row>
    <row r="216" spans="1:24" x14ac:dyDescent="0.3">
      <c r="A216" s="1">
        <v>45504.831388888888</v>
      </c>
      <c r="B216" s="1" t="str">
        <f>TEXT(sensor_data[[#This Row],[Timestamp]], "MMMM")</f>
        <v>July</v>
      </c>
      <c r="C2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6" s="2">
        <f>MONTH(sensor_data[[#This Row],[Timestamp]])</f>
        <v>7</v>
      </c>
      <c r="E216" s="2">
        <f>DAY(sensor_data[[#This Row],[Timestamp]])</f>
        <v>31</v>
      </c>
      <c r="F216" t="s">
        <v>185</v>
      </c>
      <c r="H216">
        <v>87.4</v>
      </c>
      <c r="I216">
        <v>51</v>
      </c>
      <c r="J216" t="b">
        <v>1</v>
      </c>
      <c r="K216">
        <v>4</v>
      </c>
      <c r="L216" t="str">
        <f>IF(sensor_data[[#This Row],[HVAC Setting]]&lt;=2, "Low", IF(sensor_data[[#This Row],[HVAC Setting]]=3, "Normal", "High"))</f>
        <v>High</v>
      </c>
      <c r="M216">
        <v>26.66</v>
      </c>
      <c r="N216">
        <v>26.66</v>
      </c>
      <c r="O216">
        <f>(sensor_data[[#This Row],[Energy Consumption]]-AVERAGE(sensor_data[Energy Consumption]))/_xlfn.STDEV.P(sensor_data[Energy Consumption])</f>
        <v>6.1147962486183725E-2</v>
      </c>
      <c r="P216" t="str">
        <f>IF(ABS(sensor_data[[#This Row],[z_zcore]])&gt;3, "Outlier", "Normal")</f>
        <v>Normal</v>
      </c>
      <c r="Q216">
        <f>AVERAGEIF(sensor_data[Unit ID], sensor_data[[#This Row],[Unit ID]], sensor_data[EC])</f>
        <v>18.91</v>
      </c>
      <c r="R216">
        <f>IF(ISBLANK(sensor_data[[#This Row],[EC]]), sensor_data[[#This Row],[average]], sensor_data[[#This Row],[EC]])</f>
        <v>26.66</v>
      </c>
      <c r="S216" t="str">
        <f>IF(sensor_data[[#This Row],[Filled Energy Consumption]]&gt;AVERAGE(sensor_data[Filled Energy Consumption]), "High", "Low")</f>
        <v>High</v>
      </c>
      <c r="T216" t="s">
        <v>141</v>
      </c>
      <c r="U216" t="b">
        <v>1</v>
      </c>
      <c r="V216">
        <v>22</v>
      </c>
      <c r="W216">
        <v>1</v>
      </c>
      <c r="X216" t="s">
        <v>14</v>
      </c>
    </row>
    <row r="217" spans="1:24" x14ac:dyDescent="0.3">
      <c r="A217" s="1">
        <v>45364.899513888886</v>
      </c>
      <c r="B217" s="1" t="str">
        <f>TEXT(sensor_data[[#This Row],[Timestamp]], "MMMM")</f>
        <v>March</v>
      </c>
      <c r="C2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7" s="2">
        <f>MONTH(sensor_data[[#This Row],[Timestamp]])</f>
        <v>3</v>
      </c>
      <c r="E217" s="2">
        <f>DAY(sensor_data[[#This Row],[Timestamp]])</f>
        <v>13</v>
      </c>
      <c r="F217" t="s">
        <v>185</v>
      </c>
      <c r="H217">
        <v>67.7</v>
      </c>
      <c r="I217">
        <v>33.6</v>
      </c>
      <c r="J217" t="b">
        <v>1</v>
      </c>
      <c r="K217">
        <v>5</v>
      </c>
      <c r="L217" t="str">
        <f>IF(sensor_data[[#This Row],[HVAC Setting]]&lt;=2, "Low", IF(sensor_data[[#This Row],[HVAC Setting]]=3, "Normal", "High"))</f>
        <v>High</v>
      </c>
      <c r="M217">
        <v>26.56</v>
      </c>
      <c r="N217">
        <v>26.56</v>
      </c>
      <c r="O217">
        <f>(sensor_data[[#This Row],[Energy Consumption]]-AVERAGE(sensor_data[Energy Consumption]))/_xlfn.STDEV.P(sensor_data[Energy Consumption])</f>
        <v>5.998513068483699E-2</v>
      </c>
      <c r="P217" t="str">
        <f>IF(ABS(sensor_data[[#This Row],[z_zcore]])&gt;3, "Outlier", "Normal")</f>
        <v>Normal</v>
      </c>
      <c r="Q217">
        <f>AVERAGEIF(sensor_data[Unit ID], sensor_data[[#This Row],[Unit ID]], sensor_data[EC])</f>
        <v>18.91</v>
      </c>
      <c r="R217">
        <f>IF(ISBLANK(sensor_data[[#This Row],[EC]]), sensor_data[[#This Row],[average]], sensor_data[[#This Row],[EC]])</f>
        <v>26.56</v>
      </c>
      <c r="S217" t="str">
        <f>IF(sensor_data[[#This Row],[Filled Energy Consumption]]&gt;AVERAGE(sensor_data[Filled Energy Consumption]), "High", "Low")</f>
        <v>High</v>
      </c>
      <c r="T217" t="s">
        <v>198</v>
      </c>
      <c r="U217" t="b">
        <v>1</v>
      </c>
      <c r="V217">
        <v>13</v>
      </c>
      <c r="W217">
        <v>1</v>
      </c>
      <c r="X217" t="s">
        <v>14</v>
      </c>
    </row>
    <row r="218" spans="1:24" x14ac:dyDescent="0.3">
      <c r="A218" s="1">
        <v>45473.935960648145</v>
      </c>
      <c r="B218" s="1" t="str">
        <f>TEXT(sensor_data[[#This Row],[Timestamp]], "MMMM")</f>
        <v>June</v>
      </c>
      <c r="C2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8" s="2">
        <f>MONTH(sensor_data[[#This Row],[Timestamp]])</f>
        <v>6</v>
      </c>
      <c r="E218" s="2">
        <f>DAY(sensor_data[[#This Row],[Timestamp]])</f>
        <v>30</v>
      </c>
      <c r="F218" t="s">
        <v>185</v>
      </c>
      <c r="H218">
        <v>102.1</v>
      </c>
      <c r="I218">
        <v>48</v>
      </c>
      <c r="J218" t="b">
        <v>0</v>
      </c>
      <c r="K218">
        <v>4.5</v>
      </c>
      <c r="L218" t="str">
        <f>IF(sensor_data[[#This Row],[HVAC Setting]]&lt;=2, "Low", IF(sensor_data[[#This Row],[HVAC Setting]]=3, "Normal", "High"))</f>
        <v>High</v>
      </c>
      <c r="M218">
        <v>26.78</v>
      </c>
      <c r="N218">
        <v>26.78</v>
      </c>
      <c r="O218">
        <f>(sensor_data[[#This Row],[Energy Consumption]]-AVERAGE(sensor_data[Energy Consumption]))/_xlfn.STDEV.P(sensor_data[Energy Consumption])</f>
        <v>6.2543360647799792E-2</v>
      </c>
      <c r="P218" t="str">
        <f>IF(ABS(sensor_data[[#This Row],[z_zcore]])&gt;3, "Outlier", "Normal")</f>
        <v>Normal</v>
      </c>
      <c r="Q218">
        <f>AVERAGEIF(sensor_data[Unit ID], sensor_data[[#This Row],[Unit ID]], sensor_data[EC])</f>
        <v>18.91</v>
      </c>
      <c r="R218">
        <f>IF(ISBLANK(sensor_data[[#This Row],[EC]]), sensor_data[[#This Row],[average]], sensor_data[[#This Row],[EC]])</f>
        <v>26.78</v>
      </c>
      <c r="S218" t="str">
        <f>IF(sensor_data[[#This Row],[Filled Energy Consumption]]&gt;AVERAGE(sensor_data[Filled Energy Consumption]), "High", "Low")</f>
        <v>High</v>
      </c>
      <c r="T218" t="s">
        <v>199</v>
      </c>
      <c r="U218" t="b">
        <v>0</v>
      </c>
      <c r="V218">
        <v>1</v>
      </c>
      <c r="W218">
        <v>0</v>
      </c>
      <c r="X218" t="s">
        <v>14</v>
      </c>
    </row>
    <row r="219" spans="1:24" x14ac:dyDescent="0.3">
      <c r="A219" s="1">
        <v>45559.060208333336</v>
      </c>
      <c r="B219" s="1" t="str">
        <f>TEXT(sensor_data[[#This Row],[Timestamp]], "MMMM")</f>
        <v>September</v>
      </c>
      <c r="C2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9" s="2">
        <f>MONTH(sensor_data[[#This Row],[Timestamp]])</f>
        <v>9</v>
      </c>
      <c r="E219" s="2">
        <f>DAY(sensor_data[[#This Row],[Timestamp]])</f>
        <v>24</v>
      </c>
      <c r="F219" t="s">
        <v>185</v>
      </c>
      <c r="H219">
        <v>70.900000000000006</v>
      </c>
      <c r="I219">
        <v>43.2</v>
      </c>
      <c r="J219" t="b">
        <v>1</v>
      </c>
      <c r="K219">
        <v>1</v>
      </c>
      <c r="L219" t="str">
        <f>IF(sensor_data[[#This Row],[HVAC Setting]]&lt;=2, "Low", IF(sensor_data[[#This Row],[HVAC Setting]]=3, "Normal", "High"))</f>
        <v>Low</v>
      </c>
      <c r="M219">
        <v>7.13</v>
      </c>
      <c r="N219">
        <v>7.13</v>
      </c>
      <c r="O219">
        <f>(sensor_data[[#This Row],[Energy Consumption]]-AVERAGE(sensor_data[Energy Consumption]))/_xlfn.STDEV.P(sensor_data[Energy Consumption])</f>
        <v>-0.16595308831682995</v>
      </c>
      <c r="P219" t="str">
        <f>IF(ABS(sensor_data[[#This Row],[z_zcore]])&gt;3, "Outlier", "Normal")</f>
        <v>Normal</v>
      </c>
      <c r="Q219">
        <f>AVERAGEIF(sensor_data[Unit ID], sensor_data[[#This Row],[Unit ID]], sensor_data[EC])</f>
        <v>18.91</v>
      </c>
      <c r="R219">
        <f>IF(ISBLANK(sensor_data[[#This Row],[EC]]), sensor_data[[#This Row],[average]], sensor_data[[#This Row],[EC]])</f>
        <v>7.13</v>
      </c>
      <c r="S219" t="str">
        <f>IF(sensor_data[[#This Row],[Filled Energy Consumption]]&gt;AVERAGE(sensor_data[Filled Energy Consumption]), "High", "Low")</f>
        <v>Low</v>
      </c>
      <c r="T219" t="s">
        <v>200</v>
      </c>
      <c r="U219" t="b">
        <v>1</v>
      </c>
      <c r="V219">
        <v>17</v>
      </c>
      <c r="W219">
        <v>1</v>
      </c>
      <c r="X219" t="s">
        <v>19</v>
      </c>
    </row>
    <row r="220" spans="1:24" x14ac:dyDescent="0.3">
      <c r="A220" s="1">
        <v>45592.365902777776</v>
      </c>
      <c r="B220" s="1" t="str">
        <f>TEXT(sensor_data[[#This Row],[Timestamp]], "MMMM")</f>
        <v>October</v>
      </c>
      <c r="C2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0" s="2">
        <f>MONTH(sensor_data[[#This Row],[Timestamp]])</f>
        <v>10</v>
      </c>
      <c r="E220" s="2">
        <f>DAY(sensor_data[[#This Row],[Timestamp]])</f>
        <v>27</v>
      </c>
      <c r="F220" t="s">
        <v>185</v>
      </c>
      <c r="H220">
        <v>77.599999999999994</v>
      </c>
      <c r="I220">
        <v>31.5</v>
      </c>
      <c r="J220" t="b">
        <v>1</v>
      </c>
      <c r="K220">
        <v>3.5</v>
      </c>
      <c r="L220" t="str">
        <f>IF(sensor_data[[#This Row],[HVAC Setting]]&lt;=2, "Low", IF(sensor_data[[#This Row],[HVAC Setting]]=3, "Normal", "High"))</f>
        <v>High</v>
      </c>
      <c r="M220">
        <v>19.72</v>
      </c>
      <c r="N220">
        <v>19.72</v>
      </c>
      <c r="O220">
        <f>(sensor_data[[#This Row],[Energy Consumption]]-AVERAGE(sensor_data[Energy Consumption]))/_xlfn.STDEV.P(sensor_data[Energy Consumption])</f>
        <v>-1.9552564527278386E-2</v>
      </c>
      <c r="P220" t="str">
        <f>IF(ABS(sensor_data[[#This Row],[z_zcore]])&gt;3, "Outlier", "Normal")</f>
        <v>Normal</v>
      </c>
      <c r="Q220">
        <f>AVERAGEIF(sensor_data[Unit ID], sensor_data[[#This Row],[Unit ID]], sensor_data[EC])</f>
        <v>18.91</v>
      </c>
      <c r="R220">
        <f>IF(ISBLANK(sensor_data[[#This Row],[EC]]), sensor_data[[#This Row],[average]], sensor_data[[#This Row],[EC]])</f>
        <v>19.72</v>
      </c>
      <c r="S220" t="str">
        <f>IF(sensor_data[[#This Row],[Filled Energy Consumption]]&gt;AVERAGE(sensor_data[Filled Energy Consumption]), "High", "Low")</f>
        <v>High</v>
      </c>
      <c r="T220" t="s">
        <v>39</v>
      </c>
      <c r="U220" t="b">
        <v>1</v>
      </c>
      <c r="V220">
        <v>14</v>
      </c>
      <c r="W220">
        <v>1</v>
      </c>
      <c r="X220" t="s">
        <v>17</v>
      </c>
    </row>
    <row r="221" spans="1:24" x14ac:dyDescent="0.3">
      <c r="A221" s="1">
        <v>45565.618518518517</v>
      </c>
      <c r="B221" s="1" t="str">
        <f>TEXT(sensor_data[[#This Row],[Timestamp]], "MMMM")</f>
        <v>September</v>
      </c>
      <c r="C2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1" s="2">
        <f>MONTH(sensor_data[[#This Row],[Timestamp]])</f>
        <v>9</v>
      </c>
      <c r="E221" s="2">
        <f>DAY(sensor_data[[#This Row],[Timestamp]])</f>
        <v>30</v>
      </c>
      <c r="F221" t="s">
        <v>185</v>
      </c>
      <c r="H221">
        <v>61.1</v>
      </c>
      <c r="I221">
        <v>35.4</v>
      </c>
      <c r="J221" t="b">
        <v>0</v>
      </c>
      <c r="K221">
        <v>2</v>
      </c>
      <c r="L221" t="str">
        <f>IF(sensor_data[[#This Row],[HVAC Setting]]&lt;=2, "Low", IF(sensor_data[[#This Row],[HVAC Setting]]=3, "Normal", "High"))</f>
        <v>Low</v>
      </c>
      <c r="M221">
        <v>10</v>
      </c>
      <c r="N221">
        <v>10</v>
      </c>
      <c r="O221">
        <f>(sensor_data[[#This Row],[Energy Consumption]]-AVERAGE(sensor_data[Energy Consumption]))/_xlfn.STDEV.P(sensor_data[Energy Consumption])</f>
        <v>-0.13257981561817916</v>
      </c>
      <c r="P221" t="str">
        <f>IF(ABS(sensor_data[[#This Row],[z_zcore]])&gt;3, "Outlier", "Normal")</f>
        <v>Normal</v>
      </c>
      <c r="Q221">
        <f>AVERAGEIF(sensor_data[Unit ID], sensor_data[[#This Row],[Unit ID]], sensor_data[EC])</f>
        <v>18.91</v>
      </c>
      <c r="R221">
        <f>IF(ISBLANK(sensor_data[[#This Row],[EC]]), sensor_data[[#This Row],[average]], sensor_data[[#This Row],[EC]])</f>
        <v>10</v>
      </c>
      <c r="S221" t="str">
        <f>IF(sensor_data[[#This Row],[Filled Energy Consumption]]&gt;AVERAGE(sensor_data[Filled Energy Consumption]), "High", "Low")</f>
        <v>Low</v>
      </c>
      <c r="T221" t="s">
        <v>200</v>
      </c>
      <c r="U221" t="b">
        <v>0</v>
      </c>
      <c r="V221">
        <v>5</v>
      </c>
      <c r="W221">
        <v>1</v>
      </c>
      <c r="X221" t="s">
        <v>19</v>
      </c>
    </row>
    <row r="222" spans="1:24" x14ac:dyDescent="0.3">
      <c r="A222" s="1">
        <v>45628.76798611111</v>
      </c>
      <c r="B222" s="1" t="str">
        <f>TEXT(sensor_data[[#This Row],[Timestamp]], "MMMM")</f>
        <v>December</v>
      </c>
      <c r="C2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2" s="2">
        <f>MONTH(sensor_data[[#This Row],[Timestamp]])</f>
        <v>12</v>
      </c>
      <c r="E222" s="2">
        <f>DAY(sensor_data[[#This Row],[Timestamp]])</f>
        <v>2</v>
      </c>
      <c r="F222" t="s">
        <v>201</v>
      </c>
      <c r="H222">
        <v>51.8</v>
      </c>
      <c r="I222">
        <v>28.8</v>
      </c>
      <c r="J222" t="b">
        <v>1</v>
      </c>
      <c r="K222">
        <v>5</v>
      </c>
      <c r="L222" t="str">
        <f>IF(sensor_data[[#This Row],[HVAC Setting]]&lt;=2, "Low", IF(sensor_data[[#This Row],[HVAC Setting]]=3, "Normal", "High"))</f>
        <v>High</v>
      </c>
      <c r="M222">
        <v>29.25</v>
      </c>
      <c r="N222">
        <v>29.25</v>
      </c>
      <c r="O222">
        <f>(sensor_data[[#This Row],[Energy Consumption]]-AVERAGE(sensor_data[Energy Consumption]))/_xlfn.STDEV.P(sensor_data[Energy Consumption])</f>
        <v>9.1265306141063665E-2</v>
      </c>
      <c r="P222" t="str">
        <f>IF(ABS(sensor_data[[#This Row],[z_zcore]])&gt;3, "Outlier", "Normal")</f>
        <v>Normal</v>
      </c>
      <c r="Q222">
        <f>AVERAGEIF(sensor_data[Unit ID], sensor_data[[#This Row],[Unit ID]], sensor_data[EC])</f>
        <v>17.293684210526315</v>
      </c>
      <c r="R222">
        <f>IF(ISBLANK(sensor_data[[#This Row],[EC]]), sensor_data[[#This Row],[average]], sensor_data[[#This Row],[EC]])</f>
        <v>29.25</v>
      </c>
      <c r="S222" t="str">
        <f>IF(sensor_data[[#This Row],[Filled Energy Consumption]]&gt;AVERAGE(sensor_data[Filled Energy Consumption]), "High", "Low")</f>
        <v>High</v>
      </c>
      <c r="T222" t="s">
        <v>202</v>
      </c>
      <c r="U222" t="b">
        <v>1</v>
      </c>
      <c r="V222">
        <v>10</v>
      </c>
      <c r="W222">
        <v>0</v>
      </c>
      <c r="X222" t="s">
        <v>14</v>
      </c>
    </row>
    <row r="223" spans="1:24" x14ac:dyDescent="0.3">
      <c r="A223" s="1">
        <v>45597.292442129627</v>
      </c>
      <c r="B223" s="1" t="str">
        <f>TEXT(sensor_data[[#This Row],[Timestamp]], "MMMM")</f>
        <v>November</v>
      </c>
      <c r="C2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3" s="2">
        <f>MONTH(sensor_data[[#This Row],[Timestamp]])</f>
        <v>11</v>
      </c>
      <c r="E223" s="2">
        <f>DAY(sensor_data[[#This Row],[Timestamp]])</f>
        <v>1</v>
      </c>
      <c r="F223" t="s">
        <v>201</v>
      </c>
      <c r="H223">
        <v>61.5</v>
      </c>
      <c r="I223">
        <v>37.4</v>
      </c>
      <c r="J223" t="b">
        <v>0</v>
      </c>
      <c r="K223">
        <v>2</v>
      </c>
      <c r="L223" t="str">
        <f>IF(sensor_data[[#This Row],[HVAC Setting]]&lt;=2, "Low", IF(sensor_data[[#This Row],[HVAC Setting]]=3, "Normal", "High"))</f>
        <v>Low</v>
      </c>
      <c r="M223">
        <v>10</v>
      </c>
      <c r="N223">
        <v>10</v>
      </c>
      <c r="O223">
        <f>(sensor_data[[#This Row],[Energy Consumption]]-AVERAGE(sensor_data[Energy Consumption]))/_xlfn.STDEV.P(sensor_data[Energy Consumption])</f>
        <v>-0.13257981561817916</v>
      </c>
      <c r="P223" t="str">
        <f>IF(ABS(sensor_data[[#This Row],[z_zcore]])&gt;3, "Outlier", "Normal")</f>
        <v>Normal</v>
      </c>
      <c r="Q223">
        <f>AVERAGEIF(sensor_data[Unit ID], sensor_data[[#This Row],[Unit ID]], sensor_data[EC])</f>
        <v>17.293684210526315</v>
      </c>
      <c r="R223">
        <f>IF(ISBLANK(sensor_data[[#This Row],[EC]]), sensor_data[[#This Row],[average]], sensor_data[[#This Row],[EC]])</f>
        <v>10</v>
      </c>
      <c r="S223" t="str">
        <f>IF(sensor_data[[#This Row],[Filled Energy Consumption]]&gt;AVERAGE(sensor_data[Filled Energy Consumption]), "High", "Low")</f>
        <v>Low</v>
      </c>
      <c r="T223" t="s">
        <v>50</v>
      </c>
      <c r="U223" t="b">
        <v>0</v>
      </c>
      <c r="V223">
        <v>16</v>
      </c>
      <c r="W223">
        <v>0</v>
      </c>
      <c r="X223" t="s">
        <v>14</v>
      </c>
    </row>
    <row r="224" spans="1:24" x14ac:dyDescent="0.3">
      <c r="A224" s="1">
        <v>45475.284629629627</v>
      </c>
      <c r="B224" s="1" t="str">
        <f>TEXT(sensor_data[[#This Row],[Timestamp]], "MMMM")</f>
        <v>July</v>
      </c>
      <c r="C2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4" s="2">
        <f>MONTH(sensor_data[[#This Row],[Timestamp]])</f>
        <v>7</v>
      </c>
      <c r="E224" s="2">
        <f>DAY(sensor_data[[#This Row],[Timestamp]])</f>
        <v>2</v>
      </c>
      <c r="F224" t="s">
        <v>201</v>
      </c>
      <c r="H224">
        <v>84.2</v>
      </c>
      <c r="I224">
        <v>45.4</v>
      </c>
      <c r="J224" t="b">
        <v>1</v>
      </c>
      <c r="K224">
        <v>4</v>
      </c>
      <c r="L224" t="str">
        <f>IF(sensor_data[[#This Row],[HVAC Setting]]&lt;=2, "Low", IF(sensor_data[[#This Row],[HVAC Setting]]=3, "Normal", "High"))</f>
        <v>High</v>
      </c>
      <c r="M224">
        <v>21.8</v>
      </c>
      <c r="N224">
        <v>21.8</v>
      </c>
      <c r="O224">
        <f>(sensor_data[[#This Row],[Energy Consumption]]-AVERAGE(sensor_data[Energy Consumption]))/_xlfn.STDEV.P(sensor_data[Energy Consumption])</f>
        <v>4.6343369407333282E-3</v>
      </c>
      <c r="P224" t="str">
        <f>IF(ABS(sensor_data[[#This Row],[z_zcore]])&gt;3, "Outlier", "Normal")</f>
        <v>Normal</v>
      </c>
      <c r="Q224">
        <f>AVERAGEIF(sensor_data[Unit ID], sensor_data[[#This Row],[Unit ID]], sensor_data[EC])</f>
        <v>17.293684210526315</v>
      </c>
      <c r="R224">
        <f>IF(ISBLANK(sensor_data[[#This Row],[EC]]), sensor_data[[#This Row],[average]], sensor_data[[#This Row],[EC]])</f>
        <v>21.8</v>
      </c>
      <c r="S224" t="str">
        <f>IF(sensor_data[[#This Row],[Filled Energy Consumption]]&gt;AVERAGE(sensor_data[Filled Energy Consumption]), "High", "Low")</f>
        <v>High</v>
      </c>
      <c r="T224" t="s">
        <v>203</v>
      </c>
      <c r="U224" t="b">
        <v>1</v>
      </c>
      <c r="V224">
        <v>17</v>
      </c>
      <c r="W224">
        <v>1</v>
      </c>
      <c r="X224" t="s">
        <v>19</v>
      </c>
    </row>
    <row r="225" spans="1:24" x14ac:dyDescent="0.3">
      <c r="A225" s="1">
        <v>45539.438680555555</v>
      </c>
      <c r="B225" s="1" t="str">
        <f>TEXT(sensor_data[[#This Row],[Timestamp]], "MMMM")</f>
        <v>September</v>
      </c>
      <c r="C2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5" s="2">
        <f>MONTH(sensor_data[[#This Row],[Timestamp]])</f>
        <v>9</v>
      </c>
      <c r="E225" s="2">
        <f>DAY(sensor_data[[#This Row],[Timestamp]])</f>
        <v>4</v>
      </c>
      <c r="F225" t="s">
        <v>201</v>
      </c>
      <c r="H225">
        <v>61.8</v>
      </c>
      <c r="I225">
        <v>44.7</v>
      </c>
      <c r="J225" t="b">
        <v>0</v>
      </c>
      <c r="K225">
        <v>3</v>
      </c>
      <c r="L225" t="str">
        <f>IF(sensor_data[[#This Row],[HVAC Setting]]&lt;=2, "Low", IF(sensor_data[[#This Row],[HVAC Setting]]=3, "Normal", "High"))</f>
        <v>Normal</v>
      </c>
      <c r="M225">
        <v>15</v>
      </c>
      <c r="N225">
        <v>15</v>
      </c>
      <c r="O225">
        <f>(sensor_data[[#This Row],[Energy Consumption]]-AVERAGE(sensor_data[Energy Consumption]))/_xlfn.STDEV.P(sensor_data[Energy Consumption])</f>
        <v>-7.4438225550843368E-2</v>
      </c>
      <c r="P225" t="str">
        <f>IF(ABS(sensor_data[[#This Row],[z_zcore]])&gt;3, "Outlier", "Normal")</f>
        <v>Normal</v>
      </c>
      <c r="Q225">
        <f>AVERAGEIF(sensor_data[Unit ID], sensor_data[[#This Row],[Unit ID]], sensor_data[EC])</f>
        <v>17.293684210526315</v>
      </c>
      <c r="R225">
        <f>IF(ISBLANK(sensor_data[[#This Row],[EC]]), sensor_data[[#This Row],[average]], sensor_data[[#This Row],[EC]])</f>
        <v>15</v>
      </c>
      <c r="S225" t="str">
        <f>IF(sensor_data[[#This Row],[Filled Energy Consumption]]&gt;AVERAGE(sensor_data[Filled Energy Consumption]), "High", "Low")</f>
        <v>Low</v>
      </c>
      <c r="T225" t="s">
        <v>123</v>
      </c>
      <c r="U225" t="b">
        <v>0</v>
      </c>
      <c r="V225">
        <v>20</v>
      </c>
      <c r="W225">
        <v>0</v>
      </c>
      <c r="X225" t="s">
        <v>14</v>
      </c>
    </row>
    <row r="226" spans="1:24" x14ac:dyDescent="0.3">
      <c r="A226" s="1">
        <v>45367.347592592596</v>
      </c>
      <c r="B226" s="1" t="str">
        <f>TEXT(sensor_data[[#This Row],[Timestamp]], "MMMM")</f>
        <v>March</v>
      </c>
      <c r="C2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6" s="2">
        <f>MONTH(sensor_data[[#This Row],[Timestamp]])</f>
        <v>3</v>
      </c>
      <c r="E226" s="2">
        <f>DAY(sensor_data[[#This Row],[Timestamp]])</f>
        <v>16</v>
      </c>
      <c r="F226" t="s">
        <v>201</v>
      </c>
      <c r="H226">
        <v>75.2</v>
      </c>
      <c r="I226">
        <v>53.9</v>
      </c>
      <c r="J226" t="b">
        <v>1</v>
      </c>
      <c r="K226">
        <v>3.5</v>
      </c>
      <c r="L226" t="str">
        <f>IF(sensor_data[[#This Row],[HVAC Setting]]&lt;=2, "Low", IF(sensor_data[[#This Row],[HVAC Setting]]=3, "Normal", "High"))</f>
        <v>High</v>
      </c>
      <c r="M226">
        <v>19.52</v>
      </c>
      <c r="N226">
        <v>19.52</v>
      </c>
      <c r="O226">
        <f>(sensor_data[[#This Row],[Energy Consumption]]-AVERAGE(sensor_data[Energy Consumption]))/_xlfn.STDEV.P(sensor_data[Energy Consumption])</f>
        <v>-2.1878228129971811E-2</v>
      </c>
      <c r="P226" t="str">
        <f>IF(ABS(sensor_data[[#This Row],[z_zcore]])&gt;3, "Outlier", "Normal")</f>
        <v>Normal</v>
      </c>
      <c r="Q226">
        <f>AVERAGEIF(sensor_data[Unit ID], sensor_data[[#This Row],[Unit ID]], sensor_data[EC])</f>
        <v>17.293684210526315</v>
      </c>
      <c r="R226">
        <f>IF(ISBLANK(sensor_data[[#This Row],[EC]]), sensor_data[[#This Row],[average]], sensor_data[[#This Row],[EC]])</f>
        <v>19.52</v>
      </c>
      <c r="S226" t="str">
        <f>IF(sensor_data[[#This Row],[Filled Energy Consumption]]&gt;AVERAGE(sensor_data[Filled Energy Consumption]), "High", "Low")</f>
        <v>High</v>
      </c>
      <c r="T226" t="s">
        <v>204</v>
      </c>
      <c r="U226" t="b">
        <v>1</v>
      </c>
      <c r="V226">
        <v>17</v>
      </c>
      <c r="W226">
        <v>1</v>
      </c>
      <c r="X226" t="s">
        <v>14</v>
      </c>
    </row>
    <row r="227" spans="1:24" x14ac:dyDescent="0.3">
      <c r="A227" s="1">
        <v>45547.473622685182</v>
      </c>
      <c r="B227" s="1" t="str">
        <f>TEXT(sensor_data[[#This Row],[Timestamp]], "MMMM")</f>
        <v>September</v>
      </c>
      <c r="C2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7" s="2">
        <f>MONTH(sensor_data[[#This Row],[Timestamp]])</f>
        <v>9</v>
      </c>
      <c r="E227" s="2">
        <f>DAY(sensor_data[[#This Row],[Timestamp]])</f>
        <v>12</v>
      </c>
      <c r="F227" t="s">
        <v>201</v>
      </c>
      <c r="H227">
        <v>61.7</v>
      </c>
      <c r="I227">
        <v>48.3</v>
      </c>
      <c r="J227" t="b">
        <v>0</v>
      </c>
      <c r="K227">
        <v>1</v>
      </c>
      <c r="L227" t="str">
        <f>IF(sensor_data[[#This Row],[HVAC Setting]]&lt;=2, "Low", IF(sensor_data[[#This Row],[HVAC Setting]]=3, "Normal", "High"))</f>
        <v>Low</v>
      </c>
      <c r="O227">
        <f>(sensor_data[[#This Row],[Energy Consumption]]-AVERAGE(sensor_data[Energy Consumption]))/_xlfn.STDEV.P(sensor_data[Energy Consumption])</f>
        <v>-0.24886299575285079</v>
      </c>
      <c r="P227" t="str">
        <f>IF(ABS(sensor_data[[#This Row],[z_zcore]])&gt;3, "Outlier", "Normal")</f>
        <v>Normal</v>
      </c>
      <c r="Q227">
        <f>AVERAGEIF(sensor_data[Unit ID], sensor_data[[#This Row],[Unit ID]], sensor_data[EC])</f>
        <v>17.293684210526315</v>
      </c>
      <c r="R227">
        <f>IF(ISBLANK(sensor_data[[#This Row],[EC]]), sensor_data[[#This Row],[average]], sensor_data[[#This Row],[EC]])</f>
        <v>17.293684210526315</v>
      </c>
      <c r="S227" t="str">
        <f>IF(sensor_data[[#This Row],[Filled Energy Consumption]]&gt;AVERAGE(sensor_data[Filled Energy Consumption]), "High", "Low")</f>
        <v>Low</v>
      </c>
      <c r="T227" t="s">
        <v>205</v>
      </c>
      <c r="U227" t="b">
        <v>0</v>
      </c>
      <c r="V227">
        <v>11</v>
      </c>
      <c r="W227">
        <v>0</v>
      </c>
      <c r="X227" t="s">
        <v>19</v>
      </c>
    </row>
    <row r="228" spans="1:24" x14ac:dyDescent="0.3">
      <c r="A228" s="1">
        <v>45600.858124999999</v>
      </c>
      <c r="B228" s="1" t="str">
        <f>TEXT(sensor_data[[#This Row],[Timestamp]], "MMMM")</f>
        <v>November</v>
      </c>
      <c r="C2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8" s="2">
        <f>MONTH(sensor_data[[#This Row],[Timestamp]])</f>
        <v>11</v>
      </c>
      <c r="E228" s="2">
        <f>DAY(sensor_data[[#This Row],[Timestamp]])</f>
        <v>4</v>
      </c>
      <c r="F228" t="s">
        <v>201</v>
      </c>
      <c r="H228">
        <v>80.8</v>
      </c>
      <c r="I228">
        <v>32.4</v>
      </c>
      <c r="J228" t="b">
        <v>0</v>
      </c>
      <c r="K228">
        <v>3</v>
      </c>
      <c r="L228" t="str">
        <f>IF(sensor_data[[#This Row],[HVAC Setting]]&lt;=2, "Low", IF(sensor_data[[#This Row],[HVAC Setting]]=3, "Normal", "High"))</f>
        <v>Normal</v>
      </c>
      <c r="M228">
        <v>16.5</v>
      </c>
      <c r="N228">
        <v>16.5</v>
      </c>
      <c r="O228">
        <f>(sensor_data[[#This Row],[Energy Consumption]]-AVERAGE(sensor_data[Energy Consumption]))/_xlfn.STDEV.P(sensor_data[Energy Consumption])</f>
        <v>-5.6995748530642633E-2</v>
      </c>
      <c r="P228" t="str">
        <f>IF(ABS(sensor_data[[#This Row],[z_zcore]])&gt;3, "Outlier", "Normal")</f>
        <v>Normal</v>
      </c>
      <c r="Q228">
        <f>AVERAGEIF(sensor_data[Unit ID], sensor_data[[#This Row],[Unit ID]], sensor_data[EC])</f>
        <v>17.293684210526315</v>
      </c>
      <c r="R228">
        <f>IF(ISBLANK(sensor_data[[#This Row],[EC]]), sensor_data[[#This Row],[average]], sensor_data[[#This Row],[EC]])</f>
        <v>16.5</v>
      </c>
      <c r="S228" t="str">
        <f>IF(sensor_data[[#This Row],[Filled Energy Consumption]]&gt;AVERAGE(sensor_data[Filled Energy Consumption]), "High", "Low")</f>
        <v>Low</v>
      </c>
      <c r="T228" t="s">
        <v>193</v>
      </c>
      <c r="U228" t="b">
        <v>0</v>
      </c>
      <c r="V228">
        <v>18</v>
      </c>
      <c r="W228">
        <v>1</v>
      </c>
      <c r="X228" t="s">
        <v>14</v>
      </c>
    </row>
    <row r="229" spans="1:24" x14ac:dyDescent="0.3">
      <c r="A229" s="1">
        <v>45503.196192129632</v>
      </c>
      <c r="B229" s="1" t="str">
        <f>TEXT(sensor_data[[#This Row],[Timestamp]], "MMMM")</f>
        <v>July</v>
      </c>
      <c r="C2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9" s="2">
        <f>MONTH(sensor_data[[#This Row],[Timestamp]])</f>
        <v>7</v>
      </c>
      <c r="E229" s="2">
        <f>DAY(sensor_data[[#This Row],[Timestamp]])</f>
        <v>30</v>
      </c>
      <c r="F229" t="s">
        <v>201</v>
      </c>
      <c r="H229">
        <v>98.4</v>
      </c>
      <c r="I229">
        <v>57.4</v>
      </c>
      <c r="J229" t="b">
        <v>1</v>
      </c>
      <c r="K229">
        <v>3</v>
      </c>
      <c r="L229" t="str">
        <f>IF(sensor_data[[#This Row],[HVAC Setting]]&lt;=2, "Low", IF(sensor_data[[#This Row],[HVAC Setting]]=3, "Normal", "High"))</f>
        <v>Normal</v>
      </c>
      <c r="M229">
        <v>18.57</v>
      </c>
      <c r="N229">
        <v>18.57</v>
      </c>
      <c r="O229">
        <f>(sensor_data[[#This Row],[Energy Consumption]]-AVERAGE(sensor_data[Energy Consumption]))/_xlfn.STDEV.P(sensor_data[Energy Consumption])</f>
        <v>-3.2925130242765603E-2</v>
      </c>
      <c r="P229" t="str">
        <f>IF(ABS(sensor_data[[#This Row],[z_zcore]])&gt;3, "Outlier", "Normal")</f>
        <v>Normal</v>
      </c>
      <c r="Q229">
        <f>AVERAGEIF(sensor_data[Unit ID], sensor_data[[#This Row],[Unit ID]], sensor_data[EC])</f>
        <v>17.293684210526315</v>
      </c>
      <c r="R229">
        <f>IF(ISBLANK(sensor_data[[#This Row],[EC]]), sensor_data[[#This Row],[average]], sensor_data[[#This Row],[EC]])</f>
        <v>18.57</v>
      </c>
      <c r="S229" t="str">
        <f>IF(sensor_data[[#This Row],[Filled Energy Consumption]]&gt;AVERAGE(sensor_data[Filled Energy Consumption]), "High", "Low")</f>
        <v>High</v>
      </c>
      <c r="T229" t="s">
        <v>199</v>
      </c>
      <c r="U229" t="b">
        <v>1</v>
      </c>
      <c r="V229">
        <v>3</v>
      </c>
      <c r="W229">
        <v>1</v>
      </c>
      <c r="X229" t="s">
        <v>17</v>
      </c>
    </row>
    <row r="230" spans="1:24" x14ac:dyDescent="0.3">
      <c r="A230" s="1">
        <v>45307.345949074072</v>
      </c>
      <c r="B230" s="1" t="str">
        <f>TEXT(sensor_data[[#This Row],[Timestamp]], "MMMM")</f>
        <v>January</v>
      </c>
      <c r="C2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0" s="2">
        <f>MONTH(sensor_data[[#This Row],[Timestamp]])</f>
        <v>1</v>
      </c>
      <c r="E230" s="2">
        <f>DAY(sensor_data[[#This Row],[Timestamp]])</f>
        <v>16</v>
      </c>
      <c r="F230" t="s">
        <v>201</v>
      </c>
      <c r="H230">
        <v>57.2</v>
      </c>
      <c r="I230">
        <v>38.5</v>
      </c>
      <c r="J230" t="b">
        <v>1</v>
      </c>
      <c r="K230">
        <v>4</v>
      </c>
      <c r="L230" t="str">
        <f>IF(sensor_data[[#This Row],[HVAC Setting]]&lt;=2, "Low", IF(sensor_data[[#This Row],[HVAC Setting]]=3, "Normal", "High"))</f>
        <v>High</v>
      </c>
      <c r="M230">
        <v>21.74</v>
      </c>
      <c r="N230">
        <v>21.74</v>
      </c>
      <c r="O230">
        <f>(sensor_data[[#This Row],[Energy Consumption]]-AVERAGE(sensor_data[Energy Consumption]))/_xlfn.STDEV.P(sensor_data[Energy Consumption])</f>
        <v>3.9366378599252723E-3</v>
      </c>
      <c r="P230" t="str">
        <f>IF(ABS(sensor_data[[#This Row],[z_zcore]])&gt;3, "Outlier", "Normal")</f>
        <v>Normal</v>
      </c>
      <c r="Q230">
        <f>AVERAGEIF(sensor_data[Unit ID], sensor_data[[#This Row],[Unit ID]], sensor_data[EC])</f>
        <v>17.293684210526315</v>
      </c>
      <c r="R230">
        <f>IF(ISBLANK(sensor_data[[#This Row],[EC]]), sensor_data[[#This Row],[average]], sensor_data[[#This Row],[EC]])</f>
        <v>21.74</v>
      </c>
      <c r="S230" t="str">
        <f>IF(sensor_data[[#This Row],[Filled Energy Consumption]]&gt;AVERAGE(sensor_data[Filled Energy Consumption]), "High", "Low")</f>
        <v>High</v>
      </c>
      <c r="T230" t="s">
        <v>206</v>
      </c>
      <c r="U230" t="b">
        <v>1</v>
      </c>
      <c r="V230">
        <v>7</v>
      </c>
      <c r="W230">
        <v>0</v>
      </c>
      <c r="X230" t="s">
        <v>17</v>
      </c>
    </row>
    <row r="231" spans="1:24" x14ac:dyDescent="0.3">
      <c r="A231" s="1">
        <v>45650.336446759262</v>
      </c>
      <c r="B231" s="1" t="str">
        <f>TEXT(sensor_data[[#This Row],[Timestamp]], "MMMM")</f>
        <v>December</v>
      </c>
      <c r="C2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1" s="2">
        <f>MONTH(sensor_data[[#This Row],[Timestamp]])</f>
        <v>12</v>
      </c>
      <c r="E231" s="2">
        <f>DAY(sensor_data[[#This Row],[Timestamp]])</f>
        <v>24</v>
      </c>
      <c r="F231" t="s">
        <v>201</v>
      </c>
      <c r="H231">
        <v>48.2</v>
      </c>
      <c r="I231">
        <v>35.1</v>
      </c>
      <c r="J231" t="b">
        <v>1</v>
      </c>
      <c r="K231">
        <v>3</v>
      </c>
      <c r="L231" t="str">
        <f>IF(sensor_data[[#This Row],[HVAC Setting]]&lt;=2, "Low", IF(sensor_data[[#This Row],[HVAC Setting]]=3, "Normal", "High"))</f>
        <v>Normal</v>
      </c>
      <c r="M231">
        <v>19.149999999999999</v>
      </c>
      <c r="N231">
        <v>19.149999999999999</v>
      </c>
      <c r="O231">
        <f>(sensor_data[[#This Row],[Energy Consumption]]-AVERAGE(sensor_data[Energy Consumption]))/_xlfn.STDEV.P(sensor_data[Energy Consumption])</f>
        <v>-2.6180705794954674E-2</v>
      </c>
      <c r="P231" t="str">
        <f>IF(ABS(sensor_data[[#This Row],[z_zcore]])&gt;3, "Outlier", "Normal")</f>
        <v>Normal</v>
      </c>
      <c r="Q231">
        <f>AVERAGEIF(sensor_data[Unit ID], sensor_data[[#This Row],[Unit ID]], sensor_data[EC])</f>
        <v>17.293684210526315</v>
      </c>
      <c r="R231">
        <f>IF(ISBLANK(sensor_data[[#This Row],[EC]]), sensor_data[[#This Row],[average]], sensor_data[[#This Row],[EC]])</f>
        <v>19.149999999999999</v>
      </c>
      <c r="S231" t="str">
        <f>IF(sensor_data[[#This Row],[Filled Energy Consumption]]&gt;AVERAGE(sensor_data[Filled Energy Consumption]), "High", "Low")</f>
        <v>High</v>
      </c>
      <c r="T231" t="s">
        <v>207</v>
      </c>
      <c r="U231" t="b">
        <v>1</v>
      </c>
      <c r="V231">
        <v>18</v>
      </c>
      <c r="W231">
        <v>1</v>
      </c>
      <c r="X231" t="s">
        <v>14</v>
      </c>
    </row>
    <row r="232" spans="1:24" x14ac:dyDescent="0.3">
      <c r="A232" s="1">
        <v>45377.653854166667</v>
      </c>
      <c r="B232" s="1" t="str">
        <f>TEXT(sensor_data[[#This Row],[Timestamp]], "MMMM")</f>
        <v>March</v>
      </c>
      <c r="C2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2" s="2">
        <f>MONTH(sensor_data[[#This Row],[Timestamp]])</f>
        <v>3</v>
      </c>
      <c r="E232" s="2">
        <f>DAY(sensor_data[[#This Row],[Timestamp]])</f>
        <v>26</v>
      </c>
      <c r="F232" t="s">
        <v>201</v>
      </c>
      <c r="H232">
        <v>74.8</v>
      </c>
      <c r="I232">
        <v>57.7</v>
      </c>
      <c r="J232" t="b">
        <v>0</v>
      </c>
      <c r="K232">
        <v>1</v>
      </c>
      <c r="L232" t="str">
        <f>IF(sensor_data[[#This Row],[HVAC Setting]]&lt;=2, "Low", IF(sensor_data[[#This Row],[HVAC Setting]]=3, "Normal", "High"))</f>
        <v>Low</v>
      </c>
      <c r="M232">
        <v>5</v>
      </c>
      <c r="N232">
        <v>5</v>
      </c>
      <c r="O232">
        <f>(sensor_data[[#This Row],[Energy Consumption]]-AVERAGE(sensor_data[Energy Consumption]))/_xlfn.STDEV.P(sensor_data[Energy Consumption])</f>
        <v>-0.19072140568551499</v>
      </c>
      <c r="P232" t="str">
        <f>IF(ABS(sensor_data[[#This Row],[z_zcore]])&gt;3, "Outlier", "Normal")</f>
        <v>Normal</v>
      </c>
      <c r="Q232">
        <f>AVERAGEIF(sensor_data[Unit ID], sensor_data[[#This Row],[Unit ID]], sensor_data[EC])</f>
        <v>17.293684210526315</v>
      </c>
      <c r="R232">
        <f>IF(ISBLANK(sensor_data[[#This Row],[EC]]), sensor_data[[#This Row],[average]], sensor_data[[#This Row],[EC]])</f>
        <v>5</v>
      </c>
      <c r="S232" t="str">
        <f>IF(sensor_data[[#This Row],[Filled Energy Consumption]]&gt;AVERAGE(sensor_data[Filled Energy Consumption]), "High", "Low")</f>
        <v>Low</v>
      </c>
      <c r="T232" t="s">
        <v>94</v>
      </c>
      <c r="U232" t="b">
        <v>0</v>
      </c>
      <c r="V232">
        <v>2</v>
      </c>
      <c r="W232">
        <v>1</v>
      </c>
      <c r="X232" t="s">
        <v>19</v>
      </c>
    </row>
    <row r="233" spans="1:24" x14ac:dyDescent="0.3">
      <c r="A233" s="1">
        <v>45561.681990740741</v>
      </c>
      <c r="B233" s="1" t="str">
        <f>TEXT(sensor_data[[#This Row],[Timestamp]], "MMMM")</f>
        <v>September</v>
      </c>
      <c r="C2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3" s="2">
        <f>MONTH(sensor_data[[#This Row],[Timestamp]])</f>
        <v>9</v>
      </c>
      <c r="E233" s="2">
        <f>DAY(sensor_data[[#This Row],[Timestamp]])</f>
        <v>26</v>
      </c>
      <c r="F233" t="s">
        <v>201</v>
      </c>
      <c r="H233">
        <v>66.8</v>
      </c>
      <c r="I233">
        <v>52.7</v>
      </c>
      <c r="J233" t="b">
        <v>0</v>
      </c>
      <c r="K233">
        <v>2</v>
      </c>
      <c r="L233" t="str">
        <f>IF(sensor_data[[#This Row],[HVAC Setting]]&lt;=2, "Low", IF(sensor_data[[#This Row],[HVAC Setting]]=3, "Normal", "High"))</f>
        <v>Low</v>
      </c>
      <c r="M233">
        <v>10</v>
      </c>
      <c r="N233">
        <v>10</v>
      </c>
      <c r="O233">
        <f>(sensor_data[[#This Row],[Energy Consumption]]-AVERAGE(sensor_data[Energy Consumption]))/_xlfn.STDEV.P(sensor_data[Energy Consumption])</f>
        <v>-0.13257981561817916</v>
      </c>
      <c r="P233" t="str">
        <f>IF(ABS(sensor_data[[#This Row],[z_zcore]])&gt;3, "Outlier", "Normal")</f>
        <v>Normal</v>
      </c>
      <c r="Q233">
        <f>AVERAGEIF(sensor_data[Unit ID], sensor_data[[#This Row],[Unit ID]], sensor_data[EC])</f>
        <v>17.293684210526315</v>
      </c>
      <c r="R233">
        <f>IF(ISBLANK(sensor_data[[#This Row],[EC]]), sensor_data[[#This Row],[average]], sensor_data[[#This Row],[EC]])</f>
        <v>10</v>
      </c>
      <c r="S233" t="str">
        <f>IF(sensor_data[[#This Row],[Filled Energy Consumption]]&gt;AVERAGE(sensor_data[Filled Energy Consumption]), "High", "Low")</f>
        <v>Low</v>
      </c>
      <c r="T233" t="s">
        <v>208</v>
      </c>
      <c r="U233" t="b">
        <v>0</v>
      </c>
      <c r="V233">
        <v>2</v>
      </c>
      <c r="W233">
        <v>1</v>
      </c>
      <c r="X233" t="s">
        <v>17</v>
      </c>
    </row>
    <row r="234" spans="1:24" x14ac:dyDescent="0.3">
      <c r="A234" s="1">
        <v>45455.196203703701</v>
      </c>
      <c r="B234" s="1" t="str">
        <f>TEXT(sensor_data[[#This Row],[Timestamp]], "MMMM")</f>
        <v>June</v>
      </c>
      <c r="C2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4" s="2">
        <f>MONTH(sensor_data[[#This Row],[Timestamp]])</f>
        <v>6</v>
      </c>
      <c r="E234" s="2">
        <f>DAY(sensor_data[[#This Row],[Timestamp]])</f>
        <v>12</v>
      </c>
      <c r="F234" t="s">
        <v>201</v>
      </c>
      <c r="H234">
        <v>87.3</v>
      </c>
      <c r="I234">
        <v>63.9</v>
      </c>
      <c r="J234" t="b">
        <v>0</v>
      </c>
      <c r="K234">
        <v>2</v>
      </c>
      <c r="L234" t="str">
        <f>IF(sensor_data[[#This Row],[HVAC Setting]]&lt;=2, "Low", IF(sensor_data[[#This Row],[HVAC Setting]]=3, "Normal", "High"))</f>
        <v>Low</v>
      </c>
      <c r="M234">
        <v>12</v>
      </c>
      <c r="N234">
        <v>12</v>
      </c>
      <c r="O234">
        <f>(sensor_data[[#This Row],[Energy Consumption]]-AVERAGE(sensor_data[Energy Consumption]))/_xlfn.STDEV.P(sensor_data[Energy Consumption])</f>
        <v>-0.10932317959124485</v>
      </c>
      <c r="P234" t="str">
        <f>IF(ABS(sensor_data[[#This Row],[z_zcore]])&gt;3, "Outlier", "Normal")</f>
        <v>Normal</v>
      </c>
      <c r="Q234">
        <f>AVERAGEIF(sensor_data[Unit ID], sensor_data[[#This Row],[Unit ID]], sensor_data[EC])</f>
        <v>17.293684210526315</v>
      </c>
      <c r="R234">
        <f>IF(ISBLANK(sensor_data[[#This Row],[EC]]), sensor_data[[#This Row],[average]], sensor_data[[#This Row],[EC]])</f>
        <v>12</v>
      </c>
      <c r="S234" t="str">
        <f>IF(sensor_data[[#This Row],[Filled Energy Consumption]]&gt;AVERAGE(sensor_data[Filled Energy Consumption]), "High", "Low")</f>
        <v>Low</v>
      </c>
      <c r="T234" t="s">
        <v>99</v>
      </c>
      <c r="U234" t="b">
        <v>0</v>
      </c>
      <c r="V234">
        <v>11</v>
      </c>
      <c r="W234">
        <v>0</v>
      </c>
      <c r="X234" t="s">
        <v>14</v>
      </c>
    </row>
    <row r="235" spans="1:24" x14ac:dyDescent="0.3">
      <c r="A235" s="1">
        <v>45591.846435185187</v>
      </c>
      <c r="B235" s="1" t="str">
        <f>TEXT(sensor_data[[#This Row],[Timestamp]], "MMMM")</f>
        <v>October</v>
      </c>
      <c r="C2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5" s="2">
        <f>MONTH(sensor_data[[#This Row],[Timestamp]])</f>
        <v>10</v>
      </c>
      <c r="E235" s="2">
        <f>DAY(sensor_data[[#This Row],[Timestamp]])</f>
        <v>26</v>
      </c>
      <c r="F235" t="s">
        <v>201</v>
      </c>
      <c r="H235">
        <v>77.2</v>
      </c>
      <c r="I235">
        <v>36.700000000000003</v>
      </c>
      <c r="J235" t="b">
        <v>1</v>
      </c>
      <c r="K235">
        <v>4.5</v>
      </c>
      <c r="L235" t="str">
        <f>IF(sensor_data[[#This Row],[HVAC Setting]]&lt;=2, "Low", IF(sensor_data[[#This Row],[HVAC Setting]]=3, "Normal", "High"))</f>
        <v>High</v>
      </c>
      <c r="M235">
        <v>27.82</v>
      </c>
      <c r="N235">
        <v>27.82</v>
      </c>
      <c r="O235">
        <f>(sensor_data[[#This Row],[Energy Consumption]]-AVERAGE(sensor_data[Energy Consumption]))/_xlfn.STDEV.P(sensor_data[Energy Consumption])</f>
        <v>7.4636811381805626E-2</v>
      </c>
      <c r="P235" t="str">
        <f>IF(ABS(sensor_data[[#This Row],[z_zcore]])&gt;3, "Outlier", "Normal")</f>
        <v>Normal</v>
      </c>
      <c r="Q235">
        <f>AVERAGEIF(sensor_data[Unit ID], sensor_data[[#This Row],[Unit ID]], sensor_data[EC])</f>
        <v>17.293684210526315</v>
      </c>
      <c r="R235">
        <f>IF(ISBLANK(sensor_data[[#This Row],[EC]]), sensor_data[[#This Row],[average]], sensor_data[[#This Row],[EC]])</f>
        <v>27.82</v>
      </c>
      <c r="S235" t="str">
        <f>IF(sensor_data[[#This Row],[Filled Energy Consumption]]&gt;AVERAGE(sensor_data[Filled Energy Consumption]), "High", "Low")</f>
        <v>High</v>
      </c>
      <c r="T235" t="s">
        <v>209</v>
      </c>
      <c r="U235" t="b">
        <v>1</v>
      </c>
      <c r="V235">
        <v>4</v>
      </c>
      <c r="W235">
        <v>1</v>
      </c>
      <c r="X235" t="s">
        <v>19</v>
      </c>
    </row>
    <row r="236" spans="1:24" x14ac:dyDescent="0.3">
      <c r="A236" s="1">
        <v>45634.199537037035</v>
      </c>
      <c r="B236" s="1" t="str">
        <f>TEXT(sensor_data[[#This Row],[Timestamp]], "MMMM")</f>
        <v>December</v>
      </c>
      <c r="C2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6" s="2">
        <f>MONTH(sensor_data[[#This Row],[Timestamp]])</f>
        <v>12</v>
      </c>
      <c r="E236" s="2">
        <f>DAY(sensor_data[[#This Row],[Timestamp]])</f>
        <v>8</v>
      </c>
      <c r="F236" t="s">
        <v>201</v>
      </c>
      <c r="H236">
        <v>57</v>
      </c>
      <c r="I236">
        <v>27.6</v>
      </c>
      <c r="J236" t="b">
        <v>1</v>
      </c>
      <c r="K236">
        <v>3.5</v>
      </c>
      <c r="L236" t="str">
        <f>IF(sensor_data[[#This Row],[HVAC Setting]]&lt;=2, "Low", IF(sensor_data[[#This Row],[HVAC Setting]]=3, "Normal", "High"))</f>
        <v>High</v>
      </c>
      <c r="M236">
        <v>20.36</v>
      </c>
      <c r="N236">
        <v>20.36</v>
      </c>
      <c r="O236">
        <f>(sensor_data[[#This Row],[Energy Consumption]]-AVERAGE(sensor_data[Energy Consumption]))/_xlfn.STDEV.P(sensor_data[Energy Consumption])</f>
        <v>-1.2110440998659398E-2</v>
      </c>
      <c r="P236" t="str">
        <f>IF(ABS(sensor_data[[#This Row],[z_zcore]])&gt;3, "Outlier", "Normal")</f>
        <v>Normal</v>
      </c>
      <c r="Q236">
        <f>AVERAGEIF(sensor_data[Unit ID], sensor_data[[#This Row],[Unit ID]], sensor_data[EC])</f>
        <v>17.293684210526315</v>
      </c>
      <c r="R236">
        <f>IF(ISBLANK(sensor_data[[#This Row],[EC]]), sensor_data[[#This Row],[average]], sensor_data[[#This Row],[EC]])</f>
        <v>20.36</v>
      </c>
      <c r="S236" t="str">
        <f>IF(sensor_data[[#This Row],[Filled Energy Consumption]]&gt;AVERAGE(sensor_data[Filled Energy Consumption]), "High", "Low")</f>
        <v>High</v>
      </c>
      <c r="T236" t="s">
        <v>210</v>
      </c>
      <c r="U236" t="b">
        <v>1</v>
      </c>
      <c r="V236">
        <v>24</v>
      </c>
      <c r="W236">
        <v>1</v>
      </c>
      <c r="X236" t="s">
        <v>17</v>
      </c>
    </row>
    <row r="237" spans="1:24" x14ac:dyDescent="0.3">
      <c r="A237" s="1">
        <v>45320.958958333336</v>
      </c>
      <c r="B237" s="1" t="str">
        <f>TEXT(sensor_data[[#This Row],[Timestamp]], "MMMM")</f>
        <v>January</v>
      </c>
      <c r="C2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7" s="2">
        <f>MONTH(sensor_data[[#This Row],[Timestamp]])</f>
        <v>1</v>
      </c>
      <c r="E237" s="2">
        <f>DAY(sensor_data[[#This Row],[Timestamp]])</f>
        <v>29</v>
      </c>
      <c r="F237" t="s">
        <v>201</v>
      </c>
      <c r="H237">
        <v>54.4</v>
      </c>
      <c r="I237">
        <v>26.3</v>
      </c>
      <c r="J237" t="b">
        <v>0</v>
      </c>
      <c r="K237">
        <v>3</v>
      </c>
      <c r="L237" t="str">
        <f>IF(sensor_data[[#This Row],[HVAC Setting]]&lt;=2, "Low", IF(sensor_data[[#This Row],[HVAC Setting]]=3, "Normal", "High"))</f>
        <v>Normal</v>
      </c>
      <c r="M237">
        <v>15</v>
      </c>
      <c r="N237">
        <v>15</v>
      </c>
      <c r="O237">
        <f>(sensor_data[[#This Row],[Energy Consumption]]-AVERAGE(sensor_data[Energy Consumption]))/_xlfn.STDEV.P(sensor_data[Energy Consumption])</f>
        <v>-7.4438225550843368E-2</v>
      </c>
      <c r="P237" t="str">
        <f>IF(ABS(sensor_data[[#This Row],[z_zcore]])&gt;3, "Outlier", "Normal")</f>
        <v>Normal</v>
      </c>
      <c r="Q237">
        <f>AVERAGEIF(sensor_data[Unit ID], sensor_data[[#This Row],[Unit ID]], sensor_data[EC])</f>
        <v>17.293684210526315</v>
      </c>
      <c r="R237">
        <f>IF(ISBLANK(sensor_data[[#This Row],[EC]]), sensor_data[[#This Row],[average]], sensor_data[[#This Row],[EC]])</f>
        <v>15</v>
      </c>
      <c r="S237" t="str">
        <f>IF(sensor_data[[#This Row],[Filled Energy Consumption]]&gt;AVERAGE(sensor_data[Filled Energy Consumption]), "High", "Low")</f>
        <v>Low</v>
      </c>
      <c r="T237" t="s">
        <v>144</v>
      </c>
      <c r="U237" t="b">
        <v>0</v>
      </c>
      <c r="V237">
        <v>1</v>
      </c>
      <c r="W237">
        <v>0</v>
      </c>
      <c r="X237" t="s">
        <v>14</v>
      </c>
    </row>
    <row r="238" spans="1:24" x14ac:dyDescent="0.3">
      <c r="A238" s="1">
        <v>45384.048159722224</v>
      </c>
      <c r="B238" s="1" t="str">
        <f>TEXT(sensor_data[[#This Row],[Timestamp]], "MMMM")</f>
        <v>April</v>
      </c>
      <c r="C2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8" s="2">
        <f>MONTH(sensor_data[[#This Row],[Timestamp]])</f>
        <v>4</v>
      </c>
      <c r="E238" s="2">
        <f>DAY(sensor_data[[#This Row],[Timestamp]])</f>
        <v>2</v>
      </c>
      <c r="F238" t="s">
        <v>201</v>
      </c>
      <c r="H238">
        <v>70.3</v>
      </c>
      <c r="I238">
        <v>48.9</v>
      </c>
      <c r="J238" t="b">
        <v>1</v>
      </c>
      <c r="K238">
        <v>2</v>
      </c>
      <c r="L238" t="str">
        <f>IF(sensor_data[[#This Row],[HVAC Setting]]&lt;=2, "Low", IF(sensor_data[[#This Row],[HVAC Setting]]=3, "Normal", "High"))</f>
        <v>Low</v>
      </c>
      <c r="M238">
        <v>12.86</v>
      </c>
      <c r="N238">
        <v>12.86</v>
      </c>
      <c r="O238">
        <f>(sensor_data[[#This Row],[Energy Consumption]]-AVERAGE(sensor_data[Energy Consumption]))/_xlfn.STDEV.P(sensor_data[Energy Consumption])</f>
        <v>-9.93228260996631E-2</v>
      </c>
      <c r="P238" t="str">
        <f>IF(ABS(sensor_data[[#This Row],[z_zcore]])&gt;3, "Outlier", "Normal")</f>
        <v>Normal</v>
      </c>
      <c r="Q238">
        <f>AVERAGEIF(sensor_data[Unit ID], sensor_data[[#This Row],[Unit ID]], sensor_data[EC])</f>
        <v>17.293684210526315</v>
      </c>
      <c r="R238">
        <f>IF(ISBLANK(sensor_data[[#This Row],[EC]]), sensor_data[[#This Row],[average]], sensor_data[[#This Row],[EC]])</f>
        <v>12.86</v>
      </c>
      <c r="S238" t="str">
        <f>IF(sensor_data[[#This Row],[Filled Energy Consumption]]&gt;AVERAGE(sensor_data[Filled Energy Consumption]), "High", "Low")</f>
        <v>Low</v>
      </c>
      <c r="T238" t="s">
        <v>211</v>
      </c>
      <c r="U238" t="b">
        <v>1</v>
      </c>
      <c r="V238">
        <v>2</v>
      </c>
      <c r="W238">
        <v>1</v>
      </c>
      <c r="X238" t="s">
        <v>17</v>
      </c>
    </row>
    <row r="239" spans="1:24" x14ac:dyDescent="0.3">
      <c r="A239" s="1">
        <v>45393.373020833336</v>
      </c>
      <c r="B239" s="1" t="str">
        <f>TEXT(sensor_data[[#This Row],[Timestamp]], "MMMM")</f>
        <v>April</v>
      </c>
      <c r="C2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9" s="2">
        <f>MONTH(sensor_data[[#This Row],[Timestamp]])</f>
        <v>4</v>
      </c>
      <c r="E239" s="2">
        <f>DAY(sensor_data[[#This Row],[Timestamp]])</f>
        <v>11</v>
      </c>
      <c r="F239" t="s">
        <v>201</v>
      </c>
      <c r="H239">
        <v>72.7</v>
      </c>
      <c r="I239">
        <v>50.4</v>
      </c>
      <c r="J239" t="b">
        <v>1</v>
      </c>
      <c r="K239">
        <v>3</v>
      </c>
      <c r="L239" t="str">
        <f>IF(sensor_data[[#This Row],[HVAC Setting]]&lt;=2, "Low", IF(sensor_data[[#This Row],[HVAC Setting]]=3, "Normal", "High"))</f>
        <v>Normal</v>
      </c>
      <c r="M239">
        <v>16.14</v>
      </c>
      <c r="N239">
        <v>16.14</v>
      </c>
      <c r="O239">
        <f>(sensor_data[[#This Row],[Energy Consumption]]-AVERAGE(sensor_data[Energy Consumption]))/_xlfn.STDEV.P(sensor_data[Energy Consumption])</f>
        <v>-6.1181943015490806E-2</v>
      </c>
      <c r="P239" t="str">
        <f>IF(ABS(sensor_data[[#This Row],[z_zcore]])&gt;3, "Outlier", "Normal")</f>
        <v>Normal</v>
      </c>
      <c r="Q239">
        <f>AVERAGEIF(sensor_data[Unit ID], sensor_data[[#This Row],[Unit ID]], sensor_data[EC])</f>
        <v>17.293684210526315</v>
      </c>
      <c r="R239">
        <f>IF(ISBLANK(sensor_data[[#This Row],[EC]]), sensor_data[[#This Row],[average]], sensor_data[[#This Row],[EC]])</f>
        <v>16.14</v>
      </c>
      <c r="S239" t="str">
        <f>IF(sensor_data[[#This Row],[Filled Energy Consumption]]&gt;AVERAGE(sensor_data[Filled Energy Consumption]), "High", "Low")</f>
        <v>Low</v>
      </c>
      <c r="T239" t="s">
        <v>212</v>
      </c>
      <c r="U239" t="b">
        <v>1</v>
      </c>
      <c r="V239">
        <v>3</v>
      </c>
      <c r="W239">
        <v>0</v>
      </c>
      <c r="X239" t="s">
        <v>17</v>
      </c>
    </row>
    <row r="240" spans="1:24" x14ac:dyDescent="0.3">
      <c r="A240" s="1">
        <v>45360.163576388892</v>
      </c>
      <c r="B240" s="1" t="str">
        <f>TEXT(sensor_data[[#This Row],[Timestamp]], "MMMM")</f>
        <v>March</v>
      </c>
      <c r="C2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0" s="2">
        <f>MONTH(sensor_data[[#This Row],[Timestamp]])</f>
        <v>3</v>
      </c>
      <c r="E240" s="2">
        <f>DAY(sensor_data[[#This Row],[Timestamp]])</f>
        <v>9</v>
      </c>
      <c r="F240" t="s">
        <v>201</v>
      </c>
      <c r="H240">
        <v>62.7</v>
      </c>
      <c r="I240">
        <v>52.3</v>
      </c>
      <c r="J240" t="b">
        <v>1</v>
      </c>
      <c r="K240">
        <v>2.5</v>
      </c>
      <c r="L240" t="str">
        <f>IF(sensor_data[[#This Row],[HVAC Setting]]&lt;=2, "Low", IF(sensor_data[[#This Row],[HVAC Setting]]=3, "Normal", "High"))</f>
        <v>High</v>
      </c>
      <c r="M240">
        <v>14.87</v>
      </c>
      <c r="N240">
        <v>14.87</v>
      </c>
      <c r="O240">
        <f>(sensor_data[[#This Row],[Energy Consumption]]-AVERAGE(sensor_data[Energy Consumption]))/_xlfn.STDEV.P(sensor_data[Energy Consumption])</f>
        <v>-7.5949906892594107E-2</v>
      </c>
      <c r="P240" t="str">
        <f>IF(ABS(sensor_data[[#This Row],[z_zcore]])&gt;3, "Outlier", "Normal")</f>
        <v>Normal</v>
      </c>
      <c r="Q240">
        <f>AVERAGEIF(sensor_data[Unit ID], sensor_data[[#This Row],[Unit ID]], sensor_data[EC])</f>
        <v>17.293684210526315</v>
      </c>
      <c r="R240">
        <f>IF(ISBLANK(sensor_data[[#This Row],[EC]]), sensor_data[[#This Row],[average]], sensor_data[[#This Row],[EC]])</f>
        <v>14.87</v>
      </c>
      <c r="S240" t="str">
        <f>IF(sensor_data[[#This Row],[Filled Energy Consumption]]&gt;AVERAGE(sensor_data[Filled Energy Consumption]), "High", "Low")</f>
        <v>Low</v>
      </c>
      <c r="T240" t="s">
        <v>213</v>
      </c>
      <c r="U240" t="b">
        <v>1</v>
      </c>
      <c r="V240">
        <v>11</v>
      </c>
      <c r="W240">
        <v>1</v>
      </c>
      <c r="X240" t="s">
        <v>19</v>
      </c>
    </row>
    <row r="241" spans="1:24" x14ac:dyDescent="0.3">
      <c r="A241" s="1">
        <v>45503.973506944443</v>
      </c>
      <c r="B241" s="1" t="str">
        <f>TEXT(sensor_data[[#This Row],[Timestamp]], "MMMM")</f>
        <v>July</v>
      </c>
      <c r="C2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1" s="2">
        <f>MONTH(sensor_data[[#This Row],[Timestamp]])</f>
        <v>7</v>
      </c>
      <c r="E241" s="2">
        <f>DAY(sensor_data[[#This Row],[Timestamp]])</f>
        <v>30</v>
      </c>
      <c r="F241" t="s">
        <v>201</v>
      </c>
      <c r="H241">
        <v>89.7</v>
      </c>
      <c r="I241">
        <v>50.4</v>
      </c>
      <c r="J241" t="b">
        <v>0</v>
      </c>
      <c r="K241">
        <v>4</v>
      </c>
      <c r="L241" t="str">
        <f>IF(sensor_data[[#This Row],[HVAC Setting]]&lt;=2, "Low", IF(sensor_data[[#This Row],[HVAC Setting]]=3, "Normal", "High"))</f>
        <v>High</v>
      </c>
      <c r="M241">
        <v>23</v>
      </c>
      <c r="N241">
        <v>23</v>
      </c>
      <c r="O241">
        <f>(sensor_data[[#This Row],[Energy Consumption]]-AVERAGE(sensor_data[Energy Consumption]))/_xlfn.STDEV.P(sensor_data[Energy Consumption])</f>
        <v>1.8588318556893912E-2</v>
      </c>
      <c r="P241" t="str">
        <f>IF(ABS(sensor_data[[#This Row],[z_zcore]])&gt;3, "Outlier", "Normal")</f>
        <v>Normal</v>
      </c>
      <c r="Q241">
        <f>AVERAGEIF(sensor_data[Unit ID], sensor_data[[#This Row],[Unit ID]], sensor_data[EC])</f>
        <v>17.293684210526315</v>
      </c>
      <c r="R241">
        <f>IF(ISBLANK(sensor_data[[#This Row],[EC]]), sensor_data[[#This Row],[average]], sensor_data[[#This Row],[EC]])</f>
        <v>23</v>
      </c>
      <c r="S241" t="str">
        <f>IF(sensor_data[[#This Row],[Filled Energy Consumption]]&gt;AVERAGE(sensor_data[Filled Energy Consumption]), "High", "Low")</f>
        <v>High</v>
      </c>
      <c r="T241" t="s">
        <v>60</v>
      </c>
      <c r="U241" t="b">
        <v>0</v>
      </c>
      <c r="V241">
        <v>21</v>
      </c>
      <c r="W241">
        <v>0</v>
      </c>
      <c r="X241" t="s">
        <v>17</v>
      </c>
    </row>
    <row r="242" spans="1:24" x14ac:dyDescent="0.3">
      <c r="A242" s="1">
        <v>45370.865914351853</v>
      </c>
      <c r="B242" s="1" t="str">
        <f>TEXT(sensor_data[[#This Row],[Timestamp]], "MMMM")</f>
        <v>March</v>
      </c>
      <c r="C2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2" s="2">
        <f>MONTH(sensor_data[[#This Row],[Timestamp]])</f>
        <v>3</v>
      </c>
      <c r="E242" s="2">
        <f>DAY(sensor_data[[#This Row],[Timestamp]])</f>
        <v>19</v>
      </c>
      <c r="F242" t="s">
        <v>214</v>
      </c>
      <c r="H242">
        <v>68.7</v>
      </c>
      <c r="I242">
        <v>38.299999999999997</v>
      </c>
      <c r="J242" t="b">
        <v>0</v>
      </c>
      <c r="K242">
        <v>2</v>
      </c>
      <c r="L242" t="str">
        <f>IF(sensor_data[[#This Row],[HVAC Setting]]&lt;=2, "Low", IF(sensor_data[[#This Row],[HVAC Setting]]=3, "Normal", "High"))</f>
        <v>Low</v>
      </c>
      <c r="M242">
        <v>12.1</v>
      </c>
      <c r="N242">
        <v>12.1</v>
      </c>
      <c r="O242">
        <f>(sensor_data[[#This Row],[Energy Consumption]]-AVERAGE(sensor_data[Energy Consumption]))/_xlfn.STDEV.P(sensor_data[Energy Consumption])</f>
        <v>-0.10816034778989814</v>
      </c>
      <c r="P242" t="str">
        <f>IF(ABS(sensor_data[[#This Row],[z_zcore]])&gt;3, "Outlier", "Normal")</f>
        <v>Normal</v>
      </c>
      <c r="Q242">
        <f>AVERAGEIF(sensor_data[Unit ID], sensor_data[[#This Row],[Unit ID]], sensor_data[EC])</f>
        <v>17.772571428571425</v>
      </c>
      <c r="R242">
        <f>IF(ISBLANK(sensor_data[[#This Row],[EC]]), sensor_data[[#This Row],[average]], sensor_data[[#This Row],[EC]])</f>
        <v>12.1</v>
      </c>
      <c r="S242" t="str">
        <f>IF(sensor_data[[#This Row],[Filled Energy Consumption]]&gt;AVERAGE(sensor_data[Filled Energy Consumption]), "High", "Low")</f>
        <v>Low</v>
      </c>
      <c r="T242" t="s">
        <v>215</v>
      </c>
      <c r="U242" t="b">
        <v>0</v>
      </c>
      <c r="V242">
        <v>4</v>
      </c>
      <c r="W242">
        <v>0</v>
      </c>
      <c r="X242" t="s">
        <v>14</v>
      </c>
    </row>
    <row r="243" spans="1:24" x14ac:dyDescent="0.3">
      <c r="A243" s="1">
        <v>45495.479953703703</v>
      </c>
      <c r="B243" s="1" t="str">
        <f>TEXT(sensor_data[[#This Row],[Timestamp]], "MMMM")</f>
        <v>July</v>
      </c>
      <c r="C2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3" s="2">
        <f>MONTH(sensor_data[[#This Row],[Timestamp]])</f>
        <v>7</v>
      </c>
      <c r="E243" s="2">
        <f>DAY(sensor_data[[#This Row],[Timestamp]])</f>
        <v>22</v>
      </c>
      <c r="F243" t="s">
        <v>214</v>
      </c>
      <c r="H243">
        <v>88</v>
      </c>
      <c r="I243">
        <v>59.7</v>
      </c>
      <c r="J243" t="b">
        <v>0</v>
      </c>
      <c r="K243">
        <v>2</v>
      </c>
      <c r="L243" t="str">
        <f>IF(sensor_data[[#This Row],[HVAC Setting]]&lt;=2, "Low", IF(sensor_data[[#This Row],[HVAC Setting]]=3, "Normal", "High"))</f>
        <v>Low</v>
      </c>
      <c r="M243">
        <v>12</v>
      </c>
      <c r="N243">
        <v>12</v>
      </c>
      <c r="O243">
        <f>(sensor_data[[#This Row],[Energy Consumption]]-AVERAGE(sensor_data[Energy Consumption]))/_xlfn.STDEV.P(sensor_data[Energy Consumption])</f>
        <v>-0.10932317959124485</v>
      </c>
      <c r="P243" t="str">
        <f>IF(ABS(sensor_data[[#This Row],[z_zcore]])&gt;3, "Outlier", "Normal")</f>
        <v>Normal</v>
      </c>
      <c r="Q243">
        <f>AVERAGEIF(sensor_data[Unit ID], sensor_data[[#This Row],[Unit ID]], sensor_data[EC])</f>
        <v>17.772571428571425</v>
      </c>
      <c r="R243">
        <f>IF(ISBLANK(sensor_data[[#This Row],[EC]]), sensor_data[[#This Row],[average]], sensor_data[[#This Row],[EC]])</f>
        <v>12</v>
      </c>
      <c r="S243" t="str">
        <f>IF(sensor_data[[#This Row],[Filled Energy Consumption]]&gt;AVERAGE(sensor_data[Filled Energy Consumption]), "High", "Low")</f>
        <v>Low</v>
      </c>
      <c r="T243" t="s">
        <v>107</v>
      </c>
      <c r="U243" t="b">
        <v>0</v>
      </c>
      <c r="V243">
        <v>8</v>
      </c>
      <c r="W243">
        <v>0</v>
      </c>
      <c r="X243" t="s">
        <v>17</v>
      </c>
    </row>
    <row r="244" spans="1:24" x14ac:dyDescent="0.3">
      <c r="A244" s="1">
        <v>45331.759409722225</v>
      </c>
      <c r="B244" s="1" t="str">
        <f>TEXT(sensor_data[[#This Row],[Timestamp]], "MMMM")</f>
        <v>February</v>
      </c>
      <c r="C2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4" s="2">
        <f>MONTH(sensor_data[[#This Row],[Timestamp]])</f>
        <v>2</v>
      </c>
      <c r="E244" s="2">
        <f>DAY(sensor_data[[#This Row],[Timestamp]])</f>
        <v>9</v>
      </c>
      <c r="F244" t="s">
        <v>214</v>
      </c>
      <c r="H244">
        <v>45.3</v>
      </c>
      <c r="I244">
        <v>37.299999999999997</v>
      </c>
      <c r="J244" t="b">
        <v>1</v>
      </c>
      <c r="K244">
        <v>4</v>
      </c>
      <c r="L244" t="str">
        <f>IF(sensor_data[[#This Row],[HVAC Setting]]&lt;=2, "Low", IF(sensor_data[[#This Row],[HVAC Setting]]=3, "Normal", "High"))</f>
        <v>High</v>
      </c>
      <c r="M244">
        <v>27.43</v>
      </c>
      <c r="N244">
        <v>27.43</v>
      </c>
      <c r="O244">
        <f>(sensor_data[[#This Row],[Energy Consumption]]-AVERAGE(sensor_data[Energy Consumption]))/_xlfn.STDEV.P(sensor_data[Energy Consumption])</f>
        <v>7.0101767356553435E-2</v>
      </c>
      <c r="P244" t="str">
        <f>IF(ABS(sensor_data[[#This Row],[z_zcore]])&gt;3, "Outlier", "Normal")</f>
        <v>Normal</v>
      </c>
      <c r="Q244">
        <f>AVERAGEIF(sensor_data[Unit ID], sensor_data[[#This Row],[Unit ID]], sensor_data[EC])</f>
        <v>17.772571428571425</v>
      </c>
      <c r="R244">
        <f>IF(ISBLANK(sensor_data[[#This Row],[EC]]), sensor_data[[#This Row],[average]], sensor_data[[#This Row],[EC]])</f>
        <v>27.43</v>
      </c>
      <c r="S244" t="str">
        <f>IF(sensor_data[[#This Row],[Filled Energy Consumption]]&gt;AVERAGE(sensor_data[Filled Energy Consumption]), "High", "Low")</f>
        <v>High</v>
      </c>
      <c r="T244" t="s">
        <v>110</v>
      </c>
      <c r="U244" t="b">
        <v>1</v>
      </c>
      <c r="V244">
        <v>4</v>
      </c>
      <c r="W244">
        <v>1</v>
      </c>
      <c r="X244" t="s">
        <v>14</v>
      </c>
    </row>
    <row r="245" spans="1:24" x14ac:dyDescent="0.3">
      <c r="A245" s="1">
        <v>45584.315520833334</v>
      </c>
      <c r="B245" s="1" t="str">
        <f>TEXT(sensor_data[[#This Row],[Timestamp]], "MMMM")</f>
        <v>October</v>
      </c>
      <c r="C2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5" s="2">
        <f>MONTH(sensor_data[[#This Row],[Timestamp]])</f>
        <v>10</v>
      </c>
      <c r="E245" s="2">
        <f>DAY(sensor_data[[#This Row],[Timestamp]])</f>
        <v>19</v>
      </c>
      <c r="F245" t="s">
        <v>214</v>
      </c>
      <c r="H245">
        <v>72.099999999999994</v>
      </c>
      <c r="I245">
        <v>56.5</v>
      </c>
      <c r="J245" t="b">
        <v>1</v>
      </c>
      <c r="K245">
        <v>2.5</v>
      </c>
      <c r="L245" t="str">
        <f>IF(sensor_data[[#This Row],[HVAC Setting]]&lt;=2, "Low", IF(sensor_data[[#This Row],[HVAC Setting]]=3, "Normal", "High"))</f>
        <v>High</v>
      </c>
      <c r="M245">
        <v>16.25</v>
      </c>
      <c r="N245">
        <v>16.25</v>
      </c>
      <c r="O245">
        <f>(sensor_data[[#This Row],[Energy Consumption]]-AVERAGE(sensor_data[Energy Consumption]))/_xlfn.STDEV.P(sensor_data[Energy Consumption])</f>
        <v>-5.9902828034009419E-2</v>
      </c>
      <c r="P245" t="str">
        <f>IF(ABS(sensor_data[[#This Row],[z_zcore]])&gt;3, "Outlier", "Normal")</f>
        <v>Normal</v>
      </c>
      <c r="Q245">
        <f>AVERAGEIF(sensor_data[Unit ID], sensor_data[[#This Row],[Unit ID]], sensor_data[EC])</f>
        <v>17.772571428571425</v>
      </c>
      <c r="R245">
        <f>IF(ISBLANK(sensor_data[[#This Row],[EC]]), sensor_data[[#This Row],[average]], sensor_data[[#This Row],[EC]])</f>
        <v>16.25</v>
      </c>
      <c r="S245" t="str">
        <f>IF(sensor_data[[#This Row],[Filled Energy Consumption]]&gt;AVERAGE(sensor_data[Filled Energy Consumption]), "High", "Low")</f>
        <v>Low</v>
      </c>
      <c r="T245" t="s">
        <v>216</v>
      </c>
      <c r="U245" t="b">
        <v>1</v>
      </c>
      <c r="V245">
        <v>10</v>
      </c>
      <c r="W245">
        <v>1</v>
      </c>
      <c r="X245" t="s">
        <v>17</v>
      </c>
    </row>
    <row r="246" spans="1:24" x14ac:dyDescent="0.3">
      <c r="A246" s="1">
        <v>45474.296539351853</v>
      </c>
      <c r="B246" s="1" t="str">
        <f>TEXT(sensor_data[[#This Row],[Timestamp]], "MMMM")</f>
        <v>July</v>
      </c>
      <c r="C2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6" s="2">
        <f>MONTH(sensor_data[[#This Row],[Timestamp]])</f>
        <v>7</v>
      </c>
      <c r="E246" s="2">
        <f>DAY(sensor_data[[#This Row],[Timestamp]])</f>
        <v>1</v>
      </c>
      <c r="F246" t="s">
        <v>214</v>
      </c>
      <c r="H246">
        <v>94.8</v>
      </c>
      <c r="I246">
        <v>67.5</v>
      </c>
      <c r="J246" t="b">
        <v>0</v>
      </c>
      <c r="K246">
        <v>3</v>
      </c>
      <c r="L246" t="str">
        <f>IF(sensor_data[[#This Row],[HVAC Setting]]&lt;=2, "Low", IF(sensor_data[[#This Row],[HVAC Setting]]=3, "Normal", "High"))</f>
        <v>Normal</v>
      </c>
      <c r="M246">
        <v>17</v>
      </c>
      <c r="N246">
        <v>17</v>
      </c>
      <c r="O246">
        <f>(sensor_data[[#This Row],[Energy Consumption]]-AVERAGE(sensor_data[Energy Consumption]))/_xlfn.STDEV.P(sensor_data[Energy Consumption])</f>
        <v>-5.1181589523909048E-2</v>
      </c>
      <c r="P246" t="str">
        <f>IF(ABS(sensor_data[[#This Row],[z_zcore]])&gt;3, "Outlier", "Normal")</f>
        <v>Normal</v>
      </c>
      <c r="Q246">
        <f>AVERAGEIF(sensor_data[Unit ID], sensor_data[[#This Row],[Unit ID]], sensor_data[EC])</f>
        <v>17.772571428571425</v>
      </c>
      <c r="R246">
        <f>IF(ISBLANK(sensor_data[[#This Row],[EC]]), sensor_data[[#This Row],[average]], sensor_data[[#This Row],[EC]])</f>
        <v>17</v>
      </c>
      <c r="S246" t="str">
        <f>IF(sensor_data[[#This Row],[Filled Energy Consumption]]&gt;AVERAGE(sensor_data[Filled Energy Consumption]), "High", "Low")</f>
        <v>Low</v>
      </c>
      <c r="T246" t="s">
        <v>31</v>
      </c>
      <c r="U246" t="b">
        <v>0</v>
      </c>
      <c r="V246">
        <v>4</v>
      </c>
      <c r="W246">
        <v>1</v>
      </c>
      <c r="X246" t="s">
        <v>19</v>
      </c>
    </row>
    <row r="247" spans="1:24" x14ac:dyDescent="0.3">
      <c r="A247" s="1">
        <v>45584.211076388892</v>
      </c>
      <c r="B247" s="1" t="str">
        <f>TEXT(sensor_data[[#This Row],[Timestamp]], "MMMM")</f>
        <v>October</v>
      </c>
      <c r="C2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7" s="2">
        <f>MONTH(sensor_data[[#This Row],[Timestamp]])</f>
        <v>10</v>
      </c>
      <c r="E247" s="2">
        <f>DAY(sensor_data[[#This Row],[Timestamp]])</f>
        <v>19</v>
      </c>
      <c r="F247" t="s">
        <v>214</v>
      </c>
      <c r="H247">
        <v>69.599999999999994</v>
      </c>
      <c r="I247">
        <v>45.3</v>
      </c>
      <c r="J247" t="b">
        <v>0</v>
      </c>
      <c r="K247">
        <v>2.5</v>
      </c>
      <c r="L247" t="str">
        <f>IF(sensor_data[[#This Row],[HVAC Setting]]&lt;=2, "Low", IF(sensor_data[[#This Row],[HVAC Setting]]=3, "Normal", "High"))</f>
        <v>High</v>
      </c>
      <c r="M247">
        <v>13.12</v>
      </c>
      <c r="N247">
        <v>13.12</v>
      </c>
      <c r="O247">
        <f>(sensor_data[[#This Row],[Energy Consumption]]-AVERAGE(sensor_data[Energy Consumption]))/_xlfn.STDEV.P(sensor_data[Energy Consumption])</f>
        <v>-9.6299463416161649E-2</v>
      </c>
      <c r="P247" t="str">
        <f>IF(ABS(sensor_data[[#This Row],[z_zcore]])&gt;3, "Outlier", "Normal")</f>
        <v>Normal</v>
      </c>
      <c r="Q247">
        <f>AVERAGEIF(sensor_data[Unit ID], sensor_data[[#This Row],[Unit ID]], sensor_data[EC])</f>
        <v>17.772571428571425</v>
      </c>
      <c r="R247">
        <f>IF(ISBLANK(sensor_data[[#This Row],[EC]]), sensor_data[[#This Row],[average]], sensor_data[[#This Row],[EC]])</f>
        <v>13.12</v>
      </c>
      <c r="S247" t="str">
        <f>IF(sensor_data[[#This Row],[Filled Energy Consumption]]&gt;AVERAGE(sensor_data[Filled Energy Consumption]), "High", "Low")</f>
        <v>Low</v>
      </c>
      <c r="T247" t="s">
        <v>217</v>
      </c>
      <c r="U247" t="b">
        <v>0</v>
      </c>
      <c r="V247">
        <v>22</v>
      </c>
      <c r="W247">
        <v>1</v>
      </c>
      <c r="X247" t="s">
        <v>19</v>
      </c>
    </row>
    <row r="248" spans="1:24" x14ac:dyDescent="0.3">
      <c r="A248" s="1">
        <v>45556.327557870369</v>
      </c>
      <c r="B248" s="1" t="str">
        <f>TEXT(sensor_data[[#This Row],[Timestamp]], "MMMM")</f>
        <v>September</v>
      </c>
      <c r="C2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8" s="2">
        <f>MONTH(sensor_data[[#This Row],[Timestamp]])</f>
        <v>9</v>
      </c>
      <c r="E248" s="2">
        <f>DAY(sensor_data[[#This Row],[Timestamp]])</f>
        <v>21</v>
      </c>
      <c r="F248" t="s">
        <v>214</v>
      </c>
      <c r="H248">
        <v>66.7</v>
      </c>
      <c r="I248">
        <v>47.9</v>
      </c>
      <c r="J248" t="b">
        <v>1</v>
      </c>
      <c r="K248">
        <v>3.5</v>
      </c>
      <c r="L248" t="str">
        <f>IF(sensor_data[[#This Row],[HVAC Setting]]&lt;=2, "Low", IF(sensor_data[[#This Row],[HVAC Setting]]=3, "Normal", "High"))</f>
        <v>High</v>
      </c>
      <c r="M248">
        <v>20.190000000000001</v>
      </c>
      <c r="N248">
        <v>20.190000000000001</v>
      </c>
      <c r="O248">
        <f>(sensor_data[[#This Row],[Energy Consumption]]-AVERAGE(sensor_data[Energy Consumption]))/_xlfn.STDEV.P(sensor_data[Energy Consumption])</f>
        <v>-1.4087255060948793E-2</v>
      </c>
      <c r="P248" t="str">
        <f>IF(ABS(sensor_data[[#This Row],[z_zcore]])&gt;3, "Outlier", "Normal")</f>
        <v>Normal</v>
      </c>
      <c r="Q248">
        <f>AVERAGEIF(sensor_data[Unit ID], sensor_data[[#This Row],[Unit ID]], sensor_data[EC])</f>
        <v>17.772571428571425</v>
      </c>
      <c r="R248">
        <f>IF(ISBLANK(sensor_data[[#This Row],[EC]]), sensor_data[[#This Row],[average]], sensor_data[[#This Row],[EC]])</f>
        <v>20.190000000000001</v>
      </c>
      <c r="S248" t="str">
        <f>IF(sensor_data[[#This Row],[Filled Energy Consumption]]&gt;AVERAGE(sensor_data[Filled Energy Consumption]), "High", "Low")</f>
        <v>High</v>
      </c>
      <c r="T248" t="s">
        <v>32</v>
      </c>
      <c r="U248" t="b">
        <v>1</v>
      </c>
      <c r="V248">
        <v>15</v>
      </c>
      <c r="W248">
        <v>0</v>
      </c>
      <c r="X248" t="s">
        <v>19</v>
      </c>
    </row>
    <row r="249" spans="1:24" x14ac:dyDescent="0.3">
      <c r="A249" s="1">
        <v>45410.237951388888</v>
      </c>
      <c r="B249" s="1" t="str">
        <f>TEXT(sensor_data[[#This Row],[Timestamp]], "MMMM")</f>
        <v>April</v>
      </c>
      <c r="C2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9" s="2">
        <f>MONTH(sensor_data[[#This Row],[Timestamp]])</f>
        <v>4</v>
      </c>
      <c r="E249" s="2">
        <f>DAY(sensor_data[[#This Row],[Timestamp]])</f>
        <v>28</v>
      </c>
      <c r="F249" t="s">
        <v>214</v>
      </c>
      <c r="H249">
        <v>61.6</v>
      </c>
      <c r="I249">
        <v>57</v>
      </c>
      <c r="J249" t="b">
        <v>0</v>
      </c>
      <c r="K249">
        <v>0.5</v>
      </c>
      <c r="L249" t="str">
        <f>IF(sensor_data[[#This Row],[HVAC Setting]]&lt;=2, "Low", IF(sensor_data[[#This Row],[HVAC Setting]]=3, "Normal", "High"))</f>
        <v>Low</v>
      </c>
      <c r="M249">
        <v>3.68</v>
      </c>
      <c r="N249">
        <v>3.68</v>
      </c>
      <c r="O249">
        <f>(sensor_data[[#This Row],[Energy Consumption]]-AVERAGE(sensor_data[Energy Consumption]))/_xlfn.STDEV.P(sensor_data[Energy Consumption])</f>
        <v>-0.20607078546329163</v>
      </c>
      <c r="P249" t="str">
        <f>IF(ABS(sensor_data[[#This Row],[z_zcore]])&gt;3, "Outlier", "Normal")</f>
        <v>Normal</v>
      </c>
      <c r="Q249">
        <f>AVERAGEIF(sensor_data[Unit ID], sensor_data[[#This Row],[Unit ID]], sensor_data[EC])</f>
        <v>17.772571428571425</v>
      </c>
      <c r="R249">
        <f>IF(ISBLANK(sensor_data[[#This Row],[EC]]), sensor_data[[#This Row],[average]], sensor_data[[#This Row],[EC]])</f>
        <v>3.68</v>
      </c>
      <c r="S249" t="str">
        <f>IF(sensor_data[[#This Row],[Filled Energy Consumption]]&gt;AVERAGE(sensor_data[Filled Energy Consumption]), "High", "Low")</f>
        <v>Low</v>
      </c>
      <c r="T249" t="s">
        <v>218</v>
      </c>
      <c r="U249" t="b">
        <v>0</v>
      </c>
      <c r="V249">
        <v>23</v>
      </c>
      <c r="W249">
        <v>0</v>
      </c>
      <c r="X249" t="s">
        <v>14</v>
      </c>
    </row>
    <row r="250" spans="1:24" x14ac:dyDescent="0.3">
      <c r="A250" s="1">
        <v>45393.044803240744</v>
      </c>
      <c r="B250" s="1" t="str">
        <f>TEXT(sensor_data[[#This Row],[Timestamp]], "MMMM")</f>
        <v>April</v>
      </c>
      <c r="C2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0" s="2">
        <f>MONTH(sensor_data[[#This Row],[Timestamp]])</f>
        <v>4</v>
      </c>
      <c r="E250" s="2">
        <f>DAY(sensor_data[[#This Row],[Timestamp]])</f>
        <v>11</v>
      </c>
      <c r="F250" t="s">
        <v>214</v>
      </c>
      <c r="H250">
        <v>60.3</v>
      </c>
      <c r="I250">
        <v>30.9</v>
      </c>
      <c r="J250" t="b">
        <v>0</v>
      </c>
      <c r="K250">
        <v>2</v>
      </c>
      <c r="L250" t="str">
        <f>IF(sensor_data[[#This Row],[HVAC Setting]]&lt;=2, "Low", IF(sensor_data[[#This Row],[HVAC Setting]]=3, "Normal", "High"))</f>
        <v>Low</v>
      </c>
      <c r="M250">
        <v>10</v>
      </c>
      <c r="N250">
        <v>10</v>
      </c>
      <c r="O250">
        <f>(sensor_data[[#This Row],[Energy Consumption]]-AVERAGE(sensor_data[Energy Consumption]))/_xlfn.STDEV.P(sensor_data[Energy Consumption])</f>
        <v>-0.13257981561817916</v>
      </c>
      <c r="P250" t="str">
        <f>IF(ABS(sensor_data[[#This Row],[z_zcore]])&gt;3, "Outlier", "Normal")</f>
        <v>Normal</v>
      </c>
      <c r="Q250">
        <f>AVERAGEIF(sensor_data[Unit ID], sensor_data[[#This Row],[Unit ID]], sensor_data[EC])</f>
        <v>17.772571428571425</v>
      </c>
      <c r="R250">
        <f>IF(ISBLANK(sensor_data[[#This Row],[EC]]), sensor_data[[#This Row],[average]], sensor_data[[#This Row],[EC]])</f>
        <v>10</v>
      </c>
      <c r="S250" t="str">
        <f>IF(sensor_data[[#This Row],[Filled Energy Consumption]]&gt;AVERAGE(sensor_data[Filled Energy Consumption]), "High", "Low")</f>
        <v>Low</v>
      </c>
      <c r="T250" t="s">
        <v>219</v>
      </c>
      <c r="U250" t="b">
        <v>0</v>
      </c>
      <c r="V250">
        <v>5</v>
      </c>
      <c r="W250">
        <v>0</v>
      </c>
      <c r="X250" t="s">
        <v>19</v>
      </c>
    </row>
    <row r="251" spans="1:24" x14ac:dyDescent="0.3">
      <c r="A251" s="1">
        <v>45360.165127314816</v>
      </c>
      <c r="B251" s="1" t="str">
        <f>TEXT(sensor_data[[#This Row],[Timestamp]], "MMMM")</f>
        <v>March</v>
      </c>
      <c r="C2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1" s="2">
        <f>MONTH(sensor_data[[#This Row],[Timestamp]])</f>
        <v>3</v>
      </c>
      <c r="E251" s="2">
        <f>DAY(sensor_data[[#This Row],[Timestamp]])</f>
        <v>9</v>
      </c>
      <c r="F251" t="s">
        <v>214</v>
      </c>
      <c r="H251">
        <v>71.900000000000006</v>
      </c>
      <c r="I251">
        <v>53.7</v>
      </c>
      <c r="J251" t="b">
        <v>0</v>
      </c>
      <c r="K251">
        <v>1.5</v>
      </c>
      <c r="L251" t="str">
        <f>IF(sensor_data[[#This Row],[HVAC Setting]]&lt;=2, "Low", IF(sensor_data[[#This Row],[HVAC Setting]]=3, "Normal", "High"))</f>
        <v>Low</v>
      </c>
      <c r="M251">
        <v>7.88</v>
      </c>
      <c r="N251">
        <v>7.88</v>
      </c>
      <c r="O251">
        <f>(sensor_data[[#This Row],[Energy Consumption]]-AVERAGE(sensor_data[Energy Consumption]))/_xlfn.STDEV.P(sensor_data[Energy Consumption])</f>
        <v>-0.15723184980672958</v>
      </c>
      <c r="P251" t="str">
        <f>IF(ABS(sensor_data[[#This Row],[z_zcore]])&gt;3, "Outlier", "Normal")</f>
        <v>Normal</v>
      </c>
      <c r="Q251">
        <f>AVERAGEIF(sensor_data[Unit ID], sensor_data[[#This Row],[Unit ID]], sensor_data[EC])</f>
        <v>17.772571428571425</v>
      </c>
      <c r="R251">
        <f>IF(ISBLANK(sensor_data[[#This Row],[EC]]), sensor_data[[#This Row],[average]], sensor_data[[#This Row],[EC]])</f>
        <v>7.88</v>
      </c>
      <c r="S251" t="str">
        <f>IF(sensor_data[[#This Row],[Filled Energy Consumption]]&gt;AVERAGE(sensor_data[Filled Energy Consumption]), "High", "Low")</f>
        <v>Low</v>
      </c>
      <c r="T251" t="s">
        <v>220</v>
      </c>
      <c r="U251" t="b">
        <v>0</v>
      </c>
      <c r="V251">
        <v>8</v>
      </c>
      <c r="W251">
        <v>0</v>
      </c>
      <c r="X251" t="s">
        <v>19</v>
      </c>
    </row>
    <row r="252" spans="1:24" x14ac:dyDescent="0.3">
      <c r="A252" s="1">
        <v>45357.268692129626</v>
      </c>
      <c r="B252" s="1" t="str">
        <f>TEXT(sensor_data[[#This Row],[Timestamp]], "MMMM")</f>
        <v>March</v>
      </c>
      <c r="C2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2" s="2">
        <f>MONTH(sensor_data[[#This Row],[Timestamp]])</f>
        <v>3</v>
      </c>
      <c r="E252" s="2">
        <f>DAY(sensor_data[[#This Row],[Timestamp]])</f>
        <v>6</v>
      </c>
      <c r="F252" t="s">
        <v>214</v>
      </c>
      <c r="H252">
        <v>76.7</v>
      </c>
      <c r="I252">
        <v>53</v>
      </c>
      <c r="J252" t="b">
        <v>0</v>
      </c>
      <c r="K252">
        <v>1</v>
      </c>
      <c r="L252" t="str">
        <f>IF(sensor_data[[#This Row],[HVAC Setting]]&lt;=2, "Low", IF(sensor_data[[#This Row],[HVAC Setting]]=3, "Normal", "High"))</f>
        <v>Low</v>
      </c>
      <c r="M252">
        <v>5</v>
      </c>
      <c r="N252">
        <v>5</v>
      </c>
      <c r="O252">
        <f>(sensor_data[[#This Row],[Energy Consumption]]-AVERAGE(sensor_data[Energy Consumption]))/_xlfn.STDEV.P(sensor_data[Energy Consumption])</f>
        <v>-0.19072140568551499</v>
      </c>
      <c r="P252" t="str">
        <f>IF(ABS(sensor_data[[#This Row],[z_zcore]])&gt;3, "Outlier", "Normal")</f>
        <v>Normal</v>
      </c>
      <c r="Q252">
        <f>AVERAGEIF(sensor_data[Unit ID], sensor_data[[#This Row],[Unit ID]], sensor_data[EC])</f>
        <v>17.772571428571425</v>
      </c>
      <c r="R252">
        <f>IF(ISBLANK(sensor_data[[#This Row],[EC]]), sensor_data[[#This Row],[average]], sensor_data[[#This Row],[EC]])</f>
        <v>5</v>
      </c>
      <c r="S252" t="str">
        <f>IF(sensor_data[[#This Row],[Filled Energy Consumption]]&gt;AVERAGE(sensor_data[Filled Energy Consumption]), "High", "Low")</f>
        <v>Low</v>
      </c>
      <c r="T252" t="s">
        <v>221</v>
      </c>
      <c r="U252" t="b">
        <v>0</v>
      </c>
      <c r="V252">
        <v>7</v>
      </c>
      <c r="W252">
        <v>0</v>
      </c>
      <c r="X252" t="s">
        <v>17</v>
      </c>
    </row>
    <row r="253" spans="1:24" x14ac:dyDescent="0.3">
      <c r="A253" s="1">
        <v>45539.320659722223</v>
      </c>
      <c r="B253" s="1" t="str">
        <f>TEXT(sensor_data[[#This Row],[Timestamp]], "MMMM")</f>
        <v>September</v>
      </c>
      <c r="C2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3" s="2">
        <f>MONTH(sensor_data[[#This Row],[Timestamp]])</f>
        <v>9</v>
      </c>
      <c r="E253" s="2">
        <f>DAY(sensor_data[[#This Row],[Timestamp]])</f>
        <v>4</v>
      </c>
      <c r="F253" t="s">
        <v>214</v>
      </c>
      <c r="H253">
        <v>78.5</v>
      </c>
      <c r="I253">
        <v>49.7</v>
      </c>
      <c r="J253" t="b">
        <v>0</v>
      </c>
      <c r="K253">
        <v>3</v>
      </c>
      <c r="L253" t="str">
        <f>IF(sensor_data[[#This Row],[HVAC Setting]]&lt;=2, "Low", IF(sensor_data[[#This Row],[HVAC Setting]]=3, "Normal", "High"))</f>
        <v>Normal</v>
      </c>
      <c r="M253">
        <v>16</v>
      </c>
      <c r="N253">
        <v>16</v>
      </c>
      <c r="O253">
        <f>(sensor_data[[#This Row],[Energy Consumption]]-AVERAGE(sensor_data[Energy Consumption]))/_xlfn.STDEV.P(sensor_data[Energy Consumption])</f>
        <v>-6.2809907537376211E-2</v>
      </c>
      <c r="P253" t="str">
        <f>IF(ABS(sensor_data[[#This Row],[z_zcore]])&gt;3, "Outlier", "Normal")</f>
        <v>Normal</v>
      </c>
      <c r="Q253">
        <f>AVERAGEIF(sensor_data[Unit ID], sensor_data[[#This Row],[Unit ID]], sensor_data[EC])</f>
        <v>17.772571428571425</v>
      </c>
      <c r="R253">
        <f>IF(ISBLANK(sensor_data[[#This Row],[EC]]), sensor_data[[#This Row],[average]], sensor_data[[#This Row],[EC]])</f>
        <v>16</v>
      </c>
      <c r="S253" t="str">
        <f>IF(sensor_data[[#This Row],[Filled Energy Consumption]]&gt;AVERAGE(sensor_data[Filled Energy Consumption]), "High", "Low")</f>
        <v>Low</v>
      </c>
      <c r="T253" t="s">
        <v>189</v>
      </c>
      <c r="U253" t="b">
        <v>0</v>
      </c>
      <c r="V253">
        <v>18</v>
      </c>
      <c r="W253">
        <v>0</v>
      </c>
      <c r="X253" t="s">
        <v>17</v>
      </c>
    </row>
    <row r="254" spans="1:24" x14ac:dyDescent="0.3">
      <c r="A254" s="1">
        <v>45654.419606481482</v>
      </c>
      <c r="B254" s="1" t="str">
        <f>TEXT(sensor_data[[#This Row],[Timestamp]], "MMMM")</f>
        <v>December</v>
      </c>
      <c r="C2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4" s="2">
        <f>MONTH(sensor_data[[#This Row],[Timestamp]])</f>
        <v>12</v>
      </c>
      <c r="E254" s="2">
        <f>DAY(sensor_data[[#This Row],[Timestamp]])</f>
        <v>28</v>
      </c>
      <c r="F254" t="s">
        <v>214</v>
      </c>
      <c r="H254">
        <v>55.6</v>
      </c>
      <c r="I254">
        <v>32.6</v>
      </c>
      <c r="J254" t="b">
        <v>1</v>
      </c>
      <c r="K254">
        <v>4.5</v>
      </c>
      <c r="L254" t="str">
        <f>IF(sensor_data[[#This Row],[HVAC Setting]]&lt;=2, "Low", IF(sensor_data[[#This Row],[HVAC Setting]]=3, "Normal", "High"))</f>
        <v>High</v>
      </c>
      <c r="M254">
        <v>26.15</v>
      </c>
      <c r="N254">
        <v>26.15</v>
      </c>
      <c r="O254">
        <f>(sensor_data[[#This Row],[Energy Consumption]]-AVERAGE(sensor_data[Energy Consumption]))/_xlfn.STDEV.P(sensor_data[Energy Consumption])</f>
        <v>5.5217520299315453E-2</v>
      </c>
      <c r="P254" t="str">
        <f>IF(ABS(sensor_data[[#This Row],[z_zcore]])&gt;3, "Outlier", "Normal")</f>
        <v>Normal</v>
      </c>
      <c r="Q254">
        <f>AVERAGEIF(sensor_data[Unit ID], sensor_data[[#This Row],[Unit ID]], sensor_data[EC])</f>
        <v>17.772571428571425</v>
      </c>
      <c r="R254">
        <f>IF(ISBLANK(sensor_data[[#This Row],[EC]]), sensor_data[[#This Row],[average]], sensor_data[[#This Row],[EC]])</f>
        <v>26.15</v>
      </c>
      <c r="S254" t="str">
        <f>IF(sensor_data[[#This Row],[Filled Energy Consumption]]&gt;AVERAGE(sensor_data[Filled Energy Consumption]), "High", "Low")</f>
        <v>High</v>
      </c>
      <c r="T254" t="s">
        <v>222</v>
      </c>
      <c r="U254" t="b">
        <v>1</v>
      </c>
      <c r="V254">
        <v>24</v>
      </c>
      <c r="W254">
        <v>1</v>
      </c>
      <c r="X254" t="s">
        <v>17</v>
      </c>
    </row>
    <row r="255" spans="1:24" x14ac:dyDescent="0.3">
      <c r="A255" s="1">
        <v>45650.462106481478</v>
      </c>
      <c r="B255" s="1" t="str">
        <f>TEXT(sensor_data[[#This Row],[Timestamp]], "MMMM")</f>
        <v>December</v>
      </c>
      <c r="C2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5" s="2">
        <f>MONTH(sensor_data[[#This Row],[Timestamp]])</f>
        <v>12</v>
      </c>
      <c r="E255" s="2">
        <f>DAY(sensor_data[[#This Row],[Timestamp]])</f>
        <v>24</v>
      </c>
      <c r="F255" t="s">
        <v>214</v>
      </c>
      <c r="H255">
        <v>48.3</v>
      </c>
      <c r="I255">
        <v>28.3</v>
      </c>
      <c r="J255" t="b">
        <v>1</v>
      </c>
      <c r="K255">
        <v>5</v>
      </c>
      <c r="L255" t="str">
        <f>IF(sensor_data[[#This Row],[HVAC Setting]]&lt;=2, "Low", IF(sensor_data[[#This Row],[HVAC Setting]]=3, "Normal", "High"))</f>
        <v>High</v>
      </c>
      <c r="M255">
        <v>28.6</v>
      </c>
      <c r="N255">
        <v>28.6</v>
      </c>
      <c r="O255">
        <f>(sensor_data[[#This Row],[Energy Consumption]]-AVERAGE(sensor_data[Energy Consumption]))/_xlfn.STDEV.P(sensor_data[Energy Consumption])</f>
        <v>8.3706899432310022E-2</v>
      </c>
      <c r="P255" t="str">
        <f>IF(ABS(sensor_data[[#This Row],[z_zcore]])&gt;3, "Outlier", "Normal")</f>
        <v>Normal</v>
      </c>
      <c r="Q255">
        <f>AVERAGEIF(sensor_data[Unit ID], sensor_data[[#This Row],[Unit ID]], sensor_data[EC])</f>
        <v>17.772571428571425</v>
      </c>
      <c r="R255">
        <f>IF(ISBLANK(sensor_data[[#This Row],[EC]]), sensor_data[[#This Row],[average]], sensor_data[[#This Row],[EC]])</f>
        <v>28.6</v>
      </c>
      <c r="S255" t="str">
        <f>IF(sensor_data[[#This Row],[Filled Energy Consumption]]&gt;AVERAGE(sensor_data[Filled Energy Consumption]), "High", "Low")</f>
        <v>High</v>
      </c>
      <c r="T255" t="s">
        <v>196</v>
      </c>
      <c r="U255" t="b">
        <v>1</v>
      </c>
      <c r="V255">
        <v>7</v>
      </c>
      <c r="W255">
        <v>1</v>
      </c>
      <c r="X255" t="s">
        <v>14</v>
      </c>
    </row>
    <row r="256" spans="1:24" x14ac:dyDescent="0.3">
      <c r="A256" s="1">
        <v>45505.446921296294</v>
      </c>
      <c r="B256" s="1" t="str">
        <f>TEXT(sensor_data[[#This Row],[Timestamp]], "MMMM")</f>
        <v>August</v>
      </c>
      <c r="C2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6" s="2">
        <f>MONTH(sensor_data[[#This Row],[Timestamp]])</f>
        <v>8</v>
      </c>
      <c r="E256" s="2">
        <f>DAY(sensor_data[[#This Row],[Timestamp]])</f>
        <v>1</v>
      </c>
      <c r="F256" t="s">
        <v>214</v>
      </c>
      <c r="H256">
        <v>95</v>
      </c>
      <c r="I256">
        <v>43</v>
      </c>
      <c r="J256" t="b">
        <v>0</v>
      </c>
      <c r="K256">
        <v>3</v>
      </c>
      <c r="L256" t="str">
        <f>IF(sensor_data[[#This Row],[HVAC Setting]]&lt;=2, "Low", IF(sensor_data[[#This Row],[HVAC Setting]]=3, "Normal", "High"))</f>
        <v>Normal</v>
      </c>
      <c r="O256">
        <f>(sensor_data[[#This Row],[Energy Consumption]]-AVERAGE(sensor_data[Energy Consumption]))/_xlfn.STDEV.P(sensor_data[Energy Consumption])</f>
        <v>-0.24886299575285079</v>
      </c>
      <c r="P256" t="str">
        <f>IF(ABS(sensor_data[[#This Row],[z_zcore]])&gt;3, "Outlier", "Normal")</f>
        <v>Normal</v>
      </c>
      <c r="Q256">
        <f>AVERAGEIF(sensor_data[Unit ID], sensor_data[[#This Row],[Unit ID]], sensor_data[EC])</f>
        <v>17.772571428571425</v>
      </c>
      <c r="R256">
        <f>IF(ISBLANK(sensor_data[[#This Row],[EC]]), sensor_data[[#This Row],[average]], sensor_data[[#This Row],[EC]])</f>
        <v>17.772571428571425</v>
      </c>
      <c r="S256" t="str">
        <f>IF(sensor_data[[#This Row],[Filled Energy Consumption]]&gt;AVERAGE(sensor_data[Filled Energy Consumption]), "High", "Low")</f>
        <v>Low</v>
      </c>
      <c r="T256" t="s">
        <v>223</v>
      </c>
      <c r="U256" t="b">
        <v>0</v>
      </c>
      <c r="V256">
        <v>17</v>
      </c>
      <c r="W256">
        <v>0</v>
      </c>
      <c r="X256" t="s">
        <v>19</v>
      </c>
    </row>
    <row r="257" spans="1:24" x14ac:dyDescent="0.3">
      <c r="A257" s="1">
        <v>45389.248020833336</v>
      </c>
      <c r="B257" s="1" t="str">
        <f>TEXT(sensor_data[[#This Row],[Timestamp]], "MMMM")</f>
        <v>April</v>
      </c>
      <c r="C2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7" s="2">
        <f>MONTH(sensor_data[[#This Row],[Timestamp]])</f>
        <v>4</v>
      </c>
      <c r="E257" s="2">
        <f>DAY(sensor_data[[#This Row],[Timestamp]])</f>
        <v>7</v>
      </c>
      <c r="F257" t="s">
        <v>214</v>
      </c>
      <c r="H257">
        <v>63.3</v>
      </c>
      <c r="I257">
        <v>58.8</v>
      </c>
      <c r="J257" t="b">
        <v>1</v>
      </c>
      <c r="K257">
        <v>2.5</v>
      </c>
      <c r="L257" t="str">
        <f>IF(sensor_data[[#This Row],[HVAC Setting]]&lt;=2, "Low", IF(sensor_data[[#This Row],[HVAC Setting]]=3, "Normal", "High"))</f>
        <v>High</v>
      </c>
      <c r="M257">
        <v>14.54</v>
      </c>
      <c r="N257">
        <v>14.54</v>
      </c>
      <c r="O257">
        <f>(sensor_data[[#This Row],[Energy Consumption]]-AVERAGE(sensor_data[Energy Consumption]))/_xlfn.STDEV.P(sensor_data[Energy Consumption])</f>
        <v>-7.9787251837038276E-2</v>
      </c>
      <c r="P257" t="str">
        <f>IF(ABS(sensor_data[[#This Row],[z_zcore]])&gt;3, "Outlier", "Normal")</f>
        <v>Normal</v>
      </c>
      <c r="Q257">
        <f>AVERAGEIF(sensor_data[Unit ID], sensor_data[[#This Row],[Unit ID]], sensor_data[EC])</f>
        <v>17.772571428571425</v>
      </c>
      <c r="R257">
        <f>IF(ISBLANK(sensor_data[[#This Row],[EC]]), sensor_data[[#This Row],[average]], sensor_data[[#This Row],[EC]])</f>
        <v>14.54</v>
      </c>
      <c r="S257" t="str">
        <f>IF(sensor_data[[#This Row],[Filled Energy Consumption]]&gt;AVERAGE(sensor_data[Filled Energy Consumption]), "High", "Low")</f>
        <v>Low</v>
      </c>
      <c r="T257" t="s">
        <v>224</v>
      </c>
      <c r="U257" t="b">
        <v>1</v>
      </c>
      <c r="V257">
        <v>1</v>
      </c>
      <c r="W257">
        <v>1</v>
      </c>
      <c r="X257" t="s">
        <v>17</v>
      </c>
    </row>
    <row r="258" spans="1:24" x14ac:dyDescent="0.3">
      <c r="A258" s="1">
        <v>45310.936747685184</v>
      </c>
      <c r="B258" s="1" t="str">
        <f>TEXT(sensor_data[[#This Row],[Timestamp]], "MMMM")</f>
        <v>January</v>
      </c>
      <c r="C2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8" s="2">
        <f>MONTH(sensor_data[[#This Row],[Timestamp]])</f>
        <v>1</v>
      </c>
      <c r="E258" s="2">
        <f>DAY(sensor_data[[#This Row],[Timestamp]])</f>
        <v>19</v>
      </c>
      <c r="F258" t="s">
        <v>214</v>
      </c>
      <c r="H258">
        <v>41.6</v>
      </c>
      <c r="I258">
        <v>36.700000000000003</v>
      </c>
      <c r="J258" t="b">
        <v>0</v>
      </c>
      <c r="K258">
        <v>3</v>
      </c>
      <c r="L258" t="str">
        <f>IF(sensor_data[[#This Row],[HVAC Setting]]&lt;=2, "Low", IF(sensor_data[[#This Row],[HVAC Setting]]=3, "Normal", "High"))</f>
        <v>Normal</v>
      </c>
      <c r="O258">
        <f>(sensor_data[[#This Row],[Energy Consumption]]-AVERAGE(sensor_data[Energy Consumption]))/_xlfn.STDEV.P(sensor_data[Energy Consumption])</f>
        <v>-0.24886299575285079</v>
      </c>
      <c r="P258" t="str">
        <f>IF(ABS(sensor_data[[#This Row],[z_zcore]])&gt;3, "Outlier", "Normal")</f>
        <v>Normal</v>
      </c>
      <c r="Q258">
        <f>AVERAGEIF(sensor_data[Unit ID], sensor_data[[#This Row],[Unit ID]], sensor_data[EC])</f>
        <v>17.772571428571425</v>
      </c>
      <c r="R258">
        <f>IF(ISBLANK(sensor_data[[#This Row],[EC]]), sensor_data[[#This Row],[average]], sensor_data[[#This Row],[EC]])</f>
        <v>17.772571428571425</v>
      </c>
      <c r="S258" t="str">
        <f>IF(sensor_data[[#This Row],[Filled Energy Consumption]]&gt;AVERAGE(sensor_data[Filled Energy Consumption]), "High", "Low")</f>
        <v>Low</v>
      </c>
      <c r="T258" t="s">
        <v>68</v>
      </c>
      <c r="U258" t="b">
        <v>0</v>
      </c>
      <c r="V258">
        <v>13</v>
      </c>
      <c r="W258">
        <v>0</v>
      </c>
      <c r="X258" t="s">
        <v>19</v>
      </c>
    </row>
    <row r="259" spans="1:24" x14ac:dyDescent="0.3">
      <c r="A259" s="1">
        <v>45610.856979166667</v>
      </c>
      <c r="B259" s="1" t="str">
        <f>TEXT(sensor_data[[#This Row],[Timestamp]], "MMMM")</f>
        <v>November</v>
      </c>
      <c r="C2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9" s="2">
        <f>MONTH(sensor_data[[#This Row],[Timestamp]])</f>
        <v>11</v>
      </c>
      <c r="E259" s="2">
        <f>DAY(sensor_data[[#This Row],[Timestamp]])</f>
        <v>14</v>
      </c>
      <c r="F259" t="s">
        <v>214</v>
      </c>
      <c r="H259">
        <v>61.6</v>
      </c>
      <c r="I259">
        <v>56.2</v>
      </c>
      <c r="J259" t="b">
        <v>0</v>
      </c>
      <c r="K259">
        <v>3</v>
      </c>
      <c r="L259" t="str">
        <f>IF(sensor_data[[#This Row],[HVAC Setting]]&lt;=2, "Low", IF(sensor_data[[#This Row],[HVAC Setting]]=3, "Normal", "High"))</f>
        <v>Normal</v>
      </c>
      <c r="M259">
        <v>16.5</v>
      </c>
      <c r="N259">
        <v>16.5</v>
      </c>
      <c r="O259">
        <f>(sensor_data[[#This Row],[Energy Consumption]]-AVERAGE(sensor_data[Energy Consumption]))/_xlfn.STDEV.P(sensor_data[Energy Consumption])</f>
        <v>-5.6995748530642633E-2</v>
      </c>
      <c r="P259" t="str">
        <f>IF(ABS(sensor_data[[#This Row],[z_zcore]])&gt;3, "Outlier", "Normal")</f>
        <v>Normal</v>
      </c>
      <c r="Q259">
        <f>AVERAGEIF(sensor_data[Unit ID], sensor_data[[#This Row],[Unit ID]], sensor_data[EC])</f>
        <v>17.772571428571425</v>
      </c>
      <c r="R259">
        <f>IF(ISBLANK(sensor_data[[#This Row],[EC]]), sensor_data[[#This Row],[average]], sensor_data[[#This Row],[EC]])</f>
        <v>16.5</v>
      </c>
      <c r="S259" t="str">
        <f>IF(sensor_data[[#This Row],[Filled Energy Consumption]]&gt;AVERAGE(sensor_data[Filled Energy Consumption]), "High", "Low")</f>
        <v>Low</v>
      </c>
      <c r="T259" t="s">
        <v>176</v>
      </c>
      <c r="U259" t="b">
        <v>0</v>
      </c>
      <c r="V259">
        <v>3</v>
      </c>
      <c r="W259">
        <v>1</v>
      </c>
      <c r="X259" t="s">
        <v>14</v>
      </c>
    </row>
    <row r="260" spans="1:24" x14ac:dyDescent="0.3">
      <c r="A260" s="1">
        <v>45493.911863425928</v>
      </c>
      <c r="B260" s="1" t="str">
        <f>TEXT(sensor_data[[#This Row],[Timestamp]], "MMMM")</f>
        <v>July</v>
      </c>
      <c r="C2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0" s="2">
        <f>MONTH(sensor_data[[#This Row],[Timestamp]])</f>
        <v>7</v>
      </c>
      <c r="E260" s="2">
        <f>DAY(sensor_data[[#This Row],[Timestamp]])</f>
        <v>20</v>
      </c>
      <c r="F260" t="s">
        <v>214</v>
      </c>
      <c r="H260">
        <v>104.1</v>
      </c>
      <c r="I260">
        <v>44.4</v>
      </c>
      <c r="J260" t="b">
        <v>1</v>
      </c>
      <c r="K260">
        <v>5</v>
      </c>
      <c r="L260" t="str">
        <f>IF(sensor_data[[#This Row],[HVAC Setting]]&lt;=2, "Low", IF(sensor_data[[#This Row],[HVAC Setting]]=3, "Normal", "High"))</f>
        <v>High</v>
      </c>
      <c r="M260">
        <v>31.3</v>
      </c>
      <c r="N260">
        <v>31.3</v>
      </c>
      <c r="O260">
        <f>(sensor_data[[#This Row],[Energy Consumption]]-AVERAGE(sensor_data[Energy Consumption]))/_xlfn.STDEV.P(sensor_data[Energy Consumption])</f>
        <v>0.11510335806867135</v>
      </c>
      <c r="P260" t="str">
        <f>IF(ABS(sensor_data[[#This Row],[z_zcore]])&gt;3, "Outlier", "Normal")</f>
        <v>Normal</v>
      </c>
      <c r="Q260">
        <f>AVERAGEIF(sensor_data[Unit ID], sensor_data[[#This Row],[Unit ID]], sensor_data[EC])</f>
        <v>17.772571428571425</v>
      </c>
      <c r="R260">
        <f>IF(ISBLANK(sensor_data[[#This Row],[EC]]), sensor_data[[#This Row],[average]], sensor_data[[#This Row],[EC]])</f>
        <v>31.3</v>
      </c>
      <c r="S260" t="str">
        <f>IF(sensor_data[[#This Row],[Filled Energy Consumption]]&gt;AVERAGE(sensor_data[Filled Energy Consumption]), "High", "Low")</f>
        <v>High</v>
      </c>
      <c r="T260" t="s">
        <v>225</v>
      </c>
      <c r="U260" t="b">
        <v>1</v>
      </c>
      <c r="V260">
        <v>19</v>
      </c>
      <c r="W260">
        <v>1</v>
      </c>
      <c r="X260" t="s">
        <v>19</v>
      </c>
    </row>
    <row r="261" spans="1:24" x14ac:dyDescent="0.3">
      <c r="A261" s="1">
        <v>45366.681423611109</v>
      </c>
      <c r="B261" s="1" t="str">
        <f>TEXT(sensor_data[[#This Row],[Timestamp]], "MMMM")</f>
        <v>March</v>
      </c>
      <c r="C2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1" s="2">
        <f>MONTH(sensor_data[[#This Row],[Timestamp]])</f>
        <v>3</v>
      </c>
      <c r="E261" s="2">
        <f>DAY(sensor_data[[#This Row],[Timestamp]])</f>
        <v>15</v>
      </c>
      <c r="F261" t="s">
        <v>214</v>
      </c>
      <c r="H261">
        <v>76.5</v>
      </c>
      <c r="I261">
        <v>32.5</v>
      </c>
      <c r="J261" t="b">
        <v>0</v>
      </c>
      <c r="K261">
        <v>3</v>
      </c>
      <c r="L261" t="str">
        <f>IF(sensor_data[[#This Row],[HVAC Setting]]&lt;=2, "Low", IF(sensor_data[[#This Row],[HVAC Setting]]=3, "Normal", "High"))</f>
        <v>Normal</v>
      </c>
      <c r="M261">
        <v>16</v>
      </c>
      <c r="N261">
        <v>16</v>
      </c>
      <c r="O261">
        <f>(sensor_data[[#This Row],[Energy Consumption]]-AVERAGE(sensor_data[Energy Consumption]))/_xlfn.STDEV.P(sensor_data[Energy Consumption])</f>
        <v>-6.2809907537376211E-2</v>
      </c>
      <c r="P261" t="str">
        <f>IF(ABS(sensor_data[[#This Row],[z_zcore]])&gt;3, "Outlier", "Normal")</f>
        <v>Normal</v>
      </c>
      <c r="Q261">
        <f>AVERAGEIF(sensor_data[Unit ID], sensor_data[[#This Row],[Unit ID]], sensor_data[EC])</f>
        <v>17.772571428571425</v>
      </c>
      <c r="R261">
        <f>IF(ISBLANK(sensor_data[[#This Row],[EC]]), sensor_data[[#This Row],[average]], sensor_data[[#This Row],[EC]])</f>
        <v>16</v>
      </c>
      <c r="S261" t="str">
        <f>IF(sensor_data[[#This Row],[Filled Energy Consumption]]&gt;AVERAGE(sensor_data[Filled Energy Consumption]), "High", "Low")</f>
        <v>Low</v>
      </c>
      <c r="T261" t="s">
        <v>226</v>
      </c>
      <c r="U261" t="b">
        <v>0</v>
      </c>
      <c r="V261">
        <v>5</v>
      </c>
      <c r="W261">
        <v>0</v>
      </c>
      <c r="X261" t="s">
        <v>19</v>
      </c>
    </row>
    <row r="262" spans="1:24" x14ac:dyDescent="0.3">
      <c r="A262" s="1">
        <v>45637.927615740744</v>
      </c>
      <c r="B262" s="1" t="str">
        <f>TEXT(sensor_data[[#This Row],[Timestamp]], "MMMM")</f>
        <v>December</v>
      </c>
      <c r="C2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2" s="2">
        <f>MONTH(sensor_data[[#This Row],[Timestamp]])</f>
        <v>12</v>
      </c>
      <c r="E262" s="2">
        <f>DAY(sensor_data[[#This Row],[Timestamp]])</f>
        <v>11</v>
      </c>
      <c r="F262" t="s">
        <v>227</v>
      </c>
      <c r="H262">
        <v>42.3</v>
      </c>
      <c r="I262">
        <v>26</v>
      </c>
      <c r="J262" t="b">
        <v>1</v>
      </c>
      <c r="K262">
        <v>4</v>
      </c>
      <c r="L262" t="str">
        <f>IF(sensor_data[[#This Row],[HVAC Setting]]&lt;=2, "Low", IF(sensor_data[[#This Row],[HVAC Setting]]=3, "Normal", "High"))</f>
        <v>High</v>
      </c>
      <c r="M262">
        <v>24.89</v>
      </c>
      <c r="N262">
        <v>24.89</v>
      </c>
      <c r="O262">
        <f>(sensor_data[[#This Row],[Energy Consumption]]-AVERAGE(sensor_data[Energy Consumption]))/_xlfn.STDEV.P(sensor_data[Energy Consumption])</f>
        <v>4.0565839602346852E-2</v>
      </c>
      <c r="P262" t="str">
        <f>IF(ABS(sensor_data[[#This Row],[z_zcore]])&gt;3, "Outlier", "Normal")</f>
        <v>Normal</v>
      </c>
      <c r="Q262">
        <f>AVERAGEIF(sensor_data[Unit ID], sensor_data[[#This Row],[Unit ID]], sensor_data[EC])</f>
        <v>17.40111111111111</v>
      </c>
      <c r="R262">
        <f>IF(ISBLANK(sensor_data[[#This Row],[EC]]), sensor_data[[#This Row],[average]], sensor_data[[#This Row],[EC]])</f>
        <v>24.89</v>
      </c>
      <c r="S262" t="str">
        <f>IF(sensor_data[[#This Row],[Filled Energy Consumption]]&gt;AVERAGE(sensor_data[Filled Energy Consumption]), "High", "Low")</f>
        <v>High</v>
      </c>
      <c r="T262" t="s">
        <v>132</v>
      </c>
      <c r="U262" t="b">
        <v>1</v>
      </c>
      <c r="V262">
        <v>17</v>
      </c>
      <c r="W262">
        <v>1</v>
      </c>
      <c r="X262" t="s">
        <v>17</v>
      </c>
    </row>
    <row r="263" spans="1:24" x14ac:dyDescent="0.3">
      <c r="A263" s="1">
        <v>45359.931631944448</v>
      </c>
      <c r="B263" s="1" t="str">
        <f>TEXT(sensor_data[[#This Row],[Timestamp]], "MMMM")</f>
        <v>March</v>
      </c>
      <c r="C2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3" s="2">
        <f>MONTH(sensor_data[[#This Row],[Timestamp]])</f>
        <v>3</v>
      </c>
      <c r="E263" s="2">
        <f>DAY(sensor_data[[#This Row],[Timestamp]])</f>
        <v>8</v>
      </c>
      <c r="F263" t="s">
        <v>227</v>
      </c>
      <c r="H263">
        <v>68.099999999999994</v>
      </c>
      <c r="I263">
        <v>50.6</v>
      </c>
      <c r="J263" t="b">
        <v>0</v>
      </c>
      <c r="K263">
        <v>2</v>
      </c>
      <c r="L263" t="str">
        <f>IF(sensor_data[[#This Row],[HVAC Setting]]&lt;=2, "Low", IF(sensor_data[[#This Row],[HVAC Setting]]=3, "Normal", "High"))</f>
        <v>Low</v>
      </c>
      <c r="M263">
        <v>10</v>
      </c>
      <c r="N263">
        <v>10</v>
      </c>
      <c r="O263">
        <f>(sensor_data[[#This Row],[Energy Consumption]]-AVERAGE(sensor_data[Energy Consumption]))/_xlfn.STDEV.P(sensor_data[Energy Consumption])</f>
        <v>-0.13257981561817916</v>
      </c>
      <c r="P263" t="str">
        <f>IF(ABS(sensor_data[[#This Row],[z_zcore]])&gt;3, "Outlier", "Normal")</f>
        <v>Normal</v>
      </c>
      <c r="Q263">
        <f>AVERAGEIF(sensor_data[Unit ID], sensor_data[[#This Row],[Unit ID]], sensor_data[EC])</f>
        <v>17.40111111111111</v>
      </c>
      <c r="R263">
        <f>IF(ISBLANK(sensor_data[[#This Row],[EC]]), sensor_data[[#This Row],[average]], sensor_data[[#This Row],[EC]])</f>
        <v>10</v>
      </c>
      <c r="S263" t="str">
        <f>IF(sensor_data[[#This Row],[Filled Energy Consumption]]&gt;AVERAGE(sensor_data[Filled Energy Consumption]), "High", "Low")</f>
        <v>Low</v>
      </c>
      <c r="T263" t="s">
        <v>43</v>
      </c>
      <c r="U263" t="b">
        <v>0</v>
      </c>
      <c r="V263">
        <v>9</v>
      </c>
      <c r="W263">
        <v>0</v>
      </c>
      <c r="X263" t="s">
        <v>19</v>
      </c>
    </row>
    <row r="264" spans="1:24" x14ac:dyDescent="0.3">
      <c r="A264" s="1">
        <v>45342.482789351852</v>
      </c>
      <c r="B264" s="1" t="str">
        <f>TEXT(sensor_data[[#This Row],[Timestamp]], "MMMM")</f>
        <v>February</v>
      </c>
      <c r="C2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4" s="2">
        <f>MONTH(sensor_data[[#This Row],[Timestamp]])</f>
        <v>2</v>
      </c>
      <c r="E264" s="2">
        <f>DAY(sensor_data[[#This Row],[Timestamp]])</f>
        <v>20</v>
      </c>
      <c r="F264" t="s">
        <v>227</v>
      </c>
      <c r="H264">
        <v>52.3</v>
      </c>
      <c r="I264">
        <v>27.1</v>
      </c>
      <c r="J264" t="b">
        <v>0</v>
      </c>
      <c r="K264">
        <v>3</v>
      </c>
      <c r="L264" t="str">
        <f>IF(sensor_data[[#This Row],[HVAC Setting]]&lt;=2, "Low", IF(sensor_data[[#This Row],[HVAC Setting]]=3, "Normal", "High"))</f>
        <v>Normal</v>
      </c>
      <c r="M264">
        <v>15</v>
      </c>
      <c r="N264">
        <v>15</v>
      </c>
      <c r="O264">
        <f>(sensor_data[[#This Row],[Energy Consumption]]-AVERAGE(sensor_data[Energy Consumption]))/_xlfn.STDEV.P(sensor_data[Energy Consumption])</f>
        <v>-7.4438225550843368E-2</v>
      </c>
      <c r="P264" t="str">
        <f>IF(ABS(sensor_data[[#This Row],[z_zcore]])&gt;3, "Outlier", "Normal")</f>
        <v>Normal</v>
      </c>
      <c r="Q264">
        <f>AVERAGEIF(sensor_data[Unit ID], sensor_data[[#This Row],[Unit ID]], sensor_data[EC])</f>
        <v>17.40111111111111</v>
      </c>
      <c r="R264">
        <f>IF(ISBLANK(sensor_data[[#This Row],[EC]]), sensor_data[[#This Row],[average]], sensor_data[[#This Row],[EC]])</f>
        <v>15</v>
      </c>
      <c r="S264" t="str">
        <f>IF(sensor_data[[#This Row],[Filled Energy Consumption]]&gt;AVERAGE(sensor_data[Filled Energy Consumption]), "High", "Low")</f>
        <v>Low</v>
      </c>
      <c r="T264" t="s">
        <v>228</v>
      </c>
      <c r="U264" t="b">
        <v>0</v>
      </c>
      <c r="V264">
        <v>17</v>
      </c>
      <c r="W264">
        <v>0</v>
      </c>
      <c r="X264" t="s">
        <v>14</v>
      </c>
    </row>
    <row r="265" spans="1:24" x14ac:dyDescent="0.3">
      <c r="A265" s="1">
        <v>45542.8750462963</v>
      </c>
      <c r="B265" s="1" t="str">
        <f>TEXT(sensor_data[[#This Row],[Timestamp]], "MMMM")</f>
        <v>September</v>
      </c>
      <c r="C2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5" s="2">
        <f>MONTH(sensor_data[[#This Row],[Timestamp]])</f>
        <v>9</v>
      </c>
      <c r="E265" s="2">
        <f>DAY(sensor_data[[#This Row],[Timestamp]])</f>
        <v>7</v>
      </c>
      <c r="F265" t="s">
        <v>227</v>
      </c>
      <c r="H265">
        <v>77.3</v>
      </c>
      <c r="I265">
        <v>33.5</v>
      </c>
      <c r="J265" t="b">
        <v>1</v>
      </c>
      <c r="K265">
        <v>3.5</v>
      </c>
      <c r="L265" t="str">
        <f>IF(sensor_data[[#This Row],[HVAC Setting]]&lt;=2, "Low", IF(sensor_data[[#This Row],[HVAC Setting]]=3, "Normal", "High"))</f>
        <v>High</v>
      </c>
      <c r="M265">
        <v>20.59</v>
      </c>
      <c r="N265">
        <v>20.59</v>
      </c>
      <c r="O265">
        <f>(sensor_data[[#This Row],[Energy Consumption]]-AVERAGE(sensor_data[Energy Consumption]))/_xlfn.STDEV.P(sensor_data[Energy Consumption])</f>
        <v>-9.4359278555619461E-3</v>
      </c>
      <c r="P265" t="str">
        <f>IF(ABS(sensor_data[[#This Row],[z_zcore]])&gt;3, "Outlier", "Normal")</f>
        <v>Normal</v>
      </c>
      <c r="Q265">
        <f>AVERAGEIF(sensor_data[Unit ID], sensor_data[[#This Row],[Unit ID]], sensor_data[EC])</f>
        <v>17.40111111111111</v>
      </c>
      <c r="R265">
        <f>IF(ISBLANK(sensor_data[[#This Row],[EC]]), sensor_data[[#This Row],[average]], sensor_data[[#This Row],[EC]])</f>
        <v>20.59</v>
      </c>
      <c r="S265" t="str">
        <f>IF(sensor_data[[#This Row],[Filled Energy Consumption]]&gt;AVERAGE(sensor_data[Filled Energy Consumption]), "High", "Low")</f>
        <v>High</v>
      </c>
      <c r="T265" t="s">
        <v>33</v>
      </c>
      <c r="U265" t="b">
        <v>1</v>
      </c>
      <c r="V265">
        <v>10</v>
      </c>
      <c r="W265">
        <v>1</v>
      </c>
      <c r="X265" t="s">
        <v>19</v>
      </c>
    </row>
    <row r="266" spans="1:24" x14ac:dyDescent="0.3">
      <c r="A266" s="1">
        <v>45434.399039351854</v>
      </c>
      <c r="B266" s="1" t="str">
        <f>TEXT(sensor_data[[#This Row],[Timestamp]], "MMMM")</f>
        <v>May</v>
      </c>
      <c r="C2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 s="2">
        <f>MONTH(sensor_data[[#This Row],[Timestamp]])</f>
        <v>5</v>
      </c>
      <c r="E266" s="2">
        <f>DAY(sensor_data[[#This Row],[Timestamp]])</f>
        <v>22</v>
      </c>
      <c r="F266" t="s">
        <v>227</v>
      </c>
      <c r="H266">
        <v>66.5</v>
      </c>
      <c r="I266">
        <v>45.8</v>
      </c>
      <c r="J266" t="b">
        <v>0</v>
      </c>
      <c r="K266">
        <v>2</v>
      </c>
      <c r="L266" t="str">
        <f>IF(sensor_data[[#This Row],[HVAC Setting]]&lt;=2, "Low", IF(sensor_data[[#This Row],[HVAC Setting]]=3, "Normal", "High"))</f>
        <v>Low</v>
      </c>
      <c r="M266">
        <v>10</v>
      </c>
      <c r="N266">
        <v>10</v>
      </c>
      <c r="O266">
        <f>(sensor_data[[#This Row],[Energy Consumption]]-AVERAGE(sensor_data[Energy Consumption]))/_xlfn.STDEV.P(sensor_data[Energy Consumption])</f>
        <v>-0.13257981561817916</v>
      </c>
      <c r="P266" t="str">
        <f>IF(ABS(sensor_data[[#This Row],[z_zcore]])&gt;3, "Outlier", "Normal")</f>
        <v>Normal</v>
      </c>
      <c r="Q266">
        <f>AVERAGEIF(sensor_data[Unit ID], sensor_data[[#This Row],[Unit ID]], sensor_data[EC])</f>
        <v>17.40111111111111</v>
      </c>
      <c r="R266">
        <f>IF(ISBLANK(sensor_data[[#This Row],[EC]]), sensor_data[[#This Row],[average]], sensor_data[[#This Row],[EC]])</f>
        <v>10</v>
      </c>
      <c r="S266" t="str">
        <f>IF(sensor_data[[#This Row],[Filled Energy Consumption]]&gt;AVERAGE(sensor_data[Filled Energy Consumption]), "High", "Low")</f>
        <v>Low</v>
      </c>
      <c r="T266" t="s">
        <v>229</v>
      </c>
      <c r="U266" t="b">
        <v>0</v>
      </c>
      <c r="V266">
        <v>13</v>
      </c>
      <c r="W266">
        <v>1</v>
      </c>
      <c r="X266" t="s">
        <v>17</v>
      </c>
    </row>
    <row r="267" spans="1:24" x14ac:dyDescent="0.3">
      <c r="A267" s="1">
        <v>45639.152881944443</v>
      </c>
      <c r="B267" s="1" t="str">
        <f>TEXT(sensor_data[[#This Row],[Timestamp]], "MMMM")</f>
        <v>December</v>
      </c>
      <c r="C2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7" s="2">
        <f>MONTH(sensor_data[[#This Row],[Timestamp]])</f>
        <v>12</v>
      </c>
      <c r="E267" s="2">
        <f>DAY(sensor_data[[#This Row],[Timestamp]])</f>
        <v>13</v>
      </c>
      <c r="F267" t="s">
        <v>227</v>
      </c>
      <c r="H267">
        <v>40.299999999999997</v>
      </c>
      <c r="I267">
        <v>35.799999999999997</v>
      </c>
      <c r="J267" t="b">
        <v>0</v>
      </c>
      <c r="K267">
        <v>2</v>
      </c>
      <c r="L267" t="str">
        <f>IF(sensor_data[[#This Row],[HVAC Setting]]&lt;=2, "Low", IF(sensor_data[[#This Row],[HVAC Setting]]=3, "Normal", "High"))</f>
        <v>Low</v>
      </c>
      <c r="M267">
        <v>12</v>
      </c>
      <c r="N267">
        <v>12</v>
      </c>
      <c r="O267">
        <f>(sensor_data[[#This Row],[Energy Consumption]]-AVERAGE(sensor_data[Energy Consumption]))/_xlfn.STDEV.P(sensor_data[Energy Consumption])</f>
        <v>-0.10932317959124485</v>
      </c>
      <c r="P267" t="str">
        <f>IF(ABS(sensor_data[[#This Row],[z_zcore]])&gt;3, "Outlier", "Normal")</f>
        <v>Normal</v>
      </c>
      <c r="Q267">
        <f>AVERAGEIF(sensor_data[Unit ID], sensor_data[[#This Row],[Unit ID]], sensor_data[EC])</f>
        <v>17.40111111111111</v>
      </c>
      <c r="R267">
        <f>IF(ISBLANK(sensor_data[[#This Row],[EC]]), sensor_data[[#This Row],[average]], sensor_data[[#This Row],[EC]])</f>
        <v>12</v>
      </c>
      <c r="S267" t="str">
        <f>IF(sensor_data[[#This Row],[Filled Energy Consumption]]&gt;AVERAGE(sensor_data[Filled Energy Consumption]), "High", "Low")</f>
        <v>Low</v>
      </c>
      <c r="T267" t="s">
        <v>45</v>
      </c>
      <c r="U267" t="b">
        <v>0</v>
      </c>
      <c r="V267">
        <v>2</v>
      </c>
      <c r="W267">
        <v>0</v>
      </c>
      <c r="X267" t="s">
        <v>17</v>
      </c>
    </row>
    <row r="268" spans="1:24" x14ac:dyDescent="0.3">
      <c r="A268" s="1">
        <v>45500.937511574077</v>
      </c>
      <c r="B268" s="1" t="str">
        <f>TEXT(sensor_data[[#This Row],[Timestamp]], "MMMM")</f>
        <v>July</v>
      </c>
      <c r="C2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8" s="2">
        <f>MONTH(sensor_data[[#This Row],[Timestamp]])</f>
        <v>7</v>
      </c>
      <c r="E268" s="2">
        <f>DAY(sensor_data[[#This Row],[Timestamp]])</f>
        <v>27</v>
      </c>
      <c r="F268" t="s">
        <v>227</v>
      </c>
      <c r="H268">
        <v>90.8</v>
      </c>
      <c r="I268">
        <v>57.6</v>
      </c>
      <c r="J268" t="b">
        <v>0</v>
      </c>
      <c r="K268">
        <v>4.5</v>
      </c>
      <c r="L268" t="str">
        <f>IF(sensor_data[[#This Row],[HVAC Setting]]&lt;=2, "Low", IF(sensor_data[[#This Row],[HVAC Setting]]=3, "Normal", "High"))</f>
        <v>High</v>
      </c>
      <c r="M268">
        <v>26.78</v>
      </c>
      <c r="N268">
        <v>26.78</v>
      </c>
      <c r="O268">
        <f>(sensor_data[[#This Row],[Energy Consumption]]-AVERAGE(sensor_data[Energy Consumption]))/_xlfn.STDEV.P(sensor_data[Energy Consumption])</f>
        <v>6.2543360647799792E-2</v>
      </c>
      <c r="P268" t="str">
        <f>IF(ABS(sensor_data[[#This Row],[z_zcore]])&gt;3, "Outlier", "Normal")</f>
        <v>Normal</v>
      </c>
      <c r="Q268">
        <f>AVERAGEIF(sensor_data[Unit ID], sensor_data[[#This Row],[Unit ID]], sensor_data[EC])</f>
        <v>17.40111111111111</v>
      </c>
      <c r="R268">
        <f>IF(ISBLANK(sensor_data[[#This Row],[EC]]), sensor_data[[#This Row],[average]], sensor_data[[#This Row],[EC]])</f>
        <v>26.78</v>
      </c>
      <c r="S268" t="str">
        <f>IF(sensor_data[[#This Row],[Filled Energy Consumption]]&gt;AVERAGE(sensor_data[Filled Energy Consumption]), "High", "Low")</f>
        <v>High</v>
      </c>
      <c r="T268" t="s">
        <v>230</v>
      </c>
      <c r="U268" t="b">
        <v>0</v>
      </c>
      <c r="V268">
        <v>16</v>
      </c>
      <c r="W268">
        <v>1</v>
      </c>
      <c r="X268" t="s">
        <v>14</v>
      </c>
    </row>
    <row r="269" spans="1:24" x14ac:dyDescent="0.3">
      <c r="A269" s="1">
        <v>45565.262939814813</v>
      </c>
      <c r="B269" s="1" t="str">
        <f>TEXT(sensor_data[[#This Row],[Timestamp]], "MMMM")</f>
        <v>September</v>
      </c>
      <c r="C2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9" s="2">
        <f>MONTH(sensor_data[[#This Row],[Timestamp]])</f>
        <v>9</v>
      </c>
      <c r="E269" s="2">
        <f>DAY(sensor_data[[#This Row],[Timestamp]])</f>
        <v>30</v>
      </c>
      <c r="F269" t="s">
        <v>227</v>
      </c>
      <c r="H269">
        <v>67</v>
      </c>
      <c r="I269">
        <v>30.3</v>
      </c>
      <c r="J269" t="b">
        <v>0</v>
      </c>
      <c r="K269">
        <v>2</v>
      </c>
      <c r="L269" t="str">
        <f>IF(sensor_data[[#This Row],[HVAC Setting]]&lt;=2, "Low", IF(sensor_data[[#This Row],[HVAC Setting]]=3, "Normal", "High"))</f>
        <v>Low</v>
      </c>
      <c r="M269">
        <v>10</v>
      </c>
      <c r="N269">
        <v>10</v>
      </c>
      <c r="O269">
        <f>(sensor_data[[#This Row],[Energy Consumption]]-AVERAGE(sensor_data[Energy Consumption]))/_xlfn.STDEV.P(sensor_data[Energy Consumption])</f>
        <v>-0.13257981561817916</v>
      </c>
      <c r="P269" t="str">
        <f>IF(ABS(sensor_data[[#This Row],[z_zcore]])&gt;3, "Outlier", "Normal")</f>
        <v>Normal</v>
      </c>
      <c r="Q269">
        <f>AVERAGEIF(sensor_data[Unit ID], sensor_data[[#This Row],[Unit ID]], sensor_data[EC])</f>
        <v>17.40111111111111</v>
      </c>
      <c r="R269">
        <f>IF(ISBLANK(sensor_data[[#This Row],[EC]]), sensor_data[[#This Row],[average]], sensor_data[[#This Row],[EC]])</f>
        <v>10</v>
      </c>
      <c r="S269" t="str">
        <f>IF(sensor_data[[#This Row],[Filled Energy Consumption]]&gt;AVERAGE(sensor_data[Filled Energy Consumption]), "High", "Low")</f>
        <v>Low</v>
      </c>
      <c r="T269" t="s">
        <v>231</v>
      </c>
      <c r="U269" t="b">
        <v>0</v>
      </c>
      <c r="V269">
        <v>21</v>
      </c>
      <c r="W269">
        <v>0</v>
      </c>
      <c r="X269" t="s">
        <v>17</v>
      </c>
    </row>
    <row r="270" spans="1:24" x14ac:dyDescent="0.3">
      <c r="A270" s="1">
        <v>45545.196666666663</v>
      </c>
      <c r="B270" s="1" t="str">
        <f>TEXT(sensor_data[[#This Row],[Timestamp]], "MMMM")</f>
        <v>September</v>
      </c>
      <c r="C2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0" s="2">
        <f>MONTH(sensor_data[[#This Row],[Timestamp]])</f>
        <v>9</v>
      </c>
      <c r="E270" s="2">
        <f>DAY(sensor_data[[#This Row],[Timestamp]])</f>
        <v>10</v>
      </c>
      <c r="F270" t="s">
        <v>227</v>
      </c>
      <c r="H270">
        <v>60.9</v>
      </c>
      <c r="I270">
        <v>48.7</v>
      </c>
      <c r="J270" t="b">
        <v>0</v>
      </c>
      <c r="K270">
        <v>2</v>
      </c>
      <c r="L270" t="str">
        <f>IF(sensor_data[[#This Row],[HVAC Setting]]&lt;=2, "Low", IF(sensor_data[[#This Row],[HVAC Setting]]=3, "Normal", "High"))</f>
        <v>Low</v>
      </c>
      <c r="M270">
        <v>10</v>
      </c>
      <c r="N270">
        <v>10</v>
      </c>
      <c r="O270">
        <f>(sensor_data[[#This Row],[Energy Consumption]]-AVERAGE(sensor_data[Energy Consumption]))/_xlfn.STDEV.P(sensor_data[Energy Consumption])</f>
        <v>-0.13257981561817916</v>
      </c>
      <c r="P270" t="str">
        <f>IF(ABS(sensor_data[[#This Row],[z_zcore]])&gt;3, "Outlier", "Normal")</f>
        <v>Normal</v>
      </c>
      <c r="Q270">
        <f>AVERAGEIF(sensor_data[Unit ID], sensor_data[[#This Row],[Unit ID]], sensor_data[EC])</f>
        <v>17.40111111111111</v>
      </c>
      <c r="R270">
        <f>IF(ISBLANK(sensor_data[[#This Row],[EC]]), sensor_data[[#This Row],[average]], sensor_data[[#This Row],[EC]])</f>
        <v>10</v>
      </c>
      <c r="S270" t="str">
        <f>IF(sensor_data[[#This Row],[Filled Energy Consumption]]&gt;AVERAGE(sensor_data[Filled Energy Consumption]), "High", "Low")</f>
        <v>Low</v>
      </c>
      <c r="T270" t="s">
        <v>232</v>
      </c>
      <c r="U270" t="b">
        <v>0</v>
      </c>
      <c r="V270">
        <v>4</v>
      </c>
      <c r="W270">
        <v>0</v>
      </c>
      <c r="X270" t="s">
        <v>17</v>
      </c>
    </row>
    <row r="271" spans="1:24" x14ac:dyDescent="0.3">
      <c r="A271" s="1">
        <v>45640.587800925925</v>
      </c>
      <c r="B271" s="1" t="str">
        <f>TEXT(sensor_data[[#This Row],[Timestamp]], "MMMM")</f>
        <v>December</v>
      </c>
      <c r="C2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1" s="2">
        <f>MONTH(sensor_data[[#This Row],[Timestamp]])</f>
        <v>12</v>
      </c>
      <c r="E271" s="2">
        <f>DAY(sensor_data[[#This Row],[Timestamp]])</f>
        <v>14</v>
      </c>
      <c r="F271" t="s">
        <v>227</v>
      </c>
      <c r="H271">
        <v>40.200000000000003</v>
      </c>
      <c r="I271">
        <v>28.7</v>
      </c>
      <c r="J271" t="b">
        <v>1</v>
      </c>
      <c r="K271">
        <v>5</v>
      </c>
      <c r="L271" t="str">
        <f>IF(sensor_data[[#This Row],[HVAC Setting]]&lt;=2, "Low", IF(sensor_data[[#This Row],[HVAC Setting]]=3, "Normal", "High"))</f>
        <v>High</v>
      </c>
      <c r="M271">
        <v>30.29</v>
      </c>
      <c r="N271">
        <v>30.29</v>
      </c>
      <c r="O271">
        <f>(sensor_data[[#This Row],[Energy Consumption]]-AVERAGE(sensor_data[Energy Consumption]))/_xlfn.STDEV.P(sensor_data[Energy Consumption])</f>
        <v>0.1033587568750695</v>
      </c>
      <c r="P271" t="str">
        <f>IF(ABS(sensor_data[[#This Row],[z_zcore]])&gt;3, "Outlier", "Normal")</f>
        <v>Normal</v>
      </c>
      <c r="Q271">
        <f>AVERAGEIF(sensor_data[Unit ID], sensor_data[[#This Row],[Unit ID]], sensor_data[EC])</f>
        <v>17.40111111111111</v>
      </c>
      <c r="R271">
        <f>IF(ISBLANK(sensor_data[[#This Row],[EC]]), sensor_data[[#This Row],[average]], sensor_data[[#This Row],[EC]])</f>
        <v>30.29</v>
      </c>
      <c r="S271" t="str">
        <f>IF(sensor_data[[#This Row],[Filled Energy Consumption]]&gt;AVERAGE(sensor_data[Filled Energy Consumption]), "High", "Low")</f>
        <v>High</v>
      </c>
      <c r="T271" t="s">
        <v>233</v>
      </c>
      <c r="U271" t="b">
        <v>1</v>
      </c>
      <c r="V271">
        <v>17</v>
      </c>
      <c r="W271">
        <v>1</v>
      </c>
      <c r="X271" t="s">
        <v>19</v>
      </c>
    </row>
    <row r="272" spans="1:24" x14ac:dyDescent="0.3">
      <c r="A272" s="1">
        <v>45354.698379629626</v>
      </c>
      <c r="B272" s="1" t="str">
        <f>TEXT(sensor_data[[#This Row],[Timestamp]], "MMMM")</f>
        <v>March</v>
      </c>
      <c r="C2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2" s="2">
        <f>MONTH(sensor_data[[#This Row],[Timestamp]])</f>
        <v>3</v>
      </c>
      <c r="E272" s="2">
        <f>DAY(sensor_data[[#This Row],[Timestamp]])</f>
        <v>3</v>
      </c>
      <c r="F272" t="s">
        <v>227</v>
      </c>
      <c r="H272">
        <v>64.5</v>
      </c>
      <c r="I272">
        <v>35.299999999999997</v>
      </c>
      <c r="J272" t="b">
        <v>1</v>
      </c>
      <c r="K272">
        <v>2.5</v>
      </c>
      <c r="L272" t="str">
        <f>IF(sensor_data[[#This Row],[HVAC Setting]]&lt;=2, "Low", IF(sensor_data[[#This Row],[HVAC Setting]]=3, "Normal", "High"))</f>
        <v>High</v>
      </c>
      <c r="M272">
        <v>16.48</v>
      </c>
      <c r="N272">
        <v>16.48</v>
      </c>
      <c r="O272">
        <f>(sensor_data[[#This Row],[Energy Consumption]]-AVERAGE(sensor_data[Energy Consumption]))/_xlfn.STDEV.P(sensor_data[Energy Consumption])</f>
        <v>-5.7228314890911972E-2</v>
      </c>
      <c r="P272" t="str">
        <f>IF(ABS(sensor_data[[#This Row],[z_zcore]])&gt;3, "Outlier", "Normal")</f>
        <v>Normal</v>
      </c>
      <c r="Q272">
        <f>AVERAGEIF(sensor_data[Unit ID], sensor_data[[#This Row],[Unit ID]], sensor_data[EC])</f>
        <v>17.40111111111111</v>
      </c>
      <c r="R272">
        <f>IF(ISBLANK(sensor_data[[#This Row],[EC]]), sensor_data[[#This Row],[average]], sensor_data[[#This Row],[EC]])</f>
        <v>16.48</v>
      </c>
      <c r="S272" t="str">
        <f>IF(sensor_data[[#This Row],[Filled Energy Consumption]]&gt;AVERAGE(sensor_data[Filled Energy Consumption]), "High", "Low")</f>
        <v>Low</v>
      </c>
      <c r="T272" t="s">
        <v>46</v>
      </c>
      <c r="U272" t="b">
        <v>1</v>
      </c>
      <c r="V272">
        <v>14</v>
      </c>
      <c r="W272">
        <v>1</v>
      </c>
      <c r="X272" t="s">
        <v>14</v>
      </c>
    </row>
    <row r="273" spans="1:24" x14ac:dyDescent="0.3">
      <c r="A273" s="1">
        <v>45341.347951388889</v>
      </c>
      <c r="B273" s="1" t="str">
        <f>TEXT(sensor_data[[#This Row],[Timestamp]], "MMMM")</f>
        <v>February</v>
      </c>
      <c r="C2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3" s="2">
        <f>MONTH(sensor_data[[#This Row],[Timestamp]])</f>
        <v>2</v>
      </c>
      <c r="E273" s="2">
        <f>DAY(sensor_data[[#This Row],[Timestamp]])</f>
        <v>19</v>
      </c>
      <c r="F273" t="s">
        <v>227</v>
      </c>
      <c r="H273">
        <v>50</v>
      </c>
      <c r="I273">
        <v>30.9</v>
      </c>
      <c r="J273" t="b">
        <v>1</v>
      </c>
      <c r="K273">
        <v>4</v>
      </c>
      <c r="L273" t="str">
        <f>IF(sensor_data[[#This Row],[HVAC Setting]]&lt;=2, "Low", IF(sensor_data[[#This Row],[HVAC Setting]]=3, "Normal", "High"))</f>
        <v>High</v>
      </c>
      <c r="M273">
        <v>21.53</v>
      </c>
      <c r="N273">
        <v>21.53</v>
      </c>
      <c r="O273">
        <f>(sensor_data[[#This Row],[Energy Consumption]]-AVERAGE(sensor_data[Energy Consumption]))/_xlfn.STDEV.P(sensor_data[Energy Consumption])</f>
        <v>1.4946910770972E-3</v>
      </c>
      <c r="P273" t="str">
        <f>IF(ABS(sensor_data[[#This Row],[z_zcore]])&gt;3, "Outlier", "Normal")</f>
        <v>Normal</v>
      </c>
      <c r="Q273">
        <f>AVERAGEIF(sensor_data[Unit ID], sensor_data[[#This Row],[Unit ID]], sensor_data[EC])</f>
        <v>17.40111111111111</v>
      </c>
      <c r="R273">
        <f>IF(ISBLANK(sensor_data[[#This Row],[EC]]), sensor_data[[#This Row],[average]], sensor_data[[#This Row],[EC]])</f>
        <v>21.53</v>
      </c>
      <c r="S273" t="str">
        <f>IF(sensor_data[[#This Row],[Filled Energy Consumption]]&gt;AVERAGE(sensor_data[Filled Energy Consumption]), "High", "Low")</f>
        <v>High</v>
      </c>
      <c r="T273" t="s">
        <v>120</v>
      </c>
      <c r="U273" t="b">
        <v>1</v>
      </c>
      <c r="V273">
        <v>15</v>
      </c>
      <c r="W273">
        <v>1</v>
      </c>
      <c r="X273" t="s">
        <v>19</v>
      </c>
    </row>
    <row r="274" spans="1:24" x14ac:dyDescent="0.3">
      <c r="A274" s="1">
        <v>45637.473449074074</v>
      </c>
      <c r="B274" s="1" t="str">
        <f>TEXT(sensor_data[[#This Row],[Timestamp]], "MMMM")</f>
        <v>December</v>
      </c>
      <c r="C2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4" s="2">
        <f>MONTH(sensor_data[[#This Row],[Timestamp]])</f>
        <v>12</v>
      </c>
      <c r="E274" s="2">
        <f>DAY(sensor_data[[#This Row],[Timestamp]])</f>
        <v>11</v>
      </c>
      <c r="F274" t="s">
        <v>227</v>
      </c>
      <c r="H274">
        <v>48.9</v>
      </c>
      <c r="I274">
        <v>36.799999999999997</v>
      </c>
      <c r="J274" t="b">
        <v>1</v>
      </c>
      <c r="K274">
        <v>4</v>
      </c>
      <c r="L274" t="str">
        <f>IF(sensor_data[[#This Row],[HVAC Setting]]&lt;=2, "Low", IF(sensor_data[[#This Row],[HVAC Setting]]=3, "Normal", "High"))</f>
        <v>High</v>
      </c>
      <c r="O274">
        <f>(sensor_data[[#This Row],[Energy Consumption]]-AVERAGE(sensor_data[Energy Consumption]))/_xlfn.STDEV.P(sensor_data[Energy Consumption])</f>
        <v>-0.24886299575285079</v>
      </c>
      <c r="P274" t="str">
        <f>IF(ABS(sensor_data[[#This Row],[z_zcore]])&gt;3, "Outlier", "Normal")</f>
        <v>Normal</v>
      </c>
      <c r="Q274">
        <f>AVERAGEIF(sensor_data[Unit ID], sensor_data[[#This Row],[Unit ID]], sensor_data[EC])</f>
        <v>17.40111111111111</v>
      </c>
      <c r="R274">
        <f>IF(ISBLANK(sensor_data[[#This Row],[EC]]), sensor_data[[#This Row],[average]], sensor_data[[#This Row],[EC]])</f>
        <v>17.40111111111111</v>
      </c>
      <c r="S274" t="str">
        <f>IF(sensor_data[[#This Row],[Filled Energy Consumption]]&gt;AVERAGE(sensor_data[Filled Energy Consumption]), "High", "Low")</f>
        <v>Low</v>
      </c>
      <c r="T274" t="s">
        <v>234</v>
      </c>
      <c r="U274" t="b">
        <v>1</v>
      </c>
      <c r="V274">
        <v>16</v>
      </c>
      <c r="W274">
        <v>1</v>
      </c>
      <c r="X274" t="s">
        <v>14</v>
      </c>
    </row>
    <row r="275" spans="1:24" x14ac:dyDescent="0.3">
      <c r="A275" s="1">
        <v>45588.356840277775</v>
      </c>
      <c r="B275" s="1" t="str">
        <f>TEXT(sensor_data[[#This Row],[Timestamp]], "MMMM")</f>
        <v>October</v>
      </c>
      <c r="C2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5" s="2">
        <f>MONTH(sensor_data[[#This Row],[Timestamp]])</f>
        <v>10</v>
      </c>
      <c r="E275" s="2">
        <f>DAY(sensor_data[[#This Row],[Timestamp]])</f>
        <v>23</v>
      </c>
      <c r="F275" t="s">
        <v>227</v>
      </c>
      <c r="H275">
        <v>62.1</v>
      </c>
      <c r="I275">
        <v>59.1</v>
      </c>
      <c r="J275" t="b">
        <v>0</v>
      </c>
      <c r="K275">
        <v>3</v>
      </c>
      <c r="L275" t="str">
        <f>IF(sensor_data[[#This Row],[HVAC Setting]]&lt;=2, "Low", IF(sensor_data[[#This Row],[HVAC Setting]]=3, "Normal", "High"))</f>
        <v>Normal</v>
      </c>
      <c r="O275">
        <f>(sensor_data[[#This Row],[Energy Consumption]]-AVERAGE(sensor_data[Energy Consumption]))/_xlfn.STDEV.P(sensor_data[Energy Consumption])</f>
        <v>-0.24886299575285079</v>
      </c>
      <c r="P275" t="str">
        <f>IF(ABS(sensor_data[[#This Row],[z_zcore]])&gt;3, "Outlier", "Normal")</f>
        <v>Normal</v>
      </c>
      <c r="Q275">
        <f>AVERAGEIF(sensor_data[Unit ID], sensor_data[[#This Row],[Unit ID]], sensor_data[EC])</f>
        <v>17.40111111111111</v>
      </c>
      <c r="R275">
        <f>IF(ISBLANK(sensor_data[[#This Row],[EC]]), sensor_data[[#This Row],[average]], sensor_data[[#This Row],[EC]])</f>
        <v>17.40111111111111</v>
      </c>
      <c r="S275" t="str">
        <f>IF(sensor_data[[#This Row],[Filled Energy Consumption]]&gt;AVERAGE(sensor_data[Filled Energy Consumption]), "High", "Low")</f>
        <v>Low</v>
      </c>
      <c r="T275" t="s">
        <v>203</v>
      </c>
      <c r="U275" t="b">
        <v>0</v>
      </c>
      <c r="V275">
        <v>12</v>
      </c>
      <c r="W275">
        <v>0</v>
      </c>
      <c r="X275" t="s">
        <v>17</v>
      </c>
    </row>
    <row r="276" spans="1:24" x14ac:dyDescent="0.3">
      <c r="A276" s="1">
        <v>45545.978125000001</v>
      </c>
      <c r="B276" s="1" t="str">
        <f>TEXT(sensor_data[[#This Row],[Timestamp]], "MMMM")</f>
        <v>September</v>
      </c>
      <c r="C2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6" s="2">
        <f>MONTH(sensor_data[[#This Row],[Timestamp]])</f>
        <v>9</v>
      </c>
      <c r="E276" s="2">
        <f>DAY(sensor_data[[#This Row],[Timestamp]])</f>
        <v>10</v>
      </c>
      <c r="F276" t="s">
        <v>227</v>
      </c>
      <c r="H276">
        <v>66.3</v>
      </c>
      <c r="I276">
        <v>41.9</v>
      </c>
      <c r="J276" t="b">
        <v>0</v>
      </c>
      <c r="K276">
        <v>1</v>
      </c>
      <c r="L276" t="str">
        <f>IF(sensor_data[[#This Row],[HVAC Setting]]&lt;=2, "Low", IF(sensor_data[[#This Row],[HVAC Setting]]=3, "Normal", "High"))</f>
        <v>Low</v>
      </c>
      <c r="M276">
        <v>6</v>
      </c>
      <c r="N276">
        <v>6</v>
      </c>
      <c r="O276">
        <f>(sensor_data[[#This Row],[Energy Consumption]]-AVERAGE(sensor_data[Energy Consumption]))/_xlfn.STDEV.P(sensor_data[Energy Consumption])</f>
        <v>-0.17909308767204782</v>
      </c>
      <c r="P276" t="str">
        <f>IF(ABS(sensor_data[[#This Row],[z_zcore]])&gt;3, "Outlier", "Normal")</f>
        <v>Normal</v>
      </c>
      <c r="Q276">
        <f>AVERAGEIF(sensor_data[Unit ID], sensor_data[[#This Row],[Unit ID]], sensor_data[EC])</f>
        <v>17.40111111111111</v>
      </c>
      <c r="R276">
        <f>IF(ISBLANK(sensor_data[[#This Row],[EC]]), sensor_data[[#This Row],[average]], sensor_data[[#This Row],[EC]])</f>
        <v>6</v>
      </c>
      <c r="S276" t="str">
        <f>IF(sensor_data[[#This Row],[Filled Energy Consumption]]&gt;AVERAGE(sensor_data[Filled Energy Consumption]), "High", "Low")</f>
        <v>Low</v>
      </c>
      <c r="T276" t="s">
        <v>174</v>
      </c>
      <c r="U276" t="b">
        <v>0</v>
      </c>
      <c r="V276">
        <v>23</v>
      </c>
      <c r="W276">
        <v>0</v>
      </c>
      <c r="X276" t="s">
        <v>19</v>
      </c>
    </row>
    <row r="277" spans="1:24" x14ac:dyDescent="0.3">
      <c r="A277" s="1">
        <v>45393.370451388888</v>
      </c>
      <c r="B277" s="1" t="str">
        <f>TEXT(sensor_data[[#This Row],[Timestamp]], "MMMM")</f>
        <v>April</v>
      </c>
      <c r="C2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7" s="2">
        <f>MONTH(sensor_data[[#This Row],[Timestamp]])</f>
        <v>4</v>
      </c>
      <c r="E277" s="2">
        <f>DAY(sensor_data[[#This Row],[Timestamp]])</f>
        <v>11</v>
      </c>
      <c r="F277" t="s">
        <v>227</v>
      </c>
      <c r="H277">
        <v>73.900000000000006</v>
      </c>
      <c r="I277">
        <v>41.1</v>
      </c>
      <c r="J277" t="b">
        <v>1</v>
      </c>
      <c r="K277">
        <v>4</v>
      </c>
      <c r="L277" t="str">
        <f>IF(sensor_data[[#This Row],[HVAC Setting]]&lt;=2, "Low", IF(sensor_data[[#This Row],[HVAC Setting]]=3, "Normal", "High"))</f>
        <v>High</v>
      </c>
      <c r="M277">
        <v>23.7</v>
      </c>
      <c r="N277">
        <v>23.7</v>
      </c>
      <c r="O277">
        <f>(sensor_data[[#This Row],[Energy Consumption]]-AVERAGE(sensor_data[Energy Consumption]))/_xlfn.STDEV.P(sensor_data[Energy Consumption])</f>
        <v>2.6728141166320916E-2</v>
      </c>
      <c r="P277" t="str">
        <f>IF(ABS(sensor_data[[#This Row],[z_zcore]])&gt;3, "Outlier", "Normal")</f>
        <v>Normal</v>
      </c>
      <c r="Q277">
        <f>AVERAGEIF(sensor_data[Unit ID], sensor_data[[#This Row],[Unit ID]], sensor_data[EC])</f>
        <v>17.40111111111111</v>
      </c>
      <c r="R277">
        <f>IF(ISBLANK(sensor_data[[#This Row],[EC]]), sensor_data[[#This Row],[average]], sensor_data[[#This Row],[EC]])</f>
        <v>23.7</v>
      </c>
      <c r="S277" t="str">
        <f>IF(sensor_data[[#This Row],[Filled Energy Consumption]]&gt;AVERAGE(sensor_data[Filled Energy Consumption]), "High", "Low")</f>
        <v>High</v>
      </c>
      <c r="T277" t="s">
        <v>27</v>
      </c>
      <c r="U277" t="b">
        <v>1</v>
      </c>
      <c r="V277">
        <v>7</v>
      </c>
      <c r="W277">
        <v>1</v>
      </c>
      <c r="X277" t="s">
        <v>19</v>
      </c>
    </row>
    <row r="278" spans="1:24" x14ac:dyDescent="0.3">
      <c r="A278" s="1">
        <v>45403.824594907404</v>
      </c>
      <c r="B278" s="1" t="str">
        <f>TEXT(sensor_data[[#This Row],[Timestamp]], "MMMM")</f>
        <v>April</v>
      </c>
      <c r="C2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8" s="2">
        <f>MONTH(sensor_data[[#This Row],[Timestamp]])</f>
        <v>4</v>
      </c>
      <c r="E278" s="2">
        <f>DAY(sensor_data[[#This Row],[Timestamp]])</f>
        <v>21</v>
      </c>
      <c r="F278" t="s">
        <v>227</v>
      </c>
      <c r="H278">
        <v>72.900000000000006</v>
      </c>
      <c r="I278">
        <v>45.8</v>
      </c>
      <c r="J278" t="b">
        <v>1</v>
      </c>
      <c r="K278">
        <v>4.5</v>
      </c>
      <c r="L278" t="str">
        <f>IF(sensor_data[[#This Row],[HVAC Setting]]&lt;=2, "Low", IF(sensor_data[[#This Row],[HVAC Setting]]=3, "Normal", "High"))</f>
        <v>High</v>
      </c>
      <c r="M278">
        <v>27.51</v>
      </c>
      <c r="N278">
        <v>27.51</v>
      </c>
      <c r="O278">
        <f>(sensor_data[[#This Row],[Energy Consumption]]-AVERAGE(sensor_data[Energy Consumption]))/_xlfn.STDEV.P(sensor_data[Energy Consumption])</f>
        <v>7.1032032797630831E-2</v>
      </c>
      <c r="P278" t="str">
        <f>IF(ABS(sensor_data[[#This Row],[z_zcore]])&gt;3, "Outlier", "Normal")</f>
        <v>Normal</v>
      </c>
      <c r="Q278">
        <f>AVERAGEIF(sensor_data[Unit ID], sensor_data[[#This Row],[Unit ID]], sensor_data[EC])</f>
        <v>17.40111111111111</v>
      </c>
      <c r="R278">
        <f>IF(ISBLANK(sensor_data[[#This Row],[EC]]), sensor_data[[#This Row],[average]], sensor_data[[#This Row],[EC]])</f>
        <v>27.51</v>
      </c>
      <c r="S278" t="str">
        <f>IF(sensor_data[[#This Row],[Filled Energy Consumption]]&gt;AVERAGE(sensor_data[Filled Energy Consumption]), "High", "Low")</f>
        <v>High</v>
      </c>
      <c r="T278" t="s">
        <v>67</v>
      </c>
      <c r="U278" t="b">
        <v>1</v>
      </c>
      <c r="V278">
        <v>6</v>
      </c>
      <c r="W278">
        <v>1</v>
      </c>
      <c r="X278" t="s">
        <v>19</v>
      </c>
    </row>
    <row r="279" spans="1:24" x14ac:dyDescent="0.3">
      <c r="A279" s="1">
        <v>45301.515023148146</v>
      </c>
      <c r="B279" s="1" t="str">
        <f>TEXT(sensor_data[[#This Row],[Timestamp]], "MMMM")</f>
        <v>January</v>
      </c>
      <c r="C2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9" s="2">
        <f>MONTH(sensor_data[[#This Row],[Timestamp]])</f>
        <v>1</v>
      </c>
      <c r="E279" s="2">
        <f>DAY(sensor_data[[#This Row],[Timestamp]])</f>
        <v>10</v>
      </c>
      <c r="F279" t="s">
        <v>227</v>
      </c>
      <c r="H279">
        <v>45.5</v>
      </c>
      <c r="I279">
        <v>32.5</v>
      </c>
      <c r="J279" t="b">
        <v>0</v>
      </c>
      <c r="K279">
        <v>3</v>
      </c>
      <c r="L279" t="str">
        <f>IF(sensor_data[[#This Row],[HVAC Setting]]&lt;=2, "Low", IF(sensor_data[[#This Row],[HVAC Setting]]=3, "Normal", "High"))</f>
        <v>Normal</v>
      </c>
      <c r="M279">
        <v>17</v>
      </c>
      <c r="N279">
        <v>17</v>
      </c>
      <c r="O279">
        <f>(sensor_data[[#This Row],[Energy Consumption]]-AVERAGE(sensor_data[Energy Consumption]))/_xlfn.STDEV.P(sensor_data[Energy Consumption])</f>
        <v>-5.1181589523909048E-2</v>
      </c>
      <c r="P279" t="str">
        <f>IF(ABS(sensor_data[[#This Row],[z_zcore]])&gt;3, "Outlier", "Normal")</f>
        <v>Normal</v>
      </c>
      <c r="Q279">
        <f>AVERAGEIF(sensor_data[Unit ID], sensor_data[[#This Row],[Unit ID]], sensor_data[EC])</f>
        <v>17.40111111111111</v>
      </c>
      <c r="R279">
        <f>IF(ISBLANK(sensor_data[[#This Row],[EC]]), sensor_data[[#This Row],[average]], sensor_data[[#This Row],[EC]])</f>
        <v>17</v>
      </c>
      <c r="S279" t="str">
        <f>IF(sensor_data[[#This Row],[Filled Energy Consumption]]&gt;AVERAGE(sensor_data[Filled Energy Consumption]), "High", "Low")</f>
        <v>Low</v>
      </c>
      <c r="T279" t="s">
        <v>235</v>
      </c>
      <c r="U279" t="b">
        <v>0</v>
      </c>
      <c r="V279">
        <v>2</v>
      </c>
      <c r="W279">
        <v>0</v>
      </c>
      <c r="X279" t="s">
        <v>19</v>
      </c>
    </row>
    <row r="280" spans="1:24" x14ac:dyDescent="0.3">
      <c r="A280" s="1">
        <v>45489.172766203701</v>
      </c>
      <c r="B280" s="1" t="str">
        <f>TEXT(sensor_data[[#This Row],[Timestamp]], "MMMM")</f>
        <v>July</v>
      </c>
      <c r="C2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0" s="2">
        <f>MONTH(sensor_data[[#This Row],[Timestamp]])</f>
        <v>7</v>
      </c>
      <c r="E280" s="2">
        <f>DAY(sensor_data[[#This Row],[Timestamp]])</f>
        <v>16</v>
      </c>
      <c r="F280" t="s">
        <v>227</v>
      </c>
      <c r="H280">
        <v>92.6</v>
      </c>
      <c r="I280">
        <v>59.3</v>
      </c>
      <c r="J280" t="b">
        <v>0</v>
      </c>
      <c r="K280">
        <v>2</v>
      </c>
      <c r="L280" t="str">
        <f>IF(sensor_data[[#This Row],[HVAC Setting]]&lt;=2, "Low", IF(sensor_data[[#This Row],[HVAC Setting]]=3, "Normal", "High"))</f>
        <v>Low</v>
      </c>
      <c r="M280">
        <v>12</v>
      </c>
      <c r="N280">
        <v>12</v>
      </c>
      <c r="O280">
        <f>(sensor_data[[#This Row],[Energy Consumption]]-AVERAGE(sensor_data[Energy Consumption]))/_xlfn.STDEV.P(sensor_data[Energy Consumption])</f>
        <v>-0.10932317959124485</v>
      </c>
      <c r="P280" t="str">
        <f>IF(ABS(sensor_data[[#This Row],[z_zcore]])&gt;3, "Outlier", "Normal")</f>
        <v>Normal</v>
      </c>
      <c r="Q280">
        <f>AVERAGEIF(sensor_data[Unit ID], sensor_data[[#This Row],[Unit ID]], sensor_data[EC])</f>
        <v>17.40111111111111</v>
      </c>
      <c r="R280">
        <f>IF(ISBLANK(sensor_data[[#This Row],[EC]]), sensor_data[[#This Row],[average]], sensor_data[[#This Row],[EC]])</f>
        <v>12</v>
      </c>
      <c r="S280" t="str">
        <f>IF(sensor_data[[#This Row],[Filled Energy Consumption]]&gt;AVERAGE(sensor_data[Filled Energy Consumption]), "High", "Low")</f>
        <v>Low</v>
      </c>
      <c r="T280" t="s">
        <v>236</v>
      </c>
      <c r="U280" t="b">
        <v>0</v>
      </c>
      <c r="V280">
        <v>14</v>
      </c>
      <c r="W280">
        <v>0</v>
      </c>
      <c r="X280" t="s">
        <v>14</v>
      </c>
    </row>
    <row r="281" spans="1:24" x14ac:dyDescent="0.3">
      <c r="A281" s="1">
        <v>45532.40452546296</v>
      </c>
      <c r="B281" s="1" t="str">
        <f>TEXT(sensor_data[[#This Row],[Timestamp]], "MMMM")</f>
        <v>August</v>
      </c>
      <c r="C2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1" s="2">
        <f>MONTH(sensor_data[[#This Row],[Timestamp]])</f>
        <v>8</v>
      </c>
      <c r="E281" s="2">
        <f>DAY(sensor_data[[#This Row],[Timestamp]])</f>
        <v>28</v>
      </c>
      <c r="F281" t="s">
        <v>227</v>
      </c>
      <c r="H281">
        <v>88.5</v>
      </c>
      <c r="I281">
        <v>67.599999999999994</v>
      </c>
      <c r="J281" t="b">
        <v>1</v>
      </c>
      <c r="K281">
        <v>3</v>
      </c>
      <c r="L281" t="str">
        <f>IF(sensor_data[[#This Row],[HVAC Setting]]&lt;=2, "Low", IF(sensor_data[[#This Row],[HVAC Setting]]=3, "Normal", "High"))</f>
        <v>Normal</v>
      </c>
      <c r="M281">
        <v>19.45</v>
      </c>
      <c r="N281">
        <v>19.45</v>
      </c>
      <c r="O281">
        <f>(sensor_data[[#This Row],[Energy Consumption]]-AVERAGE(sensor_data[Energy Consumption]))/_xlfn.STDEV.P(sensor_data[Energy Consumption])</f>
        <v>-2.2692210390914517E-2</v>
      </c>
      <c r="P281" t="str">
        <f>IF(ABS(sensor_data[[#This Row],[z_zcore]])&gt;3, "Outlier", "Normal")</f>
        <v>Normal</v>
      </c>
      <c r="Q281">
        <f>AVERAGEIF(sensor_data[Unit ID], sensor_data[[#This Row],[Unit ID]], sensor_data[EC])</f>
        <v>17.40111111111111</v>
      </c>
      <c r="R281">
        <f>IF(ISBLANK(sensor_data[[#This Row],[EC]]), sensor_data[[#This Row],[average]], sensor_data[[#This Row],[EC]])</f>
        <v>19.45</v>
      </c>
      <c r="S281" t="str">
        <f>IF(sensor_data[[#This Row],[Filled Energy Consumption]]&gt;AVERAGE(sensor_data[Filled Energy Consumption]), "High", "Low")</f>
        <v>High</v>
      </c>
      <c r="T281" t="s">
        <v>237</v>
      </c>
      <c r="U281" t="b">
        <v>1</v>
      </c>
      <c r="V281">
        <v>16</v>
      </c>
      <c r="W281">
        <v>1</v>
      </c>
      <c r="X281" t="s">
        <v>19</v>
      </c>
    </row>
    <row r="282" spans="1:24" x14ac:dyDescent="0.3">
      <c r="A282" s="1">
        <v>45591.667094907411</v>
      </c>
      <c r="B282" s="1" t="str">
        <f>TEXT(sensor_data[[#This Row],[Timestamp]], "MMMM")</f>
        <v>October</v>
      </c>
      <c r="C2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2" s="2">
        <f>MONTH(sensor_data[[#This Row],[Timestamp]])</f>
        <v>10</v>
      </c>
      <c r="E282" s="2">
        <f>DAY(sensor_data[[#This Row],[Timestamp]])</f>
        <v>26</v>
      </c>
      <c r="F282" t="s">
        <v>238</v>
      </c>
      <c r="H282">
        <v>64.900000000000006</v>
      </c>
      <c r="I282">
        <v>59.4</v>
      </c>
      <c r="J282" t="b">
        <v>1</v>
      </c>
      <c r="K282">
        <v>3.5</v>
      </c>
      <c r="L282" t="str">
        <f>IF(sensor_data[[#This Row],[HVAC Setting]]&lt;=2, "Low", IF(sensor_data[[#This Row],[HVAC Setting]]=3, "Normal", "High"))</f>
        <v>High</v>
      </c>
      <c r="M282">
        <v>21.04</v>
      </c>
      <c r="N282">
        <v>21.04</v>
      </c>
      <c r="O282">
        <f>(sensor_data[[#This Row],[Energy Consumption]]-AVERAGE(sensor_data[Energy Consumption]))/_xlfn.STDEV.P(sensor_data[Energy Consumption])</f>
        <v>-4.2031847495017319E-3</v>
      </c>
      <c r="P282" t="str">
        <f>IF(ABS(sensor_data[[#This Row],[z_zcore]])&gt;3, "Outlier", "Normal")</f>
        <v>Normal</v>
      </c>
      <c r="Q282">
        <f>AVERAGEIF(sensor_data[Unit ID], sensor_data[[#This Row],[Unit ID]], sensor_data[EC])</f>
        <v>16.234117647058827</v>
      </c>
      <c r="R282">
        <f>IF(ISBLANK(sensor_data[[#This Row],[EC]]), sensor_data[[#This Row],[average]], sensor_data[[#This Row],[EC]])</f>
        <v>21.04</v>
      </c>
      <c r="S282" t="str">
        <f>IF(sensor_data[[#This Row],[Filled Energy Consumption]]&gt;AVERAGE(sensor_data[Filled Energy Consumption]), "High", "Low")</f>
        <v>High</v>
      </c>
      <c r="T282" t="s">
        <v>239</v>
      </c>
      <c r="U282" t="b">
        <v>1</v>
      </c>
      <c r="V282">
        <v>24</v>
      </c>
      <c r="W282">
        <v>1</v>
      </c>
      <c r="X282" t="s">
        <v>14</v>
      </c>
    </row>
    <row r="283" spans="1:24" x14ac:dyDescent="0.3">
      <c r="A283" s="1">
        <v>45406.731516203705</v>
      </c>
      <c r="B283" s="1" t="str">
        <f>TEXT(sensor_data[[#This Row],[Timestamp]], "MMMM")</f>
        <v>April</v>
      </c>
      <c r="C2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3" s="2">
        <f>MONTH(sensor_data[[#This Row],[Timestamp]])</f>
        <v>4</v>
      </c>
      <c r="E283" s="2">
        <f>DAY(sensor_data[[#This Row],[Timestamp]])</f>
        <v>24</v>
      </c>
      <c r="F283" t="s">
        <v>238</v>
      </c>
      <c r="H283">
        <v>79.3</v>
      </c>
      <c r="I283">
        <v>33.700000000000003</v>
      </c>
      <c r="J283" t="b">
        <v>0</v>
      </c>
      <c r="K283">
        <v>3</v>
      </c>
      <c r="L283" t="str">
        <f>IF(sensor_data[[#This Row],[HVAC Setting]]&lt;=2, "Low", IF(sensor_data[[#This Row],[HVAC Setting]]=3, "Normal", "High"))</f>
        <v>Normal</v>
      </c>
      <c r="M283">
        <v>16.5</v>
      </c>
      <c r="N283">
        <v>16.5</v>
      </c>
      <c r="O283">
        <f>(sensor_data[[#This Row],[Energy Consumption]]-AVERAGE(sensor_data[Energy Consumption]))/_xlfn.STDEV.P(sensor_data[Energy Consumption])</f>
        <v>-5.6995748530642633E-2</v>
      </c>
      <c r="P283" t="str">
        <f>IF(ABS(sensor_data[[#This Row],[z_zcore]])&gt;3, "Outlier", "Normal")</f>
        <v>Normal</v>
      </c>
      <c r="Q283">
        <f>AVERAGEIF(sensor_data[Unit ID], sensor_data[[#This Row],[Unit ID]], sensor_data[EC])</f>
        <v>16.234117647058827</v>
      </c>
      <c r="R283">
        <f>IF(ISBLANK(sensor_data[[#This Row],[EC]]), sensor_data[[#This Row],[average]], sensor_data[[#This Row],[EC]])</f>
        <v>16.5</v>
      </c>
      <c r="S283" t="str">
        <f>IF(sensor_data[[#This Row],[Filled Energy Consumption]]&gt;AVERAGE(sensor_data[Filled Energy Consumption]), "High", "Low")</f>
        <v>Low</v>
      </c>
      <c r="T283" t="s">
        <v>169</v>
      </c>
      <c r="U283" t="b">
        <v>0</v>
      </c>
      <c r="V283">
        <v>18</v>
      </c>
      <c r="W283">
        <v>1</v>
      </c>
      <c r="X283" t="s">
        <v>17</v>
      </c>
    </row>
    <row r="284" spans="1:24" x14ac:dyDescent="0.3">
      <c r="A284" s="1">
        <v>45405.800625000003</v>
      </c>
      <c r="B284" s="1" t="str">
        <f>TEXT(sensor_data[[#This Row],[Timestamp]], "MMMM")</f>
        <v>April</v>
      </c>
      <c r="C2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4" s="2">
        <f>MONTH(sensor_data[[#This Row],[Timestamp]])</f>
        <v>4</v>
      </c>
      <c r="E284" s="2">
        <f>DAY(sensor_data[[#This Row],[Timestamp]])</f>
        <v>23</v>
      </c>
      <c r="F284" t="s">
        <v>238</v>
      </c>
      <c r="H284">
        <v>72.2</v>
      </c>
      <c r="I284">
        <v>48.7</v>
      </c>
      <c r="J284" t="b">
        <v>1</v>
      </c>
      <c r="K284">
        <v>3</v>
      </c>
      <c r="L284" t="str">
        <f>IF(sensor_data[[#This Row],[HVAC Setting]]&lt;=2, "Low", IF(sensor_data[[#This Row],[HVAC Setting]]=3, "Normal", "High"))</f>
        <v>Normal</v>
      </c>
      <c r="M284">
        <v>17.89</v>
      </c>
      <c r="N284">
        <v>17.89</v>
      </c>
      <c r="O284">
        <f>(sensor_data[[#This Row],[Energy Consumption]]-AVERAGE(sensor_data[Energy Consumption]))/_xlfn.STDEV.P(sensor_data[Energy Consumption])</f>
        <v>-4.0832386491923271E-2</v>
      </c>
      <c r="P284" t="str">
        <f>IF(ABS(sensor_data[[#This Row],[z_zcore]])&gt;3, "Outlier", "Normal")</f>
        <v>Normal</v>
      </c>
      <c r="Q284">
        <f>AVERAGEIF(sensor_data[Unit ID], sensor_data[[#This Row],[Unit ID]], sensor_data[EC])</f>
        <v>16.234117647058827</v>
      </c>
      <c r="R284">
        <f>IF(ISBLANK(sensor_data[[#This Row],[EC]]), sensor_data[[#This Row],[average]], sensor_data[[#This Row],[EC]])</f>
        <v>17.89</v>
      </c>
      <c r="S284" t="str">
        <f>IF(sensor_data[[#This Row],[Filled Energy Consumption]]&gt;AVERAGE(sensor_data[Filled Energy Consumption]), "High", "Low")</f>
        <v>Low</v>
      </c>
      <c r="T284" t="s">
        <v>198</v>
      </c>
      <c r="U284" t="b">
        <v>1</v>
      </c>
      <c r="V284">
        <v>17</v>
      </c>
      <c r="W284">
        <v>1</v>
      </c>
      <c r="X284" t="s">
        <v>14</v>
      </c>
    </row>
    <row r="285" spans="1:24" x14ac:dyDescent="0.3">
      <c r="A285" s="1">
        <v>45321.841446759259</v>
      </c>
      <c r="B285" s="1" t="str">
        <f>TEXT(sensor_data[[#This Row],[Timestamp]], "MMMM")</f>
        <v>January</v>
      </c>
      <c r="C2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5" s="2">
        <f>MONTH(sensor_data[[#This Row],[Timestamp]])</f>
        <v>1</v>
      </c>
      <c r="E285" s="2">
        <f>DAY(sensor_data[[#This Row],[Timestamp]])</f>
        <v>30</v>
      </c>
      <c r="F285" t="s">
        <v>238</v>
      </c>
      <c r="H285">
        <v>40.4</v>
      </c>
      <c r="I285">
        <v>31.2</v>
      </c>
      <c r="J285" t="b">
        <v>1</v>
      </c>
      <c r="K285">
        <v>4</v>
      </c>
      <c r="L285" t="str">
        <f>IF(sensor_data[[#This Row],[HVAC Setting]]&lt;=2, "Low", IF(sensor_data[[#This Row],[HVAC Setting]]=3, "Normal", "High"))</f>
        <v>High</v>
      </c>
      <c r="M285">
        <v>28.02</v>
      </c>
      <c r="N285">
        <v>28.02</v>
      </c>
      <c r="O285">
        <f>(sensor_data[[#This Row],[Energy Consumption]]-AVERAGE(sensor_data[Energy Consumption]))/_xlfn.STDEV.P(sensor_data[Energy Consumption])</f>
        <v>7.6962474984499055E-2</v>
      </c>
      <c r="P285" t="str">
        <f>IF(ABS(sensor_data[[#This Row],[z_zcore]])&gt;3, "Outlier", "Normal")</f>
        <v>Normal</v>
      </c>
      <c r="Q285">
        <f>AVERAGEIF(sensor_data[Unit ID], sensor_data[[#This Row],[Unit ID]], sensor_data[EC])</f>
        <v>16.234117647058827</v>
      </c>
      <c r="R285">
        <f>IF(ISBLANK(sensor_data[[#This Row],[EC]]), sensor_data[[#This Row],[average]], sensor_data[[#This Row],[EC]])</f>
        <v>28.02</v>
      </c>
      <c r="S285" t="str">
        <f>IF(sensor_data[[#This Row],[Filled Energy Consumption]]&gt;AVERAGE(sensor_data[Filled Energy Consumption]), "High", "Low")</f>
        <v>High</v>
      </c>
      <c r="T285" t="s">
        <v>174</v>
      </c>
      <c r="U285" t="b">
        <v>1</v>
      </c>
      <c r="V285">
        <v>19</v>
      </c>
      <c r="W285">
        <v>1</v>
      </c>
      <c r="X285" t="s">
        <v>14</v>
      </c>
    </row>
    <row r="286" spans="1:24" x14ac:dyDescent="0.3">
      <c r="A286" s="1">
        <v>45528.818391203706</v>
      </c>
      <c r="B286" s="1" t="str">
        <f>TEXT(sensor_data[[#This Row],[Timestamp]], "MMMM")</f>
        <v>August</v>
      </c>
      <c r="C2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6" s="2">
        <f>MONTH(sensor_data[[#This Row],[Timestamp]])</f>
        <v>8</v>
      </c>
      <c r="E286" s="2">
        <f>DAY(sensor_data[[#This Row],[Timestamp]])</f>
        <v>24</v>
      </c>
      <c r="F286" t="s">
        <v>238</v>
      </c>
      <c r="H286">
        <v>95</v>
      </c>
      <c r="I286">
        <v>49.3</v>
      </c>
      <c r="J286" t="b">
        <v>1</v>
      </c>
      <c r="K286">
        <v>5</v>
      </c>
      <c r="L286" t="str">
        <f>IF(sensor_data[[#This Row],[HVAC Setting]]&lt;=2, "Low", IF(sensor_data[[#This Row],[HVAC Setting]]=3, "Normal", "High"))</f>
        <v>High</v>
      </c>
      <c r="O286">
        <f>(sensor_data[[#This Row],[Energy Consumption]]-AVERAGE(sensor_data[Energy Consumption]))/_xlfn.STDEV.P(sensor_data[Energy Consumption])</f>
        <v>-0.24886299575285079</v>
      </c>
      <c r="P286" t="str">
        <f>IF(ABS(sensor_data[[#This Row],[z_zcore]])&gt;3, "Outlier", "Normal")</f>
        <v>Normal</v>
      </c>
      <c r="Q286">
        <f>AVERAGEIF(sensor_data[Unit ID], sensor_data[[#This Row],[Unit ID]], sensor_data[EC])</f>
        <v>16.234117647058827</v>
      </c>
      <c r="R286">
        <f>IF(ISBLANK(sensor_data[[#This Row],[EC]]), sensor_data[[#This Row],[average]], sensor_data[[#This Row],[EC]])</f>
        <v>16.234117647058827</v>
      </c>
      <c r="S286" t="str">
        <f>IF(sensor_data[[#This Row],[Filled Energy Consumption]]&gt;AVERAGE(sensor_data[Filled Energy Consumption]), "High", "Low")</f>
        <v>Low</v>
      </c>
      <c r="T286" t="s">
        <v>240</v>
      </c>
      <c r="U286" t="b">
        <v>1</v>
      </c>
      <c r="V286">
        <v>20</v>
      </c>
      <c r="W286">
        <v>1</v>
      </c>
      <c r="X286" t="s">
        <v>17</v>
      </c>
    </row>
    <row r="287" spans="1:24" x14ac:dyDescent="0.3">
      <c r="A287" s="1">
        <v>45648.622210648151</v>
      </c>
      <c r="B287" s="1" t="str">
        <f>TEXT(sensor_data[[#This Row],[Timestamp]], "MMMM")</f>
        <v>December</v>
      </c>
      <c r="C2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7" s="2">
        <f>MONTH(sensor_data[[#This Row],[Timestamp]])</f>
        <v>12</v>
      </c>
      <c r="E287" s="2">
        <f>DAY(sensor_data[[#This Row],[Timestamp]])</f>
        <v>22</v>
      </c>
      <c r="F287" t="s">
        <v>238</v>
      </c>
      <c r="H287">
        <v>46.6</v>
      </c>
      <c r="I287">
        <v>32.299999999999997</v>
      </c>
      <c r="J287" t="b">
        <v>0</v>
      </c>
      <c r="K287">
        <v>4.5</v>
      </c>
      <c r="L287" t="str">
        <f>IF(sensor_data[[#This Row],[HVAC Setting]]&lt;=2, "Low", IF(sensor_data[[#This Row],[HVAC Setting]]=3, "Normal", "High"))</f>
        <v>High</v>
      </c>
      <c r="M287">
        <v>25.73</v>
      </c>
      <c r="N287">
        <v>25.73</v>
      </c>
      <c r="O287">
        <f>(sensor_data[[#This Row],[Energy Consumption]]-AVERAGE(sensor_data[Energy Consumption]))/_xlfn.STDEV.P(sensor_data[Energy Consumption])</f>
        <v>5.0333626733659265E-2</v>
      </c>
      <c r="P287" t="str">
        <f>IF(ABS(sensor_data[[#This Row],[z_zcore]])&gt;3, "Outlier", "Normal")</f>
        <v>Normal</v>
      </c>
      <c r="Q287">
        <f>AVERAGEIF(sensor_data[Unit ID], sensor_data[[#This Row],[Unit ID]], sensor_data[EC])</f>
        <v>16.234117647058827</v>
      </c>
      <c r="R287">
        <f>IF(ISBLANK(sensor_data[[#This Row],[EC]]), sensor_data[[#This Row],[average]], sensor_data[[#This Row],[EC]])</f>
        <v>25.73</v>
      </c>
      <c r="S287" t="str">
        <f>IF(sensor_data[[#This Row],[Filled Energy Consumption]]&gt;AVERAGE(sensor_data[Filled Energy Consumption]), "High", "Low")</f>
        <v>High</v>
      </c>
      <c r="T287" t="s">
        <v>136</v>
      </c>
      <c r="U287" t="b">
        <v>0</v>
      </c>
      <c r="V287">
        <v>6</v>
      </c>
      <c r="W287">
        <v>0</v>
      </c>
      <c r="X287" t="s">
        <v>14</v>
      </c>
    </row>
    <row r="288" spans="1:24" x14ac:dyDescent="0.3">
      <c r="A288" s="1">
        <v>45352.862812500003</v>
      </c>
      <c r="B288" s="1" t="str">
        <f>TEXT(sensor_data[[#This Row],[Timestamp]], "MMMM")</f>
        <v>March</v>
      </c>
      <c r="C2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8" s="2">
        <f>MONTH(sensor_data[[#This Row],[Timestamp]])</f>
        <v>3</v>
      </c>
      <c r="E288" s="2">
        <f>DAY(sensor_data[[#This Row],[Timestamp]])</f>
        <v>1</v>
      </c>
      <c r="F288" t="s">
        <v>238</v>
      </c>
      <c r="H288">
        <v>75</v>
      </c>
      <c r="I288">
        <v>37.200000000000003</v>
      </c>
      <c r="J288" t="b">
        <v>1</v>
      </c>
      <c r="K288">
        <v>4</v>
      </c>
      <c r="L288" t="str">
        <f>IF(sensor_data[[#This Row],[HVAC Setting]]&lt;=2, "Low", IF(sensor_data[[#This Row],[HVAC Setting]]=3, "Normal", "High"))</f>
        <v>High</v>
      </c>
      <c r="O288">
        <f>(sensor_data[[#This Row],[Energy Consumption]]-AVERAGE(sensor_data[Energy Consumption]))/_xlfn.STDEV.P(sensor_data[Energy Consumption])</f>
        <v>-0.24886299575285079</v>
      </c>
      <c r="P288" t="str">
        <f>IF(ABS(sensor_data[[#This Row],[z_zcore]])&gt;3, "Outlier", "Normal")</f>
        <v>Normal</v>
      </c>
      <c r="Q288">
        <f>AVERAGEIF(sensor_data[Unit ID], sensor_data[[#This Row],[Unit ID]], sensor_data[EC])</f>
        <v>16.234117647058827</v>
      </c>
      <c r="R288">
        <f>IF(ISBLANK(sensor_data[[#This Row],[EC]]), sensor_data[[#This Row],[average]], sensor_data[[#This Row],[EC]])</f>
        <v>16.234117647058827</v>
      </c>
      <c r="S288" t="str">
        <f>IF(sensor_data[[#This Row],[Filled Energy Consumption]]&gt;AVERAGE(sensor_data[Filled Energy Consumption]), "High", "Low")</f>
        <v>Low</v>
      </c>
      <c r="T288" t="s">
        <v>241</v>
      </c>
      <c r="U288" t="b">
        <v>1</v>
      </c>
      <c r="V288">
        <v>7</v>
      </c>
      <c r="W288">
        <v>1</v>
      </c>
      <c r="X288" t="s">
        <v>19</v>
      </c>
    </row>
    <row r="289" spans="1:24" x14ac:dyDescent="0.3">
      <c r="A289" s="1">
        <v>45313.366400462961</v>
      </c>
      <c r="B289" s="1" t="str">
        <f>TEXT(sensor_data[[#This Row],[Timestamp]], "MMMM")</f>
        <v>January</v>
      </c>
      <c r="C2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9" s="2">
        <f>MONTH(sensor_data[[#This Row],[Timestamp]])</f>
        <v>1</v>
      </c>
      <c r="E289" s="2">
        <f>DAY(sensor_data[[#This Row],[Timestamp]])</f>
        <v>22</v>
      </c>
      <c r="F289" t="s">
        <v>238</v>
      </c>
      <c r="H289">
        <v>51.3</v>
      </c>
      <c r="I289">
        <v>34.700000000000003</v>
      </c>
      <c r="J289" t="b">
        <v>0</v>
      </c>
      <c r="K289">
        <v>2</v>
      </c>
      <c r="L289" t="str">
        <f>IF(sensor_data[[#This Row],[HVAC Setting]]&lt;=2, "Low", IF(sensor_data[[#This Row],[HVAC Setting]]=3, "Normal", "High"))</f>
        <v>Low</v>
      </c>
      <c r="M289">
        <v>11</v>
      </c>
      <c r="N289">
        <v>11</v>
      </c>
      <c r="O289">
        <f>(sensor_data[[#This Row],[Energy Consumption]]-AVERAGE(sensor_data[Energy Consumption]))/_xlfn.STDEV.P(sensor_data[Energy Consumption])</f>
        <v>-0.12095149760471202</v>
      </c>
      <c r="P289" t="str">
        <f>IF(ABS(sensor_data[[#This Row],[z_zcore]])&gt;3, "Outlier", "Normal")</f>
        <v>Normal</v>
      </c>
      <c r="Q289">
        <f>AVERAGEIF(sensor_data[Unit ID], sensor_data[[#This Row],[Unit ID]], sensor_data[EC])</f>
        <v>16.234117647058827</v>
      </c>
      <c r="R289">
        <f>IF(ISBLANK(sensor_data[[#This Row],[EC]]), sensor_data[[#This Row],[average]], sensor_data[[#This Row],[EC]])</f>
        <v>11</v>
      </c>
      <c r="S289" t="str">
        <f>IF(sensor_data[[#This Row],[Filled Energy Consumption]]&gt;AVERAGE(sensor_data[Filled Energy Consumption]), "High", "Low")</f>
        <v>Low</v>
      </c>
      <c r="T289" t="s">
        <v>170</v>
      </c>
      <c r="U289" t="b">
        <v>0</v>
      </c>
      <c r="V289">
        <v>23</v>
      </c>
      <c r="W289">
        <v>0</v>
      </c>
      <c r="X289" t="s">
        <v>19</v>
      </c>
    </row>
    <row r="290" spans="1:24" x14ac:dyDescent="0.3">
      <c r="A290" s="1">
        <v>45305.419849537036</v>
      </c>
      <c r="B290" s="1" t="str">
        <f>TEXT(sensor_data[[#This Row],[Timestamp]], "MMMM")</f>
        <v>January</v>
      </c>
      <c r="C2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0" s="2">
        <f>MONTH(sensor_data[[#This Row],[Timestamp]])</f>
        <v>1</v>
      </c>
      <c r="E290" s="2">
        <f>DAY(sensor_data[[#This Row],[Timestamp]])</f>
        <v>14</v>
      </c>
      <c r="F290" t="s">
        <v>238</v>
      </c>
      <c r="H290">
        <v>54.7</v>
      </c>
      <c r="I290">
        <v>34.5</v>
      </c>
      <c r="J290" t="b">
        <v>1</v>
      </c>
      <c r="K290">
        <v>4.5</v>
      </c>
      <c r="L290" t="str">
        <f>IF(sensor_data[[#This Row],[HVAC Setting]]&lt;=2, "Low", IF(sensor_data[[#This Row],[HVAC Setting]]=3, "Normal", "High"))</f>
        <v>High</v>
      </c>
      <c r="O290">
        <f>(sensor_data[[#This Row],[Energy Consumption]]-AVERAGE(sensor_data[Energy Consumption]))/_xlfn.STDEV.P(sensor_data[Energy Consumption])</f>
        <v>-0.24886299575285079</v>
      </c>
      <c r="P290" t="str">
        <f>IF(ABS(sensor_data[[#This Row],[z_zcore]])&gt;3, "Outlier", "Normal")</f>
        <v>Normal</v>
      </c>
      <c r="Q290">
        <f>AVERAGEIF(sensor_data[Unit ID], sensor_data[[#This Row],[Unit ID]], sensor_data[EC])</f>
        <v>16.234117647058827</v>
      </c>
      <c r="R290">
        <f>IF(ISBLANK(sensor_data[[#This Row],[EC]]), sensor_data[[#This Row],[average]], sensor_data[[#This Row],[EC]])</f>
        <v>16.234117647058827</v>
      </c>
      <c r="S290" t="str">
        <f>IF(sensor_data[[#This Row],[Filled Energy Consumption]]&gt;AVERAGE(sensor_data[Filled Energy Consumption]), "High", "Low")</f>
        <v>Low</v>
      </c>
      <c r="T290" t="s">
        <v>85</v>
      </c>
      <c r="U290" t="b">
        <v>1</v>
      </c>
      <c r="V290">
        <v>23</v>
      </c>
      <c r="W290">
        <v>1</v>
      </c>
      <c r="X290" t="s">
        <v>14</v>
      </c>
    </row>
    <row r="291" spans="1:24" x14ac:dyDescent="0.3">
      <c r="A291" s="1">
        <v>45642.895740740743</v>
      </c>
      <c r="B291" s="1" t="str">
        <f>TEXT(sensor_data[[#This Row],[Timestamp]], "MMMM")</f>
        <v>December</v>
      </c>
      <c r="C2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1" s="2">
        <f>MONTH(sensor_data[[#This Row],[Timestamp]])</f>
        <v>12</v>
      </c>
      <c r="E291" s="2">
        <f>DAY(sensor_data[[#This Row],[Timestamp]])</f>
        <v>16</v>
      </c>
      <c r="F291" t="s">
        <v>238</v>
      </c>
      <c r="H291">
        <v>57.4</v>
      </c>
      <c r="I291">
        <v>34.9</v>
      </c>
      <c r="J291" t="b">
        <v>0</v>
      </c>
      <c r="K291">
        <v>4</v>
      </c>
      <c r="L291" t="str">
        <f>IF(sensor_data[[#This Row],[HVAC Setting]]&lt;=2, "Low", IF(sensor_data[[#This Row],[HVAC Setting]]=3, "Normal", "High"))</f>
        <v>High</v>
      </c>
      <c r="O291">
        <f>(sensor_data[[#This Row],[Energy Consumption]]-AVERAGE(sensor_data[Energy Consumption]))/_xlfn.STDEV.P(sensor_data[Energy Consumption])</f>
        <v>-0.24886299575285079</v>
      </c>
      <c r="P291" t="str">
        <f>IF(ABS(sensor_data[[#This Row],[z_zcore]])&gt;3, "Outlier", "Normal")</f>
        <v>Normal</v>
      </c>
      <c r="Q291">
        <f>AVERAGEIF(sensor_data[Unit ID], sensor_data[[#This Row],[Unit ID]], sensor_data[EC])</f>
        <v>16.234117647058827</v>
      </c>
      <c r="R291">
        <f>IF(ISBLANK(sensor_data[[#This Row],[EC]]), sensor_data[[#This Row],[average]], sensor_data[[#This Row],[EC]])</f>
        <v>16.234117647058827</v>
      </c>
      <c r="S291" t="str">
        <f>IF(sensor_data[[#This Row],[Filled Energy Consumption]]&gt;AVERAGE(sensor_data[Filled Energy Consumption]), "High", "Low")</f>
        <v>Low</v>
      </c>
      <c r="T291" t="s">
        <v>45</v>
      </c>
      <c r="U291" t="b">
        <v>0</v>
      </c>
      <c r="V291">
        <v>10</v>
      </c>
      <c r="W291">
        <v>1</v>
      </c>
      <c r="X291" t="s">
        <v>19</v>
      </c>
    </row>
    <row r="292" spans="1:24" x14ac:dyDescent="0.3">
      <c r="A292" s="1">
        <v>45602.474594907406</v>
      </c>
      <c r="B292" s="1" t="str">
        <f>TEXT(sensor_data[[#This Row],[Timestamp]], "MMMM")</f>
        <v>November</v>
      </c>
      <c r="C2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2" s="2">
        <f>MONTH(sensor_data[[#This Row],[Timestamp]])</f>
        <v>11</v>
      </c>
      <c r="E292" s="2">
        <f>DAY(sensor_data[[#This Row],[Timestamp]])</f>
        <v>6</v>
      </c>
      <c r="F292" t="s">
        <v>238</v>
      </c>
      <c r="H292">
        <v>78.900000000000006</v>
      </c>
      <c r="I292">
        <v>53.1</v>
      </c>
      <c r="J292" t="b">
        <v>1</v>
      </c>
      <c r="K292">
        <v>2</v>
      </c>
      <c r="L292" t="str">
        <f>IF(sensor_data[[#This Row],[HVAC Setting]]&lt;=2, "Low", IF(sensor_data[[#This Row],[HVAC Setting]]=3, "Normal", "High"))</f>
        <v>Low</v>
      </c>
      <c r="M292">
        <v>11.9</v>
      </c>
      <c r="N292">
        <v>11.9</v>
      </c>
      <c r="O292">
        <f>(sensor_data[[#This Row],[Energy Consumption]]-AVERAGE(sensor_data[Energy Consumption]))/_xlfn.STDEV.P(sensor_data[Energy Consumption])</f>
        <v>-0.11048601139259157</v>
      </c>
      <c r="P292" t="str">
        <f>IF(ABS(sensor_data[[#This Row],[z_zcore]])&gt;3, "Outlier", "Normal")</f>
        <v>Normal</v>
      </c>
      <c r="Q292">
        <f>AVERAGEIF(sensor_data[Unit ID], sensor_data[[#This Row],[Unit ID]], sensor_data[EC])</f>
        <v>16.234117647058827</v>
      </c>
      <c r="R292">
        <f>IF(ISBLANK(sensor_data[[#This Row],[EC]]), sensor_data[[#This Row],[average]], sensor_data[[#This Row],[EC]])</f>
        <v>11.9</v>
      </c>
      <c r="S292" t="str">
        <f>IF(sensor_data[[#This Row],[Filled Energy Consumption]]&gt;AVERAGE(sensor_data[Filled Energy Consumption]), "High", "Low")</f>
        <v>Low</v>
      </c>
      <c r="T292" t="s">
        <v>242</v>
      </c>
      <c r="U292" t="b">
        <v>1</v>
      </c>
      <c r="V292">
        <v>9</v>
      </c>
      <c r="W292">
        <v>1</v>
      </c>
      <c r="X292" t="s">
        <v>14</v>
      </c>
    </row>
    <row r="293" spans="1:24" x14ac:dyDescent="0.3">
      <c r="A293" s="1">
        <v>45618.880891203706</v>
      </c>
      <c r="B293" s="1" t="str">
        <f>TEXT(sensor_data[[#This Row],[Timestamp]], "MMMM")</f>
        <v>November</v>
      </c>
      <c r="C2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3" s="2">
        <f>MONTH(sensor_data[[#This Row],[Timestamp]])</f>
        <v>11</v>
      </c>
      <c r="E293" s="2">
        <f>DAY(sensor_data[[#This Row],[Timestamp]])</f>
        <v>22</v>
      </c>
      <c r="F293" t="s">
        <v>238</v>
      </c>
      <c r="H293">
        <v>75</v>
      </c>
      <c r="I293">
        <v>47</v>
      </c>
      <c r="J293" t="b">
        <v>0</v>
      </c>
      <c r="K293">
        <v>2</v>
      </c>
      <c r="L293" t="str">
        <f>IF(sensor_data[[#This Row],[HVAC Setting]]&lt;=2, "Low", IF(sensor_data[[#This Row],[HVAC Setting]]=3, "Normal", "High"))</f>
        <v>Low</v>
      </c>
      <c r="M293">
        <v>10</v>
      </c>
      <c r="N293">
        <v>10</v>
      </c>
      <c r="O293">
        <f>(sensor_data[[#This Row],[Energy Consumption]]-AVERAGE(sensor_data[Energy Consumption]))/_xlfn.STDEV.P(sensor_data[Energy Consumption])</f>
        <v>-0.13257981561817916</v>
      </c>
      <c r="P293" t="str">
        <f>IF(ABS(sensor_data[[#This Row],[z_zcore]])&gt;3, "Outlier", "Normal")</f>
        <v>Normal</v>
      </c>
      <c r="Q293">
        <f>AVERAGEIF(sensor_data[Unit ID], sensor_data[[#This Row],[Unit ID]], sensor_data[EC])</f>
        <v>16.234117647058827</v>
      </c>
      <c r="R293">
        <f>IF(ISBLANK(sensor_data[[#This Row],[EC]]), sensor_data[[#This Row],[average]], sensor_data[[#This Row],[EC]])</f>
        <v>10</v>
      </c>
      <c r="S293" t="str">
        <f>IF(sensor_data[[#This Row],[Filled Energy Consumption]]&gt;AVERAGE(sensor_data[Filled Energy Consumption]), "High", "Low")</f>
        <v>Low</v>
      </c>
      <c r="T293" t="s">
        <v>44</v>
      </c>
      <c r="U293" t="b">
        <v>0</v>
      </c>
      <c r="V293">
        <v>7</v>
      </c>
      <c r="W293">
        <v>0</v>
      </c>
      <c r="X293" t="s">
        <v>19</v>
      </c>
    </row>
    <row r="294" spans="1:24" x14ac:dyDescent="0.3">
      <c r="A294" s="1">
        <v>45445.250543981485</v>
      </c>
      <c r="B294" s="1" t="str">
        <f>TEXT(sensor_data[[#This Row],[Timestamp]], "MMMM")</f>
        <v>June</v>
      </c>
      <c r="C2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4" s="2">
        <f>MONTH(sensor_data[[#This Row],[Timestamp]])</f>
        <v>6</v>
      </c>
      <c r="E294" s="2">
        <f>DAY(sensor_data[[#This Row],[Timestamp]])</f>
        <v>2</v>
      </c>
      <c r="F294" t="s">
        <v>238</v>
      </c>
      <c r="H294">
        <v>88.7</v>
      </c>
      <c r="I294">
        <v>45</v>
      </c>
      <c r="J294" t="b">
        <v>1</v>
      </c>
      <c r="K294">
        <v>3.5</v>
      </c>
      <c r="L294" t="str">
        <f>IF(sensor_data[[#This Row],[HVAC Setting]]&lt;=2, "Low", IF(sensor_data[[#This Row],[HVAC Setting]]=3, "Normal", "High"))</f>
        <v>High</v>
      </c>
      <c r="O294">
        <f>(sensor_data[[#This Row],[Energy Consumption]]-AVERAGE(sensor_data[Energy Consumption]))/_xlfn.STDEV.P(sensor_data[Energy Consumption])</f>
        <v>-0.24886299575285079</v>
      </c>
      <c r="P294" t="str">
        <f>IF(ABS(sensor_data[[#This Row],[z_zcore]])&gt;3, "Outlier", "Normal")</f>
        <v>Normal</v>
      </c>
      <c r="Q294">
        <f>AVERAGEIF(sensor_data[Unit ID], sensor_data[[#This Row],[Unit ID]], sensor_data[EC])</f>
        <v>16.234117647058827</v>
      </c>
      <c r="R294">
        <f>IF(ISBLANK(sensor_data[[#This Row],[EC]]), sensor_data[[#This Row],[average]], sensor_data[[#This Row],[EC]])</f>
        <v>16.234117647058827</v>
      </c>
      <c r="S294" t="str">
        <f>IF(sensor_data[[#This Row],[Filled Energy Consumption]]&gt;AVERAGE(sensor_data[Filled Energy Consumption]), "High", "Low")</f>
        <v>Low</v>
      </c>
      <c r="T294" t="s">
        <v>243</v>
      </c>
      <c r="U294" t="b">
        <v>1</v>
      </c>
      <c r="V294">
        <v>11</v>
      </c>
      <c r="W294">
        <v>1</v>
      </c>
      <c r="X294" t="s">
        <v>17</v>
      </c>
    </row>
    <row r="295" spans="1:24" x14ac:dyDescent="0.3">
      <c r="A295" s="1">
        <v>45578.585173611114</v>
      </c>
      <c r="B295" s="1" t="str">
        <f>TEXT(sensor_data[[#This Row],[Timestamp]], "MMMM")</f>
        <v>October</v>
      </c>
      <c r="C2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5" s="2">
        <f>MONTH(sensor_data[[#This Row],[Timestamp]])</f>
        <v>10</v>
      </c>
      <c r="E295" s="2">
        <f>DAY(sensor_data[[#This Row],[Timestamp]])</f>
        <v>13</v>
      </c>
      <c r="F295" t="s">
        <v>238</v>
      </c>
      <c r="H295">
        <v>64.3</v>
      </c>
      <c r="I295">
        <v>38.4</v>
      </c>
      <c r="J295" t="b">
        <v>1</v>
      </c>
      <c r="K295">
        <v>3.5</v>
      </c>
      <c r="L295" t="str">
        <f>IF(sensor_data[[#This Row],[HVAC Setting]]&lt;=2, "Low", IF(sensor_data[[#This Row],[HVAC Setting]]=3, "Normal", "High"))</f>
        <v>High</v>
      </c>
      <c r="M295">
        <v>21.44</v>
      </c>
      <c r="N295">
        <v>21.44</v>
      </c>
      <c r="O295">
        <f>(sensor_data[[#This Row],[Energy Consumption]]-AVERAGE(sensor_data[Energy Consumption]))/_xlfn.STDEV.P(sensor_data[Energy Consumption])</f>
        <v>4.4814245588515721E-4</v>
      </c>
      <c r="P295" t="str">
        <f>IF(ABS(sensor_data[[#This Row],[z_zcore]])&gt;3, "Outlier", "Normal")</f>
        <v>Normal</v>
      </c>
      <c r="Q295">
        <f>AVERAGEIF(sensor_data[Unit ID], sensor_data[[#This Row],[Unit ID]], sensor_data[EC])</f>
        <v>16.234117647058827</v>
      </c>
      <c r="R295">
        <f>IF(ISBLANK(sensor_data[[#This Row],[EC]]), sensor_data[[#This Row],[average]], sensor_data[[#This Row],[EC]])</f>
        <v>21.44</v>
      </c>
      <c r="S295" t="str">
        <f>IF(sensor_data[[#This Row],[Filled Energy Consumption]]&gt;AVERAGE(sensor_data[Filled Energy Consumption]), "High", "Low")</f>
        <v>High</v>
      </c>
      <c r="T295" t="s">
        <v>244</v>
      </c>
      <c r="U295" t="b">
        <v>1</v>
      </c>
      <c r="V295">
        <v>4</v>
      </c>
      <c r="W295">
        <v>1</v>
      </c>
      <c r="X295" t="s">
        <v>17</v>
      </c>
    </row>
    <row r="296" spans="1:24" x14ac:dyDescent="0.3">
      <c r="A296" s="1">
        <v>45332.079155092593</v>
      </c>
      <c r="B296" s="1" t="str">
        <f>TEXT(sensor_data[[#This Row],[Timestamp]], "MMMM")</f>
        <v>February</v>
      </c>
      <c r="C2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6" s="2">
        <f>MONTH(sensor_data[[#This Row],[Timestamp]])</f>
        <v>2</v>
      </c>
      <c r="E296" s="2">
        <f>DAY(sensor_data[[#This Row],[Timestamp]])</f>
        <v>10</v>
      </c>
      <c r="F296" t="s">
        <v>238</v>
      </c>
      <c r="H296">
        <v>54.8</v>
      </c>
      <c r="I296">
        <v>37.5</v>
      </c>
      <c r="J296" t="b">
        <v>1</v>
      </c>
      <c r="K296">
        <v>3.5</v>
      </c>
      <c r="L296" t="str">
        <f>IF(sensor_data[[#This Row],[HVAC Setting]]&lt;=2, "Low", IF(sensor_data[[#This Row],[HVAC Setting]]=3, "Normal", "High"))</f>
        <v>High</v>
      </c>
      <c r="M296">
        <v>21.22</v>
      </c>
      <c r="N296">
        <v>21.22</v>
      </c>
      <c r="O296">
        <f>(sensor_data[[#This Row],[Energy Consumption]]-AVERAGE(sensor_data[Energy Consumption]))/_xlfn.STDEV.P(sensor_data[Energy Consumption])</f>
        <v>-2.110087507077646E-3</v>
      </c>
      <c r="P296" t="str">
        <f>IF(ABS(sensor_data[[#This Row],[z_zcore]])&gt;3, "Outlier", "Normal")</f>
        <v>Normal</v>
      </c>
      <c r="Q296">
        <f>AVERAGEIF(sensor_data[Unit ID], sensor_data[[#This Row],[Unit ID]], sensor_data[EC])</f>
        <v>16.234117647058827</v>
      </c>
      <c r="R296">
        <f>IF(ISBLANK(sensor_data[[#This Row],[EC]]), sensor_data[[#This Row],[average]], sensor_data[[#This Row],[EC]])</f>
        <v>21.22</v>
      </c>
      <c r="S296" t="str">
        <f>IF(sensor_data[[#This Row],[Filled Energy Consumption]]&gt;AVERAGE(sensor_data[Filled Energy Consumption]), "High", "Low")</f>
        <v>High</v>
      </c>
      <c r="T296" t="s">
        <v>111</v>
      </c>
      <c r="U296" t="b">
        <v>1</v>
      </c>
      <c r="V296">
        <v>6</v>
      </c>
      <c r="W296">
        <v>0</v>
      </c>
      <c r="X296" t="s">
        <v>14</v>
      </c>
    </row>
    <row r="297" spans="1:24" x14ac:dyDescent="0.3">
      <c r="A297" s="1">
        <v>45386.192129629628</v>
      </c>
      <c r="B297" s="1" t="str">
        <f>TEXT(sensor_data[[#This Row],[Timestamp]], "MMMM")</f>
        <v>April</v>
      </c>
      <c r="C2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7" s="2">
        <f>MONTH(sensor_data[[#This Row],[Timestamp]])</f>
        <v>4</v>
      </c>
      <c r="E297" s="2">
        <f>DAY(sensor_data[[#This Row],[Timestamp]])</f>
        <v>4</v>
      </c>
      <c r="F297" t="s">
        <v>238</v>
      </c>
      <c r="H297">
        <v>57.6</v>
      </c>
      <c r="I297">
        <v>50.3</v>
      </c>
      <c r="J297" t="b">
        <v>0</v>
      </c>
      <c r="K297">
        <v>1</v>
      </c>
      <c r="L297" t="str">
        <f>IF(sensor_data[[#This Row],[HVAC Setting]]&lt;=2, "Low", IF(sensor_data[[#This Row],[HVAC Setting]]=3, "Normal", "High"))</f>
        <v>Low</v>
      </c>
      <c r="M297">
        <v>5</v>
      </c>
      <c r="N297">
        <v>5</v>
      </c>
      <c r="O297">
        <f>(sensor_data[[#This Row],[Energy Consumption]]-AVERAGE(sensor_data[Energy Consumption]))/_xlfn.STDEV.P(sensor_data[Energy Consumption])</f>
        <v>-0.19072140568551499</v>
      </c>
      <c r="P297" t="str">
        <f>IF(ABS(sensor_data[[#This Row],[z_zcore]])&gt;3, "Outlier", "Normal")</f>
        <v>Normal</v>
      </c>
      <c r="Q297">
        <f>AVERAGEIF(sensor_data[Unit ID], sensor_data[[#This Row],[Unit ID]], sensor_data[EC])</f>
        <v>16.234117647058827</v>
      </c>
      <c r="R297">
        <f>IF(ISBLANK(sensor_data[[#This Row],[EC]]), sensor_data[[#This Row],[average]], sensor_data[[#This Row],[EC]])</f>
        <v>5</v>
      </c>
      <c r="S297" t="str">
        <f>IF(sensor_data[[#This Row],[Filled Energy Consumption]]&gt;AVERAGE(sensor_data[Filled Energy Consumption]), "High", "Low")</f>
        <v>Low</v>
      </c>
      <c r="T297" t="s">
        <v>150</v>
      </c>
      <c r="U297" t="b">
        <v>0</v>
      </c>
      <c r="V297">
        <v>10</v>
      </c>
      <c r="W297">
        <v>0</v>
      </c>
      <c r="X297" t="s">
        <v>19</v>
      </c>
    </row>
    <row r="298" spans="1:24" x14ac:dyDescent="0.3">
      <c r="A298" s="1">
        <v>45646.101168981484</v>
      </c>
      <c r="B298" s="1" t="str">
        <f>TEXT(sensor_data[[#This Row],[Timestamp]], "MMMM")</f>
        <v>December</v>
      </c>
      <c r="C2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8" s="2">
        <f>MONTH(sensor_data[[#This Row],[Timestamp]])</f>
        <v>12</v>
      </c>
      <c r="E298" s="2">
        <f>DAY(sensor_data[[#This Row],[Timestamp]])</f>
        <v>20</v>
      </c>
      <c r="F298" t="s">
        <v>238</v>
      </c>
      <c r="H298">
        <v>43.5</v>
      </c>
      <c r="I298">
        <v>26.8</v>
      </c>
      <c r="J298" t="b">
        <v>0</v>
      </c>
      <c r="K298">
        <v>3</v>
      </c>
      <c r="L298" t="str">
        <f>IF(sensor_data[[#This Row],[HVAC Setting]]&lt;=2, "Low", IF(sensor_data[[#This Row],[HVAC Setting]]=3, "Normal", "High"))</f>
        <v>Normal</v>
      </c>
      <c r="M298">
        <v>17</v>
      </c>
      <c r="N298">
        <v>17</v>
      </c>
      <c r="O298">
        <f>(sensor_data[[#This Row],[Energy Consumption]]-AVERAGE(sensor_data[Energy Consumption]))/_xlfn.STDEV.P(sensor_data[Energy Consumption])</f>
        <v>-5.1181589523909048E-2</v>
      </c>
      <c r="P298" t="str">
        <f>IF(ABS(sensor_data[[#This Row],[z_zcore]])&gt;3, "Outlier", "Normal")</f>
        <v>Normal</v>
      </c>
      <c r="Q298">
        <f>AVERAGEIF(sensor_data[Unit ID], sensor_data[[#This Row],[Unit ID]], sensor_data[EC])</f>
        <v>16.234117647058827</v>
      </c>
      <c r="R298">
        <f>IF(ISBLANK(sensor_data[[#This Row],[EC]]), sensor_data[[#This Row],[average]], sensor_data[[#This Row],[EC]])</f>
        <v>17</v>
      </c>
      <c r="S298" t="str">
        <f>IF(sensor_data[[#This Row],[Filled Energy Consumption]]&gt;AVERAGE(sensor_data[Filled Energy Consumption]), "High", "Low")</f>
        <v>Low</v>
      </c>
      <c r="T298" t="s">
        <v>245</v>
      </c>
      <c r="U298" t="b">
        <v>0</v>
      </c>
      <c r="V298">
        <v>4</v>
      </c>
      <c r="W298">
        <v>0</v>
      </c>
      <c r="X298" t="s">
        <v>17</v>
      </c>
    </row>
    <row r="299" spans="1:24" x14ac:dyDescent="0.3">
      <c r="A299" s="1">
        <v>45368.962152777778</v>
      </c>
      <c r="B299" s="1" t="str">
        <f>TEXT(sensor_data[[#This Row],[Timestamp]], "MMMM")</f>
        <v>March</v>
      </c>
      <c r="C2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9" s="2">
        <f>MONTH(sensor_data[[#This Row],[Timestamp]])</f>
        <v>3</v>
      </c>
      <c r="E299" s="2">
        <f>DAY(sensor_data[[#This Row],[Timestamp]])</f>
        <v>17</v>
      </c>
      <c r="F299" t="s">
        <v>238</v>
      </c>
      <c r="H299">
        <v>64.5</v>
      </c>
      <c r="I299">
        <v>47.3</v>
      </c>
      <c r="J299" t="b">
        <v>1</v>
      </c>
      <c r="K299">
        <v>3.5</v>
      </c>
      <c r="L299" t="str">
        <f>IF(sensor_data[[#This Row],[HVAC Setting]]&lt;=2, "Low", IF(sensor_data[[#This Row],[HVAC Setting]]=3, "Normal", "High"))</f>
        <v>High</v>
      </c>
      <c r="M299">
        <v>20.94</v>
      </c>
      <c r="N299">
        <v>20.94</v>
      </c>
      <c r="O299">
        <f>(sensor_data[[#This Row],[Energy Consumption]]-AVERAGE(sensor_data[Energy Consumption]))/_xlfn.STDEV.P(sensor_data[Energy Consumption])</f>
        <v>-5.3660165508484228E-3</v>
      </c>
      <c r="P299" t="str">
        <f>IF(ABS(sensor_data[[#This Row],[z_zcore]])&gt;3, "Outlier", "Normal")</f>
        <v>Normal</v>
      </c>
      <c r="Q299">
        <f>AVERAGEIF(sensor_data[Unit ID], sensor_data[[#This Row],[Unit ID]], sensor_data[EC])</f>
        <v>16.234117647058827</v>
      </c>
      <c r="R299">
        <f>IF(ISBLANK(sensor_data[[#This Row],[EC]]), sensor_data[[#This Row],[average]], sensor_data[[#This Row],[EC]])</f>
        <v>20.94</v>
      </c>
      <c r="S299" t="str">
        <f>IF(sensor_data[[#This Row],[Filled Energy Consumption]]&gt;AVERAGE(sensor_data[Filled Energy Consumption]), "High", "Low")</f>
        <v>High</v>
      </c>
      <c r="T299" t="s">
        <v>246</v>
      </c>
      <c r="U299" t="b">
        <v>1</v>
      </c>
      <c r="V299">
        <v>24</v>
      </c>
      <c r="W299">
        <v>1</v>
      </c>
      <c r="X299" t="s">
        <v>14</v>
      </c>
    </row>
    <row r="300" spans="1:24" x14ac:dyDescent="0.3">
      <c r="A300" s="1">
        <v>45616.257453703707</v>
      </c>
      <c r="B300" s="1" t="str">
        <f>TEXT(sensor_data[[#This Row],[Timestamp]], "MMMM")</f>
        <v>November</v>
      </c>
      <c r="C3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0" s="2">
        <f>MONTH(sensor_data[[#This Row],[Timestamp]])</f>
        <v>11</v>
      </c>
      <c r="E300" s="2">
        <f>DAY(sensor_data[[#This Row],[Timestamp]])</f>
        <v>20</v>
      </c>
      <c r="F300" t="s">
        <v>238</v>
      </c>
      <c r="H300">
        <v>76</v>
      </c>
      <c r="I300">
        <v>34.4</v>
      </c>
      <c r="J300" t="b">
        <v>0</v>
      </c>
      <c r="K300">
        <v>3</v>
      </c>
      <c r="L300" t="str">
        <f>IF(sensor_data[[#This Row],[HVAC Setting]]&lt;=2, "Low", IF(sensor_data[[#This Row],[HVAC Setting]]=3, "Normal", "High"))</f>
        <v>Normal</v>
      </c>
      <c r="M300">
        <v>16</v>
      </c>
      <c r="N300">
        <v>16</v>
      </c>
      <c r="O300">
        <f>(sensor_data[[#This Row],[Energy Consumption]]-AVERAGE(sensor_data[Energy Consumption]))/_xlfn.STDEV.P(sensor_data[Energy Consumption])</f>
        <v>-6.2809907537376211E-2</v>
      </c>
      <c r="P300" t="str">
        <f>IF(ABS(sensor_data[[#This Row],[z_zcore]])&gt;3, "Outlier", "Normal")</f>
        <v>Normal</v>
      </c>
      <c r="Q300">
        <f>AVERAGEIF(sensor_data[Unit ID], sensor_data[[#This Row],[Unit ID]], sensor_data[EC])</f>
        <v>16.234117647058827</v>
      </c>
      <c r="R300">
        <f>IF(ISBLANK(sensor_data[[#This Row],[EC]]), sensor_data[[#This Row],[average]], sensor_data[[#This Row],[EC]])</f>
        <v>16</v>
      </c>
      <c r="S300" t="str">
        <f>IF(sensor_data[[#This Row],[Filled Energy Consumption]]&gt;AVERAGE(sensor_data[Filled Energy Consumption]), "High", "Low")</f>
        <v>Low</v>
      </c>
      <c r="T300" t="s">
        <v>30</v>
      </c>
      <c r="U300" t="b">
        <v>0</v>
      </c>
      <c r="V300">
        <v>2</v>
      </c>
      <c r="W300">
        <v>0</v>
      </c>
      <c r="X300" t="s">
        <v>19</v>
      </c>
    </row>
    <row r="301" spans="1:24" x14ac:dyDescent="0.3">
      <c r="A301" s="1">
        <v>45351.741678240738</v>
      </c>
      <c r="B301" s="1" t="str">
        <f>TEXT(sensor_data[[#This Row],[Timestamp]], "MMMM")</f>
        <v>February</v>
      </c>
      <c r="C3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1" s="2">
        <f>MONTH(sensor_data[[#This Row],[Timestamp]])</f>
        <v>2</v>
      </c>
      <c r="E301" s="2">
        <f>DAY(sensor_data[[#This Row],[Timestamp]])</f>
        <v>29</v>
      </c>
      <c r="F301" t="s">
        <v>238</v>
      </c>
      <c r="H301">
        <v>41.3</v>
      </c>
      <c r="I301">
        <v>27</v>
      </c>
      <c r="J301" t="b">
        <v>1</v>
      </c>
      <c r="K301">
        <v>5</v>
      </c>
      <c r="L301" t="str">
        <f>IF(sensor_data[[#This Row],[HVAC Setting]]&lt;=2, "Low", IF(sensor_data[[#This Row],[HVAC Setting]]=3, "Normal", "High"))</f>
        <v>High</v>
      </c>
      <c r="M301">
        <v>32.68</v>
      </c>
      <c r="N301">
        <v>32.68</v>
      </c>
      <c r="O301">
        <f>(sensor_data[[#This Row],[Energy Consumption]]-AVERAGE(sensor_data[Energy Consumption]))/_xlfn.STDEV.P(sensor_data[Energy Consumption])</f>
        <v>0.13115043692725603</v>
      </c>
      <c r="P301" t="str">
        <f>IF(ABS(sensor_data[[#This Row],[z_zcore]])&gt;3, "Outlier", "Normal")</f>
        <v>Normal</v>
      </c>
      <c r="Q301">
        <f>AVERAGEIF(sensor_data[Unit ID], sensor_data[[#This Row],[Unit ID]], sensor_data[EC])</f>
        <v>16.234117647058827</v>
      </c>
      <c r="R301">
        <f>IF(ISBLANK(sensor_data[[#This Row],[EC]]), sensor_data[[#This Row],[average]], sensor_data[[#This Row],[EC]])</f>
        <v>32.68</v>
      </c>
      <c r="S301" t="str">
        <f>IF(sensor_data[[#This Row],[Filled Energy Consumption]]&gt;AVERAGE(sensor_data[Filled Energy Consumption]), "High", "Low")</f>
        <v>High</v>
      </c>
      <c r="T301" t="s">
        <v>155</v>
      </c>
      <c r="U301" t="b">
        <v>1</v>
      </c>
      <c r="V301">
        <v>18</v>
      </c>
      <c r="W301">
        <v>1</v>
      </c>
      <c r="X301" t="s">
        <v>19</v>
      </c>
    </row>
    <row r="302" spans="1:24" x14ac:dyDescent="0.3">
      <c r="A302" s="1">
        <v>45621.580729166664</v>
      </c>
      <c r="B302" s="1" t="str">
        <f>TEXT(sensor_data[[#This Row],[Timestamp]], "MMMM")</f>
        <v>November</v>
      </c>
      <c r="C3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2" s="2">
        <f>MONTH(sensor_data[[#This Row],[Timestamp]])</f>
        <v>11</v>
      </c>
      <c r="E302" s="2">
        <f>DAY(sensor_data[[#This Row],[Timestamp]])</f>
        <v>25</v>
      </c>
      <c r="F302" t="s">
        <v>247</v>
      </c>
      <c r="H302">
        <v>67.2</v>
      </c>
      <c r="I302">
        <v>42.1</v>
      </c>
      <c r="J302" t="b">
        <v>1</v>
      </c>
      <c r="K302">
        <v>4</v>
      </c>
      <c r="L302" t="str">
        <f>IF(sensor_data[[#This Row],[HVAC Setting]]&lt;=2, "Low", IF(sensor_data[[#This Row],[HVAC Setting]]=3, "Normal", "High"))</f>
        <v>High</v>
      </c>
      <c r="M302">
        <v>22.27</v>
      </c>
      <c r="N302">
        <v>22.27</v>
      </c>
      <c r="O302">
        <f>(sensor_data[[#This Row],[Energy Consumption]]-AVERAGE(sensor_data[Energy Consumption]))/_xlfn.STDEV.P(sensor_data[Energy Consumption])</f>
        <v>1.009964640706288E-2</v>
      </c>
      <c r="P302" t="str">
        <f>IF(ABS(sensor_data[[#This Row],[z_zcore]])&gt;3, "Outlier", "Normal")</f>
        <v>Normal</v>
      </c>
      <c r="Q302">
        <f>AVERAGEIF(sensor_data[Unit ID], sensor_data[[#This Row],[Unit ID]], sensor_data[EC])</f>
        <v>17.563333333333336</v>
      </c>
      <c r="R302">
        <f>IF(ISBLANK(sensor_data[[#This Row],[EC]]), sensor_data[[#This Row],[average]], sensor_data[[#This Row],[EC]])</f>
        <v>22.27</v>
      </c>
      <c r="S302" t="str">
        <f>IF(sensor_data[[#This Row],[Filled Energy Consumption]]&gt;AVERAGE(sensor_data[Filled Energy Consumption]), "High", "Low")</f>
        <v>High</v>
      </c>
      <c r="T302" t="s">
        <v>248</v>
      </c>
      <c r="U302" t="b">
        <v>1</v>
      </c>
      <c r="V302">
        <v>22</v>
      </c>
      <c r="W302">
        <v>1</v>
      </c>
      <c r="X302" t="s">
        <v>14</v>
      </c>
    </row>
    <row r="303" spans="1:24" x14ac:dyDescent="0.3">
      <c r="A303" s="1">
        <v>45531.574363425927</v>
      </c>
      <c r="B303" s="1" t="str">
        <f>TEXT(sensor_data[[#This Row],[Timestamp]], "MMMM")</f>
        <v>August</v>
      </c>
      <c r="C3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3" s="2">
        <f>MONTH(sensor_data[[#This Row],[Timestamp]])</f>
        <v>8</v>
      </c>
      <c r="E303" s="2">
        <f>DAY(sensor_data[[#This Row],[Timestamp]])</f>
        <v>27</v>
      </c>
      <c r="F303" t="s">
        <v>247</v>
      </c>
      <c r="H303">
        <v>89.1</v>
      </c>
      <c r="I303">
        <v>60.3</v>
      </c>
      <c r="J303" t="b">
        <v>1</v>
      </c>
      <c r="K303">
        <v>3</v>
      </c>
      <c r="L303" t="str">
        <f>IF(sensor_data[[#This Row],[HVAC Setting]]&lt;=2, "Low", IF(sensor_data[[#This Row],[HVAC Setting]]=3, "Normal", "High"))</f>
        <v>Normal</v>
      </c>
      <c r="M303">
        <v>18.440000000000001</v>
      </c>
      <c r="N303">
        <v>18.440000000000001</v>
      </c>
      <c r="O303">
        <f>(sensor_data[[#This Row],[Energy Consumption]]-AVERAGE(sensor_data[Energy Consumption]))/_xlfn.STDEV.P(sensor_data[Energy Consumption])</f>
        <v>-3.4436811584516322E-2</v>
      </c>
      <c r="P303" t="str">
        <f>IF(ABS(sensor_data[[#This Row],[z_zcore]])&gt;3, "Outlier", "Normal")</f>
        <v>Normal</v>
      </c>
      <c r="Q303">
        <f>AVERAGEIF(sensor_data[Unit ID], sensor_data[[#This Row],[Unit ID]], sensor_data[EC])</f>
        <v>17.563333333333336</v>
      </c>
      <c r="R303">
        <f>IF(ISBLANK(sensor_data[[#This Row],[EC]]), sensor_data[[#This Row],[average]], sensor_data[[#This Row],[EC]])</f>
        <v>18.440000000000001</v>
      </c>
      <c r="S303" t="str">
        <f>IF(sensor_data[[#This Row],[Filled Energy Consumption]]&gt;AVERAGE(sensor_data[Filled Energy Consumption]), "High", "Low")</f>
        <v>High</v>
      </c>
      <c r="T303" t="s">
        <v>249</v>
      </c>
      <c r="U303" t="b">
        <v>1</v>
      </c>
      <c r="V303">
        <v>10</v>
      </c>
      <c r="W303">
        <v>0</v>
      </c>
      <c r="X303" t="s">
        <v>14</v>
      </c>
    </row>
    <row r="304" spans="1:24" x14ac:dyDescent="0.3">
      <c r="A304" s="1">
        <v>45424.919861111113</v>
      </c>
      <c r="B304" s="1" t="str">
        <f>TEXT(sensor_data[[#This Row],[Timestamp]], "MMMM")</f>
        <v>May</v>
      </c>
      <c r="C3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4" s="2">
        <f>MONTH(sensor_data[[#This Row],[Timestamp]])</f>
        <v>5</v>
      </c>
      <c r="E304" s="2">
        <f>DAY(sensor_data[[#This Row],[Timestamp]])</f>
        <v>12</v>
      </c>
      <c r="F304" t="s">
        <v>247</v>
      </c>
      <c r="H304">
        <v>72.8</v>
      </c>
      <c r="I304">
        <v>38.1</v>
      </c>
      <c r="J304" t="b">
        <v>0</v>
      </c>
      <c r="K304">
        <v>1.5</v>
      </c>
      <c r="L304" t="str">
        <f>IF(sensor_data[[#This Row],[HVAC Setting]]&lt;=2, "Low", IF(sensor_data[[#This Row],[HVAC Setting]]=3, "Normal", "High"))</f>
        <v>Low</v>
      </c>
      <c r="M304">
        <v>7.88</v>
      </c>
      <c r="N304">
        <v>7.88</v>
      </c>
      <c r="O304">
        <f>(sensor_data[[#This Row],[Energy Consumption]]-AVERAGE(sensor_data[Energy Consumption]))/_xlfn.STDEV.P(sensor_data[Energy Consumption])</f>
        <v>-0.15723184980672958</v>
      </c>
      <c r="P304" t="str">
        <f>IF(ABS(sensor_data[[#This Row],[z_zcore]])&gt;3, "Outlier", "Normal")</f>
        <v>Normal</v>
      </c>
      <c r="Q304">
        <f>AVERAGEIF(sensor_data[Unit ID], sensor_data[[#This Row],[Unit ID]], sensor_data[EC])</f>
        <v>17.563333333333336</v>
      </c>
      <c r="R304">
        <f>IF(ISBLANK(sensor_data[[#This Row],[EC]]), sensor_data[[#This Row],[average]], sensor_data[[#This Row],[EC]])</f>
        <v>7.88</v>
      </c>
      <c r="S304" t="str">
        <f>IF(sensor_data[[#This Row],[Filled Energy Consumption]]&gt;AVERAGE(sensor_data[Filled Energy Consumption]), "High", "Low")</f>
        <v>Low</v>
      </c>
      <c r="T304" t="s">
        <v>250</v>
      </c>
      <c r="U304" t="b">
        <v>0</v>
      </c>
      <c r="V304">
        <v>3</v>
      </c>
      <c r="W304">
        <v>0</v>
      </c>
      <c r="X304" t="s">
        <v>14</v>
      </c>
    </row>
    <row r="305" spans="1:24" x14ac:dyDescent="0.3">
      <c r="A305" s="1">
        <v>45388.249201388891</v>
      </c>
      <c r="B305" s="1" t="str">
        <f>TEXT(sensor_data[[#This Row],[Timestamp]], "MMMM")</f>
        <v>April</v>
      </c>
      <c r="C3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 s="2">
        <f>MONTH(sensor_data[[#This Row],[Timestamp]])</f>
        <v>4</v>
      </c>
      <c r="E305" s="2">
        <f>DAY(sensor_data[[#This Row],[Timestamp]])</f>
        <v>6</v>
      </c>
      <c r="F305" t="s">
        <v>247</v>
      </c>
      <c r="H305">
        <v>61.9</v>
      </c>
      <c r="I305">
        <v>39.299999999999997</v>
      </c>
      <c r="J305" t="b">
        <v>1</v>
      </c>
      <c r="K305">
        <v>2.5</v>
      </c>
      <c r="L305" t="str">
        <f>IF(sensor_data[[#This Row],[HVAC Setting]]&lt;=2, "Low", IF(sensor_data[[#This Row],[HVAC Setting]]=3, "Normal", "High"))</f>
        <v>High</v>
      </c>
      <c r="M305">
        <v>14.94</v>
      </c>
      <c r="N305">
        <v>14.94</v>
      </c>
      <c r="O305">
        <f>(sensor_data[[#This Row],[Energy Consumption]]-AVERAGE(sensor_data[Energy Consumption]))/_xlfn.STDEV.P(sensor_data[Energy Consumption])</f>
        <v>-7.5135924631651405E-2</v>
      </c>
      <c r="P305" t="str">
        <f>IF(ABS(sensor_data[[#This Row],[z_zcore]])&gt;3, "Outlier", "Normal")</f>
        <v>Normal</v>
      </c>
      <c r="Q305">
        <f>AVERAGEIF(sensor_data[Unit ID], sensor_data[[#This Row],[Unit ID]], sensor_data[EC])</f>
        <v>17.563333333333336</v>
      </c>
      <c r="R305">
        <f>IF(ISBLANK(sensor_data[[#This Row],[EC]]), sensor_data[[#This Row],[average]], sensor_data[[#This Row],[EC]])</f>
        <v>14.94</v>
      </c>
      <c r="S305" t="str">
        <f>IF(sensor_data[[#This Row],[Filled Energy Consumption]]&gt;AVERAGE(sensor_data[Filled Energy Consumption]), "High", "Low")</f>
        <v>Low</v>
      </c>
      <c r="T305" t="s">
        <v>251</v>
      </c>
      <c r="U305" t="b">
        <v>1</v>
      </c>
      <c r="V305">
        <v>20</v>
      </c>
      <c r="W305">
        <v>1</v>
      </c>
      <c r="X305" t="s">
        <v>17</v>
      </c>
    </row>
    <row r="306" spans="1:24" x14ac:dyDescent="0.3">
      <c r="A306" s="1">
        <v>45503.211944444447</v>
      </c>
      <c r="B306" s="1" t="str">
        <f>TEXT(sensor_data[[#This Row],[Timestamp]], "MMMM")</f>
        <v>July</v>
      </c>
      <c r="C3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6" s="2">
        <f>MONTH(sensor_data[[#This Row],[Timestamp]])</f>
        <v>7</v>
      </c>
      <c r="E306" s="2">
        <f>DAY(sensor_data[[#This Row],[Timestamp]])</f>
        <v>30</v>
      </c>
      <c r="F306" t="s">
        <v>247</v>
      </c>
      <c r="H306">
        <v>99.1</v>
      </c>
      <c r="I306">
        <v>43.2</v>
      </c>
      <c r="J306" t="b">
        <v>1</v>
      </c>
      <c r="K306">
        <v>3</v>
      </c>
      <c r="L306" t="str">
        <f>IF(sensor_data[[#This Row],[HVAC Setting]]&lt;=2, "Low", IF(sensor_data[[#This Row],[HVAC Setting]]=3, "Normal", "High"))</f>
        <v>Normal</v>
      </c>
      <c r="M306">
        <v>19.010000000000002</v>
      </c>
      <c r="N306">
        <v>19.010000000000002</v>
      </c>
      <c r="O306">
        <f>(sensor_data[[#This Row],[Energy Consumption]]-AVERAGE(sensor_data[Energy Consumption]))/_xlfn.STDEV.P(sensor_data[Energy Consumption])</f>
        <v>-2.7808670316840041E-2</v>
      </c>
      <c r="P306" t="str">
        <f>IF(ABS(sensor_data[[#This Row],[z_zcore]])&gt;3, "Outlier", "Normal")</f>
        <v>Normal</v>
      </c>
      <c r="Q306">
        <f>AVERAGEIF(sensor_data[Unit ID], sensor_data[[#This Row],[Unit ID]], sensor_data[EC])</f>
        <v>17.563333333333336</v>
      </c>
      <c r="R306">
        <f>IF(ISBLANK(sensor_data[[#This Row],[EC]]), sensor_data[[#This Row],[average]], sensor_data[[#This Row],[EC]])</f>
        <v>19.010000000000002</v>
      </c>
      <c r="S306" t="str">
        <f>IF(sensor_data[[#This Row],[Filled Energy Consumption]]&gt;AVERAGE(sensor_data[Filled Energy Consumption]), "High", "Low")</f>
        <v>High</v>
      </c>
      <c r="T306" t="s">
        <v>89</v>
      </c>
      <c r="U306" t="b">
        <v>1</v>
      </c>
      <c r="V306">
        <v>5</v>
      </c>
      <c r="W306">
        <v>0</v>
      </c>
      <c r="X306" t="s">
        <v>19</v>
      </c>
    </row>
    <row r="307" spans="1:24" x14ac:dyDescent="0.3">
      <c r="A307" s="1">
        <v>45513.790960648148</v>
      </c>
      <c r="B307" s="1" t="str">
        <f>TEXT(sensor_data[[#This Row],[Timestamp]], "MMMM")</f>
        <v>August</v>
      </c>
      <c r="C3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7" s="2">
        <f>MONTH(sensor_data[[#This Row],[Timestamp]])</f>
        <v>8</v>
      </c>
      <c r="E307" s="2">
        <f>DAY(sensor_data[[#This Row],[Timestamp]])</f>
        <v>9</v>
      </c>
      <c r="F307" t="s">
        <v>247</v>
      </c>
      <c r="H307">
        <v>81.2</v>
      </c>
      <c r="I307">
        <v>45.3</v>
      </c>
      <c r="J307" t="b">
        <v>0</v>
      </c>
      <c r="K307">
        <v>3</v>
      </c>
      <c r="L307" t="str">
        <f>IF(sensor_data[[#This Row],[HVAC Setting]]&lt;=2, "Low", IF(sensor_data[[#This Row],[HVAC Setting]]=3, "Normal", "High"))</f>
        <v>Normal</v>
      </c>
      <c r="M307">
        <v>16.5</v>
      </c>
      <c r="N307">
        <v>16.5</v>
      </c>
      <c r="O307">
        <f>(sensor_data[[#This Row],[Energy Consumption]]-AVERAGE(sensor_data[Energy Consumption]))/_xlfn.STDEV.P(sensor_data[Energy Consumption])</f>
        <v>-5.6995748530642633E-2</v>
      </c>
      <c r="P307" t="str">
        <f>IF(ABS(sensor_data[[#This Row],[z_zcore]])&gt;3, "Outlier", "Normal")</f>
        <v>Normal</v>
      </c>
      <c r="Q307">
        <f>AVERAGEIF(sensor_data[Unit ID], sensor_data[[#This Row],[Unit ID]], sensor_data[EC])</f>
        <v>17.563333333333336</v>
      </c>
      <c r="R307">
        <f>IF(ISBLANK(sensor_data[[#This Row],[EC]]), sensor_data[[#This Row],[average]], sensor_data[[#This Row],[EC]])</f>
        <v>16.5</v>
      </c>
      <c r="S307" t="str">
        <f>IF(sensor_data[[#This Row],[Filled Energy Consumption]]&gt;AVERAGE(sensor_data[Filled Energy Consumption]), "High", "Low")</f>
        <v>Low</v>
      </c>
      <c r="T307" t="s">
        <v>106</v>
      </c>
      <c r="U307" t="b">
        <v>0</v>
      </c>
      <c r="V307">
        <v>24</v>
      </c>
      <c r="W307">
        <v>0</v>
      </c>
      <c r="X307" t="s">
        <v>17</v>
      </c>
    </row>
    <row r="308" spans="1:24" x14ac:dyDescent="0.3">
      <c r="A308" s="1">
        <v>45315.028182870374</v>
      </c>
      <c r="B308" s="1" t="str">
        <f>TEXT(sensor_data[[#This Row],[Timestamp]], "MMMM")</f>
        <v>January</v>
      </c>
      <c r="C3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8" s="2">
        <f>MONTH(sensor_data[[#This Row],[Timestamp]])</f>
        <v>1</v>
      </c>
      <c r="E308" s="2">
        <f>DAY(sensor_data[[#This Row],[Timestamp]])</f>
        <v>24</v>
      </c>
      <c r="F308" t="s">
        <v>247</v>
      </c>
      <c r="H308">
        <v>51</v>
      </c>
      <c r="I308">
        <v>34.799999999999997</v>
      </c>
      <c r="J308" t="b">
        <v>0</v>
      </c>
      <c r="K308">
        <v>3</v>
      </c>
      <c r="L308" t="str">
        <f>IF(sensor_data[[#This Row],[HVAC Setting]]&lt;=2, "Low", IF(sensor_data[[#This Row],[HVAC Setting]]=3, "Normal", "High"))</f>
        <v>Normal</v>
      </c>
      <c r="M308">
        <v>15</v>
      </c>
      <c r="N308">
        <v>15</v>
      </c>
      <c r="O308">
        <f>(sensor_data[[#This Row],[Energy Consumption]]-AVERAGE(sensor_data[Energy Consumption]))/_xlfn.STDEV.P(sensor_data[Energy Consumption])</f>
        <v>-7.4438225550843368E-2</v>
      </c>
      <c r="P308" t="str">
        <f>IF(ABS(sensor_data[[#This Row],[z_zcore]])&gt;3, "Outlier", "Normal")</f>
        <v>Normal</v>
      </c>
      <c r="Q308">
        <f>AVERAGEIF(sensor_data[Unit ID], sensor_data[[#This Row],[Unit ID]], sensor_data[EC])</f>
        <v>17.563333333333336</v>
      </c>
      <c r="R308">
        <f>IF(ISBLANK(sensor_data[[#This Row],[EC]]), sensor_data[[#This Row],[average]], sensor_data[[#This Row],[EC]])</f>
        <v>15</v>
      </c>
      <c r="S308" t="str">
        <f>IF(sensor_data[[#This Row],[Filled Energy Consumption]]&gt;AVERAGE(sensor_data[Filled Energy Consumption]), "High", "Low")</f>
        <v>Low</v>
      </c>
      <c r="T308" t="s">
        <v>205</v>
      </c>
      <c r="U308" t="b">
        <v>0</v>
      </c>
      <c r="V308">
        <v>17</v>
      </c>
      <c r="W308">
        <v>0</v>
      </c>
      <c r="X308" t="s">
        <v>19</v>
      </c>
    </row>
    <row r="309" spans="1:24" x14ac:dyDescent="0.3">
      <c r="A309" s="1">
        <v>45293.882650462961</v>
      </c>
      <c r="B309" s="1" t="str">
        <f>TEXT(sensor_data[[#This Row],[Timestamp]], "MMMM")</f>
        <v>January</v>
      </c>
      <c r="C3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9" s="2">
        <f>MONTH(sensor_data[[#This Row],[Timestamp]])</f>
        <v>1</v>
      </c>
      <c r="E309" s="2">
        <f>DAY(sensor_data[[#This Row],[Timestamp]])</f>
        <v>2</v>
      </c>
      <c r="F309" t="s">
        <v>247</v>
      </c>
      <c r="H309">
        <v>57.7</v>
      </c>
      <c r="I309">
        <v>27.3</v>
      </c>
      <c r="J309" t="b">
        <v>1</v>
      </c>
      <c r="K309">
        <v>5</v>
      </c>
      <c r="L309" t="str">
        <f>IF(sensor_data[[#This Row],[HVAC Setting]]&lt;=2, "Low", IF(sensor_data[[#This Row],[HVAC Setting]]=3, "Normal", "High"))</f>
        <v>High</v>
      </c>
      <c r="M309">
        <v>27.95</v>
      </c>
      <c r="N309">
        <v>27.95</v>
      </c>
      <c r="O309">
        <f>(sensor_data[[#This Row],[Energy Consumption]]-AVERAGE(sensor_data[Energy Consumption]))/_xlfn.STDEV.P(sensor_data[Energy Consumption])</f>
        <v>7.6148492723556352E-2</v>
      </c>
      <c r="P309" t="str">
        <f>IF(ABS(sensor_data[[#This Row],[z_zcore]])&gt;3, "Outlier", "Normal")</f>
        <v>Normal</v>
      </c>
      <c r="Q309">
        <f>AVERAGEIF(sensor_data[Unit ID], sensor_data[[#This Row],[Unit ID]], sensor_data[EC])</f>
        <v>17.563333333333336</v>
      </c>
      <c r="R309">
        <f>IF(ISBLANK(sensor_data[[#This Row],[EC]]), sensor_data[[#This Row],[average]], sensor_data[[#This Row],[EC]])</f>
        <v>27.95</v>
      </c>
      <c r="S309" t="str">
        <f>IF(sensor_data[[#This Row],[Filled Energy Consumption]]&gt;AVERAGE(sensor_data[Filled Energy Consumption]), "High", "Low")</f>
        <v>High</v>
      </c>
      <c r="T309" t="s">
        <v>252</v>
      </c>
      <c r="U309" t="b">
        <v>1</v>
      </c>
      <c r="V309">
        <v>9</v>
      </c>
      <c r="W309">
        <v>1</v>
      </c>
      <c r="X309" t="s">
        <v>19</v>
      </c>
    </row>
    <row r="310" spans="1:24" x14ac:dyDescent="0.3">
      <c r="A310" s="1">
        <v>45319.655324074076</v>
      </c>
      <c r="B310" s="1" t="str">
        <f>TEXT(sensor_data[[#This Row],[Timestamp]], "MMMM")</f>
        <v>January</v>
      </c>
      <c r="C3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0" s="2">
        <f>MONTH(sensor_data[[#This Row],[Timestamp]])</f>
        <v>1</v>
      </c>
      <c r="E310" s="2">
        <f>DAY(sensor_data[[#This Row],[Timestamp]])</f>
        <v>28</v>
      </c>
      <c r="F310" t="s">
        <v>247</v>
      </c>
      <c r="H310">
        <v>53.2</v>
      </c>
      <c r="I310">
        <v>25.3</v>
      </c>
      <c r="J310" t="b">
        <v>0</v>
      </c>
      <c r="K310">
        <v>2.5</v>
      </c>
      <c r="L310" t="str">
        <f>IF(sensor_data[[#This Row],[HVAC Setting]]&lt;=2, "Low", IF(sensor_data[[#This Row],[HVAC Setting]]=3, "Normal", "High"))</f>
        <v>High</v>
      </c>
      <c r="M310">
        <v>14.18</v>
      </c>
      <c r="N310">
        <v>14.18</v>
      </c>
      <c r="O310">
        <f>(sensor_data[[#This Row],[Energy Consumption]]-AVERAGE(sensor_data[Energy Consumption]))/_xlfn.STDEV.P(sensor_data[Energy Consumption])</f>
        <v>-8.3973446321886441E-2</v>
      </c>
      <c r="P310" t="str">
        <f>IF(ABS(sensor_data[[#This Row],[z_zcore]])&gt;3, "Outlier", "Normal")</f>
        <v>Normal</v>
      </c>
      <c r="Q310">
        <f>AVERAGEIF(sensor_data[Unit ID], sensor_data[[#This Row],[Unit ID]], sensor_data[EC])</f>
        <v>17.563333333333336</v>
      </c>
      <c r="R310">
        <f>IF(ISBLANK(sensor_data[[#This Row],[EC]]), sensor_data[[#This Row],[average]], sensor_data[[#This Row],[EC]])</f>
        <v>14.18</v>
      </c>
      <c r="S310" t="str">
        <f>IF(sensor_data[[#This Row],[Filled Energy Consumption]]&gt;AVERAGE(sensor_data[Filled Energy Consumption]), "High", "Low")</f>
        <v>Low</v>
      </c>
      <c r="T310" t="s">
        <v>253</v>
      </c>
      <c r="U310" t="b">
        <v>0</v>
      </c>
      <c r="V310">
        <v>12</v>
      </c>
      <c r="W310">
        <v>1</v>
      </c>
      <c r="X310" t="s">
        <v>14</v>
      </c>
    </row>
    <row r="311" spans="1:24" x14ac:dyDescent="0.3">
      <c r="A311" s="1">
        <v>45534.121180555558</v>
      </c>
      <c r="B311" s="1" t="str">
        <f>TEXT(sensor_data[[#This Row],[Timestamp]], "MMMM")</f>
        <v>August</v>
      </c>
      <c r="C3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1" s="2">
        <f>MONTH(sensor_data[[#This Row],[Timestamp]])</f>
        <v>8</v>
      </c>
      <c r="E311" s="2">
        <f>DAY(sensor_data[[#This Row],[Timestamp]])</f>
        <v>30</v>
      </c>
      <c r="F311" t="s">
        <v>247</v>
      </c>
      <c r="H311">
        <v>82.9</v>
      </c>
      <c r="I311">
        <v>48.5</v>
      </c>
      <c r="J311" t="b">
        <v>0</v>
      </c>
      <c r="K311">
        <v>2</v>
      </c>
      <c r="L311" t="str">
        <f>IF(sensor_data[[#This Row],[HVAC Setting]]&lt;=2, "Low", IF(sensor_data[[#This Row],[HVAC Setting]]=3, "Normal", "High"))</f>
        <v>Low</v>
      </c>
      <c r="M311">
        <v>10</v>
      </c>
      <c r="N311">
        <v>10</v>
      </c>
      <c r="O311">
        <f>(sensor_data[[#This Row],[Energy Consumption]]-AVERAGE(sensor_data[Energy Consumption]))/_xlfn.STDEV.P(sensor_data[Energy Consumption])</f>
        <v>-0.13257981561817916</v>
      </c>
      <c r="P311" t="str">
        <f>IF(ABS(sensor_data[[#This Row],[z_zcore]])&gt;3, "Outlier", "Normal")</f>
        <v>Normal</v>
      </c>
      <c r="Q311">
        <f>AVERAGEIF(sensor_data[Unit ID], sensor_data[[#This Row],[Unit ID]], sensor_data[EC])</f>
        <v>17.563333333333336</v>
      </c>
      <c r="R311">
        <f>IF(ISBLANK(sensor_data[[#This Row],[EC]]), sensor_data[[#This Row],[average]], sensor_data[[#This Row],[EC]])</f>
        <v>10</v>
      </c>
      <c r="S311" t="str">
        <f>IF(sensor_data[[#This Row],[Filled Energy Consumption]]&gt;AVERAGE(sensor_data[Filled Energy Consumption]), "High", "Low")</f>
        <v>Low</v>
      </c>
      <c r="T311" t="s">
        <v>254</v>
      </c>
      <c r="U311" t="b">
        <v>0</v>
      </c>
      <c r="V311">
        <v>4</v>
      </c>
      <c r="W311">
        <v>0</v>
      </c>
      <c r="X311" t="s">
        <v>19</v>
      </c>
    </row>
    <row r="312" spans="1:24" x14ac:dyDescent="0.3">
      <c r="A312" s="1">
        <v>45524.179189814815</v>
      </c>
      <c r="B312" s="1" t="str">
        <f>TEXT(sensor_data[[#This Row],[Timestamp]], "MMMM")</f>
        <v>August</v>
      </c>
      <c r="C3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2" s="2">
        <f>MONTH(sensor_data[[#This Row],[Timestamp]])</f>
        <v>8</v>
      </c>
      <c r="E312" s="2">
        <f>DAY(sensor_data[[#This Row],[Timestamp]])</f>
        <v>20</v>
      </c>
      <c r="F312" t="s">
        <v>247</v>
      </c>
      <c r="H312">
        <v>81.900000000000006</v>
      </c>
      <c r="I312">
        <v>41.2</v>
      </c>
      <c r="J312" t="b">
        <v>1</v>
      </c>
      <c r="K312">
        <v>3</v>
      </c>
      <c r="L312" t="str">
        <f>IF(sensor_data[[#This Row],[HVAC Setting]]&lt;=2, "Low", IF(sensor_data[[#This Row],[HVAC Setting]]=3, "Normal", "High"))</f>
        <v>Normal</v>
      </c>
      <c r="M312">
        <v>17.09</v>
      </c>
      <c r="N312">
        <v>17.09</v>
      </c>
      <c r="O312">
        <f>(sensor_data[[#This Row],[Energy Consumption]]-AVERAGE(sensor_data[Energy Consumption]))/_xlfn.STDEV.P(sensor_data[Energy Consumption])</f>
        <v>-5.0135040902697006E-2</v>
      </c>
      <c r="P312" t="str">
        <f>IF(ABS(sensor_data[[#This Row],[z_zcore]])&gt;3, "Outlier", "Normal")</f>
        <v>Normal</v>
      </c>
      <c r="Q312">
        <f>AVERAGEIF(sensor_data[Unit ID], sensor_data[[#This Row],[Unit ID]], sensor_data[EC])</f>
        <v>17.563333333333336</v>
      </c>
      <c r="R312">
        <f>IF(ISBLANK(sensor_data[[#This Row],[EC]]), sensor_data[[#This Row],[average]], sensor_data[[#This Row],[EC]])</f>
        <v>17.09</v>
      </c>
      <c r="S312" t="str">
        <f>IF(sensor_data[[#This Row],[Filled Energy Consumption]]&gt;AVERAGE(sensor_data[Filled Energy Consumption]), "High", "Low")</f>
        <v>Low</v>
      </c>
      <c r="T312" t="s">
        <v>255</v>
      </c>
      <c r="U312" t="b">
        <v>1</v>
      </c>
      <c r="V312">
        <v>17</v>
      </c>
      <c r="W312">
        <v>0</v>
      </c>
      <c r="X312" t="s">
        <v>14</v>
      </c>
    </row>
    <row r="313" spans="1:24" x14ac:dyDescent="0.3">
      <c r="A313" s="1">
        <v>45617.644502314812</v>
      </c>
      <c r="B313" s="1" t="str">
        <f>TEXT(sensor_data[[#This Row],[Timestamp]], "MMMM")</f>
        <v>November</v>
      </c>
      <c r="C3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3" s="2">
        <f>MONTH(sensor_data[[#This Row],[Timestamp]])</f>
        <v>11</v>
      </c>
      <c r="E313" s="2">
        <f>DAY(sensor_data[[#This Row],[Timestamp]])</f>
        <v>21</v>
      </c>
      <c r="F313" t="s">
        <v>247</v>
      </c>
      <c r="H313">
        <v>66.2</v>
      </c>
      <c r="I313">
        <v>55.1</v>
      </c>
      <c r="J313" t="b">
        <v>1</v>
      </c>
      <c r="K313">
        <v>3</v>
      </c>
      <c r="L313" t="str">
        <f>IF(sensor_data[[#This Row],[HVAC Setting]]&lt;=2, "Low", IF(sensor_data[[#This Row],[HVAC Setting]]=3, "Normal", "High"))</f>
        <v>Normal</v>
      </c>
      <c r="O313">
        <f>(sensor_data[[#This Row],[Energy Consumption]]-AVERAGE(sensor_data[Energy Consumption]))/_xlfn.STDEV.P(sensor_data[Energy Consumption])</f>
        <v>-0.24886299575285079</v>
      </c>
      <c r="P313" t="str">
        <f>IF(ABS(sensor_data[[#This Row],[z_zcore]])&gt;3, "Outlier", "Normal")</f>
        <v>Normal</v>
      </c>
      <c r="Q313">
        <f>AVERAGEIF(sensor_data[Unit ID], sensor_data[[#This Row],[Unit ID]], sensor_data[EC])</f>
        <v>17.563333333333336</v>
      </c>
      <c r="R313">
        <f>IF(ISBLANK(sensor_data[[#This Row],[EC]]), sensor_data[[#This Row],[average]], sensor_data[[#This Row],[EC]])</f>
        <v>17.563333333333336</v>
      </c>
      <c r="S313" t="str">
        <f>IF(sensor_data[[#This Row],[Filled Energy Consumption]]&gt;AVERAGE(sensor_data[Filled Energy Consumption]), "High", "Low")</f>
        <v>Low</v>
      </c>
      <c r="T313" t="s">
        <v>107</v>
      </c>
      <c r="U313" t="b">
        <v>1</v>
      </c>
      <c r="V313">
        <v>12</v>
      </c>
      <c r="W313">
        <v>0</v>
      </c>
      <c r="X313" t="s">
        <v>19</v>
      </c>
    </row>
    <row r="314" spans="1:24" x14ac:dyDescent="0.3">
      <c r="A314" s="1">
        <v>45562.890486111108</v>
      </c>
      <c r="B314" s="1" t="str">
        <f>TEXT(sensor_data[[#This Row],[Timestamp]], "MMMM")</f>
        <v>September</v>
      </c>
      <c r="C3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4" s="2">
        <f>MONTH(sensor_data[[#This Row],[Timestamp]])</f>
        <v>9</v>
      </c>
      <c r="E314" s="2">
        <f>DAY(sensor_data[[#This Row],[Timestamp]])</f>
        <v>27</v>
      </c>
      <c r="F314" t="s">
        <v>247</v>
      </c>
      <c r="H314">
        <v>72.099999999999994</v>
      </c>
      <c r="I314">
        <v>41</v>
      </c>
      <c r="J314" t="b">
        <v>0</v>
      </c>
      <c r="K314">
        <v>4</v>
      </c>
      <c r="L314" t="str">
        <f>IF(sensor_data[[#This Row],[HVAC Setting]]&lt;=2, "Low", IF(sensor_data[[#This Row],[HVAC Setting]]=3, "Normal", "High"))</f>
        <v>High</v>
      </c>
      <c r="M314">
        <v>21</v>
      </c>
      <c r="N314">
        <v>21</v>
      </c>
      <c r="O314">
        <f>(sensor_data[[#This Row],[Energy Consumption]]-AVERAGE(sensor_data[Energy Consumption]))/_xlfn.STDEV.P(sensor_data[Energy Consumption])</f>
        <v>-4.6683174700404085E-3</v>
      </c>
      <c r="P314" t="str">
        <f>IF(ABS(sensor_data[[#This Row],[z_zcore]])&gt;3, "Outlier", "Normal")</f>
        <v>Normal</v>
      </c>
      <c r="Q314">
        <f>AVERAGEIF(sensor_data[Unit ID], sensor_data[[#This Row],[Unit ID]], sensor_data[EC])</f>
        <v>17.563333333333336</v>
      </c>
      <c r="R314">
        <f>IF(ISBLANK(sensor_data[[#This Row],[EC]]), sensor_data[[#This Row],[average]], sensor_data[[#This Row],[EC]])</f>
        <v>21</v>
      </c>
      <c r="S314" t="str">
        <f>IF(sensor_data[[#This Row],[Filled Energy Consumption]]&gt;AVERAGE(sensor_data[Filled Energy Consumption]), "High", "Low")</f>
        <v>High</v>
      </c>
      <c r="T314" t="s">
        <v>116</v>
      </c>
      <c r="U314" t="b">
        <v>0</v>
      </c>
      <c r="V314">
        <v>16</v>
      </c>
      <c r="W314">
        <v>1</v>
      </c>
      <c r="X314" t="s">
        <v>14</v>
      </c>
    </row>
    <row r="315" spans="1:24" x14ac:dyDescent="0.3">
      <c r="A315" s="1">
        <v>45398.409710648149</v>
      </c>
      <c r="B315" s="1" t="str">
        <f>TEXT(sensor_data[[#This Row],[Timestamp]], "MMMM")</f>
        <v>April</v>
      </c>
      <c r="C3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5" s="2">
        <f>MONTH(sensor_data[[#This Row],[Timestamp]])</f>
        <v>4</v>
      </c>
      <c r="E315" s="2">
        <f>DAY(sensor_data[[#This Row],[Timestamp]])</f>
        <v>16</v>
      </c>
      <c r="F315" t="s">
        <v>247</v>
      </c>
      <c r="H315">
        <v>71</v>
      </c>
      <c r="I315">
        <v>40</v>
      </c>
      <c r="J315" t="b">
        <v>1</v>
      </c>
      <c r="K315">
        <v>2</v>
      </c>
      <c r="L315" t="str">
        <f>IF(sensor_data[[#This Row],[HVAC Setting]]&lt;=2, "Low", IF(sensor_data[[#This Row],[HVAC Setting]]=3, "Normal", "High"))</f>
        <v>Low</v>
      </c>
      <c r="M315">
        <v>11.14</v>
      </c>
      <c r="N315">
        <v>11.14</v>
      </c>
      <c r="O315">
        <f>(sensor_data[[#This Row],[Energy Consumption]]-AVERAGE(sensor_data[Energy Consumption]))/_xlfn.STDEV.P(sensor_data[Energy Consumption])</f>
        <v>-0.1193235330828266</v>
      </c>
      <c r="P315" t="str">
        <f>IF(ABS(sensor_data[[#This Row],[z_zcore]])&gt;3, "Outlier", "Normal")</f>
        <v>Normal</v>
      </c>
      <c r="Q315">
        <f>AVERAGEIF(sensor_data[Unit ID], sensor_data[[#This Row],[Unit ID]], sensor_data[EC])</f>
        <v>17.563333333333336</v>
      </c>
      <c r="R315">
        <f>IF(ISBLANK(sensor_data[[#This Row],[EC]]), sensor_data[[#This Row],[average]], sensor_data[[#This Row],[EC]])</f>
        <v>11.14</v>
      </c>
      <c r="S315" t="str">
        <f>IF(sensor_data[[#This Row],[Filled Energy Consumption]]&gt;AVERAGE(sensor_data[Filled Energy Consumption]), "High", "Low")</f>
        <v>Low</v>
      </c>
      <c r="T315" t="s">
        <v>209</v>
      </c>
      <c r="U315" t="b">
        <v>1</v>
      </c>
      <c r="V315">
        <v>16</v>
      </c>
      <c r="W315">
        <v>0</v>
      </c>
      <c r="X315" t="s">
        <v>17</v>
      </c>
    </row>
    <row r="316" spans="1:24" x14ac:dyDescent="0.3">
      <c r="A316" s="1">
        <v>45534.671759259261</v>
      </c>
      <c r="B316" s="1" t="str">
        <f>TEXT(sensor_data[[#This Row],[Timestamp]], "MMMM")</f>
        <v>August</v>
      </c>
      <c r="C3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6" s="2">
        <f>MONTH(sensor_data[[#This Row],[Timestamp]])</f>
        <v>8</v>
      </c>
      <c r="E316" s="2">
        <f>DAY(sensor_data[[#This Row],[Timestamp]])</f>
        <v>30</v>
      </c>
      <c r="F316" t="s">
        <v>247</v>
      </c>
      <c r="H316">
        <v>91.5</v>
      </c>
      <c r="I316">
        <v>44.1</v>
      </c>
      <c r="J316" t="b">
        <v>1</v>
      </c>
      <c r="K316">
        <v>4</v>
      </c>
      <c r="L316" t="str">
        <f>IF(sensor_data[[#This Row],[HVAC Setting]]&lt;=2, "Low", IF(sensor_data[[#This Row],[HVAC Setting]]=3, "Normal", "High"))</f>
        <v>High</v>
      </c>
      <c r="M316">
        <v>24.79</v>
      </c>
      <c r="N316">
        <v>24.79</v>
      </c>
      <c r="O316">
        <f>(sensor_data[[#This Row],[Energy Consumption]]-AVERAGE(sensor_data[Energy Consumption]))/_xlfn.STDEV.P(sensor_data[Energy Consumption])</f>
        <v>3.9403007801000117E-2</v>
      </c>
      <c r="P316" t="str">
        <f>IF(ABS(sensor_data[[#This Row],[z_zcore]])&gt;3, "Outlier", "Normal")</f>
        <v>Normal</v>
      </c>
      <c r="Q316">
        <f>AVERAGEIF(sensor_data[Unit ID], sensor_data[[#This Row],[Unit ID]], sensor_data[EC])</f>
        <v>17.563333333333336</v>
      </c>
      <c r="R316">
        <f>IF(ISBLANK(sensor_data[[#This Row],[EC]]), sensor_data[[#This Row],[average]], sensor_data[[#This Row],[EC]])</f>
        <v>24.79</v>
      </c>
      <c r="S316" t="str">
        <f>IF(sensor_data[[#This Row],[Filled Energy Consumption]]&gt;AVERAGE(sensor_data[Filled Energy Consumption]), "High", "Low")</f>
        <v>High</v>
      </c>
      <c r="T316" t="s">
        <v>256</v>
      </c>
      <c r="U316" t="b">
        <v>1</v>
      </c>
      <c r="V316">
        <v>18</v>
      </c>
      <c r="W316">
        <v>0</v>
      </c>
      <c r="X316" t="s">
        <v>19</v>
      </c>
    </row>
    <row r="317" spans="1:24" x14ac:dyDescent="0.3">
      <c r="A317" s="1">
        <v>45638.146724537037</v>
      </c>
      <c r="B317" s="1" t="str">
        <f>TEXT(sensor_data[[#This Row],[Timestamp]], "MMMM")</f>
        <v>December</v>
      </c>
      <c r="C3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7" s="2">
        <f>MONTH(sensor_data[[#This Row],[Timestamp]])</f>
        <v>12</v>
      </c>
      <c r="E317" s="2">
        <f>DAY(sensor_data[[#This Row],[Timestamp]])</f>
        <v>12</v>
      </c>
      <c r="F317" t="s">
        <v>247</v>
      </c>
      <c r="H317">
        <v>52.4</v>
      </c>
      <c r="I317">
        <v>29.7</v>
      </c>
      <c r="J317" t="b">
        <v>0</v>
      </c>
      <c r="K317">
        <v>2</v>
      </c>
      <c r="L317" t="str">
        <f>IF(sensor_data[[#This Row],[HVAC Setting]]&lt;=2, "Low", IF(sensor_data[[#This Row],[HVAC Setting]]=3, "Normal", "High"))</f>
        <v>Low</v>
      </c>
      <c r="M317">
        <v>10</v>
      </c>
      <c r="N317">
        <v>10</v>
      </c>
      <c r="O317">
        <f>(sensor_data[[#This Row],[Energy Consumption]]-AVERAGE(sensor_data[Energy Consumption]))/_xlfn.STDEV.P(sensor_data[Energy Consumption])</f>
        <v>-0.13257981561817916</v>
      </c>
      <c r="P317" t="str">
        <f>IF(ABS(sensor_data[[#This Row],[z_zcore]])&gt;3, "Outlier", "Normal")</f>
        <v>Normal</v>
      </c>
      <c r="Q317">
        <f>AVERAGEIF(sensor_data[Unit ID], sensor_data[[#This Row],[Unit ID]], sensor_data[EC])</f>
        <v>17.563333333333336</v>
      </c>
      <c r="R317">
        <f>IF(ISBLANK(sensor_data[[#This Row],[EC]]), sensor_data[[#This Row],[average]], sensor_data[[#This Row],[EC]])</f>
        <v>10</v>
      </c>
      <c r="S317" t="str">
        <f>IF(sensor_data[[#This Row],[Filled Energy Consumption]]&gt;AVERAGE(sensor_data[Filled Energy Consumption]), "High", "Low")</f>
        <v>Low</v>
      </c>
      <c r="T317" t="s">
        <v>224</v>
      </c>
      <c r="U317" t="b">
        <v>0</v>
      </c>
      <c r="V317">
        <v>23</v>
      </c>
      <c r="W317">
        <v>0</v>
      </c>
      <c r="X317" t="s">
        <v>19</v>
      </c>
    </row>
    <row r="318" spans="1:24" x14ac:dyDescent="0.3">
      <c r="A318" s="1">
        <v>45466.212754629632</v>
      </c>
      <c r="B318" s="1" t="str">
        <f>TEXT(sensor_data[[#This Row],[Timestamp]], "MMMM")</f>
        <v>June</v>
      </c>
      <c r="C3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8" s="2">
        <f>MONTH(sensor_data[[#This Row],[Timestamp]])</f>
        <v>6</v>
      </c>
      <c r="E318" s="2">
        <f>DAY(sensor_data[[#This Row],[Timestamp]])</f>
        <v>23</v>
      </c>
      <c r="F318" t="s">
        <v>247</v>
      </c>
      <c r="H318">
        <v>99.5</v>
      </c>
      <c r="I318">
        <v>46.5</v>
      </c>
      <c r="J318" t="b">
        <v>1</v>
      </c>
      <c r="K318">
        <v>3.5</v>
      </c>
      <c r="L318" t="str">
        <f>IF(sensor_data[[#This Row],[HVAC Setting]]&lt;=2, "Low", IF(sensor_data[[#This Row],[HVAC Setting]]=3, "Normal", "High"))</f>
        <v>High</v>
      </c>
      <c r="O318">
        <f>(sensor_data[[#This Row],[Energy Consumption]]-AVERAGE(sensor_data[Energy Consumption]))/_xlfn.STDEV.P(sensor_data[Energy Consumption])</f>
        <v>-0.24886299575285079</v>
      </c>
      <c r="P318" t="str">
        <f>IF(ABS(sensor_data[[#This Row],[z_zcore]])&gt;3, "Outlier", "Normal")</f>
        <v>Normal</v>
      </c>
      <c r="Q318">
        <f>AVERAGEIF(sensor_data[Unit ID], sensor_data[[#This Row],[Unit ID]], sensor_data[EC])</f>
        <v>17.563333333333336</v>
      </c>
      <c r="R318">
        <f>IF(ISBLANK(sensor_data[[#This Row],[EC]]), sensor_data[[#This Row],[average]], sensor_data[[#This Row],[EC]])</f>
        <v>17.563333333333336</v>
      </c>
      <c r="S318" t="str">
        <f>IF(sensor_data[[#This Row],[Filled Energy Consumption]]&gt;AVERAGE(sensor_data[Filled Energy Consumption]), "High", "Low")</f>
        <v>Low</v>
      </c>
      <c r="T318" t="s">
        <v>213</v>
      </c>
      <c r="U318" t="b">
        <v>1</v>
      </c>
      <c r="V318">
        <v>23</v>
      </c>
      <c r="W318">
        <v>1</v>
      </c>
      <c r="X318" t="s">
        <v>17</v>
      </c>
    </row>
    <row r="319" spans="1:24" x14ac:dyDescent="0.3">
      <c r="A319" s="1">
        <v>45640.259652777779</v>
      </c>
      <c r="B319" s="1" t="str">
        <f>TEXT(sensor_data[[#This Row],[Timestamp]], "MMMM")</f>
        <v>December</v>
      </c>
      <c r="C3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9" s="2">
        <f>MONTH(sensor_data[[#This Row],[Timestamp]])</f>
        <v>12</v>
      </c>
      <c r="E319" s="2">
        <f>DAY(sensor_data[[#This Row],[Timestamp]])</f>
        <v>14</v>
      </c>
      <c r="F319" t="s">
        <v>247</v>
      </c>
      <c r="H319">
        <v>50.2</v>
      </c>
      <c r="I319">
        <v>39.4</v>
      </c>
      <c r="J319" t="b">
        <v>1</v>
      </c>
      <c r="K319">
        <v>5</v>
      </c>
      <c r="L319" t="str">
        <f>IF(sensor_data[[#This Row],[HVAC Setting]]&lt;=2, "Low", IF(sensor_data[[#This Row],[HVAC Setting]]=3, "Normal", "High"))</f>
        <v>High</v>
      </c>
      <c r="M319">
        <v>28.14</v>
      </c>
      <c r="N319">
        <v>28.14</v>
      </c>
      <c r="O319">
        <f>(sensor_data[[#This Row],[Energy Consumption]]-AVERAGE(sensor_data[Energy Consumption]))/_xlfn.STDEV.P(sensor_data[Energy Consumption])</f>
        <v>7.8357873146115128E-2</v>
      </c>
      <c r="P319" t="str">
        <f>IF(ABS(sensor_data[[#This Row],[z_zcore]])&gt;3, "Outlier", "Normal")</f>
        <v>Normal</v>
      </c>
      <c r="Q319">
        <f>AVERAGEIF(sensor_data[Unit ID], sensor_data[[#This Row],[Unit ID]], sensor_data[EC])</f>
        <v>17.563333333333336</v>
      </c>
      <c r="R319">
        <f>IF(ISBLANK(sensor_data[[#This Row],[EC]]), sensor_data[[#This Row],[average]], sensor_data[[#This Row],[EC]])</f>
        <v>28.14</v>
      </c>
      <c r="S319" t="str">
        <f>IF(sensor_data[[#This Row],[Filled Energy Consumption]]&gt;AVERAGE(sensor_data[Filled Energy Consumption]), "High", "Low")</f>
        <v>High</v>
      </c>
      <c r="T319" t="s">
        <v>151</v>
      </c>
      <c r="U319" t="b">
        <v>1</v>
      </c>
      <c r="V319">
        <v>15</v>
      </c>
      <c r="W319">
        <v>1</v>
      </c>
      <c r="X319" t="s">
        <v>19</v>
      </c>
    </row>
    <row r="320" spans="1:24" x14ac:dyDescent="0.3">
      <c r="A320" s="1">
        <v>45302.885717592595</v>
      </c>
      <c r="B320" s="1" t="str">
        <f>TEXT(sensor_data[[#This Row],[Timestamp]], "MMMM")</f>
        <v>January</v>
      </c>
      <c r="C3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0" s="2">
        <f>MONTH(sensor_data[[#This Row],[Timestamp]])</f>
        <v>1</v>
      </c>
      <c r="E320" s="2">
        <f>DAY(sensor_data[[#This Row],[Timestamp]])</f>
        <v>11</v>
      </c>
      <c r="F320" t="s">
        <v>247</v>
      </c>
      <c r="H320">
        <v>40.200000000000003</v>
      </c>
      <c r="I320">
        <v>33.200000000000003</v>
      </c>
      <c r="J320" t="b">
        <v>0</v>
      </c>
      <c r="K320">
        <v>4</v>
      </c>
      <c r="L320" t="str">
        <f>IF(sensor_data[[#This Row],[HVAC Setting]]&lt;=2, "Low", IF(sensor_data[[#This Row],[HVAC Setting]]=3, "Normal", "High"))</f>
        <v>High</v>
      </c>
      <c r="M320">
        <v>22</v>
      </c>
      <c r="N320">
        <v>22</v>
      </c>
      <c r="O320">
        <f>(sensor_data[[#This Row],[Energy Consumption]]-AVERAGE(sensor_data[Energy Consumption]))/_xlfn.STDEV.P(sensor_data[Energy Consumption])</f>
        <v>6.9600005434267524E-3</v>
      </c>
      <c r="P320" t="str">
        <f>IF(ABS(sensor_data[[#This Row],[z_zcore]])&gt;3, "Outlier", "Normal")</f>
        <v>Normal</v>
      </c>
      <c r="Q320">
        <f>AVERAGEIF(sensor_data[Unit ID], sensor_data[[#This Row],[Unit ID]], sensor_data[EC])</f>
        <v>17.563333333333336</v>
      </c>
      <c r="R320">
        <f>IF(ISBLANK(sensor_data[[#This Row],[EC]]), sensor_data[[#This Row],[average]], sensor_data[[#This Row],[EC]])</f>
        <v>22</v>
      </c>
      <c r="S320" t="str">
        <f>IF(sensor_data[[#This Row],[Filled Energy Consumption]]&gt;AVERAGE(sensor_data[Filled Energy Consumption]), "High", "Low")</f>
        <v>High</v>
      </c>
      <c r="T320" t="s">
        <v>129</v>
      </c>
      <c r="U320" t="b">
        <v>0</v>
      </c>
      <c r="V320">
        <v>14</v>
      </c>
      <c r="W320">
        <v>0</v>
      </c>
      <c r="X320" t="s">
        <v>19</v>
      </c>
    </row>
    <row r="321" spans="1:24" x14ac:dyDescent="0.3">
      <c r="A321" s="1">
        <v>45612.924571759257</v>
      </c>
      <c r="B321" s="1" t="str">
        <f>TEXT(sensor_data[[#This Row],[Timestamp]], "MMMM")</f>
        <v>November</v>
      </c>
      <c r="C3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 s="2">
        <f>MONTH(sensor_data[[#This Row],[Timestamp]])</f>
        <v>11</v>
      </c>
      <c r="E321" s="2">
        <f>DAY(sensor_data[[#This Row],[Timestamp]])</f>
        <v>16</v>
      </c>
      <c r="F321" t="s">
        <v>247</v>
      </c>
      <c r="H321">
        <v>64.5</v>
      </c>
      <c r="I321">
        <v>36.299999999999997</v>
      </c>
      <c r="J321" t="b">
        <v>1</v>
      </c>
      <c r="K321">
        <v>2.5</v>
      </c>
      <c r="L321" t="str">
        <f>IF(sensor_data[[#This Row],[HVAC Setting]]&lt;=2, "Low", IF(sensor_data[[#This Row],[HVAC Setting]]=3, "Normal", "High"))</f>
        <v>High</v>
      </c>
      <c r="M321">
        <v>15.81</v>
      </c>
      <c r="N321">
        <v>15.81</v>
      </c>
      <c r="O321">
        <f>(sensor_data[[#This Row],[Energy Consumption]]-AVERAGE(sensor_data[Energy Consumption]))/_xlfn.STDEV.P(sensor_data[Energy Consumption])</f>
        <v>-6.501928795993496E-2</v>
      </c>
      <c r="P321" t="str">
        <f>IF(ABS(sensor_data[[#This Row],[z_zcore]])&gt;3, "Outlier", "Normal")</f>
        <v>Normal</v>
      </c>
      <c r="Q321">
        <f>AVERAGEIF(sensor_data[Unit ID], sensor_data[[#This Row],[Unit ID]], sensor_data[EC])</f>
        <v>17.563333333333336</v>
      </c>
      <c r="R321">
        <f>IF(ISBLANK(sensor_data[[#This Row],[EC]]), sensor_data[[#This Row],[average]], sensor_data[[#This Row],[EC]])</f>
        <v>15.81</v>
      </c>
      <c r="S321" t="str">
        <f>IF(sensor_data[[#This Row],[Filled Energy Consumption]]&gt;AVERAGE(sensor_data[Filled Energy Consumption]), "High", "Low")</f>
        <v>Low</v>
      </c>
      <c r="T321" t="s">
        <v>87</v>
      </c>
      <c r="U321" t="b">
        <v>1</v>
      </c>
      <c r="V321">
        <v>13</v>
      </c>
      <c r="W321">
        <v>0</v>
      </c>
      <c r="X321" t="s">
        <v>14</v>
      </c>
    </row>
    <row r="322" spans="1:24" x14ac:dyDescent="0.3">
      <c r="A322" s="1">
        <v>45461.474027777775</v>
      </c>
      <c r="B322" s="1" t="str">
        <f>TEXT(sensor_data[[#This Row],[Timestamp]], "MMMM")</f>
        <v>June</v>
      </c>
      <c r="C3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2" s="2">
        <f>MONTH(sensor_data[[#This Row],[Timestamp]])</f>
        <v>6</v>
      </c>
      <c r="E322" s="2">
        <f>DAY(sensor_data[[#This Row],[Timestamp]])</f>
        <v>18</v>
      </c>
      <c r="F322" t="s">
        <v>257</v>
      </c>
      <c r="H322">
        <v>98.5</v>
      </c>
      <c r="I322">
        <v>40.799999999999997</v>
      </c>
      <c r="J322" t="b">
        <v>0</v>
      </c>
      <c r="K322">
        <v>4</v>
      </c>
      <c r="L322" t="str">
        <f>IF(sensor_data[[#This Row],[HVAC Setting]]&lt;=2, "Low", IF(sensor_data[[#This Row],[HVAC Setting]]=3, "Normal", "High"))</f>
        <v>High</v>
      </c>
      <c r="M322">
        <v>23</v>
      </c>
      <c r="N322">
        <v>23</v>
      </c>
      <c r="O322">
        <f>(sensor_data[[#This Row],[Energy Consumption]]-AVERAGE(sensor_data[Energy Consumption]))/_xlfn.STDEV.P(sensor_data[Energy Consumption])</f>
        <v>1.8588318556893912E-2</v>
      </c>
      <c r="P322" t="str">
        <f>IF(ABS(sensor_data[[#This Row],[z_zcore]])&gt;3, "Outlier", "Normal")</f>
        <v>Normal</v>
      </c>
      <c r="Q322">
        <f>AVERAGEIF(sensor_data[Unit ID], sensor_data[[#This Row],[Unit ID]], sensor_data[EC])</f>
        <v>17.850000000000001</v>
      </c>
      <c r="R322">
        <f>IF(ISBLANK(sensor_data[[#This Row],[EC]]), sensor_data[[#This Row],[average]], sensor_data[[#This Row],[EC]])</f>
        <v>23</v>
      </c>
      <c r="S322" t="str">
        <f>IF(sensor_data[[#This Row],[Filled Energy Consumption]]&gt;AVERAGE(sensor_data[Filled Energy Consumption]), "High", "Low")</f>
        <v>High</v>
      </c>
      <c r="T322" t="s">
        <v>258</v>
      </c>
      <c r="U322" t="b">
        <v>0</v>
      </c>
      <c r="V322">
        <v>14</v>
      </c>
      <c r="W322">
        <v>0</v>
      </c>
      <c r="X322" t="s">
        <v>17</v>
      </c>
    </row>
    <row r="323" spans="1:24" x14ac:dyDescent="0.3">
      <c r="A323" s="1">
        <v>45596.592974537038</v>
      </c>
      <c r="B323" s="1" t="str">
        <f>TEXT(sensor_data[[#This Row],[Timestamp]], "MMMM")</f>
        <v>October</v>
      </c>
      <c r="C3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3" s="2">
        <f>MONTH(sensor_data[[#This Row],[Timestamp]])</f>
        <v>10</v>
      </c>
      <c r="E323" s="2">
        <f>DAY(sensor_data[[#This Row],[Timestamp]])</f>
        <v>31</v>
      </c>
      <c r="F323" t="s">
        <v>257</v>
      </c>
      <c r="H323">
        <v>65.900000000000006</v>
      </c>
      <c r="I323">
        <v>54.5</v>
      </c>
      <c r="J323" t="b">
        <v>0</v>
      </c>
      <c r="K323">
        <v>1</v>
      </c>
      <c r="L323" t="str">
        <f>IF(sensor_data[[#This Row],[HVAC Setting]]&lt;=2, "Low", IF(sensor_data[[#This Row],[HVAC Setting]]=3, "Normal", "High"))</f>
        <v>Low</v>
      </c>
      <c r="M323">
        <v>6</v>
      </c>
      <c r="N323">
        <v>6</v>
      </c>
      <c r="O323">
        <f>(sensor_data[[#This Row],[Energy Consumption]]-AVERAGE(sensor_data[Energy Consumption]))/_xlfn.STDEV.P(sensor_data[Energy Consumption])</f>
        <v>-0.17909308767204782</v>
      </c>
      <c r="P323" t="str">
        <f>IF(ABS(sensor_data[[#This Row],[z_zcore]])&gt;3, "Outlier", "Normal")</f>
        <v>Normal</v>
      </c>
      <c r="Q323">
        <f>AVERAGEIF(sensor_data[Unit ID], sensor_data[[#This Row],[Unit ID]], sensor_data[EC])</f>
        <v>17.850000000000001</v>
      </c>
      <c r="R323">
        <f>IF(ISBLANK(sensor_data[[#This Row],[EC]]), sensor_data[[#This Row],[average]], sensor_data[[#This Row],[EC]])</f>
        <v>6</v>
      </c>
      <c r="S323" t="str">
        <f>IF(sensor_data[[#This Row],[Filled Energy Consumption]]&gt;AVERAGE(sensor_data[Filled Energy Consumption]), "High", "Low")</f>
        <v>Low</v>
      </c>
      <c r="T323" t="s">
        <v>259</v>
      </c>
      <c r="U323" t="b">
        <v>0</v>
      </c>
      <c r="V323">
        <v>6</v>
      </c>
      <c r="W323">
        <v>0</v>
      </c>
      <c r="X323" t="s">
        <v>14</v>
      </c>
    </row>
    <row r="324" spans="1:24" x14ac:dyDescent="0.3">
      <c r="A324" s="1">
        <v>45534.650011574071</v>
      </c>
      <c r="B324" s="1" t="str">
        <f>TEXT(sensor_data[[#This Row],[Timestamp]], "MMMM")</f>
        <v>August</v>
      </c>
      <c r="C3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4" s="2">
        <f>MONTH(sensor_data[[#This Row],[Timestamp]])</f>
        <v>8</v>
      </c>
      <c r="E324" s="2">
        <f>DAY(sensor_data[[#This Row],[Timestamp]])</f>
        <v>30</v>
      </c>
      <c r="F324" t="s">
        <v>257</v>
      </c>
      <c r="H324">
        <v>96.8</v>
      </c>
      <c r="I324">
        <v>47.1</v>
      </c>
      <c r="J324" t="b">
        <v>0</v>
      </c>
      <c r="K324">
        <v>2</v>
      </c>
      <c r="L324" t="str">
        <f>IF(sensor_data[[#This Row],[HVAC Setting]]&lt;=2, "Low", IF(sensor_data[[#This Row],[HVAC Setting]]=3, "Normal", "High"))</f>
        <v>Low</v>
      </c>
      <c r="M324">
        <v>12</v>
      </c>
      <c r="N324">
        <v>12</v>
      </c>
      <c r="O324">
        <f>(sensor_data[[#This Row],[Energy Consumption]]-AVERAGE(sensor_data[Energy Consumption]))/_xlfn.STDEV.P(sensor_data[Energy Consumption])</f>
        <v>-0.10932317959124485</v>
      </c>
      <c r="P324" t="str">
        <f>IF(ABS(sensor_data[[#This Row],[z_zcore]])&gt;3, "Outlier", "Normal")</f>
        <v>Normal</v>
      </c>
      <c r="Q324">
        <f>AVERAGEIF(sensor_data[Unit ID], sensor_data[[#This Row],[Unit ID]], sensor_data[EC])</f>
        <v>17.850000000000001</v>
      </c>
      <c r="R324">
        <f>IF(ISBLANK(sensor_data[[#This Row],[EC]]), sensor_data[[#This Row],[average]], sensor_data[[#This Row],[EC]])</f>
        <v>12</v>
      </c>
      <c r="S324" t="str">
        <f>IF(sensor_data[[#This Row],[Filled Energy Consumption]]&gt;AVERAGE(sensor_data[Filled Energy Consumption]), "High", "Low")</f>
        <v>Low</v>
      </c>
      <c r="T324" t="s">
        <v>170</v>
      </c>
      <c r="U324" t="b">
        <v>0</v>
      </c>
      <c r="V324">
        <v>12</v>
      </c>
      <c r="W324">
        <v>1</v>
      </c>
      <c r="X324" t="s">
        <v>14</v>
      </c>
    </row>
    <row r="325" spans="1:24" x14ac:dyDescent="0.3">
      <c r="A325" s="1">
        <v>45632.764907407407</v>
      </c>
      <c r="B325" s="1" t="str">
        <f>TEXT(sensor_data[[#This Row],[Timestamp]], "MMMM")</f>
        <v>December</v>
      </c>
      <c r="C3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5" s="2">
        <f>MONTH(sensor_data[[#This Row],[Timestamp]])</f>
        <v>12</v>
      </c>
      <c r="E325" s="2">
        <f>DAY(sensor_data[[#This Row],[Timestamp]])</f>
        <v>6</v>
      </c>
      <c r="F325" t="s">
        <v>257</v>
      </c>
      <c r="H325">
        <v>59.4</v>
      </c>
      <c r="I325">
        <v>27.7</v>
      </c>
      <c r="J325" t="b">
        <v>0</v>
      </c>
      <c r="K325">
        <v>5</v>
      </c>
      <c r="L325" t="str">
        <f>IF(sensor_data[[#This Row],[HVAC Setting]]&lt;=2, "Low", IF(sensor_data[[#This Row],[HVAC Setting]]=3, "Normal", "High"))</f>
        <v>High</v>
      </c>
      <c r="M325">
        <v>27.5</v>
      </c>
      <c r="N325">
        <v>27.5</v>
      </c>
      <c r="O325">
        <f>(sensor_data[[#This Row],[Energy Consumption]]-AVERAGE(sensor_data[Energy Consumption]))/_xlfn.STDEV.P(sensor_data[Energy Consumption])</f>
        <v>7.0915749617496138E-2</v>
      </c>
      <c r="P325" t="str">
        <f>IF(ABS(sensor_data[[#This Row],[z_zcore]])&gt;3, "Outlier", "Normal")</f>
        <v>Normal</v>
      </c>
      <c r="Q325">
        <f>AVERAGEIF(sensor_data[Unit ID], sensor_data[[#This Row],[Unit ID]], sensor_data[EC])</f>
        <v>17.850000000000001</v>
      </c>
      <c r="R325">
        <f>IF(ISBLANK(sensor_data[[#This Row],[EC]]), sensor_data[[#This Row],[average]], sensor_data[[#This Row],[EC]])</f>
        <v>27.5</v>
      </c>
      <c r="S325" t="str">
        <f>IF(sensor_data[[#This Row],[Filled Energy Consumption]]&gt;AVERAGE(sensor_data[Filled Energy Consumption]), "High", "Low")</f>
        <v>High</v>
      </c>
      <c r="T325" t="s">
        <v>52</v>
      </c>
      <c r="U325" t="b">
        <v>0</v>
      </c>
      <c r="V325">
        <v>15</v>
      </c>
      <c r="W325">
        <v>0</v>
      </c>
      <c r="X325" t="s">
        <v>14</v>
      </c>
    </row>
    <row r="326" spans="1:24" x14ac:dyDescent="0.3">
      <c r="A326" s="1">
        <v>45560.651909722219</v>
      </c>
      <c r="B326" s="1" t="str">
        <f>TEXT(sensor_data[[#This Row],[Timestamp]], "MMMM")</f>
        <v>September</v>
      </c>
      <c r="C3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6" s="2">
        <f>MONTH(sensor_data[[#This Row],[Timestamp]])</f>
        <v>9</v>
      </c>
      <c r="E326" s="2">
        <f>DAY(sensor_data[[#This Row],[Timestamp]])</f>
        <v>25</v>
      </c>
      <c r="F326" t="s">
        <v>257</v>
      </c>
      <c r="H326">
        <v>72.599999999999994</v>
      </c>
      <c r="I326">
        <v>55.9</v>
      </c>
      <c r="J326" t="b">
        <v>0</v>
      </c>
      <c r="K326">
        <v>3</v>
      </c>
      <c r="L326" t="str">
        <f>IF(sensor_data[[#This Row],[HVAC Setting]]&lt;=2, "Low", IF(sensor_data[[#This Row],[HVAC Setting]]=3, "Normal", "High"))</f>
        <v>Normal</v>
      </c>
      <c r="M326">
        <v>16</v>
      </c>
      <c r="N326">
        <v>16</v>
      </c>
      <c r="O326">
        <f>(sensor_data[[#This Row],[Energy Consumption]]-AVERAGE(sensor_data[Energy Consumption]))/_xlfn.STDEV.P(sensor_data[Energy Consumption])</f>
        <v>-6.2809907537376211E-2</v>
      </c>
      <c r="P326" t="str">
        <f>IF(ABS(sensor_data[[#This Row],[z_zcore]])&gt;3, "Outlier", "Normal")</f>
        <v>Normal</v>
      </c>
      <c r="Q326">
        <f>AVERAGEIF(sensor_data[Unit ID], sensor_data[[#This Row],[Unit ID]], sensor_data[EC])</f>
        <v>17.850000000000001</v>
      </c>
      <c r="R326">
        <f>IF(ISBLANK(sensor_data[[#This Row],[EC]]), sensor_data[[#This Row],[average]], sensor_data[[#This Row],[EC]])</f>
        <v>16</v>
      </c>
      <c r="S326" t="str">
        <f>IF(sensor_data[[#This Row],[Filled Energy Consumption]]&gt;AVERAGE(sensor_data[Filled Energy Consumption]), "High", "Low")</f>
        <v>Low</v>
      </c>
      <c r="T326" t="s">
        <v>213</v>
      </c>
      <c r="U326" t="b">
        <v>0</v>
      </c>
      <c r="V326">
        <v>1</v>
      </c>
      <c r="W326">
        <v>0</v>
      </c>
      <c r="X326" t="s">
        <v>17</v>
      </c>
    </row>
    <row r="327" spans="1:24" x14ac:dyDescent="0.3">
      <c r="A327" s="1">
        <v>45452.985844907409</v>
      </c>
      <c r="B327" s="1" t="str">
        <f>TEXT(sensor_data[[#This Row],[Timestamp]], "MMMM")</f>
        <v>June</v>
      </c>
      <c r="C3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7" s="2">
        <f>MONTH(sensor_data[[#This Row],[Timestamp]])</f>
        <v>6</v>
      </c>
      <c r="E327" s="2">
        <f>DAY(sensor_data[[#This Row],[Timestamp]])</f>
        <v>9</v>
      </c>
      <c r="F327" t="s">
        <v>257</v>
      </c>
      <c r="H327">
        <v>96.9</v>
      </c>
      <c r="I327">
        <v>69.7</v>
      </c>
      <c r="J327" t="b">
        <v>1</v>
      </c>
      <c r="K327">
        <v>3.5</v>
      </c>
      <c r="L327" t="str">
        <f>IF(sensor_data[[#This Row],[HVAC Setting]]&lt;=2, "Low", IF(sensor_data[[#This Row],[HVAC Setting]]=3, "Normal", "High"))</f>
        <v>High</v>
      </c>
      <c r="M327">
        <v>22.34</v>
      </c>
      <c r="N327">
        <v>22.34</v>
      </c>
      <c r="O327">
        <f>(sensor_data[[#This Row],[Energy Consumption]]-AVERAGE(sensor_data[Energy Consumption]))/_xlfn.STDEV.P(sensor_data[Energy Consumption])</f>
        <v>1.0913628668005585E-2</v>
      </c>
      <c r="P327" t="str">
        <f>IF(ABS(sensor_data[[#This Row],[z_zcore]])&gt;3, "Outlier", "Normal")</f>
        <v>Normal</v>
      </c>
      <c r="Q327">
        <f>AVERAGEIF(sensor_data[Unit ID], sensor_data[[#This Row],[Unit ID]], sensor_data[EC])</f>
        <v>17.850000000000001</v>
      </c>
      <c r="R327">
        <f>IF(ISBLANK(sensor_data[[#This Row],[EC]]), sensor_data[[#This Row],[average]], sensor_data[[#This Row],[EC]])</f>
        <v>22.34</v>
      </c>
      <c r="S327" t="str">
        <f>IF(sensor_data[[#This Row],[Filled Energy Consumption]]&gt;AVERAGE(sensor_data[Filled Energy Consumption]), "High", "Low")</f>
        <v>High</v>
      </c>
      <c r="T327" t="s">
        <v>260</v>
      </c>
      <c r="U327" t="b">
        <v>1</v>
      </c>
      <c r="V327">
        <v>20</v>
      </c>
      <c r="W327">
        <v>1</v>
      </c>
      <c r="X327" t="s">
        <v>19</v>
      </c>
    </row>
    <row r="328" spans="1:24" x14ac:dyDescent="0.3">
      <c r="A328" s="1">
        <v>45454.752523148149</v>
      </c>
      <c r="B328" s="1" t="str">
        <f>TEXT(sensor_data[[#This Row],[Timestamp]], "MMMM")</f>
        <v>June</v>
      </c>
      <c r="C3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8" s="2">
        <f>MONTH(sensor_data[[#This Row],[Timestamp]])</f>
        <v>6</v>
      </c>
      <c r="E328" s="2">
        <f>DAY(sensor_data[[#This Row],[Timestamp]])</f>
        <v>11</v>
      </c>
      <c r="F328" t="s">
        <v>257</v>
      </c>
      <c r="H328">
        <v>95.3</v>
      </c>
      <c r="I328">
        <v>54.3</v>
      </c>
      <c r="J328" t="b">
        <v>0</v>
      </c>
      <c r="K328">
        <v>4</v>
      </c>
      <c r="L328" t="str">
        <f>IF(sensor_data[[#This Row],[HVAC Setting]]&lt;=2, "Low", IF(sensor_data[[#This Row],[HVAC Setting]]=3, "Normal", "High"))</f>
        <v>High</v>
      </c>
      <c r="M328">
        <v>24.2</v>
      </c>
      <c r="N328">
        <v>24.2</v>
      </c>
      <c r="O328">
        <f>(sensor_data[[#This Row],[Energy Consumption]]-AVERAGE(sensor_data[Energy Consumption]))/_xlfn.STDEV.P(sensor_data[Energy Consumption])</f>
        <v>3.2542300173054498E-2</v>
      </c>
      <c r="P328" t="str">
        <f>IF(ABS(sensor_data[[#This Row],[z_zcore]])&gt;3, "Outlier", "Normal")</f>
        <v>Normal</v>
      </c>
      <c r="Q328">
        <f>AVERAGEIF(sensor_data[Unit ID], sensor_data[[#This Row],[Unit ID]], sensor_data[EC])</f>
        <v>17.850000000000001</v>
      </c>
      <c r="R328">
        <f>IF(ISBLANK(sensor_data[[#This Row],[EC]]), sensor_data[[#This Row],[average]], sensor_data[[#This Row],[EC]])</f>
        <v>24.2</v>
      </c>
      <c r="S328" t="str">
        <f>IF(sensor_data[[#This Row],[Filled Energy Consumption]]&gt;AVERAGE(sensor_data[Filled Energy Consumption]), "High", "Low")</f>
        <v>High</v>
      </c>
      <c r="T328" t="s">
        <v>261</v>
      </c>
      <c r="U328" t="b">
        <v>0</v>
      </c>
      <c r="V328">
        <v>16</v>
      </c>
      <c r="W328">
        <v>0</v>
      </c>
      <c r="X328" t="s">
        <v>19</v>
      </c>
    </row>
    <row r="329" spans="1:24" x14ac:dyDescent="0.3">
      <c r="A329" s="1">
        <v>45469.994710648149</v>
      </c>
      <c r="B329" s="1" t="str">
        <f>TEXT(sensor_data[[#This Row],[Timestamp]], "MMMM")</f>
        <v>June</v>
      </c>
      <c r="C3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9" s="2">
        <f>MONTH(sensor_data[[#This Row],[Timestamp]])</f>
        <v>6</v>
      </c>
      <c r="E329" s="2">
        <f>DAY(sensor_data[[#This Row],[Timestamp]])</f>
        <v>26</v>
      </c>
      <c r="F329" t="s">
        <v>257</v>
      </c>
      <c r="H329">
        <v>83.6</v>
      </c>
      <c r="I329">
        <v>57</v>
      </c>
      <c r="J329" t="b">
        <v>0</v>
      </c>
      <c r="K329">
        <v>2</v>
      </c>
      <c r="L329" t="str">
        <f>IF(sensor_data[[#This Row],[HVAC Setting]]&lt;=2, "Low", IF(sensor_data[[#This Row],[HVAC Setting]]=3, "Normal", "High"))</f>
        <v>Low</v>
      </c>
      <c r="M329">
        <v>10</v>
      </c>
      <c r="N329">
        <v>10</v>
      </c>
      <c r="O329">
        <f>(sensor_data[[#This Row],[Energy Consumption]]-AVERAGE(sensor_data[Energy Consumption]))/_xlfn.STDEV.P(sensor_data[Energy Consumption])</f>
        <v>-0.13257981561817916</v>
      </c>
      <c r="P329" t="str">
        <f>IF(ABS(sensor_data[[#This Row],[z_zcore]])&gt;3, "Outlier", "Normal")</f>
        <v>Normal</v>
      </c>
      <c r="Q329">
        <f>AVERAGEIF(sensor_data[Unit ID], sensor_data[[#This Row],[Unit ID]], sensor_data[EC])</f>
        <v>17.850000000000001</v>
      </c>
      <c r="R329">
        <f>IF(ISBLANK(sensor_data[[#This Row],[EC]]), sensor_data[[#This Row],[average]], sensor_data[[#This Row],[EC]])</f>
        <v>10</v>
      </c>
      <c r="S329" t="str">
        <f>IF(sensor_data[[#This Row],[Filled Energy Consumption]]&gt;AVERAGE(sensor_data[Filled Energy Consumption]), "High", "Low")</f>
        <v>Low</v>
      </c>
      <c r="T329" t="s">
        <v>59</v>
      </c>
      <c r="U329" t="b">
        <v>0</v>
      </c>
      <c r="V329">
        <v>9</v>
      </c>
      <c r="W329">
        <v>0</v>
      </c>
      <c r="X329" t="s">
        <v>14</v>
      </c>
    </row>
    <row r="330" spans="1:24" x14ac:dyDescent="0.3">
      <c r="A330" s="1">
        <v>45301.092210648145</v>
      </c>
      <c r="B330" s="1" t="str">
        <f>TEXT(sensor_data[[#This Row],[Timestamp]], "MMMM")</f>
        <v>January</v>
      </c>
      <c r="C3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0" s="2">
        <f>MONTH(sensor_data[[#This Row],[Timestamp]])</f>
        <v>1</v>
      </c>
      <c r="E330" s="2">
        <f>DAY(sensor_data[[#This Row],[Timestamp]])</f>
        <v>10</v>
      </c>
      <c r="F330" t="s">
        <v>257</v>
      </c>
      <c r="H330">
        <v>39.9</v>
      </c>
      <c r="I330">
        <v>32.700000000000003</v>
      </c>
      <c r="J330" t="b">
        <v>0</v>
      </c>
      <c r="K330">
        <v>2</v>
      </c>
      <c r="L330" t="str">
        <f>IF(sensor_data[[#This Row],[HVAC Setting]]&lt;=2, "Low", IF(sensor_data[[#This Row],[HVAC Setting]]=3, "Normal", "High"))</f>
        <v>Low</v>
      </c>
      <c r="M330">
        <v>12</v>
      </c>
      <c r="N330">
        <v>12</v>
      </c>
      <c r="O330">
        <f>(sensor_data[[#This Row],[Energy Consumption]]-AVERAGE(sensor_data[Energy Consumption]))/_xlfn.STDEV.P(sensor_data[Energy Consumption])</f>
        <v>-0.10932317959124485</v>
      </c>
      <c r="P330" t="str">
        <f>IF(ABS(sensor_data[[#This Row],[z_zcore]])&gt;3, "Outlier", "Normal")</f>
        <v>Normal</v>
      </c>
      <c r="Q330">
        <f>AVERAGEIF(sensor_data[Unit ID], sensor_data[[#This Row],[Unit ID]], sensor_data[EC])</f>
        <v>17.850000000000001</v>
      </c>
      <c r="R330">
        <f>IF(ISBLANK(sensor_data[[#This Row],[EC]]), sensor_data[[#This Row],[average]], sensor_data[[#This Row],[EC]])</f>
        <v>12</v>
      </c>
      <c r="S330" t="str">
        <f>IF(sensor_data[[#This Row],[Filled Energy Consumption]]&gt;AVERAGE(sensor_data[Filled Energy Consumption]), "High", "Low")</f>
        <v>Low</v>
      </c>
      <c r="T330" t="s">
        <v>262</v>
      </c>
      <c r="U330" t="b">
        <v>0</v>
      </c>
      <c r="V330">
        <v>16</v>
      </c>
      <c r="W330">
        <v>1</v>
      </c>
      <c r="X330" t="s">
        <v>17</v>
      </c>
    </row>
    <row r="331" spans="1:24" x14ac:dyDescent="0.3">
      <c r="A331" s="1">
        <v>45336.253831018519</v>
      </c>
      <c r="B331" s="1" t="str">
        <f>TEXT(sensor_data[[#This Row],[Timestamp]], "MMMM")</f>
        <v>February</v>
      </c>
      <c r="C3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1" s="2">
        <f>MONTH(sensor_data[[#This Row],[Timestamp]])</f>
        <v>2</v>
      </c>
      <c r="E331" s="2">
        <f>DAY(sensor_data[[#This Row],[Timestamp]])</f>
        <v>14</v>
      </c>
      <c r="F331" t="s">
        <v>257</v>
      </c>
      <c r="H331">
        <v>38.5</v>
      </c>
      <c r="I331">
        <v>25.5</v>
      </c>
      <c r="J331" t="b">
        <v>0</v>
      </c>
      <c r="K331">
        <v>3</v>
      </c>
      <c r="L331" t="str">
        <f>IF(sensor_data[[#This Row],[HVAC Setting]]&lt;=2, "Low", IF(sensor_data[[#This Row],[HVAC Setting]]=3, "Normal", "High"))</f>
        <v>Normal</v>
      </c>
      <c r="M331">
        <v>17</v>
      </c>
      <c r="N331">
        <v>17</v>
      </c>
      <c r="O331">
        <f>(sensor_data[[#This Row],[Energy Consumption]]-AVERAGE(sensor_data[Energy Consumption]))/_xlfn.STDEV.P(sensor_data[Energy Consumption])</f>
        <v>-5.1181589523909048E-2</v>
      </c>
      <c r="P331" t="str">
        <f>IF(ABS(sensor_data[[#This Row],[z_zcore]])&gt;3, "Outlier", "Normal")</f>
        <v>Normal</v>
      </c>
      <c r="Q331">
        <f>AVERAGEIF(sensor_data[Unit ID], sensor_data[[#This Row],[Unit ID]], sensor_data[EC])</f>
        <v>17.850000000000001</v>
      </c>
      <c r="R331">
        <f>IF(ISBLANK(sensor_data[[#This Row],[EC]]), sensor_data[[#This Row],[average]], sensor_data[[#This Row],[EC]])</f>
        <v>17</v>
      </c>
      <c r="S331" t="str">
        <f>IF(sensor_data[[#This Row],[Filled Energy Consumption]]&gt;AVERAGE(sensor_data[Filled Energy Consumption]), "High", "Low")</f>
        <v>Low</v>
      </c>
      <c r="T331" t="s">
        <v>263</v>
      </c>
      <c r="U331" t="b">
        <v>0</v>
      </c>
      <c r="V331">
        <v>20</v>
      </c>
      <c r="W331">
        <v>0</v>
      </c>
      <c r="X331" t="s">
        <v>14</v>
      </c>
    </row>
    <row r="332" spans="1:24" x14ac:dyDescent="0.3">
      <c r="A332" s="1">
        <v>45489.808530092596</v>
      </c>
      <c r="B332" s="1" t="str">
        <f>TEXT(sensor_data[[#This Row],[Timestamp]], "MMMM")</f>
        <v>July</v>
      </c>
      <c r="C3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2" s="2">
        <f>MONTH(sensor_data[[#This Row],[Timestamp]])</f>
        <v>7</v>
      </c>
      <c r="E332" s="2">
        <f>DAY(sensor_data[[#This Row],[Timestamp]])</f>
        <v>16</v>
      </c>
      <c r="F332" t="s">
        <v>257</v>
      </c>
      <c r="H332">
        <v>103.7</v>
      </c>
      <c r="I332">
        <v>59.3</v>
      </c>
      <c r="J332" t="b">
        <v>1</v>
      </c>
      <c r="K332">
        <v>5</v>
      </c>
      <c r="L332" t="str">
        <f>IF(sensor_data[[#This Row],[HVAC Setting]]&lt;=2, "Low", IF(sensor_data[[#This Row],[HVAC Setting]]=3, "Normal", "High"))</f>
        <v>High</v>
      </c>
      <c r="M332">
        <v>31.43</v>
      </c>
      <c r="N332">
        <v>31.43</v>
      </c>
      <c r="O332">
        <f>(sensor_data[[#This Row],[Energy Consumption]]-AVERAGE(sensor_data[Energy Consumption]))/_xlfn.STDEV.P(sensor_data[Energy Consumption])</f>
        <v>0.11661503941042207</v>
      </c>
      <c r="P332" t="str">
        <f>IF(ABS(sensor_data[[#This Row],[z_zcore]])&gt;3, "Outlier", "Normal")</f>
        <v>Normal</v>
      </c>
      <c r="Q332">
        <f>AVERAGEIF(sensor_data[Unit ID], sensor_data[[#This Row],[Unit ID]], sensor_data[EC])</f>
        <v>17.850000000000001</v>
      </c>
      <c r="R332">
        <f>IF(ISBLANK(sensor_data[[#This Row],[EC]]), sensor_data[[#This Row],[average]], sensor_data[[#This Row],[EC]])</f>
        <v>31.43</v>
      </c>
      <c r="S332" t="str">
        <f>IF(sensor_data[[#This Row],[Filled Energy Consumption]]&gt;AVERAGE(sensor_data[Filled Energy Consumption]), "High", "Low")</f>
        <v>High</v>
      </c>
      <c r="T332" t="s">
        <v>240</v>
      </c>
      <c r="U332" t="b">
        <v>1</v>
      </c>
      <c r="V332">
        <v>21</v>
      </c>
      <c r="W332">
        <v>1</v>
      </c>
      <c r="X332" t="s">
        <v>19</v>
      </c>
    </row>
    <row r="333" spans="1:24" x14ac:dyDescent="0.3">
      <c r="A333" s="1">
        <v>45436.596979166665</v>
      </c>
      <c r="B333" s="1" t="str">
        <f>TEXT(sensor_data[[#This Row],[Timestamp]], "MMMM")</f>
        <v>May</v>
      </c>
      <c r="C3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3" s="2">
        <f>MONTH(sensor_data[[#This Row],[Timestamp]])</f>
        <v>5</v>
      </c>
      <c r="E333" s="2">
        <f>DAY(sensor_data[[#This Row],[Timestamp]])</f>
        <v>24</v>
      </c>
      <c r="F333" t="s">
        <v>257</v>
      </c>
      <c r="H333">
        <v>61.9</v>
      </c>
      <c r="I333">
        <v>39.5</v>
      </c>
      <c r="J333" t="b">
        <v>0</v>
      </c>
      <c r="K333">
        <v>2</v>
      </c>
      <c r="L333" t="str">
        <f>IF(sensor_data[[#This Row],[HVAC Setting]]&lt;=2, "Low", IF(sensor_data[[#This Row],[HVAC Setting]]=3, "Normal", "High"))</f>
        <v>Low</v>
      </c>
      <c r="M333">
        <v>10</v>
      </c>
      <c r="N333">
        <v>10</v>
      </c>
      <c r="O333">
        <f>(sensor_data[[#This Row],[Energy Consumption]]-AVERAGE(sensor_data[Energy Consumption]))/_xlfn.STDEV.P(sensor_data[Energy Consumption])</f>
        <v>-0.13257981561817916</v>
      </c>
      <c r="P333" t="str">
        <f>IF(ABS(sensor_data[[#This Row],[z_zcore]])&gt;3, "Outlier", "Normal")</f>
        <v>Normal</v>
      </c>
      <c r="Q333">
        <f>AVERAGEIF(sensor_data[Unit ID], sensor_data[[#This Row],[Unit ID]], sensor_data[EC])</f>
        <v>17.850000000000001</v>
      </c>
      <c r="R333">
        <f>IF(ISBLANK(sensor_data[[#This Row],[EC]]), sensor_data[[#This Row],[average]], sensor_data[[#This Row],[EC]])</f>
        <v>10</v>
      </c>
      <c r="S333" t="str">
        <f>IF(sensor_data[[#This Row],[Filled Energy Consumption]]&gt;AVERAGE(sensor_data[Filled Energy Consumption]), "High", "Low")</f>
        <v>Low</v>
      </c>
      <c r="T333" t="s">
        <v>264</v>
      </c>
      <c r="U333" t="b">
        <v>0</v>
      </c>
      <c r="V333">
        <v>7</v>
      </c>
      <c r="W333">
        <v>1</v>
      </c>
      <c r="X333" t="s">
        <v>17</v>
      </c>
    </row>
    <row r="334" spans="1:24" x14ac:dyDescent="0.3">
      <c r="A334" s="1">
        <v>45653.572708333333</v>
      </c>
      <c r="B334" s="1" t="str">
        <f>TEXT(sensor_data[[#This Row],[Timestamp]], "MMMM")</f>
        <v>December</v>
      </c>
      <c r="C3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4" s="2">
        <f>MONTH(sensor_data[[#This Row],[Timestamp]])</f>
        <v>12</v>
      </c>
      <c r="E334" s="2">
        <f>DAY(sensor_data[[#This Row],[Timestamp]])</f>
        <v>27</v>
      </c>
      <c r="F334" t="s">
        <v>257</v>
      </c>
      <c r="H334">
        <v>46.8</v>
      </c>
      <c r="I334">
        <v>30.3</v>
      </c>
      <c r="J334" t="b">
        <v>1</v>
      </c>
      <c r="K334">
        <v>4</v>
      </c>
      <c r="L334" t="str">
        <f>IF(sensor_data[[#This Row],[HVAC Setting]]&lt;=2, "Low", IF(sensor_data[[#This Row],[HVAC Setting]]=3, "Normal", "High"))</f>
        <v>High</v>
      </c>
      <c r="M334">
        <v>24.74</v>
      </c>
      <c r="N334">
        <v>24.74</v>
      </c>
      <c r="O334">
        <f>(sensor_data[[#This Row],[Energy Consumption]]-AVERAGE(sensor_data[Energy Consumption]))/_xlfn.STDEV.P(sensor_data[Energy Consumption])</f>
        <v>3.8821591900326753E-2</v>
      </c>
      <c r="P334" t="str">
        <f>IF(ABS(sensor_data[[#This Row],[z_zcore]])&gt;3, "Outlier", "Normal")</f>
        <v>Normal</v>
      </c>
      <c r="Q334">
        <f>AVERAGEIF(sensor_data[Unit ID], sensor_data[[#This Row],[Unit ID]], sensor_data[EC])</f>
        <v>17.850000000000001</v>
      </c>
      <c r="R334">
        <f>IF(ISBLANK(sensor_data[[#This Row],[EC]]), sensor_data[[#This Row],[average]], sensor_data[[#This Row],[EC]])</f>
        <v>24.74</v>
      </c>
      <c r="S334" t="str">
        <f>IF(sensor_data[[#This Row],[Filled Energy Consumption]]&gt;AVERAGE(sensor_data[Filled Energy Consumption]), "High", "Low")</f>
        <v>High</v>
      </c>
      <c r="T334" t="s">
        <v>265</v>
      </c>
      <c r="U334" t="b">
        <v>1</v>
      </c>
      <c r="V334">
        <v>22</v>
      </c>
      <c r="W334">
        <v>0</v>
      </c>
      <c r="X334" t="s">
        <v>14</v>
      </c>
    </row>
    <row r="335" spans="1:24" x14ac:dyDescent="0.3">
      <c r="A335" s="1">
        <v>45470.572418981479</v>
      </c>
      <c r="B335" s="1" t="str">
        <f>TEXT(sensor_data[[#This Row],[Timestamp]], "MMMM")</f>
        <v>June</v>
      </c>
      <c r="C3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5" s="2">
        <f>MONTH(sensor_data[[#This Row],[Timestamp]])</f>
        <v>6</v>
      </c>
      <c r="E335" s="2">
        <f>DAY(sensor_data[[#This Row],[Timestamp]])</f>
        <v>27</v>
      </c>
      <c r="F335" t="s">
        <v>257</v>
      </c>
      <c r="H335">
        <v>89</v>
      </c>
      <c r="I335">
        <v>66.099999999999994</v>
      </c>
      <c r="J335" t="b">
        <v>0</v>
      </c>
      <c r="K335">
        <v>3</v>
      </c>
      <c r="L335" t="str">
        <f>IF(sensor_data[[#This Row],[HVAC Setting]]&lt;=2, "Low", IF(sensor_data[[#This Row],[HVAC Setting]]=3, "Normal", "High"))</f>
        <v>Normal</v>
      </c>
      <c r="M335">
        <v>17</v>
      </c>
      <c r="N335">
        <v>17</v>
      </c>
      <c r="O335">
        <f>(sensor_data[[#This Row],[Energy Consumption]]-AVERAGE(sensor_data[Energy Consumption]))/_xlfn.STDEV.P(sensor_data[Energy Consumption])</f>
        <v>-5.1181589523909048E-2</v>
      </c>
      <c r="P335" t="str">
        <f>IF(ABS(sensor_data[[#This Row],[z_zcore]])&gt;3, "Outlier", "Normal")</f>
        <v>Normal</v>
      </c>
      <c r="Q335">
        <f>AVERAGEIF(sensor_data[Unit ID], sensor_data[[#This Row],[Unit ID]], sensor_data[EC])</f>
        <v>17.850000000000001</v>
      </c>
      <c r="R335">
        <f>IF(ISBLANK(sensor_data[[#This Row],[EC]]), sensor_data[[#This Row],[average]], sensor_data[[#This Row],[EC]])</f>
        <v>17</v>
      </c>
      <c r="S335" t="str">
        <f>IF(sensor_data[[#This Row],[Filled Energy Consumption]]&gt;AVERAGE(sensor_data[Filled Energy Consumption]), "High", "Low")</f>
        <v>Low</v>
      </c>
      <c r="T335" t="s">
        <v>237</v>
      </c>
      <c r="U335" t="b">
        <v>0</v>
      </c>
      <c r="V335">
        <v>2</v>
      </c>
      <c r="W335">
        <v>0</v>
      </c>
      <c r="X335" t="s">
        <v>19</v>
      </c>
    </row>
    <row r="336" spans="1:24" x14ac:dyDescent="0.3">
      <c r="A336" s="1">
        <v>45510.132615740738</v>
      </c>
      <c r="B336" s="1" t="str">
        <f>TEXT(sensor_data[[#This Row],[Timestamp]], "MMMM")</f>
        <v>August</v>
      </c>
      <c r="C3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6" s="2">
        <f>MONTH(sensor_data[[#This Row],[Timestamp]])</f>
        <v>8</v>
      </c>
      <c r="E336" s="2">
        <f>DAY(sensor_data[[#This Row],[Timestamp]])</f>
        <v>6</v>
      </c>
      <c r="F336" t="s">
        <v>257</v>
      </c>
      <c r="H336">
        <v>86.7</v>
      </c>
      <c r="I336">
        <v>51.2</v>
      </c>
      <c r="J336" t="b">
        <v>0</v>
      </c>
      <c r="K336">
        <v>3</v>
      </c>
      <c r="L336" t="str">
        <f>IF(sensor_data[[#This Row],[HVAC Setting]]&lt;=2, "Low", IF(sensor_data[[#This Row],[HVAC Setting]]=3, "Normal", "High"))</f>
        <v>Normal</v>
      </c>
      <c r="M336">
        <v>18</v>
      </c>
      <c r="N336">
        <v>18</v>
      </c>
      <c r="O336">
        <f>(sensor_data[[#This Row],[Energy Consumption]]-AVERAGE(sensor_data[Energy Consumption]))/_xlfn.STDEV.P(sensor_data[Energy Consumption])</f>
        <v>-3.9553271510441891E-2</v>
      </c>
      <c r="P336" t="str">
        <f>IF(ABS(sensor_data[[#This Row],[z_zcore]])&gt;3, "Outlier", "Normal")</f>
        <v>Normal</v>
      </c>
      <c r="Q336">
        <f>AVERAGEIF(sensor_data[Unit ID], sensor_data[[#This Row],[Unit ID]], sensor_data[EC])</f>
        <v>17.850000000000001</v>
      </c>
      <c r="R336">
        <f>IF(ISBLANK(sensor_data[[#This Row],[EC]]), sensor_data[[#This Row],[average]], sensor_data[[#This Row],[EC]])</f>
        <v>18</v>
      </c>
      <c r="S336" t="str">
        <f>IF(sensor_data[[#This Row],[Filled Energy Consumption]]&gt;AVERAGE(sensor_data[Filled Energy Consumption]), "High", "Low")</f>
        <v>High</v>
      </c>
      <c r="T336" t="s">
        <v>266</v>
      </c>
      <c r="U336" t="b">
        <v>0</v>
      </c>
      <c r="V336">
        <v>11</v>
      </c>
      <c r="W336">
        <v>0</v>
      </c>
      <c r="X336" t="s">
        <v>19</v>
      </c>
    </row>
    <row r="337" spans="1:24" x14ac:dyDescent="0.3">
      <c r="A337" s="1">
        <v>45593.665914351855</v>
      </c>
      <c r="B337" s="1" t="str">
        <f>TEXT(sensor_data[[#This Row],[Timestamp]], "MMMM")</f>
        <v>October</v>
      </c>
      <c r="C3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7" s="2">
        <f>MONTH(sensor_data[[#This Row],[Timestamp]])</f>
        <v>10</v>
      </c>
      <c r="E337" s="2">
        <f>DAY(sensor_data[[#This Row],[Timestamp]])</f>
        <v>28</v>
      </c>
      <c r="F337" t="s">
        <v>257</v>
      </c>
      <c r="H337">
        <v>62.4</v>
      </c>
      <c r="I337">
        <v>56.5</v>
      </c>
      <c r="J337" t="b">
        <v>0</v>
      </c>
      <c r="K337">
        <v>2</v>
      </c>
      <c r="L337" t="str">
        <f>IF(sensor_data[[#This Row],[HVAC Setting]]&lt;=2, "Low", IF(sensor_data[[#This Row],[HVAC Setting]]=3, "Normal", "High"))</f>
        <v>Low</v>
      </c>
      <c r="M337">
        <v>10</v>
      </c>
      <c r="N337">
        <v>10</v>
      </c>
      <c r="O337">
        <f>(sensor_data[[#This Row],[Energy Consumption]]-AVERAGE(sensor_data[Energy Consumption]))/_xlfn.STDEV.P(sensor_data[Energy Consumption])</f>
        <v>-0.13257981561817916</v>
      </c>
      <c r="P337" t="str">
        <f>IF(ABS(sensor_data[[#This Row],[z_zcore]])&gt;3, "Outlier", "Normal")</f>
        <v>Normal</v>
      </c>
      <c r="Q337">
        <f>AVERAGEIF(sensor_data[Unit ID], sensor_data[[#This Row],[Unit ID]], sensor_data[EC])</f>
        <v>17.850000000000001</v>
      </c>
      <c r="R337">
        <f>IF(ISBLANK(sensor_data[[#This Row],[EC]]), sensor_data[[#This Row],[average]], sensor_data[[#This Row],[EC]])</f>
        <v>10</v>
      </c>
      <c r="S337" t="str">
        <f>IF(sensor_data[[#This Row],[Filled Energy Consumption]]&gt;AVERAGE(sensor_data[Filled Energy Consumption]), "High", "Low")</f>
        <v>Low</v>
      </c>
      <c r="T337" t="s">
        <v>267</v>
      </c>
      <c r="U337" t="b">
        <v>0</v>
      </c>
      <c r="V337">
        <v>21</v>
      </c>
      <c r="W337">
        <v>0</v>
      </c>
      <c r="X337" t="s">
        <v>19</v>
      </c>
    </row>
    <row r="338" spans="1:24" x14ac:dyDescent="0.3">
      <c r="A338" s="1">
        <v>45332.378750000003</v>
      </c>
      <c r="B338" s="1" t="str">
        <f>TEXT(sensor_data[[#This Row],[Timestamp]], "MMMM")</f>
        <v>February</v>
      </c>
      <c r="C3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8" s="2">
        <f>MONTH(sensor_data[[#This Row],[Timestamp]])</f>
        <v>2</v>
      </c>
      <c r="E338" s="2">
        <f>DAY(sensor_data[[#This Row],[Timestamp]])</f>
        <v>10</v>
      </c>
      <c r="F338" t="s">
        <v>257</v>
      </c>
      <c r="H338">
        <v>39.1</v>
      </c>
      <c r="I338">
        <v>36.4</v>
      </c>
      <c r="J338" t="b">
        <v>0</v>
      </c>
      <c r="K338">
        <v>2.5</v>
      </c>
      <c r="L338" t="str">
        <f>IF(sensor_data[[#This Row],[HVAC Setting]]&lt;=2, "Low", IF(sensor_data[[#This Row],[HVAC Setting]]=3, "Normal", "High"))</f>
        <v>High</v>
      </c>
      <c r="M338">
        <v>16.28</v>
      </c>
      <c r="N338">
        <v>16.28</v>
      </c>
      <c r="O338">
        <f>(sensor_data[[#This Row],[Energy Consumption]]-AVERAGE(sensor_data[Energy Consumption]))/_xlfn.STDEV.P(sensor_data[Energy Consumption])</f>
        <v>-5.9553978493605393E-2</v>
      </c>
      <c r="P338" t="str">
        <f>IF(ABS(sensor_data[[#This Row],[z_zcore]])&gt;3, "Outlier", "Normal")</f>
        <v>Normal</v>
      </c>
      <c r="Q338">
        <f>AVERAGEIF(sensor_data[Unit ID], sensor_data[[#This Row],[Unit ID]], sensor_data[EC])</f>
        <v>17.850000000000001</v>
      </c>
      <c r="R338">
        <f>IF(ISBLANK(sensor_data[[#This Row],[EC]]), sensor_data[[#This Row],[average]], sensor_data[[#This Row],[EC]])</f>
        <v>16.28</v>
      </c>
      <c r="S338" t="str">
        <f>IF(sensor_data[[#This Row],[Filled Energy Consumption]]&gt;AVERAGE(sensor_data[Filled Energy Consumption]), "High", "Low")</f>
        <v>Low</v>
      </c>
      <c r="T338" t="s">
        <v>268</v>
      </c>
      <c r="U338" t="b">
        <v>0</v>
      </c>
      <c r="V338">
        <v>1</v>
      </c>
      <c r="W338">
        <v>0</v>
      </c>
      <c r="X338" t="s">
        <v>14</v>
      </c>
    </row>
    <row r="339" spans="1:24" x14ac:dyDescent="0.3">
      <c r="A339" s="1">
        <v>45446.729120370372</v>
      </c>
      <c r="B339" s="1" t="str">
        <f>TEXT(sensor_data[[#This Row],[Timestamp]], "MMMM")</f>
        <v>June</v>
      </c>
      <c r="C3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9" s="2">
        <f>MONTH(sensor_data[[#This Row],[Timestamp]])</f>
        <v>6</v>
      </c>
      <c r="E339" s="2">
        <f>DAY(sensor_data[[#This Row],[Timestamp]])</f>
        <v>3</v>
      </c>
      <c r="F339" t="s">
        <v>257</v>
      </c>
      <c r="H339">
        <v>98</v>
      </c>
      <c r="I339">
        <v>56.4</v>
      </c>
      <c r="J339" t="b">
        <v>1</v>
      </c>
      <c r="K339">
        <v>5</v>
      </c>
      <c r="L339" t="str">
        <f>IF(sensor_data[[#This Row],[HVAC Setting]]&lt;=2, "Low", IF(sensor_data[[#This Row],[HVAC Setting]]=3, "Normal", "High"))</f>
        <v>High</v>
      </c>
      <c r="M339">
        <v>31.51</v>
      </c>
      <c r="N339">
        <v>31.51</v>
      </c>
      <c r="O339">
        <f>(sensor_data[[#This Row],[Energy Consumption]]-AVERAGE(sensor_data[Energy Consumption]))/_xlfn.STDEV.P(sensor_data[Energy Consumption])</f>
        <v>0.11754530485149947</v>
      </c>
      <c r="P339" t="str">
        <f>IF(ABS(sensor_data[[#This Row],[z_zcore]])&gt;3, "Outlier", "Normal")</f>
        <v>Normal</v>
      </c>
      <c r="Q339">
        <f>AVERAGEIF(sensor_data[Unit ID], sensor_data[[#This Row],[Unit ID]], sensor_data[EC])</f>
        <v>17.850000000000001</v>
      </c>
      <c r="R339">
        <f>IF(ISBLANK(sensor_data[[#This Row],[EC]]), sensor_data[[#This Row],[average]], sensor_data[[#This Row],[EC]])</f>
        <v>31.51</v>
      </c>
      <c r="S339" t="str">
        <f>IF(sensor_data[[#This Row],[Filled Energy Consumption]]&gt;AVERAGE(sensor_data[Filled Energy Consumption]), "High", "Low")</f>
        <v>High</v>
      </c>
      <c r="T339" t="s">
        <v>269</v>
      </c>
      <c r="U339" t="b">
        <v>1</v>
      </c>
      <c r="V339">
        <v>11</v>
      </c>
      <c r="W339">
        <v>1</v>
      </c>
      <c r="X339" t="s">
        <v>19</v>
      </c>
    </row>
    <row r="340" spans="1:24" x14ac:dyDescent="0.3">
      <c r="A340" s="1">
        <v>45483.149976851855</v>
      </c>
      <c r="B340" s="1" t="str">
        <f>TEXT(sensor_data[[#This Row],[Timestamp]], "MMMM")</f>
        <v>July</v>
      </c>
      <c r="C3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0" s="2">
        <f>MONTH(sensor_data[[#This Row],[Timestamp]])</f>
        <v>7</v>
      </c>
      <c r="E340" s="2">
        <f>DAY(sensor_data[[#This Row],[Timestamp]])</f>
        <v>10</v>
      </c>
      <c r="F340" t="s">
        <v>257</v>
      </c>
      <c r="H340">
        <v>96.1</v>
      </c>
      <c r="I340">
        <v>64.2</v>
      </c>
      <c r="J340" t="b">
        <v>0</v>
      </c>
      <c r="K340">
        <v>3</v>
      </c>
      <c r="L340" t="str">
        <f>IF(sensor_data[[#This Row],[HVAC Setting]]&lt;=2, "Low", IF(sensor_data[[#This Row],[HVAC Setting]]=3, "Normal", "High"))</f>
        <v>Normal</v>
      </c>
      <c r="M340">
        <v>18</v>
      </c>
      <c r="N340">
        <v>18</v>
      </c>
      <c r="O340">
        <f>(sensor_data[[#This Row],[Energy Consumption]]-AVERAGE(sensor_data[Energy Consumption]))/_xlfn.STDEV.P(sensor_data[Energy Consumption])</f>
        <v>-3.9553271510441891E-2</v>
      </c>
      <c r="P340" t="str">
        <f>IF(ABS(sensor_data[[#This Row],[z_zcore]])&gt;3, "Outlier", "Normal")</f>
        <v>Normal</v>
      </c>
      <c r="Q340">
        <f>AVERAGEIF(sensor_data[Unit ID], sensor_data[[#This Row],[Unit ID]], sensor_data[EC])</f>
        <v>17.850000000000001</v>
      </c>
      <c r="R340">
        <f>IF(ISBLANK(sensor_data[[#This Row],[EC]]), sensor_data[[#This Row],[average]], sensor_data[[#This Row],[EC]])</f>
        <v>18</v>
      </c>
      <c r="S340" t="str">
        <f>IF(sensor_data[[#This Row],[Filled Energy Consumption]]&gt;AVERAGE(sensor_data[Filled Energy Consumption]), "High", "Low")</f>
        <v>High</v>
      </c>
      <c r="T340" t="s">
        <v>270</v>
      </c>
      <c r="U340" t="b">
        <v>0</v>
      </c>
      <c r="V340">
        <v>16</v>
      </c>
      <c r="W340">
        <v>0</v>
      </c>
      <c r="X340" t="s">
        <v>19</v>
      </c>
    </row>
    <row r="341" spans="1:24" x14ac:dyDescent="0.3">
      <c r="A341" s="1">
        <v>45527.004895833335</v>
      </c>
      <c r="B341" s="1" t="str">
        <f>TEXT(sensor_data[[#This Row],[Timestamp]], "MMMM")</f>
        <v>August</v>
      </c>
      <c r="C3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1" s="2">
        <f>MONTH(sensor_data[[#This Row],[Timestamp]])</f>
        <v>8</v>
      </c>
      <c r="E341" s="2">
        <f>DAY(sensor_data[[#This Row],[Timestamp]])</f>
        <v>23</v>
      </c>
      <c r="F341" t="s">
        <v>257</v>
      </c>
      <c r="H341">
        <v>80.599999999999994</v>
      </c>
      <c r="I341">
        <v>48.2</v>
      </c>
      <c r="J341" t="b">
        <v>0</v>
      </c>
      <c r="K341">
        <v>2</v>
      </c>
      <c r="L341" t="str">
        <f>IF(sensor_data[[#This Row],[HVAC Setting]]&lt;=2, "Low", IF(sensor_data[[#This Row],[HVAC Setting]]=3, "Normal", "High"))</f>
        <v>Low</v>
      </c>
      <c r="M341">
        <v>10</v>
      </c>
      <c r="N341">
        <v>10</v>
      </c>
      <c r="O341">
        <f>(sensor_data[[#This Row],[Energy Consumption]]-AVERAGE(sensor_data[Energy Consumption]))/_xlfn.STDEV.P(sensor_data[Energy Consumption])</f>
        <v>-0.13257981561817916</v>
      </c>
      <c r="P341" t="str">
        <f>IF(ABS(sensor_data[[#This Row],[z_zcore]])&gt;3, "Outlier", "Normal")</f>
        <v>Normal</v>
      </c>
      <c r="Q341">
        <f>AVERAGEIF(sensor_data[Unit ID], sensor_data[[#This Row],[Unit ID]], sensor_data[EC])</f>
        <v>17.850000000000001</v>
      </c>
      <c r="R341">
        <f>IF(ISBLANK(sensor_data[[#This Row],[EC]]), sensor_data[[#This Row],[average]], sensor_data[[#This Row],[EC]])</f>
        <v>10</v>
      </c>
      <c r="S341" t="str">
        <f>IF(sensor_data[[#This Row],[Filled Energy Consumption]]&gt;AVERAGE(sensor_data[Filled Energy Consumption]), "High", "Low")</f>
        <v>Low</v>
      </c>
      <c r="T341" t="s">
        <v>271</v>
      </c>
      <c r="U341" t="b">
        <v>0</v>
      </c>
      <c r="V341">
        <v>20</v>
      </c>
      <c r="W341">
        <v>0</v>
      </c>
      <c r="X341" t="s">
        <v>14</v>
      </c>
    </row>
    <row r="342" spans="1:24" x14ac:dyDescent="0.3">
      <c r="A342" s="1">
        <v>45423.864884259259</v>
      </c>
      <c r="B342" s="1" t="str">
        <f>TEXT(sensor_data[[#This Row],[Timestamp]], "MMMM")</f>
        <v>May</v>
      </c>
      <c r="C3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2" s="2">
        <f>MONTH(sensor_data[[#This Row],[Timestamp]])</f>
        <v>5</v>
      </c>
      <c r="E342" s="2">
        <f>DAY(sensor_data[[#This Row],[Timestamp]])</f>
        <v>11</v>
      </c>
      <c r="F342" t="s">
        <v>272</v>
      </c>
      <c r="H342">
        <v>81.900000000000006</v>
      </c>
      <c r="I342">
        <v>39.299999999999997</v>
      </c>
      <c r="J342" t="b">
        <v>1</v>
      </c>
      <c r="K342">
        <v>3.5</v>
      </c>
      <c r="L342" t="str">
        <f>IF(sensor_data[[#This Row],[HVAC Setting]]&lt;=2, "Low", IF(sensor_data[[#This Row],[HVAC Setting]]=3, "Normal", "High"))</f>
        <v>High</v>
      </c>
      <c r="M342">
        <v>23.66</v>
      </c>
      <c r="N342">
        <v>23.66</v>
      </c>
      <c r="O342">
        <f>(sensor_data[[#This Row],[Energy Consumption]]-AVERAGE(sensor_data[Energy Consumption]))/_xlfn.STDEV.P(sensor_data[Energy Consumption])</f>
        <v>2.6263008445782242E-2</v>
      </c>
      <c r="P342" t="str">
        <f>IF(ABS(sensor_data[[#This Row],[z_zcore]])&gt;3, "Outlier", "Normal")</f>
        <v>Normal</v>
      </c>
      <c r="Q342">
        <f>AVERAGEIF(sensor_data[Unit ID], sensor_data[[#This Row],[Unit ID]], sensor_data[EC])</f>
        <v>18.545294117647057</v>
      </c>
      <c r="R342">
        <f>IF(ISBLANK(sensor_data[[#This Row],[EC]]), sensor_data[[#This Row],[average]], sensor_data[[#This Row],[EC]])</f>
        <v>23.66</v>
      </c>
      <c r="S342" t="str">
        <f>IF(sensor_data[[#This Row],[Filled Energy Consumption]]&gt;AVERAGE(sensor_data[Filled Energy Consumption]), "High", "Low")</f>
        <v>High</v>
      </c>
      <c r="T342" t="s">
        <v>273</v>
      </c>
      <c r="U342" t="b">
        <v>1</v>
      </c>
      <c r="V342">
        <v>23</v>
      </c>
      <c r="W342">
        <v>1</v>
      </c>
      <c r="X342" t="s">
        <v>14</v>
      </c>
    </row>
    <row r="343" spans="1:24" x14ac:dyDescent="0.3">
      <c r="A343" s="1">
        <v>45497.756655092591</v>
      </c>
      <c r="B343" s="1" t="str">
        <f>TEXT(sensor_data[[#This Row],[Timestamp]], "MMMM")</f>
        <v>July</v>
      </c>
      <c r="C3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3" s="2">
        <f>MONTH(sensor_data[[#This Row],[Timestamp]])</f>
        <v>7</v>
      </c>
      <c r="E343" s="2">
        <f>DAY(sensor_data[[#This Row],[Timestamp]])</f>
        <v>24</v>
      </c>
      <c r="F343" t="s">
        <v>272</v>
      </c>
      <c r="H343">
        <v>98.5</v>
      </c>
      <c r="I343">
        <v>56</v>
      </c>
      <c r="J343" t="b">
        <v>0</v>
      </c>
      <c r="K343">
        <v>5</v>
      </c>
      <c r="L343" t="str">
        <f>IF(sensor_data[[#This Row],[HVAC Setting]]&lt;=2, "Low", IF(sensor_data[[#This Row],[HVAC Setting]]=3, "Normal", "High"))</f>
        <v>High</v>
      </c>
      <c r="M343">
        <v>30.8</v>
      </c>
      <c r="N343">
        <v>30.8</v>
      </c>
      <c r="O343">
        <f>(sensor_data[[#This Row],[Energy Consumption]]-AVERAGE(sensor_data[Energy Consumption]))/_xlfn.STDEV.P(sensor_data[Energy Consumption])</f>
        <v>0.10928919906193778</v>
      </c>
      <c r="P343" t="str">
        <f>IF(ABS(sensor_data[[#This Row],[z_zcore]])&gt;3, "Outlier", "Normal")</f>
        <v>Normal</v>
      </c>
      <c r="Q343">
        <f>AVERAGEIF(sensor_data[Unit ID], sensor_data[[#This Row],[Unit ID]], sensor_data[EC])</f>
        <v>18.545294117647057</v>
      </c>
      <c r="R343">
        <f>IF(ISBLANK(sensor_data[[#This Row],[EC]]), sensor_data[[#This Row],[average]], sensor_data[[#This Row],[EC]])</f>
        <v>30.8</v>
      </c>
      <c r="S343" t="str">
        <f>IF(sensor_data[[#This Row],[Filled Energy Consumption]]&gt;AVERAGE(sensor_data[Filled Energy Consumption]), "High", "Low")</f>
        <v>High</v>
      </c>
      <c r="T343" t="s">
        <v>263</v>
      </c>
      <c r="U343" t="b">
        <v>0</v>
      </c>
      <c r="V343">
        <v>6</v>
      </c>
      <c r="W343">
        <v>0</v>
      </c>
      <c r="X343" t="s">
        <v>19</v>
      </c>
    </row>
    <row r="344" spans="1:24" x14ac:dyDescent="0.3">
      <c r="A344" s="1">
        <v>45298.986076388886</v>
      </c>
      <c r="B344" s="1" t="str">
        <f>TEXT(sensor_data[[#This Row],[Timestamp]], "MMMM")</f>
        <v>January</v>
      </c>
      <c r="C3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4" s="2">
        <f>MONTH(sensor_data[[#This Row],[Timestamp]])</f>
        <v>1</v>
      </c>
      <c r="E344" s="2">
        <f>DAY(sensor_data[[#This Row],[Timestamp]])</f>
        <v>7</v>
      </c>
      <c r="F344" t="s">
        <v>272</v>
      </c>
      <c r="H344">
        <v>48.9</v>
      </c>
      <c r="I344">
        <v>28.2</v>
      </c>
      <c r="J344" t="b">
        <v>1</v>
      </c>
      <c r="K344">
        <v>3.5</v>
      </c>
      <c r="L344" t="str">
        <f>IF(sensor_data[[#This Row],[HVAC Setting]]&lt;=2, "Low", IF(sensor_data[[#This Row],[HVAC Setting]]=3, "Normal", "High"))</f>
        <v>High</v>
      </c>
      <c r="M344">
        <v>23.46</v>
      </c>
      <c r="N344">
        <v>23.46</v>
      </c>
      <c r="O344">
        <f>(sensor_data[[#This Row],[Energy Consumption]]-AVERAGE(sensor_data[Energy Consumption]))/_xlfn.STDEV.P(sensor_data[Energy Consumption])</f>
        <v>2.3937344843088817E-2</v>
      </c>
      <c r="P344" t="str">
        <f>IF(ABS(sensor_data[[#This Row],[z_zcore]])&gt;3, "Outlier", "Normal")</f>
        <v>Normal</v>
      </c>
      <c r="Q344">
        <f>AVERAGEIF(sensor_data[Unit ID], sensor_data[[#This Row],[Unit ID]], sensor_data[EC])</f>
        <v>18.545294117647057</v>
      </c>
      <c r="R344">
        <f>IF(ISBLANK(sensor_data[[#This Row],[EC]]), sensor_data[[#This Row],[average]], sensor_data[[#This Row],[EC]])</f>
        <v>23.46</v>
      </c>
      <c r="S344" t="str">
        <f>IF(sensor_data[[#This Row],[Filled Energy Consumption]]&gt;AVERAGE(sensor_data[Filled Energy Consumption]), "High", "Low")</f>
        <v>High</v>
      </c>
      <c r="T344" t="s">
        <v>274</v>
      </c>
      <c r="U344" t="b">
        <v>1</v>
      </c>
      <c r="V344">
        <v>14</v>
      </c>
      <c r="W344">
        <v>1</v>
      </c>
      <c r="X344" t="s">
        <v>19</v>
      </c>
    </row>
    <row r="345" spans="1:24" x14ac:dyDescent="0.3">
      <c r="A345" s="1">
        <v>45452.322314814817</v>
      </c>
      <c r="B345" s="1" t="str">
        <f>TEXT(sensor_data[[#This Row],[Timestamp]], "MMMM")</f>
        <v>June</v>
      </c>
      <c r="C3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5" s="2">
        <f>MONTH(sensor_data[[#This Row],[Timestamp]])</f>
        <v>6</v>
      </c>
      <c r="E345" s="2">
        <f>DAY(sensor_data[[#This Row],[Timestamp]])</f>
        <v>9</v>
      </c>
      <c r="F345" t="s">
        <v>272</v>
      </c>
      <c r="H345">
        <v>94.8</v>
      </c>
      <c r="I345">
        <v>69.3</v>
      </c>
      <c r="J345" t="b">
        <v>1</v>
      </c>
      <c r="K345">
        <v>4.5</v>
      </c>
      <c r="L345" t="str">
        <f>IF(sensor_data[[#This Row],[HVAC Setting]]&lt;=2, "Low", IF(sensor_data[[#This Row],[HVAC Setting]]=3, "Normal", "High"))</f>
        <v>High</v>
      </c>
      <c r="M345">
        <v>27.07</v>
      </c>
      <c r="N345">
        <v>27.07</v>
      </c>
      <c r="O345">
        <f>(sensor_data[[#This Row],[Energy Consumption]]-AVERAGE(sensor_data[Energy Consumption]))/_xlfn.STDEV.P(sensor_data[Energy Consumption])</f>
        <v>6.5915572871705255E-2</v>
      </c>
      <c r="P345" t="str">
        <f>IF(ABS(sensor_data[[#This Row],[z_zcore]])&gt;3, "Outlier", "Normal")</f>
        <v>Normal</v>
      </c>
      <c r="Q345">
        <f>AVERAGEIF(sensor_data[Unit ID], sensor_data[[#This Row],[Unit ID]], sensor_data[EC])</f>
        <v>18.545294117647057</v>
      </c>
      <c r="R345">
        <f>IF(ISBLANK(sensor_data[[#This Row],[EC]]), sensor_data[[#This Row],[average]], sensor_data[[#This Row],[EC]])</f>
        <v>27.07</v>
      </c>
      <c r="S345" t="str">
        <f>IF(sensor_data[[#This Row],[Filled Energy Consumption]]&gt;AVERAGE(sensor_data[Filled Energy Consumption]), "High", "Low")</f>
        <v>High</v>
      </c>
      <c r="T345" t="s">
        <v>275</v>
      </c>
      <c r="U345" t="b">
        <v>1</v>
      </c>
      <c r="V345">
        <v>19</v>
      </c>
      <c r="W345">
        <v>1</v>
      </c>
      <c r="X345" t="s">
        <v>14</v>
      </c>
    </row>
    <row r="346" spans="1:24" x14ac:dyDescent="0.3">
      <c r="A346" s="1">
        <v>45417.691979166666</v>
      </c>
      <c r="B346" s="1" t="str">
        <f>TEXT(sensor_data[[#This Row],[Timestamp]], "MMMM")</f>
        <v>May</v>
      </c>
      <c r="C3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6" s="2">
        <f>MONTH(sensor_data[[#This Row],[Timestamp]])</f>
        <v>5</v>
      </c>
      <c r="E346" s="2">
        <f>DAY(sensor_data[[#This Row],[Timestamp]])</f>
        <v>5</v>
      </c>
      <c r="F346" t="s">
        <v>272</v>
      </c>
      <c r="H346">
        <v>64.900000000000006</v>
      </c>
      <c r="I346">
        <v>32.4</v>
      </c>
      <c r="J346" t="b">
        <v>1</v>
      </c>
      <c r="K346">
        <v>3.5</v>
      </c>
      <c r="L346" t="str">
        <f>IF(sensor_data[[#This Row],[HVAC Setting]]&lt;=2, "Low", IF(sensor_data[[#This Row],[HVAC Setting]]=3, "Normal", "High"))</f>
        <v>High</v>
      </c>
      <c r="M346">
        <v>21</v>
      </c>
      <c r="N346">
        <v>21</v>
      </c>
      <c r="O346">
        <f>(sensor_data[[#This Row],[Energy Consumption]]-AVERAGE(sensor_data[Energy Consumption]))/_xlfn.STDEV.P(sensor_data[Energy Consumption])</f>
        <v>-4.6683174700404085E-3</v>
      </c>
      <c r="P346" t="str">
        <f>IF(ABS(sensor_data[[#This Row],[z_zcore]])&gt;3, "Outlier", "Normal")</f>
        <v>Normal</v>
      </c>
      <c r="Q346">
        <f>AVERAGEIF(sensor_data[Unit ID], sensor_data[[#This Row],[Unit ID]], sensor_data[EC])</f>
        <v>18.545294117647057</v>
      </c>
      <c r="R346">
        <f>IF(ISBLANK(sensor_data[[#This Row],[EC]]), sensor_data[[#This Row],[average]], sensor_data[[#This Row],[EC]])</f>
        <v>21</v>
      </c>
      <c r="S346" t="str">
        <f>IF(sensor_data[[#This Row],[Filled Energy Consumption]]&gt;AVERAGE(sensor_data[Filled Energy Consumption]), "High", "Low")</f>
        <v>High</v>
      </c>
      <c r="T346" t="s">
        <v>276</v>
      </c>
      <c r="U346" t="b">
        <v>1</v>
      </c>
      <c r="V346">
        <v>2</v>
      </c>
      <c r="W346">
        <v>0</v>
      </c>
      <c r="X346" t="s">
        <v>17</v>
      </c>
    </row>
    <row r="347" spans="1:24" x14ac:dyDescent="0.3">
      <c r="A347" s="1">
        <v>45441.373101851852</v>
      </c>
      <c r="B347" s="1" t="str">
        <f>TEXT(sensor_data[[#This Row],[Timestamp]], "MMMM")</f>
        <v>May</v>
      </c>
      <c r="C3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7" s="2">
        <f>MONTH(sensor_data[[#This Row],[Timestamp]])</f>
        <v>5</v>
      </c>
      <c r="E347" s="2">
        <f>DAY(sensor_data[[#This Row],[Timestamp]])</f>
        <v>29</v>
      </c>
      <c r="F347" t="s">
        <v>272</v>
      </c>
      <c r="H347">
        <v>73.099999999999994</v>
      </c>
      <c r="I347">
        <v>59.6</v>
      </c>
      <c r="J347" t="b">
        <v>0</v>
      </c>
      <c r="K347">
        <v>2</v>
      </c>
      <c r="L347" t="str">
        <f>IF(sensor_data[[#This Row],[HVAC Setting]]&lt;=2, "Low", IF(sensor_data[[#This Row],[HVAC Setting]]=3, "Normal", "High"))</f>
        <v>Low</v>
      </c>
      <c r="O347">
        <f>(sensor_data[[#This Row],[Energy Consumption]]-AVERAGE(sensor_data[Energy Consumption]))/_xlfn.STDEV.P(sensor_data[Energy Consumption])</f>
        <v>-0.24886299575285079</v>
      </c>
      <c r="P347" t="str">
        <f>IF(ABS(sensor_data[[#This Row],[z_zcore]])&gt;3, "Outlier", "Normal")</f>
        <v>Normal</v>
      </c>
      <c r="Q347">
        <f>AVERAGEIF(sensor_data[Unit ID], sensor_data[[#This Row],[Unit ID]], sensor_data[EC])</f>
        <v>18.545294117647057</v>
      </c>
      <c r="R347">
        <f>IF(ISBLANK(sensor_data[[#This Row],[EC]]), sensor_data[[#This Row],[average]], sensor_data[[#This Row],[EC]])</f>
        <v>18.545294117647057</v>
      </c>
      <c r="S347" t="str">
        <f>IF(sensor_data[[#This Row],[Filled Energy Consumption]]&gt;AVERAGE(sensor_data[Filled Energy Consumption]), "High", "Low")</f>
        <v>High</v>
      </c>
      <c r="T347" t="s">
        <v>277</v>
      </c>
      <c r="U347" t="b">
        <v>0</v>
      </c>
      <c r="V347">
        <v>3</v>
      </c>
      <c r="W347">
        <v>0</v>
      </c>
      <c r="X347" t="s">
        <v>17</v>
      </c>
    </row>
    <row r="348" spans="1:24" x14ac:dyDescent="0.3">
      <c r="A348" s="1">
        <v>45526.259444444448</v>
      </c>
      <c r="B348" s="1" t="str">
        <f>TEXT(sensor_data[[#This Row],[Timestamp]], "MMMM")</f>
        <v>August</v>
      </c>
      <c r="C3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8" s="2">
        <f>MONTH(sensor_data[[#This Row],[Timestamp]])</f>
        <v>8</v>
      </c>
      <c r="E348" s="2">
        <f>DAY(sensor_data[[#This Row],[Timestamp]])</f>
        <v>22</v>
      </c>
      <c r="F348" t="s">
        <v>272</v>
      </c>
      <c r="H348">
        <v>86.1</v>
      </c>
      <c r="I348">
        <v>63.6</v>
      </c>
      <c r="J348" t="b">
        <v>1</v>
      </c>
      <c r="K348">
        <v>5</v>
      </c>
      <c r="L348" t="str">
        <f>IF(sensor_data[[#This Row],[HVAC Setting]]&lt;=2, "Low", IF(sensor_data[[#This Row],[HVAC Setting]]=3, "Normal", "High"))</f>
        <v>High</v>
      </c>
      <c r="O348">
        <f>(sensor_data[[#This Row],[Energy Consumption]]-AVERAGE(sensor_data[Energy Consumption]))/_xlfn.STDEV.P(sensor_data[Energy Consumption])</f>
        <v>-0.24886299575285079</v>
      </c>
      <c r="P348" t="str">
        <f>IF(ABS(sensor_data[[#This Row],[z_zcore]])&gt;3, "Outlier", "Normal")</f>
        <v>Normal</v>
      </c>
      <c r="Q348">
        <f>AVERAGEIF(sensor_data[Unit ID], sensor_data[[#This Row],[Unit ID]], sensor_data[EC])</f>
        <v>18.545294117647057</v>
      </c>
      <c r="R348">
        <f>IF(ISBLANK(sensor_data[[#This Row],[EC]]), sensor_data[[#This Row],[average]], sensor_data[[#This Row],[EC]])</f>
        <v>18.545294117647057</v>
      </c>
      <c r="S348" t="str">
        <f>IF(sensor_data[[#This Row],[Filled Energy Consumption]]&gt;AVERAGE(sensor_data[Filled Energy Consumption]), "High", "Low")</f>
        <v>High</v>
      </c>
      <c r="T348" t="s">
        <v>278</v>
      </c>
      <c r="U348" t="b">
        <v>1</v>
      </c>
      <c r="V348">
        <v>24</v>
      </c>
      <c r="W348">
        <v>0</v>
      </c>
      <c r="X348" t="s">
        <v>17</v>
      </c>
    </row>
    <row r="349" spans="1:24" x14ac:dyDescent="0.3">
      <c r="A349" s="1">
        <v>45427.888993055552</v>
      </c>
      <c r="B349" s="1" t="str">
        <f>TEXT(sensor_data[[#This Row],[Timestamp]], "MMMM")</f>
        <v>May</v>
      </c>
      <c r="C3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9" s="2">
        <f>MONTH(sensor_data[[#This Row],[Timestamp]])</f>
        <v>5</v>
      </c>
      <c r="E349" s="2">
        <f>DAY(sensor_data[[#This Row],[Timestamp]])</f>
        <v>15</v>
      </c>
      <c r="F349" t="s">
        <v>272</v>
      </c>
      <c r="H349">
        <v>71.2</v>
      </c>
      <c r="I349">
        <v>37.200000000000003</v>
      </c>
      <c r="J349" t="b">
        <v>0</v>
      </c>
      <c r="K349">
        <v>4</v>
      </c>
      <c r="L349" t="str">
        <f>IF(sensor_data[[#This Row],[HVAC Setting]]&lt;=2, "Low", IF(sensor_data[[#This Row],[HVAC Setting]]=3, "Normal", "High"))</f>
        <v>High</v>
      </c>
      <c r="M349">
        <v>21</v>
      </c>
      <c r="N349">
        <v>21</v>
      </c>
      <c r="O349">
        <f>(sensor_data[[#This Row],[Energy Consumption]]-AVERAGE(sensor_data[Energy Consumption]))/_xlfn.STDEV.P(sensor_data[Energy Consumption])</f>
        <v>-4.6683174700404085E-3</v>
      </c>
      <c r="P349" t="str">
        <f>IF(ABS(sensor_data[[#This Row],[z_zcore]])&gt;3, "Outlier", "Normal")</f>
        <v>Normal</v>
      </c>
      <c r="Q349">
        <f>AVERAGEIF(sensor_data[Unit ID], sensor_data[[#This Row],[Unit ID]], sensor_data[EC])</f>
        <v>18.545294117647057</v>
      </c>
      <c r="R349">
        <f>IF(ISBLANK(sensor_data[[#This Row],[EC]]), sensor_data[[#This Row],[average]], sensor_data[[#This Row],[EC]])</f>
        <v>21</v>
      </c>
      <c r="S349" t="str">
        <f>IF(sensor_data[[#This Row],[Filled Energy Consumption]]&gt;AVERAGE(sensor_data[Filled Energy Consumption]), "High", "Low")</f>
        <v>High</v>
      </c>
      <c r="T349" t="s">
        <v>259</v>
      </c>
      <c r="U349" t="b">
        <v>0</v>
      </c>
      <c r="V349">
        <v>24</v>
      </c>
      <c r="W349">
        <v>0</v>
      </c>
      <c r="X349" t="s">
        <v>14</v>
      </c>
    </row>
    <row r="350" spans="1:24" x14ac:dyDescent="0.3">
      <c r="A350" s="1">
        <v>45380.170706018522</v>
      </c>
      <c r="B350" s="1" t="str">
        <f>TEXT(sensor_data[[#This Row],[Timestamp]], "MMMM")</f>
        <v>March</v>
      </c>
      <c r="C3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0" s="2">
        <f>MONTH(sensor_data[[#This Row],[Timestamp]])</f>
        <v>3</v>
      </c>
      <c r="E350" s="2">
        <f>DAY(sensor_data[[#This Row],[Timestamp]])</f>
        <v>29</v>
      </c>
      <c r="F350" t="s">
        <v>272</v>
      </c>
      <c r="H350">
        <v>70.3</v>
      </c>
      <c r="I350">
        <v>59.5</v>
      </c>
      <c r="J350" t="b">
        <v>0</v>
      </c>
      <c r="K350">
        <v>1</v>
      </c>
      <c r="L350" t="str">
        <f>IF(sensor_data[[#This Row],[HVAC Setting]]&lt;=2, "Low", IF(sensor_data[[#This Row],[HVAC Setting]]=3, "Normal", "High"))</f>
        <v>Low</v>
      </c>
      <c r="O350">
        <f>(sensor_data[[#This Row],[Energy Consumption]]-AVERAGE(sensor_data[Energy Consumption]))/_xlfn.STDEV.P(sensor_data[Energy Consumption])</f>
        <v>-0.24886299575285079</v>
      </c>
      <c r="P350" t="str">
        <f>IF(ABS(sensor_data[[#This Row],[z_zcore]])&gt;3, "Outlier", "Normal")</f>
        <v>Normal</v>
      </c>
      <c r="Q350">
        <f>AVERAGEIF(sensor_data[Unit ID], sensor_data[[#This Row],[Unit ID]], sensor_data[EC])</f>
        <v>18.545294117647057</v>
      </c>
      <c r="R350">
        <f>IF(ISBLANK(sensor_data[[#This Row],[EC]]), sensor_data[[#This Row],[average]], sensor_data[[#This Row],[EC]])</f>
        <v>18.545294117647057</v>
      </c>
      <c r="S350" t="str">
        <f>IF(sensor_data[[#This Row],[Filled Energy Consumption]]&gt;AVERAGE(sensor_data[Filled Energy Consumption]), "High", "Low")</f>
        <v>High</v>
      </c>
      <c r="T350" t="s">
        <v>52</v>
      </c>
      <c r="U350" t="b">
        <v>0</v>
      </c>
      <c r="V350">
        <v>2</v>
      </c>
      <c r="W350">
        <v>0</v>
      </c>
      <c r="X350" t="s">
        <v>19</v>
      </c>
    </row>
    <row r="351" spans="1:24" x14ac:dyDescent="0.3">
      <c r="A351" s="1">
        <v>45384.212731481479</v>
      </c>
      <c r="B351" s="1" t="str">
        <f>TEXT(sensor_data[[#This Row],[Timestamp]], "MMMM")</f>
        <v>April</v>
      </c>
      <c r="C3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1" s="2">
        <f>MONTH(sensor_data[[#This Row],[Timestamp]])</f>
        <v>4</v>
      </c>
      <c r="E351" s="2">
        <f>DAY(sensor_data[[#This Row],[Timestamp]])</f>
        <v>2</v>
      </c>
      <c r="F351" t="s">
        <v>272</v>
      </c>
      <c r="H351">
        <v>73.7</v>
      </c>
      <c r="I351">
        <v>41.8</v>
      </c>
      <c r="J351" t="b">
        <v>0</v>
      </c>
      <c r="K351">
        <v>2</v>
      </c>
      <c r="L351" t="str">
        <f>IF(sensor_data[[#This Row],[HVAC Setting]]&lt;=2, "Low", IF(sensor_data[[#This Row],[HVAC Setting]]=3, "Normal", "High"))</f>
        <v>Low</v>
      </c>
      <c r="M351">
        <v>11</v>
      </c>
      <c r="N351">
        <v>11</v>
      </c>
      <c r="O351">
        <f>(sensor_data[[#This Row],[Energy Consumption]]-AVERAGE(sensor_data[Energy Consumption]))/_xlfn.STDEV.P(sensor_data[Energy Consumption])</f>
        <v>-0.12095149760471202</v>
      </c>
      <c r="P351" t="str">
        <f>IF(ABS(sensor_data[[#This Row],[z_zcore]])&gt;3, "Outlier", "Normal")</f>
        <v>Normal</v>
      </c>
      <c r="Q351">
        <f>AVERAGEIF(sensor_data[Unit ID], sensor_data[[#This Row],[Unit ID]], sensor_data[EC])</f>
        <v>18.545294117647057</v>
      </c>
      <c r="R351">
        <f>IF(ISBLANK(sensor_data[[#This Row],[EC]]), sensor_data[[#This Row],[average]], sensor_data[[#This Row],[EC]])</f>
        <v>11</v>
      </c>
      <c r="S351" t="str">
        <f>IF(sensor_data[[#This Row],[Filled Energy Consumption]]&gt;AVERAGE(sensor_data[Filled Energy Consumption]), "High", "Low")</f>
        <v>Low</v>
      </c>
      <c r="T351" t="s">
        <v>48</v>
      </c>
      <c r="U351" t="b">
        <v>0</v>
      </c>
      <c r="V351">
        <v>2</v>
      </c>
      <c r="W351">
        <v>0</v>
      </c>
      <c r="X351" t="s">
        <v>14</v>
      </c>
    </row>
    <row r="352" spans="1:24" x14ac:dyDescent="0.3">
      <c r="A352" s="1">
        <v>45653.996851851851</v>
      </c>
      <c r="B352" s="1" t="str">
        <f>TEXT(sensor_data[[#This Row],[Timestamp]], "MMMM")</f>
        <v>December</v>
      </c>
      <c r="C3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2" s="2">
        <f>MONTH(sensor_data[[#This Row],[Timestamp]])</f>
        <v>12</v>
      </c>
      <c r="E352" s="2">
        <f>DAY(sensor_data[[#This Row],[Timestamp]])</f>
        <v>27</v>
      </c>
      <c r="F352" t="s">
        <v>272</v>
      </c>
      <c r="H352">
        <v>48.8</v>
      </c>
      <c r="I352">
        <v>27.9</v>
      </c>
      <c r="J352" t="b">
        <v>0</v>
      </c>
      <c r="K352">
        <v>2</v>
      </c>
      <c r="L352" t="str">
        <f>IF(sensor_data[[#This Row],[HVAC Setting]]&lt;=2, "Low", IF(sensor_data[[#This Row],[HVAC Setting]]=3, "Normal", "High"))</f>
        <v>Low</v>
      </c>
      <c r="M352">
        <v>13</v>
      </c>
      <c r="N352">
        <v>13</v>
      </c>
      <c r="O352">
        <f>(sensor_data[[#This Row],[Energy Consumption]]-AVERAGE(sensor_data[Energy Consumption]))/_xlfn.STDEV.P(sensor_data[Energy Consumption])</f>
        <v>-9.7694861577777695E-2</v>
      </c>
      <c r="P352" t="str">
        <f>IF(ABS(sensor_data[[#This Row],[z_zcore]])&gt;3, "Outlier", "Normal")</f>
        <v>Normal</v>
      </c>
      <c r="Q352">
        <f>AVERAGEIF(sensor_data[Unit ID], sensor_data[[#This Row],[Unit ID]], sensor_data[EC])</f>
        <v>18.545294117647057</v>
      </c>
      <c r="R352">
        <f>IF(ISBLANK(sensor_data[[#This Row],[EC]]), sensor_data[[#This Row],[average]], sensor_data[[#This Row],[EC]])</f>
        <v>13</v>
      </c>
      <c r="S352" t="str">
        <f>IF(sensor_data[[#This Row],[Filled Energy Consumption]]&gt;AVERAGE(sensor_data[Filled Energy Consumption]), "High", "Low")</f>
        <v>Low</v>
      </c>
      <c r="T352" t="s">
        <v>217</v>
      </c>
      <c r="U352" t="b">
        <v>0</v>
      </c>
      <c r="V352">
        <v>19</v>
      </c>
      <c r="W352">
        <v>0</v>
      </c>
      <c r="X352" t="s">
        <v>14</v>
      </c>
    </row>
    <row r="353" spans="1:24" x14ac:dyDescent="0.3">
      <c r="A353" s="1">
        <v>45371.452118055553</v>
      </c>
      <c r="B353" s="1" t="str">
        <f>TEXT(sensor_data[[#This Row],[Timestamp]], "MMMM")</f>
        <v>March</v>
      </c>
      <c r="C3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3" s="2">
        <f>MONTH(sensor_data[[#This Row],[Timestamp]])</f>
        <v>3</v>
      </c>
      <c r="E353" s="2">
        <f>DAY(sensor_data[[#This Row],[Timestamp]])</f>
        <v>20</v>
      </c>
      <c r="F353" t="s">
        <v>272</v>
      </c>
      <c r="H353">
        <v>82.1</v>
      </c>
      <c r="I353">
        <v>47.6</v>
      </c>
      <c r="J353" t="b">
        <v>1</v>
      </c>
      <c r="K353">
        <v>4</v>
      </c>
      <c r="L353" t="str">
        <f>IF(sensor_data[[#This Row],[HVAC Setting]]&lt;=2, "Low", IF(sensor_data[[#This Row],[HVAC Setting]]=3, "Normal", "High"))</f>
        <v>High</v>
      </c>
      <c r="M353">
        <v>22.44</v>
      </c>
      <c r="N353">
        <v>22.44</v>
      </c>
      <c r="O353">
        <f>(sensor_data[[#This Row],[Energy Consumption]]-AVERAGE(sensor_data[Energy Consumption]))/_xlfn.STDEV.P(sensor_data[Energy Consumption])</f>
        <v>1.2076460469352318E-2</v>
      </c>
      <c r="P353" t="str">
        <f>IF(ABS(sensor_data[[#This Row],[z_zcore]])&gt;3, "Outlier", "Normal")</f>
        <v>Normal</v>
      </c>
      <c r="Q353">
        <f>AVERAGEIF(sensor_data[Unit ID], sensor_data[[#This Row],[Unit ID]], sensor_data[EC])</f>
        <v>18.545294117647057</v>
      </c>
      <c r="R353">
        <f>IF(ISBLANK(sensor_data[[#This Row],[EC]]), sensor_data[[#This Row],[average]], sensor_data[[#This Row],[EC]])</f>
        <v>22.44</v>
      </c>
      <c r="S353" t="str">
        <f>IF(sensor_data[[#This Row],[Filled Energy Consumption]]&gt;AVERAGE(sensor_data[Filled Energy Consumption]), "High", "Low")</f>
        <v>High</v>
      </c>
      <c r="T353" t="s">
        <v>91</v>
      </c>
      <c r="U353" t="b">
        <v>1</v>
      </c>
      <c r="V353">
        <v>2</v>
      </c>
      <c r="W353">
        <v>1</v>
      </c>
      <c r="X353" t="s">
        <v>19</v>
      </c>
    </row>
    <row r="354" spans="1:24" x14ac:dyDescent="0.3">
      <c r="A354" s="1">
        <v>45624.595555555556</v>
      </c>
      <c r="B354" s="1" t="str">
        <f>TEXT(sensor_data[[#This Row],[Timestamp]], "MMMM")</f>
        <v>November</v>
      </c>
      <c r="C3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4" s="2">
        <f>MONTH(sensor_data[[#This Row],[Timestamp]])</f>
        <v>11</v>
      </c>
      <c r="E354" s="2">
        <f>DAY(sensor_data[[#This Row],[Timestamp]])</f>
        <v>28</v>
      </c>
      <c r="F354" t="s">
        <v>272</v>
      </c>
      <c r="H354">
        <v>70.099999999999994</v>
      </c>
      <c r="I354">
        <v>53.5</v>
      </c>
      <c r="J354" t="b">
        <v>0</v>
      </c>
      <c r="K354">
        <v>1.5</v>
      </c>
      <c r="L354" t="str">
        <f>IF(sensor_data[[#This Row],[HVAC Setting]]&lt;=2, "Low", IF(sensor_data[[#This Row],[HVAC Setting]]=3, "Normal", "High"))</f>
        <v>Low</v>
      </c>
      <c r="M354">
        <v>7.88</v>
      </c>
      <c r="N354">
        <v>7.88</v>
      </c>
      <c r="O354">
        <f>(sensor_data[[#This Row],[Energy Consumption]]-AVERAGE(sensor_data[Energy Consumption]))/_xlfn.STDEV.P(sensor_data[Energy Consumption])</f>
        <v>-0.15723184980672958</v>
      </c>
      <c r="P354" t="str">
        <f>IF(ABS(sensor_data[[#This Row],[z_zcore]])&gt;3, "Outlier", "Normal")</f>
        <v>Normal</v>
      </c>
      <c r="Q354">
        <f>AVERAGEIF(sensor_data[Unit ID], sensor_data[[#This Row],[Unit ID]], sensor_data[EC])</f>
        <v>18.545294117647057</v>
      </c>
      <c r="R354">
        <f>IF(ISBLANK(sensor_data[[#This Row],[EC]]), sensor_data[[#This Row],[average]], sensor_data[[#This Row],[EC]])</f>
        <v>7.88</v>
      </c>
      <c r="S354" t="str">
        <f>IF(sensor_data[[#This Row],[Filled Energy Consumption]]&gt;AVERAGE(sensor_data[Filled Energy Consumption]), "High", "Low")</f>
        <v>Low</v>
      </c>
      <c r="T354" t="s">
        <v>279</v>
      </c>
      <c r="U354" t="b">
        <v>0</v>
      </c>
      <c r="V354">
        <v>8</v>
      </c>
      <c r="W354">
        <v>0</v>
      </c>
      <c r="X354" t="s">
        <v>19</v>
      </c>
    </row>
    <row r="355" spans="1:24" x14ac:dyDescent="0.3">
      <c r="A355" s="1">
        <v>45624.309374999997</v>
      </c>
      <c r="B355" s="1" t="str">
        <f>TEXT(sensor_data[[#This Row],[Timestamp]], "MMMM")</f>
        <v>November</v>
      </c>
      <c r="C3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5" s="2">
        <f>MONTH(sensor_data[[#This Row],[Timestamp]])</f>
        <v>11</v>
      </c>
      <c r="E355" s="2">
        <f>DAY(sensor_data[[#This Row],[Timestamp]])</f>
        <v>28</v>
      </c>
      <c r="F355" t="s">
        <v>272</v>
      </c>
      <c r="H355">
        <v>81.8</v>
      </c>
      <c r="I355">
        <v>41.5</v>
      </c>
      <c r="J355" t="b">
        <v>1</v>
      </c>
      <c r="K355">
        <v>3.5</v>
      </c>
      <c r="L355" t="str">
        <f>IF(sensor_data[[#This Row],[HVAC Setting]]&lt;=2, "Low", IF(sensor_data[[#This Row],[HVAC Setting]]=3, "Normal", "High"))</f>
        <v>High</v>
      </c>
      <c r="M355">
        <v>20.97</v>
      </c>
      <c r="N355">
        <v>20.97</v>
      </c>
      <c r="O355">
        <f>(sensor_data[[#This Row],[Energy Consumption]]-AVERAGE(sensor_data[Energy Consumption]))/_xlfn.STDEV.P(sensor_data[Energy Consumption])</f>
        <v>-5.0171670104444364E-3</v>
      </c>
      <c r="P355" t="str">
        <f>IF(ABS(sensor_data[[#This Row],[z_zcore]])&gt;3, "Outlier", "Normal")</f>
        <v>Normal</v>
      </c>
      <c r="Q355">
        <f>AVERAGEIF(sensor_data[Unit ID], sensor_data[[#This Row],[Unit ID]], sensor_data[EC])</f>
        <v>18.545294117647057</v>
      </c>
      <c r="R355">
        <f>IF(ISBLANK(sensor_data[[#This Row],[EC]]), sensor_data[[#This Row],[average]], sensor_data[[#This Row],[EC]])</f>
        <v>20.97</v>
      </c>
      <c r="S355" t="str">
        <f>IF(sensor_data[[#This Row],[Filled Energy Consumption]]&gt;AVERAGE(sensor_data[Filled Energy Consumption]), "High", "Low")</f>
        <v>High</v>
      </c>
      <c r="T355" t="s">
        <v>276</v>
      </c>
      <c r="U355" t="b">
        <v>1</v>
      </c>
      <c r="V355">
        <v>24</v>
      </c>
      <c r="W355">
        <v>1</v>
      </c>
      <c r="X355" t="s">
        <v>14</v>
      </c>
    </row>
    <row r="356" spans="1:24" x14ac:dyDescent="0.3">
      <c r="A356" s="1">
        <v>45482.504131944443</v>
      </c>
      <c r="B356" s="1" t="str">
        <f>TEXT(sensor_data[[#This Row],[Timestamp]], "MMMM")</f>
        <v>July</v>
      </c>
      <c r="C3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6" s="2">
        <f>MONTH(sensor_data[[#This Row],[Timestamp]])</f>
        <v>7</v>
      </c>
      <c r="E356" s="2">
        <f>DAY(sensor_data[[#This Row],[Timestamp]])</f>
        <v>9</v>
      </c>
      <c r="F356" t="s">
        <v>272</v>
      </c>
      <c r="H356">
        <v>97.6</v>
      </c>
      <c r="I356">
        <v>66.099999999999994</v>
      </c>
      <c r="J356" t="b">
        <v>0</v>
      </c>
      <c r="K356">
        <v>3</v>
      </c>
      <c r="L356" t="str">
        <f>IF(sensor_data[[#This Row],[HVAC Setting]]&lt;=2, "Low", IF(sensor_data[[#This Row],[HVAC Setting]]=3, "Normal", "High"))</f>
        <v>Normal</v>
      </c>
      <c r="M356">
        <v>17</v>
      </c>
      <c r="N356">
        <v>17</v>
      </c>
      <c r="O356">
        <f>(sensor_data[[#This Row],[Energy Consumption]]-AVERAGE(sensor_data[Energy Consumption]))/_xlfn.STDEV.P(sensor_data[Energy Consumption])</f>
        <v>-5.1181589523909048E-2</v>
      </c>
      <c r="P356" t="str">
        <f>IF(ABS(sensor_data[[#This Row],[z_zcore]])&gt;3, "Outlier", "Normal")</f>
        <v>Normal</v>
      </c>
      <c r="Q356">
        <f>AVERAGEIF(sensor_data[Unit ID], sensor_data[[#This Row],[Unit ID]], sensor_data[EC])</f>
        <v>18.545294117647057</v>
      </c>
      <c r="R356">
        <f>IF(ISBLANK(sensor_data[[#This Row],[EC]]), sensor_data[[#This Row],[average]], sensor_data[[#This Row],[EC]])</f>
        <v>17</v>
      </c>
      <c r="S356" t="str">
        <f>IF(sensor_data[[#This Row],[Filled Energy Consumption]]&gt;AVERAGE(sensor_data[Filled Energy Consumption]), "High", "Low")</f>
        <v>Low</v>
      </c>
      <c r="T356" t="s">
        <v>231</v>
      </c>
      <c r="U356" t="b">
        <v>0</v>
      </c>
      <c r="V356">
        <v>20</v>
      </c>
      <c r="W356">
        <v>1</v>
      </c>
      <c r="X356" t="s">
        <v>14</v>
      </c>
    </row>
    <row r="357" spans="1:24" x14ac:dyDescent="0.3">
      <c r="A357" s="1">
        <v>45429.719814814816</v>
      </c>
      <c r="B357" s="1" t="str">
        <f>TEXT(sensor_data[[#This Row],[Timestamp]], "MMMM")</f>
        <v>May</v>
      </c>
      <c r="C3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7" s="2">
        <f>MONTH(sensor_data[[#This Row],[Timestamp]])</f>
        <v>5</v>
      </c>
      <c r="E357" s="2">
        <f>DAY(sensor_data[[#This Row],[Timestamp]])</f>
        <v>17</v>
      </c>
      <c r="F357" t="s">
        <v>272</v>
      </c>
      <c r="H357">
        <v>71.7</v>
      </c>
      <c r="I357">
        <v>42.5</v>
      </c>
      <c r="J357" t="b">
        <v>0</v>
      </c>
      <c r="K357">
        <v>2</v>
      </c>
      <c r="L357" t="str">
        <f>IF(sensor_data[[#This Row],[HVAC Setting]]&lt;=2, "Low", IF(sensor_data[[#This Row],[HVAC Setting]]=3, "Normal", "High"))</f>
        <v>Low</v>
      </c>
      <c r="M357">
        <v>11</v>
      </c>
      <c r="N357">
        <v>11</v>
      </c>
      <c r="O357">
        <f>(sensor_data[[#This Row],[Energy Consumption]]-AVERAGE(sensor_data[Energy Consumption]))/_xlfn.STDEV.P(sensor_data[Energy Consumption])</f>
        <v>-0.12095149760471202</v>
      </c>
      <c r="P357" t="str">
        <f>IF(ABS(sensor_data[[#This Row],[z_zcore]])&gt;3, "Outlier", "Normal")</f>
        <v>Normal</v>
      </c>
      <c r="Q357">
        <f>AVERAGEIF(sensor_data[Unit ID], sensor_data[[#This Row],[Unit ID]], sensor_data[EC])</f>
        <v>18.545294117647057</v>
      </c>
      <c r="R357">
        <f>IF(ISBLANK(sensor_data[[#This Row],[EC]]), sensor_data[[#This Row],[average]], sensor_data[[#This Row],[EC]])</f>
        <v>11</v>
      </c>
      <c r="S357" t="str">
        <f>IF(sensor_data[[#This Row],[Filled Energy Consumption]]&gt;AVERAGE(sensor_data[Filled Energy Consumption]), "High", "Low")</f>
        <v>Low</v>
      </c>
      <c r="T357" t="s">
        <v>28</v>
      </c>
      <c r="U357" t="b">
        <v>0</v>
      </c>
      <c r="V357">
        <v>8</v>
      </c>
      <c r="W357">
        <v>1</v>
      </c>
      <c r="X357" t="s">
        <v>19</v>
      </c>
    </row>
    <row r="358" spans="1:24" x14ac:dyDescent="0.3">
      <c r="A358" s="1">
        <v>45573.966562499998</v>
      </c>
      <c r="B358" s="1" t="str">
        <f>TEXT(sensor_data[[#This Row],[Timestamp]], "MMMM")</f>
        <v>October</v>
      </c>
      <c r="C3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8" s="2">
        <f>MONTH(sensor_data[[#This Row],[Timestamp]])</f>
        <v>10</v>
      </c>
      <c r="E358" s="2">
        <f>DAY(sensor_data[[#This Row],[Timestamp]])</f>
        <v>8</v>
      </c>
      <c r="F358" t="s">
        <v>272</v>
      </c>
      <c r="H358">
        <v>69.900000000000006</v>
      </c>
      <c r="I358">
        <v>34.299999999999997</v>
      </c>
      <c r="J358" t="b">
        <v>0</v>
      </c>
      <c r="K358">
        <v>2</v>
      </c>
      <c r="L358" t="str">
        <f>IF(sensor_data[[#This Row],[HVAC Setting]]&lt;=2, "Low", IF(sensor_data[[#This Row],[HVAC Setting]]=3, "Normal", "High"))</f>
        <v>Low</v>
      </c>
      <c r="M358">
        <v>10</v>
      </c>
      <c r="N358">
        <v>10</v>
      </c>
      <c r="O358">
        <f>(sensor_data[[#This Row],[Energy Consumption]]-AVERAGE(sensor_data[Energy Consumption]))/_xlfn.STDEV.P(sensor_data[Energy Consumption])</f>
        <v>-0.13257981561817916</v>
      </c>
      <c r="P358" t="str">
        <f>IF(ABS(sensor_data[[#This Row],[z_zcore]])&gt;3, "Outlier", "Normal")</f>
        <v>Normal</v>
      </c>
      <c r="Q358">
        <f>AVERAGEIF(sensor_data[Unit ID], sensor_data[[#This Row],[Unit ID]], sensor_data[EC])</f>
        <v>18.545294117647057</v>
      </c>
      <c r="R358">
        <f>IF(ISBLANK(sensor_data[[#This Row],[EC]]), sensor_data[[#This Row],[average]], sensor_data[[#This Row],[EC]])</f>
        <v>10</v>
      </c>
      <c r="S358" t="str">
        <f>IF(sensor_data[[#This Row],[Filled Energy Consumption]]&gt;AVERAGE(sensor_data[Filled Energy Consumption]), "High", "Low")</f>
        <v>Low</v>
      </c>
      <c r="T358" t="s">
        <v>280</v>
      </c>
      <c r="U358" t="b">
        <v>0</v>
      </c>
      <c r="V358">
        <v>19</v>
      </c>
      <c r="W358">
        <v>0</v>
      </c>
      <c r="X358" t="s">
        <v>19</v>
      </c>
    </row>
    <row r="359" spans="1:24" x14ac:dyDescent="0.3">
      <c r="A359" s="1">
        <v>45429.823831018519</v>
      </c>
      <c r="B359" s="1" t="str">
        <f>TEXT(sensor_data[[#This Row],[Timestamp]], "MMMM")</f>
        <v>May</v>
      </c>
      <c r="C3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9" s="2">
        <f>MONTH(sensor_data[[#This Row],[Timestamp]])</f>
        <v>5</v>
      </c>
      <c r="E359" s="2">
        <f>DAY(sensor_data[[#This Row],[Timestamp]])</f>
        <v>17</v>
      </c>
      <c r="F359" t="s">
        <v>272</v>
      </c>
      <c r="H359">
        <v>78.7</v>
      </c>
      <c r="I359">
        <v>47.8</v>
      </c>
      <c r="J359" t="b">
        <v>0</v>
      </c>
      <c r="K359">
        <v>4</v>
      </c>
      <c r="L359" t="str">
        <f>IF(sensor_data[[#This Row],[HVAC Setting]]&lt;=2, "Low", IF(sensor_data[[#This Row],[HVAC Setting]]=3, "Normal", "High"))</f>
        <v>High</v>
      </c>
      <c r="M359">
        <v>23.1</v>
      </c>
      <c r="N359">
        <v>23.1</v>
      </c>
      <c r="O359">
        <f>(sensor_data[[#This Row],[Energy Consumption]]-AVERAGE(sensor_data[Energy Consumption]))/_xlfn.STDEV.P(sensor_data[Energy Consumption])</f>
        <v>1.9751150358240644E-2</v>
      </c>
      <c r="P359" t="str">
        <f>IF(ABS(sensor_data[[#This Row],[z_zcore]])&gt;3, "Outlier", "Normal")</f>
        <v>Normal</v>
      </c>
      <c r="Q359">
        <f>AVERAGEIF(sensor_data[Unit ID], sensor_data[[#This Row],[Unit ID]], sensor_data[EC])</f>
        <v>18.545294117647057</v>
      </c>
      <c r="R359">
        <f>IF(ISBLANK(sensor_data[[#This Row],[EC]]), sensor_data[[#This Row],[average]], sensor_data[[#This Row],[EC]])</f>
        <v>23.1</v>
      </c>
      <c r="S359" t="str">
        <f>IF(sensor_data[[#This Row],[Filled Energy Consumption]]&gt;AVERAGE(sensor_data[Filled Energy Consumption]), "High", "Low")</f>
        <v>High</v>
      </c>
      <c r="T359" t="s">
        <v>73</v>
      </c>
      <c r="U359" t="b">
        <v>0</v>
      </c>
      <c r="V359">
        <v>6</v>
      </c>
      <c r="W359">
        <v>0</v>
      </c>
      <c r="X359" t="s">
        <v>14</v>
      </c>
    </row>
    <row r="360" spans="1:24" x14ac:dyDescent="0.3">
      <c r="A360" s="1">
        <v>45394.502025462964</v>
      </c>
      <c r="B360" s="1" t="str">
        <f>TEXT(sensor_data[[#This Row],[Timestamp]], "MMMM")</f>
        <v>April</v>
      </c>
      <c r="C3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0" s="2">
        <f>MONTH(sensor_data[[#This Row],[Timestamp]])</f>
        <v>4</v>
      </c>
      <c r="E360" s="2">
        <f>DAY(sensor_data[[#This Row],[Timestamp]])</f>
        <v>12</v>
      </c>
      <c r="F360" t="s">
        <v>272</v>
      </c>
      <c r="H360">
        <v>78.3</v>
      </c>
      <c r="I360">
        <v>57.3</v>
      </c>
      <c r="J360" t="b">
        <v>1</v>
      </c>
      <c r="K360">
        <v>3</v>
      </c>
      <c r="L360" t="str">
        <f>IF(sensor_data[[#This Row],[HVAC Setting]]&lt;=2, "Low", IF(sensor_data[[#This Row],[HVAC Setting]]=3, "Normal", "High"))</f>
        <v>Normal</v>
      </c>
      <c r="M360">
        <v>16.89</v>
      </c>
      <c r="N360">
        <v>16.89</v>
      </c>
      <c r="O360">
        <f>(sensor_data[[#This Row],[Energy Consumption]]-AVERAGE(sensor_data[Energy Consumption]))/_xlfn.STDEV.P(sensor_data[Energy Consumption])</f>
        <v>-5.2460704505390435E-2</v>
      </c>
      <c r="P360" t="str">
        <f>IF(ABS(sensor_data[[#This Row],[z_zcore]])&gt;3, "Outlier", "Normal")</f>
        <v>Normal</v>
      </c>
      <c r="Q360">
        <f>AVERAGEIF(sensor_data[Unit ID], sensor_data[[#This Row],[Unit ID]], sensor_data[EC])</f>
        <v>18.545294117647057</v>
      </c>
      <c r="R360">
        <f>IF(ISBLANK(sensor_data[[#This Row],[EC]]), sensor_data[[#This Row],[average]], sensor_data[[#This Row],[EC]])</f>
        <v>16.89</v>
      </c>
      <c r="S360" t="str">
        <f>IF(sensor_data[[#This Row],[Filled Energy Consumption]]&gt;AVERAGE(sensor_data[Filled Energy Consumption]), "High", "Low")</f>
        <v>Low</v>
      </c>
      <c r="T360" t="s">
        <v>160</v>
      </c>
      <c r="U360" t="b">
        <v>1</v>
      </c>
      <c r="V360">
        <v>21</v>
      </c>
      <c r="W360">
        <v>1</v>
      </c>
      <c r="X360" t="s">
        <v>19</v>
      </c>
    </row>
    <row r="361" spans="1:24" x14ac:dyDescent="0.3">
      <c r="A361" s="1">
        <v>45358.673310185186</v>
      </c>
      <c r="B361" s="1" t="str">
        <f>TEXT(sensor_data[[#This Row],[Timestamp]], "MMMM")</f>
        <v>March</v>
      </c>
      <c r="C3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1" s="2">
        <f>MONTH(sensor_data[[#This Row],[Timestamp]])</f>
        <v>3</v>
      </c>
      <c r="E361" s="2">
        <f>DAY(sensor_data[[#This Row],[Timestamp]])</f>
        <v>7</v>
      </c>
      <c r="F361" t="s">
        <v>272</v>
      </c>
      <c r="H361">
        <v>69.8</v>
      </c>
      <c r="I361">
        <v>59.5</v>
      </c>
      <c r="J361" t="b">
        <v>0</v>
      </c>
      <c r="K361">
        <v>3</v>
      </c>
      <c r="L361" t="str">
        <f>IF(sensor_data[[#This Row],[HVAC Setting]]&lt;=2, "Low", IF(sensor_data[[#This Row],[HVAC Setting]]=3, "Normal", "High"))</f>
        <v>Normal</v>
      </c>
      <c r="M361">
        <v>15</v>
      </c>
      <c r="N361">
        <v>15</v>
      </c>
      <c r="O361">
        <f>(sensor_data[[#This Row],[Energy Consumption]]-AVERAGE(sensor_data[Energy Consumption]))/_xlfn.STDEV.P(sensor_data[Energy Consumption])</f>
        <v>-7.4438225550843368E-2</v>
      </c>
      <c r="P361" t="str">
        <f>IF(ABS(sensor_data[[#This Row],[z_zcore]])&gt;3, "Outlier", "Normal")</f>
        <v>Normal</v>
      </c>
      <c r="Q361">
        <f>AVERAGEIF(sensor_data[Unit ID], sensor_data[[#This Row],[Unit ID]], sensor_data[EC])</f>
        <v>18.545294117647057</v>
      </c>
      <c r="R361">
        <f>IF(ISBLANK(sensor_data[[#This Row],[EC]]), sensor_data[[#This Row],[average]], sensor_data[[#This Row],[EC]])</f>
        <v>15</v>
      </c>
      <c r="S361" t="str">
        <f>IF(sensor_data[[#This Row],[Filled Energy Consumption]]&gt;AVERAGE(sensor_data[Filled Energy Consumption]), "High", "Low")</f>
        <v>Low</v>
      </c>
      <c r="T361" t="s">
        <v>45</v>
      </c>
      <c r="U361" t="b">
        <v>0</v>
      </c>
      <c r="V361">
        <v>22</v>
      </c>
      <c r="W361">
        <v>0</v>
      </c>
      <c r="X361" t="s">
        <v>17</v>
      </c>
    </row>
    <row r="362" spans="1:24" x14ac:dyDescent="0.3">
      <c r="A362" s="1">
        <v>45458.424537037034</v>
      </c>
      <c r="B362" s="1" t="str">
        <f>TEXT(sensor_data[[#This Row],[Timestamp]], "MMMM")</f>
        <v>June</v>
      </c>
      <c r="C3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2" s="2">
        <f>MONTH(sensor_data[[#This Row],[Timestamp]])</f>
        <v>6</v>
      </c>
      <c r="E362" s="2">
        <f>DAY(sensor_data[[#This Row],[Timestamp]])</f>
        <v>15</v>
      </c>
      <c r="F362" t="s">
        <v>281</v>
      </c>
      <c r="H362">
        <v>90.2</v>
      </c>
      <c r="I362">
        <v>69.900000000000006</v>
      </c>
      <c r="J362" t="b">
        <v>0</v>
      </c>
      <c r="K362">
        <v>3.5</v>
      </c>
      <c r="L362" t="str">
        <f>IF(sensor_data[[#This Row],[HVAC Setting]]&lt;=2, "Low", IF(sensor_data[[#This Row],[HVAC Setting]]=3, "Normal", "High"))</f>
        <v>High</v>
      </c>
      <c r="M362">
        <v>20.48</v>
      </c>
      <c r="N362">
        <v>20.48</v>
      </c>
      <c r="O362">
        <f>(sensor_data[[#This Row],[Energy Consumption]]-AVERAGE(sensor_data[Energy Consumption]))/_xlfn.STDEV.P(sensor_data[Energy Consumption])</f>
        <v>-1.0715042837043326E-2</v>
      </c>
      <c r="P362" t="str">
        <f>IF(ABS(sensor_data[[#This Row],[z_zcore]])&gt;3, "Outlier", "Normal")</f>
        <v>Normal</v>
      </c>
      <c r="Q362">
        <f>AVERAGEIF(sensor_data[Unit ID], sensor_data[[#This Row],[Unit ID]], sensor_data[EC])</f>
        <v>20.744736842105262</v>
      </c>
      <c r="R362">
        <f>IF(ISBLANK(sensor_data[[#This Row],[EC]]), sensor_data[[#This Row],[average]], sensor_data[[#This Row],[EC]])</f>
        <v>20.48</v>
      </c>
      <c r="S362" t="str">
        <f>IF(sensor_data[[#This Row],[Filled Energy Consumption]]&gt;AVERAGE(sensor_data[Filled Energy Consumption]), "High", "Low")</f>
        <v>High</v>
      </c>
      <c r="T362" t="s">
        <v>282</v>
      </c>
      <c r="U362" t="b">
        <v>0</v>
      </c>
      <c r="V362">
        <v>23</v>
      </c>
      <c r="W362">
        <v>1</v>
      </c>
      <c r="X362" t="s">
        <v>14</v>
      </c>
    </row>
    <row r="363" spans="1:24" x14ac:dyDescent="0.3">
      <c r="A363" s="1">
        <v>45367.610578703701</v>
      </c>
      <c r="B363" s="1" t="str">
        <f>TEXT(sensor_data[[#This Row],[Timestamp]], "MMMM")</f>
        <v>March</v>
      </c>
      <c r="C3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3" s="2">
        <f>MONTH(sensor_data[[#This Row],[Timestamp]])</f>
        <v>3</v>
      </c>
      <c r="E363" s="2">
        <f>DAY(sensor_data[[#This Row],[Timestamp]])</f>
        <v>16</v>
      </c>
      <c r="F363" t="s">
        <v>281</v>
      </c>
      <c r="H363">
        <v>74</v>
      </c>
      <c r="I363">
        <v>46.3</v>
      </c>
      <c r="J363" t="b">
        <v>0</v>
      </c>
      <c r="K363">
        <v>3.5</v>
      </c>
      <c r="L363" t="str">
        <f>IF(sensor_data[[#This Row],[HVAC Setting]]&lt;=2, "Low", IF(sensor_data[[#This Row],[HVAC Setting]]=3, "Normal", "High"))</f>
        <v>High</v>
      </c>
      <c r="M363">
        <v>19.43</v>
      </c>
      <c r="N363">
        <v>19.43</v>
      </c>
      <c r="O363">
        <f>(sensor_data[[#This Row],[Energy Consumption]]-AVERAGE(sensor_data[Energy Consumption]))/_xlfn.STDEV.P(sensor_data[Energy Consumption])</f>
        <v>-2.2924776751183856E-2</v>
      </c>
      <c r="P363" t="str">
        <f>IF(ABS(sensor_data[[#This Row],[z_zcore]])&gt;3, "Outlier", "Normal")</f>
        <v>Normal</v>
      </c>
      <c r="Q363">
        <f>AVERAGEIF(sensor_data[Unit ID], sensor_data[[#This Row],[Unit ID]], sensor_data[EC])</f>
        <v>20.744736842105262</v>
      </c>
      <c r="R363">
        <f>IF(ISBLANK(sensor_data[[#This Row],[EC]]), sensor_data[[#This Row],[average]], sensor_data[[#This Row],[EC]])</f>
        <v>19.43</v>
      </c>
      <c r="S363" t="str">
        <f>IF(sensor_data[[#This Row],[Filled Energy Consumption]]&gt;AVERAGE(sensor_data[Filled Energy Consumption]), "High", "Low")</f>
        <v>High</v>
      </c>
      <c r="T363" t="s">
        <v>283</v>
      </c>
      <c r="U363" t="b">
        <v>0</v>
      </c>
      <c r="V363">
        <v>15</v>
      </c>
      <c r="W363">
        <v>0</v>
      </c>
      <c r="X363" t="s">
        <v>17</v>
      </c>
    </row>
    <row r="364" spans="1:24" x14ac:dyDescent="0.3">
      <c r="A364" s="1">
        <v>45417.547511574077</v>
      </c>
      <c r="B364" s="1" t="str">
        <f>TEXT(sensor_data[[#This Row],[Timestamp]], "MMMM")</f>
        <v>May</v>
      </c>
      <c r="C3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4" s="2">
        <f>MONTH(sensor_data[[#This Row],[Timestamp]])</f>
        <v>5</v>
      </c>
      <c r="E364" s="2">
        <f>DAY(sensor_data[[#This Row],[Timestamp]])</f>
        <v>5</v>
      </c>
      <c r="F364" t="s">
        <v>281</v>
      </c>
      <c r="H364">
        <v>77.5</v>
      </c>
      <c r="I364">
        <v>42.5</v>
      </c>
      <c r="J364" t="b">
        <v>1</v>
      </c>
      <c r="K364">
        <v>2.5</v>
      </c>
      <c r="L364" t="str">
        <f>IF(sensor_data[[#This Row],[HVAC Setting]]&lt;=2, "Low", IF(sensor_data[[#This Row],[HVAC Setting]]=3, "Normal", "High"))</f>
        <v>High</v>
      </c>
      <c r="M364">
        <v>14.66</v>
      </c>
      <c r="N364">
        <v>14.66</v>
      </c>
      <c r="O364">
        <f>(sensor_data[[#This Row],[Energy Consumption]]-AVERAGE(sensor_data[Energy Consumption]))/_xlfn.STDEV.P(sensor_data[Energy Consumption])</f>
        <v>-7.8391853675422202E-2</v>
      </c>
      <c r="P364" t="str">
        <f>IF(ABS(sensor_data[[#This Row],[z_zcore]])&gt;3, "Outlier", "Normal")</f>
        <v>Normal</v>
      </c>
      <c r="Q364">
        <f>AVERAGEIF(sensor_data[Unit ID], sensor_data[[#This Row],[Unit ID]], sensor_data[EC])</f>
        <v>20.744736842105262</v>
      </c>
      <c r="R364">
        <f>IF(ISBLANK(sensor_data[[#This Row],[EC]]), sensor_data[[#This Row],[average]], sensor_data[[#This Row],[EC]])</f>
        <v>14.66</v>
      </c>
      <c r="S364" t="str">
        <f>IF(sensor_data[[#This Row],[Filled Energy Consumption]]&gt;AVERAGE(sensor_data[Filled Energy Consumption]), "High", "Low")</f>
        <v>Low</v>
      </c>
      <c r="T364" t="s">
        <v>284</v>
      </c>
      <c r="U364" t="b">
        <v>1</v>
      </c>
      <c r="V364">
        <v>10</v>
      </c>
      <c r="W364">
        <v>1</v>
      </c>
      <c r="X364" t="s">
        <v>14</v>
      </c>
    </row>
    <row r="365" spans="1:24" x14ac:dyDescent="0.3">
      <c r="A365" s="1">
        <v>45462.644756944443</v>
      </c>
      <c r="B365" s="1" t="str">
        <f>TEXT(sensor_data[[#This Row],[Timestamp]], "MMMM")</f>
        <v>June</v>
      </c>
      <c r="C3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5" s="2">
        <f>MONTH(sensor_data[[#This Row],[Timestamp]])</f>
        <v>6</v>
      </c>
      <c r="E365" s="2">
        <f>DAY(sensor_data[[#This Row],[Timestamp]])</f>
        <v>19</v>
      </c>
      <c r="F365" t="s">
        <v>281</v>
      </c>
      <c r="H365">
        <v>89.7</v>
      </c>
      <c r="I365">
        <v>61.9</v>
      </c>
      <c r="J365" t="b">
        <v>0</v>
      </c>
      <c r="K365">
        <v>4</v>
      </c>
      <c r="L365" t="str">
        <f>IF(sensor_data[[#This Row],[HVAC Setting]]&lt;=2, "Low", IF(sensor_data[[#This Row],[HVAC Setting]]=3, "Normal", "High"))</f>
        <v>High</v>
      </c>
      <c r="M365">
        <v>23</v>
      </c>
      <c r="N365">
        <v>23</v>
      </c>
      <c r="O365">
        <f>(sensor_data[[#This Row],[Energy Consumption]]-AVERAGE(sensor_data[Energy Consumption]))/_xlfn.STDEV.P(sensor_data[Energy Consumption])</f>
        <v>1.8588318556893912E-2</v>
      </c>
      <c r="P365" t="str">
        <f>IF(ABS(sensor_data[[#This Row],[z_zcore]])&gt;3, "Outlier", "Normal")</f>
        <v>Normal</v>
      </c>
      <c r="Q365">
        <f>AVERAGEIF(sensor_data[Unit ID], sensor_data[[#This Row],[Unit ID]], sensor_data[EC])</f>
        <v>20.744736842105262</v>
      </c>
      <c r="R365">
        <f>IF(ISBLANK(sensor_data[[#This Row],[EC]]), sensor_data[[#This Row],[average]], sensor_data[[#This Row],[EC]])</f>
        <v>23</v>
      </c>
      <c r="S365" t="str">
        <f>IF(sensor_data[[#This Row],[Filled Energy Consumption]]&gt;AVERAGE(sensor_data[Filled Energy Consumption]), "High", "Low")</f>
        <v>High</v>
      </c>
      <c r="T365" t="s">
        <v>285</v>
      </c>
      <c r="U365" t="b">
        <v>0</v>
      </c>
      <c r="V365">
        <v>11</v>
      </c>
      <c r="W365">
        <v>0</v>
      </c>
      <c r="X365" t="s">
        <v>19</v>
      </c>
    </row>
    <row r="366" spans="1:24" x14ac:dyDescent="0.3">
      <c r="A366" s="1">
        <v>45420.30300925926</v>
      </c>
      <c r="B366" s="1" t="str">
        <f>TEXT(sensor_data[[#This Row],[Timestamp]], "MMMM")</f>
        <v>May</v>
      </c>
      <c r="C3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6" s="2">
        <f>MONTH(sensor_data[[#This Row],[Timestamp]])</f>
        <v>5</v>
      </c>
      <c r="E366" s="2">
        <f>DAY(sensor_data[[#This Row],[Timestamp]])</f>
        <v>8</v>
      </c>
      <c r="F366" t="s">
        <v>281</v>
      </c>
      <c r="H366">
        <v>72.2</v>
      </c>
      <c r="I366">
        <v>42.3</v>
      </c>
      <c r="J366" t="b">
        <v>0</v>
      </c>
      <c r="K366">
        <v>2</v>
      </c>
      <c r="L366" t="str">
        <f>IF(sensor_data[[#This Row],[HVAC Setting]]&lt;=2, "Low", IF(sensor_data[[#This Row],[HVAC Setting]]=3, "Normal", "High"))</f>
        <v>Low</v>
      </c>
      <c r="M366">
        <v>10</v>
      </c>
      <c r="N366">
        <v>10</v>
      </c>
      <c r="O366">
        <f>(sensor_data[[#This Row],[Energy Consumption]]-AVERAGE(sensor_data[Energy Consumption]))/_xlfn.STDEV.P(sensor_data[Energy Consumption])</f>
        <v>-0.13257981561817916</v>
      </c>
      <c r="P366" t="str">
        <f>IF(ABS(sensor_data[[#This Row],[z_zcore]])&gt;3, "Outlier", "Normal")</f>
        <v>Normal</v>
      </c>
      <c r="Q366">
        <f>AVERAGEIF(sensor_data[Unit ID], sensor_data[[#This Row],[Unit ID]], sensor_data[EC])</f>
        <v>20.744736842105262</v>
      </c>
      <c r="R366">
        <f>IF(ISBLANK(sensor_data[[#This Row],[EC]]), sensor_data[[#This Row],[average]], sensor_data[[#This Row],[EC]])</f>
        <v>10</v>
      </c>
      <c r="S366" t="str">
        <f>IF(sensor_data[[#This Row],[Filled Energy Consumption]]&gt;AVERAGE(sensor_data[Filled Energy Consumption]), "High", "Low")</f>
        <v>Low</v>
      </c>
      <c r="T366" t="s">
        <v>286</v>
      </c>
      <c r="U366" t="b">
        <v>0</v>
      </c>
      <c r="V366">
        <v>7</v>
      </c>
      <c r="W366">
        <v>0</v>
      </c>
      <c r="X366" t="s">
        <v>19</v>
      </c>
    </row>
    <row r="367" spans="1:24" x14ac:dyDescent="0.3">
      <c r="A367" s="1">
        <v>45478.336111111108</v>
      </c>
      <c r="B367" s="1" t="str">
        <f>TEXT(sensor_data[[#This Row],[Timestamp]], "MMMM")</f>
        <v>July</v>
      </c>
      <c r="C3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7" s="2">
        <f>MONTH(sensor_data[[#This Row],[Timestamp]])</f>
        <v>7</v>
      </c>
      <c r="E367" s="2">
        <f>DAY(sensor_data[[#This Row],[Timestamp]])</f>
        <v>5</v>
      </c>
      <c r="F367" t="s">
        <v>281</v>
      </c>
      <c r="H367">
        <v>98.1</v>
      </c>
      <c r="I367">
        <v>58.2</v>
      </c>
      <c r="J367" t="b">
        <v>0</v>
      </c>
      <c r="K367">
        <v>4</v>
      </c>
      <c r="L367" t="str">
        <f>IF(sensor_data[[#This Row],[HVAC Setting]]&lt;=2, "Low", IF(sensor_data[[#This Row],[HVAC Setting]]=3, "Normal", "High"))</f>
        <v>High</v>
      </c>
      <c r="M367">
        <v>23</v>
      </c>
      <c r="N367">
        <v>23</v>
      </c>
      <c r="O367">
        <f>(sensor_data[[#This Row],[Energy Consumption]]-AVERAGE(sensor_data[Energy Consumption]))/_xlfn.STDEV.P(sensor_data[Energy Consumption])</f>
        <v>1.8588318556893912E-2</v>
      </c>
      <c r="P367" t="str">
        <f>IF(ABS(sensor_data[[#This Row],[z_zcore]])&gt;3, "Outlier", "Normal")</f>
        <v>Normal</v>
      </c>
      <c r="Q367">
        <f>AVERAGEIF(sensor_data[Unit ID], sensor_data[[#This Row],[Unit ID]], sensor_data[EC])</f>
        <v>20.744736842105262</v>
      </c>
      <c r="R367">
        <f>IF(ISBLANK(sensor_data[[#This Row],[EC]]), sensor_data[[#This Row],[average]], sensor_data[[#This Row],[EC]])</f>
        <v>23</v>
      </c>
      <c r="S367" t="str">
        <f>IF(sensor_data[[#This Row],[Filled Energy Consumption]]&gt;AVERAGE(sensor_data[Filled Energy Consumption]), "High", "Low")</f>
        <v>High</v>
      </c>
      <c r="T367" t="s">
        <v>241</v>
      </c>
      <c r="U367" t="b">
        <v>0</v>
      </c>
      <c r="V367">
        <v>18</v>
      </c>
      <c r="W367">
        <v>0</v>
      </c>
      <c r="X367" t="s">
        <v>14</v>
      </c>
    </row>
    <row r="368" spans="1:24" x14ac:dyDescent="0.3">
      <c r="A368" s="1">
        <v>45385.804722222223</v>
      </c>
      <c r="B368" s="1" t="str">
        <f>TEXT(sensor_data[[#This Row],[Timestamp]], "MMMM")</f>
        <v>April</v>
      </c>
      <c r="C3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8" s="2">
        <f>MONTH(sensor_data[[#This Row],[Timestamp]])</f>
        <v>4</v>
      </c>
      <c r="E368" s="2">
        <f>DAY(sensor_data[[#This Row],[Timestamp]])</f>
        <v>3</v>
      </c>
      <c r="F368" t="s">
        <v>281</v>
      </c>
      <c r="H368">
        <v>63</v>
      </c>
      <c r="I368">
        <v>34.6</v>
      </c>
      <c r="J368" t="b">
        <v>0</v>
      </c>
      <c r="K368">
        <v>2</v>
      </c>
      <c r="L368" t="str">
        <f>IF(sensor_data[[#This Row],[HVAC Setting]]&lt;=2, "Low", IF(sensor_data[[#This Row],[HVAC Setting]]=3, "Normal", "High"))</f>
        <v>Low</v>
      </c>
      <c r="M368">
        <v>12.1</v>
      </c>
      <c r="N368">
        <v>12.1</v>
      </c>
      <c r="O368">
        <f>(sensor_data[[#This Row],[Energy Consumption]]-AVERAGE(sensor_data[Energy Consumption]))/_xlfn.STDEV.P(sensor_data[Energy Consumption])</f>
        <v>-0.10816034778989814</v>
      </c>
      <c r="P368" t="str">
        <f>IF(ABS(sensor_data[[#This Row],[z_zcore]])&gt;3, "Outlier", "Normal")</f>
        <v>Normal</v>
      </c>
      <c r="Q368">
        <f>AVERAGEIF(sensor_data[Unit ID], sensor_data[[#This Row],[Unit ID]], sensor_data[EC])</f>
        <v>20.744736842105262</v>
      </c>
      <c r="R368">
        <f>IF(ISBLANK(sensor_data[[#This Row],[EC]]), sensor_data[[#This Row],[average]], sensor_data[[#This Row],[EC]])</f>
        <v>12.1</v>
      </c>
      <c r="S368" t="str">
        <f>IF(sensor_data[[#This Row],[Filled Energy Consumption]]&gt;AVERAGE(sensor_data[Filled Energy Consumption]), "High", "Low")</f>
        <v>Low</v>
      </c>
      <c r="T368" t="s">
        <v>100</v>
      </c>
      <c r="U368" t="b">
        <v>0</v>
      </c>
      <c r="V368">
        <v>2</v>
      </c>
      <c r="W368">
        <v>1</v>
      </c>
      <c r="X368" t="s">
        <v>14</v>
      </c>
    </row>
    <row r="369" spans="1:24" x14ac:dyDescent="0.3">
      <c r="A369" s="1">
        <v>45530.886412037034</v>
      </c>
      <c r="B369" s="1" t="str">
        <f>TEXT(sensor_data[[#This Row],[Timestamp]], "MMMM")</f>
        <v>August</v>
      </c>
      <c r="C3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9" s="2">
        <f>MONTH(sensor_data[[#This Row],[Timestamp]])</f>
        <v>8</v>
      </c>
      <c r="E369" s="2">
        <f>DAY(sensor_data[[#This Row],[Timestamp]])</f>
        <v>26</v>
      </c>
      <c r="F369" t="s">
        <v>281</v>
      </c>
      <c r="H369">
        <v>89</v>
      </c>
      <c r="I369">
        <v>42.6</v>
      </c>
      <c r="J369" t="b">
        <v>1</v>
      </c>
      <c r="K369">
        <v>5</v>
      </c>
      <c r="L369" t="str">
        <f>IF(sensor_data[[#This Row],[HVAC Setting]]&lt;=2, "Low", IF(sensor_data[[#This Row],[HVAC Setting]]=3, "Normal", "High"))</f>
        <v>High</v>
      </c>
      <c r="M369">
        <v>28.19</v>
      </c>
      <c r="N369">
        <v>28.19</v>
      </c>
      <c r="O369">
        <f>(sensor_data[[#This Row],[Energy Consumption]]-AVERAGE(sensor_data[Energy Consumption]))/_xlfn.STDEV.P(sensor_data[Energy Consumption])</f>
        <v>7.8939289046788486E-2</v>
      </c>
      <c r="P369" t="str">
        <f>IF(ABS(sensor_data[[#This Row],[z_zcore]])&gt;3, "Outlier", "Normal")</f>
        <v>Normal</v>
      </c>
      <c r="Q369">
        <f>AVERAGEIF(sensor_data[Unit ID], sensor_data[[#This Row],[Unit ID]], sensor_data[EC])</f>
        <v>20.744736842105262</v>
      </c>
      <c r="R369">
        <f>IF(ISBLANK(sensor_data[[#This Row],[EC]]), sensor_data[[#This Row],[average]], sensor_data[[#This Row],[EC]])</f>
        <v>28.19</v>
      </c>
      <c r="S369" t="str">
        <f>IF(sensor_data[[#This Row],[Filled Energy Consumption]]&gt;AVERAGE(sensor_data[Filled Energy Consumption]), "High", "Low")</f>
        <v>High</v>
      </c>
      <c r="T369" t="s">
        <v>287</v>
      </c>
      <c r="U369" t="b">
        <v>1</v>
      </c>
      <c r="V369">
        <v>22</v>
      </c>
      <c r="W369">
        <v>1</v>
      </c>
      <c r="X369" t="s">
        <v>19</v>
      </c>
    </row>
    <row r="370" spans="1:24" x14ac:dyDescent="0.3">
      <c r="A370" s="1">
        <v>45470.190567129626</v>
      </c>
      <c r="B370" s="1" t="str">
        <f>TEXT(sensor_data[[#This Row],[Timestamp]], "MMMM")</f>
        <v>June</v>
      </c>
      <c r="C3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0" s="2">
        <f>MONTH(sensor_data[[#This Row],[Timestamp]])</f>
        <v>6</v>
      </c>
      <c r="E370" s="2">
        <f>DAY(sensor_data[[#This Row],[Timestamp]])</f>
        <v>27</v>
      </c>
      <c r="F370" t="s">
        <v>281</v>
      </c>
      <c r="H370">
        <v>88</v>
      </c>
      <c r="I370">
        <v>51.2</v>
      </c>
      <c r="J370" t="b">
        <v>0</v>
      </c>
      <c r="K370">
        <v>3</v>
      </c>
      <c r="L370" t="str">
        <f>IF(sensor_data[[#This Row],[HVAC Setting]]&lt;=2, "Low", IF(sensor_data[[#This Row],[HVAC Setting]]=3, "Normal", "High"))</f>
        <v>Normal</v>
      </c>
      <c r="M370">
        <v>18</v>
      </c>
      <c r="N370">
        <v>18</v>
      </c>
      <c r="O370">
        <f>(sensor_data[[#This Row],[Energy Consumption]]-AVERAGE(sensor_data[Energy Consumption]))/_xlfn.STDEV.P(sensor_data[Energy Consumption])</f>
        <v>-3.9553271510441891E-2</v>
      </c>
      <c r="P370" t="str">
        <f>IF(ABS(sensor_data[[#This Row],[z_zcore]])&gt;3, "Outlier", "Normal")</f>
        <v>Normal</v>
      </c>
      <c r="Q370">
        <f>AVERAGEIF(sensor_data[Unit ID], sensor_data[[#This Row],[Unit ID]], sensor_data[EC])</f>
        <v>20.744736842105262</v>
      </c>
      <c r="R370">
        <f>IF(ISBLANK(sensor_data[[#This Row],[EC]]), sensor_data[[#This Row],[average]], sensor_data[[#This Row],[EC]])</f>
        <v>18</v>
      </c>
      <c r="S370" t="str">
        <f>IF(sensor_data[[#This Row],[Filled Energy Consumption]]&gt;AVERAGE(sensor_data[Filled Energy Consumption]), "High", "Low")</f>
        <v>High</v>
      </c>
      <c r="T370" t="s">
        <v>288</v>
      </c>
      <c r="U370" t="b">
        <v>0</v>
      </c>
      <c r="V370">
        <v>1</v>
      </c>
      <c r="W370">
        <v>1</v>
      </c>
      <c r="X370" t="s">
        <v>19</v>
      </c>
    </row>
    <row r="371" spans="1:24" x14ac:dyDescent="0.3">
      <c r="A371" s="1">
        <v>45544.578784722224</v>
      </c>
      <c r="B371" s="1" t="str">
        <f>TEXT(sensor_data[[#This Row],[Timestamp]], "MMMM")</f>
        <v>September</v>
      </c>
      <c r="C3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1" s="2">
        <f>MONTH(sensor_data[[#This Row],[Timestamp]])</f>
        <v>9</v>
      </c>
      <c r="E371" s="2">
        <f>DAY(sensor_data[[#This Row],[Timestamp]])</f>
        <v>9</v>
      </c>
      <c r="F371" t="s">
        <v>281</v>
      </c>
      <c r="H371">
        <v>74.900000000000006</v>
      </c>
      <c r="I371">
        <v>34.200000000000003</v>
      </c>
      <c r="J371" t="b">
        <v>1</v>
      </c>
      <c r="K371">
        <v>3</v>
      </c>
      <c r="L371" t="str">
        <f>IF(sensor_data[[#This Row],[HVAC Setting]]&lt;=2, "Low", IF(sensor_data[[#This Row],[HVAC Setting]]=3, "Normal", "High"))</f>
        <v>Normal</v>
      </c>
      <c r="M371">
        <v>16.75</v>
      </c>
      <c r="N371">
        <v>16.75</v>
      </c>
      <c r="O371">
        <f>(sensor_data[[#This Row],[Energy Consumption]]-AVERAGE(sensor_data[Energy Consumption]))/_xlfn.STDEV.P(sensor_data[Energy Consumption])</f>
        <v>-5.408866902727584E-2</v>
      </c>
      <c r="P371" t="str">
        <f>IF(ABS(sensor_data[[#This Row],[z_zcore]])&gt;3, "Outlier", "Normal")</f>
        <v>Normal</v>
      </c>
      <c r="Q371">
        <f>AVERAGEIF(sensor_data[Unit ID], sensor_data[[#This Row],[Unit ID]], sensor_data[EC])</f>
        <v>20.744736842105262</v>
      </c>
      <c r="R371">
        <f>IF(ISBLANK(sensor_data[[#This Row],[EC]]), sensor_data[[#This Row],[average]], sensor_data[[#This Row],[EC]])</f>
        <v>16.75</v>
      </c>
      <c r="S371" t="str">
        <f>IF(sensor_data[[#This Row],[Filled Energy Consumption]]&gt;AVERAGE(sensor_data[Filled Energy Consumption]), "High", "Low")</f>
        <v>Low</v>
      </c>
      <c r="T371" t="s">
        <v>63</v>
      </c>
      <c r="U371" t="b">
        <v>1</v>
      </c>
      <c r="V371">
        <v>19</v>
      </c>
      <c r="W371">
        <v>1</v>
      </c>
      <c r="X371" t="s">
        <v>19</v>
      </c>
    </row>
    <row r="372" spans="1:24" x14ac:dyDescent="0.3">
      <c r="A372" s="1">
        <v>45529.809988425928</v>
      </c>
      <c r="B372" s="1" t="str">
        <f>TEXT(sensor_data[[#This Row],[Timestamp]], "MMMM")</f>
        <v>August</v>
      </c>
      <c r="C3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2" s="2">
        <f>MONTH(sensor_data[[#This Row],[Timestamp]])</f>
        <v>8</v>
      </c>
      <c r="E372" s="2">
        <f>DAY(sensor_data[[#This Row],[Timestamp]])</f>
        <v>25</v>
      </c>
      <c r="F372" t="s">
        <v>281</v>
      </c>
      <c r="H372">
        <v>92.6</v>
      </c>
      <c r="I372">
        <v>67.900000000000006</v>
      </c>
      <c r="J372" t="b">
        <v>1</v>
      </c>
      <c r="K372">
        <v>5</v>
      </c>
      <c r="L372" t="str">
        <f>IF(sensor_data[[#This Row],[HVAC Setting]]&lt;=2, "Low", IF(sensor_data[[#This Row],[HVAC Setting]]=3, "Normal", "High"))</f>
        <v>High</v>
      </c>
      <c r="M372">
        <v>34.65</v>
      </c>
      <c r="N372">
        <v>34.65</v>
      </c>
      <c r="O372">
        <f>(sensor_data[[#This Row],[Energy Consumption]]-AVERAGE(sensor_data[Energy Consumption]))/_xlfn.STDEV.P(sensor_data[Energy Consumption])</f>
        <v>0.1540582234137863</v>
      </c>
      <c r="P372" t="str">
        <f>IF(ABS(sensor_data[[#This Row],[z_zcore]])&gt;3, "Outlier", "Normal")</f>
        <v>Normal</v>
      </c>
      <c r="Q372">
        <f>AVERAGEIF(sensor_data[Unit ID], sensor_data[[#This Row],[Unit ID]], sensor_data[EC])</f>
        <v>20.744736842105262</v>
      </c>
      <c r="R372">
        <f>IF(ISBLANK(sensor_data[[#This Row],[EC]]), sensor_data[[#This Row],[average]], sensor_data[[#This Row],[EC]])</f>
        <v>34.65</v>
      </c>
      <c r="S372" t="str">
        <f>IF(sensor_data[[#This Row],[Filled Energy Consumption]]&gt;AVERAGE(sensor_data[Filled Energy Consumption]), "High", "Low")</f>
        <v>High</v>
      </c>
      <c r="T372" t="s">
        <v>22</v>
      </c>
      <c r="U372" t="b">
        <v>1</v>
      </c>
      <c r="V372">
        <v>16</v>
      </c>
      <c r="W372">
        <v>1</v>
      </c>
      <c r="X372" t="s">
        <v>19</v>
      </c>
    </row>
    <row r="373" spans="1:24" x14ac:dyDescent="0.3">
      <c r="A373" s="1">
        <v>45367.322708333333</v>
      </c>
      <c r="B373" s="1" t="str">
        <f>TEXT(sensor_data[[#This Row],[Timestamp]], "MMMM")</f>
        <v>March</v>
      </c>
      <c r="C3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3" s="2">
        <f>MONTH(sensor_data[[#This Row],[Timestamp]])</f>
        <v>3</v>
      </c>
      <c r="E373" s="2">
        <f>DAY(sensor_data[[#This Row],[Timestamp]])</f>
        <v>16</v>
      </c>
      <c r="F373" t="s">
        <v>281</v>
      </c>
      <c r="H373">
        <v>62</v>
      </c>
      <c r="I373">
        <v>37.1</v>
      </c>
      <c r="J373" t="b">
        <v>1</v>
      </c>
      <c r="K373">
        <v>3.5</v>
      </c>
      <c r="L373" t="str">
        <f>IF(sensor_data[[#This Row],[HVAC Setting]]&lt;=2, "Low", IF(sensor_data[[#This Row],[HVAC Setting]]=3, "Normal", "High"))</f>
        <v>High</v>
      </c>
      <c r="O373">
        <f>(sensor_data[[#This Row],[Energy Consumption]]-AVERAGE(sensor_data[Energy Consumption]))/_xlfn.STDEV.P(sensor_data[Energy Consumption])</f>
        <v>-0.24886299575285079</v>
      </c>
      <c r="P373" t="str">
        <f>IF(ABS(sensor_data[[#This Row],[z_zcore]])&gt;3, "Outlier", "Normal")</f>
        <v>Normal</v>
      </c>
      <c r="Q373">
        <f>AVERAGEIF(sensor_data[Unit ID], sensor_data[[#This Row],[Unit ID]], sensor_data[EC])</f>
        <v>20.744736842105262</v>
      </c>
      <c r="R373">
        <f>IF(ISBLANK(sensor_data[[#This Row],[EC]]), sensor_data[[#This Row],[average]], sensor_data[[#This Row],[EC]])</f>
        <v>20.744736842105262</v>
      </c>
      <c r="S373" t="str">
        <f>IF(sensor_data[[#This Row],[Filled Energy Consumption]]&gt;AVERAGE(sensor_data[Filled Energy Consumption]), "High", "Low")</f>
        <v>High</v>
      </c>
      <c r="T373" t="s">
        <v>74</v>
      </c>
      <c r="U373" t="b">
        <v>1</v>
      </c>
      <c r="V373">
        <v>17</v>
      </c>
      <c r="W373">
        <v>1</v>
      </c>
      <c r="X373" t="s">
        <v>19</v>
      </c>
    </row>
    <row r="374" spans="1:24" x14ac:dyDescent="0.3">
      <c r="A374" s="1">
        <v>45393.716898148145</v>
      </c>
      <c r="B374" s="1" t="str">
        <f>TEXT(sensor_data[[#This Row],[Timestamp]], "MMMM")</f>
        <v>April</v>
      </c>
      <c r="C3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4" s="2">
        <f>MONTH(sensor_data[[#This Row],[Timestamp]])</f>
        <v>4</v>
      </c>
      <c r="E374" s="2">
        <f>DAY(sensor_data[[#This Row],[Timestamp]])</f>
        <v>11</v>
      </c>
      <c r="F374" t="s">
        <v>281</v>
      </c>
      <c r="H374">
        <v>65.3</v>
      </c>
      <c r="I374">
        <v>55.8</v>
      </c>
      <c r="J374" t="b">
        <v>1</v>
      </c>
      <c r="K374">
        <v>5</v>
      </c>
      <c r="L374" t="str">
        <f>IF(sensor_data[[#This Row],[HVAC Setting]]&lt;=2, "Low", IF(sensor_data[[#This Row],[HVAC Setting]]=3, "Normal", "High"))</f>
        <v>High</v>
      </c>
      <c r="M374">
        <v>29.55</v>
      </c>
      <c r="N374">
        <v>29.55</v>
      </c>
      <c r="O374">
        <f>(sensor_data[[#This Row],[Energy Consumption]]-AVERAGE(sensor_data[Energy Consumption]))/_xlfn.STDEV.P(sensor_data[Energy Consumption])</f>
        <v>9.4753801545103822E-2</v>
      </c>
      <c r="P374" t="str">
        <f>IF(ABS(sensor_data[[#This Row],[z_zcore]])&gt;3, "Outlier", "Normal")</f>
        <v>Normal</v>
      </c>
      <c r="Q374">
        <f>AVERAGEIF(sensor_data[Unit ID], sensor_data[[#This Row],[Unit ID]], sensor_data[EC])</f>
        <v>20.744736842105262</v>
      </c>
      <c r="R374">
        <f>IF(ISBLANK(sensor_data[[#This Row],[EC]]), sensor_data[[#This Row],[average]], sensor_data[[#This Row],[EC]])</f>
        <v>29.55</v>
      </c>
      <c r="S374" t="str">
        <f>IF(sensor_data[[#This Row],[Filled Energy Consumption]]&gt;AVERAGE(sensor_data[Filled Energy Consumption]), "High", "Low")</f>
        <v>High</v>
      </c>
      <c r="T374" t="s">
        <v>289</v>
      </c>
      <c r="U374" t="b">
        <v>1</v>
      </c>
      <c r="V374">
        <v>20</v>
      </c>
      <c r="W374">
        <v>1</v>
      </c>
      <c r="X374" t="s">
        <v>14</v>
      </c>
    </row>
    <row r="375" spans="1:24" x14ac:dyDescent="0.3">
      <c r="A375" s="1">
        <v>45636.055231481485</v>
      </c>
      <c r="B375" s="1" t="str">
        <f>TEXT(sensor_data[[#This Row],[Timestamp]], "MMMM")</f>
        <v>December</v>
      </c>
      <c r="C3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5" s="2">
        <f>MONTH(sensor_data[[#This Row],[Timestamp]])</f>
        <v>12</v>
      </c>
      <c r="E375" s="2">
        <f>DAY(sensor_data[[#This Row],[Timestamp]])</f>
        <v>10</v>
      </c>
      <c r="F375" t="s">
        <v>281</v>
      </c>
      <c r="H375">
        <v>42.9</v>
      </c>
      <c r="I375">
        <v>31.5</v>
      </c>
      <c r="J375" t="b">
        <v>1</v>
      </c>
      <c r="K375">
        <v>3</v>
      </c>
      <c r="L375" t="str">
        <f>IF(sensor_data[[#This Row],[HVAC Setting]]&lt;=2, "Low", IF(sensor_data[[#This Row],[HVAC Setting]]=3, "Normal", "High"))</f>
        <v>Normal</v>
      </c>
      <c r="M375">
        <v>18.170000000000002</v>
      </c>
      <c r="N375">
        <v>18.170000000000002</v>
      </c>
      <c r="O375">
        <f>(sensor_data[[#This Row],[Energy Consumption]]-AVERAGE(sensor_data[Energy Consumption]))/_xlfn.STDEV.P(sensor_data[Energy Consumption])</f>
        <v>-3.7576457448152453E-2</v>
      </c>
      <c r="P375" t="str">
        <f>IF(ABS(sensor_data[[#This Row],[z_zcore]])&gt;3, "Outlier", "Normal")</f>
        <v>Normal</v>
      </c>
      <c r="Q375">
        <f>AVERAGEIF(sensor_data[Unit ID], sensor_data[[#This Row],[Unit ID]], sensor_data[EC])</f>
        <v>20.744736842105262</v>
      </c>
      <c r="R375">
        <f>IF(ISBLANK(sensor_data[[#This Row],[EC]]), sensor_data[[#This Row],[average]], sensor_data[[#This Row],[EC]])</f>
        <v>18.170000000000002</v>
      </c>
      <c r="S375" t="str">
        <f>IF(sensor_data[[#This Row],[Filled Energy Consumption]]&gt;AVERAGE(sensor_data[Filled Energy Consumption]), "High", "Low")</f>
        <v>High</v>
      </c>
      <c r="T375" t="s">
        <v>32</v>
      </c>
      <c r="U375" t="b">
        <v>1</v>
      </c>
      <c r="V375">
        <v>19</v>
      </c>
      <c r="W375">
        <v>0</v>
      </c>
      <c r="X375" t="s">
        <v>14</v>
      </c>
    </row>
    <row r="376" spans="1:24" x14ac:dyDescent="0.3">
      <c r="A376" s="1">
        <v>45481.680613425924</v>
      </c>
      <c r="B376" s="1" t="str">
        <f>TEXT(sensor_data[[#This Row],[Timestamp]], "MMMM")</f>
        <v>July</v>
      </c>
      <c r="C3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6" s="2">
        <f>MONTH(sensor_data[[#This Row],[Timestamp]])</f>
        <v>7</v>
      </c>
      <c r="E376" s="2">
        <f>DAY(sensor_data[[#This Row],[Timestamp]])</f>
        <v>8</v>
      </c>
      <c r="F376" t="s">
        <v>281</v>
      </c>
      <c r="H376">
        <v>93</v>
      </c>
      <c r="I376">
        <v>45.2</v>
      </c>
      <c r="J376" t="b">
        <v>1</v>
      </c>
      <c r="K376">
        <v>3</v>
      </c>
      <c r="L376" t="str">
        <f>IF(sensor_data[[#This Row],[HVAC Setting]]&lt;=2, "Low", IF(sensor_data[[#This Row],[HVAC Setting]]=3, "Normal", "High"))</f>
        <v>Normal</v>
      </c>
      <c r="M376">
        <v>18.670000000000002</v>
      </c>
      <c r="N376">
        <v>18.670000000000002</v>
      </c>
      <c r="O376">
        <f>(sensor_data[[#This Row],[Energy Consumption]]-AVERAGE(sensor_data[Energy Consumption]))/_xlfn.STDEV.P(sensor_data[Energy Consumption])</f>
        <v>-3.1762298441418875E-2</v>
      </c>
      <c r="P376" t="str">
        <f>IF(ABS(sensor_data[[#This Row],[z_zcore]])&gt;3, "Outlier", "Normal")</f>
        <v>Normal</v>
      </c>
      <c r="Q376">
        <f>AVERAGEIF(sensor_data[Unit ID], sensor_data[[#This Row],[Unit ID]], sensor_data[EC])</f>
        <v>20.744736842105262</v>
      </c>
      <c r="R376">
        <f>IF(ISBLANK(sensor_data[[#This Row],[EC]]), sensor_data[[#This Row],[average]], sensor_data[[#This Row],[EC]])</f>
        <v>18.670000000000002</v>
      </c>
      <c r="S376" t="str">
        <f>IF(sensor_data[[#This Row],[Filled Energy Consumption]]&gt;AVERAGE(sensor_data[Filled Energy Consumption]), "High", "Low")</f>
        <v>High</v>
      </c>
      <c r="T376" t="s">
        <v>171</v>
      </c>
      <c r="U376" t="b">
        <v>1</v>
      </c>
      <c r="V376">
        <v>9</v>
      </c>
      <c r="W376">
        <v>1</v>
      </c>
      <c r="X376" t="s">
        <v>19</v>
      </c>
    </row>
    <row r="377" spans="1:24" x14ac:dyDescent="0.3">
      <c r="A377" s="1">
        <v>45310.069502314815</v>
      </c>
      <c r="B377" s="1" t="str">
        <f>TEXT(sensor_data[[#This Row],[Timestamp]], "MMMM")</f>
        <v>January</v>
      </c>
      <c r="C3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7" s="2">
        <f>MONTH(sensor_data[[#This Row],[Timestamp]])</f>
        <v>1</v>
      </c>
      <c r="E377" s="2">
        <f>DAY(sensor_data[[#This Row],[Timestamp]])</f>
        <v>19</v>
      </c>
      <c r="F377" t="s">
        <v>281</v>
      </c>
      <c r="H377">
        <v>46.6</v>
      </c>
      <c r="I377">
        <v>35.200000000000003</v>
      </c>
      <c r="J377" t="b">
        <v>0</v>
      </c>
      <c r="K377">
        <v>3</v>
      </c>
      <c r="L377" t="str">
        <f>IF(sensor_data[[#This Row],[HVAC Setting]]&lt;=2, "Low", IF(sensor_data[[#This Row],[HVAC Setting]]=3, "Normal", "High"))</f>
        <v>Normal</v>
      </c>
      <c r="M377">
        <v>17</v>
      </c>
      <c r="N377">
        <v>17</v>
      </c>
      <c r="O377">
        <f>(sensor_data[[#This Row],[Energy Consumption]]-AVERAGE(sensor_data[Energy Consumption]))/_xlfn.STDEV.P(sensor_data[Energy Consumption])</f>
        <v>-5.1181589523909048E-2</v>
      </c>
      <c r="P377" t="str">
        <f>IF(ABS(sensor_data[[#This Row],[z_zcore]])&gt;3, "Outlier", "Normal")</f>
        <v>Normal</v>
      </c>
      <c r="Q377">
        <f>AVERAGEIF(sensor_data[Unit ID], sensor_data[[#This Row],[Unit ID]], sensor_data[EC])</f>
        <v>20.744736842105262</v>
      </c>
      <c r="R377">
        <f>IF(ISBLANK(sensor_data[[#This Row],[EC]]), sensor_data[[#This Row],[average]], sensor_data[[#This Row],[EC]])</f>
        <v>17</v>
      </c>
      <c r="S377" t="str">
        <f>IF(sensor_data[[#This Row],[Filled Energy Consumption]]&gt;AVERAGE(sensor_data[Filled Energy Consumption]), "High", "Low")</f>
        <v>Low</v>
      </c>
      <c r="T377" t="s">
        <v>290</v>
      </c>
      <c r="U377" t="b">
        <v>0</v>
      </c>
      <c r="V377">
        <v>4</v>
      </c>
      <c r="W377">
        <v>1</v>
      </c>
      <c r="X377" t="s">
        <v>17</v>
      </c>
    </row>
    <row r="378" spans="1:24" x14ac:dyDescent="0.3">
      <c r="A378" s="1">
        <v>45623.865381944444</v>
      </c>
      <c r="B378" s="1" t="str">
        <f>TEXT(sensor_data[[#This Row],[Timestamp]], "MMMM")</f>
        <v>November</v>
      </c>
      <c r="C3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8" s="2">
        <f>MONTH(sensor_data[[#This Row],[Timestamp]])</f>
        <v>11</v>
      </c>
      <c r="E378" s="2">
        <f>DAY(sensor_data[[#This Row],[Timestamp]])</f>
        <v>27</v>
      </c>
      <c r="F378" t="s">
        <v>281</v>
      </c>
      <c r="H378">
        <v>77.2</v>
      </c>
      <c r="I378">
        <v>35.799999999999997</v>
      </c>
      <c r="J378" t="b">
        <v>1</v>
      </c>
      <c r="K378">
        <v>5</v>
      </c>
      <c r="L378" t="str">
        <f>IF(sensor_data[[#This Row],[HVAC Setting]]&lt;=2, "Low", IF(sensor_data[[#This Row],[HVAC Setting]]=3, "Normal", "High"))</f>
        <v>High</v>
      </c>
      <c r="M378">
        <v>31.02</v>
      </c>
      <c r="N378">
        <v>31.02</v>
      </c>
      <c r="O378">
        <f>(sensor_data[[#This Row],[Energy Consumption]]-AVERAGE(sensor_data[Energy Consumption]))/_xlfn.STDEV.P(sensor_data[Energy Consumption])</f>
        <v>0.11184742902490054</v>
      </c>
      <c r="P378" t="str">
        <f>IF(ABS(sensor_data[[#This Row],[z_zcore]])&gt;3, "Outlier", "Normal")</f>
        <v>Normal</v>
      </c>
      <c r="Q378">
        <f>AVERAGEIF(sensor_data[Unit ID], sensor_data[[#This Row],[Unit ID]], sensor_data[EC])</f>
        <v>20.744736842105262</v>
      </c>
      <c r="R378">
        <f>IF(ISBLANK(sensor_data[[#This Row],[EC]]), sensor_data[[#This Row],[average]], sensor_data[[#This Row],[EC]])</f>
        <v>31.02</v>
      </c>
      <c r="S378" t="str">
        <f>IF(sensor_data[[#This Row],[Filled Energy Consumption]]&gt;AVERAGE(sensor_data[Filled Energy Consumption]), "High", "Low")</f>
        <v>High</v>
      </c>
      <c r="T378" t="s">
        <v>291</v>
      </c>
      <c r="U378" t="b">
        <v>1</v>
      </c>
      <c r="V378">
        <v>19</v>
      </c>
      <c r="W378">
        <v>1</v>
      </c>
      <c r="X378" t="s">
        <v>19</v>
      </c>
    </row>
    <row r="379" spans="1:24" x14ac:dyDescent="0.3">
      <c r="A379" s="1">
        <v>45347.840069444443</v>
      </c>
      <c r="B379" s="1" t="str">
        <f>TEXT(sensor_data[[#This Row],[Timestamp]], "MMMM")</f>
        <v>February</v>
      </c>
      <c r="C3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9" s="2">
        <f>MONTH(sensor_data[[#This Row],[Timestamp]])</f>
        <v>2</v>
      </c>
      <c r="E379" s="2">
        <f>DAY(sensor_data[[#This Row],[Timestamp]])</f>
        <v>25</v>
      </c>
      <c r="F379" t="s">
        <v>281</v>
      </c>
      <c r="H379">
        <v>46.8</v>
      </c>
      <c r="I379">
        <v>29.8</v>
      </c>
      <c r="J379" t="b">
        <v>1</v>
      </c>
      <c r="K379">
        <v>5</v>
      </c>
      <c r="L379" t="str">
        <f>IF(sensor_data[[#This Row],[HVAC Setting]]&lt;=2, "Low", IF(sensor_data[[#This Row],[HVAC Setting]]=3, "Normal", "High"))</f>
        <v>High</v>
      </c>
      <c r="M379">
        <v>32.64</v>
      </c>
      <c r="N379">
        <v>32.64</v>
      </c>
      <c r="O379">
        <f>(sensor_data[[#This Row],[Energy Consumption]]-AVERAGE(sensor_data[Energy Consumption]))/_xlfn.STDEV.P(sensor_data[Energy Consumption])</f>
        <v>0.13068530420671734</v>
      </c>
      <c r="P379" t="str">
        <f>IF(ABS(sensor_data[[#This Row],[z_zcore]])&gt;3, "Outlier", "Normal")</f>
        <v>Normal</v>
      </c>
      <c r="Q379">
        <f>AVERAGEIF(sensor_data[Unit ID], sensor_data[[#This Row],[Unit ID]], sensor_data[EC])</f>
        <v>20.744736842105262</v>
      </c>
      <c r="R379">
        <f>IF(ISBLANK(sensor_data[[#This Row],[EC]]), sensor_data[[#This Row],[average]], sensor_data[[#This Row],[EC]])</f>
        <v>32.64</v>
      </c>
      <c r="S379" t="str">
        <f>IF(sensor_data[[#This Row],[Filled Energy Consumption]]&gt;AVERAGE(sensor_data[Filled Energy Consumption]), "High", "Low")</f>
        <v>High</v>
      </c>
      <c r="T379" t="s">
        <v>292</v>
      </c>
      <c r="U379" t="b">
        <v>1</v>
      </c>
      <c r="V379">
        <v>12</v>
      </c>
      <c r="W379">
        <v>1</v>
      </c>
      <c r="X379" t="s">
        <v>14</v>
      </c>
    </row>
    <row r="380" spans="1:24" x14ac:dyDescent="0.3">
      <c r="A380" s="1">
        <v>45592.059664351851</v>
      </c>
      <c r="B380" s="1" t="str">
        <f>TEXT(sensor_data[[#This Row],[Timestamp]], "MMMM")</f>
        <v>October</v>
      </c>
      <c r="C3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0" s="2">
        <f>MONTH(sensor_data[[#This Row],[Timestamp]])</f>
        <v>10</v>
      </c>
      <c r="E380" s="2">
        <f>DAY(sensor_data[[#This Row],[Timestamp]])</f>
        <v>27</v>
      </c>
      <c r="F380" t="s">
        <v>281</v>
      </c>
      <c r="H380">
        <v>70</v>
      </c>
      <c r="I380">
        <v>37.700000000000003</v>
      </c>
      <c r="J380" t="b">
        <v>1</v>
      </c>
      <c r="K380">
        <v>2.5</v>
      </c>
      <c r="L380" t="str">
        <f>IF(sensor_data[[#This Row],[HVAC Setting]]&lt;=2, "Low", IF(sensor_data[[#This Row],[HVAC Setting]]=3, "Normal", "High"))</f>
        <v>High</v>
      </c>
      <c r="M380">
        <v>15.84</v>
      </c>
      <c r="N380">
        <v>15.84</v>
      </c>
      <c r="O380">
        <f>(sensor_data[[#This Row],[Energy Consumption]]-AVERAGE(sensor_data[Energy Consumption]))/_xlfn.STDEV.P(sensor_data[Energy Consumption])</f>
        <v>-6.4670438419530962E-2</v>
      </c>
      <c r="P380" t="str">
        <f>IF(ABS(sensor_data[[#This Row],[z_zcore]])&gt;3, "Outlier", "Normal")</f>
        <v>Normal</v>
      </c>
      <c r="Q380">
        <f>AVERAGEIF(sensor_data[Unit ID], sensor_data[[#This Row],[Unit ID]], sensor_data[EC])</f>
        <v>20.744736842105262</v>
      </c>
      <c r="R380">
        <f>IF(ISBLANK(sensor_data[[#This Row],[EC]]), sensor_data[[#This Row],[average]], sensor_data[[#This Row],[EC]])</f>
        <v>15.84</v>
      </c>
      <c r="S380" t="str">
        <f>IF(sensor_data[[#This Row],[Filled Energy Consumption]]&gt;AVERAGE(sensor_data[Filled Energy Consumption]), "High", "Low")</f>
        <v>Low</v>
      </c>
      <c r="T380" t="s">
        <v>293</v>
      </c>
      <c r="U380" t="b">
        <v>1</v>
      </c>
      <c r="V380">
        <v>5</v>
      </c>
      <c r="W380">
        <v>1</v>
      </c>
      <c r="X380" t="s">
        <v>19</v>
      </c>
    </row>
    <row r="381" spans="1:24" x14ac:dyDescent="0.3">
      <c r="A381" s="1">
        <v>45384.90997685185</v>
      </c>
      <c r="B381" s="1" t="str">
        <f>TEXT(sensor_data[[#This Row],[Timestamp]], "MMMM")</f>
        <v>April</v>
      </c>
      <c r="C3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1" s="2">
        <f>MONTH(sensor_data[[#This Row],[Timestamp]])</f>
        <v>4</v>
      </c>
      <c r="E381" s="2">
        <f>DAY(sensor_data[[#This Row],[Timestamp]])</f>
        <v>2</v>
      </c>
      <c r="F381" t="s">
        <v>281</v>
      </c>
      <c r="H381">
        <v>59.2</v>
      </c>
      <c r="I381">
        <v>31.6</v>
      </c>
      <c r="J381" t="b">
        <v>0</v>
      </c>
      <c r="K381">
        <v>2</v>
      </c>
      <c r="L381" t="str">
        <f>IF(sensor_data[[#This Row],[HVAC Setting]]&lt;=2, "Low", IF(sensor_data[[#This Row],[HVAC Setting]]=3, "Normal", "High"))</f>
        <v>Low</v>
      </c>
      <c r="M381">
        <v>11</v>
      </c>
      <c r="N381">
        <v>11</v>
      </c>
      <c r="O381">
        <f>(sensor_data[[#This Row],[Energy Consumption]]-AVERAGE(sensor_data[Energy Consumption]))/_xlfn.STDEV.P(sensor_data[Energy Consumption])</f>
        <v>-0.12095149760471202</v>
      </c>
      <c r="P381" t="str">
        <f>IF(ABS(sensor_data[[#This Row],[z_zcore]])&gt;3, "Outlier", "Normal")</f>
        <v>Normal</v>
      </c>
      <c r="Q381">
        <f>AVERAGEIF(sensor_data[Unit ID], sensor_data[[#This Row],[Unit ID]], sensor_data[EC])</f>
        <v>20.744736842105262</v>
      </c>
      <c r="R381">
        <f>IF(ISBLANK(sensor_data[[#This Row],[EC]]), sensor_data[[#This Row],[average]], sensor_data[[#This Row],[EC]])</f>
        <v>11</v>
      </c>
      <c r="S381" t="str">
        <f>IF(sensor_data[[#This Row],[Filled Energy Consumption]]&gt;AVERAGE(sensor_data[Filled Energy Consumption]), "High", "Low")</f>
        <v>Low</v>
      </c>
      <c r="T381" t="s">
        <v>154</v>
      </c>
      <c r="U381" t="b">
        <v>0</v>
      </c>
      <c r="V381">
        <v>4</v>
      </c>
      <c r="W381">
        <v>1</v>
      </c>
      <c r="X381" t="s">
        <v>19</v>
      </c>
    </row>
    <row r="382" spans="1:24" x14ac:dyDescent="0.3">
      <c r="A382" s="1">
        <v>45596.830011574071</v>
      </c>
      <c r="B382" s="1" t="str">
        <f>TEXT(sensor_data[[#This Row],[Timestamp]], "MMMM")</f>
        <v>October</v>
      </c>
      <c r="C3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2" s="2">
        <f>MONTH(sensor_data[[#This Row],[Timestamp]])</f>
        <v>10</v>
      </c>
      <c r="E382" s="2">
        <f>DAY(sensor_data[[#This Row],[Timestamp]])</f>
        <v>31</v>
      </c>
      <c r="F382" t="s">
        <v>294</v>
      </c>
      <c r="H382">
        <v>72.099999999999994</v>
      </c>
      <c r="I382">
        <v>40.9</v>
      </c>
      <c r="J382" t="b">
        <v>1</v>
      </c>
      <c r="K382">
        <v>5</v>
      </c>
      <c r="L382" t="str">
        <f>IF(sensor_data[[#This Row],[HVAC Setting]]&lt;=2, "Low", IF(sensor_data[[#This Row],[HVAC Setting]]=3, "Normal", "High"))</f>
        <v>High</v>
      </c>
      <c r="M382">
        <v>29.91</v>
      </c>
      <c r="N382">
        <v>29.91</v>
      </c>
      <c r="O382">
        <f>(sensor_data[[#This Row],[Energy Consumption]]-AVERAGE(sensor_data[Energy Consumption]))/_xlfn.STDEV.P(sensor_data[Energy Consumption])</f>
        <v>9.8939996029952001E-2</v>
      </c>
      <c r="P382" t="str">
        <f>IF(ABS(sensor_data[[#This Row],[z_zcore]])&gt;3, "Outlier", "Normal")</f>
        <v>Normal</v>
      </c>
      <c r="Q382">
        <f>AVERAGEIF(sensor_data[Unit ID], sensor_data[[#This Row],[Unit ID]], sensor_data[EC])</f>
        <v>17.623846153846152</v>
      </c>
      <c r="R382">
        <f>IF(ISBLANK(sensor_data[[#This Row],[EC]]), sensor_data[[#This Row],[average]], sensor_data[[#This Row],[EC]])</f>
        <v>29.91</v>
      </c>
      <c r="S382" t="str">
        <f>IF(sensor_data[[#This Row],[Filled Energy Consumption]]&gt;AVERAGE(sensor_data[Filled Energy Consumption]), "High", "Low")</f>
        <v>High</v>
      </c>
      <c r="T382" t="s">
        <v>82</v>
      </c>
      <c r="U382" t="b">
        <v>1</v>
      </c>
      <c r="V382">
        <v>16</v>
      </c>
      <c r="W382">
        <v>1</v>
      </c>
      <c r="X382" t="s">
        <v>19</v>
      </c>
    </row>
    <row r="383" spans="1:24" x14ac:dyDescent="0.3">
      <c r="A383" s="1">
        <v>45418.346909722219</v>
      </c>
      <c r="B383" s="1" t="str">
        <f>TEXT(sensor_data[[#This Row],[Timestamp]], "MMMM")</f>
        <v>May</v>
      </c>
      <c r="C3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3" s="2">
        <f>MONTH(sensor_data[[#This Row],[Timestamp]])</f>
        <v>5</v>
      </c>
      <c r="E383" s="2">
        <f>DAY(sensor_data[[#This Row],[Timestamp]])</f>
        <v>6</v>
      </c>
      <c r="F383" t="s">
        <v>294</v>
      </c>
      <c r="H383">
        <v>63.8</v>
      </c>
      <c r="I383">
        <v>35.6</v>
      </c>
      <c r="J383" t="b">
        <v>1</v>
      </c>
      <c r="K383">
        <v>4</v>
      </c>
      <c r="L383" t="str">
        <f>IF(sensor_data[[#This Row],[HVAC Setting]]&lt;=2, "Low", IF(sensor_data[[#This Row],[HVAC Setting]]=3, "Normal", "High"))</f>
        <v>High</v>
      </c>
      <c r="M383">
        <v>22.05</v>
      </c>
      <c r="N383">
        <v>22.05</v>
      </c>
      <c r="O383">
        <f>(sensor_data[[#This Row],[Energy Consumption]]-AVERAGE(sensor_data[Energy Consumption]))/_xlfn.STDEV.P(sensor_data[Energy Consumption])</f>
        <v>7.5414164441001182E-3</v>
      </c>
      <c r="P383" t="str">
        <f>IF(ABS(sensor_data[[#This Row],[z_zcore]])&gt;3, "Outlier", "Normal")</f>
        <v>Normal</v>
      </c>
      <c r="Q383">
        <f>AVERAGEIF(sensor_data[Unit ID], sensor_data[[#This Row],[Unit ID]], sensor_data[EC])</f>
        <v>17.623846153846152</v>
      </c>
      <c r="R383">
        <f>IF(ISBLANK(sensor_data[[#This Row],[EC]]), sensor_data[[#This Row],[average]], sensor_data[[#This Row],[EC]])</f>
        <v>22.05</v>
      </c>
      <c r="S383" t="str">
        <f>IF(sensor_data[[#This Row],[Filled Energy Consumption]]&gt;AVERAGE(sensor_data[Filled Energy Consumption]), "High", "Low")</f>
        <v>High</v>
      </c>
      <c r="T383" t="s">
        <v>28</v>
      </c>
      <c r="U383" t="b">
        <v>1</v>
      </c>
      <c r="V383">
        <v>12</v>
      </c>
      <c r="W383">
        <v>1</v>
      </c>
      <c r="X383" t="s">
        <v>19</v>
      </c>
    </row>
    <row r="384" spans="1:24" x14ac:dyDescent="0.3">
      <c r="A384" s="1">
        <v>45552.604583333334</v>
      </c>
      <c r="B384" s="1" t="str">
        <f>TEXT(sensor_data[[#This Row],[Timestamp]], "MMMM")</f>
        <v>September</v>
      </c>
      <c r="C3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4" s="2">
        <f>MONTH(sensor_data[[#This Row],[Timestamp]])</f>
        <v>9</v>
      </c>
      <c r="E384" s="2">
        <f>DAY(sensor_data[[#This Row],[Timestamp]])</f>
        <v>17</v>
      </c>
      <c r="F384" t="s">
        <v>294</v>
      </c>
      <c r="H384">
        <v>62.7</v>
      </c>
      <c r="I384">
        <v>57.4</v>
      </c>
      <c r="J384" t="b">
        <v>0</v>
      </c>
      <c r="K384">
        <v>2</v>
      </c>
      <c r="L384" t="str">
        <f>IF(sensor_data[[#This Row],[HVAC Setting]]&lt;=2, "Low", IF(sensor_data[[#This Row],[HVAC Setting]]=3, "Normal", "High"))</f>
        <v>Low</v>
      </c>
      <c r="M384">
        <v>10</v>
      </c>
      <c r="N384">
        <v>10</v>
      </c>
      <c r="O384">
        <f>(sensor_data[[#This Row],[Energy Consumption]]-AVERAGE(sensor_data[Energy Consumption]))/_xlfn.STDEV.P(sensor_data[Energy Consumption])</f>
        <v>-0.13257981561817916</v>
      </c>
      <c r="P384" t="str">
        <f>IF(ABS(sensor_data[[#This Row],[z_zcore]])&gt;3, "Outlier", "Normal")</f>
        <v>Normal</v>
      </c>
      <c r="Q384">
        <f>AVERAGEIF(sensor_data[Unit ID], sensor_data[[#This Row],[Unit ID]], sensor_data[EC])</f>
        <v>17.623846153846152</v>
      </c>
      <c r="R384">
        <f>IF(ISBLANK(sensor_data[[#This Row],[EC]]), sensor_data[[#This Row],[average]], sensor_data[[#This Row],[EC]])</f>
        <v>10</v>
      </c>
      <c r="S384" t="str">
        <f>IF(sensor_data[[#This Row],[Filled Energy Consumption]]&gt;AVERAGE(sensor_data[Filled Energy Consumption]), "High", "Low")</f>
        <v>Low</v>
      </c>
      <c r="T384" t="s">
        <v>126</v>
      </c>
      <c r="U384" t="b">
        <v>0</v>
      </c>
      <c r="V384">
        <v>4</v>
      </c>
      <c r="W384">
        <v>0</v>
      </c>
      <c r="X384" t="s">
        <v>17</v>
      </c>
    </row>
    <row r="385" spans="1:24" x14ac:dyDescent="0.3">
      <c r="A385" s="1">
        <v>45484.874548611115</v>
      </c>
      <c r="B385" s="1" t="str">
        <f>TEXT(sensor_data[[#This Row],[Timestamp]], "MMMM")</f>
        <v>July</v>
      </c>
      <c r="C3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5" s="2">
        <f>MONTH(sensor_data[[#This Row],[Timestamp]])</f>
        <v>7</v>
      </c>
      <c r="E385" s="2">
        <f>DAY(sensor_data[[#This Row],[Timestamp]])</f>
        <v>11</v>
      </c>
      <c r="F385" t="s">
        <v>294</v>
      </c>
      <c r="H385">
        <v>86.9</v>
      </c>
      <c r="I385">
        <v>52.4</v>
      </c>
      <c r="J385" t="b">
        <v>0</v>
      </c>
      <c r="K385">
        <v>5</v>
      </c>
      <c r="L385" t="str">
        <f>IF(sensor_data[[#This Row],[HVAC Setting]]&lt;=2, "Low", IF(sensor_data[[#This Row],[HVAC Setting]]=3, "Normal", "High"))</f>
        <v>High</v>
      </c>
      <c r="O385">
        <f>(sensor_data[[#This Row],[Energy Consumption]]-AVERAGE(sensor_data[Energy Consumption]))/_xlfn.STDEV.P(sensor_data[Energy Consumption])</f>
        <v>-0.24886299575285079</v>
      </c>
      <c r="P385" t="str">
        <f>IF(ABS(sensor_data[[#This Row],[z_zcore]])&gt;3, "Outlier", "Normal")</f>
        <v>Normal</v>
      </c>
      <c r="Q385">
        <f>AVERAGEIF(sensor_data[Unit ID], sensor_data[[#This Row],[Unit ID]], sensor_data[EC])</f>
        <v>17.623846153846152</v>
      </c>
      <c r="R385">
        <f>IF(ISBLANK(sensor_data[[#This Row],[EC]]), sensor_data[[#This Row],[average]], sensor_data[[#This Row],[EC]])</f>
        <v>17.623846153846152</v>
      </c>
      <c r="S385" t="str">
        <f>IF(sensor_data[[#This Row],[Filled Energy Consumption]]&gt;AVERAGE(sensor_data[Filled Energy Consumption]), "High", "Low")</f>
        <v>Low</v>
      </c>
      <c r="T385" t="s">
        <v>79</v>
      </c>
      <c r="U385" t="b">
        <v>0</v>
      </c>
      <c r="V385">
        <v>6</v>
      </c>
      <c r="W385">
        <v>1</v>
      </c>
      <c r="X385" t="s">
        <v>14</v>
      </c>
    </row>
    <row r="386" spans="1:24" x14ac:dyDescent="0.3">
      <c r="A386" s="1">
        <v>45341.736504629633</v>
      </c>
      <c r="B386" s="1" t="str">
        <f>TEXT(sensor_data[[#This Row],[Timestamp]], "MMMM")</f>
        <v>February</v>
      </c>
      <c r="C3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6" s="2">
        <f>MONTH(sensor_data[[#This Row],[Timestamp]])</f>
        <v>2</v>
      </c>
      <c r="E386" s="2">
        <f>DAY(sensor_data[[#This Row],[Timestamp]])</f>
        <v>19</v>
      </c>
      <c r="F386" t="s">
        <v>294</v>
      </c>
      <c r="H386">
        <v>50.5</v>
      </c>
      <c r="I386">
        <v>35.200000000000003</v>
      </c>
      <c r="J386" t="b">
        <v>0</v>
      </c>
      <c r="K386">
        <v>4</v>
      </c>
      <c r="L386" t="str">
        <f>IF(sensor_data[[#This Row],[HVAC Setting]]&lt;=2, "Low", IF(sensor_data[[#This Row],[HVAC Setting]]=3, "Normal", "High"))</f>
        <v>High</v>
      </c>
      <c r="M386">
        <v>22</v>
      </c>
      <c r="N386">
        <v>22</v>
      </c>
      <c r="O386">
        <f>(sensor_data[[#This Row],[Energy Consumption]]-AVERAGE(sensor_data[Energy Consumption]))/_xlfn.STDEV.P(sensor_data[Energy Consumption])</f>
        <v>6.9600005434267524E-3</v>
      </c>
      <c r="P386" t="str">
        <f>IF(ABS(sensor_data[[#This Row],[z_zcore]])&gt;3, "Outlier", "Normal")</f>
        <v>Normal</v>
      </c>
      <c r="Q386">
        <f>AVERAGEIF(sensor_data[Unit ID], sensor_data[[#This Row],[Unit ID]], sensor_data[EC])</f>
        <v>17.623846153846152</v>
      </c>
      <c r="R386">
        <f>IF(ISBLANK(sensor_data[[#This Row],[EC]]), sensor_data[[#This Row],[average]], sensor_data[[#This Row],[EC]])</f>
        <v>22</v>
      </c>
      <c r="S386" t="str">
        <f>IF(sensor_data[[#This Row],[Filled Energy Consumption]]&gt;AVERAGE(sensor_data[Filled Energy Consumption]), "High", "Low")</f>
        <v>High</v>
      </c>
      <c r="T386" t="s">
        <v>295</v>
      </c>
      <c r="U386" t="b">
        <v>0</v>
      </c>
      <c r="V386">
        <v>20</v>
      </c>
      <c r="W386">
        <v>0</v>
      </c>
      <c r="X386" t="s">
        <v>14</v>
      </c>
    </row>
    <row r="387" spans="1:24" x14ac:dyDescent="0.3">
      <c r="A387" s="1">
        <v>45339.347824074073</v>
      </c>
      <c r="B387" s="1" t="str">
        <f>TEXT(sensor_data[[#This Row],[Timestamp]], "MMMM")</f>
        <v>February</v>
      </c>
      <c r="C3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7" s="2">
        <f>MONTH(sensor_data[[#This Row],[Timestamp]])</f>
        <v>2</v>
      </c>
      <c r="E387" s="2">
        <f>DAY(sensor_data[[#This Row],[Timestamp]])</f>
        <v>17</v>
      </c>
      <c r="F387" t="s">
        <v>294</v>
      </c>
      <c r="H387">
        <v>43.1</v>
      </c>
      <c r="I387">
        <v>35.9</v>
      </c>
      <c r="J387" t="b">
        <v>1</v>
      </c>
      <c r="K387">
        <v>3.5</v>
      </c>
      <c r="L387" t="str">
        <f>IF(sensor_data[[#This Row],[HVAC Setting]]&lt;=2, "Low", IF(sensor_data[[#This Row],[HVAC Setting]]=3, "Normal", "High"))</f>
        <v>High</v>
      </c>
      <c r="M387">
        <v>24.06</v>
      </c>
      <c r="N387">
        <v>24.06</v>
      </c>
      <c r="O387">
        <f>(sensor_data[[#This Row],[Energy Consumption]]-AVERAGE(sensor_data[Energy Consumption]))/_xlfn.STDEV.P(sensor_data[Energy Consumption])</f>
        <v>3.0914335651169089E-2</v>
      </c>
      <c r="P387" t="str">
        <f>IF(ABS(sensor_data[[#This Row],[z_zcore]])&gt;3, "Outlier", "Normal")</f>
        <v>Normal</v>
      </c>
      <c r="Q387">
        <f>AVERAGEIF(sensor_data[Unit ID], sensor_data[[#This Row],[Unit ID]], sensor_data[EC])</f>
        <v>17.623846153846152</v>
      </c>
      <c r="R387">
        <f>IF(ISBLANK(sensor_data[[#This Row],[EC]]), sensor_data[[#This Row],[average]], sensor_data[[#This Row],[EC]])</f>
        <v>24.06</v>
      </c>
      <c r="S387" t="str">
        <f>IF(sensor_data[[#This Row],[Filled Energy Consumption]]&gt;AVERAGE(sensor_data[Filled Energy Consumption]), "High", "Low")</f>
        <v>High</v>
      </c>
      <c r="T387" t="s">
        <v>296</v>
      </c>
      <c r="U387" t="b">
        <v>1</v>
      </c>
      <c r="V387">
        <v>1</v>
      </c>
      <c r="W387">
        <v>1</v>
      </c>
      <c r="X387" t="s">
        <v>14</v>
      </c>
    </row>
    <row r="388" spans="1:24" x14ac:dyDescent="0.3">
      <c r="A388" s="1">
        <v>45551.204062500001</v>
      </c>
      <c r="B388" s="1" t="str">
        <f>TEXT(sensor_data[[#This Row],[Timestamp]], "MMMM")</f>
        <v>September</v>
      </c>
      <c r="C3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8" s="2">
        <f>MONTH(sensor_data[[#This Row],[Timestamp]])</f>
        <v>9</v>
      </c>
      <c r="E388" s="2">
        <f>DAY(sensor_data[[#This Row],[Timestamp]])</f>
        <v>16</v>
      </c>
      <c r="F388" t="s">
        <v>294</v>
      </c>
      <c r="H388">
        <v>65.8</v>
      </c>
      <c r="I388">
        <v>43.3</v>
      </c>
      <c r="J388" t="b">
        <v>0</v>
      </c>
      <c r="K388">
        <v>1</v>
      </c>
      <c r="L388" t="str">
        <f>IF(sensor_data[[#This Row],[HVAC Setting]]&lt;=2, "Low", IF(sensor_data[[#This Row],[HVAC Setting]]=3, "Normal", "High"))</f>
        <v>Low</v>
      </c>
      <c r="M388">
        <v>5</v>
      </c>
      <c r="N388">
        <v>5</v>
      </c>
      <c r="O388">
        <f>(sensor_data[[#This Row],[Energy Consumption]]-AVERAGE(sensor_data[Energy Consumption]))/_xlfn.STDEV.P(sensor_data[Energy Consumption])</f>
        <v>-0.19072140568551499</v>
      </c>
      <c r="P388" t="str">
        <f>IF(ABS(sensor_data[[#This Row],[z_zcore]])&gt;3, "Outlier", "Normal")</f>
        <v>Normal</v>
      </c>
      <c r="Q388">
        <f>AVERAGEIF(sensor_data[Unit ID], sensor_data[[#This Row],[Unit ID]], sensor_data[EC])</f>
        <v>17.623846153846152</v>
      </c>
      <c r="R388">
        <f>IF(ISBLANK(sensor_data[[#This Row],[EC]]), sensor_data[[#This Row],[average]], sensor_data[[#This Row],[EC]])</f>
        <v>5</v>
      </c>
      <c r="S388" t="str">
        <f>IF(sensor_data[[#This Row],[Filled Energy Consumption]]&gt;AVERAGE(sensor_data[Filled Energy Consumption]), "High", "Low")</f>
        <v>Low</v>
      </c>
      <c r="T388" t="s">
        <v>112</v>
      </c>
      <c r="U388" t="b">
        <v>0</v>
      </c>
      <c r="V388">
        <v>5</v>
      </c>
      <c r="W388">
        <v>1</v>
      </c>
      <c r="X388" t="s">
        <v>19</v>
      </c>
    </row>
    <row r="389" spans="1:24" x14ac:dyDescent="0.3">
      <c r="A389" s="1">
        <v>45561.718472222223</v>
      </c>
      <c r="B389" s="1" t="str">
        <f>TEXT(sensor_data[[#This Row],[Timestamp]], "MMMM")</f>
        <v>September</v>
      </c>
      <c r="C3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9" s="2">
        <f>MONTH(sensor_data[[#This Row],[Timestamp]])</f>
        <v>9</v>
      </c>
      <c r="E389" s="2">
        <f>DAY(sensor_data[[#This Row],[Timestamp]])</f>
        <v>26</v>
      </c>
      <c r="F389" t="s">
        <v>294</v>
      </c>
      <c r="H389">
        <v>75.2</v>
      </c>
      <c r="I389">
        <v>39.6</v>
      </c>
      <c r="J389" t="b">
        <v>1</v>
      </c>
      <c r="K389">
        <v>5</v>
      </c>
      <c r="L389" t="str">
        <f>IF(sensor_data[[#This Row],[HVAC Setting]]&lt;=2, "Low", IF(sensor_data[[#This Row],[HVAC Setting]]=3, "Normal", "High"))</f>
        <v>High</v>
      </c>
      <c r="O389">
        <f>(sensor_data[[#This Row],[Energy Consumption]]-AVERAGE(sensor_data[Energy Consumption]))/_xlfn.STDEV.P(sensor_data[Energy Consumption])</f>
        <v>-0.24886299575285079</v>
      </c>
      <c r="P389" t="str">
        <f>IF(ABS(sensor_data[[#This Row],[z_zcore]])&gt;3, "Outlier", "Normal")</f>
        <v>Normal</v>
      </c>
      <c r="Q389">
        <f>AVERAGEIF(sensor_data[Unit ID], sensor_data[[#This Row],[Unit ID]], sensor_data[EC])</f>
        <v>17.623846153846152</v>
      </c>
      <c r="R389">
        <f>IF(ISBLANK(sensor_data[[#This Row],[EC]]), sensor_data[[#This Row],[average]], sensor_data[[#This Row],[EC]])</f>
        <v>17.623846153846152</v>
      </c>
      <c r="S389" t="str">
        <f>IF(sensor_data[[#This Row],[Filled Energy Consumption]]&gt;AVERAGE(sensor_data[Filled Energy Consumption]), "High", "Low")</f>
        <v>Low</v>
      </c>
      <c r="T389" t="s">
        <v>297</v>
      </c>
      <c r="U389" t="b">
        <v>1</v>
      </c>
      <c r="V389">
        <v>5</v>
      </c>
      <c r="W389">
        <v>1</v>
      </c>
      <c r="X389" t="s">
        <v>19</v>
      </c>
    </row>
    <row r="390" spans="1:24" x14ac:dyDescent="0.3">
      <c r="A390" s="1">
        <v>45312.258206018516</v>
      </c>
      <c r="B390" s="1" t="str">
        <f>TEXT(sensor_data[[#This Row],[Timestamp]], "MMMM")</f>
        <v>January</v>
      </c>
      <c r="C3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0" s="2">
        <f>MONTH(sensor_data[[#This Row],[Timestamp]])</f>
        <v>1</v>
      </c>
      <c r="E390" s="2">
        <f>DAY(sensor_data[[#This Row],[Timestamp]])</f>
        <v>21</v>
      </c>
      <c r="F390" t="s">
        <v>294</v>
      </c>
      <c r="H390">
        <v>50.3</v>
      </c>
      <c r="I390">
        <v>32.4</v>
      </c>
      <c r="J390" t="b">
        <v>1</v>
      </c>
      <c r="K390">
        <v>4.5</v>
      </c>
      <c r="L390" t="str">
        <f>IF(sensor_data[[#This Row],[HVAC Setting]]&lt;=2, "Low", IF(sensor_data[[#This Row],[HVAC Setting]]=3, "Normal", "High"))</f>
        <v>High</v>
      </c>
      <c r="M390">
        <v>24.9</v>
      </c>
      <c r="N390">
        <v>24.9</v>
      </c>
      <c r="O390">
        <f>(sensor_data[[#This Row],[Energy Consumption]]-AVERAGE(sensor_data[Energy Consumption]))/_xlfn.STDEV.P(sensor_data[Energy Consumption])</f>
        <v>4.0682122782481504E-2</v>
      </c>
      <c r="P390" t="str">
        <f>IF(ABS(sensor_data[[#This Row],[z_zcore]])&gt;3, "Outlier", "Normal")</f>
        <v>Normal</v>
      </c>
      <c r="Q390">
        <f>AVERAGEIF(sensor_data[Unit ID], sensor_data[[#This Row],[Unit ID]], sensor_data[EC])</f>
        <v>17.623846153846152</v>
      </c>
      <c r="R390">
        <f>IF(ISBLANK(sensor_data[[#This Row],[EC]]), sensor_data[[#This Row],[average]], sensor_data[[#This Row],[EC]])</f>
        <v>24.9</v>
      </c>
      <c r="S390" t="str">
        <f>IF(sensor_data[[#This Row],[Filled Energy Consumption]]&gt;AVERAGE(sensor_data[Filled Energy Consumption]), "High", "Low")</f>
        <v>High</v>
      </c>
      <c r="T390" t="s">
        <v>241</v>
      </c>
      <c r="U390" t="b">
        <v>1</v>
      </c>
      <c r="V390">
        <v>8</v>
      </c>
      <c r="W390">
        <v>0</v>
      </c>
      <c r="X390" t="s">
        <v>14</v>
      </c>
    </row>
    <row r="391" spans="1:24" x14ac:dyDescent="0.3">
      <c r="A391" s="1">
        <v>45556.97452546296</v>
      </c>
      <c r="B391" s="1" t="str">
        <f>TEXT(sensor_data[[#This Row],[Timestamp]], "MMMM")</f>
        <v>September</v>
      </c>
      <c r="C3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1" s="2">
        <f>MONTH(sensor_data[[#This Row],[Timestamp]])</f>
        <v>9</v>
      </c>
      <c r="E391" s="2">
        <f>DAY(sensor_data[[#This Row],[Timestamp]])</f>
        <v>21</v>
      </c>
      <c r="F391" t="s">
        <v>294</v>
      </c>
      <c r="H391">
        <v>79.2</v>
      </c>
      <c r="I391">
        <v>39.5</v>
      </c>
      <c r="J391" t="b">
        <v>1</v>
      </c>
      <c r="K391">
        <v>2.5</v>
      </c>
      <c r="L391" t="str">
        <f>IF(sensor_data[[#This Row],[HVAC Setting]]&lt;=2, "Low", IF(sensor_data[[#This Row],[HVAC Setting]]=3, "Normal", "High"))</f>
        <v>High</v>
      </c>
      <c r="M391">
        <v>15.39</v>
      </c>
      <c r="N391">
        <v>15.39</v>
      </c>
      <c r="O391">
        <f>(sensor_data[[#This Row],[Energy Consumption]]-AVERAGE(sensor_data[Energy Consumption]))/_xlfn.STDEV.P(sensor_data[Energy Consumption])</f>
        <v>-6.9903181525591176E-2</v>
      </c>
      <c r="P391" t="str">
        <f>IF(ABS(sensor_data[[#This Row],[z_zcore]])&gt;3, "Outlier", "Normal")</f>
        <v>Normal</v>
      </c>
      <c r="Q391">
        <f>AVERAGEIF(sensor_data[Unit ID], sensor_data[[#This Row],[Unit ID]], sensor_data[EC])</f>
        <v>17.623846153846152</v>
      </c>
      <c r="R391">
        <f>IF(ISBLANK(sensor_data[[#This Row],[EC]]), sensor_data[[#This Row],[average]], sensor_data[[#This Row],[EC]])</f>
        <v>15.39</v>
      </c>
      <c r="S391" t="str">
        <f>IF(sensor_data[[#This Row],[Filled Energy Consumption]]&gt;AVERAGE(sensor_data[Filled Energy Consumption]), "High", "Low")</f>
        <v>Low</v>
      </c>
      <c r="T391" t="s">
        <v>191</v>
      </c>
      <c r="U391" t="b">
        <v>1</v>
      </c>
      <c r="V391">
        <v>5</v>
      </c>
      <c r="W391">
        <v>1</v>
      </c>
      <c r="X391" t="s">
        <v>17</v>
      </c>
    </row>
    <row r="392" spans="1:24" x14ac:dyDescent="0.3">
      <c r="A392" s="1">
        <v>45444.07172453704</v>
      </c>
      <c r="B392" s="1" t="str">
        <f>TEXT(sensor_data[[#This Row],[Timestamp]], "MMMM")</f>
        <v>June</v>
      </c>
      <c r="C3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2" s="2">
        <f>MONTH(sensor_data[[#This Row],[Timestamp]])</f>
        <v>6</v>
      </c>
      <c r="E392" s="2">
        <f>DAY(sensor_data[[#This Row],[Timestamp]])</f>
        <v>1</v>
      </c>
      <c r="F392" t="s">
        <v>294</v>
      </c>
      <c r="H392">
        <v>92.9</v>
      </c>
      <c r="I392">
        <v>61.7</v>
      </c>
      <c r="J392" t="b">
        <v>1</v>
      </c>
      <c r="K392">
        <v>4.5</v>
      </c>
      <c r="L392" t="str">
        <f>IF(sensor_data[[#This Row],[HVAC Setting]]&lt;=2, "Low", IF(sensor_data[[#This Row],[HVAC Setting]]=3, "Normal", "High"))</f>
        <v>High</v>
      </c>
      <c r="O392">
        <f>(sensor_data[[#This Row],[Energy Consumption]]-AVERAGE(sensor_data[Energy Consumption]))/_xlfn.STDEV.P(sensor_data[Energy Consumption])</f>
        <v>-0.24886299575285079</v>
      </c>
      <c r="P392" t="str">
        <f>IF(ABS(sensor_data[[#This Row],[z_zcore]])&gt;3, "Outlier", "Normal")</f>
        <v>Normal</v>
      </c>
      <c r="Q392">
        <f>AVERAGEIF(sensor_data[Unit ID], sensor_data[[#This Row],[Unit ID]], sensor_data[EC])</f>
        <v>17.623846153846152</v>
      </c>
      <c r="R392">
        <f>IF(ISBLANK(sensor_data[[#This Row],[EC]]), sensor_data[[#This Row],[average]], sensor_data[[#This Row],[EC]])</f>
        <v>17.623846153846152</v>
      </c>
      <c r="S392" t="str">
        <f>IF(sensor_data[[#This Row],[Filled Energy Consumption]]&gt;AVERAGE(sensor_data[Filled Energy Consumption]), "High", "Low")</f>
        <v>Low</v>
      </c>
      <c r="T392" t="s">
        <v>163</v>
      </c>
      <c r="U392" t="b">
        <v>1</v>
      </c>
      <c r="V392">
        <v>23</v>
      </c>
      <c r="W392">
        <v>1</v>
      </c>
      <c r="X392" t="s">
        <v>17</v>
      </c>
    </row>
    <row r="393" spans="1:24" x14ac:dyDescent="0.3">
      <c r="A393" s="1">
        <v>45656.272280092591</v>
      </c>
      <c r="B393" s="1" t="str">
        <f>TEXT(sensor_data[[#This Row],[Timestamp]], "MMMM")</f>
        <v>December</v>
      </c>
      <c r="C3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3" s="2">
        <f>MONTH(sensor_data[[#This Row],[Timestamp]])</f>
        <v>12</v>
      </c>
      <c r="E393" s="2">
        <f>DAY(sensor_data[[#This Row],[Timestamp]])</f>
        <v>30</v>
      </c>
      <c r="F393" t="s">
        <v>294</v>
      </c>
      <c r="H393">
        <v>43</v>
      </c>
      <c r="I393">
        <v>36</v>
      </c>
      <c r="J393" t="b">
        <v>0</v>
      </c>
      <c r="K393">
        <v>2</v>
      </c>
      <c r="L393" t="str">
        <f>IF(sensor_data[[#This Row],[HVAC Setting]]&lt;=2, "Low", IF(sensor_data[[#This Row],[HVAC Setting]]=3, "Normal", "High"))</f>
        <v>Low</v>
      </c>
      <c r="M393">
        <v>13</v>
      </c>
      <c r="N393">
        <v>13</v>
      </c>
      <c r="O393">
        <f>(sensor_data[[#This Row],[Energy Consumption]]-AVERAGE(sensor_data[Energy Consumption]))/_xlfn.STDEV.P(sensor_data[Energy Consumption])</f>
        <v>-9.7694861577777695E-2</v>
      </c>
      <c r="P393" t="str">
        <f>IF(ABS(sensor_data[[#This Row],[z_zcore]])&gt;3, "Outlier", "Normal")</f>
        <v>Normal</v>
      </c>
      <c r="Q393">
        <f>AVERAGEIF(sensor_data[Unit ID], sensor_data[[#This Row],[Unit ID]], sensor_data[EC])</f>
        <v>17.623846153846152</v>
      </c>
      <c r="R393">
        <f>IF(ISBLANK(sensor_data[[#This Row],[EC]]), sensor_data[[#This Row],[average]], sensor_data[[#This Row],[EC]])</f>
        <v>13</v>
      </c>
      <c r="S393" t="str">
        <f>IF(sensor_data[[#This Row],[Filled Energy Consumption]]&gt;AVERAGE(sensor_data[Filled Energy Consumption]), "High", "Low")</f>
        <v>Low</v>
      </c>
      <c r="T393" t="s">
        <v>223</v>
      </c>
      <c r="U393" t="b">
        <v>0</v>
      </c>
      <c r="V393">
        <v>19</v>
      </c>
      <c r="W393">
        <v>0</v>
      </c>
      <c r="X393" t="s">
        <v>19</v>
      </c>
    </row>
    <row r="394" spans="1:24" x14ac:dyDescent="0.3">
      <c r="A394" s="1">
        <v>45394.73978009259</v>
      </c>
      <c r="B394" s="1" t="str">
        <f>TEXT(sensor_data[[#This Row],[Timestamp]], "MMMM")</f>
        <v>April</v>
      </c>
      <c r="C3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4" s="2">
        <f>MONTH(sensor_data[[#This Row],[Timestamp]])</f>
        <v>4</v>
      </c>
      <c r="E394" s="2">
        <f>DAY(sensor_data[[#This Row],[Timestamp]])</f>
        <v>12</v>
      </c>
      <c r="F394" t="s">
        <v>294</v>
      </c>
      <c r="H394">
        <v>61.5</v>
      </c>
      <c r="I394">
        <v>43.9</v>
      </c>
      <c r="J394" t="b">
        <v>0</v>
      </c>
      <c r="K394">
        <v>3</v>
      </c>
      <c r="L394" t="str">
        <f>IF(sensor_data[[#This Row],[HVAC Setting]]&lt;=2, "Low", IF(sensor_data[[#This Row],[HVAC Setting]]=3, "Normal", "High"))</f>
        <v>Normal</v>
      </c>
      <c r="M394">
        <v>16.5</v>
      </c>
      <c r="N394">
        <v>16.5</v>
      </c>
      <c r="O394">
        <f>(sensor_data[[#This Row],[Energy Consumption]]-AVERAGE(sensor_data[Energy Consumption]))/_xlfn.STDEV.P(sensor_data[Energy Consumption])</f>
        <v>-5.6995748530642633E-2</v>
      </c>
      <c r="P394" t="str">
        <f>IF(ABS(sensor_data[[#This Row],[z_zcore]])&gt;3, "Outlier", "Normal")</f>
        <v>Normal</v>
      </c>
      <c r="Q394">
        <f>AVERAGEIF(sensor_data[Unit ID], sensor_data[[#This Row],[Unit ID]], sensor_data[EC])</f>
        <v>17.623846153846152</v>
      </c>
      <c r="R394">
        <f>IF(ISBLANK(sensor_data[[#This Row],[EC]]), sensor_data[[#This Row],[average]], sensor_data[[#This Row],[EC]])</f>
        <v>16.5</v>
      </c>
      <c r="S394" t="str">
        <f>IF(sensor_data[[#This Row],[Filled Energy Consumption]]&gt;AVERAGE(sensor_data[Filled Energy Consumption]), "High", "Low")</f>
        <v>Low</v>
      </c>
      <c r="T394" t="s">
        <v>98</v>
      </c>
      <c r="U394" t="b">
        <v>0</v>
      </c>
      <c r="V394">
        <v>9</v>
      </c>
      <c r="W394">
        <v>0</v>
      </c>
      <c r="X394" t="s">
        <v>19</v>
      </c>
    </row>
    <row r="395" spans="1:24" x14ac:dyDescent="0.3">
      <c r="A395" s="1">
        <v>45471.348657407405</v>
      </c>
      <c r="B395" s="1" t="str">
        <f>TEXT(sensor_data[[#This Row],[Timestamp]], "MMMM")</f>
        <v>June</v>
      </c>
      <c r="C3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5" s="2">
        <f>MONTH(sensor_data[[#This Row],[Timestamp]])</f>
        <v>6</v>
      </c>
      <c r="E395" s="2">
        <f>DAY(sensor_data[[#This Row],[Timestamp]])</f>
        <v>28</v>
      </c>
      <c r="F395" t="s">
        <v>294</v>
      </c>
      <c r="H395">
        <v>96.9</v>
      </c>
      <c r="I395">
        <v>48.2</v>
      </c>
      <c r="J395" t="b">
        <v>0</v>
      </c>
      <c r="K395">
        <v>4</v>
      </c>
      <c r="L395" t="str">
        <f>IF(sensor_data[[#This Row],[HVAC Setting]]&lt;=2, "Low", IF(sensor_data[[#This Row],[HVAC Setting]]=3, "Normal", "High"))</f>
        <v>High</v>
      </c>
      <c r="O395">
        <f>(sensor_data[[#This Row],[Energy Consumption]]-AVERAGE(sensor_data[Energy Consumption]))/_xlfn.STDEV.P(sensor_data[Energy Consumption])</f>
        <v>-0.24886299575285079</v>
      </c>
      <c r="P395" t="str">
        <f>IF(ABS(sensor_data[[#This Row],[z_zcore]])&gt;3, "Outlier", "Normal")</f>
        <v>Normal</v>
      </c>
      <c r="Q395">
        <f>AVERAGEIF(sensor_data[Unit ID], sensor_data[[#This Row],[Unit ID]], sensor_data[EC])</f>
        <v>17.623846153846152</v>
      </c>
      <c r="R395">
        <f>IF(ISBLANK(sensor_data[[#This Row],[EC]]), sensor_data[[#This Row],[average]], sensor_data[[#This Row],[EC]])</f>
        <v>17.623846153846152</v>
      </c>
      <c r="S395" t="str">
        <f>IF(sensor_data[[#This Row],[Filled Energy Consumption]]&gt;AVERAGE(sensor_data[Filled Energy Consumption]), "High", "Low")</f>
        <v>Low</v>
      </c>
      <c r="T395" t="s">
        <v>250</v>
      </c>
      <c r="U395" t="b">
        <v>0</v>
      </c>
      <c r="V395">
        <v>1</v>
      </c>
      <c r="W395">
        <v>0</v>
      </c>
      <c r="X395" t="s">
        <v>14</v>
      </c>
    </row>
    <row r="396" spans="1:24" x14ac:dyDescent="0.3">
      <c r="A396" s="1">
        <v>45570.503935185188</v>
      </c>
      <c r="B396" s="1" t="str">
        <f>TEXT(sensor_data[[#This Row],[Timestamp]], "MMMM")</f>
        <v>October</v>
      </c>
      <c r="C3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6" s="2">
        <f>MONTH(sensor_data[[#This Row],[Timestamp]])</f>
        <v>10</v>
      </c>
      <c r="E396" s="2">
        <f>DAY(sensor_data[[#This Row],[Timestamp]])</f>
        <v>5</v>
      </c>
      <c r="F396" t="s">
        <v>294</v>
      </c>
      <c r="H396">
        <v>68.8</v>
      </c>
      <c r="I396">
        <v>41.2</v>
      </c>
      <c r="J396" t="b">
        <v>1</v>
      </c>
      <c r="K396">
        <v>2.5</v>
      </c>
      <c r="L396" t="str">
        <f>IF(sensor_data[[#This Row],[HVAC Setting]]&lt;=2, "Low", IF(sensor_data[[#This Row],[HVAC Setting]]=3, "Normal", "High"))</f>
        <v>High</v>
      </c>
      <c r="O396">
        <f>(sensor_data[[#This Row],[Energy Consumption]]-AVERAGE(sensor_data[Energy Consumption]))/_xlfn.STDEV.P(sensor_data[Energy Consumption])</f>
        <v>-0.24886299575285079</v>
      </c>
      <c r="P396" t="str">
        <f>IF(ABS(sensor_data[[#This Row],[z_zcore]])&gt;3, "Outlier", "Normal")</f>
        <v>Normal</v>
      </c>
      <c r="Q396">
        <f>AVERAGEIF(sensor_data[Unit ID], sensor_data[[#This Row],[Unit ID]], sensor_data[EC])</f>
        <v>17.623846153846152</v>
      </c>
      <c r="R396">
        <f>IF(ISBLANK(sensor_data[[#This Row],[EC]]), sensor_data[[#This Row],[average]], sensor_data[[#This Row],[EC]])</f>
        <v>17.623846153846152</v>
      </c>
      <c r="S396" t="str">
        <f>IF(sensor_data[[#This Row],[Filled Energy Consumption]]&gt;AVERAGE(sensor_data[Filled Energy Consumption]), "High", "Low")</f>
        <v>Low</v>
      </c>
      <c r="T396" t="s">
        <v>298</v>
      </c>
      <c r="U396" t="b">
        <v>1</v>
      </c>
      <c r="V396">
        <v>20</v>
      </c>
      <c r="W396">
        <v>1</v>
      </c>
      <c r="X396" t="s">
        <v>14</v>
      </c>
    </row>
    <row r="397" spans="1:24" x14ac:dyDescent="0.3">
      <c r="A397" s="1">
        <v>45374.158530092594</v>
      </c>
      <c r="B397" s="1" t="str">
        <f>TEXT(sensor_data[[#This Row],[Timestamp]], "MMMM")</f>
        <v>March</v>
      </c>
      <c r="C3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7" s="2">
        <f>MONTH(sensor_data[[#This Row],[Timestamp]])</f>
        <v>3</v>
      </c>
      <c r="E397" s="2">
        <f>DAY(sensor_data[[#This Row],[Timestamp]])</f>
        <v>23</v>
      </c>
      <c r="F397" t="s">
        <v>294</v>
      </c>
      <c r="H397">
        <v>69.900000000000006</v>
      </c>
      <c r="I397">
        <v>57.3</v>
      </c>
      <c r="J397" t="b">
        <v>0</v>
      </c>
      <c r="K397">
        <v>0.5</v>
      </c>
      <c r="L397" t="str">
        <f>IF(sensor_data[[#This Row],[HVAC Setting]]&lt;=2, "Low", IF(sensor_data[[#This Row],[HVAC Setting]]=3, "Normal", "High"))</f>
        <v>Low</v>
      </c>
      <c r="O397">
        <f>(sensor_data[[#This Row],[Energy Consumption]]-AVERAGE(sensor_data[Energy Consumption]))/_xlfn.STDEV.P(sensor_data[Energy Consumption])</f>
        <v>-0.24886299575285079</v>
      </c>
      <c r="P397" t="str">
        <f>IF(ABS(sensor_data[[#This Row],[z_zcore]])&gt;3, "Outlier", "Normal")</f>
        <v>Normal</v>
      </c>
      <c r="Q397">
        <f>AVERAGEIF(sensor_data[Unit ID], sensor_data[[#This Row],[Unit ID]], sensor_data[EC])</f>
        <v>17.623846153846152</v>
      </c>
      <c r="R397">
        <f>IF(ISBLANK(sensor_data[[#This Row],[EC]]), sensor_data[[#This Row],[average]], sensor_data[[#This Row],[EC]])</f>
        <v>17.623846153846152</v>
      </c>
      <c r="S397" t="str">
        <f>IF(sensor_data[[#This Row],[Filled Energy Consumption]]&gt;AVERAGE(sensor_data[Filled Energy Consumption]), "High", "Low")</f>
        <v>Low</v>
      </c>
      <c r="T397" t="s">
        <v>280</v>
      </c>
      <c r="U397" t="b">
        <v>0</v>
      </c>
      <c r="V397">
        <v>14</v>
      </c>
      <c r="W397">
        <v>0</v>
      </c>
      <c r="X397" t="s">
        <v>19</v>
      </c>
    </row>
    <row r="398" spans="1:24" x14ac:dyDescent="0.3">
      <c r="A398" s="1">
        <v>45504.031030092592</v>
      </c>
      <c r="B398" s="1" t="str">
        <f>TEXT(sensor_data[[#This Row],[Timestamp]], "MMMM")</f>
        <v>July</v>
      </c>
      <c r="C3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8" s="2">
        <f>MONTH(sensor_data[[#This Row],[Timestamp]])</f>
        <v>7</v>
      </c>
      <c r="E398" s="2">
        <f>DAY(sensor_data[[#This Row],[Timestamp]])</f>
        <v>31</v>
      </c>
      <c r="F398" t="s">
        <v>294</v>
      </c>
      <c r="H398">
        <v>80.3</v>
      </c>
      <c r="I398">
        <v>69.400000000000006</v>
      </c>
      <c r="J398" t="b">
        <v>0</v>
      </c>
      <c r="K398">
        <v>1</v>
      </c>
      <c r="L398" t="str">
        <f>IF(sensor_data[[#This Row],[HVAC Setting]]&lt;=2, "Low", IF(sensor_data[[#This Row],[HVAC Setting]]=3, "Normal", "High"))</f>
        <v>Low</v>
      </c>
      <c r="M398">
        <v>5</v>
      </c>
      <c r="N398">
        <v>5</v>
      </c>
      <c r="O398">
        <f>(sensor_data[[#This Row],[Energy Consumption]]-AVERAGE(sensor_data[Energy Consumption]))/_xlfn.STDEV.P(sensor_data[Energy Consumption])</f>
        <v>-0.19072140568551499</v>
      </c>
      <c r="P398" t="str">
        <f>IF(ABS(sensor_data[[#This Row],[z_zcore]])&gt;3, "Outlier", "Normal")</f>
        <v>Normal</v>
      </c>
      <c r="Q398">
        <f>AVERAGEIF(sensor_data[Unit ID], sensor_data[[#This Row],[Unit ID]], sensor_data[EC])</f>
        <v>17.623846153846152</v>
      </c>
      <c r="R398">
        <f>IF(ISBLANK(sensor_data[[#This Row],[EC]]), sensor_data[[#This Row],[average]], sensor_data[[#This Row],[EC]])</f>
        <v>5</v>
      </c>
      <c r="S398" t="str">
        <f>IF(sensor_data[[#This Row],[Filled Energy Consumption]]&gt;AVERAGE(sensor_data[Filled Energy Consumption]), "High", "Low")</f>
        <v>Low</v>
      </c>
      <c r="T398" t="s">
        <v>299</v>
      </c>
      <c r="U398" t="b">
        <v>0</v>
      </c>
      <c r="V398">
        <v>16</v>
      </c>
      <c r="W398">
        <v>0</v>
      </c>
      <c r="X398" t="s">
        <v>17</v>
      </c>
    </row>
    <row r="399" spans="1:24" x14ac:dyDescent="0.3">
      <c r="A399" s="1">
        <v>45399.609710648147</v>
      </c>
      <c r="B399" s="1" t="str">
        <f>TEXT(sensor_data[[#This Row],[Timestamp]], "MMMM")</f>
        <v>April</v>
      </c>
      <c r="C3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9" s="2">
        <f>MONTH(sensor_data[[#This Row],[Timestamp]])</f>
        <v>4</v>
      </c>
      <c r="E399" s="2">
        <f>DAY(sensor_data[[#This Row],[Timestamp]])</f>
        <v>17</v>
      </c>
      <c r="F399" t="s">
        <v>294</v>
      </c>
      <c r="H399">
        <v>59.9</v>
      </c>
      <c r="I399">
        <v>42</v>
      </c>
      <c r="J399" t="b">
        <v>1</v>
      </c>
      <c r="K399">
        <v>2</v>
      </c>
      <c r="L399" t="str">
        <f>IF(sensor_data[[#This Row],[HVAC Setting]]&lt;=2, "Low", IF(sensor_data[[#This Row],[HVAC Setting]]=3, "Normal", "High"))</f>
        <v>Low</v>
      </c>
      <c r="M399">
        <v>12.32</v>
      </c>
      <c r="N399">
        <v>12.32</v>
      </c>
      <c r="O399">
        <f>(sensor_data[[#This Row],[Energy Consumption]]-AVERAGE(sensor_data[Energy Consumption]))/_xlfn.STDEV.P(sensor_data[Energy Consumption])</f>
        <v>-0.10560211782693536</v>
      </c>
      <c r="P399" t="str">
        <f>IF(ABS(sensor_data[[#This Row],[z_zcore]])&gt;3, "Outlier", "Normal")</f>
        <v>Normal</v>
      </c>
      <c r="Q399">
        <f>AVERAGEIF(sensor_data[Unit ID], sensor_data[[#This Row],[Unit ID]], sensor_data[EC])</f>
        <v>17.623846153846152</v>
      </c>
      <c r="R399">
        <f>IF(ISBLANK(sensor_data[[#This Row],[EC]]), sensor_data[[#This Row],[average]], sensor_data[[#This Row],[EC]])</f>
        <v>12.32</v>
      </c>
      <c r="S399" t="str">
        <f>IF(sensor_data[[#This Row],[Filled Energy Consumption]]&gt;AVERAGE(sensor_data[Filled Energy Consumption]), "High", "Low")</f>
        <v>Low</v>
      </c>
      <c r="T399" t="s">
        <v>220</v>
      </c>
      <c r="U399" t="b">
        <v>1</v>
      </c>
      <c r="V399">
        <v>12</v>
      </c>
      <c r="W399">
        <v>1</v>
      </c>
      <c r="X399" t="s">
        <v>19</v>
      </c>
    </row>
    <row r="400" spans="1:24" x14ac:dyDescent="0.3">
      <c r="A400" s="1">
        <v>45646.626585648148</v>
      </c>
      <c r="B400" s="1" t="str">
        <f>TEXT(sensor_data[[#This Row],[Timestamp]], "MMMM")</f>
        <v>December</v>
      </c>
      <c r="C4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00" s="2">
        <f>MONTH(sensor_data[[#This Row],[Timestamp]])</f>
        <v>12</v>
      </c>
      <c r="E400" s="2">
        <f>DAY(sensor_data[[#This Row],[Timestamp]])</f>
        <v>20</v>
      </c>
      <c r="F400" t="s">
        <v>294</v>
      </c>
      <c r="H400">
        <v>44.7</v>
      </c>
      <c r="I400">
        <v>25.6</v>
      </c>
      <c r="J400" t="b">
        <v>1</v>
      </c>
      <c r="K400">
        <v>5</v>
      </c>
      <c r="L400" t="str">
        <f>IF(sensor_data[[#This Row],[HVAC Setting]]&lt;=2, "Low", IF(sensor_data[[#This Row],[HVAC Setting]]=3, "Normal", "High"))</f>
        <v>High</v>
      </c>
      <c r="O400">
        <f>(sensor_data[[#This Row],[Energy Consumption]]-AVERAGE(sensor_data[Energy Consumption]))/_xlfn.STDEV.P(sensor_data[Energy Consumption])</f>
        <v>-0.24886299575285079</v>
      </c>
      <c r="P400" t="str">
        <f>IF(ABS(sensor_data[[#This Row],[z_zcore]])&gt;3, "Outlier", "Normal")</f>
        <v>Normal</v>
      </c>
      <c r="Q400">
        <f>AVERAGEIF(sensor_data[Unit ID], sensor_data[[#This Row],[Unit ID]], sensor_data[EC])</f>
        <v>17.623846153846152</v>
      </c>
      <c r="R400">
        <f>IF(ISBLANK(sensor_data[[#This Row],[EC]]), sensor_data[[#This Row],[average]], sensor_data[[#This Row],[EC]])</f>
        <v>17.623846153846152</v>
      </c>
      <c r="S400" t="str">
        <f>IF(sensor_data[[#This Row],[Filled Energy Consumption]]&gt;AVERAGE(sensor_data[Filled Energy Consumption]), "High", "Low")</f>
        <v>Low</v>
      </c>
      <c r="T400" t="s">
        <v>23</v>
      </c>
      <c r="U400" t="b">
        <v>1</v>
      </c>
      <c r="V400">
        <v>6</v>
      </c>
      <c r="W400">
        <v>1</v>
      </c>
      <c r="X400" t="s">
        <v>14</v>
      </c>
    </row>
    <row r="401" spans="1:24" x14ac:dyDescent="0.3">
      <c r="A401" s="1">
        <v>45550.900636574072</v>
      </c>
      <c r="B401" s="1" t="str">
        <f>TEXT(sensor_data[[#This Row],[Timestamp]], "MMMM")</f>
        <v>September</v>
      </c>
      <c r="C4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01" s="2">
        <f>MONTH(sensor_data[[#This Row],[Timestamp]])</f>
        <v>9</v>
      </c>
      <c r="E401" s="2">
        <f>DAY(sensor_data[[#This Row],[Timestamp]])</f>
        <v>15</v>
      </c>
      <c r="F401" t="s">
        <v>294</v>
      </c>
      <c r="H401">
        <v>68.8</v>
      </c>
      <c r="I401">
        <v>43.1</v>
      </c>
      <c r="J401" t="b">
        <v>1</v>
      </c>
      <c r="K401">
        <v>5</v>
      </c>
      <c r="L401" t="str">
        <f>IF(sensor_data[[#This Row],[HVAC Setting]]&lt;=2, "Low", IF(sensor_data[[#This Row],[HVAC Setting]]=3, "Normal", "High"))</f>
        <v>High</v>
      </c>
      <c r="M401">
        <v>28.98</v>
      </c>
      <c r="N401">
        <v>28.98</v>
      </c>
      <c r="O401">
        <f>(sensor_data[[#This Row],[Energy Consumption]]-AVERAGE(sensor_data[Energy Consumption]))/_xlfn.STDEV.P(sensor_data[Energy Consumption])</f>
        <v>8.8125660277427534E-2</v>
      </c>
      <c r="P401" t="str">
        <f>IF(ABS(sensor_data[[#This Row],[z_zcore]])&gt;3, "Outlier", "Normal")</f>
        <v>Normal</v>
      </c>
      <c r="Q401">
        <f>AVERAGEIF(sensor_data[Unit ID], sensor_data[[#This Row],[Unit ID]], sensor_data[EC])</f>
        <v>17.623846153846152</v>
      </c>
      <c r="R401">
        <f>IF(ISBLANK(sensor_data[[#This Row],[EC]]), sensor_data[[#This Row],[average]], sensor_data[[#This Row],[EC]])</f>
        <v>28.98</v>
      </c>
      <c r="S401" t="str">
        <f>IF(sensor_data[[#This Row],[Filled Energy Consumption]]&gt;AVERAGE(sensor_data[Filled Energy Consumption]), "High", "Low")</f>
        <v>High</v>
      </c>
      <c r="T401" t="s">
        <v>300</v>
      </c>
      <c r="U401" t="b">
        <v>1</v>
      </c>
      <c r="V401">
        <v>21</v>
      </c>
      <c r="W401">
        <v>1</v>
      </c>
      <c r="X401" t="s">
        <v>14</v>
      </c>
    </row>
    <row r="402" spans="1:24" x14ac:dyDescent="0.3">
      <c r="A402" s="1">
        <v>45342.615532407406</v>
      </c>
      <c r="B402" s="1" t="str">
        <f>TEXT(sensor_data[[#This Row],[Timestamp]], "MMMM")</f>
        <v>February</v>
      </c>
      <c r="C4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02" s="2">
        <f>MONTH(sensor_data[[#This Row],[Timestamp]])</f>
        <v>2</v>
      </c>
      <c r="E402" s="2">
        <f>DAY(sensor_data[[#This Row],[Timestamp]])</f>
        <v>20</v>
      </c>
      <c r="F402" t="s">
        <v>301</v>
      </c>
      <c r="H402">
        <v>55.2</v>
      </c>
      <c r="I402">
        <v>30.9</v>
      </c>
      <c r="J402" t="b">
        <v>1</v>
      </c>
      <c r="K402">
        <v>5</v>
      </c>
      <c r="L402" t="str">
        <f>IF(sensor_data[[#This Row],[HVAC Setting]]&lt;=2, "Low", IF(sensor_data[[#This Row],[HVAC Setting]]=3, "Normal", "High"))</f>
        <v>High</v>
      </c>
      <c r="M402">
        <v>27.07</v>
      </c>
      <c r="N402">
        <v>27.07</v>
      </c>
      <c r="O402">
        <f>(sensor_data[[#This Row],[Energy Consumption]]-AVERAGE(sensor_data[Energy Consumption]))/_xlfn.STDEV.P(sensor_data[Energy Consumption])</f>
        <v>6.5915572871705255E-2</v>
      </c>
      <c r="P402" t="str">
        <f>IF(ABS(sensor_data[[#This Row],[z_zcore]])&gt;3, "Outlier", "Normal")</f>
        <v>Normal</v>
      </c>
      <c r="Q402">
        <f>AVERAGEIF(sensor_data[Unit ID], sensor_data[[#This Row],[Unit ID]], sensor_data[EC])</f>
        <v>16.403529411764705</v>
      </c>
      <c r="R402">
        <f>IF(ISBLANK(sensor_data[[#This Row],[EC]]), sensor_data[[#This Row],[average]], sensor_data[[#This Row],[EC]])</f>
        <v>27.07</v>
      </c>
      <c r="S402" t="str">
        <f>IF(sensor_data[[#This Row],[Filled Energy Consumption]]&gt;AVERAGE(sensor_data[Filled Energy Consumption]), "High", "Low")</f>
        <v>High</v>
      </c>
      <c r="T402" t="s">
        <v>279</v>
      </c>
      <c r="U402" t="b">
        <v>1</v>
      </c>
      <c r="V402">
        <v>22</v>
      </c>
      <c r="W402">
        <v>1</v>
      </c>
      <c r="X402" t="s">
        <v>14</v>
      </c>
    </row>
    <row r="403" spans="1:24" x14ac:dyDescent="0.3">
      <c r="A403" s="1">
        <v>45398.696793981479</v>
      </c>
      <c r="B403" s="1" t="str">
        <f>TEXT(sensor_data[[#This Row],[Timestamp]], "MMMM")</f>
        <v>April</v>
      </c>
      <c r="C4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03" s="2">
        <f>MONTH(sensor_data[[#This Row],[Timestamp]])</f>
        <v>4</v>
      </c>
      <c r="E403" s="2">
        <f>DAY(sensor_data[[#This Row],[Timestamp]])</f>
        <v>16</v>
      </c>
      <c r="F403" t="s">
        <v>301</v>
      </c>
      <c r="H403">
        <v>65.8</v>
      </c>
      <c r="I403">
        <v>31.2</v>
      </c>
      <c r="J403" t="b">
        <v>0</v>
      </c>
      <c r="K403">
        <v>1</v>
      </c>
      <c r="L403" t="str">
        <f>IF(sensor_data[[#This Row],[HVAC Setting]]&lt;=2, "Low", IF(sensor_data[[#This Row],[HVAC Setting]]=3, "Normal", "High"))</f>
        <v>Low</v>
      </c>
      <c r="M403">
        <v>6</v>
      </c>
      <c r="N403">
        <v>6</v>
      </c>
      <c r="O403">
        <f>(sensor_data[[#This Row],[Energy Consumption]]-AVERAGE(sensor_data[Energy Consumption]))/_xlfn.STDEV.P(sensor_data[Energy Consumption])</f>
        <v>-0.17909308767204782</v>
      </c>
      <c r="P403" t="str">
        <f>IF(ABS(sensor_data[[#This Row],[z_zcore]])&gt;3, "Outlier", "Normal")</f>
        <v>Normal</v>
      </c>
      <c r="Q403">
        <f>AVERAGEIF(sensor_data[Unit ID], sensor_data[[#This Row],[Unit ID]], sensor_data[EC])</f>
        <v>16.403529411764705</v>
      </c>
      <c r="R403">
        <f>IF(ISBLANK(sensor_data[[#This Row],[EC]]), sensor_data[[#This Row],[average]], sensor_data[[#This Row],[EC]])</f>
        <v>6</v>
      </c>
      <c r="S403" t="str">
        <f>IF(sensor_data[[#This Row],[Filled Energy Consumption]]&gt;AVERAGE(sensor_data[Filled Energy Consumption]), "High", "Low")</f>
        <v>Low</v>
      </c>
      <c r="T403" t="s">
        <v>302</v>
      </c>
      <c r="U403" t="b">
        <v>0</v>
      </c>
      <c r="V403">
        <v>14</v>
      </c>
      <c r="W403">
        <v>0</v>
      </c>
      <c r="X403" t="s">
        <v>14</v>
      </c>
    </row>
    <row r="404" spans="1:24" x14ac:dyDescent="0.3">
      <c r="A404" s="1">
        <v>45589.765833333331</v>
      </c>
      <c r="B404" s="1" t="str">
        <f>TEXT(sensor_data[[#This Row],[Timestamp]], "MMMM")</f>
        <v>October</v>
      </c>
      <c r="C4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04" s="2">
        <f>MONTH(sensor_data[[#This Row],[Timestamp]])</f>
        <v>10</v>
      </c>
      <c r="E404" s="2">
        <f>DAY(sensor_data[[#This Row],[Timestamp]])</f>
        <v>24</v>
      </c>
      <c r="F404" t="s">
        <v>301</v>
      </c>
      <c r="H404">
        <v>71.7</v>
      </c>
      <c r="I404">
        <v>48.3</v>
      </c>
      <c r="J404" t="b">
        <v>0</v>
      </c>
      <c r="K404">
        <v>4</v>
      </c>
      <c r="L404" t="str">
        <f>IF(sensor_data[[#This Row],[HVAC Setting]]&lt;=2, "Low", IF(sensor_data[[#This Row],[HVAC Setting]]=3, "Normal", "High"))</f>
        <v>High</v>
      </c>
      <c r="M404">
        <v>23.1</v>
      </c>
      <c r="N404">
        <v>23.1</v>
      </c>
      <c r="O404">
        <f>(sensor_data[[#This Row],[Energy Consumption]]-AVERAGE(sensor_data[Energy Consumption]))/_xlfn.STDEV.P(sensor_data[Energy Consumption])</f>
        <v>1.9751150358240644E-2</v>
      </c>
      <c r="P404" t="str">
        <f>IF(ABS(sensor_data[[#This Row],[z_zcore]])&gt;3, "Outlier", "Normal")</f>
        <v>Normal</v>
      </c>
      <c r="Q404">
        <f>AVERAGEIF(sensor_data[Unit ID], sensor_data[[#This Row],[Unit ID]], sensor_data[EC])</f>
        <v>16.403529411764705</v>
      </c>
      <c r="R404">
        <f>IF(ISBLANK(sensor_data[[#This Row],[EC]]), sensor_data[[#This Row],[average]], sensor_data[[#This Row],[EC]])</f>
        <v>23.1</v>
      </c>
      <c r="S404" t="str">
        <f>IF(sensor_data[[#This Row],[Filled Energy Consumption]]&gt;AVERAGE(sensor_data[Filled Energy Consumption]), "High", "Low")</f>
        <v>High</v>
      </c>
      <c r="T404" t="s">
        <v>303</v>
      </c>
      <c r="U404" t="b">
        <v>0</v>
      </c>
      <c r="V404">
        <v>2</v>
      </c>
      <c r="W404">
        <v>1</v>
      </c>
      <c r="X404" t="s">
        <v>17</v>
      </c>
    </row>
    <row r="405" spans="1:24" x14ac:dyDescent="0.3">
      <c r="A405" s="1">
        <v>45650.699467592596</v>
      </c>
      <c r="B405" s="1" t="str">
        <f>TEXT(sensor_data[[#This Row],[Timestamp]], "MMMM")</f>
        <v>December</v>
      </c>
      <c r="C4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05" s="2">
        <f>MONTH(sensor_data[[#This Row],[Timestamp]])</f>
        <v>12</v>
      </c>
      <c r="E405" s="2">
        <f>DAY(sensor_data[[#This Row],[Timestamp]])</f>
        <v>24</v>
      </c>
      <c r="F405" t="s">
        <v>301</v>
      </c>
      <c r="H405">
        <v>41.2</v>
      </c>
      <c r="I405">
        <v>33</v>
      </c>
      <c r="J405" t="b">
        <v>0</v>
      </c>
      <c r="K405">
        <v>4</v>
      </c>
      <c r="L405" t="str">
        <f>IF(sensor_data[[#This Row],[HVAC Setting]]&lt;=2, "Low", IF(sensor_data[[#This Row],[HVAC Setting]]=3, "Normal", "High"))</f>
        <v>High</v>
      </c>
      <c r="O405">
        <f>(sensor_data[[#This Row],[Energy Consumption]]-AVERAGE(sensor_data[Energy Consumption]))/_xlfn.STDEV.P(sensor_data[Energy Consumption])</f>
        <v>-0.24886299575285079</v>
      </c>
      <c r="P405" t="str">
        <f>IF(ABS(sensor_data[[#This Row],[z_zcore]])&gt;3, "Outlier", "Normal")</f>
        <v>Normal</v>
      </c>
      <c r="Q405">
        <f>AVERAGEIF(sensor_data[Unit ID], sensor_data[[#This Row],[Unit ID]], sensor_data[EC])</f>
        <v>16.403529411764705</v>
      </c>
      <c r="R405">
        <f>IF(ISBLANK(sensor_data[[#This Row],[EC]]), sensor_data[[#This Row],[average]], sensor_data[[#This Row],[EC]])</f>
        <v>16.403529411764705</v>
      </c>
      <c r="S405" t="str">
        <f>IF(sensor_data[[#This Row],[Filled Energy Consumption]]&gt;AVERAGE(sensor_data[Filled Energy Consumption]), "High", "Low")</f>
        <v>Low</v>
      </c>
      <c r="T405" t="s">
        <v>190</v>
      </c>
      <c r="U405" t="b">
        <v>0</v>
      </c>
      <c r="V405">
        <v>10</v>
      </c>
      <c r="W405">
        <v>0</v>
      </c>
      <c r="X405" t="s">
        <v>17</v>
      </c>
    </row>
    <row r="406" spans="1:24" x14ac:dyDescent="0.3">
      <c r="A406" s="1">
        <v>45496.253425925926</v>
      </c>
      <c r="B406" s="1" t="str">
        <f>TEXT(sensor_data[[#This Row],[Timestamp]], "MMMM")</f>
        <v>July</v>
      </c>
      <c r="C4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06" s="2">
        <f>MONTH(sensor_data[[#This Row],[Timestamp]])</f>
        <v>7</v>
      </c>
      <c r="E406" s="2">
        <f>DAY(sensor_data[[#This Row],[Timestamp]])</f>
        <v>23</v>
      </c>
      <c r="F406" t="s">
        <v>301</v>
      </c>
      <c r="H406">
        <v>95.1</v>
      </c>
      <c r="I406">
        <v>66.099999999999994</v>
      </c>
      <c r="J406" t="b">
        <v>1</v>
      </c>
      <c r="K406">
        <v>4</v>
      </c>
      <c r="L406" t="str">
        <f>IF(sensor_data[[#This Row],[HVAC Setting]]&lt;=2, "Low", IF(sensor_data[[#This Row],[HVAC Setting]]=3, "Normal", "High"))</f>
        <v>High</v>
      </c>
      <c r="M406">
        <v>23.69</v>
      </c>
      <c r="N406">
        <v>23.69</v>
      </c>
      <c r="O406">
        <f>(sensor_data[[#This Row],[Energy Consumption]]-AVERAGE(sensor_data[Energy Consumption]))/_xlfn.STDEV.P(sensor_data[Energy Consumption])</f>
        <v>2.6611857986186267E-2</v>
      </c>
      <c r="P406" t="str">
        <f>IF(ABS(sensor_data[[#This Row],[z_zcore]])&gt;3, "Outlier", "Normal")</f>
        <v>Normal</v>
      </c>
      <c r="Q406">
        <f>AVERAGEIF(sensor_data[Unit ID], sensor_data[[#This Row],[Unit ID]], sensor_data[EC])</f>
        <v>16.403529411764705</v>
      </c>
      <c r="R406">
        <f>IF(ISBLANK(sensor_data[[#This Row],[EC]]), sensor_data[[#This Row],[average]], sensor_data[[#This Row],[EC]])</f>
        <v>23.69</v>
      </c>
      <c r="S406" t="str">
        <f>IF(sensor_data[[#This Row],[Filled Energy Consumption]]&gt;AVERAGE(sensor_data[Filled Energy Consumption]), "High", "Low")</f>
        <v>High</v>
      </c>
      <c r="T406" t="s">
        <v>56</v>
      </c>
      <c r="U406" t="b">
        <v>1</v>
      </c>
      <c r="V406">
        <v>9</v>
      </c>
      <c r="W406">
        <v>1</v>
      </c>
      <c r="X406" t="s">
        <v>14</v>
      </c>
    </row>
    <row r="407" spans="1:24" x14ac:dyDescent="0.3">
      <c r="A407" s="1">
        <v>45610.039456018516</v>
      </c>
      <c r="B407" s="1" t="str">
        <f>TEXT(sensor_data[[#This Row],[Timestamp]], "MMMM")</f>
        <v>November</v>
      </c>
      <c r="C4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07" s="2">
        <f>MONTH(sensor_data[[#This Row],[Timestamp]])</f>
        <v>11</v>
      </c>
      <c r="E407" s="2">
        <f>DAY(sensor_data[[#This Row],[Timestamp]])</f>
        <v>14</v>
      </c>
      <c r="F407" t="s">
        <v>301</v>
      </c>
      <c r="H407">
        <v>74.3</v>
      </c>
      <c r="I407">
        <v>44.6</v>
      </c>
      <c r="J407" t="b">
        <v>1</v>
      </c>
      <c r="K407">
        <v>2</v>
      </c>
      <c r="L407" t="str">
        <f>IF(sensor_data[[#This Row],[HVAC Setting]]&lt;=2, "Low", IF(sensor_data[[#This Row],[HVAC Setting]]=3, "Normal", "High"))</f>
        <v>Low</v>
      </c>
      <c r="M407">
        <v>12.82</v>
      </c>
      <c r="N407">
        <v>12.82</v>
      </c>
      <c r="O407">
        <f>(sensor_data[[#This Row],[Energy Consumption]]-AVERAGE(sensor_data[Energy Consumption]))/_xlfn.STDEV.P(sensor_data[Energy Consumption])</f>
        <v>-9.9787958820201778E-2</v>
      </c>
      <c r="P407" t="str">
        <f>IF(ABS(sensor_data[[#This Row],[z_zcore]])&gt;3, "Outlier", "Normal")</f>
        <v>Normal</v>
      </c>
      <c r="Q407">
        <f>AVERAGEIF(sensor_data[Unit ID], sensor_data[[#This Row],[Unit ID]], sensor_data[EC])</f>
        <v>16.403529411764705</v>
      </c>
      <c r="R407">
        <f>IF(ISBLANK(sensor_data[[#This Row],[EC]]), sensor_data[[#This Row],[average]], sensor_data[[#This Row],[EC]])</f>
        <v>12.82</v>
      </c>
      <c r="S407" t="str">
        <f>IF(sensor_data[[#This Row],[Filled Energy Consumption]]&gt;AVERAGE(sensor_data[Filled Energy Consumption]), "High", "Low")</f>
        <v>Low</v>
      </c>
      <c r="T407" t="s">
        <v>288</v>
      </c>
      <c r="U407" t="b">
        <v>1</v>
      </c>
      <c r="V407">
        <v>17</v>
      </c>
      <c r="W407">
        <v>1</v>
      </c>
      <c r="X407" t="s">
        <v>19</v>
      </c>
    </row>
    <row r="408" spans="1:24" x14ac:dyDescent="0.3">
      <c r="A408" s="1">
        <v>45606.814780092594</v>
      </c>
      <c r="B408" s="1" t="str">
        <f>TEXT(sensor_data[[#This Row],[Timestamp]], "MMMM")</f>
        <v>November</v>
      </c>
      <c r="C4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08" s="2">
        <f>MONTH(sensor_data[[#This Row],[Timestamp]])</f>
        <v>11</v>
      </c>
      <c r="E408" s="2">
        <f>DAY(sensor_data[[#This Row],[Timestamp]])</f>
        <v>10</v>
      </c>
      <c r="F408" t="s">
        <v>301</v>
      </c>
      <c r="H408">
        <v>65.2</v>
      </c>
      <c r="I408">
        <v>47.5</v>
      </c>
      <c r="J408" t="b">
        <v>1</v>
      </c>
      <c r="K408">
        <v>5</v>
      </c>
      <c r="L408" t="str">
        <f>IF(sensor_data[[#This Row],[HVAC Setting]]&lt;=2, "Low", IF(sensor_data[[#This Row],[HVAC Setting]]=3, "Normal", "High"))</f>
        <v>High</v>
      </c>
      <c r="O408">
        <f>(sensor_data[[#This Row],[Energy Consumption]]-AVERAGE(sensor_data[Energy Consumption]))/_xlfn.STDEV.P(sensor_data[Energy Consumption])</f>
        <v>-0.24886299575285079</v>
      </c>
      <c r="P408" t="str">
        <f>IF(ABS(sensor_data[[#This Row],[z_zcore]])&gt;3, "Outlier", "Normal")</f>
        <v>Normal</v>
      </c>
      <c r="Q408">
        <f>AVERAGEIF(sensor_data[Unit ID], sensor_data[[#This Row],[Unit ID]], sensor_data[EC])</f>
        <v>16.403529411764705</v>
      </c>
      <c r="R408">
        <f>IF(ISBLANK(sensor_data[[#This Row],[EC]]), sensor_data[[#This Row],[average]], sensor_data[[#This Row],[EC]])</f>
        <v>16.403529411764705</v>
      </c>
      <c r="S408" t="str">
        <f>IF(sensor_data[[#This Row],[Filled Energy Consumption]]&gt;AVERAGE(sensor_data[Filled Energy Consumption]), "High", "Low")</f>
        <v>Low</v>
      </c>
      <c r="T408" t="s">
        <v>304</v>
      </c>
      <c r="U408" t="b">
        <v>1</v>
      </c>
      <c r="V408">
        <v>15</v>
      </c>
      <c r="W408">
        <v>1</v>
      </c>
      <c r="X408" t="s">
        <v>17</v>
      </c>
    </row>
    <row r="409" spans="1:24" x14ac:dyDescent="0.3">
      <c r="A409" s="1">
        <v>45464.594849537039</v>
      </c>
      <c r="B409" s="1" t="str">
        <f>TEXT(sensor_data[[#This Row],[Timestamp]], "MMMM")</f>
        <v>June</v>
      </c>
      <c r="C4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09" s="2">
        <f>MONTH(sensor_data[[#This Row],[Timestamp]])</f>
        <v>6</v>
      </c>
      <c r="E409" s="2">
        <f>DAY(sensor_data[[#This Row],[Timestamp]])</f>
        <v>21</v>
      </c>
      <c r="F409" t="s">
        <v>301</v>
      </c>
      <c r="H409">
        <v>95.5</v>
      </c>
      <c r="I409">
        <v>57.9</v>
      </c>
      <c r="J409" t="b">
        <v>0</v>
      </c>
      <c r="K409">
        <v>3</v>
      </c>
      <c r="L409" t="str">
        <f>IF(sensor_data[[#This Row],[HVAC Setting]]&lt;=2, "Low", IF(sensor_data[[#This Row],[HVAC Setting]]=3, "Normal", "High"))</f>
        <v>Normal</v>
      </c>
      <c r="M409">
        <v>17</v>
      </c>
      <c r="N409">
        <v>17</v>
      </c>
      <c r="O409">
        <f>(sensor_data[[#This Row],[Energy Consumption]]-AVERAGE(sensor_data[Energy Consumption]))/_xlfn.STDEV.P(sensor_data[Energy Consumption])</f>
        <v>-5.1181589523909048E-2</v>
      </c>
      <c r="P409" t="str">
        <f>IF(ABS(sensor_data[[#This Row],[z_zcore]])&gt;3, "Outlier", "Normal")</f>
        <v>Normal</v>
      </c>
      <c r="Q409">
        <f>AVERAGEIF(sensor_data[Unit ID], sensor_data[[#This Row],[Unit ID]], sensor_data[EC])</f>
        <v>16.403529411764705</v>
      </c>
      <c r="R409">
        <f>IF(ISBLANK(sensor_data[[#This Row],[EC]]), sensor_data[[#This Row],[average]], sensor_data[[#This Row],[EC]])</f>
        <v>17</v>
      </c>
      <c r="S409" t="str">
        <f>IF(sensor_data[[#This Row],[Filled Energy Consumption]]&gt;AVERAGE(sensor_data[Filled Energy Consumption]), "High", "Low")</f>
        <v>Low</v>
      </c>
      <c r="T409" t="s">
        <v>106</v>
      </c>
      <c r="U409" t="b">
        <v>0</v>
      </c>
      <c r="V409">
        <v>17</v>
      </c>
      <c r="W409">
        <v>0</v>
      </c>
      <c r="X409" t="s">
        <v>14</v>
      </c>
    </row>
    <row r="410" spans="1:24" x14ac:dyDescent="0.3">
      <c r="A410" s="1">
        <v>45515.323692129627</v>
      </c>
      <c r="B410" s="1" t="str">
        <f>TEXT(sensor_data[[#This Row],[Timestamp]], "MMMM")</f>
        <v>August</v>
      </c>
      <c r="C4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10" s="2">
        <f>MONTH(sensor_data[[#This Row],[Timestamp]])</f>
        <v>8</v>
      </c>
      <c r="E410" s="2">
        <f>DAY(sensor_data[[#This Row],[Timestamp]])</f>
        <v>11</v>
      </c>
      <c r="F410" t="s">
        <v>301</v>
      </c>
      <c r="H410">
        <v>104.9</v>
      </c>
      <c r="I410">
        <v>44.5</v>
      </c>
      <c r="J410" t="b">
        <v>1</v>
      </c>
      <c r="K410">
        <v>5</v>
      </c>
      <c r="L410" t="str">
        <f>IF(sensor_data[[#This Row],[HVAC Setting]]&lt;=2, "Low", IF(sensor_data[[#This Row],[HVAC Setting]]=3, "Normal", "High"))</f>
        <v>High</v>
      </c>
      <c r="O410">
        <f>(sensor_data[[#This Row],[Energy Consumption]]-AVERAGE(sensor_data[Energy Consumption]))/_xlfn.STDEV.P(sensor_data[Energy Consumption])</f>
        <v>-0.24886299575285079</v>
      </c>
      <c r="P410" t="str">
        <f>IF(ABS(sensor_data[[#This Row],[z_zcore]])&gt;3, "Outlier", "Normal")</f>
        <v>Normal</v>
      </c>
      <c r="Q410">
        <f>AVERAGEIF(sensor_data[Unit ID], sensor_data[[#This Row],[Unit ID]], sensor_data[EC])</f>
        <v>16.403529411764705</v>
      </c>
      <c r="R410">
        <f>IF(ISBLANK(sensor_data[[#This Row],[EC]]), sensor_data[[#This Row],[average]], sensor_data[[#This Row],[EC]])</f>
        <v>16.403529411764705</v>
      </c>
      <c r="S410" t="str">
        <f>IF(sensor_data[[#This Row],[Filled Energy Consumption]]&gt;AVERAGE(sensor_data[Filled Energy Consumption]), "High", "Low")</f>
        <v>Low</v>
      </c>
      <c r="T410" t="s">
        <v>305</v>
      </c>
      <c r="U410" t="b">
        <v>1</v>
      </c>
      <c r="V410">
        <v>22</v>
      </c>
      <c r="W410">
        <v>1</v>
      </c>
      <c r="X410" t="s">
        <v>19</v>
      </c>
    </row>
    <row r="411" spans="1:24" x14ac:dyDescent="0.3">
      <c r="A411" s="1">
        <v>45490.879062499997</v>
      </c>
      <c r="B411" s="1" t="str">
        <f>TEXT(sensor_data[[#This Row],[Timestamp]], "MMMM")</f>
        <v>July</v>
      </c>
      <c r="C4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11" s="2">
        <f>MONTH(sensor_data[[#This Row],[Timestamp]])</f>
        <v>7</v>
      </c>
      <c r="E411" s="2">
        <f>DAY(sensor_data[[#This Row],[Timestamp]])</f>
        <v>17</v>
      </c>
      <c r="F411" t="s">
        <v>301</v>
      </c>
      <c r="H411">
        <v>97.1</v>
      </c>
      <c r="I411">
        <v>56.7</v>
      </c>
      <c r="J411" t="b">
        <v>1</v>
      </c>
      <c r="K411">
        <v>5</v>
      </c>
      <c r="L411" t="str">
        <f>IF(sensor_data[[#This Row],[HVAC Setting]]&lt;=2, "Low", IF(sensor_data[[#This Row],[HVAC Setting]]=3, "Normal", "High"))</f>
        <v>High</v>
      </c>
      <c r="M411">
        <v>29.78</v>
      </c>
      <c r="N411">
        <v>29.78</v>
      </c>
      <c r="O411">
        <f>(sensor_data[[#This Row],[Energy Consumption]]-AVERAGE(sensor_data[Energy Consumption]))/_xlfn.STDEV.P(sensor_data[Energy Consumption])</f>
        <v>9.7428314688201276E-2</v>
      </c>
      <c r="P411" t="str">
        <f>IF(ABS(sensor_data[[#This Row],[z_zcore]])&gt;3, "Outlier", "Normal")</f>
        <v>Normal</v>
      </c>
      <c r="Q411">
        <f>AVERAGEIF(sensor_data[Unit ID], sensor_data[[#This Row],[Unit ID]], sensor_data[EC])</f>
        <v>16.403529411764705</v>
      </c>
      <c r="R411">
        <f>IF(ISBLANK(sensor_data[[#This Row],[EC]]), sensor_data[[#This Row],[average]], sensor_data[[#This Row],[EC]])</f>
        <v>29.78</v>
      </c>
      <c r="S411" t="str">
        <f>IF(sensor_data[[#This Row],[Filled Energy Consumption]]&gt;AVERAGE(sensor_data[Filled Energy Consumption]), "High", "Low")</f>
        <v>High</v>
      </c>
      <c r="T411" t="s">
        <v>306</v>
      </c>
      <c r="U411" t="b">
        <v>1</v>
      </c>
      <c r="V411">
        <v>7</v>
      </c>
      <c r="W411">
        <v>1</v>
      </c>
      <c r="X411" t="s">
        <v>17</v>
      </c>
    </row>
    <row r="412" spans="1:24" x14ac:dyDescent="0.3">
      <c r="A412" s="1">
        <v>45602.101898148147</v>
      </c>
      <c r="B412" s="1" t="str">
        <f>TEXT(sensor_data[[#This Row],[Timestamp]], "MMMM")</f>
        <v>November</v>
      </c>
      <c r="C4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12" s="2">
        <f>MONTH(sensor_data[[#This Row],[Timestamp]])</f>
        <v>11</v>
      </c>
      <c r="E412" s="2">
        <f>DAY(sensor_data[[#This Row],[Timestamp]])</f>
        <v>6</v>
      </c>
      <c r="F412" t="s">
        <v>301</v>
      </c>
      <c r="H412">
        <v>73.400000000000006</v>
      </c>
      <c r="I412">
        <v>55.7</v>
      </c>
      <c r="J412" t="b">
        <v>1</v>
      </c>
      <c r="K412">
        <v>3</v>
      </c>
      <c r="L412" t="str">
        <f>IF(sensor_data[[#This Row],[HVAC Setting]]&lt;=2, "Low", IF(sensor_data[[#This Row],[HVAC Setting]]=3, "Normal", "High"))</f>
        <v>Normal</v>
      </c>
      <c r="M412">
        <v>17.63</v>
      </c>
      <c r="N412">
        <v>17.63</v>
      </c>
      <c r="O412">
        <f>(sensor_data[[#This Row],[Energy Consumption]]-AVERAGE(sensor_data[Energy Consumption]))/_xlfn.STDEV.P(sensor_data[Energy Consumption])</f>
        <v>-4.3855749175424751E-2</v>
      </c>
      <c r="P412" t="str">
        <f>IF(ABS(sensor_data[[#This Row],[z_zcore]])&gt;3, "Outlier", "Normal")</f>
        <v>Normal</v>
      </c>
      <c r="Q412">
        <f>AVERAGEIF(sensor_data[Unit ID], sensor_data[[#This Row],[Unit ID]], sensor_data[EC])</f>
        <v>16.403529411764705</v>
      </c>
      <c r="R412">
        <f>IF(ISBLANK(sensor_data[[#This Row],[EC]]), sensor_data[[#This Row],[average]], sensor_data[[#This Row],[EC]])</f>
        <v>17.63</v>
      </c>
      <c r="S412" t="str">
        <f>IF(sensor_data[[#This Row],[Filled Energy Consumption]]&gt;AVERAGE(sensor_data[Filled Energy Consumption]), "High", "Low")</f>
        <v>Low</v>
      </c>
      <c r="T412" t="s">
        <v>307</v>
      </c>
      <c r="U412" t="b">
        <v>1</v>
      </c>
      <c r="V412">
        <v>23</v>
      </c>
      <c r="W412">
        <v>1</v>
      </c>
      <c r="X412" t="s">
        <v>19</v>
      </c>
    </row>
    <row r="413" spans="1:24" x14ac:dyDescent="0.3">
      <c r="A413" s="1">
        <v>45524.920289351852</v>
      </c>
      <c r="B413" s="1" t="str">
        <f>TEXT(sensor_data[[#This Row],[Timestamp]], "MMMM")</f>
        <v>August</v>
      </c>
      <c r="C4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13" s="2">
        <f>MONTH(sensor_data[[#This Row],[Timestamp]])</f>
        <v>8</v>
      </c>
      <c r="E413" s="2">
        <f>DAY(sensor_data[[#This Row],[Timestamp]])</f>
        <v>20</v>
      </c>
      <c r="F413" t="s">
        <v>301</v>
      </c>
      <c r="H413">
        <v>85.1</v>
      </c>
      <c r="I413">
        <v>43.2</v>
      </c>
      <c r="J413" t="b">
        <v>1</v>
      </c>
      <c r="K413">
        <v>3</v>
      </c>
      <c r="L413" t="str">
        <f>IF(sensor_data[[#This Row],[HVAC Setting]]&lt;=2, "Low", IF(sensor_data[[#This Row],[HVAC Setting]]=3, "Normal", "High"))</f>
        <v>Normal</v>
      </c>
      <c r="M413">
        <v>18.82</v>
      </c>
      <c r="N413">
        <v>18.82</v>
      </c>
      <c r="O413">
        <f>(sensor_data[[#This Row],[Energy Consumption]]-AVERAGE(sensor_data[Energy Consumption]))/_xlfn.STDEV.P(sensor_data[Energy Consumption])</f>
        <v>-3.0018050739398814E-2</v>
      </c>
      <c r="P413" t="str">
        <f>IF(ABS(sensor_data[[#This Row],[z_zcore]])&gt;3, "Outlier", "Normal")</f>
        <v>Normal</v>
      </c>
      <c r="Q413">
        <f>AVERAGEIF(sensor_data[Unit ID], sensor_data[[#This Row],[Unit ID]], sensor_data[EC])</f>
        <v>16.403529411764705</v>
      </c>
      <c r="R413">
        <f>IF(ISBLANK(sensor_data[[#This Row],[EC]]), sensor_data[[#This Row],[average]], sensor_data[[#This Row],[EC]])</f>
        <v>18.82</v>
      </c>
      <c r="S413" t="str">
        <f>IF(sensor_data[[#This Row],[Filled Energy Consumption]]&gt;AVERAGE(sensor_data[Filled Energy Consumption]), "High", "Low")</f>
        <v>High</v>
      </c>
      <c r="T413" t="s">
        <v>308</v>
      </c>
      <c r="U413" t="b">
        <v>1</v>
      </c>
      <c r="V413">
        <v>18</v>
      </c>
      <c r="W413">
        <v>1</v>
      </c>
      <c r="X413" t="s">
        <v>14</v>
      </c>
    </row>
    <row r="414" spans="1:24" x14ac:dyDescent="0.3">
      <c r="A414" s="1">
        <v>45493.244131944448</v>
      </c>
      <c r="B414" s="1" t="str">
        <f>TEXT(sensor_data[[#This Row],[Timestamp]], "MMMM")</f>
        <v>July</v>
      </c>
      <c r="C4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14" s="2">
        <f>MONTH(sensor_data[[#This Row],[Timestamp]])</f>
        <v>7</v>
      </c>
      <c r="E414" s="2">
        <f>DAY(sensor_data[[#This Row],[Timestamp]])</f>
        <v>20</v>
      </c>
      <c r="F414" t="s">
        <v>301</v>
      </c>
      <c r="H414">
        <v>93.8</v>
      </c>
      <c r="I414">
        <v>67.2</v>
      </c>
      <c r="J414" t="b">
        <v>1</v>
      </c>
      <c r="K414">
        <v>2.5</v>
      </c>
      <c r="L414" t="str">
        <f>IF(sensor_data[[#This Row],[HVAC Setting]]&lt;=2, "Low", IF(sensor_data[[#This Row],[HVAC Setting]]=3, "Normal", "High"))</f>
        <v>High</v>
      </c>
      <c r="M414">
        <v>16.36</v>
      </c>
      <c r="N414">
        <v>16.36</v>
      </c>
      <c r="O414">
        <f>(sensor_data[[#This Row],[Energy Consumption]]-AVERAGE(sensor_data[Energy Consumption]))/_xlfn.STDEV.P(sensor_data[Energy Consumption])</f>
        <v>-5.8623713052528038E-2</v>
      </c>
      <c r="P414" t="str">
        <f>IF(ABS(sensor_data[[#This Row],[z_zcore]])&gt;3, "Outlier", "Normal")</f>
        <v>Normal</v>
      </c>
      <c r="Q414">
        <f>AVERAGEIF(sensor_data[Unit ID], sensor_data[[#This Row],[Unit ID]], sensor_data[EC])</f>
        <v>16.403529411764705</v>
      </c>
      <c r="R414">
        <f>IF(ISBLANK(sensor_data[[#This Row],[EC]]), sensor_data[[#This Row],[average]], sensor_data[[#This Row],[EC]])</f>
        <v>16.36</v>
      </c>
      <c r="S414" t="str">
        <f>IF(sensor_data[[#This Row],[Filled Energy Consumption]]&gt;AVERAGE(sensor_data[Filled Energy Consumption]), "High", "Low")</f>
        <v>Low</v>
      </c>
      <c r="T414" t="s">
        <v>165</v>
      </c>
      <c r="U414" t="b">
        <v>1</v>
      </c>
      <c r="V414">
        <v>22</v>
      </c>
      <c r="W414">
        <v>1</v>
      </c>
      <c r="X414" t="s">
        <v>17</v>
      </c>
    </row>
    <row r="415" spans="1:24" x14ac:dyDescent="0.3">
      <c r="A415" s="1">
        <v>45534.948171296295</v>
      </c>
      <c r="B415" s="1" t="str">
        <f>TEXT(sensor_data[[#This Row],[Timestamp]], "MMMM")</f>
        <v>August</v>
      </c>
      <c r="C4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15" s="2">
        <f>MONTH(sensor_data[[#This Row],[Timestamp]])</f>
        <v>8</v>
      </c>
      <c r="E415" s="2">
        <f>DAY(sensor_data[[#This Row],[Timestamp]])</f>
        <v>30</v>
      </c>
      <c r="F415" t="s">
        <v>301</v>
      </c>
      <c r="H415">
        <v>87.6</v>
      </c>
      <c r="I415">
        <v>46.9</v>
      </c>
      <c r="J415" t="b">
        <v>0</v>
      </c>
      <c r="K415">
        <v>3</v>
      </c>
      <c r="L415" t="str">
        <f>IF(sensor_data[[#This Row],[HVAC Setting]]&lt;=2, "Low", IF(sensor_data[[#This Row],[HVAC Setting]]=3, "Normal", "High"))</f>
        <v>Normal</v>
      </c>
      <c r="M415">
        <v>17</v>
      </c>
      <c r="N415">
        <v>17</v>
      </c>
      <c r="O415">
        <f>(sensor_data[[#This Row],[Energy Consumption]]-AVERAGE(sensor_data[Energy Consumption]))/_xlfn.STDEV.P(sensor_data[Energy Consumption])</f>
        <v>-5.1181589523909048E-2</v>
      </c>
      <c r="P415" t="str">
        <f>IF(ABS(sensor_data[[#This Row],[z_zcore]])&gt;3, "Outlier", "Normal")</f>
        <v>Normal</v>
      </c>
      <c r="Q415">
        <f>AVERAGEIF(sensor_data[Unit ID], sensor_data[[#This Row],[Unit ID]], sensor_data[EC])</f>
        <v>16.403529411764705</v>
      </c>
      <c r="R415">
        <f>IF(ISBLANK(sensor_data[[#This Row],[EC]]), sensor_data[[#This Row],[average]], sensor_data[[#This Row],[EC]])</f>
        <v>17</v>
      </c>
      <c r="S415" t="str">
        <f>IF(sensor_data[[#This Row],[Filled Energy Consumption]]&gt;AVERAGE(sensor_data[Filled Energy Consumption]), "High", "Low")</f>
        <v>Low</v>
      </c>
      <c r="T415" t="s">
        <v>117</v>
      </c>
      <c r="U415" t="b">
        <v>0</v>
      </c>
      <c r="V415">
        <v>22</v>
      </c>
      <c r="W415">
        <v>0</v>
      </c>
      <c r="X415" t="s">
        <v>17</v>
      </c>
    </row>
    <row r="416" spans="1:24" x14ac:dyDescent="0.3">
      <c r="A416" s="1">
        <v>45413.194340277776</v>
      </c>
      <c r="B416" s="1" t="str">
        <f>TEXT(sensor_data[[#This Row],[Timestamp]], "MMMM")</f>
        <v>May</v>
      </c>
      <c r="C4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16" s="2">
        <f>MONTH(sensor_data[[#This Row],[Timestamp]])</f>
        <v>5</v>
      </c>
      <c r="E416" s="2">
        <f>DAY(sensor_data[[#This Row],[Timestamp]])</f>
        <v>1</v>
      </c>
      <c r="F416" t="s">
        <v>301</v>
      </c>
      <c r="H416">
        <v>71</v>
      </c>
      <c r="I416">
        <v>38</v>
      </c>
      <c r="J416" t="b">
        <v>0</v>
      </c>
      <c r="K416">
        <v>1</v>
      </c>
      <c r="L416" t="str">
        <f>IF(sensor_data[[#This Row],[HVAC Setting]]&lt;=2, "Low", IF(sensor_data[[#This Row],[HVAC Setting]]=3, "Normal", "High"))</f>
        <v>Low</v>
      </c>
      <c r="M416">
        <v>5</v>
      </c>
      <c r="N416">
        <v>5</v>
      </c>
      <c r="O416">
        <f>(sensor_data[[#This Row],[Energy Consumption]]-AVERAGE(sensor_data[Energy Consumption]))/_xlfn.STDEV.P(sensor_data[Energy Consumption])</f>
        <v>-0.19072140568551499</v>
      </c>
      <c r="P416" t="str">
        <f>IF(ABS(sensor_data[[#This Row],[z_zcore]])&gt;3, "Outlier", "Normal")</f>
        <v>Normal</v>
      </c>
      <c r="Q416">
        <f>AVERAGEIF(sensor_data[Unit ID], sensor_data[[#This Row],[Unit ID]], sensor_data[EC])</f>
        <v>16.403529411764705</v>
      </c>
      <c r="R416">
        <f>IF(ISBLANK(sensor_data[[#This Row],[EC]]), sensor_data[[#This Row],[average]], sensor_data[[#This Row],[EC]])</f>
        <v>5</v>
      </c>
      <c r="S416" t="str">
        <f>IF(sensor_data[[#This Row],[Filled Energy Consumption]]&gt;AVERAGE(sensor_data[Filled Energy Consumption]), "High", "Low")</f>
        <v>Low</v>
      </c>
      <c r="T416" t="s">
        <v>309</v>
      </c>
      <c r="U416" t="b">
        <v>0</v>
      </c>
      <c r="V416">
        <v>2</v>
      </c>
      <c r="W416">
        <v>0</v>
      </c>
      <c r="X416" t="s">
        <v>17</v>
      </c>
    </row>
    <row r="417" spans="1:24" x14ac:dyDescent="0.3">
      <c r="A417" s="1">
        <v>45400.38486111111</v>
      </c>
      <c r="B417" s="1" t="str">
        <f>TEXT(sensor_data[[#This Row],[Timestamp]], "MMMM")</f>
        <v>April</v>
      </c>
      <c r="C4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17" s="2">
        <f>MONTH(sensor_data[[#This Row],[Timestamp]])</f>
        <v>4</v>
      </c>
      <c r="E417" s="2">
        <f>DAY(sensor_data[[#This Row],[Timestamp]])</f>
        <v>18</v>
      </c>
      <c r="F417" t="s">
        <v>301</v>
      </c>
      <c r="H417">
        <v>70.5</v>
      </c>
      <c r="I417">
        <v>49.7</v>
      </c>
      <c r="J417" t="b">
        <v>0</v>
      </c>
      <c r="K417">
        <v>3</v>
      </c>
      <c r="L417" t="str">
        <f>IF(sensor_data[[#This Row],[HVAC Setting]]&lt;=2, "Low", IF(sensor_data[[#This Row],[HVAC Setting]]=3, "Normal", "High"))</f>
        <v>Normal</v>
      </c>
      <c r="M417">
        <v>16</v>
      </c>
      <c r="N417">
        <v>16</v>
      </c>
      <c r="O417">
        <f>(sensor_data[[#This Row],[Energy Consumption]]-AVERAGE(sensor_data[Energy Consumption]))/_xlfn.STDEV.P(sensor_data[Energy Consumption])</f>
        <v>-6.2809907537376211E-2</v>
      </c>
      <c r="P417" t="str">
        <f>IF(ABS(sensor_data[[#This Row],[z_zcore]])&gt;3, "Outlier", "Normal")</f>
        <v>Normal</v>
      </c>
      <c r="Q417">
        <f>AVERAGEIF(sensor_data[Unit ID], sensor_data[[#This Row],[Unit ID]], sensor_data[EC])</f>
        <v>16.403529411764705</v>
      </c>
      <c r="R417">
        <f>IF(ISBLANK(sensor_data[[#This Row],[EC]]), sensor_data[[#This Row],[average]], sensor_data[[#This Row],[EC]])</f>
        <v>16</v>
      </c>
      <c r="S417" t="str">
        <f>IF(sensor_data[[#This Row],[Filled Energy Consumption]]&gt;AVERAGE(sensor_data[Filled Energy Consumption]), "High", "Low")</f>
        <v>Low</v>
      </c>
      <c r="T417" t="s">
        <v>310</v>
      </c>
      <c r="U417" t="b">
        <v>0</v>
      </c>
      <c r="V417">
        <v>21</v>
      </c>
      <c r="W417">
        <v>0</v>
      </c>
      <c r="X417" t="s">
        <v>17</v>
      </c>
    </row>
    <row r="418" spans="1:24" x14ac:dyDescent="0.3">
      <c r="A418" s="1">
        <v>45624.472048611111</v>
      </c>
      <c r="B418" s="1" t="str">
        <f>TEXT(sensor_data[[#This Row],[Timestamp]], "MMMM")</f>
        <v>November</v>
      </c>
      <c r="C4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18" s="2">
        <f>MONTH(sensor_data[[#This Row],[Timestamp]])</f>
        <v>11</v>
      </c>
      <c r="E418" s="2">
        <f>DAY(sensor_data[[#This Row],[Timestamp]])</f>
        <v>28</v>
      </c>
      <c r="F418" t="s">
        <v>301</v>
      </c>
      <c r="H418">
        <v>70.5</v>
      </c>
      <c r="I418">
        <v>42</v>
      </c>
      <c r="J418" t="b">
        <v>0</v>
      </c>
      <c r="K418">
        <v>1.5</v>
      </c>
      <c r="L418" t="str">
        <f>IF(sensor_data[[#This Row],[HVAC Setting]]&lt;=2, "Low", IF(sensor_data[[#This Row],[HVAC Setting]]=3, "Normal", "High"))</f>
        <v>Low</v>
      </c>
      <c r="M418">
        <v>7.88</v>
      </c>
      <c r="N418">
        <v>7.88</v>
      </c>
      <c r="O418">
        <f>(sensor_data[[#This Row],[Energy Consumption]]-AVERAGE(sensor_data[Energy Consumption]))/_xlfn.STDEV.P(sensor_data[Energy Consumption])</f>
        <v>-0.15723184980672958</v>
      </c>
      <c r="P418" t="str">
        <f>IF(ABS(sensor_data[[#This Row],[z_zcore]])&gt;3, "Outlier", "Normal")</f>
        <v>Normal</v>
      </c>
      <c r="Q418">
        <f>AVERAGEIF(sensor_data[Unit ID], sensor_data[[#This Row],[Unit ID]], sensor_data[EC])</f>
        <v>16.403529411764705</v>
      </c>
      <c r="R418">
        <f>IF(ISBLANK(sensor_data[[#This Row],[EC]]), sensor_data[[#This Row],[average]], sensor_data[[#This Row],[EC]])</f>
        <v>7.88</v>
      </c>
      <c r="S418" t="str">
        <f>IF(sensor_data[[#This Row],[Filled Energy Consumption]]&gt;AVERAGE(sensor_data[Filled Energy Consumption]), "High", "Low")</f>
        <v>Low</v>
      </c>
      <c r="T418" t="s">
        <v>165</v>
      </c>
      <c r="U418" t="b">
        <v>0</v>
      </c>
      <c r="V418">
        <v>17</v>
      </c>
      <c r="W418">
        <v>0</v>
      </c>
      <c r="X418" t="s">
        <v>14</v>
      </c>
    </row>
    <row r="419" spans="1:24" x14ac:dyDescent="0.3">
      <c r="A419" s="1">
        <v>45437.225034722222</v>
      </c>
      <c r="B419" s="1" t="str">
        <f>TEXT(sensor_data[[#This Row],[Timestamp]], "MMMM")</f>
        <v>May</v>
      </c>
      <c r="C4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19" s="2">
        <f>MONTH(sensor_data[[#This Row],[Timestamp]])</f>
        <v>5</v>
      </c>
      <c r="E419" s="2">
        <f>DAY(sensor_data[[#This Row],[Timestamp]])</f>
        <v>25</v>
      </c>
      <c r="F419" t="s">
        <v>301</v>
      </c>
      <c r="H419">
        <v>75.5</v>
      </c>
      <c r="I419">
        <v>38.4</v>
      </c>
      <c r="J419" t="b">
        <v>0</v>
      </c>
      <c r="K419">
        <v>0.5</v>
      </c>
      <c r="L419" t="str">
        <f>IF(sensor_data[[#This Row],[HVAC Setting]]&lt;=2, "Low", IF(sensor_data[[#This Row],[HVAC Setting]]=3, "Normal", "High"))</f>
        <v>Low</v>
      </c>
      <c r="M419">
        <v>2.62</v>
      </c>
      <c r="N419">
        <v>2.62</v>
      </c>
      <c r="O419">
        <f>(sensor_data[[#This Row],[Energy Consumption]]-AVERAGE(sensor_data[Energy Consumption]))/_xlfn.STDEV.P(sensor_data[Energy Consumption])</f>
        <v>-0.2183968025575668</v>
      </c>
      <c r="P419" t="str">
        <f>IF(ABS(sensor_data[[#This Row],[z_zcore]])&gt;3, "Outlier", "Normal")</f>
        <v>Normal</v>
      </c>
      <c r="Q419">
        <f>AVERAGEIF(sensor_data[Unit ID], sensor_data[[#This Row],[Unit ID]], sensor_data[EC])</f>
        <v>16.403529411764705</v>
      </c>
      <c r="R419">
        <f>IF(ISBLANK(sensor_data[[#This Row],[EC]]), sensor_data[[#This Row],[average]], sensor_data[[#This Row],[EC]])</f>
        <v>2.62</v>
      </c>
      <c r="S419" t="str">
        <f>IF(sensor_data[[#This Row],[Filled Energy Consumption]]&gt;AVERAGE(sensor_data[Filled Energy Consumption]), "High", "Low")</f>
        <v>Low</v>
      </c>
      <c r="T419" t="s">
        <v>311</v>
      </c>
      <c r="U419" t="b">
        <v>0</v>
      </c>
      <c r="V419">
        <v>15</v>
      </c>
      <c r="W419">
        <v>0</v>
      </c>
      <c r="X419" t="s">
        <v>14</v>
      </c>
    </row>
    <row r="420" spans="1:24" x14ac:dyDescent="0.3">
      <c r="A420" s="1">
        <v>45344.010474537034</v>
      </c>
      <c r="B420" s="1" t="str">
        <f>TEXT(sensor_data[[#This Row],[Timestamp]], "MMMM")</f>
        <v>February</v>
      </c>
      <c r="C4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20" s="2">
        <f>MONTH(sensor_data[[#This Row],[Timestamp]])</f>
        <v>2</v>
      </c>
      <c r="E420" s="2">
        <f>DAY(sensor_data[[#This Row],[Timestamp]])</f>
        <v>22</v>
      </c>
      <c r="F420" t="s">
        <v>301</v>
      </c>
      <c r="H420">
        <v>40.299999999999997</v>
      </c>
      <c r="I420">
        <v>25.5</v>
      </c>
      <c r="J420" t="b">
        <v>0</v>
      </c>
      <c r="K420">
        <v>2</v>
      </c>
      <c r="L420" t="str">
        <f>IF(sensor_data[[#This Row],[HVAC Setting]]&lt;=2, "Low", IF(sensor_data[[#This Row],[HVAC Setting]]=3, "Normal", "High"))</f>
        <v>Low</v>
      </c>
      <c r="M420">
        <v>12</v>
      </c>
      <c r="N420">
        <v>12</v>
      </c>
      <c r="O420">
        <f>(sensor_data[[#This Row],[Energy Consumption]]-AVERAGE(sensor_data[Energy Consumption]))/_xlfn.STDEV.P(sensor_data[Energy Consumption])</f>
        <v>-0.10932317959124485</v>
      </c>
      <c r="P420" t="str">
        <f>IF(ABS(sensor_data[[#This Row],[z_zcore]])&gt;3, "Outlier", "Normal")</f>
        <v>Normal</v>
      </c>
      <c r="Q420">
        <f>AVERAGEIF(sensor_data[Unit ID], sensor_data[[#This Row],[Unit ID]], sensor_data[EC])</f>
        <v>16.403529411764705</v>
      </c>
      <c r="R420">
        <f>IF(ISBLANK(sensor_data[[#This Row],[EC]]), sensor_data[[#This Row],[average]], sensor_data[[#This Row],[EC]])</f>
        <v>12</v>
      </c>
      <c r="S420" t="str">
        <f>IF(sensor_data[[#This Row],[Filled Energy Consumption]]&gt;AVERAGE(sensor_data[Filled Energy Consumption]), "High", "Low")</f>
        <v>Low</v>
      </c>
      <c r="T420" t="s">
        <v>312</v>
      </c>
      <c r="U420" t="b">
        <v>0</v>
      </c>
      <c r="V420">
        <v>14</v>
      </c>
      <c r="W420">
        <v>1</v>
      </c>
      <c r="X420" t="s">
        <v>14</v>
      </c>
    </row>
    <row r="421" spans="1:24" x14ac:dyDescent="0.3">
      <c r="A421" s="1">
        <v>45316.585787037038</v>
      </c>
      <c r="B421" s="1" t="str">
        <f>TEXT(sensor_data[[#This Row],[Timestamp]], "MMMM")</f>
        <v>January</v>
      </c>
      <c r="C4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21" s="2">
        <f>MONTH(sensor_data[[#This Row],[Timestamp]])</f>
        <v>1</v>
      </c>
      <c r="E421" s="2">
        <f>DAY(sensor_data[[#This Row],[Timestamp]])</f>
        <v>25</v>
      </c>
      <c r="F421" t="s">
        <v>301</v>
      </c>
      <c r="H421">
        <v>49</v>
      </c>
      <c r="I421">
        <v>37.700000000000003</v>
      </c>
      <c r="J421" t="b">
        <v>1</v>
      </c>
      <c r="K421">
        <v>4</v>
      </c>
      <c r="L421" t="str">
        <f>IF(sensor_data[[#This Row],[HVAC Setting]]&lt;=2, "Low", IF(sensor_data[[#This Row],[HVAC Setting]]=3, "Normal", "High"))</f>
        <v>High</v>
      </c>
      <c r="M421">
        <v>24.31</v>
      </c>
      <c r="N421">
        <v>24.31</v>
      </c>
      <c r="O421">
        <f>(sensor_data[[#This Row],[Energy Consumption]]-AVERAGE(sensor_data[Energy Consumption]))/_xlfn.STDEV.P(sensor_data[Energy Consumption])</f>
        <v>3.3821415154535878E-2</v>
      </c>
      <c r="P421" t="str">
        <f>IF(ABS(sensor_data[[#This Row],[z_zcore]])&gt;3, "Outlier", "Normal")</f>
        <v>Normal</v>
      </c>
      <c r="Q421">
        <f>AVERAGEIF(sensor_data[Unit ID], sensor_data[[#This Row],[Unit ID]], sensor_data[EC])</f>
        <v>16.403529411764705</v>
      </c>
      <c r="R421">
        <f>IF(ISBLANK(sensor_data[[#This Row],[EC]]), sensor_data[[#This Row],[average]], sensor_data[[#This Row],[EC]])</f>
        <v>24.31</v>
      </c>
      <c r="S421" t="str">
        <f>IF(sensor_data[[#This Row],[Filled Energy Consumption]]&gt;AVERAGE(sensor_data[Filled Energy Consumption]), "High", "Low")</f>
        <v>High</v>
      </c>
      <c r="T421" t="s">
        <v>313</v>
      </c>
      <c r="U421" t="b">
        <v>1</v>
      </c>
      <c r="V421">
        <v>19</v>
      </c>
      <c r="W421">
        <v>0</v>
      </c>
      <c r="X421" t="s">
        <v>14</v>
      </c>
    </row>
    <row r="422" spans="1:24" x14ac:dyDescent="0.3">
      <c r="A422" s="1">
        <v>45467.963020833333</v>
      </c>
      <c r="B422" s="1" t="str">
        <f>TEXT(sensor_data[[#This Row],[Timestamp]], "MMMM")</f>
        <v>June</v>
      </c>
      <c r="C4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22" s="2">
        <f>MONTH(sensor_data[[#This Row],[Timestamp]])</f>
        <v>6</v>
      </c>
      <c r="E422" s="2">
        <f>DAY(sensor_data[[#This Row],[Timestamp]])</f>
        <v>24</v>
      </c>
      <c r="F422" t="s">
        <v>104</v>
      </c>
      <c r="H422">
        <v>99.7</v>
      </c>
      <c r="I422">
        <v>44.4</v>
      </c>
      <c r="J422" t="b">
        <v>1</v>
      </c>
      <c r="K422">
        <v>4</v>
      </c>
      <c r="L422" t="str">
        <f>IF(sensor_data[[#This Row],[HVAC Setting]]&lt;=2, "Low", IF(sensor_data[[#This Row],[HVAC Setting]]=3, "Normal", "High"))</f>
        <v>High</v>
      </c>
      <c r="M422">
        <v>24.14</v>
      </c>
      <c r="N422">
        <v>24.14</v>
      </c>
      <c r="O422">
        <f>(sensor_data[[#This Row],[Energy Consumption]]-AVERAGE(sensor_data[Energy Consumption]))/_xlfn.STDEV.P(sensor_data[Energy Consumption])</f>
        <v>3.1844601092246481E-2</v>
      </c>
      <c r="P422" t="str">
        <f>IF(ABS(sensor_data[[#This Row],[z_zcore]])&gt;3, "Outlier", "Normal")</f>
        <v>Normal</v>
      </c>
      <c r="Q422">
        <f>AVERAGEIF(sensor_data[Unit ID], sensor_data[[#This Row],[Unit ID]], sensor_data[EC])</f>
        <v>18.635945945945942</v>
      </c>
      <c r="R422">
        <f>IF(ISBLANK(sensor_data[[#This Row],[EC]]), sensor_data[[#This Row],[average]], sensor_data[[#This Row],[EC]])</f>
        <v>24.14</v>
      </c>
      <c r="S422" t="str">
        <f>IF(sensor_data[[#This Row],[Filled Energy Consumption]]&gt;AVERAGE(sensor_data[Filled Energy Consumption]), "High", "Low")</f>
        <v>High</v>
      </c>
      <c r="T422" t="s">
        <v>314</v>
      </c>
      <c r="U422" t="b">
        <v>1</v>
      </c>
      <c r="V422">
        <v>20</v>
      </c>
      <c r="W422">
        <v>1</v>
      </c>
      <c r="X422" t="s">
        <v>17</v>
      </c>
    </row>
    <row r="423" spans="1:24" x14ac:dyDescent="0.3">
      <c r="A423" s="1">
        <v>45323.078182870369</v>
      </c>
      <c r="B423" s="1" t="str">
        <f>TEXT(sensor_data[[#This Row],[Timestamp]], "MMMM")</f>
        <v>February</v>
      </c>
      <c r="C4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23" s="2">
        <f>MONTH(sensor_data[[#This Row],[Timestamp]])</f>
        <v>2</v>
      </c>
      <c r="E423" s="2">
        <f>DAY(sensor_data[[#This Row],[Timestamp]])</f>
        <v>1</v>
      </c>
      <c r="F423" t="s">
        <v>104</v>
      </c>
      <c r="H423">
        <v>37.6</v>
      </c>
      <c r="I423">
        <v>29.8</v>
      </c>
      <c r="J423" t="b">
        <v>0</v>
      </c>
      <c r="K423">
        <v>3</v>
      </c>
      <c r="L423" t="str">
        <f>IF(sensor_data[[#This Row],[HVAC Setting]]&lt;=2, "Low", IF(sensor_data[[#This Row],[HVAC Setting]]=3, "Normal", "High"))</f>
        <v>Normal</v>
      </c>
      <c r="M423">
        <v>17</v>
      </c>
      <c r="N423">
        <v>17</v>
      </c>
      <c r="O423">
        <f>(sensor_data[[#This Row],[Energy Consumption]]-AVERAGE(sensor_data[Energy Consumption]))/_xlfn.STDEV.P(sensor_data[Energy Consumption])</f>
        <v>-5.1181589523909048E-2</v>
      </c>
      <c r="P423" t="str">
        <f>IF(ABS(sensor_data[[#This Row],[z_zcore]])&gt;3, "Outlier", "Normal")</f>
        <v>Normal</v>
      </c>
      <c r="Q423">
        <f>AVERAGEIF(sensor_data[Unit ID], sensor_data[[#This Row],[Unit ID]], sensor_data[EC])</f>
        <v>18.635945945945942</v>
      </c>
      <c r="R423">
        <f>IF(ISBLANK(sensor_data[[#This Row],[EC]]), sensor_data[[#This Row],[average]], sensor_data[[#This Row],[EC]])</f>
        <v>17</v>
      </c>
      <c r="S423" t="str">
        <f>IF(sensor_data[[#This Row],[Filled Energy Consumption]]&gt;AVERAGE(sensor_data[Filled Energy Consumption]), "High", "Low")</f>
        <v>Low</v>
      </c>
      <c r="T423" t="s">
        <v>307</v>
      </c>
      <c r="U423" t="b">
        <v>0</v>
      </c>
      <c r="V423">
        <v>17</v>
      </c>
      <c r="W423">
        <v>0</v>
      </c>
      <c r="X423" t="s">
        <v>14</v>
      </c>
    </row>
    <row r="424" spans="1:24" x14ac:dyDescent="0.3">
      <c r="A424" s="1">
        <v>45450.874884259261</v>
      </c>
      <c r="B424" s="1" t="str">
        <f>TEXT(sensor_data[[#This Row],[Timestamp]], "MMMM")</f>
        <v>June</v>
      </c>
      <c r="C4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24" s="2">
        <f>MONTH(sensor_data[[#This Row],[Timestamp]])</f>
        <v>6</v>
      </c>
      <c r="E424" s="2">
        <f>DAY(sensor_data[[#This Row],[Timestamp]])</f>
        <v>7</v>
      </c>
      <c r="F424" t="s">
        <v>104</v>
      </c>
      <c r="H424">
        <v>98.4</v>
      </c>
      <c r="I424">
        <v>46.3</v>
      </c>
      <c r="J424" t="b">
        <v>1</v>
      </c>
      <c r="K424">
        <v>4</v>
      </c>
      <c r="L424" t="str">
        <f>IF(sensor_data[[#This Row],[HVAC Setting]]&lt;=2, "Low", IF(sensor_data[[#This Row],[HVAC Setting]]=3, "Normal", "High"))</f>
        <v>High</v>
      </c>
      <c r="M424">
        <v>25.9</v>
      </c>
      <c r="N424">
        <v>25.9</v>
      </c>
      <c r="O424">
        <f>(sensor_data[[#This Row],[Energy Consumption]]-AVERAGE(sensor_data[Energy Consumption]))/_xlfn.STDEV.P(sensor_data[Energy Consumption])</f>
        <v>5.2310440795948661E-2</v>
      </c>
      <c r="P424" t="str">
        <f>IF(ABS(sensor_data[[#This Row],[z_zcore]])&gt;3, "Outlier", "Normal")</f>
        <v>Normal</v>
      </c>
      <c r="Q424">
        <f>AVERAGEIF(sensor_data[Unit ID], sensor_data[[#This Row],[Unit ID]], sensor_data[EC])</f>
        <v>18.635945945945942</v>
      </c>
      <c r="R424">
        <f>IF(ISBLANK(sensor_data[[#This Row],[EC]]), sensor_data[[#This Row],[average]], sensor_data[[#This Row],[EC]])</f>
        <v>25.9</v>
      </c>
      <c r="S424" t="str">
        <f>IF(sensor_data[[#This Row],[Filled Energy Consumption]]&gt;AVERAGE(sensor_data[Filled Energy Consumption]), "High", "Low")</f>
        <v>High</v>
      </c>
      <c r="T424" t="s">
        <v>315</v>
      </c>
      <c r="U424" t="b">
        <v>1</v>
      </c>
      <c r="V424">
        <v>14</v>
      </c>
      <c r="W424">
        <v>1</v>
      </c>
      <c r="X424" t="s">
        <v>14</v>
      </c>
    </row>
    <row r="425" spans="1:24" x14ac:dyDescent="0.3">
      <c r="A425" s="1">
        <v>45476.120254629626</v>
      </c>
      <c r="B425" s="1" t="str">
        <f>TEXT(sensor_data[[#This Row],[Timestamp]], "MMMM")</f>
        <v>July</v>
      </c>
      <c r="C4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25" s="2">
        <f>MONTH(sensor_data[[#This Row],[Timestamp]])</f>
        <v>7</v>
      </c>
      <c r="E425" s="2">
        <f>DAY(sensor_data[[#This Row],[Timestamp]])</f>
        <v>3</v>
      </c>
      <c r="F425" t="s">
        <v>104</v>
      </c>
      <c r="H425">
        <v>83.7</v>
      </c>
      <c r="I425">
        <v>63.5</v>
      </c>
      <c r="J425" t="b">
        <v>0</v>
      </c>
      <c r="K425">
        <v>2</v>
      </c>
      <c r="L425" t="str">
        <f>IF(sensor_data[[#This Row],[HVAC Setting]]&lt;=2, "Low", IF(sensor_data[[#This Row],[HVAC Setting]]=3, "Normal", "High"))</f>
        <v>Low</v>
      </c>
      <c r="M425">
        <v>10</v>
      </c>
      <c r="N425">
        <v>10</v>
      </c>
      <c r="O425">
        <f>(sensor_data[[#This Row],[Energy Consumption]]-AVERAGE(sensor_data[Energy Consumption]))/_xlfn.STDEV.P(sensor_data[Energy Consumption])</f>
        <v>-0.13257981561817916</v>
      </c>
      <c r="P425" t="str">
        <f>IF(ABS(sensor_data[[#This Row],[z_zcore]])&gt;3, "Outlier", "Normal")</f>
        <v>Normal</v>
      </c>
      <c r="Q425">
        <f>AVERAGEIF(sensor_data[Unit ID], sensor_data[[#This Row],[Unit ID]], sensor_data[EC])</f>
        <v>18.635945945945942</v>
      </c>
      <c r="R425">
        <f>IF(ISBLANK(sensor_data[[#This Row],[EC]]), sensor_data[[#This Row],[average]], sensor_data[[#This Row],[EC]])</f>
        <v>10</v>
      </c>
      <c r="S425" t="str">
        <f>IF(sensor_data[[#This Row],[Filled Energy Consumption]]&gt;AVERAGE(sensor_data[Filled Energy Consumption]), "High", "Low")</f>
        <v>Low</v>
      </c>
      <c r="T425" t="s">
        <v>316</v>
      </c>
      <c r="U425" t="b">
        <v>0</v>
      </c>
      <c r="V425">
        <v>21</v>
      </c>
      <c r="W425">
        <v>0</v>
      </c>
      <c r="X425" t="s">
        <v>19</v>
      </c>
    </row>
    <row r="426" spans="1:24" x14ac:dyDescent="0.3">
      <c r="A426" s="1">
        <v>45500.310787037037</v>
      </c>
      <c r="B426" s="1" t="str">
        <f>TEXT(sensor_data[[#This Row],[Timestamp]], "MMMM")</f>
        <v>July</v>
      </c>
      <c r="C4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26" s="2">
        <f>MONTH(sensor_data[[#This Row],[Timestamp]])</f>
        <v>7</v>
      </c>
      <c r="E426" s="2">
        <f>DAY(sensor_data[[#This Row],[Timestamp]])</f>
        <v>27</v>
      </c>
      <c r="F426" t="s">
        <v>104</v>
      </c>
      <c r="H426">
        <v>86.1</v>
      </c>
      <c r="I426">
        <v>58.2</v>
      </c>
      <c r="J426" t="b">
        <v>1</v>
      </c>
      <c r="K426">
        <v>4.5</v>
      </c>
      <c r="L426" t="str">
        <f>IF(sensor_data[[#This Row],[HVAC Setting]]&lt;=2, "Low", IF(sensor_data[[#This Row],[HVAC Setting]]=3, "Normal", "High"))</f>
        <v>High</v>
      </c>
      <c r="M426">
        <v>27.75</v>
      </c>
      <c r="N426">
        <v>27.75</v>
      </c>
      <c r="O426">
        <f>(sensor_data[[#This Row],[Energy Consumption]]-AVERAGE(sensor_data[Energy Consumption]))/_xlfn.STDEV.P(sensor_data[Energy Consumption])</f>
        <v>7.3822829120862923E-2</v>
      </c>
      <c r="P426" t="str">
        <f>IF(ABS(sensor_data[[#This Row],[z_zcore]])&gt;3, "Outlier", "Normal")</f>
        <v>Normal</v>
      </c>
      <c r="Q426">
        <f>AVERAGEIF(sensor_data[Unit ID], sensor_data[[#This Row],[Unit ID]], sensor_data[EC])</f>
        <v>18.635945945945942</v>
      </c>
      <c r="R426">
        <f>IF(ISBLANK(sensor_data[[#This Row],[EC]]), sensor_data[[#This Row],[average]], sensor_data[[#This Row],[EC]])</f>
        <v>27.75</v>
      </c>
      <c r="S426" t="str">
        <f>IF(sensor_data[[#This Row],[Filled Energy Consumption]]&gt;AVERAGE(sensor_data[Filled Energy Consumption]), "High", "Low")</f>
        <v>High</v>
      </c>
      <c r="T426" t="s">
        <v>317</v>
      </c>
      <c r="U426" t="b">
        <v>1</v>
      </c>
      <c r="V426">
        <v>19</v>
      </c>
      <c r="W426">
        <v>1</v>
      </c>
      <c r="X426" t="s">
        <v>17</v>
      </c>
    </row>
    <row r="427" spans="1:24" x14ac:dyDescent="0.3">
      <c r="A427" s="1">
        <v>45610.342303240737</v>
      </c>
      <c r="B427" s="1" t="str">
        <f>TEXT(sensor_data[[#This Row],[Timestamp]], "MMMM")</f>
        <v>November</v>
      </c>
      <c r="C4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27" s="2">
        <f>MONTH(sensor_data[[#This Row],[Timestamp]])</f>
        <v>11</v>
      </c>
      <c r="E427" s="2">
        <f>DAY(sensor_data[[#This Row],[Timestamp]])</f>
        <v>14</v>
      </c>
      <c r="F427" t="s">
        <v>104</v>
      </c>
      <c r="H427">
        <v>61.8</v>
      </c>
      <c r="I427">
        <v>53.1</v>
      </c>
      <c r="J427" t="b">
        <v>1</v>
      </c>
      <c r="K427">
        <v>3</v>
      </c>
      <c r="L427" t="str">
        <f>IF(sensor_data[[#This Row],[HVAC Setting]]&lt;=2, "Low", IF(sensor_data[[#This Row],[HVAC Setting]]=3, "Normal", "High"))</f>
        <v>Normal</v>
      </c>
      <c r="M427">
        <v>16.11</v>
      </c>
      <c r="N427">
        <v>16.11</v>
      </c>
      <c r="O427">
        <f>(sensor_data[[#This Row],[Energy Consumption]]-AVERAGE(sensor_data[Energy Consumption]))/_xlfn.STDEV.P(sensor_data[Energy Consumption])</f>
        <v>-6.1530792555894831E-2</v>
      </c>
      <c r="P427" t="str">
        <f>IF(ABS(sensor_data[[#This Row],[z_zcore]])&gt;3, "Outlier", "Normal")</f>
        <v>Normal</v>
      </c>
      <c r="Q427">
        <f>AVERAGEIF(sensor_data[Unit ID], sensor_data[[#This Row],[Unit ID]], sensor_data[EC])</f>
        <v>18.635945945945942</v>
      </c>
      <c r="R427">
        <f>IF(ISBLANK(sensor_data[[#This Row],[EC]]), sensor_data[[#This Row],[average]], sensor_data[[#This Row],[EC]])</f>
        <v>16.11</v>
      </c>
      <c r="S427" t="str">
        <f>IF(sensor_data[[#This Row],[Filled Energy Consumption]]&gt;AVERAGE(sensor_data[Filled Energy Consumption]), "High", "Low")</f>
        <v>Low</v>
      </c>
      <c r="T427" t="s">
        <v>318</v>
      </c>
      <c r="U427" t="b">
        <v>1</v>
      </c>
      <c r="V427">
        <v>8</v>
      </c>
      <c r="W427">
        <v>1</v>
      </c>
      <c r="X427" t="s">
        <v>19</v>
      </c>
    </row>
    <row r="428" spans="1:24" x14ac:dyDescent="0.3">
      <c r="A428" s="1">
        <v>45349.876643518517</v>
      </c>
      <c r="B428" s="1" t="str">
        <f>TEXT(sensor_data[[#This Row],[Timestamp]], "MMMM")</f>
        <v>February</v>
      </c>
      <c r="C4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28" s="2">
        <f>MONTH(sensor_data[[#This Row],[Timestamp]])</f>
        <v>2</v>
      </c>
      <c r="E428" s="2">
        <f>DAY(sensor_data[[#This Row],[Timestamp]])</f>
        <v>27</v>
      </c>
      <c r="F428" t="s">
        <v>104</v>
      </c>
      <c r="H428">
        <v>54.9</v>
      </c>
      <c r="I428">
        <v>35.9</v>
      </c>
      <c r="J428" t="b">
        <v>0</v>
      </c>
      <c r="K428">
        <v>4</v>
      </c>
      <c r="L428" t="str">
        <f>IF(sensor_data[[#This Row],[HVAC Setting]]&lt;=2, "Low", IF(sensor_data[[#This Row],[HVAC Setting]]=3, "Normal", "High"))</f>
        <v>High</v>
      </c>
      <c r="M428">
        <v>20</v>
      </c>
      <c r="N428">
        <v>20</v>
      </c>
      <c r="O428">
        <f>(sensor_data[[#This Row],[Energy Consumption]]-AVERAGE(sensor_data[Energy Consumption]))/_xlfn.STDEV.P(sensor_data[Energy Consumption])</f>
        <v>-1.6296635483507568E-2</v>
      </c>
      <c r="P428" t="str">
        <f>IF(ABS(sensor_data[[#This Row],[z_zcore]])&gt;3, "Outlier", "Normal")</f>
        <v>Normal</v>
      </c>
      <c r="Q428">
        <f>AVERAGEIF(sensor_data[Unit ID], sensor_data[[#This Row],[Unit ID]], sensor_data[EC])</f>
        <v>18.635945945945942</v>
      </c>
      <c r="R428">
        <f>IF(ISBLANK(sensor_data[[#This Row],[EC]]), sensor_data[[#This Row],[average]], sensor_data[[#This Row],[EC]])</f>
        <v>20</v>
      </c>
      <c r="S428" t="str">
        <f>IF(sensor_data[[#This Row],[Filled Energy Consumption]]&gt;AVERAGE(sensor_data[Filled Energy Consumption]), "High", "Low")</f>
        <v>High</v>
      </c>
      <c r="T428" t="s">
        <v>317</v>
      </c>
      <c r="U428" t="b">
        <v>0</v>
      </c>
      <c r="V428">
        <v>12</v>
      </c>
      <c r="W428">
        <v>0</v>
      </c>
      <c r="X428" t="s">
        <v>19</v>
      </c>
    </row>
    <row r="429" spans="1:24" x14ac:dyDescent="0.3">
      <c r="A429" s="1">
        <v>45308.325856481482</v>
      </c>
      <c r="B429" s="1" t="str">
        <f>TEXT(sensor_data[[#This Row],[Timestamp]], "MMMM")</f>
        <v>January</v>
      </c>
      <c r="C4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29" s="2">
        <f>MONTH(sensor_data[[#This Row],[Timestamp]])</f>
        <v>1</v>
      </c>
      <c r="E429" s="2">
        <f>DAY(sensor_data[[#This Row],[Timestamp]])</f>
        <v>17</v>
      </c>
      <c r="F429" t="s">
        <v>104</v>
      </c>
      <c r="H429">
        <v>40.1</v>
      </c>
      <c r="I429">
        <v>36.200000000000003</v>
      </c>
      <c r="J429" t="b">
        <v>1</v>
      </c>
      <c r="K429">
        <v>5</v>
      </c>
      <c r="L429" t="str">
        <f>IF(sensor_data[[#This Row],[HVAC Setting]]&lt;=2, "Low", IF(sensor_data[[#This Row],[HVAC Setting]]=3, "Normal", "High"))</f>
        <v>High</v>
      </c>
      <c r="M429">
        <v>29.57</v>
      </c>
      <c r="N429">
        <v>29.57</v>
      </c>
      <c r="O429">
        <f>(sensor_data[[#This Row],[Energy Consumption]]-AVERAGE(sensor_data[Energy Consumption]))/_xlfn.STDEV.P(sensor_data[Energy Consumption])</f>
        <v>9.4986367905373167E-2</v>
      </c>
      <c r="P429" t="str">
        <f>IF(ABS(sensor_data[[#This Row],[z_zcore]])&gt;3, "Outlier", "Normal")</f>
        <v>Normal</v>
      </c>
      <c r="Q429">
        <f>AVERAGEIF(sensor_data[Unit ID], sensor_data[[#This Row],[Unit ID]], sensor_data[EC])</f>
        <v>18.635945945945942</v>
      </c>
      <c r="R429">
        <f>IF(ISBLANK(sensor_data[[#This Row],[EC]]), sensor_data[[#This Row],[average]], sensor_data[[#This Row],[EC]])</f>
        <v>29.57</v>
      </c>
      <c r="S429" t="str">
        <f>IF(sensor_data[[#This Row],[Filled Energy Consumption]]&gt;AVERAGE(sensor_data[Filled Energy Consumption]), "High", "Low")</f>
        <v>High</v>
      </c>
      <c r="T429" t="s">
        <v>244</v>
      </c>
      <c r="U429" t="b">
        <v>1</v>
      </c>
      <c r="V429">
        <v>19</v>
      </c>
      <c r="W429">
        <v>1</v>
      </c>
      <c r="X429" t="s">
        <v>17</v>
      </c>
    </row>
    <row r="430" spans="1:24" x14ac:dyDescent="0.3">
      <c r="A430" s="1">
        <v>45435.957187499997</v>
      </c>
      <c r="B430" s="1" t="str">
        <f>TEXT(sensor_data[[#This Row],[Timestamp]], "MMMM")</f>
        <v>May</v>
      </c>
      <c r="C4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30" s="2">
        <f>MONTH(sensor_data[[#This Row],[Timestamp]])</f>
        <v>5</v>
      </c>
      <c r="E430" s="2">
        <f>DAY(sensor_data[[#This Row],[Timestamp]])</f>
        <v>23</v>
      </c>
      <c r="F430" t="s">
        <v>104</v>
      </c>
      <c r="H430">
        <v>59.8</v>
      </c>
      <c r="I430">
        <v>49.4</v>
      </c>
      <c r="J430" t="b">
        <v>0</v>
      </c>
      <c r="K430">
        <v>2</v>
      </c>
      <c r="L430" t="str">
        <f>IF(sensor_data[[#This Row],[HVAC Setting]]&lt;=2, "Low", IF(sensor_data[[#This Row],[HVAC Setting]]=3, "Normal", "High"))</f>
        <v>Low</v>
      </c>
      <c r="M430">
        <v>10</v>
      </c>
      <c r="N430">
        <v>10</v>
      </c>
      <c r="O430">
        <f>(sensor_data[[#This Row],[Energy Consumption]]-AVERAGE(sensor_data[Energy Consumption]))/_xlfn.STDEV.P(sensor_data[Energy Consumption])</f>
        <v>-0.13257981561817916</v>
      </c>
      <c r="P430" t="str">
        <f>IF(ABS(sensor_data[[#This Row],[z_zcore]])&gt;3, "Outlier", "Normal")</f>
        <v>Normal</v>
      </c>
      <c r="Q430">
        <f>AVERAGEIF(sensor_data[Unit ID], sensor_data[[#This Row],[Unit ID]], sensor_data[EC])</f>
        <v>18.635945945945942</v>
      </c>
      <c r="R430">
        <f>IF(ISBLANK(sensor_data[[#This Row],[EC]]), sensor_data[[#This Row],[average]], sensor_data[[#This Row],[EC]])</f>
        <v>10</v>
      </c>
      <c r="S430" t="str">
        <f>IF(sensor_data[[#This Row],[Filled Energy Consumption]]&gt;AVERAGE(sensor_data[Filled Energy Consumption]), "High", "Low")</f>
        <v>Low</v>
      </c>
      <c r="T430" t="s">
        <v>256</v>
      </c>
      <c r="U430" t="b">
        <v>0</v>
      </c>
      <c r="V430">
        <v>17</v>
      </c>
      <c r="W430">
        <v>0</v>
      </c>
      <c r="X430" t="s">
        <v>14</v>
      </c>
    </row>
    <row r="431" spans="1:24" x14ac:dyDescent="0.3">
      <c r="A431" s="1">
        <v>45389.681435185186</v>
      </c>
      <c r="B431" s="1" t="str">
        <f>TEXT(sensor_data[[#This Row],[Timestamp]], "MMMM")</f>
        <v>April</v>
      </c>
      <c r="C4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31" s="2">
        <f>MONTH(sensor_data[[#This Row],[Timestamp]])</f>
        <v>4</v>
      </c>
      <c r="E431" s="2">
        <f>DAY(sensor_data[[#This Row],[Timestamp]])</f>
        <v>7</v>
      </c>
      <c r="F431" t="s">
        <v>104</v>
      </c>
      <c r="H431">
        <v>71.400000000000006</v>
      </c>
      <c r="I431">
        <v>41.3</v>
      </c>
      <c r="J431" t="b">
        <v>0</v>
      </c>
      <c r="K431">
        <v>2.5</v>
      </c>
      <c r="L431" t="str">
        <f>IF(sensor_data[[#This Row],[HVAC Setting]]&lt;=2, "Low", IF(sensor_data[[#This Row],[HVAC Setting]]=3, "Normal", "High"))</f>
        <v>High</v>
      </c>
      <c r="M431">
        <v>13.12</v>
      </c>
      <c r="N431">
        <v>13.12</v>
      </c>
      <c r="O431">
        <f>(sensor_data[[#This Row],[Energy Consumption]]-AVERAGE(sensor_data[Energy Consumption]))/_xlfn.STDEV.P(sensor_data[Energy Consumption])</f>
        <v>-9.6299463416161649E-2</v>
      </c>
      <c r="P431" t="str">
        <f>IF(ABS(sensor_data[[#This Row],[z_zcore]])&gt;3, "Outlier", "Normal")</f>
        <v>Normal</v>
      </c>
      <c r="Q431">
        <f>AVERAGEIF(sensor_data[Unit ID], sensor_data[[#This Row],[Unit ID]], sensor_data[EC])</f>
        <v>18.635945945945942</v>
      </c>
      <c r="R431">
        <f>IF(ISBLANK(sensor_data[[#This Row],[EC]]), sensor_data[[#This Row],[average]], sensor_data[[#This Row],[EC]])</f>
        <v>13.12</v>
      </c>
      <c r="S431" t="str">
        <f>IF(sensor_data[[#This Row],[Filled Energy Consumption]]&gt;AVERAGE(sensor_data[Filled Energy Consumption]), "High", "Low")</f>
        <v>Low</v>
      </c>
      <c r="T431" t="s">
        <v>319</v>
      </c>
      <c r="U431" t="b">
        <v>0</v>
      </c>
      <c r="V431">
        <v>19</v>
      </c>
      <c r="W431">
        <v>0</v>
      </c>
      <c r="X431" t="s">
        <v>17</v>
      </c>
    </row>
    <row r="432" spans="1:24" x14ac:dyDescent="0.3">
      <c r="A432" s="1">
        <v>45478.963877314818</v>
      </c>
      <c r="B432" s="1" t="str">
        <f>TEXT(sensor_data[[#This Row],[Timestamp]], "MMMM")</f>
        <v>July</v>
      </c>
      <c r="C4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32" s="2">
        <f>MONTH(sensor_data[[#This Row],[Timestamp]])</f>
        <v>7</v>
      </c>
      <c r="E432" s="2">
        <f>DAY(sensor_data[[#This Row],[Timestamp]])</f>
        <v>5</v>
      </c>
      <c r="F432" t="s">
        <v>104</v>
      </c>
      <c r="H432">
        <v>92</v>
      </c>
      <c r="I432">
        <v>62.3</v>
      </c>
      <c r="J432" t="b">
        <v>0</v>
      </c>
      <c r="K432">
        <v>3</v>
      </c>
      <c r="L432" t="str">
        <f>IF(sensor_data[[#This Row],[HVAC Setting]]&lt;=2, "Low", IF(sensor_data[[#This Row],[HVAC Setting]]=3, "Normal", "High"))</f>
        <v>Normal</v>
      </c>
      <c r="M432">
        <v>17</v>
      </c>
      <c r="N432">
        <v>17</v>
      </c>
      <c r="O432">
        <f>(sensor_data[[#This Row],[Energy Consumption]]-AVERAGE(sensor_data[Energy Consumption]))/_xlfn.STDEV.P(sensor_data[Energy Consumption])</f>
        <v>-5.1181589523909048E-2</v>
      </c>
      <c r="P432" t="str">
        <f>IF(ABS(sensor_data[[#This Row],[z_zcore]])&gt;3, "Outlier", "Normal")</f>
        <v>Normal</v>
      </c>
      <c r="Q432">
        <f>AVERAGEIF(sensor_data[Unit ID], sensor_data[[#This Row],[Unit ID]], sensor_data[EC])</f>
        <v>18.635945945945942</v>
      </c>
      <c r="R432">
        <f>IF(ISBLANK(sensor_data[[#This Row],[EC]]), sensor_data[[#This Row],[average]], sensor_data[[#This Row],[EC]])</f>
        <v>17</v>
      </c>
      <c r="S432" t="str">
        <f>IF(sensor_data[[#This Row],[Filled Energy Consumption]]&gt;AVERAGE(sensor_data[Filled Energy Consumption]), "High", "Low")</f>
        <v>Low</v>
      </c>
      <c r="T432" t="s">
        <v>320</v>
      </c>
      <c r="U432" t="b">
        <v>0</v>
      </c>
      <c r="V432">
        <v>4</v>
      </c>
      <c r="W432">
        <v>1</v>
      </c>
      <c r="X432" t="s">
        <v>17</v>
      </c>
    </row>
    <row r="433" spans="1:24" x14ac:dyDescent="0.3">
      <c r="A433" s="1">
        <v>45532.630555555559</v>
      </c>
      <c r="B433" s="1" t="str">
        <f>TEXT(sensor_data[[#This Row],[Timestamp]], "MMMM")</f>
        <v>August</v>
      </c>
      <c r="C4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33" s="2">
        <f>MONTH(sensor_data[[#This Row],[Timestamp]])</f>
        <v>8</v>
      </c>
      <c r="E433" s="2">
        <f>DAY(sensor_data[[#This Row],[Timestamp]])</f>
        <v>28</v>
      </c>
      <c r="F433" t="s">
        <v>104</v>
      </c>
      <c r="H433">
        <v>101.4</v>
      </c>
      <c r="I433">
        <v>49.3</v>
      </c>
      <c r="J433" t="b">
        <v>1</v>
      </c>
      <c r="K433">
        <v>4</v>
      </c>
      <c r="L433" t="str">
        <f>IF(sensor_data[[#This Row],[HVAC Setting]]&lt;=2, "Low", IF(sensor_data[[#This Row],[HVAC Setting]]=3, "Normal", "High"))</f>
        <v>High</v>
      </c>
      <c r="M433">
        <v>23.55</v>
      </c>
      <c r="N433">
        <v>23.55</v>
      </c>
      <c r="O433">
        <f>(sensor_data[[#This Row],[Energy Consumption]]-AVERAGE(sensor_data[Energy Consumption]))/_xlfn.STDEV.P(sensor_data[Energy Consumption])</f>
        <v>2.4983893464300858E-2</v>
      </c>
      <c r="P433" t="str">
        <f>IF(ABS(sensor_data[[#This Row],[z_zcore]])&gt;3, "Outlier", "Normal")</f>
        <v>Normal</v>
      </c>
      <c r="Q433">
        <f>AVERAGEIF(sensor_data[Unit ID], sensor_data[[#This Row],[Unit ID]], sensor_data[EC])</f>
        <v>18.635945945945942</v>
      </c>
      <c r="R433">
        <f>IF(ISBLANK(sensor_data[[#This Row],[EC]]), sensor_data[[#This Row],[average]], sensor_data[[#This Row],[EC]])</f>
        <v>23.55</v>
      </c>
      <c r="S433" t="str">
        <f>IF(sensor_data[[#This Row],[Filled Energy Consumption]]&gt;AVERAGE(sensor_data[Filled Energy Consumption]), "High", "Low")</f>
        <v>High</v>
      </c>
      <c r="T433" t="s">
        <v>82</v>
      </c>
      <c r="U433" t="b">
        <v>1</v>
      </c>
      <c r="V433">
        <v>8</v>
      </c>
      <c r="W433">
        <v>1</v>
      </c>
      <c r="X433" t="s">
        <v>17</v>
      </c>
    </row>
    <row r="434" spans="1:24" x14ac:dyDescent="0.3">
      <c r="A434" s="1">
        <v>45560.566967592589</v>
      </c>
      <c r="B434" s="1" t="str">
        <f>TEXT(sensor_data[[#This Row],[Timestamp]], "MMMM")</f>
        <v>September</v>
      </c>
      <c r="C4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34" s="2">
        <f>MONTH(sensor_data[[#This Row],[Timestamp]])</f>
        <v>9</v>
      </c>
      <c r="E434" s="2">
        <f>DAY(sensor_data[[#This Row],[Timestamp]])</f>
        <v>25</v>
      </c>
      <c r="F434" t="s">
        <v>104</v>
      </c>
      <c r="H434">
        <v>70.3</v>
      </c>
      <c r="I434">
        <v>46.4</v>
      </c>
      <c r="J434" t="b">
        <v>0</v>
      </c>
      <c r="K434">
        <v>2</v>
      </c>
      <c r="L434" t="str">
        <f>IF(sensor_data[[#This Row],[HVAC Setting]]&lt;=2, "Low", IF(sensor_data[[#This Row],[HVAC Setting]]=3, "Normal", "High"))</f>
        <v>Low</v>
      </c>
      <c r="M434">
        <v>10</v>
      </c>
      <c r="N434">
        <v>10</v>
      </c>
      <c r="O434">
        <f>(sensor_data[[#This Row],[Energy Consumption]]-AVERAGE(sensor_data[Energy Consumption]))/_xlfn.STDEV.P(sensor_data[Energy Consumption])</f>
        <v>-0.13257981561817916</v>
      </c>
      <c r="P434" t="str">
        <f>IF(ABS(sensor_data[[#This Row],[z_zcore]])&gt;3, "Outlier", "Normal")</f>
        <v>Normal</v>
      </c>
      <c r="Q434">
        <f>AVERAGEIF(sensor_data[Unit ID], sensor_data[[#This Row],[Unit ID]], sensor_data[EC])</f>
        <v>18.635945945945942</v>
      </c>
      <c r="R434">
        <f>IF(ISBLANK(sensor_data[[#This Row],[EC]]), sensor_data[[#This Row],[average]], sensor_data[[#This Row],[EC]])</f>
        <v>10</v>
      </c>
      <c r="S434" t="str">
        <f>IF(sensor_data[[#This Row],[Filled Energy Consumption]]&gt;AVERAGE(sensor_data[Filled Energy Consumption]), "High", "Low")</f>
        <v>Low</v>
      </c>
      <c r="T434" t="s">
        <v>321</v>
      </c>
      <c r="U434" t="b">
        <v>0</v>
      </c>
      <c r="V434">
        <v>6</v>
      </c>
      <c r="W434">
        <v>0</v>
      </c>
      <c r="X434" t="s">
        <v>19</v>
      </c>
    </row>
    <row r="435" spans="1:24" x14ac:dyDescent="0.3">
      <c r="A435" s="1">
        <v>45551.733796296299</v>
      </c>
      <c r="B435" s="1" t="str">
        <f>TEXT(sensor_data[[#This Row],[Timestamp]], "MMMM")</f>
        <v>September</v>
      </c>
      <c r="C4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35" s="2">
        <f>MONTH(sensor_data[[#This Row],[Timestamp]])</f>
        <v>9</v>
      </c>
      <c r="E435" s="2">
        <f>DAY(sensor_data[[#This Row],[Timestamp]])</f>
        <v>16</v>
      </c>
      <c r="F435" t="s">
        <v>104</v>
      </c>
      <c r="H435">
        <v>70</v>
      </c>
      <c r="I435">
        <v>54.5</v>
      </c>
      <c r="J435" t="b">
        <v>1</v>
      </c>
      <c r="K435">
        <v>5</v>
      </c>
      <c r="L435" t="str">
        <f>IF(sensor_data[[#This Row],[HVAC Setting]]&lt;=2, "Low", IF(sensor_data[[#This Row],[HVAC Setting]]=3, "Normal", "High"))</f>
        <v>High</v>
      </c>
      <c r="M435">
        <v>30.44</v>
      </c>
      <c r="N435">
        <v>30.44</v>
      </c>
      <c r="O435">
        <f>(sensor_data[[#This Row],[Energy Consumption]]-AVERAGE(sensor_data[Energy Consumption]))/_xlfn.STDEV.P(sensor_data[Energy Consumption])</f>
        <v>0.1051030045770896</v>
      </c>
      <c r="P435" t="str">
        <f>IF(ABS(sensor_data[[#This Row],[z_zcore]])&gt;3, "Outlier", "Normal")</f>
        <v>Normal</v>
      </c>
      <c r="Q435">
        <f>AVERAGEIF(sensor_data[Unit ID], sensor_data[[#This Row],[Unit ID]], sensor_data[EC])</f>
        <v>18.635945945945942</v>
      </c>
      <c r="R435">
        <f>IF(ISBLANK(sensor_data[[#This Row],[EC]]), sensor_data[[#This Row],[average]], sensor_data[[#This Row],[EC]])</f>
        <v>30.44</v>
      </c>
      <c r="S435" t="str">
        <f>IF(sensor_data[[#This Row],[Filled Energy Consumption]]&gt;AVERAGE(sensor_data[Filled Energy Consumption]), "High", "Low")</f>
        <v>High</v>
      </c>
      <c r="T435" t="s">
        <v>208</v>
      </c>
      <c r="U435" t="b">
        <v>1</v>
      </c>
      <c r="V435">
        <v>8</v>
      </c>
      <c r="W435">
        <v>1</v>
      </c>
      <c r="X435" t="s">
        <v>14</v>
      </c>
    </row>
    <row r="436" spans="1:24" x14ac:dyDescent="0.3">
      <c r="A436" s="1">
        <v>45458.773194444446</v>
      </c>
      <c r="B436" s="1" t="str">
        <f>TEXT(sensor_data[[#This Row],[Timestamp]], "MMMM")</f>
        <v>June</v>
      </c>
      <c r="C4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36" s="2">
        <f>MONTH(sensor_data[[#This Row],[Timestamp]])</f>
        <v>6</v>
      </c>
      <c r="E436" s="2">
        <f>DAY(sensor_data[[#This Row],[Timestamp]])</f>
        <v>15</v>
      </c>
      <c r="F436" t="s">
        <v>104</v>
      </c>
      <c r="H436">
        <v>100.4</v>
      </c>
      <c r="I436">
        <v>51.1</v>
      </c>
      <c r="J436" t="b">
        <v>1</v>
      </c>
      <c r="K436">
        <v>4.5</v>
      </c>
      <c r="L436" t="str">
        <f>IF(sensor_data[[#This Row],[HVAC Setting]]&lt;=2, "Low", IF(sensor_data[[#This Row],[HVAC Setting]]=3, "Normal", "High"))</f>
        <v>High</v>
      </c>
      <c r="M436">
        <v>29.64</v>
      </c>
      <c r="N436">
        <v>29.64</v>
      </c>
      <c r="O436">
        <f>(sensor_data[[#This Row],[Energy Consumption]]-AVERAGE(sensor_data[Energy Consumption]))/_xlfn.STDEV.P(sensor_data[Energy Consumption])</f>
        <v>9.580035016631587E-2</v>
      </c>
      <c r="P436" t="str">
        <f>IF(ABS(sensor_data[[#This Row],[z_zcore]])&gt;3, "Outlier", "Normal")</f>
        <v>Normal</v>
      </c>
      <c r="Q436">
        <f>AVERAGEIF(sensor_data[Unit ID], sensor_data[[#This Row],[Unit ID]], sensor_data[EC])</f>
        <v>18.635945945945942</v>
      </c>
      <c r="R436">
        <f>IF(ISBLANK(sensor_data[[#This Row],[EC]]), sensor_data[[#This Row],[average]], sensor_data[[#This Row],[EC]])</f>
        <v>29.64</v>
      </c>
      <c r="S436" t="str">
        <f>IF(sensor_data[[#This Row],[Filled Energy Consumption]]&gt;AVERAGE(sensor_data[Filled Energy Consumption]), "High", "Low")</f>
        <v>High</v>
      </c>
      <c r="T436" t="s">
        <v>44</v>
      </c>
      <c r="U436" t="b">
        <v>1</v>
      </c>
      <c r="V436">
        <v>4</v>
      </c>
      <c r="W436">
        <v>1</v>
      </c>
      <c r="X436" t="s">
        <v>17</v>
      </c>
    </row>
    <row r="437" spans="1:24" x14ac:dyDescent="0.3">
      <c r="A437" s="1">
        <v>45617.579074074078</v>
      </c>
      <c r="B437" s="1" t="str">
        <f>TEXT(sensor_data[[#This Row],[Timestamp]], "MMMM")</f>
        <v>November</v>
      </c>
      <c r="C4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37" s="2">
        <f>MONTH(sensor_data[[#This Row],[Timestamp]])</f>
        <v>11</v>
      </c>
      <c r="E437" s="2">
        <f>DAY(sensor_data[[#This Row],[Timestamp]])</f>
        <v>21</v>
      </c>
      <c r="F437" t="s">
        <v>104</v>
      </c>
      <c r="H437">
        <v>72.400000000000006</v>
      </c>
      <c r="I437">
        <v>36.200000000000003</v>
      </c>
      <c r="J437" t="b">
        <v>0</v>
      </c>
      <c r="K437">
        <v>2</v>
      </c>
      <c r="L437" t="str">
        <f>IF(sensor_data[[#This Row],[HVAC Setting]]&lt;=2, "Low", IF(sensor_data[[#This Row],[HVAC Setting]]=3, "Normal", "High"))</f>
        <v>Low</v>
      </c>
      <c r="M437">
        <v>10</v>
      </c>
      <c r="N437">
        <v>10</v>
      </c>
      <c r="O437">
        <f>(sensor_data[[#This Row],[Energy Consumption]]-AVERAGE(sensor_data[Energy Consumption]))/_xlfn.STDEV.P(sensor_data[Energy Consumption])</f>
        <v>-0.13257981561817916</v>
      </c>
      <c r="P437" t="str">
        <f>IF(ABS(sensor_data[[#This Row],[z_zcore]])&gt;3, "Outlier", "Normal")</f>
        <v>Normal</v>
      </c>
      <c r="Q437">
        <f>AVERAGEIF(sensor_data[Unit ID], sensor_data[[#This Row],[Unit ID]], sensor_data[EC])</f>
        <v>18.635945945945942</v>
      </c>
      <c r="R437">
        <f>IF(ISBLANK(sensor_data[[#This Row],[EC]]), sensor_data[[#This Row],[average]], sensor_data[[#This Row],[EC]])</f>
        <v>10</v>
      </c>
      <c r="S437" t="str">
        <f>IF(sensor_data[[#This Row],[Filled Energy Consumption]]&gt;AVERAGE(sensor_data[Filled Energy Consumption]), "High", "Low")</f>
        <v>Low</v>
      </c>
      <c r="T437" t="s">
        <v>252</v>
      </c>
      <c r="U437" t="b">
        <v>0</v>
      </c>
      <c r="V437">
        <v>10</v>
      </c>
      <c r="W437">
        <v>0</v>
      </c>
      <c r="X437" t="s">
        <v>14</v>
      </c>
    </row>
    <row r="438" spans="1:24" x14ac:dyDescent="0.3">
      <c r="A438" s="1">
        <v>45583.48400462963</v>
      </c>
      <c r="B438" s="1" t="str">
        <f>TEXT(sensor_data[[#This Row],[Timestamp]], "MMMM")</f>
        <v>October</v>
      </c>
      <c r="C4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38" s="2">
        <f>MONTH(sensor_data[[#This Row],[Timestamp]])</f>
        <v>10</v>
      </c>
      <c r="E438" s="2">
        <f>DAY(sensor_data[[#This Row],[Timestamp]])</f>
        <v>18</v>
      </c>
      <c r="F438" t="s">
        <v>104</v>
      </c>
      <c r="H438">
        <v>59</v>
      </c>
      <c r="I438">
        <v>40.799999999999997</v>
      </c>
      <c r="J438" t="b">
        <v>0</v>
      </c>
      <c r="K438">
        <v>1</v>
      </c>
      <c r="L438" t="str">
        <f>IF(sensor_data[[#This Row],[HVAC Setting]]&lt;=2, "Low", IF(sensor_data[[#This Row],[HVAC Setting]]=3, "Normal", "High"))</f>
        <v>Low</v>
      </c>
      <c r="O438">
        <f>(sensor_data[[#This Row],[Energy Consumption]]-AVERAGE(sensor_data[Energy Consumption]))/_xlfn.STDEV.P(sensor_data[Energy Consumption])</f>
        <v>-0.24886299575285079</v>
      </c>
      <c r="P438" t="str">
        <f>IF(ABS(sensor_data[[#This Row],[z_zcore]])&gt;3, "Outlier", "Normal")</f>
        <v>Normal</v>
      </c>
      <c r="Q438">
        <f>AVERAGEIF(sensor_data[Unit ID], sensor_data[[#This Row],[Unit ID]], sensor_data[EC])</f>
        <v>18.635945945945942</v>
      </c>
      <c r="R438">
        <f>IF(ISBLANK(sensor_data[[#This Row],[EC]]), sensor_data[[#This Row],[average]], sensor_data[[#This Row],[EC]])</f>
        <v>18.635945945945942</v>
      </c>
      <c r="S438" t="str">
        <f>IF(sensor_data[[#This Row],[Filled Energy Consumption]]&gt;AVERAGE(sensor_data[Filled Energy Consumption]), "High", "Low")</f>
        <v>High</v>
      </c>
      <c r="T438" t="s">
        <v>297</v>
      </c>
      <c r="U438" t="b">
        <v>0</v>
      </c>
      <c r="V438">
        <v>2</v>
      </c>
      <c r="W438">
        <v>0</v>
      </c>
      <c r="X438" t="s">
        <v>14</v>
      </c>
    </row>
    <row r="439" spans="1:24" x14ac:dyDescent="0.3">
      <c r="A439" s="1">
        <v>45636.887256944443</v>
      </c>
      <c r="B439" s="1" t="str">
        <f>TEXT(sensor_data[[#This Row],[Timestamp]], "MMMM")</f>
        <v>December</v>
      </c>
      <c r="C4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39" s="2">
        <f>MONTH(sensor_data[[#This Row],[Timestamp]])</f>
        <v>12</v>
      </c>
      <c r="E439" s="2">
        <f>DAY(sensor_data[[#This Row],[Timestamp]])</f>
        <v>10</v>
      </c>
      <c r="F439" t="s">
        <v>104</v>
      </c>
      <c r="H439">
        <v>52.6</v>
      </c>
      <c r="I439">
        <v>35.200000000000003</v>
      </c>
      <c r="J439" t="b">
        <v>1</v>
      </c>
      <c r="K439">
        <v>4</v>
      </c>
      <c r="L439" t="str">
        <f>IF(sensor_data[[#This Row],[HVAC Setting]]&lt;=2, "Low", IF(sensor_data[[#This Row],[HVAC Setting]]=3, "Normal", "High"))</f>
        <v>High</v>
      </c>
      <c r="M439">
        <v>22.67</v>
      </c>
      <c r="N439">
        <v>22.67</v>
      </c>
      <c r="O439">
        <f>(sensor_data[[#This Row],[Energy Consumption]]-AVERAGE(sensor_data[Energy Consumption]))/_xlfn.STDEV.P(sensor_data[Energy Consumption])</f>
        <v>1.475097361244977E-2</v>
      </c>
      <c r="P439" t="str">
        <f>IF(ABS(sensor_data[[#This Row],[z_zcore]])&gt;3, "Outlier", "Normal")</f>
        <v>Normal</v>
      </c>
      <c r="Q439">
        <f>AVERAGEIF(sensor_data[Unit ID], sensor_data[[#This Row],[Unit ID]], sensor_data[EC])</f>
        <v>18.635945945945942</v>
      </c>
      <c r="R439">
        <f>IF(ISBLANK(sensor_data[[#This Row],[EC]]), sensor_data[[#This Row],[average]], sensor_data[[#This Row],[EC]])</f>
        <v>22.67</v>
      </c>
      <c r="S439" t="str">
        <f>IF(sensor_data[[#This Row],[Filled Energy Consumption]]&gt;AVERAGE(sensor_data[Filled Energy Consumption]), "High", "Low")</f>
        <v>High</v>
      </c>
      <c r="T439" t="s">
        <v>243</v>
      </c>
      <c r="U439" t="b">
        <v>1</v>
      </c>
      <c r="V439">
        <v>20</v>
      </c>
      <c r="W439">
        <v>1</v>
      </c>
      <c r="X439" t="s">
        <v>17</v>
      </c>
    </row>
    <row r="440" spans="1:24" x14ac:dyDescent="0.3">
      <c r="A440" s="1">
        <v>45581.674664351849</v>
      </c>
      <c r="B440" s="1" t="str">
        <f>TEXT(sensor_data[[#This Row],[Timestamp]], "MMMM")</f>
        <v>October</v>
      </c>
      <c r="C4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40" s="2">
        <f>MONTH(sensor_data[[#This Row],[Timestamp]])</f>
        <v>10</v>
      </c>
      <c r="E440" s="2">
        <f>DAY(sensor_data[[#This Row],[Timestamp]])</f>
        <v>16</v>
      </c>
      <c r="F440" t="s">
        <v>104</v>
      </c>
      <c r="H440">
        <v>75.2</v>
      </c>
      <c r="I440">
        <v>46.6</v>
      </c>
      <c r="J440" t="b">
        <v>1</v>
      </c>
      <c r="K440">
        <v>4</v>
      </c>
      <c r="L440" t="str">
        <f>IF(sensor_data[[#This Row],[HVAC Setting]]&lt;=2, "Low", IF(sensor_data[[#This Row],[HVAC Setting]]=3, "Normal", "High"))</f>
        <v>High</v>
      </c>
      <c r="M440">
        <v>22.93</v>
      </c>
      <c r="N440">
        <v>22.93</v>
      </c>
      <c r="O440">
        <f>(sensor_data[[#This Row],[Energy Consumption]]-AVERAGE(sensor_data[Energy Consumption]))/_xlfn.STDEV.P(sensor_data[Energy Consumption])</f>
        <v>1.777433629595121E-2</v>
      </c>
      <c r="P440" t="str">
        <f>IF(ABS(sensor_data[[#This Row],[z_zcore]])&gt;3, "Outlier", "Normal")</f>
        <v>Normal</v>
      </c>
      <c r="Q440">
        <f>AVERAGEIF(sensor_data[Unit ID], sensor_data[[#This Row],[Unit ID]], sensor_data[EC])</f>
        <v>18.635945945945942</v>
      </c>
      <c r="R440">
        <f>IF(ISBLANK(sensor_data[[#This Row],[EC]]), sensor_data[[#This Row],[average]], sensor_data[[#This Row],[EC]])</f>
        <v>22.93</v>
      </c>
      <c r="S440" t="str">
        <f>IF(sensor_data[[#This Row],[Filled Energy Consumption]]&gt;AVERAGE(sensor_data[Filled Energy Consumption]), "High", "Low")</f>
        <v>High</v>
      </c>
      <c r="T440" t="s">
        <v>322</v>
      </c>
      <c r="U440" t="b">
        <v>1</v>
      </c>
      <c r="V440">
        <v>23</v>
      </c>
      <c r="W440">
        <v>0</v>
      </c>
      <c r="X440" t="s">
        <v>19</v>
      </c>
    </row>
    <row r="441" spans="1:24" x14ac:dyDescent="0.3">
      <c r="A441" s="1">
        <v>45441.412268518521</v>
      </c>
      <c r="B441" s="1" t="str">
        <f>TEXT(sensor_data[[#This Row],[Timestamp]], "MMMM")</f>
        <v>May</v>
      </c>
      <c r="C4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41" s="2">
        <f>MONTH(sensor_data[[#This Row],[Timestamp]])</f>
        <v>5</v>
      </c>
      <c r="E441" s="2">
        <f>DAY(sensor_data[[#This Row],[Timestamp]])</f>
        <v>29</v>
      </c>
      <c r="F441" t="s">
        <v>104</v>
      </c>
      <c r="H441">
        <v>57.1</v>
      </c>
      <c r="I441">
        <v>32.799999999999997</v>
      </c>
      <c r="J441" t="b">
        <v>0</v>
      </c>
      <c r="K441">
        <v>1</v>
      </c>
      <c r="L441" t="str">
        <f>IF(sensor_data[[#This Row],[HVAC Setting]]&lt;=2, "Low", IF(sensor_data[[#This Row],[HVAC Setting]]=3, "Normal", "High"))</f>
        <v>Low</v>
      </c>
      <c r="O441">
        <f>(sensor_data[[#This Row],[Energy Consumption]]-AVERAGE(sensor_data[Energy Consumption]))/_xlfn.STDEV.P(sensor_data[Energy Consumption])</f>
        <v>-0.24886299575285079</v>
      </c>
      <c r="P441" t="str">
        <f>IF(ABS(sensor_data[[#This Row],[z_zcore]])&gt;3, "Outlier", "Normal")</f>
        <v>Normal</v>
      </c>
      <c r="Q441">
        <f>AVERAGEIF(sensor_data[Unit ID], sensor_data[[#This Row],[Unit ID]], sensor_data[EC])</f>
        <v>18.635945945945942</v>
      </c>
      <c r="R441">
        <f>IF(ISBLANK(sensor_data[[#This Row],[EC]]), sensor_data[[#This Row],[average]], sensor_data[[#This Row],[EC]])</f>
        <v>18.635945945945942</v>
      </c>
      <c r="S441" t="str">
        <f>IF(sensor_data[[#This Row],[Filled Energy Consumption]]&gt;AVERAGE(sensor_data[Filled Energy Consumption]), "High", "Low")</f>
        <v>High</v>
      </c>
      <c r="T441" t="s">
        <v>170</v>
      </c>
      <c r="U441" t="b">
        <v>0</v>
      </c>
      <c r="V441">
        <v>12</v>
      </c>
      <c r="W441">
        <v>0</v>
      </c>
      <c r="X441" t="s">
        <v>19</v>
      </c>
    </row>
    <row r="442" spans="1:24" x14ac:dyDescent="0.3">
      <c r="A442" s="1">
        <v>45331.354780092595</v>
      </c>
      <c r="B442" s="1" t="str">
        <f>TEXT(sensor_data[[#This Row],[Timestamp]], "MMMM")</f>
        <v>February</v>
      </c>
      <c r="C4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42" s="2">
        <f>MONTH(sensor_data[[#This Row],[Timestamp]])</f>
        <v>2</v>
      </c>
      <c r="E442" s="2">
        <f>DAY(sensor_data[[#This Row],[Timestamp]])</f>
        <v>9</v>
      </c>
      <c r="F442" t="s">
        <v>323</v>
      </c>
      <c r="H442">
        <v>44.5</v>
      </c>
      <c r="I442">
        <v>31.9</v>
      </c>
      <c r="J442" t="b">
        <v>1</v>
      </c>
      <c r="K442">
        <v>3</v>
      </c>
      <c r="L442" t="str">
        <f>IF(sensor_data[[#This Row],[HVAC Setting]]&lt;=2, "Low", IF(sensor_data[[#This Row],[HVAC Setting]]=3, "Normal", "High"))</f>
        <v>Normal</v>
      </c>
      <c r="M442">
        <v>19.52</v>
      </c>
      <c r="N442">
        <v>19.52</v>
      </c>
      <c r="O442">
        <f>(sensor_data[[#This Row],[Energy Consumption]]-AVERAGE(sensor_data[Energy Consumption]))/_xlfn.STDEV.P(sensor_data[Energy Consumption])</f>
        <v>-2.1878228129971811E-2</v>
      </c>
      <c r="P442" t="str">
        <f>IF(ABS(sensor_data[[#This Row],[z_zcore]])&gt;3, "Outlier", "Normal")</f>
        <v>Normal</v>
      </c>
      <c r="Q442">
        <f>AVERAGEIF(sensor_data[Unit ID], sensor_data[[#This Row],[Unit ID]], sensor_data[EC])</f>
        <v>16.498000000000001</v>
      </c>
      <c r="R442">
        <f>IF(ISBLANK(sensor_data[[#This Row],[EC]]), sensor_data[[#This Row],[average]], sensor_data[[#This Row],[EC]])</f>
        <v>19.52</v>
      </c>
      <c r="S442" t="str">
        <f>IF(sensor_data[[#This Row],[Filled Energy Consumption]]&gt;AVERAGE(sensor_data[Filled Energy Consumption]), "High", "Low")</f>
        <v>High</v>
      </c>
      <c r="T442" t="s">
        <v>324</v>
      </c>
      <c r="U442" t="b">
        <v>1</v>
      </c>
      <c r="V442">
        <v>12</v>
      </c>
      <c r="W442">
        <v>1</v>
      </c>
      <c r="X442" t="s">
        <v>19</v>
      </c>
    </row>
    <row r="443" spans="1:24" x14ac:dyDescent="0.3">
      <c r="A443" s="1">
        <v>45553.28261574074</v>
      </c>
      <c r="B443" s="1" t="str">
        <f>TEXT(sensor_data[[#This Row],[Timestamp]], "MMMM")</f>
        <v>September</v>
      </c>
      <c r="C4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43" s="2">
        <f>MONTH(sensor_data[[#This Row],[Timestamp]])</f>
        <v>9</v>
      </c>
      <c r="E443" s="2">
        <f>DAY(sensor_data[[#This Row],[Timestamp]])</f>
        <v>18</v>
      </c>
      <c r="F443" t="s">
        <v>323</v>
      </c>
      <c r="H443">
        <v>69.2</v>
      </c>
      <c r="I443">
        <v>53.3</v>
      </c>
      <c r="J443" t="b">
        <v>1</v>
      </c>
      <c r="K443">
        <v>4</v>
      </c>
      <c r="L443" t="str">
        <f>IF(sensor_data[[#This Row],[HVAC Setting]]&lt;=2, "Low", IF(sensor_data[[#This Row],[HVAC Setting]]=3, "Normal", "High"))</f>
        <v>High</v>
      </c>
      <c r="M443">
        <v>21.54</v>
      </c>
      <c r="N443">
        <v>21.54</v>
      </c>
      <c r="O443">
        <f>(sensor_data[[#This Row],[Energy Consumption]]-AVERAGE(sensor_data[Energy Consumption]))/_xlfn.STDEV.P(sensor_data[Energy Consumption])</f>
        <v>1.6109742572318485E-3</v>
      </c>
      <c r="P443" t="str">
        <f>IF(ABS(sensor_data[[#This Row],[z_zcore]])&gt;3, "Outlier", "Normal")</f>
        <v>Normal</v>
      </c>
      <c r="Q443">
        <f>AVERAGEIF(sensor_data[Unit ID], sensor_data[[#This Row],[Unit ID]], sensor_data[EC])</f>
        <v>16.498000000000001</v>
      </c>
      <c r="R443">
        <f>IF(ISBLANK(sensor_data[[#This Row],[EC]]), sensor_data[[#This Row],[average]], sensor_data[[#This Row],[EC]])</f>
        <v>21.54</v>
      </c>
      <c r="S443" t="str">
        <f>IF(sensor_data[[#This Row],[Filled Energy Consumption]]&gt;AVERAGE(sensor_data[Filled Energy Consumption]), "High", "Low")</f>
        <v>High</v>
      </c>
      <c r="T443" t="s">
        <v>325</v>
      </c>
      <c r="U443" t="b">
        <v>1</v>
      </c>
      <c r="V443">
        <v>10</v>
      </c>
      <c r="W443">
        <v>1</v>
      </c>
      <c r="X443" t="s">
        <v>17</v>
      </c>
    </row>
    <row r="444" spans="1:24" x14ac:dyDescent="0.3">
      <c r="A444" s="1">
        <v>45451.176874999997</v>
      </c>
      <c r="B444" s="1" t="str">
        <f>TEXT(sensor_data[[#This Row],[Timestamp]], "MMMM")</f>
        <v>June</v>
      </c>
      <c r="C4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44" s="2">
        <f>MONTH(sensor_data[[#This Row],[Timestamp]])</f>
        <v>6</v>
      </c>
      <c r="E444" s="2">
        <f>DAY(sensor_data[[#This Row],[Timestamp]])</f>
        <v>8</v>
      </c>
      <c r="F444" t="s">
        <v>323</v>
      </c>
      <c r="H444">
        <v>91.8</v>
      </c>
      <c r="I444">
        <v>54.1</v>
      </c>
      <c r="J444" t="b">
        <v>0</v>
      </c>
      <c r="K444">
        <v>3.5</v>
      </c>
      <c r="L444" t="str">
        <f>IF(sensor_data[[#This Row],[HVAC Setting]]&lt;=2, "Low", IF(sensor_data[[#This Row],[HVAC Setting]]=3, "Normal", "High"))</f>
        <v>High</v>
      </c>
      <c r="M444">
        <v>21.53</v>
      </c>
      <c r="N444">
        <v>21.53</v>
      </c>
      <c r="O444">
        <f>(sensor_data[[#This Row],[Energy Consumption]]-AVERAGE(sensor_data[Energy Consumption]))/_xlfn.STDEV.P(sensor_data[Energy Consumption])</f>
        <v>1.4946910770972E-3</v>
      </c>
      <c r="P444" t="str">
        <f>IF(ABS(sensor_data[[#This Row],[z_zcore]])&gt;3, "Outlier", "Normal")</f>
        <v>Normal</v>
      </c>
      <c r="Q444">
        <f>AVERAGEIF(sensor_data[Unit ID], sensor_data[[#This Row],[Unit ID]], sensor_data[EC])</f>
        <v>16.498000000000001</v>
      </c>
      <c r="R444">
        <f>IF(ISBLANK(sensor_data[[#This Row],[EC]]), sensor_data[[#This Row],[average]], sensor_data[[#This Row],[EC]])</f>
        <v>21.53</v>
      </c>
      <c r="S444" t="str">
        <f>IF(sensor_data[[#This Row],[Filled Energy Consumption]]&gt;AVERAGE(sensor_data[Filled Energy Consumption]), "High", "Low")</f>
        <v>High</v>
      </c>
      <c r="T444" t="s">
        <v>326</v>
      </c>
      <c r="U444" t="b">
        <v>0</v>
      </c>
      <c r="V444">
        <v>16</v>
      </c>
      <c r="W444">
        <v>0</v>
      </c>
      <c r="X444" t="s">
        <v>19</v>
      </c>
    </row>
    <row r="445" spans="1:24" x14ac:dyDescent="0.3">
      <c r="A445" s="1">
        <v>45326.310972222222</v>
      </c>
      <c r="B445" s="1" t="str">
        <f>TEXT(sensor_data[[#This Row],[Timestamp]], "MMMM")</f>
        <v>February</v>
      </c>
      <c r="C4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45" s="2">
        <f>MONTH(sensor_data[[#This Row],[Timestamp]])</f>
        <v>2</v>
      </c>
      <c r="E445" s="2">
        <f>DAY(sensor_data[[#This Row],[Timestamp]])</f>
        <v>4</v>
      </c>
      <c r="F445" t="s">
        <v>323</v>
      </c>
      <c r="H445">
        <v>41.3</v>
      </c>
      <c r="I445">
        <v>39.200000000000003</v>
      </c>
      <c r="J445" t="b">
        <v>1</v>
      </c>
      <c r="K445">
        <v>3.5</v>
      </c>
      <c r="L445" t="str">
        <f>IF(sensor_data[[#This Row],[HVAC Setting]]&lt;=2, "Low", IF(sensor_data[[#This Row],[HVAC Setting]]=3, "Normal", "High"))</f>
        <v>High</v>
      </c>
      <c r="M445">
        <v>23.69</v>
      </c>
      <c r="N445">
        <v>23.69</v>
      </c>
      <c r="O445">
        <f>(sensor_data[[#This Row],[Energy Consumption]]-AVERAGE(sensor_data[Energy Consumption]))/_xlfn.STDEV.P(sensor_data[Energy Consumption])</f>
        <v>2.6611857986186267E-2</v>
      </c>
      <c r="P445" t="str">
        <f>IF(ABS(sensor_data[[#This Row],[z_zcore]])&gt;3, "Outlier", "Normal")</f>
        <v>Normal</v>
      </c>
      <c r="Q445">
        <f>AVERAGEIF(sensor_data[Unit ID], sensor_data[[#This Row],[Unit ID]], sensor_data[EC])</f>
        <v>16.498000000000001</v>
      </c>
      <c r="R445">
        <f>IF(ISBLANK(sensor_data[[#This Row],[EC]]), sensor_data[[#This Row],[average]], sensor_data[[#This Row],[EC]])</f>
        <v>23.69</v>
      </c>
      <c r="S445" t="str">
        <f>IF(sensor_data[[#This Row],[Filled Energy Consumption]]&gt;AVERAGE(sensor_data[Filled Energy Consumption]), "High", "Low")</f>
        <v>High</v>
      </c>
      <c r="T445" t="s">
        <v>327</v>
      </c>
      <c r="U445" t="b">
        <v>1</v>
      </c>
      <c r="V445">
        <v>11</v>
      </c>
      <c r="W445">
        <v>1</v>
      </c>
      <c r="X445" t="s">
        <v>17</v>
      </c>
    </row>
    <row r="446" spans="1:24" x14ac:dyDescent="0.3">
      <c r="A446" s="1">
        <v>45417.896435185183</v>
      </c>
      <c r="B446" s="1" t="str">
        <f>TEXT(sensor_data[[#This Row],[Timestamp]], "MMMM")</f>
        <v>May</v>
      </c>
      <c r="C4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46" s="2">
        <f>MONTH(sensor_data[[#This Row],[Timestamp]])</f>
        <v>5</v>
      </c>
      <c r="E446" s="2">
        <f>DAY(sensor_data[[#This Row],[Timestamp]])</f>
        <v>5</v>
      </c>
      <c r="F446" t="s">
        <v>323</v>
      </c>
      <c r="H446">
        <v>79.400000000000006</v>
      </c>
      <c r="I446">
        <v>33.799999999999997</v>
      </c>
      <c r="J446" t="b">
        <v>1</v>
      </c>
      <c r="K446">
        <v>3.5</v>
      </c>
      <c r="L446" t="str">
        <f>IF(sensor_data[[#This Row],[HVAC Setting]]&lt;=2, "Low", IF(sensor_data[[#This Row],[HVAC Setting]]=3, "Normal", "High"))</f>
        <v>High</v>
      </c>
      <c r="M446">
        <v>20.84</v>
      </c>
      <c r="N446">
        <v>20.84</v>
      </c>
      <c r="O446">
        <f>(sensor_data[[#This Row],[Energy Consumption]]-AVERAGE(sensor_data[Energy Consumption]))/_xlfn.STDEV.P(sensor_data[Energy Consumption])</f>
        <v>-6.5288483521951553E-3</v>
      </c>
      <c r="P446" t="str">
        <f>IF(ABS(sensor_data[[#This Row],[z_zcore]])&gt;3, "Outlier", "Normal")</f>
        <v>Normal</v>
      </c>
      <c r="Q446">
        <f>AVERAGEIF(sensor_data[Unit ID], sensor_data[[#This Row],[Unit ID]], sensor_data[EC])</f>
        <v>16.498000000000001</v>
      </c>
      <c r="R446">
        <f>IF(ISBLANK(sensor_data[[#This Row],[EC]]), sensor_data[[#This Row],[average]], sensor_data[[#This Row],[EC]])</f>
        <v>20.84</v>
      </c>
      <c r="S446" t="str">
        <f>IF(sensor_data[[#This Row],[Filled Energy Consumption]]&gt;AVERAGE(sensor_data[Filled Energy Consumption]), "High", "Low")</f>
        <v>High</v>
      </c>
      <c r="T446" t="s">
        <v>328</v>
      </c>
      <c r="U446" t="b">
        <v>1</v>
      </c>
      <c r="V446">
        <v>21</v>
      </c>
      <c r="W446">
        <v>1</v>
      </c>
      <c r="X446" t="s">
        <v>17</v>
      </c>
    </row>
    <row r="447" spans="1:24" x14ac:dyDescent="0.3">
      <c r="A447" s="1">
        <v>45542.30269675926</v>
      </c>
      <c r="B447" s="1" t="str">
        <f>TEXT(sensor_data[[#This Row],[Timestamp]], "MMMM")</f>
        <v>September</v>
      </c>
      <c r="C4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47" s="2">
        <f>MONTH(sensor_data[[#This Row],[Timestamp]])</f>
        <v>9</v>
      </c>
      <c r="E447" s="2">
        <f>DAY(sensor_data[[#This Row],[Timestamp]])</f>
        <v>7</v>
      </c>
      <c r="F447" t="s">
        <v>323</v>
      </c>
      <c r="H447">
        <v>65.2</v>
      </c>
      <c r="I447">
        <v>59.4</v>
      </c>
      <c r="J447" t="b">
        <v>1</v>
      </c>
      <c r="K447">
        <v>4.5</v>
      </c>
      <c r="L447" t="str">
        <f>IF(sensor_data[[#This Row],[HVAC Setting]]&lt;=2, "Low", IF(sensor_data[[#This Row],[HVAC Setting]]=3, "Normal", "High"))</f>
        <v>High</v>
      </c>
      <c r="M447">
        <v>24.81</v>
      </c>
      <c r="N447">
        <v>24.81</v>
      </c>
      <c r="O447">
        <f>(sensor_data[[#This Row],[Energy Consumption]]-AVERAGE(sensor_data[Energy Consumption]))/_xlfn.STDEV.P(sensor_data[Energy Consumption])</f>
        <v>3.9635574161269456E-2</v>
      </c>
      <c r="P447" t="str">
        <f>IF(ABS(sensor_data[[#This Row],[z_zcore]])&gt;3, "Outlier", "Normal")</f>
        <v>Normal</v>
      </c>
      <c r="Q447">
        <f>AVERAGEIF(sensor_data[Unit ID], sensor_data[[#This Row],[Unit ID]], sensor_data[EC])</f>
        <v>16.498000000000001</v>
      </c>
      <c r="R447">
        <f>IF(ISBLANK(sensor_data[[#This Row],[EC]]), sensor_data[[#This Row],[average]], sensor_data[[#This Row],[EC]])</f>
        <v>24.81</v>
      </c>
      <c r="S447" t="str">
        <f>IF(sensor_data[[#This Row],[Filled Energy Consumption]]&gt;AVERAGE(sensor_data[Filled Energy Consumption]), "High", "Low")</f>
        <v>High</v>
      </c>
      <c r="T447" t="s">
        <v>230</v>
      </c>
      <c r="U447" t="b">
        <v>1</v>
      </c>
      <c r="V447">
        <v>13</v>
      </c>
      <c r="W447">
        <v>1</v>
      </c>
      <c r="X447" t="s">
        <v>19</v>
      </c>
    </row>
    <row r="448" spans="1:24" x14ac:dyDescent="0.3">
      <c r="A448" s="1">
        <v>45507.678356481483</v>
      </c>
      <c r="B448" s="1" t="str">
        <f>TEXT(sensor_data[[#This Row],[Timestamp]], "MMMM")</f>
        <v>August</v>
      </c>
      <c r="C4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48" s="2">
        <f>MONTH(sensor_data[[#This Row],[Timestamp]])</f>
        <v>8</v>
      </c>
      <c r="E448" s="2">
        <f>DAY(sensor_data[[#This Row],[Timestamp]])</f>
        <v>3</v>
      </c>
      <c r="F448" t="s">
        <v>323</v>
      </c>
      <c r="H448">
        <v>85.7</v>
      </c>
      <c r="I448">
        <v>64.400000000000006</v>
      </c>
      <c r="J448" t="b">
        <v>0</v>
      </c>
      <c r="K448">
        <v>3.5</v>
      </c>
      <c r="L448" t="str">
        <f>IF(sensor_data[[#This Row],[HVAC Setting]]&lt;=2, "Low", IF(sensor_data[[#This Row],[HVAC Setting]]=3, "Normal", "High"))</f>
        <v>High</v>
      </c>
      <c r="M448">
        <v>20.48</v>
      </c>
      <c r="N448">
        <v>20.48</v>
      </c>
      <c r="O448">
        <f>(sensor_data[[#This Row],[Energy Consumption]]-AVERAGE(sensor_data[Energy Consumption]))/_xlfn.STDEV.P(sensor_data[Energy Consumption])</f>
        <v>-1.0715042837043326E-2</v>
      </c>
      <c r="P448" t="str">
        <f>IF(ABS(sensor_data[[#This Row],[z_zcore]])&gt;3, "Outlier", "Normal")</f>
        <v>Normal</v>
      </c>
      <c r="Q448">
        <f>AVERAGEIF(sensor_data[Unit ID], sensor_data[[#This Row],[Unit ID]], sensor_data[EC])</f>
        <v>16.498000000000001</v>
      </c>
      <c r="R448">
        <f>IF(ISBLANK(sensor_data[[#This Row],[EC]]), sensor_data[[#This Row],[average]], sensor_data[[#This Row],[EC]])</f>
        <v>20.48</v>
      </c>
      <c r="S448" t="str">
        <f>IF(sensor_data[[#This Row],[Filled Energy Consumption]]&gt;AVERAGE(sensor_data[Filled Energy Consumption]), "High", "Low")</f>
        <v>High</v>
      </c>
      <c r="T448" t="s">
        <v>78</v>
      </c>
      <c r="U448" t="b">
        <v>0</v>
      </c>
      <c r="V448">
        <v>4</v>
      </c>
      <c r="W448">
        <v>0</v>
      </c>
      <c r="X448" t="s">
        <v>14</v>
      </c>
    </row>
    <row r="449" spans="1:24" x14ac:dyDescent="0.3">
      <c r="A449" s="1">
        <v>45594.282187500001</v>
      </c>
      <c r="B449" s="1" t="str">
        <f>TEXT(sensor_data[[#This Row],[Timestamp]], "MMMM")</f>
        <v>October</v>
      </c>
      <c r="C4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49" s="2">
        <f>MONTH(sensor_data[[#This Row],[Timestamp]])</f>
        <v>10</v>
      </c>
      <c r="E449" s="2">
        <f>DAY(sensor_data[[#This Row],[Timestamp]])</f>
        <v>29</v>
      </c>
      <c r="F449" t="s">
        <v>323</v>
      </c>
      <c r="H449">
        <v>76.2</v>
      </c>
      <c r="I449">
        <v>32.4</v>
      </c>
      <c r="J449" t="b">
        <v>0</v>
      </c>
      <c r="K449">
        <v>2</v>
      </c>
      <c r="L449" t="str">
        <f>IF(sensor_data[[#This Row],[HVAC Setting]]&lt;=2, "Low", IF(sensor_data[[#This Row],[HVAC Setting]]=3, "Normal", "High"))</f>
        <v>Low</v>
      </c>
      <c r="M449">
        <v>10</v>
      </c>
      <c r="N449">
        <v>10</v>
      </c>
      <c r="O449">
        <f>(sensor_data[[#This Row],[Energy Consumption]]-AVERAGE(sensor_data[Energy Consumption]))/_xlfn.STDEV.P(sensor_data[Energy Consumption])</f>
        <v>-0.13257981561817916</v>
      </c>
      <c r="P449" t="str">
        <f>IF(ABS(sensor_data[[#This Row],[z_zcore]])&gt;3, "Outlier", "Normal")</f>
        <v>Normal</v>
      </c>
      <c r="Q449">
        <f>AVERAGEIF(sensor_data[Unit ID], sensor_data[[#This Row],[Unit ID]], sensor_data[EC])</f>
        <v>16.498000000000001</v>
      </c>
      <c r="R449">
        <f>IF(ISBLANK(sensor_data[[#This Row],[EC]]), sensor_data[[#This Row],[average]], sensor_data[[#This Row],[EC]])</f>
        <v>10</v>
      </c>
      <c r="S449" t="str">
        <f>IF(sensor_data[[#This Row],[Filled Energy Consumption]]&gt;AVERAGE(sensor_data[Filled Energy Consumption]), "High", "Low")</f>
        <v>Low</v>
      </c>
      <c r="T449" t="s">
        <v>329</v>
      </c>
      <c r="U449" t="b">
        <v>0</v>
      </c>
      <c r="V449">
        <v>5</v>
      </c>
      <c r="W449">
        <v>0</v>
      </c>
      <c r="X449" t="s">
        <v>19</v>
      </c>
    </row>
    <row r="450" spans="1:24" x14ac:dyDescent="0.3">
      <c r="A450" s="1">
        <v>45316.254907407405</v>
      </c>
      <c r="B450" s="1" t="str">
        <f>TEXT(sensor_data[[#This Row],[Timestamp]], "MMMM")</f>
        <v>January</v>
      </c>
      <c r="C4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50" s="2">
        <f>MONTH(sensor_data[[#This Row],[Timestamp]])</f>
        <v>1</v>
      </c>
      <c r="E450" s="2">
        <f>DAY(sensor_data[[#This Row],[Timestamp]])</f>
        <v>25</v>
      </c>
      <c r="F450" t="s">
        <v>323</v>
      </c>
      <c r="H450">
        <v>55.9</v>
      </c>
      <c r="I450">
        <v>36</v>
      </c>
      <c r="J450" t="b">
        <v>1</v>
      </c>
      <c r="K450">
        <v>4</v>
      </c>
      <c r="L450" t="str">
        <f>IF(sensor_data[[#This Row],[HVAC Setting]]&lt;=2, "Low", IF(sensor_data[[#This Row],[HVAC Setting]]=3, "Normal", "High"))</f>
        <v>High</v>
      </c>
      <c r="M450">
        <v>22.79</v>
      </c>
      <c r="N450">
        <v>22.79</v>
      </c>
      <c r="O450">
        <f>(sensor_data[[#This Row],[Energy Consumption]]-AVERAGE(sensor_data[Energy Consumption]))/_xlfn.STDEV.P(sensor_data[Energy Consumption])</f>
        <v>1.6146371774065801E-2</v>
      </c>
      <c r="P450" t="str">
        <f>IF(ABS(sensor_data[[#This Row],[z_zcore]])&gt;3, "Outlier", "Normal")</f>
        <v>Normal</v>
      </c>
      <c r="Q450">
        <f>AVERAGEIF(sensor_data[Unit ID], sensor_data[[#This Row],[Unit ID]], sensor_data[EC])</f>
        <v>16.498000000000001</v>
      </c>
      <c r="R450">
        <f>IF(ISBLANK(sensor_data[[#This Row],[EC]]), sensor_data[[#This Row],[average]], sensor_data[[#This Row],[EC]])</f>
        <v>22.79</v>
      </c>
      <c r="S450" t="str">
        <f>IF(sensor_data[[#This Row],[Filled Energy Consumption]]&gt;AVERAGE(sensor_data[Filled Energy Consumption]), "High", "Low")</f>
        <v>High</v>
      </c>
      <c r="T450" t="s">
        <v>254</v>
      </c>
      <c r="U450" t="b">
        <v>1</v>
      </c>
      <c r="V450">
        <v>15</v>
      </c>
      <c r="W450">
        <v>1</v>
      </c>
      <c r="X450" t="s">
        <v>17</v>
      </c>
    </row>
    <row r="451" spans="1:24" x14ac:dyDescent="0.3">
      <c r="A451" s="1">
        <v>45600.418182870373</v>
      </c>
      <c r="B451" s="1" t="str">
        <f>TEXT(sensor_data[[#This Row],[Timestamp]], "MMMM")</f>
        <v>November</v>
      </c>
      <c r="C4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51" s="2">
        <f>MONTH(sensor_data[[#This Row],[Timestamp]])</f>
        <v>11</v>
      </c>
      <c r="E451" s="2">
        <f>DAY(sensor_data[[#This Row],[Timestamp]])</f>
        <v>4</v>
      </c>
      <c r="F451" t="s">
        <v>323</v>
      </c>
      <c r="H451">
        <v>72.099999999999994</v>
      </c>
      <c r="I451">
        <v>38.5</v>
      </c>
      <c r="J451" t="b">
        <v>0</v>
      </c>
      <c r="K451">
        <v>1</v>
      </c>
      <c r="L451" t="str">
        <f>IF(sensor_data[[#This Row],[HVAC Setting]]&lt;=2, "Low", IF(sensor_data[[#This Row],[HVAC Setting]]=3, "Normal", "High"))</f>
        <v>Low</v>
      </c>
      <c r="M451">
        <v>5</v>
      </c>
      <c r="N451">
        <v>5</v>
      </c>
      <c r="O451">
        <f>(sensor_data[[#This Row],[Energy Consumption]]-AVERAGE(sensor_data[Energy Consumption]))/_xlfn.STDEV.P(sensor_data[Energy Consumption])</f>
        <v>-0.19072140568551499</v>
      </c>
      <c r="P451" t="str">
        <f>IF(ABS(sensor_data[[#This Row],[z_zcore]])&gt;3, "Outlier", "Normal")</f>
        <v>Normal</v>
      </c>
      <c r="Q451">
        <f>AVERAGEIF(sensor_data[Unit ID], sensor_data[[#This Row],[Unit ID]], sensor_data[EC])</f>
        <v>16.498000000000001</v>
      </c>
      <c r="R451">
        <f>IF(ISBLANK(sensor_data[[#This Row],[EC]]), sensor_data[[#This Row],[average]], sensor_data[[#This Row],[EC]])</f>
        <v>5</v>
      </c>
      <c r="S451" t="str">
        <f>IF(sensor_data[[#This Row],[Filled Energy Consumption]]&gt;AVERAGE(sensor_data[Filled Energy Consumption]), "High", "Low")</f>
        <v>Low</v>
      </c>
      <c r="T451" t="s">
        <v>136</v>
      </c>
      <c r="U451" t="b">
        <v>0</v>
      </c>
      <c r="V451">
        <v>16</v>
      </c>
      <c r="W451">
        <v>0</v>
      </c>
      <c r="X451" t="s">
        <v>14</v>
      </c>
    </row>
    <row r="452" spans="1:24" x14ac:dyDescent="0.3">
      <c r="A452" s="1">
        <v>45577.126469907409</v>
      </c>
      <c r="B452" s="1" t="str">
        <f>TEXT(sensor_data[[#This Row],[Timestamp]], "MMMM")</f>
        <v>October</v>
      </c>
      <c r="C4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52" s="2">
        <f>MONTH(sensor_data[[#This Row],[Timestamp]])</f>
        <v>10</v>
      </c>
      <c r="E452" s="2">
        <f>DAY(sensor_data[[#This Row],[Timestamp]])</f>
        <v>12</v>
      </c>
      <c r="F452" t="s">
        <v>323</v>
      </c>
      <c r="H452">
        <v>69.5</v>
      </c>
      <c r="I452">
        <v>38.6</v>
      </c>
      <c r="J452" t="b">
        <v>0</v>
      </c>
      <c r="K452">
        <v>2.5</v>
      </c>
      <c r="L452" t="str">
        <f>IF(sensor_data[[#This Row],[HVAC Setting]]&lt;=2, "Low", IF(sensor_data[[#This Row],[HVAC Setting]]=3, "Normal", "High"))</f>
        <v>High</v>
      </c>
      <c r="M452">
        <v>13.12</v>
      </c>
      <c r="N452">
        <v>13.12</v>
      </c>
      <c r="O452">
        <f>(sensor_data[[#This Row],[Energy Consumption]]-AVERAGE(sensor_data[Energy Consumption]))/_xlfn.STDEV.P(sensor_data[Energy Consumption])</f>
        <v>-9.6299463416161649E-2</v>
      </c>
      <c r="P452" t="str">
        <f>IF(ABS(sensor_data[[#This Row],[z_zcore]])&gt;3, "Outlier", "Normal")</f>
        <v>Normal</v>
      </c>
      <c r="Q452">
        <f>AVERAGEIF(sensor_data[Unit ID], sensor_data[[#This Row],[Unit ID]], sensor_data[EC])</f>
        <v>16.498000000000001</v>
      </c>
      <c r="R452">
        <f>IF(ISBLANK(sensor_data[[#This Row],[EC]]), sensor_data[[#This Row],[average]], sensor_data[[#This Row],[EC]])</f>
        <v>13.12</v>
      </c>
      <c r="S452" t="str">
        <f>IF(sensor_data[[#This Row],[Filled Energy Consumption]]&gt;AVERAGE(sensor_data[Filled Energy Consumption]), "High", "Low")</f>
        <v>Low</v>
      </c>
      <c r="T452" t="s">
        <v>126</v>
      </c>
      <c r="U452" t="b">
        <v>0</v>
      </c>
      <c r="V452">
        <v>5</v>
      </c>
      <c r="W452">
        <v>0</v>
      </c>
      <c r="X452" t="s">
        <v>14</v>
      </c>
    </row>
    <row r="453" spans="1:24" x14ac:dyDescent="0.3">
      <c r="A453" s="1">
        <v>45376.363495370373</v>
      </c>
      <c r="B453" s="1" t="str">
        <f>TEXT(sensor_data[[#This Row],[Timestamp]], "MMMM")</f>
        <v>March</v>
      </c>
      <c r="C4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53" s="2">
        <f>MONTH(sensor_data[[#This Row],[Timestamp]])</f>
        <v>3</v>
      </c>
      <c r="E453" s="2">
        <f>DAY(sensor_data[[#This Row],[Timestamp]])</f>
        <v>25</v>
      </c>
      <c r="F453" t="s">
        <v>323</v>
      </c>
      <c r="H453">
        <v>75.400000000000006</v>
      </c>
      <c r="I453">
        <v>57.3</v>
      </c>
      <c r="J453" t="b">
        <v>0</v>
      </c>
      <c r="K453">
        <v>3</v>
      </c>
      <c r="L453" t="str">
        <f>IF(sensor_data[[#This Row],[HVAC Setting]]&lt;=2, "Low", IF(sensor_data[[#This Row],[HVAC Setting]]=3, "Normal", "High"))</f>
        <v>Normal</v>
      </c>
      <c r="M453">
        <v>16</v>
      </c>
      <c r="N453">
        <v>16</v>
      </c>
      <c r="O453">
        <f>(sensor_data[[#This Row],[Energy Consumption]]-AVERAGE(sensor_data[Energy Consumption]))/_xlfn.STDEV.P(sensor_data[Energy Consumption])</f>
        <v>-6.2809907537376211E-2</v>
      </c>
      <c r="P453" t="str">
        <f>IF(ABS(sensor_data[[#This Row],[z_zcore]])&gt;3, "Outlier", "Normal")</f>
        <v>Normal</v>
      </c>
      <c r="Q453">
        <f>AVERAGEIF(sensor_data[Unit ID], sensor_data[[#This Row],[Unit ID]], sensor_data[EC])</f>
        <v>16.498000000000001</v>
      </c>
      <c r="R453">
        <f>IF(ISBLANK(sensor_data[[#This Row],[EC]]), sensor_data[[#This Row],[average]], sensor_data[[#This Row],[EC]])</f>
        <v>16</v>
      </c>
      <c r="S453" t="str">
        <f>IF(sensor_data[[#This Row],[Filled Energy Consumption]]&gt;AVERAGE(sensor_data[Filled Energy Consumption]), "High", "Low")</f>
        <v>Low</v>
      </c>
      <c r="T453" t="s">
        <v>330</v>
      </c>
      <c r="U453" t="b">
        <v>0</v>
      </c>
      <c r="V453">
        <v>22</v>
      </c>
      <c r="W453">
        <v>0</v>
      </c>
      <c r="X453" t="s">
        <v>17</v>
      </c>
    </row>
    <row r="454" spans="1:24" x14ac:dyDescent="0.3">
      <c r="A454" s="1">
        <v>45436.690266203703</v>
      </c>
      <c r="B454" s="1" t="str">
        <f>TEXT(sensor_data[[#This Row],[Timestamp]], "MMMM")</f>
        <v>May</v>
      </c>
      <c r="C4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54" s="2">
        <f>MONTH(sensor_data[[#This Row],[Timestamp]])</f>
        <v>5</v>
      </c>
      <c r="E454" s="2">
        <f>DAY(sensor_data[[#This Row],[Timestamp]])</f>
        <v>24</v>
      </c>
      <c r="F454" t="s">
        <v>323</v>
      </c>
      <c r="H454">
        <v>57.6</v>
      </c>
      <c r="I454">
        <v>50</v>
      </c>
      <c r="J454" t="b">
        <v>0</v>
      </c>
      <c r="K454">
        <v>1</v>
      </c>
      <c r="L454" t="str">
        <f>IF(sensor_data[[#This Row],[HVAC Setting]]&lt;=2, "Low", IF(sensor_data[[#This Row],[HVAC Setting]]=3, "Normal", "High"))</f>
        <v>Low</v>
      </c>
      <c r="M454">
        <v>6</v>
      </c>
      <c r="N454">
        <v>6</v>
      </c>
      <c r="O454">
        <f>(sensor_data[[#This Row],[Energy Consumption]]-AVERAGE(sensor_data[Energy Consumption]))/_xlfn.STDEV.P(sensor_data[Energy Consumption])</f>
        <v>-0.17909308767204782</v>
      </c>
      <c r="P454" t="str">
        <f>IF(ABS(sensor_data[[#This Row],[z_zcore]])&gt;3, "Outlier", "Normal")</f>
        <v>Normal</v>
      </c>
      <c r="Q454">
        <f>AVERAGEIF(sensor_data[Unit ID], sensor_data[[#This Row],[Unit ID]], sensor_data[EC])</f>
        <v>16.498000000000001</v>
      </c>
      <c r="R454">
        <f>IF(ISBLANK(sensor_data[[#This Row],[EC]]), sensor_data[[#This Row],[average]], sensor_data[[#This Row],[EC]])</f>
        <v>6</v>
      </c>
      <c r="S454" t="str">
        <f>IF(sensor_data[[#This Row],[Filled Energy Consumption]]&gt;AVERAGE(sensor_data[Filled Energy Consumption]), "High", "Low")</f>
        <v>Low</v>
      </c>
      <c r="T454" t="s">
        <v>75</v>
      </c>
      <c r="U454" t="b">
        <v>0</v>
      </c>
      <c r="V454">
        <v>21</v>
      </c>
      <c r="W454">
        <v>0</v>
      </c>
      <c r="X454" t="s">
        <v>19</v>
      </c>
    </row>
    <row r="455" spans="1:24" x14ac:dyDescent="0.3">
      <c r="A455" s="1">
        <v>45597.499386574076</v>
      </c>
      <c r="B455" s="1" t="str">
        <f>TEXT(sensor_data[[#This Row],[Timestamp]], "MMMM")</f>
        <v>November</v>
      </c>
      <c r="C4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55" s="2">
        <f>MONTH(sensor_data[[#This Row],[Timestamp]])</f>
        <v>11</v>
      </c>
      <c r="E455" s="2">
        <f>DAY(sensor_data[[#This Row],[Timestamp]])</f>
        <v>1</v>
      </c>
      <c r="F455" t="s">
        <v>323</v>
      </c>
      <c r="H455">
        <v>77.599999999999994</v>
      </c>
      <c r="I455">
        <v>35.700000000000003</v>
      </c>
      <c r="J455" t="b">
        <v>1</v>
      </c>
      <c r="K455">
        <v>2</v>
      </c>
      <c r="L455" t="str">
        <f>IF(sensor_data[[#This Row],[HVAC Setting]]&lt;=2, "Low", IF(sensor_data[[#This Row],[HVAC Setting]]=3, "Normal", "High"))</f>
        <v>Low</v>
      </c>
      <c r="M455">
        <v>12.83</v>
      </c>
      <c r="N455">
        <v>12.83</v>
      </c>
      <c r="O455">
        <f>(sensor_data[[#This Row],[Energy Consumption]]-AVERAGE(sensor_data[Energy Consumption]))/_xlfn.STDEV.P(sensor_data[Energy Consumption])</f>
        <v>-9.9671675640067112E-2</v>
      </c>
      <c r="P455" t="str">
        <f>IF(ABS(sensor_data[[#This Row],[z_zcore]])&gt;3, "Outlier", "Normal")</f>
        <v>Normal</v>
      </c>
      <c r="Q455">
        <f>AVERAGEIF(sensor_data[Unit ID], sensor_data[[#This Row],[Unit ID]], sensor_data[EC])</f>
        <v>16.498000000000001</v>
      </c>
      <c r="R455">
        <f>IF(ISBLANK(sensor_data[[#This Row],[EC]]), sensor_data[[#This Row],[average]], sensor_data[[#This Row],[EC]])</f>
        <v>12.83</v>
      </c>
      <c r="S455" t="str">
        <f>IF(sensor_data[[#This Row],[Filled Energy Consumption]]&gt;AVERAGE(sensor_data[Filled Energy Consumption]), "High", "Low")</f>
        <v>Low</v>
      </c>
      <c r="T455" t="s">
        <v>331</v>
      </c>
      <c r="U455" t="b">
        <v>1</v>
      </c>
      <c r="V455">
        <v>13</v>
      </c>
      <c r="W455">
        <v>1</v>
      </c>
      <c r="X455" t="s">
        <v>17</v>
      </c>
    </row>
    <row r="456" spans="1:24" x14ac:dyDescent="0.3">
      <c r="A456" s="1">
        <v>45349.558113425926</v>
      </c>
      <c r="B456" s="1" t="str">
        <f>TEXT(sensor_data[[#This Row],[Timestamp]], "MMMM")</f>
        <v>February</v>
      </c>
      <c r="C4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56" s="2">
        <f>MONTH(sensor_data[[#This Row],[Timestamp]])</f>
        <v>2</v>
      </c>
      <c r="E456" s="2">
        <f>DAY(sensor_data[[#This Row],[Timestamp]])</f>
        <v>27</v>
      </c>
      <c r="F456" t="s">
        <v>323</v>
      </c>
      <c r="H456">
        <v>43.3</v>
      </c>
      <c r="I456">
        <v>39.9</v>
      </c>
      <c r="J456" t="b">
        <v>0</v>
      </c>
      <c r="K456">
        <v>2</v>
      </c>
      <c r="L456" t="str">
        <f>IF(sensor_data[[#This Row],[HVAC Setting]]&lt;=2, "Low", IF(sensor_data[[#This Row],[HVAC Setting]]=3, "Normal", "High"))</f>
        <v>Low</v>
      </c>
      <c r="M456">
        <v>13</v>
      </c>
      <c r="N456">
        <v>13</v>
      </c>
      <c r="O456">
        <f>(sensor_data[[#This Row],[Energy Consumption]]-AVERAGE(sensor_data[Energy Consumption]))/_xlfn.STDEV.P(sensor_data[Energy Consumption])</f>
        <v>-9.7694861577777695E-2</v>
      </c>
      <c r="P456" t="str">
        <f>IF(ABS(sensor_data[[#This Row],[z_zcore]])&gt;3, "Outlier", "Normal")</f>
        <v>Normal</v>
      </c>
      <c r="Q456">
        <f>AVERAGEIF(sensor_data[Unit ID], sensor_data[[#This Row],[Unit ID]], sensor_data[EC])</f>
        <v>16.498000000000001</v>
      </c>
      <c r="R456">
        <f>IF(ISBLANK(sensor_data[[#This Row],[EC]]), sensor_data[[#This Row],[average]], sensor_data[[#This Row],[EC]])</f>
        <v>13</v>
      </c>
      <c r="S456" t="str">
        <f>IF(sensor_data[[#This Row],[Filled Energy Consumption]]&gt;AVERAGE(sensor_data[Filled Energy Consumption]), "High", "Low")</f>
        <v>Low</v>
      </c>
      <c r="T456" t="s">
        <v>332</v>
      </c>
      <c r="U456" t="b">
        <v>0</v>
      </c>
      <c r="V456">
        <v>14</v>
      </c>
      <c r="W456">
        <v>0</v>
      </c>
      <c r="X456" t="s">
        <v>14</v>
      </c>
    </row>
    <row r="457" spans="1:24" x14ac:dyDescent="0.3">
      <c r="A457" s="1">
        <v>45646.319965277777</v>
      </c>
      <c r="B457" s="1" t="str">
        <f>TEXT(sensor_data[[#This Row],[Timestamp]], "MMMM")</f>
        <v>December</v>
      </c>
      <c r="C4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57" s="2">
        <f>MONTH(sensor_data[[#This Row],[Timestamp]])</f>
        <v>12</v>
      </c>
      <c r="E457" s="2">
        <f>DAY(sensor_data[[#This Row],[Timestamp]])</f>
        <v>20</v>
      </c>
      <c r="F457" t="s">
        <v>323</v>
      </c>
      <c r="H457">
        <v>41.3</v>
      </c>
      <c r="I457">
        <v>34.5</v>
      </c>
      <c r="J457" t="b">
        <v>1</v>
      </c>
      <c r="K457">
        <v>4</v>
      </c>
      <c r="L457" t="str">
        <f>IF(sensor_data[[#This Row],[HVAC Setting]]&lt;=2, "Low", IF(sensor_data[[#This Row],[HVAC Setting]]=3, "Normal", "High"))</f>
        <v>High</v>
      </c>
      <c r="M457">
        <v>24.64</v>
      </c>
      <c r="N457">
        <v>24.64</v>
      </c>
      <c r="O457">
        <f>(sensor_data[[#This Row],[Energy Consumption]]-AVERAGE(sensor_data[Energy Consumption]))/_xlfn.STDEV.P(sensor_data[Energy Consumption])</f>
        <v>3.765876009898006E-2</v>
      </c>
      <c r="P457" t="str">
        <f>IF(ABS(sensor_data[[#This Row],[z_zcore]])&gt;3, "Outlier", "Normal")</f>
        <v>Normal</v>
      </c>
      <c r="Q457">
        <f>AVERAGEIF(sensor_data[Unit ID], sensor_data[[#This Row],[Unit ID]], sensor_data[EC])</f>
        <v>16.498000000000001</v>
      </c>
      <c r="R457">
        <f>IF(ISBLANK(sensor_data[[#This Row],[EC]]), sensor_data[[#This Row],[average]], sensor_data[[#This Row],[EC]])</f>
        <v>24.64</v>
      </c>
      <c r="S457" t="str">
        <f>IF(sensor_data[[#This Row],[Filled Energy Consumption]]&gt;AVERAGE(sensor_data[Filled Energy Consumption]), "High", "Low")</f>
        <v>High</v>
      </c>
      <c r="T457" t="s">
        <v>73</v>
      </c>
      <c r="U457" t="b">
        <v>1</v>
      </c>
      <c r="V457">
        <v>10</v>
      </c>
      <c r="W457">
        <v>1</v>
      </c>
      <c r="X457" t="s">
        <v>17</v>
      </c>
    </row>
    <row r="458" spans="1:24" x14ac:dyDescent="0.3">
      <c r="A458" s="1">
        <v>45587.570520833331</v>
      </c>
      <c r="B458" s="1" t="str">
        <f>TEXT(sensor_data[[#This Row],[Timestamp]], "MMMM")</f>
        <v>October</v>
      </c>
      <c r="C4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58" s="2">
        <f>MONTH(sensor_data[[#This Row],[Timestamp]])</f>
        <v>10</v>
      </c>
      <c r="E458" s="2">
        <f>DAY(sensor_data[[#This Row],[Timestamp]])</f>
        <v>22</v>
      </c>
      <c r="F458" t="s">
        <v>323</v>
      </c>
      <c r="H458">
        <v>57.3</v>
      </c>
      <c r="I458">
        <v>47.7</v>
      </c>
      <c r="J458" t="b">
        <v>0</v>
      </c>
      <c r="K458">
        <v>1</v>
      </c>
      <c r="L458" t="str">
        <f>IF(sensor_data[[#This Row],[HVAC Setting]]&lt;=2, "Low", IF(sensor_data[[#This Row],[HVAC Setting]]=3, "Normal", "High"))</f>
        <v>Low</v>
      </c>
      <c r="M458">
        <v>6</v>
      </c>
      <c r="N458">
        <v>6</v>
      </c>
      <c r="O458">
        <f>(sensor_data[[#This Row],[Energy Consumption]]-AVERAGE(sensor_data[Energy Consumption]))/_xlfn.STDEV.P(sensor_data[Energy Consumption])</f>
        <v>-0.17909308767204782</v>
      </c>
      <c r="P458" t="str">
        <f>IF(ABS(sensor_data[[#This Row],[z_zcore]])&gt;3, "Outlier", "Normal")</f>
        <v>Normal</v>
      </c>
      <c r="Q458">
        <f>AVERAGEIF(sensor_data[Unit ID], sensor_data[[#This Row],[Unit ID]], sensor_data[EC])</f>
        <v>16.498000000000001</v>
      </c>
      <c r="R458">
        <f>IF(ISBLANK(sensor_data[[#This Row],[EC]]), sensor_data[[#This Row],[average]], sensor_data[[#This Row],[EC]])</f>
        <v>6</v>
      </c>
      <c r="S458" t="str">
        <f>IF(sensor_data[[#This Row],[Filled Energy Consumption]]&gt;AVERAGE(sensor_data[Filled Energy Consumption]), "High", "Low")</f>
        <v>Low</v>
      </c>
      <c r="T458" t="s">
        <v>172</v>
      </c>
      <c r="U458" t="b">
        <v>0</v>
      </c>
      <c r="V458">
        <v>13</v>
      </c>
      <c r="W458">
        <v>0</v>
      </c>
      <c r="X458" t="s">
        <v>19</v>
      </c>
    </row>
    <row r="459" spans="1:24" x14ac:dyDescent="0.3">
      <c r="A459" s="1">
        <v>45527.362523148149</v>
      </c>
      <c r="B459" s="1" t="str">
        <f>TEXT(sensor_data[[#This Row],[Timestamp]], "MMMM")</f>
        <v>August</v>
      </c>
      <c r="C4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59" s="2">
        <f>MONTH(sensor_data[[#This Row],[Timestamp]])</f>
        <v>8</v>
      </c>
      <c r="E459" s="2">
        <f>DAY(sensor_data[[#This Row],[Timestamp]])</f>
        <v>23</v>
      </c>
      <c r="F459" t="s">
        <v>323</v>
      </c>
      <c r="H459">
        <v>93.1</v>
      </c>
      <c r="I459">
        <v>50.8</v>
      </c>
      <c r="J459" t="b">
        <v>0</v>
      </c>
      <c r="K459">
        <v>4</v>
      </c>
      <c r="L459" t="str">
        <f>IF(sensor_data[[#This Row],[HVAC Setting]]&lt;=2, "Low", IF(sensor_data[[#This Row],[HVAC Setting]]=3, "Normal", "High"))</f>
        <v>High</v>
      </c>
      <c r="M459">
        <v>23</v>
      </c>
      <c r="N459">
        <v>23</v>
      </c>
      <c r="O459">
        <f>(sensor_data[[#This Row],[Energy Consumption]]-AVERAGE(sensor_data[Energy Consumption]))/_xlfn.STDEV.P(sensor_data[Energy Consumption])</f>
        <v>1.8588318556893912E-2</v>
      </c>
      <c r="P459" t="str">
        <f>IF(ABS(sensor_data[[#This Row],[z_zcore]])&gt;3, "Outlier", "Normal")</f>
        <v>Normal</v>
      </c>
      <c r="Q459">
        <f>AVERAGEIF(sensor_data[Unit ID], sensor_data[[#This Row],[Unit ID]], sensor_data[EC])</f>
        <v>16.498000000000001</v>
      </c>
      <c r="R459">
        <f>IF(ISBLANK(sensor_data[[#This Row],[EC]]), sensor_data[[#This Row],[average]], sensor_data[[#This Row],[EC]])</f>
        <v>23</v>
      </c>
      <c r="S459" t="str">
        <f>IF(sensor_data[[#This Row],[Filled Energy Consumption]]&gt;AVERAGE(sensor_data[Filled Energy Consumption]), "High", "Low")</f>
        <v>High</v>
      </c>
      <c r="T459" t="s">
        <v>148</v>
      </c>
      <c r="U459" t="b">
        <v>0</v>
      </c>
      <c r="V459">
        <v>11</v>
      </c>
      <c r="W459">
        <v>0</v>
      </c>
      <c r="X459" t="s">
        <v>19</v>
      </c>
    </row>
    <row r="460" spans="1:24" x14ac:dyDescent="0.3">
      <c r="A460" s="1">
        <v>45458.131377314814</v>
      </c>
      <c r="B460" s="1" t="str">
        <f>TEXT(sensor_data[[#This Row],[Timestamp]], "MMMM")</f>
        <v>June</v>
      </c>
      <c r="C4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60" s="2">
        <f>MONTH(sensor_data[[#This Row],[Timestamp]])</f>
        <v>6</v>
      </c>
      <c r="E460" s="2">
        <f>DAY(sensor_data[[#This Row],[Timestamp]])</f>
        <v>15</v>
      </c>
      <c r="F460" t="s">
        <v>323</v>
      </c>
      <c r="H460">
        <v>95.7</v>
      </c>
      <c r="I460">
        <v>57</v>
      </c>
      <c r="J460" t="b">
        <v>1</v>
      </c>
      <c r="K460">
        <v>2.5</v>
      </c>
      <c r="L460" t="str">
        <f>IF(sensor_data[[#This Row],[HVAC Setting]]&lt;=2, "Low", IF(sensor_data[[#This Row],[HVAC Setting]]=3, "Normal", "High"))</f>
        <v>High</v>
      </c>
      <c r="M460">
        <v>17.29</v>
      </c>
      <c r="N460">
        <v>17.29</v>
      </c>
      <c r="O460">
        <f>(sensor_data[[#This Row],[Energy Consumption]]-AVERAGE(sensor_data[Energy Consumption]))/_xlfn.STDEV.P(sensor_data[Energy Consumption])</f>
        <v>-4.7809377300003585E-2</v>
      </c>
      <c r="P460" t="str">
        <f>IF(ABS(sensor_data[[#This Row],[z_zcore]])&gt;3, "Outlier", "Normal")</f>
        <v>Normal</v>
      </c>
      <c r="Q460">
        <f>AVERAGEIF(sensor_data[Unit ID], sensor_data[[#This Row],[Unit ID]], sensor_data[EC])</f>
        <v>16.498000000000001</v>
      </c>
      <c r="R460">
        <f>IF(ISBLANK(sensor_data[[#This Row],[EC]]), sensor_data[[#This Row],[average]], sensor_data[[#This Row],[EC]])</f>
        <v>17.29</v>
      </c>
      <c r="S460" t="str">
        <f>IF(sensor_data[[#This Row],[Filled Energy Consumption]]&gt;AVERAGE(sensor_data[Filled Energy Consumption]), "High", "Low")</f>
        <v>Low</v>
      </c>
      <c r="T460" t="s">
        <v>62</v>
      </c>
      <c r="U460" t="b">
        <v>1</v>
      </c>
      <c r="V460">
        <v>15</v>
      </c>
      <c r="W460">
        <v>1</v>
      </c>
      <c r="X460" t="s">
        <v>17</v>
      </c>
    </row>
    <row r="461" spans="1:24" x14ac:dyDescent="0.3">
      <c r="A461" s="1">
        <v>45577.174166666664</v>
      </c>
      <c r="B461" s="1" t="str">
        <f>TEXT(sensor_data[[#This Row],[Timestamp]], "MMMM")</f>
        <v>October</v>
      </c>
      <c r="C4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61" s="2">
        <f>MONTH(sensor_data[[#This Row],[Timestamp]])</f>
        <v>10</v>
      </c>
      <c r="E461" s="2">
        <f>DAY(sensor_data[[#This Row],[Timestamp]])</f>
        <v>12</v>
      </c>
      <c r="F461" t="s">
        <v>323</v>
      </c>
      <c r="H461">
        <v>58.7</v>
      </c>
      <c r="I461">
        <v>42.3</v>
      </c>
      <c r="J461" t="b">
        <v>0</v>
      </c>
      <c r="K461">
        <v>1.5</v>
      </c>
      <c r="L461" t="str">
        <f>IF(sensor_data[[#This Row],[HVAC Setting]]&lt;=2, "Low", IF(sensor_data[[#This Row],[HVAC Setting]]=3, "Normal", "High"))</f>
        <v>Low</v>
      </c>
      <c r="M461">
        <v>7.88</v>
      </c>
      <c r="N461">
        <v>7.88</v>
      </c>
      <c r="O461">
        <f>(sensor_data[[#This Row],[Energy Consumption]]-AVERAGE(sensor_data[Energy Consumption]))/_xlfn.STDEV.P(sensor_data[Energy Consumption])</f>
        <v>-0.15723184980672958</v>
      </c>
      <c r="P461" t="str">
        <f>IF(ABS(sensor_data[[#This Row],[z_zcore]])&gt;3, "Outlier", "Normal")</f>
        <v>Normal</v>
      </c>
      <c r="Q461">
        <f>AVERAGEIF(sensor_data[Unit ID], sensor_data[[#This Row],[Unit ID]], sensor_data[EC])</f>
        <v>16.498000000000001</v>
      </c>
      <c r="R461">
        <f>IF(ISBLANK(sensor_data[[#This Row],[EC]]), sensor_data[[#This Row],[average]], sensor_data[[#This Row],[EC]])</f>
        <v>7.88</v>
      </c>
      <c r="S461" t="str">
        <f>IF(sensor_data[[#This Row],[Filled Energy Consumption]]&gt;AVERAGE(sensor_data[Filled Energy Consumption]), "High", "Low")</f>
        <v>Low</v>
      </c>
      <c r="T461" t="s">
        <v>284</v>
      </c>
      <c r="U461" t="b">
        <v>0</v>
      </c>
      <c r="V461">
        <v>8</v>
      </c>
      <c r="W461">
        <v>0</v>
      </c>
      <c r="X461" t="s">
        <v>14</v>
      </c>
    </row>
    <row r="462" spans="1:24" x14ac:dyDescent="0.3">
      <c r="A462" s="1">
        <v>45458.461296296293</v>
      </c>
      <c r="B462" s="1" t="str">
        <f>TEXT(sensor_data[[#This Row],[Timestamp]], "MMMM")</f>
        <v>June</v>
      </c>
      <c r="C4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62" s="2">
        <f>MONTH(sensor_data[[#This Row],[Timestamp]])</f>
        <v>6</v>
      </c>
      <c r="E462" s="2">
        <f>DAY(sensor_data[[#This Row],[Timestamp]])</f>
        <v>15</v>
      </c>
      <c r="F462" t="s">
        <v>333</v>
      </c>
      <c r="H462">
        <v>95.8</v>
      </c>
      <c r="I462">
        <v>45.2</v>
      </c>
      <c r="J462" t="b">
        <v>1</v>
      </c>
      <c r="K462">
        <v>3.5</v>
      </c>
      <c r="L462" t="str">
        <f>IF(sensor_data[[#This Row],[HVAC Setting]]&lt;=2, "Low", IF(sensor_data[[#This Row],[HVAC Setting]]=3, "Normal", "High"))</f>
        <v>High</v>
      </c>
      <c r="M462">
        <v>22.95</v>
      </c>
      <c r="N462">
        <v>22.95</v>
      </c>
      <c r="O462">
        <f>(sensor_data[[#This Row],[Energy Consumption]]-AVERAGE(sensor_data[Energy Consumption]))/_xlfn.STDEV.P(sensor_data[Energy Consumption])</f>
        <v>1.8006902656220548E-2</v>
      </c>
      <c r="P462" t="str">
        <f>IF(ABS(sensor_data[[#This Row],[z_zcore]])&gt;3, "Outlier", "Normal")</f>
        <v>Normal</v>
      </c>
      <c r="Q462">
        <f>AVERAGEIF(sensor_data[Unit ID], sensor_data[[#This Row],[Unit ID]], sensor_data[EC])</f>
        <v>16.238999999999997</v>
      </c>
      <c r="R462">
        <f>IF(ISBLANK(sensor_data[[#This Row],[EC]]), sensor_data[[#This Row],[average]], sensor_data[[#This Row],[EC]])</f>
        <v>22.95</v>
      </c>
      <c r="S462" t="str">
        <f>IF(sensor_data[[#This Row],[Filled Energy Consumption]]&gt;AVERAGE(sensor_data[Filled Energy Consumption]), "High", "Low")</f>
        <v>High</v>
      </c>
      <c r="T462" t="s">
        <v>68</v>
      </c>
      <c r="U462" t="b">
        <v>1</v>
      </c>
      <c r="V462">
        <v>3</v>
      </c>
      <c r="W462">
        <v>0</v>
      </c>
      <c r="X462" t="s">
        <v>19</v>
      </c>
    </row>
    <row r="463" spans="1:24" x14ac:dyDescent="0.3">
      <c r="A463" s="1">
        <v>45543.055787037039</v>
      </c>
      <c r="B463" s="1" t="str">
        <f>TEXT(sensor_data[[#This Row],[Timestamp]], "MMMM")</f>
        <v>September</v>
      </c>
      <c r="C4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63" s="2">
        <f>MONTH(sensor_data[[#This Row],[Timestamp]])</f>
        <v>9</v>
      </c>
      <c r="E463" s="2">
        <f>DAY(sensor_data[[#This Row],[Timestamp]])</f>
        <v>8</v>
      </c>
      <c r="F463" t="s">
        <v>333</v>
      </c>
      <c r="H463">
        <v>70.099999999999994</v>
      </c>
      <c r="I463">
        <v>34.1</v>
      </c>
      <c r="J463" t="b">
        <v>1</v>
      </c>
      <c r="K463">
        <v>3.5</v>
      </c>
      <c r="L463" t="str">
        <f>IF(sensor_data[[#This Row],[HVAC Setting]]&lt;=2, "Low", IF(sensor_data[[#This Row],[HVAC Setting]]=3, "Normal", "High"))</f>
        <v>High</v>
      </c>
      <c r="M463">
        <v>22.31</v>
      </c>
      <c r="N463">
        <v>22.31</v>
      </c>
      <c r="O463">
        <f>(sensor_data[[#This Row],[Energy Consumption]]-AVERAGE(sensor_data[Energy Consumption]))/_xlfn.STDEV.P(sensor_data[Energy Consumption])</f>
        <v>1.0564779127601558E-2</v>
      </c>
      <c r="P463" t="str">
        <f>IF(ABS(sensor_data[[#This Row],[z_zcore]])&gt;3, "Outlier", "Normal")</f>
        <v>Normal</v>
      </c>
      <c r="Q463">
        <f>AVERAGEIF(sensor_data[Unit ID], sensor_data[[#This Row],[Unit ID]], sensor_data[EC])</f>
        <v>16.238999999999997</v>
      </c>
      <c r="R463">
        <f>IF(ISBLANK(sensor_data[[#This Row],[EC]]), sensor_data[[#This Row],[average]], sensor_data[[#This Row],[EC]])</f>
        <v>22.31</v>
      </c>
      <c r="S463" t="str">
        <f>IF(sensor_data[[#This Row],[Filled Energy Consumption]]&gt;AVERAGE(sensor_data[Filled Energy Consumption]), "High", "Low")</f>
        <v>High</v>
      </c>
      <c r="T463" t="s">
        <v>279</v>
      </c>
      <c r="U463" t="b">
        <v>1</v>
      </c>
      <c r="V463">
        <v>18</v>
      </c>
      <c r="W463">
        <v>1</v>
      </c>
      <c r="X463" t="s">
        <v>19</v>
      </c>
    </row>
    <row r="464" spans="1:24" x14ac:dyDescent="0.3">
      <c r="A464" s="1">
        <v>45470.089872685188</v>
      </c>
      <c r="B464" s="1" t="str">
        <f>TEXT(sensor_data[[#This Row],[Timestamp]], "MMMM")</f>
        <v>June</v>
      </c>
      <c r="C4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64" s="2">
        <f>MONTH(sensor_data[[#This Row],[Timestamp]])</f>
        <v>6</v>
      </c>
      <c r="E464" s="2">
        <f>DAY(sensor_data[[#This Row],[Timestamp]])</f>
        <v>27</v>
      </c>
      <c r="F464" t="s">
        <v>333</v>
      </c>
      <c r="H464">
        <v>84.9</v>
      </c>
      <c r="I464">
        <v>47.5</v>
      </c>
      <c r="J464" t="b">
        <v>0</v>
      </c>
      <c r="K464">
        <v>2</v>
      </c>
      <c r="L464" t="str">
        <f>IF(sensor_data[[#This Row],[HVAC Setting]]&lt;=2, "Low", IF(sensor_data[[#This Row],[HVAC Setting]]=3, "Normal", "High"))</f>
        <v>Low</v>
      </c>
      <c r="M464">
        <v>10</v>
      </c>
      <c r="N464">
        <v>10</v>
      </c>
      <c r="O464">
        <f>(sensor_data[[#This Row],[Energy Consumption]]-AVERAGE(sensor_data[Energy Consumption]))/_xlfn.STDEV.P(sensor_data[Energy Consumption])</f>
        <v>-0.13257981561817916</v>
      </c>
      <c r="P464" t="str">
        <f>IF(ABS(sensor_data[[#This Row],[z_zcore]])&gt;3, "Outlier", "Normal")</f>
        <v>Normal</v>
      </c>
      <c r="Q464">
        <f>AVERAGEIF(sensor_data[Unit ID], sensor_data[[#This Row],[Unit ID]], sensor_data[EC])</f>
        <v>16.238999999999997</v>
      </c>
      <c r="R464">
        <f>IF(ISBLANK(sensor_data[[#This Row],[EC]]), sensor_data[[#This Row],[average]], sensor_data[[#This Row],[EC]])</f>
        <v>10</v>
      </c>
      <c r="S464" t="str">
        <f>IF(sensor_data[[#This Row],[Filled Energy Consumption]]&gt;AVERAGE(sensor_data[Filled Energy Consumption]), "High", "Low")</f>
        <v>Low</v>
      </c>
      <c r="T464" t="s">
        <v>74</v>
      </c>
      <c r="U464" t="b">
        <v>0</v>
      </c>
      <c r="V464">
        <v>10</v>
      </c>
      <c r="W464">
        <v>0</v>
      </c>
      <c r="X464" t="s">
        <v>14</v>
      </c>
    </row>
    <row r="465" spans="1:24" x14ac:dyDescent="0.3">
      <c r="A465" s="1">
        <v>45576.961412037039</v>
      </c>
      <c r="B465" s="1" t="str">
        <f>TEXT(sensor_data[[#This Row],[Timestamp]], "MMMM")</f>
        <v>October</v>
      </c>
      <c r="C4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65" s="2">
        <f>MONTH(sensor_data[[#This Row],[Timestamp]])</f>
        <v>10</v>
      </c>
      <c r="E465" s="2">
        <f>DAY(sensor_data[[#This Row],[Timestamp]])</f>
        <v>11</v>
      </c>
      <c r="F465" t="s">
        <v>333</v>
      </c>
      <c r="H465">
        <v>67.599999999999994</v>
      </c>
      <c r="I465">
        <v>40.700000000000003</v>
      </c>
      <c r="J465" t="b">
        <v>0</v>
      </c>
      <c r="K465">
        <v>1</v>
      </c>
      <c r="L465" t="str">
        <f>IF(sensor_data[[#This Row],[HVAC Setting]]&lt;=2, "Low", IF(sensor_data[[#This Row],[HVAC Setting]]=3, "Normal", "High"))</f>
        <v>Low</v>
      </c>
      <c r="M465">
        <v>6</v>
      </c>
      <c r="N465">
        <v>6</v>
      </c>
      <c r="O465">
        <f>(sensor_data[[#This Row],[Energy Consumption]]-AVERAGE(sensor_data[Energy Consumption]))/_xlfn.STDEV.P(sensor_data[Energy Consumption])</f>
        <v>-0.17909308767204782</v>
      </c>
      <c r="P465" t="str">
        <f>IF(ABS(sensor_data[[#This Row],[z_zcore]])&gt;3, "Outlier", "Normal")</f>
        <v>Normal</v>
      </c>
      <c r="Q465">
        <f>AVERAGEIF(sensor_data[Unit ID], sensor_data[[#This Row],[Unit ID]], sensor_data[EC])</f>
        <v>16.238999999999997</v>
      </c>
      <c r="R465">
        <f>IF(ISBLANK(sensor_data[[#This Row],[EC]]), sensor_data[[#This Row],[average]], sensor_data[[#This Row],[EC]])</f>
        <v>6</v>
      </c>
      <c r="S465" t="str">
        <f>IF(sensor_data[[#This Row],[Filled Energy Consumption]]&gt;AVERAGE(sensor_data[Filled Energy Consumption]), "High", "Low")</f>
        <v>Low</v>
      </c>
      <c r="T465" t="s">
        <v>40</v>
      </c>
      <c r="U465" t="b">
        <v>0</v>
      </c>
      <c r="V465">
        <v>13</v>
      </c>
      <c r="W465">
        <v>0</v>
      </c>
      <c r="X465" t="s">
        <v>19</v>
      </c>
    </row>
    <row r="466" spans="1:24" x14ac:dyDescent="0.3">
      <c r="A466" s="1">
        <v>45386.223009259258</v>
      </c>
      <c r="B466" s="1" t="str">
        <f>TEXT(sensor_data[[#This Row],[Timestamp]], "MMMM")</f>
        <v>April</v>
      </c>
      <c r="C4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66" s="2">
        <f>MONTH(sensor_data[[#This Row],[Timestamp]])</f>
        <v>4</v>
      </c>
      <c r="E466" s="2">
        <f>DAY(sensor_data[[#This Row],[Timestamp]])</f>
        <v>4</v>
      </c>
      <c r="F466" t="s">
        <v>333</v>
      </c>
      <c r="H466">
        <v>73.7</v>
      </c>
      <c r="I466">
        <v>44.2</v>
      </c>
      <c r="J466" t="b">
        <v>0</v>
      </c>
      <c r="K466">
        <v>0</v>
      </c>
      <c r="L466" t="str">
        <f>IF(sensor_data[[#This Row],[HVAC Setting]]&lt;=2, "Low", IF(sensor_data[[#This Row],[HVAC Setting]]=3, "Normal", "High"))</f>
        <v>Low</v>
      </c>
      <c r="M466">
        <v>0</v>
      </c>
      <c r="N466">
        <v>0</v>
      </c>
      <c r="O466">
        <f>(sensor_data[[#This Row],[Energy Consumption]]-AVERAGE(sensor_data[Energy Consumption]))/_xlfn.STDEV.P(sensor_data[Energy Consumption])</f>
        <v>-0.24886299575285079</v>
      </c>
      <c r="P466" t="str">
        <f>IF(ABS(sensor_data[[#This Row],[z_zcore]])&gt;3, "Outlier", "Normal")</f>
        <v>Normal</v>
      </c>
      <c r="Q466">
        <f>AVERAGEIF(sensor_data[Unit ID], sensor_data[[#This Row],[Unit ID]], sensor_data[EC])</f>
        <v>16.238999999999997</v>
      </c>
      <c r="R466">
        <f>IF(ISBLANK(sensor_data[[#This Row],[EC]]), sensor_data[[#This Row],[average]], sensor_data[[#This Row],[EC]])</f>
        <v>0</v>
      </c>
      <c r="S466" t="str">
        <f>IF(sensor_data[[#This Row],[Filled Energy Consumption]]&gt;AVERAGE(sensor_data[Filled Energy Consumption]), "High", "Low")</f>
        <v>Low</v>
      </c>
      <c r="T466" t="s">
        <v>147</v>
      </c>
      <c r="U466" t="b">
        <v>0</v>
      </c>
      <c r="V466">
        <v>22</v>
      </c>
      <c r="W466">
        <v>0</v>
      </c>
      <c r="X466" t="s">
        <v>19</v>
      </c>
    </row>
    <row r="467" spans="1:24" x14ac:dyDescent="0.3">
      <c r="A467" s="1">
        <v>45400.139131944445</v>
      </c>
      <c r="B467" s="1" t="str">
        <f>TEXT(sensor_data[[#This Row],[Timestamp]], "MMMM")</f>
        <v>April</v>
      </c>
      <c r="C4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67" s="2">
        <f>MONTH(sensor_data[[#This Row],[Timestamp]])</f>
        <v>4</v>
      </c>
      <c r="E467" s="2">
        <f>DAY(sensor_data[[#This Row],[Timestamp]])</f>
        <v>18</v>
      </c>
      <c r="F467" t="s">
        <v>333</v>
      </c>
      <c r="H467">
        <v>60.9</v>
      </c>
      <c r="I467">
        <v>45.2</v>
      </c>
      <c r="J467" t="b">
        <v>0</v>
      </c>
      <c r="K467">
        <v>1</v>
      </c>
      <c r="L467" t="str">
        <f>IF(sensor_data[[#This Row],[HVAC Setting]]&lt;=2, "Low", IF(sensor_data[[#This Row],[HVAC Setting]]=3, "Normal", "High"))</f>
        <v>Low</v>
      </c>
      <c r="M467">
        <v>5</v>
      </c>
      <c r="N467">
        <v>5</v>
      </c>
      <c r="O467">
        <f>(sensor_data[[#This Row],[Energy Consumption]]-AVERAGE(sensor_data[Energy Consumption]))/_xlfn.STDEV.P(sensor_data[Energy Consumption])</f>
        <v>-0.19072140568551499</v>
      </c>
      <c r="P467" t="str">
        <f>IF(ABS(sensor_data[[#This Row],[z_zcore]])&gt;3, "Outlier", "Normal")</f>
        <v>Normal</v>
      </c>
      <c r="Q467">
        <f>AVERAGEIF(sensor_data[Unit ID], sensor_data[[#This Row],[Unit ID]], sensor_data[EC])</f>
        <v>16.238999999999997</v>
      </c>
      <c r="R467">
        <f>IF(ISBLANK(sensor_data[[#This Row],[EC]]), sensor_data[[#This Row],[average]], sensor_data[[#This Row],[EC]])</f>
        <v>5</v>
      </c>
      <c r="S467" t="str">
        <f>IF(sensor_data[[#This Row],[Filled Energy Consumption]]&gt;AVERAGE(sensor_data[Filled Energy Consumption]), "High", "Low")</f>
        <v>Low</v>
      </c>
      <c r="T467" t="s">
        <v>43</v>
      </c>
      <c r="U467" t="b">
        <v>0</v>
      </c>
      <c r="V467">
        <v>11</v>
      </c>
      <c r="W467">
        <v>0</v>
      </c>
      <c r="X467" t="s">
        <v>14</v>
      </c>
    </row>
    <row r="468" spans="1:24" x14ac:dyDescent="0.3">
      <c r="A468" s="1">
        <v>45547.353391203702</v>
      </c>
      <c r="B468" s="1" t="str">
        <f>TEXT(sensor_data[[#This Row],[Timestamp]], "MMMM")</f>
        <v>September</v>
      </c>
      <c r="C4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68" s="2">
        <f>MONTH(sensor_data[[#This Row],[Timestamp]])</f>
        <v>9</v>
      </c>
      <c r="E468" s="2">
        <f>DAY(sensor_data[[#This Row],[Timestamp]])</f>
        <v>12</v>
      </c>
      <c r="F468" t="s">
        <v>333</v>
      </c>
      <c r="H468">
        <v>72.8</v>
      </c>
      <c r="I468">
        <v>41</v>
      </c>
      <c r="J468" t="b">
        <v>1</v>
      </c>
      <c r="K468">
        <v>3</v>
      </c>
      <c r="L468" t="str">
        <f>IF(sensor_data[[#This Row],[HVAC Setting]]&lt;=2, "Low", IF(sensor_data[[#This Row],[HVAC Setting]]=3, "Normal", "High"))</f>
        <v>Normal</v>
      </c>
      <c r="M468">
        <v>17.03</v>
      </c>
      <c r="N468">
        <v>17.03</v>
      </c>
      <c r="O468">
        <f>(sensor_data[[#This Row],[Energy Consumption]]-AVERAGE(sensor_data[Energy Consumption]))/_xlfn.STDEV.P(sensor_data[Energy Consumption])</f>
        <v>-5.0832739983505022E-2</v>
      </c>
      <c r="P468" t="str">
        <f>IF(ABS(sensor_data[[#This Row],[z_zcore]])&gt;3, "Outlier", "Normal")</f>
        <v>Normal</v>
      </c>
      <c r="Q468">
        <f>AVERAGEIF(sensor_data[Unit ID], sensor_data[[#This Row],[Unit ID]], sensor_data[EC])</f>
        <v>16.238999999999997</v>
      </c>
      <c r="R468">
        <f>IF(ISBLANK(sensor_data[[#This Row],[EC]]), sensor_data[[#This Row],[average]], sensor_data[[#This Row],[EC]])</f>
        <v>17.03</v>
      </c>
      <c r="S468" t="str">
        <f>IF(sensor_data[[#This Row],[Filled Energy Consumption]]&gt;AVERAGE(sensor_data[Filled Energy Consumption]), "High", "Low")</f>
        <v>Low</v>
      </c>
      <c r="T468" t="s">
        <v>188</v>
      </c>
      <c r="U468" t="b">
        <v>1</v>
      </c>
      <c r="V468">
        <v>22</v>
      </c>
      <c r="W468">
        <v>0</v>
      </c>
      <c r="X468" t="s">
        <v>19</v>
      </c>
    </row>
    <row r="469" spans="1:24" x14ac:dyDescent="0.3">
      <c r="A469" s="1">
        <v>45418.899745370371</v>
      </c>
      <c r="B469" s="1" t="str">
        <f>TEXT(sensor_data[[#This Row],[Timestamp]], "MMMM")</f>
        <v>May</v>
      </c>
      <c r="C4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69" s="2">
        <f>MONTH(sensor_data[[#This Row],[Timestamp]])</f>
        <v>5</v>
      </c>
      <c r="E469" s="2">
        <f>DAY(sensor_data[[#This Row],[Timestamp]])</f>
        <v>6</v>
      </c>
      <c r="F469" t="s">
        <v>333</v>
      </c>
      <c r="H469">
        <v>63.1</v>
      </c>
      <c r="I469">
        <v>50.4</v>
      </c>
      <c r="J469" t="b">
        <v>1</v>
      </c>
      <c r="K469">
        <v>3</v>
      </c>
      <c r="L469" t="str">
        <f>IF(sensor_data[[#This Row],[HVAC Setting]]&lt;=2, "Low", IF(sensor_data[[#This Row],[HVAC Setting]]=3, "Normal", "High"))</f>
        <v>Normal</v>
      </c>
      <c r="M469">
        <v>18.829999999999998</v>
      </c>
      <c r="N469">
        <v>18.829999999999998</v>
      </c>
      <c r="O469">
        <f>(sensor_data[[#This Row],[Energy Consumption]]-AVERAGE(sensor_data[Energy Consumption]))/_xlfn.STDEV.P(sensor_data[Energy Consumption])</f>
        <v>-2.9901767559264165E-2</v>
      </c>
      <c r="P469" t="str">
        <f>IF(ABS(sensor_data[[#This Row],[z_zcore]])&gt;3, "Outlier", "Normal")</f>
        <v>Normal</v>
      </c>
      <c r="Q469">
        <f>AVERAGEIF(sensor_data[Unit ID], sensor_data[[#This Row],[Unit ID]], sensor_data[EC])</f>
        <v>16.238999999999997</v>
      </c>
      <c r="R469">
        <f>IF(ISBLANK(sensor_data[[#This Row],[EC]]), sensor_data[[#This Row],[average]], sensor_data[[#This Row],[EC]])</f>
        <v>18.829999999999998</v>
      </c>
      <c r="S469" t="str">
        <f>IF(sensor_data[[#This Row],[Filled Energy Consumption]]&gt;AVERAGE(sensor_data[Filled Energy Consumption]), "High", "Low")</f>
        <v>High</v>
      </c>
      <c r="T469" t="s">
        <v>52</v>
      </c>
      <c r="U469" t="b">
        <v>1</v>
      </c>
      <c r="V469">
        <v>3</v>
      </c>
      <c r="W469">
        <v>1</v>
      </c>
      <c r="X469" t="s">
        <v>19</v>
      </c>
    </row>
    <row r="470" spans="1:24" x14ac:dyDescent="0.3">
      <c r="A470" s="1">
        <v>45372.215543981481</v>
      </c>
      <c r="B470" s="1" t="str">
        <f>TEXT(sensor_data[[#This Row],[Timestamp]], "MMMM")</f>
        <v>March</v>
      </c>
      <c r="C4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70" s="2">
        <f>MONTH(sensor_data[[#This Row],[Timestamp]])</f>
        <v>3</v>
      </c>
      <c r="E470" s="2">
        <f>DAY(sensor_data[[#This Row],[Timestamp]])</f>
        <v>21</v>
      </c>
      <c r="F470" t="s">
        <v>333</v>
      </c>
      <c r="H470">
        <v>64.900000000000006</v>
      </c>
      <c r="I470">
        <v>30.6</v>
      </c>
      <c r="J470" t="b">
        <v>0</v>
      </c>
      <c r="K470">
        <v>0</v>
      </c>
      <c r="L470" t="str">
        <f>IF(sensor_data[[#This Row],[HVAC Setting]]&lt;=2, "Low", IF(sensor_data[[#This Row],[HVAC Setting]]=3, "Normal", "High"))</f>
        <v>Low</v>
      </c>
      <c r="M470">
        <v>1</v>
      </c>
      <c r="N470">
        <v>1</v>
      </c>
      <c r="O470">
        <f>(sensor_data[[#This Row],[Energy Consumption]]-AVERAGE(sensor_data[Energy Consumption]))/_xlfn.STDEV.P(sensor_data[Energy Consumption])</f>
        <v>-0.23723467773938361</v>
      </c>
      <c r="P470" t="str">
        <f>IF(ABS(sensor_data[[#This Row],[z_zcore]])&gt;3, "Outlier", "Normal")</f>
        <v>Normal</v>
      </c>
      <c r="Q470">
        <f>AVERAGEIF(sensor_data[Unit ID], sensor_data[[#This Row],[Unit ID]], sensor_data[EC])</f>
        <v>16.238999999999997</v>
      </c>
      <c r="R470">
        <f>IF(ISBLANK(sensor_data[[#This Row],[EC]]), sensor_data[[#This Row],[average]], sensor_data[[#This Row],[EC]])</f>
        <v>1</v>
      </c>
      <c r="S470" t="str">
        <f>IF(sensor_data[[#This Row],[Filled Energy Consumption]]&gt;AVERAGE(sensor_data[Filled Energy Consumption]), "High", "Low")</f>
        <v>Low</v>
      </c>
      <c r="T470" t="s">
        <v>334</v>
      </c>
      <c r="U470" t="b">
        <v>0</v>
      </c>
      <c r="V470">
        <v>22</v>
      </c>
      <c r="W470">
        <v>0</v>
      </c>
      <c r="X470" t="s">
        <v>17</v>
      </c>
    </row>
    <row r="471" spans="1:24" x14ac:dyDescent="0.3">
      <c r="A471" s="1">
        <v>45317.370856481481</v>
      </c>
      <c r="B471" s="1" t="str">
        <f>TEXT(sensor_data[[#This Row],[Timestamp]], "MMMM")</f>
        <v>January</v>
      </c>
      <c r="C4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71" s="2">
        <f>MONTH(sensor_data[[#This Row],[Timestamp]])</f>
        <v>1</v>
      </c>
      <c r="E471" s="2">
        <f>DAY(sensor_data[[#This Row],[Timestamp]])</f>
        <v>26</v>
      </c>
      <c r="F471" t="s">
        <v>333</v>
      </c>
      <c r="H471">
        <v>53.4</v>
      </c>
      <c r="I471">
        <v>33.6</v>
      </c>
      <c r="J471" t="b">
        <v>1</v>
      </c>
      <c r="K471">
        <v>5</v>
      </c>
      <c r="L471" t="str">
        <f>IF(sensor_data[[#This Row],[HVAC Setting]]&lt;=2, "Low", IF(sensor_data[[#This Row],[HVAC Setting]]=3, "Normal", "High"))</f>
        <v>High</v>
      </c>
      <c r="M471">
        <v>27.88</v>
      </c>
      <c r="N471">
        <v>27.88</v>
      </c>
      <c r="O471">
        <f>(sensor_data[[#This Row],[Energy Consumption]]-AVERAGE(sensor_data[Energy Consumption]))/_xlfn.STDEV.P(sensor_data[Energy Consumption])</f>
        <v>7.5334510462613649E-2</v>
      </c>
      <c r="P471" t="str">
        <f>IF(ABS(sensor_data[[#This Row],[z_zcore]])&gt;3, "Outlier", "Normal")</f>
        <v>Normal</v>
      </c>
      <c r="Q471">
        <f>AVERAGEIF(sensor_data[Unit ID], sensor_data[[#This Row],[Unit ID]], sensor_data[EC])</f>
        <v>16.238999999999997</v>
      </c>
      <c r="R471">
        <f>IF(ISBLANK(sensor_data[[#This Row],[EC]]), sensor_data[[#This Row],[average]], sensor_data[[#This Row],[EC]])</f>
        <v>27.88</v>
      </c>
      <c r="S471" t="str">
        <f>IF(sensor_data[[#This Row],[Filled Energy Consumption]]&gt;AVERAGE(sensor_data[Filled Energy Consumption]), "High", "Low")</f>
        <v>High</v>
      </c>
      <c r="T471" t="s">
        <v>93</v>
      </c>
      <c r="U471" t="b">
        <v>1</v>
      </c>
      <c r="V471">
        <v>20</v>
      </c>
      <c r="W471">
        <v>0</v>
      </c>
      <c r="X471" t="s">
        <v>19</v>
      </c>
    </row>
    <row r="472" spans="1:24" x14ac:dyDescent="0.3">
      <c r="A472" s="1">
        <v>45588.729305555556</v>
      </c>
      <c r="B472" s="1" t="str">
        <f>TEXT(sensor_data[[#This Row],[Timestamp]], "MMMM")</f>
        <v>October</v>
      </c>
      <c r="C4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72" s="2">
        <f>MONTH(sensor_data[[#This Row],[Timestamp]])</f>
        <v>10</v>
      </c>
      <c r="E472" s="2">
        <f>DAY(sensor_data[[#This Row],[Timestamp]])</f>
        <v>23</v>
      </c>
      <c r="F472" t="s">
        <v>333</v>
      </c>
      <c r="H472">
        <v>79.099999999999994</v>
      </c>
      <c r="I472">
        <v>46.9</v>
      </c>
      <c r="J472" t="b">
        <v>1</v>
      </c>
      <c r="K472">
        <v>3</v>
      </c>
      <c r="L472" t="str">
        <f>IF(sensor_data[[#This Row],[HVAC Setting]]&lt;=2, "Low", IF(sensor_data[[#This Row],[HVAC Setting]]=3, "Normal", "High"))</f>
        <v>Normal</v>
      </c>
      <c r="M472">
        <v>18.89</v>
      </c>
      <c r="N472">
        <v>18.89</v>
      </c>
      <c r="O472">
        <f>(sensor_data[[#This Row],[Energy Consumption]]-AVERAGE(sensor_data[Energy Consumption]))/_xlfn.STDEV.P(sensor_data[Energy Consumption])</f>
        <v>-2.9204068478456111E-2</v>
      </c>
      <c r="P472" t="str">
        <f>IF(ABS(sensor_data[[#This Row],[z_zcore]])&gt;3, "Outlier", "Normal")</f>
        <v>Normal</v>
      </c>
      <c r="Q472">
        <f>AVERAGEIF(sensor_data[Unit ID], sensor_data[[#This Row],[Unit ID]], sensor_data[EC])</f>
        <v>16.238999999999997</v>
      </c>
      <c r="R472">
        <f>IF(ISBLANK(sensor_data[[#This Row],[EC]]), sensor_data[[#This Row],[average]], sensor_data[[#This Row],[EC]])</f>
        <v>18.89</v>
      </c>
      <c r="S472" t="str">
        <f>IF(sensor_data[[#This Row],[Filled Energy Consumption]]&gt;AVERAGE(sensor_data[Filled Energy Consumption]), "High", "Low")</f>
        <v>High</v>
      </c>
      <c r="T472" t="s">
        <v>335</v>
      </c>
      <c r="U472" t="b">
        <v>1</v>
      </c>
      <c r="V472">
        <v>15</v>
      </c>
      <c r="W472">
        <v>0</v>
      </c>
      <c r="X472" t="s">
        <v>17</v>
      </c>
    </row>
    <row r="473" spans="1:24" x14ac:dyDescent="0.3">
      <c r="A473" s="1">
        <v>45471.754791666666</v>
      </c>
      <c r="B473" s="1" t="str">
        <f>TEXT(sensor_data[[#This Row],[Timestamp]], "MMMM")</f>
        <v>June</v>
      </c>
      <c r="C4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73" s="2">
        <f>MONTH(sensor_data[[#This Row],[Timestamp]])</f>
        <v>6</v>
      </c>
      <c r="E473" s="2">
        <f>DAY(sensor_data[[#This Row],[Timestamp]])</f>
        <v>28</v>
      </c>
      <c r="F473" t="s">
        <v>333</v>
      </c>
      <c r="H473">
        <v>96.9</v>
      </c>
      <c r="I473">
        <v>66.900000000000006</v>
      </c>
      <c r="J473" t="b">
        <v>1</v>
      </c>
      <c r="K473">
        <v>4</v>
      </c>
      <c r="L473" t="str">
        <f>IF(sensor_data[[#This Row],[HVAC Setting]]&lt;=2, "Low", IF(sensor_data[[#This Row],[HVAC Setting]]=3, "Normal", "High"))</f>
        <v>High</v>
      </c>
      <c r="M473">
        <v>25.33</v>
      </c>
      <c r="N473">
        <v>25.33</v>
      </c>
      <c r="O473">
        <f>(sensor_data[[#This Row],[Energy Consumption]]-AVERAGE(sensor_data[Energy Consumption]))/_xlfn.STDEV.P(sensor_data[Energy Consumption])</f>
        <v>4.568229952827238E-2</v>
      </c>
      <c r="P473" t="str">
        <f>IF(ABS(sensor_data[[#This Row],[z_zcore]])&gt;3, "Outlier", "Normal")</f>
        <v>Normal</v>
      </c>
      <c r="Q473">
        <f>AVERAGEIF(sensor_data[Unit ID], sensor_data[[#This Row],[Unit ID]], sensor_data[EC])</f>
        <v>16.238999999999997</v>
      </c>
      <c r="R473">
        <f>IF(ISBLANK(sensor_data[[#This Row],[EC]]), sensor_data[[#This Row],[average]], sensor_data[[#This Row],[EC]])</f>
        <v>25.33</v>
      </c>
      <c r="S473" t="str">
        <f>IF(sensor_data[[#This Row],[Filled Energy Consumption]]&gt;AVERAGE(sensor_data[Filled Energy Consumption]), "High", "Low")</f>
        <v>High</v>
      </c>
      <c r="T473" t="s">
        <v>336</v>
      </c>
      <c r="U473" t="b">
        <v>1</v>
      </c>
      <c r="V473">
        <v>1</v>
      </c>
      <c r="W473">
        <v>0</v>
      </c>
      <c r="X473" t="s">
        <v>17</v>
      </c>
    </row>
    <row r="474" spans="1:24" x14ac:dyDescent="0.3">
      <c r="A474" s="1">
        <v>45465.462326388886</v>
      </c>
      <c r="B474" s="1" t="str">
        <f>TEXT(sensor_data[[#This Row],[Timestamp]], "MMMM")</f>
        <v>June</v>
      </c>
      <c r="C4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74" s="2">
        <f>MONTH(sensor_data[[#This Row],[Timestamp]])</f>
        <v>6</v>
      </c>
      <c r="E474" s="2">
        <f>DAY(sensor_data[[#This Row],[Timestamp]])</f>
        <v>22</v>
      </c>
      <c r="F474" t="s">
        <v>333</v>
      </c>
      <c r="H474">
        <v>89.1</v>
      </c>
      <c r="I474">
        <v>46.1</v>
      </c>
      <c r="J474" t="b">
        <v>1</v>
      </c>
      <c r="K474">
        <v>5</v>
      </c>
      <c r="L474" t="str">
        <f>IF(sensor_data[[#This Row],[HVAC Setting]]&lt;=2, "Low", IF(sensor_data[[#This Row],[HVAC Setting]]=3, "Normal", "High"))</f>
        <v>High</v>
      </c>
      <c r="M474">
        <v>31.39</v>
      </c>
      <c r="N474">
        <v>31.39</v>
      </c>
      <c r="O474">
        <f>(sensor_data[[#This Row],[Energy Consumption]]-AVERAGE(sensor_data[Energy Consumption]))/_xlfn.STDEV.P(sensor_data[Energy Consumption])</f>
        <v>0.1161499066898834</v>
      </c>
      <c r="P474" t="str">
        <f>IF(ABS(sensor_data[[#This Row],[z_zcore]])&gt;3, "Outlier", "Normal")</f>
        <v>Normal</v>
      </c>
      <c r="Q474">
        <f>AVERAGEIF(sensor_data[Unit ID], sensor_data[[#This Row],[Unit ID]], sensor_data[EC])</f>
        <v>16.238999999999997</v>
      </c>
      <c r="R474">
        <f>IF(ISBLANK(sensor_data[[#This Row],[EC]]), sensor_data[[#This Row],[average]], sensor_data[[#This Row],[EC]])</f>
        <v>31.39</v>
      </c>
      <c r="S474" t="str">
        <f>IF(sensor_data[[#This Row],[Filled Energy Consumption]]&gt;AVERAGE(sensor_data[Filled Energy Consumption]), "High", "Low")</f>
        <v>High</v>
      </c>
      <c r="T474" t="s">
        <v>337</v>
      </c>
      <c r="U474" t="b">
        <v>1</v>
      </c>
      <c r="V474">
        <v>23</v>
      </c>
      <c r="W474">
        <v>1</v>
      </c>
      <c r="X474" t="s">
        <v>17</v>
      </c>
    </row>
    <row r="475" spans="1:24" x14ac:dyDescent="0.3">
      <c r="A475" s="1">
        <v>45323.142569444448</v>
      </c>
      <c r="B475" s="1" t="str">
        <f>TEXT(sensor_data[[#This Row],[Timestamp]], "MMMM")</f>
        <v>February</v>
      </c>
      <c r="C4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75" s="2">
        <f>MONTH(sensor_data[[#This Row],[Timestamp]])</f>
        <v>2</v>
      </c>
      <c r="E475" s="2">
        <f>DAY(sensor_data[[#This Row],[Timestamp]])</f>
        <v>1</v>
      </c>
      <c r="F475" t="s">
        <v>333</v>
      </c>
      <c r="H475">
        <v>46.2</v>
      </c>
      <c r="I475">
        <v>38.6</v>
      </c>
      <c r="J475" t="b">
        <v>0</v>
      </c>
      <c r="K475">
        <v>2</v>
      </c>
      <c r="L475" t="str">
        <f>IF(sensor_data[[#This Row],[HVAC Setting]]&lt;=2, "Low", IF(sensor_data[[#This Row],[HVAC Setting]]=3, "Normal", "High"))</f>
        <v>Low</v>
      </c>
      <c r="M475">
        <v>12</v>
      </c>
      <c r="N475">
        <v>12</v>
      </c>
      <c r="O475">
        <f>(sensor_data[[#This Row],[Energy Consumption]]-AVERAGE(sensor_data[Energy Consumption]))/_xlfn.STDEV.P(sensor_data[Energy Consumption])</f>
        <v>-0.10932317959124485</v>
      </c>
      <c r="P475" t="str">
        <f>IF(ABS(sensor_data[[#This Row],[z_zcore]])&gt;3, "Outlier", "Normal")</f>
        <v>Normal</v>
      </c>
      <c r="Q475">
        <f>AVERAGEIF(sensor_data[Unit ID], sensor_data[[#This Row],[Unit ID]], sensor_data[EC])</f>
        <v>16.238999999999997</v>
      </c>
      <c r="R475">
        <f>IF(ISBLANK(sensor_data[[#This Row],[EC]]), sensor_data[[#This Row],[average]], sensor_data[[#This Row],[EC]])</f>
        <v>12</v>
      </c>
      <c r="S475" t="str">
        <f>IF(sensor_data[[#This Row],[Filled Energy Consumption]]&gt;AVERAGE(sensor_data[Filled Energy Consumption]), "High", "Low")</f>
        <v>Low</v>
      </c>
      <c r="T475" t="s">
        <v>338</v>
      </c>
      <c r="U475" t="b">
        <v>0</v>
      </c>
      <c r="V475">
        <v>17</v>
      </c>
      <c r="W475">
        <v>0</v>
      </c>
      <c r="X475" t="s">
        <v>19</v>
      </c>
    </row>
    <row r="476" spans="1:24" x14ac:dyDescent="0.3">
      <c r="A476" s="1">
        <v>45357.525555555556</v>
      </c>
      <c r="B476" s="1" t="str">
        <f>TEXT(sensor_data[[#This Row],[Timestamp]], "MMMM")</f>
        <v>March</v>
      </c>
      <c r="C4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76" s="2">
        <f>MONTH(sensor_data[[#This Row],[Timestamp]])</f>
        <v>3</v>
      </c>
      <c r="E476" s="2">
        <f>DAY(sensor_data[[#This Row],[Timestamp]])</f>
        <v>6</v>
      </c>
      <c r="F476" t="s">
        <v>333</v>
      </c>
      <c r="H476">
        <v>77.3</v>
      </c>
      <c r="I476">
        <v>31.4</v>
      </c>
      <c r="J476" t="b">
        <v>1</v>
      </c>
      <c r="K476">
        <v>3</v>
      </c>
      <c r="L476" t="str">
        <f>IF(sensor_data[[#This Row],[HVAC Setting]]&lt;=2, "Low", IF(sensor_data[[#This Row],[HVAC Setting]]=3, "Normal", "High"))</f>
        <v>Normal</v>
      </c>
      <c r="M476">
        <v>17.38</v>
      </c>
      <c r="N476">
        <v>17.38</v>
      </c>
      <c r="O476">
        <f>(sensor_data[[#This Row],[Energy Consumption]]-AVERAGE(sensor_data[Energy Consumption]))/_xlfn.STDEV.P(sensor_data[Energy Consumption])</f>
        <v>-4.6762828678791543E-2</v>
      </c>
      <c r="P476" t="str">
        <f>IF(ABS(sensor_data[[#This Row],[z_zcore]])&gt;3, "Outlier", "Normal")</f>
        <v>Normal</v>
      </c>
      <c r="Q476">
        <f>AVERAGEIF(sensor_data[Unit ID], sensor_data[[#This Row],[Unit ID]], sensor_data[EC])</f>
        <v>16.238999999999997</v>
      </c>
      <c r="R476">
        <f>IF(ISBLANK(sensor_data[[#This Row],[EC]]), sensor_data[[#This Row],[average]], sensor_data[[#This Row],[EC]])</f>
        <v>17.38</v>
      </c>
      <c r="S476" t="str">
        <f>IF(sensor_data[[#This Row],[Filled Energy Consumption]]&gt;AVERAGE(sensor_data[Filled Energy Consumption]), "High", "Low")</f>
        <v>Low</v>
      </c>
      <c r="T476" t="s">
        <v>339</v>
      </c>
      <c r="U476" t="b">
        <v>1</v>
      </c>
      <c r="V476">
        <v>11</v>
      </c>
      <c r="W476">
        <v>1</v>
      </c>
      <c r="X476" t="s">
        <v>19</v>
      </c>
    </row>
    <row r="477" spans="1:24" x14ac:dyDescent="0.3">
      <c r="A477" s="1">
        <v>45406.674733796295</v>
      </c>
      <c r="B477" s="1" t="str">
        <f>TEXT(sensor_data[[#This Row],[Timestamp]], "MMMM")</f>
        <v>April</v>
      </c>
      <c r="C4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77" s="2">
        <f>MONTH(sensor_data[[#This Row],[Timestamp]])</f>
        <v>4</v>
      </c>
      <c r="E477" s="2">
        <f>DAY(sensor_data[[#This Row],[Timestamp]])</f>
        <v>24</v>
      </c>
      <c r="F477" t="s">
        <v>333</v>
      </c>
      <c r="H477">
        <v>68.400000000000006</v>
      </c>
      <c r="I477">
        <v>33.799999999999997</v>
      </c>
      <c r="J477" t="b">
        <v>1</v>
      </c>
      <c r="K477">
        <v>4</v>
      </c>
      <c r="L477" t="str">
        <f>IF(sensor_data[[#This Row],[HVAC Setting]]&lt;=2, "Low", IF(sensor_data[[#This Row],[HVAC Setting]]=3, "Normal", "High"))</f>
        <v>High</v>
      </c>
      <c r="M477">
        <v>23</v>
      </c>
      <c r="N477">
        <v>23</v>
      </c>
      <c r="O477">
        <f>(sensor_data[[#This Row],[Energy Consumption]]-AVERAGE(sensor_data[Energy Consumption]))/_xlfn.STDEV.P(sensor_data[Energy Consumption])</f>
        <v>1.8588318556893912E-2</v>
      </c>
      <c r="P477" t="str">
        <f>IF(ABS(sensor_data[[#This Row],[z_zcore]])&gt;3, "Outlier", "Normal")</f>
        <v>Normal</v>
      </c>
      <c r="Q477">
        <f>AVERAGEIF(sensor_data[Unit ID], sensor_data[[#This Row],[Unit ID]], sensor_data[EC])</f>
        <v>16.238999999999997</v>
      </c>
      <c r="R477">
        <f>IF(ISBLANK(sensor_data[[#This Row],[EC]]), sensor_data[[#This Row],[average]], sensor_data[[#This Row],[EC]])</f>
        <v>23</v>
      </c>
      <c r="S477" t="str">
        <f>IF(sensor_data[[#This Row],[Filled Energy Consumption]]&gt;AVERAGE(sensor_data[Filled Energy Consumption]), "High", "Low")</f>
        <v>High</v>
      </c>
      <c r="T477" t="s">
        <v>258</v>
      </c>
      <c r="U477" t="b">
        <v>1</v>
      </c>
      <c r="V477">
        <v>4</v>
      </c>
      <c r="W477">
        <v>1</v>
      </c>
      <c r="X477" t="s">
        <v>14</v>
      </c>
    </row>
    <row r="478" spans="1:24" x14ac:dyDescent="0.3">
      <c r="A478" s="1">
        <v>45634.379918981482</v>
      </c>
      <c r="B478" s="1" t="str">
        <f>TEXT(sensor_data[[#This Row],[Timestamp]], "MMMM")</f>
        <v>December</v>
      </c>
      <c r="C4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78" s="2">
        <f>MONTH(sensor_data[[#This Row],[Timestamp]])</f>
        <v>12</v>
      </c>
      <c r="E478" s="2">
        <f>DAY(sensor_data[[#This Row],[Timestamp]])</f>
        <v>8</v>
      </c>
      <c r="F478" t="s">
        <v>333</v>
      </c>
      <c r="H478">
        <v>40.6</v>
      </c>
      <c r="I478">
        <v>31.2</v>
      </c>
      <c r="J478" t="b">
        <v>1</v>
      </c>
      <c r="K478">
        <v>5</v>
      </c>
      <c r="L478" t="str">
        <f>IF(sensor_data[[#This Row],[HVAC Setting]]&lt;=2, "Low", IF(sensor_data[[#This Row],[HVAC Setting]]=3, "Normal", "High"))</f>
        <v>High</v>
      </c>
      <c r="M478">
        <v>30.79</v>
      </c>
      <c r="N478">
        <v>30.79</v>
      </c>
      <c r="O478">
        <f>(sensor_data[[#This Row],[Energy Consumption]]-AVERAGE(sensor_data[Energy Consumption]))/_xlfn.STDEV.P(sensor_data[Energy Consumption])</f>
        <v>0.10917291588180308</v>
      </c>
      <c r="P478" t="str">
        <f>IF(ABS(sensor_data[[#This Row],[z_zcore]])&gt;3, "Outlier", "Normal")</f>
        <v>Normal</v>
      </c>
      <c r="Q478">
        <f>AVERAGEIF(sensor_data[Unit ID], sensor_data[[#This Row],[Unit ID]], sensor_data[EC])</f>
        <v>16.238999999999997</v>
      </c>
      <c r="R478">
        <f>IF(ISBLANK(sensor_data[[#This Row],[EC]]), sensor_data[[#This Row],[average]], sensor_data[[#This Row],[EC]])</f>
        <v>30.79</v>
      </c>
      <c r="S478" t="str">
        <f>IF(sensor_data[[#This Row],[Filled Energy Consumption]]&gt;AVERAGE(sensor_data[Filled Energy Consumption]), "High", "Low")</f>
        <v>High</v>
      </c>
      <c r="T478" t="s">
        <v>340</v>
      </c>
      <c r="U478" t="b">
        <v>1</v>
      </c>
      <c r="V478">
        <v>22</v>
      </c>
      <c r="W478">
        <v>1</v>
      </c>
      <c r="X478" t="s">
        <v>19</v>
      </c>
    </row>
    <row r="479" spans="1:24" x14ac:dyDescent="0.3">
      <c r="A479" s="1">
        <v>45331.077280092592</v>
      </c>
      <c r="B479" s="1" t="str">
        <f>TEXT(sensor_data[[#This Row],[Timestamp]], "MMMM")</f>
        <v>February</v>
      </c>
      <c r="C4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79" s="2">
        <f>MONTH(sensor_data[[#This Row],[Timestamp]])</f>
        <v>2</v>
      </c>
      <c r="E479" s="2">
        <f>DAY(sensor_data[[#This Row],[Timestamp]])</f>
        <v>9</v>
      </c>
      <c r="F479" t="s">
        <v>333</v>
      </c>
      <c r="H479">
        <v>39.9</v>
      </c>
      <c r="I479">
        <v>28.5</v>
      </c>
      <c r="J479" t="b">
        <v>0</v>
      </c>
      <c r="K479">
        <v>3</v>
      </c>
      <c r="L479" t="str">
        <f>IF(sensor_data[[#This Row],[HVAC Setting]]&lt;=2, "Low", IF(sensor_data[[#This Row],[HVAC Setting]]=3, "Normal", "High"))</f>
        <v>Normal</v>
      </c>
      <c r="M479">
        <v>17</v>
      </c>
      <c r="N479">
        <v>17</v>
      </c>
      <c r="O479">
        <f>(sensor_data[[#This Row],[Energy Consumption]]-AVERAGE(sensor_data[Energy Consumption]))/_xlfn.STDEV.P(sensor_data[Energy Consumption])</f>
        <v>-5.1181589523909048E-2</v>
      </c>
      <c r="P479" t="str">
        <f>IF(ABS(sensor_data[[#This Row],[z_zcore]])&gt;3, "Outlier", "Normal")</f>
        <v>Normal</v>
      </c>
      <c r="Q479">
        <f>AVERAGEIF(sensor_data[Unit ID], sensor_data[[#This Row],[Unit ID]], sensor_data[EC])</f>
        <v>16.238999999999997</v>
      </c>
      <c r="R479">
        <f>IF(ISBLANK(sensor_data[[#This Row],[EC]]), sensor_data[[#This Row],[average]], sensor_data[[#This Row],[EC]])</f>
        <v>17</v>
      </c>
      <c r="S479" t="str">
        <f>IF(sensor_data[[#This Row],[Filled Energy Consumption]]&gt;AVERAGE(sensor_data[Filled Energy Consumption]), "High", "Low")</f>
        <v>Low</v>
      </c>
      <c r="T479" t="s">
        <v>57</v>
      </c>
      <c r="U479" t="b">
        <v>0</v>
      </c>
      <c r="V479">
        <v>13</v>
      </c>
      <c r="W479">
        <v>0</v>
      </c>
      <c r="X479" t="s">
        <v>14</v>
      </c>
    </row>
    <row r="480" spans="1:24" x14ac:dyDescent="0.3">
      <c r="A480" s="1">
        <v>45343.500775462962</v>
      </c>
      <c r="B480" s="1" t="str">
        <f>TEXT(sensor_data[[#This Row],[Timestamp]], "MMMM")</f>
        <v>February</v>
      </c>
      <c r="C4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80" s="2">
        <f>MONTH(sensor_data[[#This Row],[Timestamp]])</f>
        <v>2</v>
      </c>
      <c r="E480" s="2">
        <f>DAY(sensor_data[[#This Row],[Timestamp]])</f>
        <v>21</v>
      </c>
      <c r="F480" t="s">
        <v>333</v>
      </c>
      <c r="H480">
        <v>37.6</v>
      </c>
      <c r="I480">
        <v>28.9</v>
      </c>
      <c r="J480" t="b">
        <v>0</v>
      </c>
      <c r="K480">
        <v>3</v>
      </c>
      <c r="L480" t="str">
        <f>IF(sensor_data[[#This Row],[HVAC Setting]]&lt;=2, "Low", IF(sensor_data[[#This Row],[HVAC Setting]]=3, "Normal", "High"))</f>
        <v>Normal</v>
      </c>
      <c r="M480">
        <v>17</v>
      </c>
      <c r="N480">
        <v>17</v>
      </c>
      <c r="O480">
        <f>(sensor_data[[#This Row],[Energy Consumption]]-AVERAGE(sensor_data[Energy Consumption]))/_xlfn.STDEV.P(sensor_data[Energy Consumption])</f>
        <v>-5.1181589523909048E-2</v>
      </c>
      <c r="P480" t="str">
        <f>IF(ABS(sensor_data[[#This Row],[z_zcore]])&gt;3, "Outlier", "Normal")</f>
        <v>Normal</v>
      </c>
      <c r="Q480">
        <f>AVERAGEIF(sensor_data[Unit ID], sensor_data[[#This Row],[Unit ID]], sensor_data[EC])</f>
        <v>16.238999999999997</v>
      </c>
      <c r="R480">
        <f>IF(ISBLANK(sensor_data[[#This Row],[EC]]), sensor_data[[#This Row],[average]], sensor_data[[#This Row],[EC]])</f>
        <v>17</v>
      </c>
      <c r="S480" t="str">
        <f>IF(sensor_data[[#This Row],[Filled Energy Consumption]]&gt;AVERAGE(sensor_data[Filled Energy Consumption]), "High", "Low")</f>
        <v>Low</v>
      </c>
      <c r="T480" t="s">
        <v>341</v>
      </c>
      <c r="U480" t="b">
        <v>0</v>
      </c>
      <c r="V480">
        <v>14</v>
      </c>
      <c r="W480">
        <v>0</v>
      </c>
      <c r="X480" t="s">
        <v>17</v>
      </c>
    </row>
    <row r="481" spans="1:24" x14ac:dyDescent="0.3">
      <c r="A481" s="1">
        <v>45565.117719907408</v>
      </c>
      <c r="B481" s="1" t="str">
        <f>TEXT(sensor_data[[#This Row],[Timestamp]], "MMMM")</f>
        <v>September</v>
      </c>
      <c r="C4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81" s="2">
        <f>MONTH(sensor_data[[#This Row],[Timestamp]])</f>
        <v>9</v>
      </c>
      <c r="E481" s="2">
        <f>DAY(sensor_data[[#This Row],[Timestamp]])</f>
        <v>30</v>
      </c>
      <c r="F481" t="s">
        <v>333</v>
      </c>
      <c r="H481">
        <v>59.2</v>
      </c>
      <c r="I481">
        <v>36.6</v>
      </c>
      <c r="J481" t="b">
        <v>0</v>
      </c>
      <c r="K481">
        <v>0</v>
      </c>
      <c r="L481" t="str">
        <f>IF(sensor_data[[#This Row],[HVAC Setting]]&lt;=2, "Low", IF(sensor_data[[#This Row],[HVAC Setting]]=3, "Normal", "High"))</f>
        <v>Low</v>
      </c>
      <c r="M481">
        <v>1</v>
      </c>
      <c r="N481">
        <v>1</v>
      </c>
      <c r="O481">
        <f>(sensor_data[[#This Row],[Energy Consumption]]-AVERAGE(sensor_data[Energy Consumption]))/_xlfn.STDEV.P(sensor_data[Energy Consumption])</f>
        <v>-0.23723467773938361</v>
      </c>
      <c r="P481" t="str">
        <f>IF(ABS(sensor_data[[#This Row],[z_zcore]])&gt;3, "Outlier", "Normal")</f>
        <v>Normal</v>
      </c>
      <c r="Q481">
        <f>AVERAGEIF(sensor_data[Unit ID], sensor_data[[#This Row],[Unit ID]], sensor_data[EC])</f>
        <v>16.238999999999997</v>
      </c>
      <c r="R481">
        <f>IF(ISBLANK(sensor_data[[#This Row],[EC]]), sensor_data[[#This Row],[average]], sensor_data[[#This Row],[EC]])</f>
        <v>1</v>
      </c>
      <c r="S481" t="str">
        <f>IF(sensor_data[[#This Row],[Filled Energy Consumption]]&gt;AVERAGE(sensor_data[Filled Energy Consumption]), "High", "Low")</f>
        <v>Low</v>
      </c>
      <c r="T481" t="s">
        <v>342</v>
      </c>
      <c r="U481" t="b">
        <v>0</v>
      </c>
      <c r="V481">
        <v>20</v>
      </c>
      <c r="W481">
        <v>0</v>
      </c>
      <c r="X481" t="s">
        <v>14</v>
      </c>
    </row>
    <row r="482" spans="1:24" x14ac:dyDescent="0.3">
      <c r="A482" s="1">
        <v>45318.62232638889</v>
      </c>
      <c r="B482" s="1" t="str">
        <f>TEXT(sensor_data[[#This Row],[Timestamp]], "MMMM")</f>
        <v>January</v>
      </c>
      <c r="C4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82" s="2">
        <f>MONTH(sensor_data[[#This Row],[Timestamp]])</f>
        <v>1</v>
      </c>
      <c r="E482" s="2">
        <f>DAY(sensor_data[[#This Row],[Timestamp]])</f>
        <v>27</v>
      </c>
      <c r="F482" t="s">
        <v>343</v>
      </c>
      <c r="H482">
        <v>54.6</v>
      </c>
      <c r="I482">
        <v>38.200000000000003</v>
      </c>
      <c r="J482" t="b">
        <v>1</v>
      </c>
      <c r="K482">
        <v>5</v>
      </c>
      <c r="L482" t="str">
        <f>IF(sensor_data[[#This Row],[HVAC Setting]]&lt;=2, "Low", IF(sensor_data[[#This Row],[HVAC Setting]]=3, "Normal", "High"))</f>
        <v>High</v>
      </c>
      <c r="O482">
        <f>(sensor_data[[#This Row],[Energy Consumption]]-AVERAGE(sensor_data[Energy Consumption]))/_xlfn.STDEV.P(sensor_data[Energy Consumption])</f>
        <v>-0.24886299575285079</v>
      </c>
      <c r="P482" t="str">
        <f>IF(ABS(sensor_data[[#This Row],[z_zcore]])&gt;3, "Outlier", "Normal")</f>
        <v>Normal</v>
      </c>
      <c r="Q482">
        <f>AVERAGEIF(sensor_data[Unit ID], sensor_data[[#This Row],[Unit ID]], sensor_data[EC])</f>
        <v>19.659714285714291</v>
      </c>
      <c r="R482">
        <f>IF(ISBLANK(sensor_data[[#This Row],[EC]]), sensor_data[[#This Row],[average]], sensor_data[[#This Row],[EC]])</f>
        <v>19.659714285714291</v>
      </c>
      <c r="S482" t="str">
        <f>IF(sensor_data[[#This Row],[Filled Energy Consumption]]&gt;AVERAGE(sensor_data[Filled Energy Consumption]), "High", "Low")</f>
        <v>High</v>
      </c>
      <c r="T482" t="s">
        <v>96</v>
      </c>
      <c r="U482" t="b">
        <v>1</v>
      </c>
      <c r="V482">
        <v>11</v>
      </c>
      <c r="W482">
        <v>0</v>
      </c>
      <c r="X482" t="s">
        <v>17</v>
      </c>
    </row>
    <row r="483" spans="1:24" x14ac:dyDescent="0.3">
      <c r="A483" s="1">
        <v>45491.487650462965</v>
      </c>
      <c r="B483" s="1" t="str">
        <f>TEXT(sensor_data[[#This Row],[Timestamp]], "MMMM")</f>
        <v>July</v>
      </c>
      <c r="C4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83" s="2">
        <f>MONTH(sensor_data[[#This Row],[Timestamp]])</f>
        <v>7</v>
      </c>
      <c r="E483" s="2">
        <f>DAY(sensor_data[[#This Row],[Timestamp]])</f>
        <v>18</v>
      </c>
      <c r="F483" t="s">
        <v>343</v>
      </c>
      <c r="H483">
        <v>89.1</v>
      </c>
      <c r="I483">
        <v>46.7</v>
      </c>
      <c r="J483" t="b">
        <v>1</v>
      </c>
      <c r="K483">
        <v>4</v>
      </c>
      <c r="L483" t="str">
        <f>IF(sensor_data[[#This Row],[HVAC Setting]]&lt;=2, "Low", IF(sensor_data[[#This Row],[HVAC Setting]]=3, "Normal", "High"))</f>
        <v>High</v>
      </c>
      <c r="M483">
        <v>24.47</v>
      </c>
      <c r="N483">
        <v>24.47</v>
      </c>
      <c r="O483">
        <f>(sensor_data[[#This Row],[Energy Consumption]]-AVERAGE(sensor_data[Energy Consumption]))/_xlfn.STDEV.P(sensor_data[Energy Consumption])</f>
        <v>3.5681946036690629E-2</v>
      </c>
      <c r="P483" t="str">
        <f>IF(ABS(sensor_data[[#This Row],[z_zcore]])&gt;3, "Outlier", "Normal")</f>
        <v>Normal</v>
      </c>
      <c r="Q483">
        <f>AVERAGEIF(sensor_data[Unit ID], sensor_data[[#This Row],[Unit ID]], sensor_data[EC])</f>
        <v>19.659714285714291</v>
      </c>
      <c r="R483">
        <f>IF(ISBLANK(sensor_data[[#This Row],[EC]]), sensor_data[[#This Row],[average]], sensor_data[[#This Row],[EC]])</f>
        <v>24.47</v>
      </c>
      <c r="S483" t="str">
        <f>IF(sensor_data[[#This Row],[Filled Energy Consumption]]&gt;AVERAGE(sensor_data[Filled Energy Consumption]), "High", "Low")</f>
        <v>High</v>
      </c>
      <c r="T483" t="s">
        <v>344</v>
      </c>
      <c r="U483" t="b">
        <v>1</v>
      </c>
      <c r="V483">
        <v>2</v>
      </c>
      <c r="W483">
        <v>1</v>
      </c>
      <c r="X483" t="s">
        <v>17</v>
      </c>
    </row>
    <row r="484" spans="1:24" x14ac:dyDescent="0.3">
      <c r="A484" s="1">
        <v>45426.786307870374</v>
      </c>
      <c r="B484" s="1" t="str">
        <f>TEXT(sensor_data[[#This Row],[Timestamp]], "MMMM")</f>
        <v>May</v>
      </c>
      <c r="C4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84" s="2">
        <f>MONTH(sensor_data[[#This Row],[Timestamp]])</f>
        <v>5</v>
      </c>
      <c r="E484" s="2">
        <f>DAY(sensor_data[[#This Row],[Timestamp]])</f>
        <v>14</v>
      </c>
      <c r="F484" t="s">
        <v>343</v>
      </c>
      <c r="H484">
        <v>76.3</v>
      </c>
      <c r="I484">
        <v>45.5</v>
      </c>
      <c r="J484" t="b">
        <v>1</v>
      </c>
      <c r="K484">
        <v>5</v>
      </c>
      <c r="L484" t="str">
        <f>IF(sensor_data[[#This Row],[HVAC Setting]]&lt;=2, "Low", IF(sensor_data[[#This Row],[HVAC Setting]]=3, "Normal", "High"))</f>
        <v>High</v>
      </c>
      <c r="M484">
        <v>31.33</v>
      </c>
      <c r="N484">
        <v>31.33</v>
      </c>
      <c r="O484">
        <f>(sensor_data[[#This Row],[Energy Consumption]]-AVERAGE(sensor_data[Energy Consumption]))/_xlfn.STDEV.P(sensor_data[Energy Consumption])</f>
        <v>0.11545220760907535</v>
      </c>
      <c r="P484" t="str">
        <f>IF(ABS(sensor_data[[#This Row],[z_zcore]])&gt;3, "Outlier", "Normal")</f>
        <v>Normal</v>
      </c>
      <c r="Q484">
        <f>AVERAGEIF(sensor_data[Unit ID], sensor_data[[#This Row],[Unit ID]], sensor_data[EC])</f>
        <v>19.659714285714291</v>
      </c>
      <c r="R484">
        <f>IF(ISBLANK(sensor_data[[#This Row],[EC]]), sensor_data[[#This Row],[average]], sensor_data[[#This Row],[EC]])</f>
        <v>31.33</v>
      </c>
      <c r="S484" t="str">
        <f>IF(sensor_data[[#This Row],[Filled Energy Consumption]]&gt;AVERAGE(sensor_data[Filled Energy Consumption]), "High", "Low")</f>
        <v>High</v>
      </c>
      <c r="T484" t="s">
        <v>65</v>
      </c>
      <c r="U484" t="b">
        <v>1</v>
      </c>
      <c r="V484">
        <v>11</v>
      </c>
      <c r="W484">
        <v>1</v>
      </c>
      <c r="X484" t="s">
        <v>19</v>
      </c>
    </row>
    <row r="485" spans="1:24" x14ac:dyDescent="0.3">
      <c r="A485" s="1">
        <v>45369.784236111111</v>
      </c>
      <c r="B485" s="1" t="str">
        <f>TEXT(sensor_data[[#This Row],[Timestamp]], "MMMM")</f>
        <v>March</v>
      </c>
      <c r="C4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85" s="2">
        <f>MONTH(sensor_data[[#This Row],[Timestamp]])</f>
        <v>3</v>
      </c>
      <c r="E485" s="2">
        <f>DAY(sensor_data[[#This Row],[Timestamp]])</f>
        <v>18</v>
      </c>
      <c r="F485" t="s">
        <v>343</v>
      </c>
      <c r="H485">
        <v>75.400000000000006</v>
      </c>
      <c r="I485">
        <v>47</v>
      </c>
      <c r="J485" t="b">
        <v>0</v>
      </c>
      <c r="K485">
        <v>3</v>
      </c>
      <c r="L485" t="str">
        <f>IF(sensor_data[[#This Row],[HVAC Setting]]&lt;=2, "Low", IF(sensor_data[[#This Row],[HVAC Setting]]=3, "Normal", "High"))</f>
        <v>Normal</v>
      </c>
      <c r="M485">
        <v>16.5</v>
      </c>
      <c r="N485">
        <v>16.5</v>
      </c>
      <c r="O485">
        <f>(sensor_data[[#This Row],[Energy Consumption]]-AVERAGE(sensor_data[Energy Consumption]))/_xlfn.STDEV.P(sensor_data[Energy Consumption])</f>
        <v>-5.6995748530642633E-2</v>
      </c>
      <c r="P485" t="str">
        <f>IF(ABS(sensor_data[[#This Row],[z_zcore]])&gt;3, "Outlier", "Normal")</f>
        <v>Normal</v>
      </c>
      <c r="Q485">
        <f>AVERAGEIF(sensor_data[Unit ID], sensor_data[[#This Row],[Unit ID]], sensor_data[EC])</f>
        <v>19.659714285714291</v>
      </c>
      <c r="R485">
        <f>IF(ISBLANK(sensor_data[[#This Row],[EC]]), sensor_data[[#This Row],[average]], sensor_data[[#This Row],[EC]])</f>
        <v>16.5</v>
      </c>
      <c r="S485" t="str">
        <f>IF(sensor_data[[#This Row],[Filled Energy Consumption]]&gt;AVERAGE(sensor_data[Filled Energy Consumption]), "High", "Low")</f>
        <v>Low</v>
      </c>
      <c r="T485" t="s">
        <v>50</v>
      </c>
      <c r="U485" t="b">
        <v>0</v>
      </c>
      <c r="V485">
        <v>16</v>
      </c>
      <c r="W485">
        <v>0</v>
      </c>
      <c r="X485" t="s">
        <v>19</v>
      </c>
    </row>
    <row r="486" spans="1:24" x14ac:dyDescent="0.3">
      <c r="A486" s="1">
        <v>45591.15929398148</v>
      </c>
      <c r="B486" s="1" t="str">
        <f>TEXT(sensor_data[[#This Row],[Timestamp]], "MMMM")</f>
        <v>October</v>
      </c>
      <c r="C4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86" s="2">
        <f>MONTH(sensor_data[[#This Row],[Timestamp]])</f>
        <v>10</v>
      </c>
      <c r="E486" s="2">
        <f>DAY(sensor_data[[#This Row],[Timestamp]])</f>
        <v>26</v>
      </c>
      <c r="F486" t="s">
        <v>343</v>
      </c>
      <c r="H486">
        <v>59</v>
      </c>
      <c r="I486">
        <v>52.4</v>
      </c>
      <c r="J486" t="b">
        <v>1</v>
      </c>
      <c r="K486">
        <v>1.5</v>
      </c>
      <c r="L486" t="str">
        <f>IF(sensor_data[[#This Row],[HVAC Setting]]&lt;=2, "Low", IF(sensor_data[[#This Row],[HVAC Setting]]=3, "Normal", "High"))</f>
        <v>Low</v>
      </c>
      <c r="M486">
        <v>10.199999999999999</v>
      </c>
      <c r="N486">
        <v>10.199999999999999</v>
      </c>
      <c r="O486">
        <f>(sensor_data[[#This Row],[Energy Consumption]]-AVERAGE(sensor_data[Energy Consumption]))/_xlfn.STDEV.P(sensor_data[Energy Consumption])</f>
        <v>-0.13025415201548576</v>
      </c>
      <c r="P486" t="str">
        <f>IF(ABS(sensor_data[[#This Row],[z_zcore]])&gt;3, "Outlier", "Normal")</f>
        <v>Normal</v>
      </c>
      <c r="Q486">
        <f>AVERAGEIF(sensor_data[Unit ID], sensor_data[[#This Row],[Unit ID]], sensor_data[EC])</f>
        <v>19.659714285714291</v>
      </c>
      <c r="R486">
        <f>IF(ISBLANK(sensor_data[[#This Row],[EC]]), sensor_data[[#This Row],[average]], sensor_data[[#This Row],[EC]])</f>
        <v>10.199999999999999</v>
      </c>
      <c r="S486" t="str">
        <f>IF(sensor_data[[#This Row],[Filled Energy Consumption]]&gt;AVERAGE(sensor_data[Filled Energy Consumption]), "High", "Low")</f>
        <v>Low</v>
      </c>
      <c r="T486" t="s">
        <v>101</v>
      </c>
      <c r="U486" t="b">
        <v>1</v>
      </c>
      <c r="V486">
        <v>23</v>
      </c>
      <c r="W486">
        <v>1</v>
      </c>
      <c r="X486" t="s">
        <v>19</v>
      </c>
    </row>
    <row r="487" spans="1:24" x14ac:dyDescent="0.3">
      <c r="A487" s="1">
        <v>45491.40247685185</v>
      </c>
      <c r="B487" s="1" t="str">
        <f>TEXT(sensor_data[[#This Row],[Timestamp]], "MMMM")</f>
        <v>July</v>
      </c>
      <c r="C4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87" s="2">
        <f>MONTH(sensor_data[[#This Row],[Timestamp]])</f>
        <v>7</v>
      </c>
      <c r="E487" s="2">
        <f>DAY(sensor_data[[#This Row],[Timestamp]])</f>
        <v>18</v>
      </c>
      <c r="F487" t="s">
        <v>343</v>
      </c>
      <c r="H487">
        <v>97.2</v>
      </c>
      <c r="I487">
        <v>50.7</v>
      </c>
      <c r="J487" t="b">
        <v>0</v>
      </c>
      <c r="K487">
        <v>3</v>
      </c>
      <c r="L487" t="str">
        <f>IF(sensor_data[[#This Row],[HVAC Setting]]&lt;=2, "Low", IF(sensor_data[[#This Row],[HVAC Setting]]=3, "Normal", "High"))</f>
        <v>Normal</v>
      </c>
      <c r="M487">
        <v>17</v>
      </c>
      <c r="N487">
        <v>17</v>
      </c>
      <c r="O487">
        <f>(sensor_data[[#This Row],[Energy Consumption]]-AVERAGE(sensor_data[Energy Consumption]))/_xlfn.STDEV.P(sensor_data[Energy Consumption])</f>
        <v>-5.1181589523909048E-2</v>
      </c>
      <c r="P487" t="str">
        <f>IF(ABS(sensor_data[[#This Row],[z_zcore]])&gt;3, "Outlier", "Normal")</f>
        <v>Normal</v>
      </c>
      <c r="Q487">
        <f>AVERAGEIF(sensor_data[Unit ID], sensor_data[[#This Row],[Unit ID]], sensor_data[EC])</f>
        <v>19.659714285714291</v>
      </c>
      <c r="R487">
        <f>IF(ISBLANK(sensor_data[[#This Row],[EC]]), sensor_data[[#This Row],[average]], sensor_data[[#This Row],[EC]])</f>
        <v>17</v>
      </c>
      <c r="S487" t="str">
        <f>IF(sensor_data[[#This Row],[Filled Energy Consumption]]&gt;AVERAGE(sensor_data[Filled Energy Consumption]), "High", "Low")</f>
        <v>Low</v>
      </c>
      <c r="T487" t="s">
        <v>20</v>
      </c>
      <c r="U487" t="b">
        <v>0</v>
      </c>
      <c r="V487">
        <v>11</v>
      </c>
      <c r="W487">
        <v>0</v>
      </c>
      <c r="X487" t="s">
        <v>19</v>
      </c>
    </row>
    <row r="488" spans="1:24" x14ac:dyDescent="0.3">
      <c r="A488" s="1">
        <v>45577.632430555554</v>
      </c>
      <c r="B488" s="1" t="str">
        <f>TEXT(sensor_data[[#This Row],[Timestamp]], "MMMM")</f>
        <v>October</v>
      </c>
      <c r="C4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88" s="2">
        <f>MONTH(sensor_data[[#This Row],[Timestamp]])</f>
        <v>10</v>
      </c>
      <c r="E488" s="2">
        <f>DAY(sensor_data[[#This Row],[Timestamp]])</f>
        <v>12</v>
      </c>
      <c r="F488" t="s">
        <v>343</v>
      </c>
      <c r="H488">
        <v>65.400000000000006</v>
      </c>
      <c r="I488">
        <v>56.4</v>
      </c>
      <c r="J488" t="b">
        <v>0</v>
      </c>
      <c r="K488">
        <v>2.5</v>
      </c>
      <c r="L488" t="str">
        <f>IF(sensor_data[[#This Row],[HVAC Setting]]&lt;=2, "Low", IF(sensor_data[[#This Row],[HVAC Setting]]=3, "Normal", "High"))</f>
        <v>High</v>
      </c>
      <c r="O488">
        <f>(sensor_data[[#This Row],[Energy Consumption]]-AVERAGE(sensor_data[Energy Consumption]))/_xlfn.STDEV.P(sensor_data[Energy Consumption])</f>
        <v>-0.24886299575285079</v>
      </c>
      <c r="P488" t="str">
        <f>IF(ABS(sensor_data[[#This Row],[z_zcore]])&gt;3, "Outlier", "Normal")</f>
        <v>Normal</v>
      </c>
      <c r="Q488">
        <f>AVERAGEIF(sensor_data[Unit ID], sensor_data[[#This Row],[Unit ID]], sensor_data[EC])</f>
        <v>19.659714285714291</v>
      </c>
      <c r="R488">
        <f>IF(ISBLANK(sensor_data[[#This Row],[EC]]), sensor_data[[#This Row],[average]], sensor_data[[#This Row],[EC]])</f>
        <v>19.659714285714291</v>
      </c>
      <c r="S488" t="str">
        <f>IF(sensor_data[[#This Row],[Filled Energy Consumption]]&gt;AVERAGE(sensor_data[Filled Energy Consumption]), "High", "Low")</f>
        <v>High</v>
      </c>
      <c r="T488" t="s">
        <v>286</v>
      </c>
      <c r="U488" t="b">
        <v>0</v>
      </c>
      <c r="V488">
        <v>16</v>
      </c>
      <c r="W488">
        <v>1</v>
      </c>
      <c r="X488" t="s">
        <v>17</v>
      </c>
    </row>
    <row r="489" spans="1:24" x14ac:dyDescent="0.3">
      <c r="A489" s="1">
        <v>45585.431597222225</v>
      </c>
      <c r="B489" s="1" t="str">
        <f>TEXT(sensor_data[[#This Row],[Timestamp]], "MMMM")</f>
        <v>October</v>
      </c>
      <c r="C4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89" s="2">
        <f>MONTH(sensor_data[[#This Row],[Timestamp]])</f>
        <v>10</v>
      </c>
      <c r="E489" s="2">
        <f>DAY(sensor_data[[#This Row],[Timestamp]])</f>
        <v>20</v>
      </c>
      <c r="F489" t="s">
        <v>343</v>
      </c>
      <c r="H489">
        <v>63.8</v>
      </c>
      <c r="I489">
        <v>48.3</v>
      </c>
      <c r="J489" t="b">
        <v>1</v>
      </c>
      <c r="K489">
        <v>3.5</v>
      </c>
      <c r="L489" t="str">
        <f>IF(sensor_data[[#This Row],[HVAC Setting]]&lt;=2, "Low", IF(sensor_data[[#This Row],[HVAC Setting]]=3, "Normal", "High"))</f>
        <v>High</v>
      </c>
      <c r="M489">
        <v>21.29</v>
      </c>
      <c r="N489">
        <v>21.29</v>
      </c>
      <c r="O489">
        <f>(sensor_data[[#This Row],[Energy Consumption]]-AVERAGE(sensor_data[Energy Consumption]))/_xlfn.STDEV.P(sensor_data[Energy Consumption])</f>
        <v>-1.2961052461349417E-3</v>
      </c>
      <c r="P489" t="str">
        <f>IF(ABS(sensor_data[[#This Row],[z_zcore]])&gt;3, "Outlier", "Normal")</f>
        <v>Normal</v>
      </c>
      <c r="Q489">
        <f>AVERAGEIF(sensor_data[Unit ID], sensor_data[[#This Row],[Unit ID]], sensor_data[EC])</f>
        <v>19.659714285714291</v>
      </c>
      <c r="R489">
        <f>IF(ISBLANK(sensor_data[[#This Row],[EC]]), sensor_data[[#This Row],[average]], sensor_data[[#This Row],[EC]])</f>
        <v>21.29</v>
      </c>
      <c r="S489" t="str">
        <f>IF(sensor_data[[#This Row],[Filled Energy Consumption]]&gt;AVERAGE(sensor_data[Filled Energy Consumption]), "High", "Low")</f>
        <v>High</v>
      </c>
      <c r="T489" t="s">
        <v>157</v>
      </c>
      <c r="U489" t="b">
        <v>1</v>
      </c>
      <c r="V489">
        <v>24</v>
      </c>
      <c r="W489">
        <v>1</v>
      </c>
      <c r="X489" t="s">
        <v>19</v>
      </c>
    </row>
    <row r="490" spans="1:24" x14ac:dyDescent="0.3">
      <c r="A490" s="1">
        <v>45546.737129629626</v>
      </c>
      <c r="B490" s="1" t="str">
        <f>TEXT(sensor_data[[#This Row],[Timestamp]], "MMMM")</f>
        <v>September</v>
      </c>
      <c r="C4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490" s="2">
        <f>MONTH(sensor_data[[#This Row],[Timestamp]])</f>
        <v>9</v>
      </c>
      <c r="E490" s="2">
        <f>DAY(sensor_data[[#This Row],[Timestamp]])</f>
        <v>11</v>
      </c>
      <c r="F490" t="s">
        <v>343</v>
      </c>
      <c r="H490">
        <v>81.3</v>
      </c>
      <c r="I490">
        <v>45</v>
      </c>
      <c r="J490" t="b">
        <v>1</v>
      </c>
      <c r="K490">
        <v>5</v>
      </c>
      <c r="L490" t="str">
        <f>IF(sensor_data[[#This Row],[HVAC Setting]]&lt;=2, "Low", IF(sensor_data[[#This Row],[HVAC Setting]]=3, "Normal", "High"))</f>
        <v>High</v>
      </c>
      <c r="M490">
        <v>31.04</v>
      </c>
      <c r="N490">
        <v>31.04</v>
      </c>
      <c r="O490">
        <f>(sensor_data[[#This Row],[Energy Consumption]]-AVERAGE(sensor_data[Energy Consumption]))/_xlfn.STDEV.P(sensor_data[Energy Consumption])</f>
        <v>0.11207999538516987</v>
      </c>
      <c r="P490" t="str">
        <f>IF(ABS(sensor_data[[#This Row],[z_zcore]])&gt;3, "Outlier", "Normal")</f>
        <v>Normal</v>
      </c>
      <c r="Q490">
        <f>AVERAGEIF(sensor_data[Unit ID], sensor_data[[#This Row],[Unit ID]], sensor_data[EC])</f>
        <v>19.659714285714291</v>
      </c>
      <c r="R490">
        <f>IF(ISBLANK(sensor_data[[#This Row],[EC]]), sensor_data[[#This Row],[average]], sensor_data[[#This Row],[EC]])</f>
        <v>31.04</v>
      </c>
      <c r="S490" t="str">
        <f>IF(sensor_data[[#This Row],[Filled Energy Consumption]]&gt;AVERAGE(sensor_data[Filled Energy Consumption]), "High", "Low")</f>
        <v>High</v>
      </c>
      <c r="T490" t="s">
        <v>134</v>
      </c>
      <c r="U490" t="b">
        <v>1</v>
      </c>
      <c r="V490">
        <v>10</v>
      </c>
      <c r="W490">
        <v>1</v>
      </c>
      <c r="X490" t="s">
        <v>17</v>
      </c>
    </row>
    <row r="491" spans="1:24" x14ac:dyDescent="0.3">
      <c r="A491" s="1">
        <v>45489.401250000003</v>
      </c>
      <c r="B491" s="1" t="str">
        <f>TEXT(sensor_data[[#This Row],[Timestamp]], "MMMM")</f>
        <v>July</v>
      </c>
      <c r="C4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91" s="2">
        <f>MONTH(sensor_data[[#This Row],[Timestamp]])</f>
        <v>7</v>
      </c>
      <c r="E491" s="2">
        <f>DAY(sensor_data[[#This Row],[Timestamp]])</f>
        <v>16</v>
      </c>
      <c r="F491" t="s">
        <v>343</v>
      </c>
      <c r="H491">
        <v>94.1</v>
      </c>
      <c r="I491">
        <v>46.3</v>
      </c>
      <c r="J491" t="b">
        <v>0</v>
      </c>
      <c r="K491">
        <v>2</v>
      </c>
      <c r="L491" t="str">
        <f>IF(sensor_data[[#This Row],[HVAC Setting]]&lt;=2, "Low", IF(sensor_data[[#This Row],[HVAC Setting]]=3, "Normal", "High"))</f>
        <v>Low</v>
      </c>
      <c r="M491">
        <v>12</v>
      </c>
      <c r="N491">
        <v>12</v>
      </c>
      <c r="O491">
        <f>(sensor_data[[#This Row],[Energy Consumption]]-AVERAGE(sensor_data[Energy Consumption]))/_xlfn.STDEV.P(sensor_data[Energy Consumption])</f>
        <v>-0.10932317959124485</v>
      </c>
      <c r="P491" t="str">
        <f>IF(ABS(sensor_data[[#This Row],[z_zcore]])&gt;3, "Outlier", "Normal")</f>
        <v>Normal</v>
      </c>
      <c r="Q491">
        <f>AVERAGEIF(sensor_data[Unit ID], sensor_data[[#This Row],[Unit ID]], sensor_data[EC])</f>
        <v>19.659714285714291</v>
      </c>
      <c r="R491">
        <f>IF(ISBLANK(sensor_data[[#This Row],[EC]]), sensor_data[[#This Row],[average]], sensor_data[[#This Row],[EC]])</f>
        <v>12</v>
      </c>
      <c r="S491" t="str">
        <f>IF(sensor_data[[#This Row],[Filled Energy Consumption]]&gt;AVERAGE(sensor_data[Filled Energy Consumption]), "High", "Low")</f>
        <v>Low</v>
      </c>
      <c r="T491" t="s">
        <v>345</v>
      </c>
      <c r="U491" t="b">
        <v>0</v>
      </c>
      <c r="V491">
        <v>23</v>
      </c>
      <c r="W491">
        <v>1</v>
      </c>
      <c r="X491" t="s">
        <v>19</v>
      </c>
    </row>
    <row r="492" spans="1:24" x14ac:dyDescent="0.3">
      <c r="A492" s="1">
        <v>45506.178310185183</v>
      </c>
      <c r="B492" s="1" t="str">
        <f>TEXT(sensor_data[[#This Row],[Timestamp]], "MMMM")</f>
        <v>August</v>
      </c>
      <c r="C4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92" s="2">
        <f>MONTH(sensor_data[[#This Row],[Timestamp]])</f>
        <v>8</v>
      </c>
      <c r="E492" s="2">
        <f>DAY(sensor_data[[#This Row],[Timestamp]])</f>
        <v>2</v>
      </c>
      <c r="F492" t="s">
        <v>343</v>
      </c>
      <c r="H492">
        <v>88.4</v>
      </c>
      <c r="I492">
        <v>61.5</v>
      </c>
      <c r="J492" t="b">
        <v>0</v>
      </c>
      <c r="K492">
        <v>1</v>
      </c>
      <c r="L492" t="str">
        <f>IF(sensor_data[[#This Row],[HVAC Setting]]&lt;=2, "Low", IF(sensor_data[[#This Row],[HVAC Setting]]=3, "Normal", "High"))</f>
        <v>Low</v>
      </c>
      <c r="M492">
        <v>7</v>
      </c>
      <c r="N492">
        <v>7</v>
      </c>
      <c r="O492">
        <f>(sensor_data[[#This Row],[Energy Consumption]]-AVERAGE(sensor_data[Energy Consumption]))/_xlfn.STDEV.P(sensor_data[Energy Consumption])</f>
        <v>-0.16746476965858065</v>
      </c>
      <c r="P492" t="str">
        <f>IF(ABS(sensor_data[[#This Row],[z_zcore]])&gt;3, "Outlier", "Normal")</f>
        <v>Normal</v>
      </c>
      <c r="Q492">
        <f>AVERAGEIF(sensor_data[Unit ID], sensor_data[[#This Row],[Unit ID]], sensor_data[EC])</f>
        <v>19.659714285714291</v>
      </c>
      <c r="R492">
        <f>IF(ISBLANK(sensor_data[[#This Row],[EC]]), sensor_data[[#This Row],[average]], sensor_data[[#This Row],[EC]])</f>
        <v>7</v>
      </c>
      <c r="S492" t="str">
        <f>IF(sensor_data[[#This Row],[Filled Energy Consumption]]&gt;AVERAGE(sensor_data[Filled Energy Consumption]), "High", "Low")</f>
        <v>Low</v>
      </c>
      <c r="T492" t="s">
        <v>289</v>
      </c>
      <c r="U492" t="b">
        <v>0</v>
      </c>
      <c r="V492">
        <v>2</v>
      </c>
      <c r="W492">
        <v>0</v>
      </c>
      <c r="X492" t="s">
        <v>19</v>
      </c>
    </row>
    <row r="493" spans="1:24" x14ac:dyDescent="0.3">
      <c r="A493" s="1">
        <v>45313.016203703701</v>
      </c>
      <c r="B493" s="1" t="str">
        <f>TEXT(sensor_data[[#This Row],[Timestamp]], "MMMM")</f>
        <v>January</v>
      </c>
      <c r="C4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93" s="2">
        <f>MONTH(sensor_data[[#This Row],[Timestamp]])</f>
        <v>1</v>
      </c>
      <c r="E493" s="2">
        <f>DAY(sensor_data[[#This Row],[Timestamp]])</f>
        <v>22</v>
      </c>
      <c r="F493" t="s">
        <v>343</v>
      </c>
      <c r="H493">
        <v>54.6</v>
      </c>
      <c r="I493">
        <v>27.3</v>
      </c>
      <c r="J493" t="b">
        <v>1</v>
      </c>
      <c r="K493">
        <v>4</v>
      </c>
      <c r="L493" t="str">
        <f>IF(sensor_data[[#This Row],[HVAC Setting]]&lt;=2, "Low", IF(sensor_data[[#This Row],[HVAC Setting]]=3, "Normal", "High"))</f>
        <v>High</v>
      </c>
      <c r="M493">
        <v>21.37</v>
      </c>
      <c r="N493">
        <v>21.37</v>
      </c>
      <c r="O493">
        <f>(sensor_data[[#This Row],[Energy Consumption]]-AVERAGE(sensor_data[Energy Consumption]))/_xlfn.STDEV.P(sensor_data[Energy Consumption])</f>
        <v>-3.6583980505754734E-4</v>
      </c>
      <c r="P493" t="str">
        <f>IF(ABS(sensor_data[[#This Row],[z_zcore]])&gt;3, "Outlier", "Normal")</f>
        <v>Normal</v>
      </c>
      <c r="Q493">
        <f>AVERAGEIF(sensor_data[Unit ID], sensor_data[[#This Row],[Unit ID]], sensor_data[EC])</f>
        <v>19.659714285714291</v>
      </c>
      <c r="R493">
        <f>IF(ISBLANK(sensor_data[[#This Row],[EC]]), sensor_data[[#This Row],[average]], sensor_data[[#This Row],[EC]])</f>
        <v>21.37</v>
      </c>
      <c r="S493" t="str">
        <f>IF(sensor_data[[#This Row],[Filled Energy Consumption]]&gt;AVERAGE(sensor_data[Filled Energy Consumption]), "High", "Low")</f>
        <v>High</v>
      </c>
      <c r="T493" t="s">
        <v>207</v>
      </c>
      <c r="U493" t="b">
        <v>1</v>
      </c>
      <c r="V493">
        <v>11</v>
      </c>
      <c r="W493">
        <v>1</v>
      </c>
      <c r="X493" t="s">
        <v>14</v>
      </c>
    </row>
    <row r="494" spans="1:24" x14ac:dyDescent="0.3">
      <c r="A494" s="1">
        <v>45542.461388888885</v>
      </c>
      <c r="B494" s="1" t="str">
        <f>TEXT(sensor_data[[#This Row],[Timestamp]], "MMMM")</f>
        <v>September</v>
      </c>
      <c r="C4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94" s="2">
        <f>MONTH(sensor_data[[#This Row],[Timestamp]])</f>
        <v>9</v>
      </c>
      <c r="E494" s="2">
        <f>DAY(sensor_data[[#This Row],[Timestamp]])</f>
        <v>7</v>
      </c>
      <c r="F494" t="s">
        <v>343</v>
      </c>
      <c r="H494">
        <v>77.2</v>
      </c>
      <c r="I494">
        <v>33.4</v>
      </c>
      <c r="J494" t="b">
        <v>1</v>
      </c>
      <c r="K494">
        <v>2.5</v>
      </c>
      <c r="L494" t="str">
        <f>IF(sensor_data[[#This Row],[HVAC Setting]]&lt;=2, "Low", IF(sensor_data[[#This Row],[HVAC Setting]]=3, "Normal", "High"))</f>
        <v>High</v>
      </c>
      <c r="M494">
        <v>14.49</v>
      </c>
      <c r="N494">
        <v>14.49</v>
      </c>
      <c r="O494">
        <f>(sensor_data[[#This Row],[Energy Consumption]]-AVERAGE(sensor_data[Energy Consumption]))/_xlfn.STDEV.P(sensor_data[Energy Consumption])</f>
        <v>-8.0368667737711619E-2</v>
      </c>
      <c r="P494" t="str">
        <f>IF(ABS(sensor_data[[#This Row],[z_zcore]])&gt;3, "Outlier", "Normal")</f>
        <v>Normal</v>
      </c>
      <c r="Q494">
        <f>AVERAGEIF(sensor_data[Unit ID], sensor_data[[#This Row],[Unit ID]], sensor_data[EC])</f>
        <v>19.659714285714291</v>
      </c>
      <c r="R494">
        <f>IF(ISBLANK(sensor_data[[#This Row],[EC]]), sensor_data[[#This Row],[average]], sensor_data[[#This Row],[EC]])</f>
        <v>14.49</v>
      </c>
      <c r="S494" t="str">
        <f>IF(sensor_data[[#This Row],[Filled Energy Consumption]]&gt;AVERAGE(sensor_data[Filled Energy Consumption]), "High", "Low")</f>
        <v>Low</v>
      </c>
      <c r="T494" t="s">
        <v>88</v>
      </c>
      <c r="U494" t="b">
        <v>1</v>
      </c>
      <c r="V494">
        <v>22</v>
      </c>
      <c r="W494">
        <v>1</v>
      </c>
      <c r="X494" t="s">
        <v>19</v>
      </c>
    </row>
    <row r="495" spans="1:24" x14ac:dyDescent="0.3">
      <c r="A495" s="1">
        <v>45367.913599537038</v>
      </c>
      <c r="B495" s="1" t="str">
        <f>TEXT(sensor_data[[#This Row],[Timestamp]], "MMMM")</f>
        <v>March</v>
      </c>
      <c r="C4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95" s="2">
        <f>MONTH(sensor_data[[#This Row],[Timestamp]])</f>
        <v>3</v>
      </c>
      <c r="E495" s="2">
        <f>DAY(sensor_data[[#This Row],[Timestamp]])</f>
        <v>16</v>
      </c>
      <c r="F495" t="s">
        <v>343</v>
      </c>
      <c r="H495">
        <v>68.5</v>
      </c>
      <c r="I495">
        <v>50.1</v>
      </c>
      <c r="J495" t="b">
        <v>1</v>
      </c>
      <c r="K495">
        <v>5</v>
      </c>
      <c r="L495" t="str">
        <f>IF(sensor_data[[#This Row],[HVAC Setting]]&lt;=2, "Low", IF(sensor_data[[#This Row],[HVAC Setting]]=3, "Normal", "High"))</f>
        <v>High</v>
      </c>
      <c r="M495">
        <v>27.73</v>
      </c>
      <c r="N495">
        <v>27.73</v>
      </c>
      <c r="O495">
        <f>(sensor_data[[#This Row],[Energy Consumption]]-AVERAGE(sensor_data[Energy Consumption]))/_xlfn.STDEV.P(sensor_data[Energy Consumption])</f>
        <v>7.3590262760593592E-2</v>
      </c>
      <c r="P495" t="str">
        <f>IF(ABS(sensor_data[[#This Row],[z_zcore]])&gt;3, "Outlier", "Normal")</f>
        <v>Normal</v>
      </c>
      <c r="Q495">
        <f>AVERAGEIF(sensor_data[Unit ID], sensor_data[[#This Row],[Unit ID]], sensor_data[EC])</f>
        <v>19.659714285714291</v>
      </c>
      <c r="R495">
        <f>IF(ISBLANK(sensor_data[[#This Row],[EC]]), sensor_data[[#This Row],[average]], sensor_data[[#This Row],[EC]])</f>
        <v>27.73</v>
      </c>
      <c r="S495" t="str">
        <f>IF(sensor_data[[#This Row],[Filled Energy Consumption]]&gt;AVERAGE(sensor_data[Filled Energy Consumption]), "High", "Low")</f>
        <v>High</v>
      </c>
      <c r="T495" t="s">
        <v>28</v>
      </c>
      <c r="U495" t="b">
        <v>1</v>
      </c>
      <c r="V495">
        <v>4</v>
      </c>
      <c r="W495">
        <v>1</v>
      </c>
      <c r="X495" t="s">
        <v>17</v>
      </c>
    </row>
    <row r="496" spans="1:24" x14ac:dyDescent="0.3">
      <c r="A496" s="1">
        <v>45617.257430555554</v>
      </c>
      <c r="B496" s="1" t="str">
        <f>TEXT(sensor_data[[#This Row],[Timestamp]], "MMMM")</f>
        <v>November</v>
      </c>
      <c r="C4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96" s="2">
        <f>MONTH(sensor_data[[#This Row],[Timestamp]])</f>
        <v>11</v>
      </c>
      <c r="E496" s="2">
        <f>DAY(sensor_data[[#This Row],[Timestamp]])</f>
        <v>21</v>
      </c>
      <c r="F496" t="s">
        <v>343</v>
      </c>
      <c r="H496">
        <v>70.7</v>
      </c>
      <c r="I496">
        <v>30.6</v>
      </c>
      <c r="J496" t="b">
        <v>1</v>
      </c>
      <c r="K496">
        <v>4</v>
      </c>
      <c r="L496" t="str">
        <f>IF(sensor_data[[#This Row],[HVAC Setting]]&lt;=2, "Low", IF(sensor_data[[#This Row],[HVAC Setting]]=3, "Normal", "High"))</f>
        <v>High</v>
      </c>
      <c r="M496">
        <v>22.01</v>
      </c>
      <c r="N496">
        <v>22.01</v>
      </c>
      <c r="O496">
        <f>(sensor_data[[#This Row],[Energy Consumption]]-AVERAGE(sensor_data[Energy Consumption]))/_xlfn.STDEV.P(sensor_data[Energy Consumption])</f>
        <v>7.0762837235614417E-3</v>
      </c>
      <c r="P496" t="str">
        <f>IF(ABS(sensor_data[[#This Row],[z_zcore]])&gt;3, "Outlier", "Normal")</f>
        <v>Normal</v>
      </c>
      <c r="Q496">
        <f>AVERAGEIF(sensor_data[Unit ID], sensor_data[[#This Row],[Unit ID]], sensor_data[EC])</f>
        <v>19.659714285714291</v>
      </c>
      <c r="R496">
        <f>IF(ISBLANK(sensor_data[[#This Row],[EC]]), sensor_data[[#This Row],[average]], sensor_data[[#This Row],[EC]])</f>
        <v>22.01</v>
      </c>
      <c r="S496" t="str">
        <f>IF(sensor_data[[#This Row],[Filled Energy Consumption]]&gt;AVERAGE(sensor_data[Filled Energy Consumption]), "High", "Low")</f>
        <v>High</v>
      </c>
      <c r="T496" t="s">
        <v>274</v>
      </c>
      <c r="U496" t="b">
        <v>1</v>
      </c>
      <c r="V496">
        <v>15</v>
      </c>
      <c r="W496">
        <v>0</v>
      </c>
      <c r="X496" t="s">
        <v>14</v>
      </c>
    </row>
    <row r="497" spans="1:24" x14ac:dyDescent="0.3">
      <c r="A497" s="1">
        <v>45501.430509259262</v>
      </c>
      <c r="B497" s="1" t="str">
        <f>TEXT(sensor_data[[#This Row],[Timestamp]], "MMMM")</f>
        <v>July</v>
      </c>
      <c r="C4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97" s="2">
        <f>MONTH(sensor_data[[#This Row],[Timestamp]])</f>
        <v>7</v>
      </c>
      <c r="E497" s="2">
        <f>DAY(sensor_data[[#This Row],[Timestamp]])</f>
        <v>28</v>
      </c>
      <c r="F497" t="s">
        <v>343</v>
      </c>
      <c r="H497">
        <v>103.7</v>
      </c>
      <c r="I497">
        <v>57.4</v>
      </c>
      <c r="J497" t="b">
        <v>1</v>
      </c>
      <c r="K497">
        <v>4.5</v>
      </c>
      <c r="L497" t="str">
        <f>IF(sensor_data[[#This Row],[HVAC Setting]]&lt;=2, "Low", IF(sensor_data[[#This Row],[HVAC Setting]]=3, "Normal", "High"))</f>
        <v>High</v>
      </c>
      <c r="M497">
        <v>27.48</v>
      </c>
      <c r="N497">
        <v>27.48</v>
      </c>
      <c r="O497">
        <f>(sensor_data[[#This Row],[Energy Consumption]]-AVERAGE(sensor_data[Energy Consumption]))/_xlfn.STDEV.P(sensor_data[Energy Consumption])</f>
        <v>7.0683183257226792E-2</v>
      </c>
      <c r="P497" t="str">
        <f>IF(ABS(sensor_data[[#This Row],[z_zcore]])&gt;3, "Outlier", "Normal")</f>
        <v>Normal</v>
      </c>
      <c r="Q497">
        <f>AVERAGEIF(sensor_data[Unit ID], sensor_data[[#This Row],[Unit ID]], sensor_data[EC])</f>
        <v>19.659714285714291</v>
      </c>
      <c r="R497">
        <f>IF(ISBLANK(sensor_data[[#This Row],[EC]]), sensor_data[[#This Row],[average]], sensor_data[[#This Row],[EC]])</f>
        <v>27.48</v>
      </c>
      <c r="S497" t="str">
        <f>IF(sensor_data[[#This Row],[Filled Energy Consumption]]&gt;AVERAGE(sensor_data[Filled Energy Consumption]), "High", "Low")</f>
        <v>High</v>
      </c>
      <c r="T497" t="s">
        <v>346</v>
      </c>
      <c r="U497" t="b">
        <v>1</v>
      </c>
      <c r="V497">
        <v>12</v>
      </c>
      <c r="W497">
        <v>0</v>
      </c>
      <c r="X497" t="s">
        <v>19</v>
      </c>
    </row>
    <row r="498" spans="1:24" x14ac:dyDescent="0.3">
      <c r="A498" s="1">
        <v>45607.194467592592</v>
      </c>
      <c r="B498" s="1" t="str">
        <f>TEXT(sensor_data[[#This Row],[Timestamp]], "MMMM")</f>
        <v>November</v>
      </c>
      <c r="C4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98" s="2">
        <f>MONTH(sensor_data[[#This Row],[Timestamp]])</f>
        <v>11</v>
      </c>
      <c r="E498" s="2">
        <f>DAY(sensor_data[[#This Row],[Timestamp]])</f>
        <v>11</v>
      </c>
      <c r="F498" t="s">
        <v>343</v>
      </c>
      <c r="H498">
        <v>73.5</v>
      </c>
      <c r="I498">
        <v>52.6</v>
      </c>
      <c r="J498" t="b">
        <v>0</v>
      </c>
      <c r="K498">
        <v>1</v>
      </c>
      <c r="L498" t="str">
        <f>IF(sensor_data[[#This Row],[HVAC Setting]]&lt;=2, "Low", IF(sensor_data[[#This Row],[HVAC Setting]]=3, "Normal", "High"))</f>
        <v>Low</v>
      </c>
      <c r="M498">
        <v>5</v>
      </c>
      <c r="N498">
        <v>5</v>
      </c>
      <c r="O498">
        <f>(sensor_data[[#This Row],[Energy Consumption]]-AVERAGE(sensor_data[Energy Consumption]))/_xlfn.STDEV.P(sensor_data[Energy Consumption])</f>
        <v>-0.19072140568551499</v>
      </c>
      <c r="P498" t="str">
        <f>IF(ABS(sensor_data[[#This Row],[z_zcore]])&gt;3, "Outlier", "Normal")</f>
        <v>Normal</v>
      </c>
      <c r="Q498">
        <f>AVERAGEIF(sensor_data[Unit ID], sensor_data[[#This Row],[Unit ID]], sensor_data[EC])</f>
        <v>19.659714285714291</v>
      </c>
      <c r="R498">
        <f>IF(ISBLANK(sensor_data[[#This Row],[EC]]), sensor_data[[#This Row],[average]], sensor_data[[#This Row],[EC]])</f>
        <v>5</v>
      </c>
      <c r="S498" t="str">
        <f>IF(sensor_data[[#This Row],[Filled Energy Consumption]]&gt;AVERAGE(sensor_data[Filled Energy Consumption]), "High", "Low")</f>
        <v>Low</v>
      </c>
      <c r="T498" t="s">
        <v>347</v>
      </c>
      <c r="U498" t="b">
        <v>0</v>
      </c>
      <c r="V498">
        <v>18</v>
      </c>
      <c r="W498">
        <v>0</v>
      </c>
      <c r="X498" t="s">
        <v>19</v>
      </c>
    </row>
    <row r="499" spans="1:24" x14ac:dyDescent="0.3">
      <c r="A499" s="1">
        <v>45319.96366898148</v>
      </c>
      <c r="B499" s="1" t="str">
        <f>TEXT(sensor_data[[#This Row],[Timestamp]], "MMMM")</f>
        <v>January</v>
      </c>
      <c r="C4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499" s="2">
        <f>MONTH(sensor_data[[#This Row],[Timestamp]])</f>
        <v>1</v>
      </c>
      <c r="E499" s="2">
        <f>DAY(sensor_data[[#This Row],[Timestamp]])</f>
        <v>28</v>
      </c>
      <c r="F499" t="s">
        <v>343</v>
      </c>
      <c r="H499">
        <v>57.7</v>
      </c>
      <c r="I499">
        <v>33.200000000000003</v>
      </c>
      <c r="J499" t="b">
        <v>1</v>
      </c>
      <c r="K499">
        <v>5</v>
      </c>
      <c r="L499" t="str">
        <f>IF(sensor_data[[#This Row],[HVAC Setting]]&lt;=2, "Low", IF(sensor_data[[#This Row],[HVAC Setting]]=3, "Normal", "High"))</f>
        <v>High</v>
      </c>
      <c r="O499">
        <f>(sensor_data[[#This Row],[Energy Consumption]]-AVERAGE(sensor_data[Energy Consumption]))/_xlfn.STDEV.P(sensor_data[Energy Consumption])</f>
        <v>-0.24886299575285079</v>
      </c>
      <c r="P499" t="str">
        <f>IF(ABS(sensor_data[[#This Row],[z_zcore]])&gt;3, "Outlier", "Normal")</f>
        <v>Normal</v>
      </c>
      <c r="Q499">
        <f>AVERAGEIF(sensor_data[Unit ID], sensor_data[[#This Row],[Unit ID]], sensor_data[EC])</f>
        <v>19.659714285714291</v>
      </c>
      <c r="R499">
        <f>IF(ISBLANK(sensor_data[[#This Row],[EC]]), sensor_data[[#This Row],[average]], sensor_data[[#This Row],[EC]])</f>
        <v>19.659714285714291</v>
      </c>
      <c r="S499" t="str">
        <f>IF(sensor_data[[#This Row],[Filled Energy Consumption]]&gt;AVERAGE(sensor_data[Filled Energy Consumption]), "High", "Low")</f>
        <v>High</v>
      </c>
      <c r="T499" t="s">
        <v>228</v>
      </c>
      <c r="U499" t="b">
        <v>1</v>
      </c>
      <c r="V499">
        <v>7</v>
      </c>
      <c r="W499">
        <v>1</v>
      </c>
      <c r="X499" t="s">
        <v>14</v>
      </c>
    </row>
    <row r="500" spans="1:24" x14ac:dyDescent="0.3">
      <c r="A500" s="1">
        <v>45457.740347222221</v>
      </c>
      <c r="B500" s="1" t="str">
        <f>TEXT(sensor_data[[#This Row],[Timestamp]], "MMMM")</f>
        <v>June</v>
      </c>
      <c r="C5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00" s="2">
        <f>MONTH(sensor_data[[#This Row],[Timestamp]])</f>
        <v>6</v>
      </c>
      <c r="E500" s="2">
        <f>DAY(sensor_data[[#This Row],[Timestamp]])</f>
        <v>14</v>
      </c>
      <c r="F500" t="s">
        <v>343</v>
      </c>
      <c r="H500">
        <v>102.5</v>
      </c>
      <c r="I500">
        <v>58.1</v>
      </c>
      <c r="J500" t="b">
        <v>1</v>
      </c>
      <c r="K500">
        <v>5</v>
      </c>
      <c r="L500" t="str">
        <f>IF(sensor_data[[#This Row],[HVAC Setting]]&lt;=2, "Low", IF(sensor_data[[#This Row],[HVAC Setting]]=3, "Normal", "High"))</f>
        <v>High</v>
      </c>
      <c r="M500">
        <v>31.68</v>
      </c>
      <c r="N500">
        <v>31.68</v>
      </c>
      <c r="O500">
        <f>(sensor_data[[#This Row],[Energy Consumption]]-AVERAGE(sensor_data[Energy Consumption]))/_xlfn.STDEV.P(sensor_data[Energy Consumption])</f>
        <v>0.11952211891378886</v>
      </c>
      <c r="P500" t="str">
        <f>IF(ABS(sensor_data[[#This Row],[z_zcore]])&gt;3, "Outlier", "Normal")</f>
        <v>Normal</v>
      </c>
      <c r="Q500">
        <f>AVERAGEIF(sensor_data[Unit ID], sensor_data[[#This Row],[Unit ID]], sensor_data[EC])</f>
        <v>19.659714285714291</v>
      </c>
      <c r="R500">
        <f>IF(ISBLANK(sensor_data[[#This Row],[EC]]), sensor_data[[#This Row],[average]], sensor_data[[#This Row],[EC]])</f>
        <v>31.68</v>
      </c>
      <c r="S500" t="str">
        <f>IF(sensor_data[[#This Row],[Filled Energy Consumption]]&gt;AVERAGE(sensor_data[Filled Energy Consumption]), "High", "Low")</f>
        <v>High</v>
      </c>
      <c r="T500" t="s">
        <v>348</v>
      </c>
      <c r="U500" t="b">
        <v>1</v>
      </c>
      <c r="V500">
        <v>11</v>
      </c>
      <c r="W500">
        <v>1</v>
      </c>
      <c r="X500" t="s">
        <v>14</v>
      </c>
    </row>
    <row r="501" spans="1:24" x14ac:dyDescent="0.3">
      <c r="A501" s="1">
        <v>45356.422118055554</v>
      </c>
      <c r="B501" s="1" t="str">
        <f>TEXT(sensor_data[[#This Row],[Timestamp]], "MMMM")</f>
        <v>March</v>
      </c>
      <c r="C5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01" s="2">
        <f>MONTH(sensor_data[[#This Row],[Timestamp]])</f>
        <v>3</v>
      </c>
      <c r="E501" s="2">
        <f>DAY(sensor_data[[#This Row],[Timestamp]])</f>
        <v>5</v>
      </c>
      <c r="F501" t="s">
        <v>343</v>
      </c>
      <c r="H501">
        <v>64.2</v>
      </c>
      <c r="I501">
        <v>59.3</v>
      </c>
      <c r="J501" t="b">
        <v>0</v>
      </c>
      <c r="K501">
        <v>2</v>
      </c>
      <c r="L501" t="str">
        <f>IF(sensor_data[[#This Row],[HVAC Setting]]&lt;=2, "Low", IF(sensor_data[[#This Row],[HVAC Setting]]=3, "Normal", "High"))</f>
        <v>Low</v>
      </c>
      <c r="M501">
        <v>10</v>
      </c>
      <c r="N501">
        <v>10</v>
      </c>
      <c r="O501">
        <f>(sensor_data[[#This Row],[Energy Consumption]]-AVERAGE(sensor_data[Energy Consumption]))/_xlfn.STDEV.P(sensor_data[Energy Consumption])</f>
        <v>-0.13257981561817916</v>
      </c>
      <c r="P501" t="str">
        <f>IF(ABS(sensor_data[[#This Row],[z_zcore]])&gt;3, "Outlier", "Normal")</f>
        <v>Normal</v>
      </c>
      <c r="Q501">
        <f>AVERAGEIF(sensor_data[Unit ID], sensor_data[[#This Row],[Unit ID]], sensor_data[EC])</f>
        <v>19.659714285714291</v>
      </c>
      <c r="R501">
        <f>IF(ISBLANK(sensor_data[[#This Row],[EC]]), sensor_data[[#This Row],[average]], sensor_data[[#This Row],[EC]])</f>
        <v>10</v>
      </c>
      <c r="S501" t="str">
        <f>IF(sensor_data[[#This Row],[Filled Energy Consumption]]&gt;AVERAGE(sensor_data[Filled Energy Consumption]), "High", "Low")</f>
        <v>Low</v>
      </c>
      <c r="T501" t="s">
        <v>218</v>
      </c>
      <c r="U501" t="b">
        <v>0</v>
      </c>
      <c r="V501">
        <v>9</v>
      </c>
      <c r="W501">
        <v>1</v>
      </c>
      <c r="X501" t="s">
        <v>17</v>
      </c>
    </row>
    <row r="502" spans="1:24" x14ac:dyDescent="0.3">
      <c r="A502" s="1">
        <v>45436.355347222219</v>
      </c>
      <c r="B502" s="1" t="str">
        <f>TEXT(sensor_data[[#This Row],[Timestamp]], "MMMM")</f>
        <v>May</v>
      </c>
      <c r="C5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02" s="2">
        <f>MONTH(sensor_data[[#This Row],[Timestamp]])</f>
        <v>5</v>
      </c>
      <c r="E502" s="2">
        <f>DAY(sensor_data[[#This Row],[Timestamp]])</f>
        <v>24</v>
      </c>
      <c r="F502" t="s">
        <v>301</v>
      </c>
      <c r="H502">
        <v>73.099999999999994</v>
      </c>
      <c r="I502">
        <v>39</v>
      </c>
      <c r="J502" t="b">
        <v>1</v>
      </c>
      <c r="K502">
        <v>2</v>
      </c>
      <c r="L502" t="str">
        <f>IF(sensor_data[[#This Row],[HVAC Setting]]&lt;=2, "Low", IF(sensor_data[[#This Row],[HVAC Setting]]=3, "Normal", "High"))</f>
        <v>Low</v>
      </c>
      <c r="M502">
        <v>11.59</v>
      </c>
      <c r="N502">
        <v>11.59</v>
      </c>
      <c r="O502">
        <f>(sensor_data[[#This Row],[Energy Consumption]]-AVERAGE(sensor_data[Energy Consumption]))/_xlfn.STDEV.P(sensor_data[Energy Consumption])</f>
        <v>-0.11409078997676639</v>
      </c>
      <c r="P502" t="str">
        <f>IF(ABS(sensor_data[[#This Row],[z_zcore]])&gt;3, "Outlier", "Normal")</f>
        <v>Normal</v>
      </c>
      <c r="Q502">
        <f>AVERAGEIF(sensor_data[Unit ID], sensor_data[[#This Row],[Unit ID]], sensor_data[EC])</f>
        <v>16.403529411764705</v>
      </c>
      <c r="R502">
        <f>IF(ISBLANK(sensor_data[[#This Row],[EC]]), sensor_data[[#This Row],[average]], sensor_data[[#This Row],[EC]])</f>
        <v>11.59</v>
      </c>
      <c r="S502" t="str">
        <f>IF(sensor_data[[#This Row],[Filled Energy Consumption]]&gt;AVERAGE(sensor_data[Filled Energy Consumption]), "High", "Low")</f>
        <v>Low</v>
      </c>
      <c r="T502" t="s">
        <v>349</v>
      </c>
      <c r="U502" t="b">
        <v>1</v>
      </c>
      <c r="V502">
        <v>19</v>
      </c>
      <c r="W502">
        <v>0</v>
      </c>
      <c r="X502" t="s">
        <v>19</v>
      </c>
    </row>
    <row r="503" spans="1:24" x14ac:dyDescent="0.3">
      <c r="A503" s="1">
        <v>45564.092222222222</v>
      </c>
      <c r="B503" s="1" t="str">
        <f>TEXT(sensor_data[[#This Row],[Timestamp]], "MMMM")</f>
        <v>September</v>
      </c>
      <c r="C5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03" s="2">
        <f>MONTH(sensor_data[[#This Row],[Timestamp]])</f>
        <v>9</v>
      </c>
      <c r="E503" s="2">
        <f>DAY(sensor_data[[#This Row],[Timestamp]])</f>
        <v>29</v>
      </c>
      <c r="F503" t="s">
        <v>301</v>
      </c>
      <c r="H503">
        <v>59.6</v>
      </c>
      <c r="I503">
        <v>33.1</v>
      </c>
      <c r="J503" t="b">
        <v>1</v>
      </c>
      <c r="K503">
        <v>1.5</v>
      </c>
      <c r="L503" t="str">
        <f>IF(sensor_data[[#This Row],[HVAC Setting]]&lt;=2, "Low", IF(sensor_data[[#This Row],[HVAC Setting]]=3, "Normal", "High"))</f>
        <v>Low</v>
      </c>
      <c r="M503">
        <v>10.18</v>
      </c>
      <c r="N503">
        <v>10.18</v>
      </c>
      <c r="O503">
        <f>(sensor_data[[#This Row],[Energy Consumption]]-AVERAGE(sensor_data[Energy Consumption]))/_xlfn.STDEV.P(sensor_data[Energy Consumption])</f>
        <v>-0.1304867183757551</v>
      </c>
      <c r="P503" t="str">
        <f>IF(ABS(sensor_data[[#This Row],[z_zcore]])&gt;3, "Outlier", "Normal")</f>
        <v>Normal</v>
      </c>
      <c r="Q503">
        <f>AVERAGEIF(sensor_data[Unit ID], sensor_data[[#This Row],[Unit ID]], sensor_data[EC])</f>
        <v>16.403529411764705</v>
      </c>
      <c r="R503">
        <f>IF(ISBLANK(sensor_data[[#This Row],[EC]]), sensor_data[[#This Row],[average]], sensor_data[[#This Row],[EC]])</f>
        <v>10.18</v>
      </c>
      <c r="S503" t="str">
        <f>IF(sensor_data[[#This Row],[Filled Energy Consumption]]&gt;AVERAGE(sensor_data[Filled Energy Consumption]), "High", "Low")</f>
        <v>Low</v>
      </c>
      <c r="T503" t="s">
        <v>131</v>
      </c>
      <c r="U503" t="b">
        <v>1</v>
      </c>
      <c r="V503">
        <v>16</v>
      </c>
      <c r="W503">
        <v>1</v>
      </c>
      <c r="X503" t="s">
        <v>17</v>
      </c>
    </row>
    <row r="504" spans="1:24" x14ac:dyDescent="0.3">
      <c r="A504" s="1">
        <v>45464.108611111114</v>
      </c>
      <c r="B504" s="1" t="str">
        <f>TEXT(sensor_data[[#This Row],[Timestamp]], "MMMM")</f>
        <v>June</v>
      </c>
      <c r="C5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04" s="2">
        <f>MONTH(sensor_data[[#This Row],[Timestamp]])</f>
        <v>6</v>
      </c>
      <c r="E504" s="2">
        <f>DAY(sensor_data[[#This Row],[Timestamp]])</f>
        <v>21</v>
      </c>
      <c r="F504" t="s">
        <v>301</v>
      </c>
      <c r="H504">
        <v>81.8</v>
      </c>
      <c r="I504">
        <v>59.5</v>
      </c>
      <c r="J504" t="b">
        <v>0</v>
      </c>
      <c r="K504">
        <v>2</v>
      </c>
      <c r="L504" t="str">
        <f>IF(sensor_data[[#This Row],[HVAC Setting]]&lt;=2, "Low", IF(sensor_data[[#This Row],[HVAC Setting]]=3, "Normal", "High"))</f>
        <v>Low</v>
      </c>
      <c r="M504">
        <v>10</v>
      </c>
      <c r="N504">
        <v>10</v>
      </c>
      <c r="O504">
        <f>(sensor_data[[#This Row],[Energy Consumption]]-AVERAGE(sensor_data[Energy Consumption]))/_xlfn.STDEV.P(sensor_data[Energy Consumption])</f>
        <v>-0.13257981561817916</v>
      </c>
      <c r="P504" t="str">
        <f>IF(ABS(sensor_data[[#This Row],[z_zcore]])&gt;3, "Outlier", "Normal")</f>
        <v>Normal</v>
      </c>
      <c r="Q504">
        <f>AVERAGEIF(sensor_data[Unit ID], sensor_data[[#This Row],[Unit ID]], sensor_data[EC])</f>
        <v>16.403529411764705</v>
      </c>
      <c r="R504">
        <f>IF(ISBLANK(sensor_data[[#This Row],[EC]]), sensor_data[[#This Row],[average]], sensor_data[[#This Row],[EC]])</f>
        <v>10</v>
      </c>
      <c r="S504" t="str">
        <f>IF(sensor_data[[#This Row],[Filled Energy Consumption]]&gt;AVERAGE(sensor_data[Filled Energy Consumption]), "High", "Low")</f>
        <v>Low</v>
      </c>
      <c r="T504" t="s">
        <v>350</v>
      </c>
      <c r="U504" t="b">
        <v>0</v>
      </c>
      <c r="V504">
        <v>13</v>
      </c>
      <c r="W504">
        <v>0</v>
      </c>
      <c r="X504" t="s">
        <v>14</v>
      </c>
    </row>
    <row r="505" spans="1:24" x14ac:dyDescent="0.3">
      <c r="A505" s="1">
        <v>45543.679398148146</v>
      </c>
      <c r="B505" s="1" t="str">
        <f>TEXT(sensor_data[[#This Row],[Timestamp]], "MMMM")</f>
        <v>September</v>
      </c>
      <c r="C5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05" s="2">
        <f>MONTH(sensor_data[[#This Row],[Timestamp]])</f>
        <v>9</v>
      </c>
      <c r="E505" s="2">
        <f>DAY(sensor_data[[#This Row],[Timestamp]])</f>
        <v>8</v>
      </c>
      <c r="F505" t="s">
        <v>301</v>
      </c>
      <c r="H505">
        <v>82.7</v>
      </c>
      <c r="I505">
        <v>42</v>
      </c>
      <c r="J505" t="b">
        <v>1</v>
      </c>
      <c r="K505">
        <v>4.5</v>
      </c>
      <c r="L505" t="str">
        <f>IF(sensor_data[[#This Row],[HVAC Setting]]&lt;=2, "Low", IF(sensor_data[[#This Row],[HVAC Setting]]=3, "Normal", "High"))</f>
        <v>High</v>
      </c>
      <c r="M505">
        <v>25.9</v>
      </c>
      <c r="N505">
        <v>25.9</v>
      </c>
      <c r="O505">
        <f>(sensor_data[[#This Row],[Energy Consumption]]-AVERAGE(sensor_data[Energy Consumption]))/_xlfn.STDEV.P(sensor_data[Energy Consumption])</f>
        <v>5.2310440795948661E-2</v>
      </c>
      <c r="P505" t="str">
        <f>IF(ABS(sensor_data[[#This Row],[z_zcore]])&gt;3, "Outlier", "Normal")</f>
        <v>Normal</v>
      </c>
      <c r="Q505">
        <f>AVERAGEIF(sensor_data[Unit ID], sensor_data[[#This Row],[Unit ID]], sensor_data[EC])</f>
        <v>16.403529411764705</v>
      </c>
      <c r="R505">
        <f>IF(ISBLANK(sensor_data[[#This Row],[EC]]), sensor_data[[#This Row],[average]], sensor_data[[#This Row],[EC]])</f>
        <v>25.9</v>
      </c>
      <c r="S505" t="str">
        <f>IF(sensor_data[[#This Row],[Filled Energy Consumption]]&gt;AVERAGE(sensor_data[Filled Energy Consumption]), "High", "Low")</f>
        <v>High</v>
      </c>
      <c r="T505" t="s">
        <v>351</v>
      </c>
      <c r="U505" t="b">
        <v>1</v>
      </c>
      <c r="V505">
        <v>3</v>
      </c>
      <c r="W505">
        <v>0</v>
      </c>
      <c r="X505" t="s">
        <v>19</v>
      </c>
    </row>
    <row r="506" spans="1:24" x14ac:dyDescent="0.3">
      <c r="A506" s="1">
        <v>45396.014780092592</v>
      </c>
      <c r="B506" s="1" t="str">
        <f>TEXT(sensor_data[[#This Row],[Timestamp]], "MMMM")</f>
        <v>April</v>
      </c>
      <c r="C5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06" s="2">
        <f>MONTH(sensor_data[[#This Row],[Timestamp]])</f>
        <v>4</v>
      </c>
      <c r="E506" s="2">
        <f>DAY(sensor_data[[#This Row],[Timestamp]])</f>
        <v>14</v>
      </c>
      <c r="F506" t="s">
        <v>301</v>
      </c>
      <c r="H506">
        <v>79</v>
      </c>
      <c r="I506">
        <v>41.6</v>
      </c>
      <c r="J506" t="b">
        <v>1</v>
      </c>
      <c r="K506">
        <v>3.5</v>
      </c>
      <c r="L506" t="str">
        <f>IF(sensor_data[[#This Row],[HVAC Setting]]&lt;=2, "Low", IF(sensor_data[[#This Row],[HVAC Setting]]=3, "Normal", "High"))</f>
        <v>High</v>
      </c>
      <c r="M506">
        <v>21.65</v>
      </c>
      <c r="N506">
        <v>21.65</v>
      </c>
      <c r="O506">
        <f>(sensor_data[[#This Row],[Energy Consumption]]-AVERAGE(sensor_data[Energy Consumption]))/_xlfn.STDEV.P(sensor_data[Energy Consumption])</f>
        <v>2.8900892387132295E-3</v>
      </c>
      <c r="P506" t="str">
        <f>IF(ABS(sensor_data[[#This Row],[z_zcore]])&gt;3, "Outlier", "Normal")</f>
        <v>Normal</v>
      </c>
      <c r="Q506">
        <f>AVERAGEIF(sensor_data[Unit ID], sensor_data[[#This Row],[Unit ID]], sensor_data[EC])</f>
        <v>16.403529411764705</v>
      </c>
      <c r="R506">
        <f>IF(ISBLANK(sensor_data[[#This Row],[EC]]), sensor_data[[#This Row],[average]], sensor_data[[#This Row],[EC]])</f>
        <v>21.65</v>
      </c>
      <c r="S506" t="str">
        <f>IF(sensor_data[[#This Row],[Filled Energy Consumption]]&gt;AVERAGE(sensor_data[Filled Energy Consumption]), "High", "Low")</f>
        <v>High</v>
      </c>
      <c r="T506" t="s">
        <v>352</v>
      </c>
      <c r="U506" t="b">
        <v>1</v>
      </c>
      <c r="V506">
        <v>22</v>
      </c>
      <c r="W506">
        <v>1</v>
      </c>
      <c r="X506" t="s">
        <v>19</v>
      </c>
    </row>
    <row r="507" spans="1:24" x14ac:dyDescent="0.3">
      <c r="A507" s="1">
        <v>45561.295300925929</v>
      </c>
      <c r="B507" s="1" t="str">
        <f>TEXT(sensor_data[[#This Row],[Timestamp]], "MMMM")</f>
        <v>September</v>
      </c>
      <c r="C5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07" s="2">
        <f>MONTH(sensor_data[[#This Row],[Timestamp]])</f>
        <v>9</v>
      </c>
      <c r="E507" s="2">
        <f>DAY(sensor_data[[#This Row],[Timestamp]])</f>
        <v>26</v>
      </c>
      <c r="F507" t="s">
        <v>301</v>
      </c>
      <c r="H507">
        <v>72.900000000000006</v>
      </c>
      <c r="I507">
        <v>40.200000000000003</v>
      </c>
      <c r="J507" t="b">
        <v>0</v>
      </c>
      <c r="K507">
        <v>2</v>
      </c>
      <c r="L507" t="str">
        <f>IF(sensor_data[[#This Row],[HVAC Setting]]&lt;=2, "Low", IF(sensor_data[[#This Row],[HVAC Setting]]=3, "Normal", "High"))</f>
        <v>Low</v>
      </c>
      <c r="M507">
        <v>10</v>
      </c>
      <c r="N507">
        <v>10</v>
      </c>
      <c r="O507">
        <f>(sensor_data[[#This Row],[Energy Consumption]]-AVERAGE(sensor_data[Energy Consumption]))/_xlfn.STDEV.P(sensor_data[Energy Consumption])</f>
        <v>-0.13257981561817916</v>
      </c>
      <c r="P507" t="str">
        <f>IF(ABS(sensor_data[[#This Row],[z_zcore]])&gt;3, "Outlier", "Normal")</f>
        <v>Normal</v>
      </c>
      <c r="Q507">
        <f>AVERAGEIF(sensor_data[Unit ID], sensor_data[[#This Row],[Unit ID]], sensor_data[EC])</f>
        <v>16.403529411764705</v>
      </c>
      <c r="R507">
        <f>IF(ISBLANK(sensor_data[[#This Row],[EC]]), sensor_data[[#This Row],[average]], sensor_data[[#This Row],[EC]])</f>
        <v>10</v>
      </c>
      <c r="S507" t="str">
        <f>IF(sensor_data[[#This Row],[Filled Energy Consumption]]&gt;AVERAGE(sensor_data[Filled Energy Consumption]), "High", "Low")</f>
        <v>Low</v>
      </c>
      <c r="T507" t="s">
        <v>223</v>
      </c>
      <c r="U507" t="b">
        <v>0</v>
      </c>
      <c r="V507">
        <v>15</v>
      </c>
      <c r="W507">
        <v>1</v>
      </c>
      <c r="X507" t="s">
        <v>17</v>
      </c>
    </row>
    <row r="508" spans="1:24" x14ac:dyDescent="0.3">
      <c r="A508" s="1">
        <v>45390.717199074075</v>
      </c>
      <c r="B508" s="1" t="str">
        <f>TEXT(sensor_data[[#This Row],[Timestamp]], "MMMM")</f>
        <v>April</v>
      </c>
      <c r="C5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08" s="2">
        <f>MONTH(sensor_data[[#This Row],[Timestamp]])</f>
        <v>4</v>
      </c>
      <c r="E508" s="2">
        <f>DAY(sensor_data[[#This Row],[Timestamp]])</f>
        <v>8</v>
      </c>
      <c r="F508" t="s">
        <v>301</v>
      </c>
      <c r="H508">
        <v>63</v>
      </c>
      <c r="I508">
        <v>54.3</v>
      </c>
      <c r="J508" t="b">
        <v>1</v>
      </c>
      <c r="K508">
        <v>4</v>
      </c>
      <c r="L508" t="str">
        <f>IF(sensor_data[[#This Row],[HVAC Setting]]&lt;=2, "Low", IF(sensor_data[[#This Row],[HVAC Setting]]=3, "Normal", "High"))</f>
        <v>High</v>
      </c>
      <c r="M508">
        <v>23.63</v>
      </c>
      <c r="N508">
        <v>23.63</v>
      </c>
      <c r="O508">
        <f>(sensor_data[[#This Row],[Energy Consumption]]-AVERAGE(sensor_data[Energy Consumption]))/_xlfn.STDEV.P(sensor_data[Energy Consumption])</f>
        <v>2.5914158905378213E-2</v>
      </c>
      <c r="P508" t="str">
        <f>IF(ABS(sensor_data[[#This Row],[z_zcore]])&gt;3, "Outlier", "Normal")</f>
        <v>Normal</v>
      </c>
      <c r="Q508">
        <f>AVERAGEIF(sensor_data[Unit ID], sensor_data[[#This Row],[Unit ID]], sensor_data[EC])</f>
        <v>16.403529411764705</v>
      </c>
      <c r="R508">
        <f>IF(ISBLANK(sensor_data[[#This Row],[EC]]), sensor_data[[#This Row],[average]], sensor_data[[#This Row],[EC]])</f>
        <v>23.63</v>
      </c>
      <c r="S508" t="str">
        <f>IF(sensor_data[[#This Row],[Filled Energy Consumption]]&gt;AVERAGE(sensor_data[Filled Energy Consumption]), "High", "Low")</f>
        <v>High</v>
      </c>
      <c r="T508" t="s">
        <v>34</v>
      </c>
      <c r="U508" t="b">
        <v>1</v>
      </c>
      <c r="V508">
        <v>23</v>
      </c>
      <c r="W508">
        <v>1</v>
      </c>
      <c r="X508" t="s">
        <v>19</v>
      </c>
    </row>
    <row r="509" spans="1:24" x14ac:dyDescent="0.3">
      <c r="A509" s="1">
        <v>45342.027013888888</v>
      </c>
      <c r="B509" s="1" t="str">
        <f>TEXT(sensor_data[[#This Row],[Timestamp]], "MMMM")</f>
        <v>February</v>
      </c>
      <c r="C5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09" s="2">
        <f>MONTH(sensor_data[[#This Row],[Timestamp]])</f>
        <v>2</v>
      </c>
      <c r="E509" s="2">
        <f>DAY(sensor_data[[#This Row],[Timestamp]])</f>
        <v>20</v>
      </c>
      <c r="F509" t="s">
        <v>301</v>
      </c>
      <c r="H509">
        <v>45.8</v>
      </c>
      <c r="I509">
        <v>37.200000000000003</v>
      </c>
      <c r="J509" t="b">
        <v>1</v>
      </c>
      <c r="K509">
        <v>2</v>
      </c>
      <c r="L509" t="str">
        <f>IF(sensor_data[[#This Row],[HVAC Setting]]&lt;=2, "Low", IF(sensor_data[[#This Row],[HVAC Setting]]=3, "Normal", "High"))</f>
        <v>Low</v>
      </c>
      <c r="M509">
        <v>14.45</v>
      </c>
      <c r="N509">
        <v>14.45</v>
      </c>
      <c r="O509">
        <f>(sensor_data[[#This Row],[Energy Consumption]]-AVERAGE(sensor_data[Energy Consumption]))/_xlfn.STDEV.P(sensor_data[Energy Consumption])</f>
        <v>-8.0833800458250324E-2</v>
      </c>
      <c r="P509" t="str">
        <f>IF(ABS(sensor_data[[#This Row],[z_zcore]])&gt;3, "Outlier", "Normal")</f>
        <v>Normal</v>
      </c>
      <c r="Q509">
        <f>AVERAGEIF(sensor_data[Unit ID], sensor_data[[#This Row],[Unit ID]], sensor_data[EC])</f>
        <v>16.403529411764705</v>
      </c>
      <c r="R509">
        <f>IF(ISBLANK(sensor_data[[#This Row],[EC]]), sensor_data[[#This Row],[average]], sensor_data[[#This Row],[EC]])</f>
        <v>14.45</v>
      </c>
      <c r="S509" t="str">
        <f>IF(sensor_data[[#This Row],[Filled Energy Consumption]]&gt;AVERAGE(sensor_data[Filled Energy Consumption]), "High", "Low")</f>
        <v>Low</v>
      </c>
      <c r="T509" t="s">
        <v>118</v>
      </c>
      <c r="U509" t="b">
        <v>1</v>
      </c>
      <c r="V509">
        <v>24</v>
      </c>
      <c r="W509">
        <v>1</v>
      </c>
      <c r="X509" t="s">
        <v>14</v>
      </c>
    </row>
    <row r="510" spans="1:24" x14ac:dyDescent="0.3">
      <c r="A510" s="1">
        <v>45346.696388888886</v>
      </c>
      <c r="B510" s="1" t="str">
        <f>TEXT(sensor_data[[#This Row],[Timestamp]], "MMMM")</f>
        <v>February</v>
      </c>
      <c r="C5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10" s="2">
        <f>MONTH(sensor_data[[#This Row],[Timestamp]])</f>
        <v>2</v>
      </c>
      <c r="E510" s="2">
        <f>DAY(sensor_data[[#This Row],[Timestamp]])</f>
        <v>24</v>
      </c>
      <c r="F510" t="s">
        <v>301</v>
      </c>
      <c r="H510">
        <v>55.8</v>
      </c>
      <c r="I510">
        <v>32.1</v>
      </c>
      <c r="J510" t="b">
        <v>1</v>
      </c>
      <c r="K510">
        <v>3.5</v>
      </c>
      <c r="L510" t="str">
        <f>IF(sensor_data[[#This Row],[HVAC Setting]]&lt;=2, "Low", IF(sensor_data[[#This Row],[HVAC Setting]]=3, "Normal", "High"))</f>
        <v>High</v>
      </c>
      <c r="M510">
        <v>21.83</v>
      </c>
      <c r="N510">
        <v>21.83</v>
      </c>
      <c r="O510">
        <f>(sensor_data[[#This Row],[Energy Consumption]]-AVERAGE(sensor_data[Energy Consumption]))/_xlfn.STDEV.P(sensor_data[Energy Consumption])</f>
        <v>4.9831864811373154E-3</v>
      </c>
      <c r="P510" t="str">
        <f>IF(ABS(sensor_data[[#This Row],[z_zcore]])&gt;3, "Outlier", "Normal")</f>
        <v>Normal</v>
      </c>
      <c r="Q510">
        <f>AVERAGEIF(sensor_data[Unit ID], sensor_data[[#This Row],[Unit ID]], sensor_data[EC])</f>
        <v>16.403529411764705</v>
      </c>
      <c r="R510">
        <f>IF(ISBLANK(sensor_data[[#This Row],[EC]]), sensor_data[[#This Row],[average]], sensor_data[[#This Row],[EC]])</f>
        <v>21.83</v>
      </c>
      <c r="S510" t="str">
        <f>IF(sensor_data[[#This Row],[Filled Energy Consumption]]&gt;AVERAGE(sensor_data[Filled Energy Consumption]), "High", "Low")</f>
        <v>High</v>
      </c>
      <c r="T510" t="s">
        <v>353</v>
      </c>
      <c r="U510" t="b">
        <v>1</v>
      </c>
      <c r="V510">
        <v>2</v>
      </c>
      <c r="W510">
        <v>1</v>
      </c>
      <c r="X510" t="s">
        <v>19</v>
      </c>
    </row>
    <row r="511" spans="1:24" x14ac:dyDescent="0.3">
      <c r="A511" s="1">
        <v>45365.290879629632</v>
      </c>
      <c r="B511" s="1" t="str">
        <f>TEXT(sensor_data[[#This Row],[Timestamp]], "MMMM")</f>
        <v>March</v>
      </c>
      <c r="C5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11" s="2">
        <f>MONTH(sensor_data[[#This Row],[Timestamp]])</f>
        <v>3</v>
      </c>
      <c r="E511" s="2">
        <f>DAY(sensor_data[[#This Row],[Timestamp]])</f>
        <v>14</v>
      </c>
      <c r="F511" t="s">
        <v>301</v>
      </c>
      <c r="H511">
        <v>61.4</v>
      </c>
      <c r="I511">
        <v>56.6</v>
      </c>
      <c r="J511" t="b">
        <v>1</v>
      </c>
      <c r="K511">
        <v>3</v>
      </c>
      <c r="L511" t="str">
        <f>IF(sensor_data[[#This Row],[HVAC Setting]]&lt;=2, "Low", IF(sensor_data[[#This Row],[HVAC Setting]]=3, "Normal", "High"))</f>
        <v>Normal</v>
      </c>
      <c r="M511">
        <v>16.12</v>
      </c>
      <c r="N511">
        <v>16.12</v>
      </c>
      <c r="O511">
        <f>(sensor_data[[#This Row],[Energy Consumption]]-AVERAGE(sensor_data[Energy Consumption]))/_xlfn.STDEV.P(sensor_data[Energy Consumption])</f>
        <v>-6.1414509375760137E-2</v>
      </c>
      <c r="P511" t="str">
        <f>IF(ABS(sensor_data[[#This Row],[z_zcore]])&gt;3, "Outlier", "Normal")</f>
        <v>Normal</v>
      </c>
      <c r="Q511">
        <f>AVERAGEIF(sensor_data[Unit ID], sensor_data[[#This Row],[Unit ID]], sensor_data[EC])</f>
        <v>16.403529411764705</v>
      </c>
      <c r="R511">
        <f>IF(ISBLANK(sensor_data[[#This Row],[EC]]), sensor_data[[#This Row],[average]], sensor_data[[#This Row],[EC]])</f>
        <v>16.12</v>
      </c>
      <c r="S511" t="str">
        <f>IF(sensor_data[[#This Row],[Filled Energy Consumption]]&gt;AVERAGE(sensor_data[Filled Energy Consumption]), "High", "Low")</f>
        <v>Low</v>
      </c>
      <c r="T511" t="s">
        <v>295</v>
      </c>
      <c r="U511" t="b">
        <v>1</v>
      </c>
      <c r="V511">
        <v>9</v>
      </c>
      <c r="W511">
        <v>1</v>
      </c>
      <c r="X511" t="s">
        <v>14</v>
      </c>
    </row>
    <row r="512" spans="1:24" x14ac:dyDescent="0.3">
      <c r="A512" s="1">
        <v>45444.052083333336</v>
      </c>
      <c r="B512" s="1" t="str">
        <f>TEXT(sensor_data[[#This Row],[Timestamp]], "MMMM")</f>
        <v>June</v>
      </c>
      <c r="C5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12" s="2">
        <f>MONTH(sensor_data[[#This Row],[Timestamp]])</f>
        <v>6</v>
      </c>
      <c r="E512" s="2">
        <f>DAY(sensor_data[[#This Row],[Timestamp]])</f>
        <v>1</v>
      </c>
      <c r="F512" t="s">
        <v>301</v>
      </c>
      <c r="H512">
        <v>98.1</v>
      </c>
      <c r="I512">
        <v>63.2</v>
      </c>
      <c r="J512" t="b">
        <v>1</v>
      </c>
      <c r="K512">
        <v>2.5</v>
      </c>
      <c r="L512" t="str">
        <f>IF(sensor_data[[#This Row],[HVAC Setting]]&lt;=2, "Low", IF(sensor_data[[#This Row],[HVAC Setting]]=3, "Normal", "High"))</f>
        <v>High</v>
      </c>
      <c r="O512">
        <f>(sensor_data[[#This Row],[Energy Consumption]]-AVERAGE(sensor_data[Energy Consumption]))/_xlfn.STDEV.P(sensor_data[Energy Consumption])</f>
        <v>-0.24886299575285079</v>
      </c>
      <c r="P512" t="str">
        <f>IF(ABS(sensor_data[[#This Row],[z_zcore]])&gt;3, "Outlier", "Normal")</f>
        <v>Normal</v>
      </c>
      <c r="Q512">
        <f>AVERAGEIF(sensor_data[Unit ID], sensor_data[[#This Row],[Unit ID]], sensor_data[EC])</f>
        <v>16.403529411764705</v>
      </c>
      <c r="R512">
        <f>IF(ISBLANK(sensor_data[[#This Row],[EC]]), sensor_data[[#This Row],[average]], sensor_data[[#This Row],[EC]])</f>
        <v>16.403529411764705</v>
      </c>
      <c r="S512" t="str">
        <f>IF(sensor_data[[#This Row],[Filled Energy Consumption]]&gt;AVERAGE(sensor_data[Filled Energy Consumption]), "High", "Low")</f>
        <v>Low</v>
      </c>
      <c r="T512" t="s">
        <v>120</v>
      </c>
      <c r="U512" t="b">
        <v>1</v>
      </c>
      <c r="V512">
        <v>12</v>
      </c>
      <c r="W512">
        <v>1</v>
      </c>
      <c r="X512" t="s">
        <v>17</v>
      </c>
    </row>
    <row r="513" spans="1:24" x14ac:dyDescent="0.3">
      <c r="A513" s="1">
        <v>45381.44431712963</v>
      </c>
      <c r="B513" s="1" t="str">
        <f>TEXT(sensor_data[[#This Row],[Timestamp]], "MMMM")</f>
        <v>March</v>
      </c>
      <c r="C5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13" s="2">
        <f>MONTH(sensor_data[[#This Row],[Timestamp]])</f>
        <v>3</v>
      </c>
      <c r="E513" s="2">
        <f>DAY(sensor_data[[#This Row],[Timestamp]])</f>
        <v>30</v>
      </c>
      <c r="F513" t="s">
        <v>301</v>
      </c>
      <c r="H513">
        <v>78.099999999999994</v>
      </c>
      <c r="I513">
        <v>31</v>
      </c>
      <c r="J513" t="b">
        <v>1</v>
      </c>
      <c r="K513">
        <v>2.5</v>
      </c>
      <c r="L513" t="str">
        <f>IF(sensor_data[[#This Row],[HVAC Setting]]&lt;=2, "Low", IF(sensor_data[[#This Row],[HVAC Setting]]=3, "Normal", "High"))</f>
        <v>High</v>
      </c>
      <c r="M513">
        <v>15.41</v>
      </c>
      <c r="N513">
        <v>15.41</v>
      </c>
      <c r="O513">
        <f>(sensor_data[[#This Row],[Energy Consumption]]-AVERAGE(sensor_data[Energy Consumption]))/_xlfn.STDEV.P(sensor_data[Energy Consumption])</f>
        <v>-6.9670615165321831E-2</v>
      </c>
      <c r="P513" t="str">
        <f>IF(ABS(sensor_data[[#This Row],[z_zcore]])&gt;3, "Outlier", "Normal")</f>
        <v>Normal</v>
      </c>
      <c r="Q513">
        <f>AVERAGEIF(sensor_data[Unit ID], sensor_data[[#This Row],[Unit ID]], sensor_data[EC])</f>
        <v>16.403529411764705</v>
      </c>
      <c r="R513">
        <f>IF(ISBLANK(sensor_data[[#This Row],[EC]]), sensor_data[[#This Row],[average]], sensor_data[[#This Row],[EC]])</f>
        <v>15.41</v>
      </c>
      <c r="S513" t="str">
        <f>IF(sensor_data[[#This Row],[Filled Energy Consumption]]&gt;AVERAGE(sensor_data[Filled Energy Consumption]), "High", "Low")</f>
        <v>Low</v>
      </c>
      <c r="T513" t="s">
        <v>329</v>
      </c>
      <c r="U513" t="b">
        <v>1</v>
      </c>
      <c r="V513">
        <v>11</v>
      </c>
      <c r="W513">
        <v>0</v>
      </c>
      <c r="X513" t="s">
        <v>17</v>
      </c>
    </row>
    <row r="514" spans="1:24" x14ac:dyDescent="0.3">
      <c r="A514" s="1">
        <v>45628.192800925928</v>
      </c>
      <c r="B514" s="1" t="str">
        <f>TEXT(sensor_data[[#This Row],[Timestamp]], "MMMM")</f>
        <v>December</v>
      </c>
      <c r="C5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14" s="2">
        <f>MONTH(sensor_data[[#This Row],[Timestamp]])</f>
        <v>12</v>
      </c>
      <c r="E514" s="2">
        <f>DAY(sensor_data[[#This Row],[Timestamp]])</f>
        <v>2</v>
      </c>
      <c r="F514" t="s">
        <v>301</v>
      </c>
      <c r="H514">
        <v>36.1</v>
      </c>
      <c r="I514">
        <v>27.7</v>
      </c>
      <c r="J514" t="b">
        <v>0</v>
      </c>
      <c r="K514">
        <v>3</v>
      </c>
      <c r="L514" t="str">
        <f>IF(sensor_data[[#This Row],[HVAC Setting]]&lt;=2, "Low", IF(sensor_data[[#This Row],[HVAC Setting]]=3, "Normal", "High"))</f>
        <v>Normal</v>
      </c>
      <c r="M514">
        <v>17</v>
      </c>
      <c r="N514">
        <v>17</v>
      </c>
      <c r="O514">
        <f>(sensor_data[[#This Row],[Energy Consumption]]-AVERAGE(sensor_data[Energy Consumption]))/_xlfn.STDEV.P(sensor_data[Energy Consumption])</f>
        <v>-5.1181589523909048E-2</v>
      </c>
      <c r="P514" t="str">
        <f>IF(ABS(sensor_data[[#This Row],[z_zcore]])&gt;3, "Outlier", "Normal")</f>
        <v>Normal</v>
      </c>
      <c r="Q514">
        <f>AVERAGEIF(sensor_data[Unit ID], sensor_data[[#This Row],[Unit ID]], sensor_data[EC])</f>
        <v>16.403529411764705</v>
      </c>
      <c r="R514">
        <f>IF(ISBLANK(sensor_data[[#This Row],[EC]]), sensor_data[[#This Row],[average]], sensor_data[[#This Row],[EC]])</f>
        <v>17</v>
      </c>
      <c r="S514" t="str">
        <f>IF(sensor_data[[#This Row],[Filled Energy Consumption]]&gt;AVERAGE(sensor_data[Filled Energy Consumption]), "High", "Low")</f>
        <v>Low</v>
      </c>
      <c r="T514" t="s">
        <v>225</v>
      </c>
      <c r="U514" t="b">
        <v>0</v>
      </c>
      <c r="V514">
        <v>24</v>
      </c>
      <c r="W514">
        <v>0</v>
      </c>
      <c r="X514" t="s">
        <v>19</v>
      </c>
    </row>
    <row r="515" spans="1:24" x14ac:dyDescent="0.3">
      <c r="A515" s="1">
        <v>45523.245289351849</v>
      </c>
      <c r="B515" s="1" t="str">
        <f>TEXT(sensor_data[[#This Row],[Timestamp]], "MMMM")</f>
        <v>August</v>
      </c>
      <c r="C5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15" s="2">
        <f>MONTH(sensor_data[[#This Row],[Timestamp]])</f>
        <v>8</v>
      </c>
      <c r="E515" s="2">
        <f>DAY(sensor_data[[#This Row],[Timestamp]])</f>
        <v>19</v>
      </c>
      <c r="F515" t="s">
        <v>301</v>
      </c>
      <c r="H515">
        <v>83</v>
      </c>
      <c r="I515">
        <v>66.099999999999994</v>
      </c>
      <c r="J515" t="b">
        <v>0</v>
      </c>
      <c r="K515">
        <v>1</v>
      </c>
      <c r="L515" t="str">
        <f>IF(sensor_data[[#This Row],[HVAC Setting]]&lt;=2, "Low", IF(sensor_data[[#This Row],[HVAC Setting]]=3, "Normal", "High"))</f>
        <v>Low</v>
      </c>
      <c r="M515">
        <v>5</v>
      </c>
      <c r="N515">
        <v>5</v>
      </c>
      <c r="O515">
        <f>(sensor_data[[#This Row],[Energy Consumption]]-AVERAGE(sensor_data[Energy Consumption]))/_xlfn.STDEV.P(sensor_data[Energy Consumption])</f>
        <v>-0.19072140568551499</v>
      </c>
      <c r="P515" t="str">
        <f>IF(ABS(sensor_data[[#This Row],[z_zcore]])&gt;3, "Outlier", "Normal")</f>
        <v>Normal</v>
      </c>
      <c r="Q515">
        <f>AVERAGEIF(sensor_data[Unit ID], sensor_data[[#This Row],[Unit ID]], sensor_data[EC])</f>
        <v>16.403529411764705</v>
      </c>
      <c r="R515">
        <f>IF(ISBLANK(sensor_data[[#This Row],[EC]]), sensor_data[[#This Row],[average]], sensor_data[[#This Row],[EC]])</f>
        <v>5</v>
      </c>
      <c r="S515" t="str">
        <f>IF(sensor_data[[#This Row],[Filled Energy Consumption]]&gt;AVERAGE(sensor_data[Filled Energy Consumption]), "High", "Low")</f>
        <v>Low</v>
      </c>
      <c r="T515" t="s">
        <v>86</v>
      </c>
      <c r="U515" t="b">
        <v>0</v>
      </c>
      <c r="V515">
        <v>15</v>
      </c>
      <c r="W515">
        <v>0</v>
      </c>
      <c r="X515" t="s">
        <v>17</v>
      </c>
    </row>
    <row r="516" spans="1:24" x14ac:dyDescent="0.3">
      <c r="A516" s="1">
        <v>45469.893657407411</v>
      </c>
      <c r="B516" s="1" t="str">
        <f>TEXT(sensor_data[[#This Row],[Timestamp]], "MMMM")</f>
        <v>June</v>
      </c>
      <c r="C5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16" s="2">
        <f>MONTH(sensor_data[[#This Row],[Timestamp]])</f>
        <v>6</v>
      </c>
      <c r="E516" s="2">
        <f>DAY(sensor_data[[#This Row],[Timestamp]])</f>
        <v>26</v>
      </c>
      <c r="F516" t="s">
        <v>301</v>
      </c>
      <c r="H516">
        <v>94.2</v>
      </c>
      <c r="I516">
        <v>56.5</v>
      </c>
      <c r="J516" t="b">
        <v>1</v>
      </c>
      <c r="K516">
        <v>5</v>
      </c>
      <c r="L516" t="str">
        <f>IF(sensor_data[[#This Row],[HVAC Setting]]&lt;=2, "Low", IF(sensor_data[[#This Row],[HVAC Setting]]=3, "Normal", "High"))</f>
        <v>High</v>
      </c>
      <c r="M516">
        <v>28.1</v>
      </c>
      <c r="N516">
        <v>28.1</v>
      </c>
      <c r="O516">
        <f>(sensor_data[[#This Row],[Energy Consumption]]-AVERAGE(sensor_data[Energy Consumption]))/_xlfn.STDEV.P(sensor_data[Energy Consumption])</f>
        <v>7.7892740425576451E-2</v>
      </c>
      <c r="P516" t="str">
        <f>IF(ABS(sensor_data[[#This Row],[z_zcore]])&gt;3, "Outlier", "Normal")</f>
        <v>Normal</v>
      </c>
      <c r="Q516">
        <f>AVERAGEIF(sensor_data[Unit ID], sensor_data[[#This Row],[Unit ID]], sensor_data[EC])</f>
        <v>16.403529411764705</v>
      </c>
      <c r="R516">
        <f>IF(ISBLANK(sensor_data[[#This Row],[EC]]), sensor_data[[#This Row],[average]], sensor_data[[#This Row],[EC]])</f>
        <v>28.1</v>
      </c>
      <c r="S516" t="str">
        <f>IF(sensor_data[[#This Row],[Filled Energy Consumption]]&gt;AVERAGE(sensor_data[Filled Energy Consumption]), "High", "Low")</f>
        <v>High</v>
      </c>
      <c r="T516" t="s">
        <v>235</v>
      </c>
      <c r="U516" t="b">
        <v>1</v>
      </c>
      <c r="V516">
        <v>22</v>
      </c>
      <c r="W516">
        <v>1</v>
      </c>
      <c r="X516" t="s">
        <v>19</v>
      </c>
    </row>
    <row r="517" spans="1:24" x14ac:dyDescent="0.3">
      <c r="A517" s="1">
        <v>45545.856226851851</v>
      </c>
      <c r="B517" s="1" t="str">
        <f>TEXT(sensor_data[[#This Row],[Timestamp]], "MMMM")</f>
        <v>September</v>
      </c>
      <c r="C5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17" s="2">
        <f>MONTH(sensor_data[[#This Row],[Timestamp]])</f>
        <v>9</v>
      </c>
      <c r="E517" s="2">
        <f>DAY(sensor_data[[#This Row],[Timestamp]])</f>
        <v>10</v>
      </c>
      <c r="F517" t="s">
        <v>301</v>
      </c>
      <c r="H517">
        <v>66.400000000000006</v>
      </c>
      <c r="I517">
        <v>44.8</v>
      </c>
      <c r="J517" t="b">
        <v>1</v>
      </c>
      <c r="K517">
        <v>5</v>
      </c>
      <c r="L517" t="str">
        <f>IF(sensor_data[[#This Row],[HVAC Setting]]&lt;=2, "Low", IF(sensor_data[[#This Row],[HVAC Setting]]=3, "Normal", "High"))</f>
        <v>High</v>
      </c>
      <c r="O517">
        <f>(sensor_data[[#This Row],[Energy Consumption]]-AVERAGE(sensor_data[Energy Consumption]))/_xlfn.STDEV.P(sensor_data[Energy Consumption])</f>
        <v>-0.24886299575285079</v>
      </c>
      <c r="P517" t="str">
        <f>IF(ABS(sensor_data[[#This Row],[z_zcore]])&gt;3, "Outlier", "Normal")</f>
        <v>Normal</v>
      </c>
      <c r="Q517">
        <f>AVERAGEIF(sensor_data[Unit ID], sensor_data[[#This Row],[Unit ID]], sensor_data[EC])</f>
        <v>16.403529411764705</v>
      </c>
      <c r="R517">
        <f>IF(ISBLANK(sensor_data[[#This Row],[EC]]), sensor_data[[#This Row],[average]], sensor_data[[#This Row],[EC]])</f>
        <v>16.403529411764705</v>
      </c>
      <c r="S517" t="str">
        <f>IF(sensor_data[[#This Row],[Filled Energy Consumption]]&gt;AVERAGE(sensor_data[Filled Energy Consumption]), "High", "Low")</f>
        <v>Low</v>
      </c>
      <c r="T517" t="s">
        <v>354</v>
      </c>
      <c r="U517" t="b">
        <v>1</v>
      </c>
      <c r="V517">
        <v>1</v>
      </c>
      <c r="W517">
        <v>1</v>
      </c>
      <c r="X517" t="s">
        <v>17</v>
      </c>
    </row>
    <row r="518" spans="1:24" x14ac:dyDescent="0.3">
      <c r="A518" s="1">
        <v>45619.446122685185</v>
      </c>
      <c r="B518" s="1" t="str">
        <f>TEXT(sensor_data[[#This Row],[Timestamp]], "MMMM")</f>
        <v>November</v>
      </c>
      <c r="C5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18" s="2">
        <f>MONTH(sensor_data[[#This Row],[Timestamp]])</f>
        <v>11</v>
      </c>
      <c r="E518" s="2">
        <f>DAY(sensor_data[[#This Row],[Timestamp]])</f>
        <v>23</v>
      </c>
      <c r="F518" t="s">
        <v>301</v>
      </c>
      <c r="H518">
        <v>71.900000000000006</v>
      </c>
      <c r="I518">
        <v>44</v>
      </c>
      <c r="J518" t="b">
        <v>1</v>
      </c>
      <c r="K518">
        <v>3.5</v>
      </c>
      <c r="L518" t="str">
        <f>IF(sensor_data[[#This Row],[HVAC Setting]]&lt;=2, "Low", IF(sensor_data[[#This Row],[HVAC Setting]]=3, "Normal", "High"))</f>
        <v>High</v>
      </c>
      <c r="O518">
        <f>(sensor_data[[#This Row],[Energy Consumption]]-AVERAGE(sensor_data[Energy Consumption]))/_xlfn.STDEV.P(sensor_data[Energy Consumption])</f>
        <v>-0.24886299575285079</v>
      </c>
      <c r="P518" t="str">
        <f>IF(ABS(sensor_data[[#This Row],[z_zcore]])&gt;3, "Outlier", "Normal")</f>
        <v>Normal</v>
      </c>
      <c r="Q518">
        <f>AVERAGEIF(sensor_data[Unit ID], sensor_data[[#This Row],[Unit ID]], sensor_data[EC])</f>
        <v>16.403529411764705</v>
      </c>
      <c r="R518">
        <f>IF(ISBLANK(sensor_data[[#This Row],[EC]]), sensor_data[[#This Row],[average]], sensor_data[[#This Row],[EC]])</f>
        <v>16.403529411764705</v>
      </c>
      <c r="S518" t="str">
        <f>IF(sensor_data[[#This Row],[Filled Energy Consumption]]&gt;AVERAGE(sensor_data[Filled Energy Consumption]), "High", "Low")</f>
        <v>Low</v>
      </c>
      <c r="T518" t="s">
        <v>241</v>
      </c>
      <c r="U518" t="b">
        <v>1</v>
      </c>
      <c r="V518">
        <v>14</v>
      </c>
      <c r="W518">
        <v>1</v>
      </c>
      <c r="X518" t="s">
        <v>17</v>
      </c>
    </row>
    <row r="519" spans="1:24" x14ac:dyDescent="0.3">
      <c r="A519" s="1">
        <v>45370.153460648151</v>
      </c>
      <c r="B519" s="1" t="str">
        <f>TEXT(sensor_data[[#This Row],[Timestamp]], "MMMM")</f>
        <v>March</v>
      </c>
      <c r="C5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19" s="2">
        <f>MONTH(sensor_data[[#This Row],[Timestamp]])</f>
        <v>3</v>
      </c>
      <c r="E519" s="2">
        <f>DAY(sensor_data[[#This Row],[Timestamp]])</f>
        <v>19</v>
      </c>
      <c r="F519" t="s">
        <v>301</v>
      </c>
      <c r="H519">
        <v>59.3</v>
      </c>
      <c r="I519">
        <v>50.4</v>
      </c>
      <c r="J519" t="b">
        <v>0</v>
      </c>
      <c r="K519">
        <v>0</v>
      </c>
      <c r="L519" t="str">
        <f>IF(sensor_data[[#This Row],[HVAC Setting]]&lt;=2, "Low", IF(sensor_data[[#This Row],[HVAC Setting]]=3, "Normal", "High"))</f>
        <v>Low</v>
      </c>
      <c r="M519">
        <v>1</v>
      </c>
      <c r="N519">
        <v>1</v>
      </c>
      <c r="O519">
        <f>(sensor_data[[#This Row],[Energy Consumption]]-AVERAGE(sensor_data[Energy Consumption]))/_xlfn.STDEV.P(sensor_data[Energy Consumption])</f>
        <v>-0.23723467773938361</v>
      </c>
      <c r="P519" t="str">
        <f>IF(ABS(sensor_data[[#This Row],[z_zcore]])&gt;3, "Outlier", "Normal")</f>
        <v>Normal</v>
      </c>
      <c r="Q519">
        <f>AVERAGEIF(sensor_data[Unit ID], sensor_data[[#This Row],[Unit ID]], sensor_data[EC])</f>
        <v>16.403529411764705</v>
      </c>
      <c r="R519">
        <f>IF(ISBLANK(sensor_data[[#This Row],[EC]]), sensor_data[[#This Row],[average]], sensor_data[[#This Row],[EC]])</f>
        <v>1</v>
      </c>
      <c r="S519" t="str">
        <f>IF(sensor_data[[#This Row],[Filled Energy Consumption]]&gt;AVERAGE(sensor_data[Filled Energy Consumption]), "High", "Low")</f>
        <v>Low</v>
      </c>
      <c r="T519" t="s">
        <v>355</v>
      </c>
      <c r="U519" t="b">
        <v>0</v>
      </c>
      <c r="V519">
        <v>12</v>
      </c>
      <c r="W519">
        <v>1</v>
      </c>
      <c r="X519" t="s">
        <v>19</v>
      </c>
    </row>
    <row r="520" spans="1:24" x14ac:dyDescent="0.3">
      <c r="A520" s="1">
        <v>45650.607361111113</v>
      </c>
      <c r="B520" s="1" t="str">
        <f>TEXT(sensor_data[[#This Row],[Timestamp]], "MMMM")</f>
        <v>December</v>
      </c>
      <c r="C5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20" s="2">
        <f>MONTH(sensor_data[[#This Row],[Timestamp]])</f>
        <v>12</v>
      </c>
      <c r="E520" s="2">
        <f>DAY(sensor_data[[#This Row],[Timestamp]])</f>
        <v>24</v>
      </c>
      <c r="F520" t="s">
        <v>301</v>
      </c>
      <c r="H520">
        <v>45.9</v>
      </c>
      <c r="I520">
        <v>28.9</v>
      </c>
      <c r="J520" t="b">
        <v>1</v>
      </c>
      <c r="K520">
        <v>3</v>
      </c>
      <c r="L520" t="str">
        <f>IF(sensor_data[[#This Row],[HVAC Setting]]&lt;=2, "Low", IF(sensor_data[[#This Row],[HVAC Setting]]=3, "Normal", "High"))</f>
        <v>Normal</v>
      </c>
      <c r="M520">
        <v>19.47</v>
      </c>
      <c r="N520">
        <v>19.47</v>
      </c>
      <c r="O520">
        <f>(sensor_data[[#This Row],[Energy Consumption]]-AVERAGE(sensor_data[Energy Consumption]))/_xlfn.STDEV.P(sensor_data[Energy Consumption])</f>
        <v>-2.2459644030645178E-2</v>
      </c>
      <c r="P520" t="str">
        <f>IF(ABS(sensor_data[[#This Row],[z_zcore]])&gt;3, "Outlier", "Normal")</f>
        <v>Normal</v>
      </c>
      <c r="Q520">
        <f>AVERAGEIF(sensor_data[Unit ID], sensor_data[[#This Row],[Unit ID]], sensor_data[EC])</f>
        <v>16.403529411764705</v>
      </c>
      <c r="R520">
        <f>IF(ISBLANK(sensor_data[[#This Row],[EC]]), sensor_data[[#This Row],[average]], sensor_data[[#This Row],[EC]])</f>
        <v>19.47</v>
      </c>
      <c r="S520" t="str">
        <f>IF(sensor_data[[#This Row],[Filled Energy Consumption]]&gt;AVERAGE(sensor_data[Filled Energy Consumption]), "High", "Low")</f>
        <v>High</v>
      </c>
      <c r="T520" t="s">
        <v>356</v>
      </c>
      <c r="U520" t="b">
        <v>1</v>
      </c>
      <c r="V520">
        <v>12</v>
      </c>
      <c r="W520">
        <v>0</v>
      </c>
      <c r="X520" t="s">
        <v>14</v>
      </c>
    </row>
    <row r="521" spans="1:24" x14ac:dyDescent="0.3">
      <c r="A521" s="1">
        <v>45307.406863425924</v>
      </c>
      <c r="B521" s="1" t="str">
        <f>TEXT(sensor_data[[#This Row],[Timestamp]], "MMMM")</f>
        <v>January</v>
      </c>
      <c r="C5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21" s="2">
        <f>MONTH(sensor_data[[#This Row],[Timestamp]])</f>
        <v>1</v>
      </c>
      <c r="E521" s="2">
        <f>DAY(sensor_data[[#This Row],[Timestamp]])</f>
        <v>16</v>
      </c>
      <c r="F521" t="s">
        <v>301</v>
      </c>
      <c r="H521">
        <v>47.7</v>
      </c>
      <c r="I521">
        <v>31.6</v>
      </c>
      <c r="J521" t="b">
        <v>1</v>
      </c>
      <c r="K521">
        <v>5</v>
      </c>
      <c r="L521" t="str">
        <f>IF(sensor_data[[#This Row],[HVAC Setting]]&lt;=2, "Low", IF(sensor_data[[#This Row],[HVAC Setting]]=3, "Normal", "High"))</f>
        <v>High</v>
      </c>
      <c r="M521">
        <v>29.31</v>
      </c>
      <c r="N521">
        <v>29.31</v>
      </c>
      <c r="O521">
        <f>(sensor_data[[#This Row],[Energy Consumption]]-AVERAGE(sensor_data[Energy Consumption]))/_xlfn.STDEV.P(sensor_data[Energy Consumption])</f>
        <v>9.1963005221871688E-2</v>
      </c>
      <c r="P521" t="str">
        <f>IF(ABS(sensor_data[[#This Row],[z_zcore]])&gt;3, "Outlier", "Normal")</f>
        <v>Normal</v>
      </c>
      <c r="Q521">
        <f>AVERAGEIF(sensor_data[Unit ID], sensor_data[[#This Row],[Unit ID]], sensor_data[EC])</f>
        <v>16.403529411764705</v>
      </c>
      <c r="R521">
        <f>IF(ISBLANK(sensor_data[[#This Row],[EC]]), sensor_data[[#This Row],[average]], sensor_data[[#This Row],[EC]])</f>
        <v>29.31</v>
      </c>
      <c r="S521" t="str">
        <f>IF(sensor_data[[#This Row],[Filled Energy Consumption]]&gt;AVERAGE(sensor_data[Filled Energy Consumption]), "High", "Low")</f>
        <v>High</v>
      </c>
      <c r="T521" t="s">
        <v>18</v>
      </c>
      <c r="U521" t="b">
        <v>1</v>
      </c>
      <c r="V521">
        <v>17</v>
      </c>
      <c r="W521">
        <v>0</v>
      </c>
      <c r="X521" t="s">
        <v>17</v>
      </c>
    </row>
    <row r="522" spans="1:24" x14ac:dyDescent="0.3">
      <c r="A522" s="1">
        <v>45616.955243055556</v>
      </c>
      <c r="B522" s="1" t="str">
        <f>TEXT(sensor_data[[#This Row],[Timestamp]], "MMMM")</f>
        <v>November</v>
      </c>
      <c r="C5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22" s="2">
        <f>MONTH(sensor_data[[#This Row],[Timestamp]])</f>
        <v>11</v>
      </c>
      <c r="E522" s="2">
        <f>DAY(sensor_data[[#This Row],[Timestamp]])</f>
        <v>20</v>
      </c>
      <c r="F522" t="s">
        <v>357</v>
      </c>
      <c r="H522">
        <v>75</v>
      </c>
      <c r="I522">
        <v>33.9</v>
      </c>
      <c r="J522" t="b">
        <v>1</v>
      </c>
      <c r="K522">
        <v>3</v>
      </c>
      <c r="L522" t="str">
        <f>IF(sensor_data[[#This Row],[HVAC Setting]]&lt;=2, "Low", IF(sensor_data[[#This Row],[HVAC Setting]]=3, "Normal", "High"))</f>
        <v>Normal</v>
      </c>
      <c r="M522">
        <v>16.329999999999998</v>
      </c>
      <c r="N522">
        <v>16.329999999999998</v>
      </c>
      <c r="O522">
        <f>(sensor_data[[#This Row],[Energy Consumption]]-AVERAGE(sensor_data[Energy Consumption]))/_xlfn.STDEV.P(sensor_data[Energy Consumption])</f>
        <v>-5.8972562592932071E-2</v>
      </c>
      <c r="P522" t="str">
        <f>IF(ABS(sensor_data[[#This Row],[z_zcore]])&gt;3, "Outlier", "Normal")</f>
        <v>Normal</v>
      </c>
      <c r="Q522">
        <f>AVERAGEIF(sensor_data[Unit ID], sensor_data[[#This Row],[Unit ID]], sensor_data[EC])</f>
        <v>17.811296296296295</v>
      </c>
      <c r="R522">
        <f>IF(ISBLANK(sensor_data[[#This Row],[EC]]), sensor_data[[#This Row],[average]], sensor_data[[#This Row],[EC]])</f>
        <v>16.329999999999998</v>
      </c>
      <c r="S522" t="str">
        <f>IF(sensor_data[[#This Row],[Filled Energy Consumption]]&gt;AVERAGE(sensor_data[Filled Energy Consumption]), "High", "Low")</f>
        <v>Low</v>
      </c>
      <c r="T522" t="s">
        <v>223</v>
      </c>
      <c r="U522" t="b">
        <v>1</v>
      </c>
      <c r="V522">
        <v>7</v>
      </c>
      <c r="W522">
        <v>1</v>
      </c>
      <c r="X522" t="s">
        <v>19</v>
      </c>
    </row>
    <row r="523" spans="1:24" x14ac:dyDescent="0.3">
      <c r="A523" s="1">
        <v>45318.653275462966</v>
      </c>
      <c r="B523" s="1" t="str">
        <f>TEXT(sensor_data[[#This Row],[Timestamp]], "MMMM")</f>
        <v>January</v>
      </c>
      <c r="C5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23" s="2">
        <f>MONTH(sensor_data[[#This Row],[Timestamp]])</f>
        <v>1</v>
      </c>
      <c r="E523" s="2">
        <f>DAY(sensor_data[[#This Row],[Timestamp]])</f>
        <v>27</v>
      </c>
      <c r="F523" t="s">
        <v>357</v>
      </c>
      <c r="H523">
        <v>55.2</v>
      </c>
      <c r="I523">
        <v>35.1</v>
      </c>
      <c r="J523" t="b">
        <v>0</v>
      </c>
      <c r="K523">
        <v>4.5</v>
      </c>
      <c r="L523" t="str">
        <f>IF(sensor_data[[#This Row],[HVAC Setting]]&lt;=2, "Low", IF(sensor_data[[#This Row],[HVAC Setting]]=3, "Normal", "High"))</f>
        <v>High</v>
      </c>
      <c r="M523">
        <v>23.62</v>
      </c>
      <c r="N523">
        <v>23.62</v>
      </c>
      <c r="O523">
        <f>(sensor_data[[#This Row],[Energy Consumption]]-AVERAGE(sensor_data[Energy Consumption]))/_xlfn.STDEV.P(sensor_data[Energy Consumption])</f>
        <v>2.5797875725243564E-2</v>
      </c>
      <c r="P523" t="str">
        <f>IF(ABS(sensor_data[[#This Row],[z_zcore]])&gt;3, "Outlier", "Normal")</f>
        <v>Normal</v>
      </c>
      <c r="Q523">
        <f>AVERAGEIF(sensor_data[Unit ID], sensor_data[[#This Row],[Unit ID]], sensor_data[EC])</f>
        <v>17.811296296296295</v>
      </c>
      <c r="R523">
        <f>IF(ISBLANK(sensor_data[[#This Row],[EC]]), sensor_data[[#This Row],[average]], sensor_data[[#This Row],[EC]])</f>
        <v>23.62</v>
      </c>
      <c r="S523" t="str">
        <f>IF(sensor_data[[#This Row],[Filled Energy Consumption]]&gt;AVERAGE(sensor_data[Filled Energy Consumption]), "High", "Low")</f>
        <v>High</v>
      </c>
      <c r="T523" t="s">
        <v>358</v>
      </c>
      <c r="U523" t="b">
        <v>0</v>
      </c>
      <c r="V523">
        <v>16</v>
      </c>
      <c r="W523">
        <v>1</v>
      </c>
      <c r="X523" t="s">
        <v>19</v>
      </c>
    </row>
    <row r="524" spans="1:24" x14ac:dyDescent="0.3">
      <c r="A524" s="1">
        <v>45468.53597222222</v>
      </c>
      <c r="B524" s="1" t="str">
        <f>TEXT(sensor_data[[#This Row],[Timestamp]], "MMMM")</f>
        <v>June</v>
      </c>
      <c r="C5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24" s="2">
        <f>MONTH(sensor_data[[#This Row],[Timestamp]])</f>
        <v>6</v>
      </c>
      <c r="E524" s="2">
        <f>DAY(sensor_data[[#This Row],[Timestamp]])</f>
        <v>25</v>
      </c>
      <c r="F524" t="s">
        <v>357</v>
      </c>
      <c r="H524">
        <v>94.4</v>
      </c>
      <c r="I524">
        <v>61.4</v>
      </c>
      <c r="J524" t="b">
        <v>0</v>
      </c>
      <c r="K524">
        <v>2</v>
      </c>
      <c r="L524" t="str">
        <f>IF(sensor_data[[#This Row],[HVAC Setting]]&lt;=2, "Low", IF(sensor_data[[#This Row],[HVAC Setting]]=3, "Normal", "High"))</f>
        <v>Low</v>
      </c>
      <c r="M524">
        <v>12</v>
      </c>
      <c r="N524">
        <v>12</v>
      </c>
      <c r="O524">
        <f>(sensor_data[[#This Row],[Energy Consumption]]-AVERAGE(sensor_data[Energy Consumption]))/_xlfn.STDEV.P(sensor_data[Energy Consumption])</f>
        <v>-0.10932317959124485</v>
      </c>
      <c r="P524" t="str">
        <f>IF(ABS(sensor_data[[#This Row],[z_zcore]])&gt;3, "Outlier", "Normal")</f>
        <v>Normal</v>
      </c>
      <c r="Q524">
        <f>AVERAGEIF(sensor_data[Unit ID], sensor_data[[#This Row],[Unit ID]], sensor_data[EC])</f>
        <v>17.811296296296295</v>
      </c>
      <c r="R524">
        <f>IF(ISBLANK(sensor_data[[#This Row],[EC]]), sensor_data[[#This Row],[average]], sensor_data[[#This Row],[EC]])</f>
        <v>12</v>
      </c>
      <c r="S524" t="str">
        <f>IF(sensor_data[[#This Row],[Filled Energy Consumption]]&gt;AVERAGE(sensor_data[Filled Energy Consumption]), "High", "Low")</f>
        <v>Low</v>
      </c>
      <c r="T524" t="s">
        <v>252</v>
      </c>
      <c r="U524" t="b">
        <v>0</v>
      </c>
      <c r="V524">
        <v>18</v>
      </c>
      <c r="W524">
        <v>1</v>
      </c>
      <c r="X524" t="s">
        <v>19</v>
      </c>
    </row>
    <row r="525" spans="1:24" x14ac:dyDescent="0.3">
      <c r="A525" s="1">
        <v>45551.233981481484</v>
      </c>
      <c r="B525" s="1" t="str">
        <f>TEXT(sensor_data[[#This Row],[Timestamp]], "MMMM")</f>
        <v>September</v>
      </c>
      <c r="C5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25" s="2">
        <f>MONTH(sensor_data[[#This Row],[Timestamp]])</f>
        <v>9</v>
      </c>
      <c r="E525" s="2">
        <f>DAY(sensor_data[[#This Row],[Timestamp]])</f>
        <v>16</v>
      </c>
      <c r="F525" t="s">
        <v>357</v>
      </c>
      <c r="H525">
        <v>63.7</v>
      </c>
      <c r="I525">
        <v>53.8</v>
      </c>
      <c r="J525" t="b">
        <v>0</v>
      </c>
      <c r="K525">
        <v>2</v>
      </c>
      <c r="L525" t="str">
        <f>IF(sensor_data[[#This Row],[HVAC Setting]]&lt;=2, "Low", IF(sensor_data[[#This Row],[HVAC Setting]]=3, "Normal", "High"))</f>
        <v>Low</v>
      </c>
      <c r="M525">
        <v>10</v>
      </c>
      <c r="N525">
        <v>10</v>
      </c>
      <c r="O525">
        <f>(sensor_data[[#This Row],[Energy Consumption]]-AVERAGE(sensor_data[Energy Consumption]))/_xlfn.STDEV.P(sensor_data[Energy Consumption])</f>
        <v>-0.13257981561817916</v>
      </c>
      <c r="P525" t="str">
        <f>IF(ABS(sensor_data[[#This Row],[z_zcore]])&gt;3, "Outlier", "Normal")</f>
        <v>Normal</v>
      </c>
      <c r="Q525">
        <f>AVERAGEIF(sensor_data[Unit ID], sensor_data[[#This Row],[Unit ID]], sensor_data[EC])</f>
        <v>17.811296296296295</v>
      </c>
      <c r="R525">
        <f>IF(ISBLANK(sensor_data[[#This Row],[EC]]), sensor_data[[#This Row],[average]], sensor_data[[#This Row],[EC]])</f>
        <v>10</v>
      </c>
      <c r="S525" t="str">
        <f>IF(sensor_data[[#This Row],[Filled Energy Consumption]]&gt;AVERAGE(sensor_data[Filled Energy Consumption]), "High", "Low")</f>
        <v>Low</v>
      </c>
      <c r="T525" t="s">
        <v>352</v>
      </c>
      <c r="U525" t="b">
        <v>0</v>
      </c>
      <c r="V525">
        <v>9</v>
      </c>
      <c r="W525">
        <v>0</v>
      </c>
      <c r="X525" t="s">
        <v>19</v>
      </c>
    </row>
    <row r="526" spans="1:24" x14ac:dyDescent="0.3">
      <c r="A526" s="1">
        <v>45425.337199074071</v>
      </c>
      <c r="B526" s="1" t="str">
        <f>TEXT(sensor_data[[#This Row],[Timestamp]], "MMMM")</f>
        <v>May</v>
      </c>
      <c r="C5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26" s="2">
        <f>MONTH(sensor_data[[#This Row],[Timestamp]])</f>
        <v>5</v>
      </c>
      <c r="E526" s="2">
        <f>DAY(sensor_data[[#This Row],[Timestamp]])</f>
        <v>13</v>
      </c>
      <c r="F526" t="s">
        <v>357</v>
      </c>
      <c r="H526">
        <v>66.7</v>
      </c>
      <c r="I526">
        <v>41.4</v>
      </c>
      <c r="J526" t="b">
        <v>0</v>
      </c>
      <c r="K526">
        <v>2</v>
      </c>
      <c r="L526" t="str">
        <f>IF(sensor_data[[#This Row],[HVAC Setting]]&lt;=2, "Low", IF(sensor_data[[#This Row],[HVAC Setting]]=3, "Normal", "High"))</f>
        <v>Low</v>
      </c>
      <c r="M526">
        <v>10</v>
      </c>
      <c r="N526">
        <v>10</v>
      </c>
      <c r="O526">
        <f>(sensor_data[[#This Row],[Energy Consumption]]-AVERAGE(sensor_data[Energy Consumption]))/_xlfn.STDEV.P(sensor_data[Energy Consumption])</f>
        <v>-0.13257981561817916</v>
      </c>
      <c r="P526" t="str">
        <f>IF(ABS(sensor_data[[#This Row],[z_zcore]])&gt;3, "Outlier", "Normal")</f>
        <v>Normal</v>
      </c>
      <c r="Q526">
        <f>AVERAGEIF(sensor_data[Unit ID], sensor_data[[#This Row],[Unit ID]], sensor_data[EC])</f>
        <v>17.811296296296295</v>
      </c>
      <c r="R526">
        <f>IF(ISBLANK(sensor_data[[#This Row],[EC]]), sensor_data[[#This Row],[average]], sensor_data[[#This Row],[EC]])</f>
        <v>10</v>
      </c>
      <c r="S526" t="str">
        <f>IF(sensor_data[[#This Row],[Filled Energy Consumption]]&gt;AVERAGE(sensor_data[Filled Energy Consumption]), "High", "Low")</f>
        <v>Low</v>
      </c>
      <c r="T526" t="s">
        <v>344</v>
      </c>
      <c r="U526" t="b">
        <v>0</v>
      </c>
      <c r="V526">
        <v>15</v>
      </c>
      <c r="W526">
        <v>0</v>
      </c>
      <c r="X526" t="s">
        <v>14</v>
      </c>
    </row>
    <row r="527" spans="1:24" x14ac:dyDescent="0.3">
      <c r="A527" s="1">
        <v>45351.698622685188</v>
      </c>
      <c r="B527" s="1" t="str">
        <f>TEXT(sensor_data[[#This Row],[Timestamp]], "MMMM")</f>
        <v>February</v>
      </c>
      <c r="C5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27" s="2">
        <f>MONTH(sensor_data[[#This Row],[Timestamp]])</f>
        <v>2</v>
      </c>
      <c r="E527" s="2">
        <f>DAY(sensor_data[[#This Row],[Timestamp]])</f>
        <v>29</v>
      </c>
      <c r="F527" t="s">
        <v>357</v>
      </c>
      <c r="H527">
        <v>53.6</v>
      </c>
      <c r="I527">
        <v>26.6</v>
      </c>
      <c r="J527" t="b">
        <v>0</v>
      </c>
      <c r="K527">
        <v>2</v>
      </c>
      <c r="L527" t="str">
        <f>IF(sensor_data[[#This Row],[HVAC Setting]]&lt;=2, "Low", IF(sensor_data[[#This Row],[HVAC Setting]]=3, "Normal", "High"))</f>
        <v>Low</v>
      </c>
      <c r="O527">
        <f>(sensor_data[[#This Row],[Energy Consumption]]-AVERAGE(sensor_data[Energy Consumption]))/_xlfn.STDEV.P(sensor_data[Energy Consumption])</f>
        <v>-0.24886299575285079</v>
      </c>
      <c r="P527" t="str">
        <f>IF(ABS(sensor_data[[#This Row],[z_zcore]])&gt;3, "Outlier", "Normal")</f>
        <v>Normal</v>
      </c>
      <c r="Q527">
        <f>AVERAGEIF(sensor_data[Unit ID], sensor_data[[#This Row],[Unit ID]], sensor_data[EC])</f>
        <v>17.811296296296295</v>
      </c>
      <c r="R527">
        <f>IF(ISBLANK(sensor_data[[#This Row],[EC]]), sensor_data[[#This Row],[average]], sensor_data[[#This Row],[EC]])</f>
        <v>17.811296296296295</v>
      </c>
      <c r="S527" t="str">
        <f>IF(sensor_data[[#This Row],[Filled Energy Consumption]]&gt;AVERAGE(sensor_data[Filled Energy Consumption]), "High", "Low")</f>
        <v>Low</v>
      </c>
      <c r="T527" t="s">
        <v>359</v>
      </c>
      <c r="U527" t="b">
        <v>0</v>
      </c>
      <c r="V527">
        <v>5</v>
      </c>
      <c r="W527">
        <v>0</v>
      </c>
      <c r="X527" t="s">
        <v>19</v>
      </c>
    </row>
    <row r="528" spans="1:24" x14ac:dyDescent="0.3">
      <c r="A528" s="1">
        <v>45431.016493055555</v>
      </c>
      <c r="B528" s="1" t="str">
        <f>TEXT(sensor_data[[#This Row],[Timestamp]], "MMMM")</f>
        <v>May</v>
      </c>
      <c r="C5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28" s="2">
        <f>MONTH(sensor_data[[#This Row],[Timestamp]])</f>
        <v>5</v>
      </c>
      <c r="E528" s="2">
        <f>DAY(sensor_data[[#This Row],[Timestamp]])</f>
        <v>19</v>
      </c>
      <c r="F528" t="s">
        <v>357</v>
      </c>
      <c r="H528">
        <v>65.2</v>
      </c>
      <c r="I528">
        <v>53.7</v>
      </c>
      <c r="J528" t="b">
        <v>1</v>
      </c>
      <c r="K528">
        <v>1.5</v>
      </c>
      <c r="L528" t="str">
        <f>IF(sensor_data[[#This Row],[HVAC Setting]]&lt;=2, "Low", IF(sensor_data[[#This Row],[HVAC Setting]]=3, "Normal", "High"))</f>
        <v>Low</v>
      </c>
      <c r="M528">
        <v>11.82</v>
      </c>
      <c r="N528">
        <v>11.82</v>
      </c>
      <c r="O528">
        <f>(sensor_data[[#This Row],[Energy Consumption]]-AVERAGE(sensor_data[Energy Consumption]))/_xlfn.STDEV.P(sensor_data[Energy Consumption])</f>
        <v>-0.11141627683366893</v>
      </c>
      <c r="P528" t="str">
        <f>IF(ABS(sensor_data[[#This Row],[z_zcore]])&gt;3, "Outlier", "Normal")</f>
        <v>Normal</v>
      </c>
      <c r="Q528">
        <f>AVERAGEIF(sensor_data[Unit ID], sensor_data[[#This Row],[Unit ID]], sensor_data[EC])</f>
        <v>17.811296296296295</v>
      </c>
      <c r="R528">
        <f>IF(ISBLANK(sensor_data[[#This Row],[EC]]), sensor_data[[#This Row],[average]], sensor_data[[#This Row],[EC]])</f>
        <v>11.82</v>
      </c>
      <c r="S528" t="str">
        <f>IF(sensor_data[[#This Row],[Filled Energy Consumption]]&gt;AVERAGE(sensor_data[Filled Energy Consumption]), "High", "Low")</f>
        <v>Low</v>
      </c>
      <c r="T528" t="s">
        <v>360</v>
      </c>
      <c r="U528" t="b">
        <v>1</v>
      </c>
      <c r="V528">
        <v>22</v>
      </c>
      <c r="W528">
        <v>0</v>
      </c>
      <c r="X528" t="s">
        <v>19</v>
      </c>
    </row>
    <row r="529" spans="1:24" x14ac:dyDescent="0.3">
      <c r="A529" s="1">
        <v>45560.433078703703</v>
      </c>
      <c r="B529" s="1" t="str">
        <f>TEXT(sensor_data[[#This Row],[Timestamp]], "MMMM")</f>
        <v>September</v>
      </c>
      <c r="C5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29" s="2">
        <f>MONTH(sensor_data[[#This Row],[Timestamp]])</f>
        <v>9</v>
      </c>
      <c r="E529" s="2">
        <f>DAY(sensor_data[[#This Row],[Timestamp]])</f>
        <v>25</v>
      </c>
      <c r="F529" t="s">
        <v>357</v>
      </c>
      <c r="H529">
        <v>61.6</v>
      </c>
      <c r="I529">
        <v>31.3</v>
      </c>
      <c r="J529" t="b">
        <v>0</v>
      </c>
      <c r="K529">
        <v>2</v>
      </c>
      <c r="L529" t="str">
        <f>IF(sensor_data[[#This Row],[HVAC Setting]]&lt;=2, "Low", IF(sensor_data[[#This Row],[HVAC Setting]]=3, "Normal", "High"))</f>
        <v>Low</v>
      </c>
      <c r="M529">
        <v>10</v>
      </c>
      <c r="N529">
        <v>10</v>
      </c>
      <c r="O529">
        <f>(sensor_data[[#This Row],[Energy Consumption]]-AVERAGE(sensor_data[Energy Consumption]))/_xlfn.STDEV.P(sensor_data[Energy Consumption])</f>
        <v>-0.13257981561817916</v>
      </c>
      <c r="P529" t="str">
        <f>IF(ABS(sensor_data[[#This Row],[z_zcore]])&gt;3, "Outlier", "Normal")</f>
        <v>Normal</v>
      </c>
      <c r="Q529">
        <f>AVERAGEIF(sensor_data[Unit ID], sensor_data[[#This Row],[Unit ID]], sensor_data[EC])</f>
        <v>17.811296296296295</v>
      </c>
      <c r="R529">
        <f>IF(ISBLANK(sensor_data[[#This Row],[EC]]), sensor_data[[#This Row],[average]], sensor_data[[#This Row],[EC]])</f>
        <v>10</v>
      </c>
      <c r="S529" t="str">
        <f>IF(sensor_data[[#This Row],[Filled Energy Consumption]]&gt;AVERAGE(sensor_data[Filled Energy Consumption]), "High", "Low")</f>
        <v>Low</v>
      </c>
      <c r="T529" t="s">
        <v>361</v>
      </c>
      <c r="U529" t="b">
        <v>0</v>
      </c>
      <c r="V529">
        <v>15</v>
      </c>
      <c r="W529">
        <v>0</v>
      </c>
      <c r="X529" t="s">
        <v>17</v>
      </c>
    </row>
    <row r="530" spans="1:24" x14ac:dyDescent="0.3">
      <c r="A530" s="1">
        <v>45474.635613425926</v>
      </c>
      <c r="B530" s="1" t="str">
        <f>TEXT(sensor_data[[#This Row],[Timestamp]], "MMMM")</f>
        <v>July</v>
      </c>
      <c r="C5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30" s="2">
        <f>MONTH(sensor_data[[#This Row],[Timestamp]])</f>
        <v>7</v>
      </c>
      <c r="E530" s="2">
        <f>DAY(sensor_data[[#This Row],[Timestamp]])</f>
        <v>1</v>
      </c>
      <c r="F530" t="s">
        <v>357</v>
      </c>
      <c r="H530">
        <v>83.5</v>
      </c>
      <c r="I530">
        <v>43.5</v>
      </c>
      <c r="J530" t="b">
        <v>0</v>
      </c>
      <c r="K530">
        <v>3</v>
      </c>
      <c r="L530" t="str">
        <f>IF(sensor_data[[#This Row],[HVAC Setting]]&lt;=2, "Low", IF(sensor_data[[#This Row],[HVAC Setting]]=3, "Normal", "High"))</f>
        <v>Normal</v>
      </c>
      <c r="M530">
        <v>15</v>
      </c>
      <c r="N530">
        <v>15</v>
      </c>
      <c r="O530">
        <f>(sensor_data[[#This Row],[Energy Consumption]]-AVERAGE(sensor_data[Energy Consumption]))/_xlfn.STDEV.P(sensor_data[Energy Consumption])</f>
        <v>-7.4438225550843368E-2</v>
      </c>
      <c r="P530" t="str">
        <f>IF(ABS(sensor_data[[#This Row],[z_zcore]])&gt;3, "Outlier", "Normal")</f>
        <v>Normal</v>
      </c>
      <c r="Q530">
        <f>AVERAGEIF(sensor_data[Unit ID], sensor_data[[#This Row],[Unit ID]], sensor_data[EC])</f>
        <v>17.811296296296295</v>
      </c>
      <c r="R530">
        <f>IF(ISBLANK(sensor_data[[#This Row],[EC]]), sensor_data[[#This Row],[average]], sensor_data[[#This Row],[EC]])</f>
        <v>15</v>
      </c>
      <c r="S530" t="str">
        <f>IF(sensor_data[[#This Row],[Filled Energy Consumption]]&gt;AVERAGE(sensor_data[Filled Energy Consumption]), "High", "Low")</f>
        <v>Low</v>
      </c>
      <c r="T530" t="s">
        <v>213</v>
      </c>
      <c r="U530" t="b">
        <v>0</v>
      </c>
      <c r="V530">
        <v>4</v>
      </c>
      <c r="W530">
        <v>0</v>
      </c>
      <c r="X530" t="s">
        <v>14</v>
      </c>
    </row>
    <row r="531" spans="1:24" x14ac:dyDescent="0.3">
      <c r="A531" s="1">
        <v>45413.40997685185</v>
      </c>
      <c r="B531" s="1" t="str">
        <f>TEXT(sensor_data[[#This Row],[Timestamp]], "MMMM")</f>
        <v>May</v>
      </c>
      <c r="C5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31" s="2">
        <f>MONTH(sensor_data[[#This Row],[Timestamp]])</f>
        <v>5</v>
      </c>
      <c r="E531" s="2">
        <f>DAY(sensor_data[[#This Row],[Timestamp]])</f>
        <v>1</v>
      </c>
      <c r="F531" t="s">
        <v>357</v>
      </c>
      <c r="H531">
        <v>65.099999999999994</v>
      </c>
      <c r="I531">
        <v>37.1</v>
      </c>
      <c r="J531" t="b">
        <v>1</v>
      </c>
      <c r="K531">
        <v>3</v>
      </c>
      <c r="L531" t="str">
        <f>IF(sensor_data[[#This Row],[HVAC Setting]]&lt;=2, "Low", IF(sensor_data[[#This Row],[HVAC Setting]]=3, "Normal", "High"))</f>
        <v>Normal</v>
      </c>
      <c r="O531">
        <f>(sensor_data[[#This Row],[Energy Consumption]]-AVERAGE(sensor_data[Energy Consumption]))/_xlfn.STDEV.P(sensor_data[Energy Consumption])</f>
        <v>-0.24886299575285079</v>
      </c>
      <c r="P531" t="str">
        <f>IF(ABS(sensor_data[[#This Row],[z_zcore]])&gt;3, "Outlier", "Normal")</f>
        <v>Normal</v>
      </c>
      <c r="Q531">
        <f>AVERAGEIF(sensor_data[Unit ID], sensor_data[[#This Row],[Unit ID]], sensor_data[EC])</f>
        <v>17.811296296296295</v>
      </c>
      <c r="R531">
        <f>IF(ISBLANK(sensor_data[[#This Row],[EC]]), sensor_data[[#This Row],[average]], sensor_data[[#This Row],[EC]])</f>
        <v>17.811296296296295</v>
      </c>
      <c r="S531" t="str">
        <f>IF(sensor_data[[#This Row],[Filled Energy Consumption]]&gt;AVERAGE(sensor_data[Filled Energy Consumption]), "High", "Low")</f>
        <v>Low</v>
      </c>
      <c r="T531" t="s">
        <v>161</v>
      </c>
      <c r="U531" t="b">
        <v>1</v>
      </c>
      <c r="V531">
        <v>5</v>
      </c>
      <c r="W531">
        <v>0</v>
      </c>
      <c r="X531" t="s">
        <v>19</v>
      </c>
    </row>
    <row r="532" spans="1:24" x14ac:dyDescent="0.3">
      <c r="A532" s="1">
        <v>45505.296342592592</v>
      </c>
      <c r="B532" s="1" t="str">
        <f>TEXT(sensor_data[[#This Row],[Timestamp]], "MMMM")</f>
        <v>August</v>
      </c>
      <c r="C5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32" s="2">
        <f>MONTH(sensor_data[[#This Row],[Timestamp]])</f>
        <v>8</v>
      </c>
      <c r="E532" s="2">
        <f>DAY(sensor_data[[#This Row],[Timestamp]])</f>
        <v>1</v>
      </c>
      <c r="F532" t="s">
        <v>357</v>
      </c>
      <c r="H532">
        <v>85.1</v>
      </c>
      <c r="I532">
        <v>57</v>
      </c>
      <c r="J532" t="b">
        <v>1</v>
      </c>
      <c r="K532">
        <v>3</v>
      </c>
      <c r="L532" t="str">
        <f>IF(sensor_data[[#This Row],[HVAC Setting]]&lt;=2, "Low", IF(sensor_data[[#This Row],[HVAC Setting]]=3, "Normal", "High"))</f>
        <v>Normal</v>
      </c>
      <c r="M532">
        <v>18.82</v>
      </c>
      <c r="N532">
        <v>18.82</v>
      </c>
      <c r="O532">
        <f>(sensor_data[[#This Row],[Energy Consumption]]-AVERAGE(sensor_data[Energy Consumption]))/_xlfn.STDEV.P(sensor_data[Energy Consumption])</f>
        <v>-3.0018050739398814E-2</v>
      </c>
      <c r="P532" t="str">
        <f>IF(ABS(sensor_data[[#This Row],[z_zcore]])&gt;3, "Outlier", "Normal")</f>
        <v>Normal</v>
      </c>
      <c r="Q532">
        <f>AVERAGEIF(sensor_data[Unit ID], sensor_data[[#This Row],[Unit ID]], sensor_data[EC])</f>
        <v>17.811296296296295</v>
      </c>
      <c r="R532">
        <f>IF(ISBLANK(sensor_data[[#This Row],[EC]]), sensor_data[[#This Row],[average]], sensor_data[[#This Row],[EC]])</f>
        <v>18.82</v>
      </c>
      <c r="S532" t="str">
        <f>IF(sensor_data[[#This Row],[Filled Energy Consumption]]&gt;AVERAGE(sensor_data[Filled Energy Consumption]), "High", "Low")</f>
        <v>High</v>
      </c>
      <c r="T532" t="s">
        <v>248</v>
      </c>
      <c r="U532" t="b">
        <v>1</v>
      </c>
      <c r="V532">
        <v>12</v>
      </c>
      <c r="W532">
        <v>1</v>
      </c>
      <c r="X532" t="s">
        <v>17</v>
      </c>
    </row>
    <row r="533" spans="1:24" x14ac:dyDescent="0.3">
      <c r="A533" s="1">
        <v>45497.167928240742</v>
      </c>
      <c r="B533" s="1" t="str">
        <f>TEXT(sensor_data[[#This Row],[Timestamp]], "MMMM")</f>
        <v>July</v>
      </c>
      <c r="C5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33" s="2">
        <f>MONTH(sensor_data[[#This Row],[Timestamp]])</f>
        <v>7</v>
      </c>
      <c r="E533" s="2">
        <f>DAY(sensor_data[[#This Row],[Timestamp]])</f>
        <v>24</v>
      </c>
      <c r="F533" t="s">
        <v>357</v>
      </c>
      <c r="H533">
        <v>92.8</v>
      </c>
      <c r="I533">
        <v>59.2</v>
      </c>
      <c r="J533" t="b">
        <v>0</v>
      </c>
      <c r="K533">
        <v>3</v>
      </c>
      <c r="L533" t="str">
        <f>IF(sensor_data[[#This Row],[HVAC Setting]]&lt;=2, "Low", IF(sensor_data[[#This Row],[HVAC Setting]]=3, "Normal", "High"))</f>
        <v>Normal</v>
      </c>
      <c r="M533">
        <v>18</v>
      </c>
      <c r="N533">
        <v>18</v>
      </c>
      <c r="O533">
        <f>(sensor_data[[#This Row],[Energy Consumption]]-AVERAGE(sensor_data[Energy Consumption]))/_xlfn.STDEV.P(sensor_data[Energy Consumption])</f>
        <v>-3.9553271510441891E-2</v>
      </c>
      <c r="P533" t="str">
        <f>IF(ABS(sensor_data[[#This Row],[z_zcore]])&gt;3, "Outlier", "Normal")</f>
        <v>Normal</v>
      </c>
      <c r="Q533">
        <f>AVERAGEIF(sensor_data[Unit ID], sensor_data[[#This Row],[Unit ID]], sensor_data[EC])</f>
        <v>17.811296296296295</v>
      </c>
      <c r="R533">
        <f>IF(ISBLANK(sensor_data[[#This Row],[EC]]), sensor_data[[#This Row],[average]], sensor_data[[#This Row],[EC]])</f>
        <v>18</v>
      </c>
      <c r="S533" t="str">
        <f>IF(sensor_data[[#This Row],[Filled Energy Consumption]]&gt;AVERAGE(sensor_data[Filled Energy Consumption]), "High", "Low")</f>
        <v>High</v>
      </c>
      <c r="T533" t="s">
        <v>362</v>
      </c>
      <c r="U533" t="b">
        <v>0</v>
      </c>
      <c r="V533">
        <v>22</v>
      </c>
      <c r="W533">
        <v>0</v>
      </c>
      <c r="X533" t="s">
        <v>14</v>
      </c>
    </row>
    <row r="534" spans="1:24" x14ac:dyDescent="0.3">
      <c r="A534" s="1">
        <v>45468.450833333336</v>
      </c>
      <c r="B534" s="1" t="str">
        <f>TEXT(sensor_data[[#This Row],[Timestamp]], "MMMM")</f>
        <v>June</v>
      </c>
      <c r="C5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34" s="2">
        <f>MONTH(sensor_data[[#This Row],[Timestamp]])</f>
        <v>6</v>
      </c>
      <c r="E534" s="2">
        <f>DAY(sensor_data[[#This Row],[Timestamp]])</f>
        <v>25</v>
      </c>
      <c r="F534" t="s">
        <v>357</v>
      </c>
      <c r="H534">
        <v>84.4</v>
      </c>
      <c r="I534">
        <v>48.7</v>
      </c>
      <c r="J534" t="b">
        <v>0</v>
      </c>
      <c r="K534">
        <v>3</v>
      </c>
      <c r="L534" t="str">
        <f>IF(sensor_data[[#This Row],[HVAC Setting]]&lt;=2, "Low", IF(sensor_data[[#This Row],[HVAC Setting]]=3, "Normal", "High"))</f>
        <v>Normal</v>
      </c>
      <c r="M534">
        <v>15</v>
      </c>
      <c r="N534">
        <v>15</v>
      </c>
      <c r="O534">
        <f>(sensor_data[[#This Row],[Energy Consumption]]-AVERAGE(sensor_data[Energy Consumption]))/_xlfn.STDEV.P(sensor_data[Energy Consumption])</f>
        <v>-7.4438225550843368E-2</v>
      </c>
      <c r="P534" t="str">
        <f>IF(ABS(sensor_data[[#This Row],[z_zcore]])&gt;3, "Outlier", "Normal")</f>
        <v>Normal</v>
      </c>
      <c r="Q534">
        <f>AVERAGEIF(sensor_data[Unit ID], sensor_data[[#This Row],[Unit ID]], sensor_data[EC])</f>
        <v>17.811296296296295</v>
      </c>
      <c r="R534">
        <f>IF(ISBLANK(sensor_data[[#This Row],[EC]]), sensor_data[[#This Row],[average]], sensor_data[[#This Row],[EC]])</f>
        <v>15</v>
      </c>
      <c r="S534" t="str">
        <f>IF(sensor_data[[#This Row],[Filled Energy Consumption]]&gt;AVERAGE(sensor_data[Filled Energy Consumption]), "High", "Low")</f>
        <v>Low</v>
      </c>
      <c r="T534" t="s">
        <v>236</v>
      </c>
      <c r="U534" t="b">
        <v>0</v>
      </c>
      <c r="V534">
        <v>4</v>
      </c>
      <c r="W534">
        <v>0</v>
      </c>
      <c r="X534" t="s">
        <v>14</v>
      </c>
    </row>
    <row r="535" spans="1:24" x14ac:dyDescent="0.3">
      <c r="A535" s="1">
        <v>45319.155555555553</v>
      </c>
      <c r="B535" s="1" t="str">
        <f>TEXT(sensor_data[[#This Row],[Timestamp]], "MMMM")</f>
        <v>January</v>
      </c>
      <c r="C5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35" s="2">
        <f>MONTH(sensor_data[[#This Row],[Timestamp]])</f>
        <v>1</v>
      </c>
      <c r="E535" s="2">
        <f>DAY(sensor_data[[#This Row],[Timestamp]])</f>
        <v>28</v>
      </c>
      <c r="F535" t="s">
        <v>357</v>
      </c>
      <c r="H535">
        <v>44.2</v>
      </c>
      <c r="I535">
        <v>39.200000000000003</v>
      </c>
      <c r="J535" t="b">
        <v>0</v>
      </c>
      <c r="K535">
        <v>3.5</v>
      </c>
      <c r="L535" t="str">
        <f>IF(sensor_data[[#This Row],[HVAC Setting]]&lt;=2, "Low", IF(sensor_data[[#This Row],[HVAC Setting]]=3, "Normal", "High"))</f>
        <v>High</v>
      </c>
      <c r="M535">
        <v>20.48</v>
      </c>
      <c r="N535">
        <v>20.48</v>
      </c>
      <c r="O535">
        <f>(sensor_data[[#This Row],[Energy Consumption]]-AVERAGE(sensor_data[Energy Consumption]))/_xlfn.STDEV.P(sensor_data[Energy Consumption])</f>
        <v>-1.0715042837043326E-2</v>
      </c>
      <c r="P535" t="str">
        <f>IF(ABS(sensor_data[[#This Row],[z_zcore]])&gt;3, "Outlier", "Normal")</f>
        <v>Normal</v>
      </c>
      <c r="Q535">
        <f>AVERAGEIF(sensor_data[Unit ID], sensor_data[[#This Row],[Unit ID]], sensor_data[EC])</f>
        <v>17.811296296296295</v>
      </c>
      <c r="R535">
        <f>IF(ISBLANK(sensor_data[[#This Row],[EC]]), sensor_data[[#This Row],[average]], sensor_data[[#This Row],[EC]])</f>
        <v>20.48</v>
      </c>
      <c r="S535" t="str">
        <f>IF(sensor_data[[#This Row],[Filled Energy Consumption]]&gt;AVERAGE(sensor_data[Filled Energy Consumption]), "High", "Low")</f>
        <v>High</v>
      </c>
      <c r="T535" t="s">
        <v>363</v>
      </c>
      <c r="U535" t="b">
        <v>0</v>
      </c>
      <c r="V535">
        <v>21</v>
      </c>
      <c r="W535">
        <v>0</v>
      </c>
      <c r="X535" t="s">
        <v>19</v>
      </c>
    </row>
    <row r="536" spans="1:24" x14ac:dyDescent="0.3">
      <c r="A536" s="1">
        <v>45357.162824074076</v>
      </c>
      <c r="B536" s="1" t="str">
        <f>TEXT(sensor_data[[#This Row],[Timestamp]], "MMMM")</f>
        <v>March</v>
      </c>
      <c r="C5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36" s="2">
        <f>MONTH(sensor_data[[#This Row],[Timestamp]])</f>
        <v>3</v>
      </c>
      <c r="E536" s="2">
        <f>DAY(sensor_data[[#This Row],[Timestamp]])</f>
        <v>6</v>
      </c>
      <c r="F536" t="s">
        <v>357</v>
      </c>
      <c r="H536">
        <v>74.7</v>
      </c>
      <c r="I536">
        <v>44.3</v>
      </c>
      <c r="J536" t="b">
        <v>0</v>
      </c>
      <c r="K536">
        <v>2</v>
      </c>
      <c r="L536" t="str">
        <f>IF(sensor_data[[#This Row],[HVAC Setting]]&lt;=2, "Low", IF(sensor_data[[#This Row],[HVAC Setting]]=3, "Normal", "High"))</f>
        <v>Low</v>
      </c>
      <c r="O536">
        <f>(sensor_data[[#This Row],[Energy Consumption]]-AVERAGE(sensor_data[Energy Consumption]))/_xlfn.STDEV.P(sensor_data[Energy Consumption])</f>
        <v>-0.24886299575285079</v>
      </c>
      <c r="P536" t="str">
        <f>IF(ABS(sensor_data[[#This Row],[z_zcore]])&gt;3, "Outlier", "Normal")</f>
        <v>Normal</v>
      </c>
      <c r="Q536">
        <f>AVERAGEIF(sensor_data[Unit ID], sensor_data[[#This Row],[Unit ID]], sensor_data[EC])</f>
        <v>17.811296296296295</v>
      </c>
      <c r="R536">
        <f>IF(ISBLANK(sensor_data[[#This Row],[EC]]), sensor_data[[#This Row],[average]], sensor_data[[#This Row],[EC]])</f>
        <v>17.811296296296295</v>
      </c>
      <c r="S536" t="str">
        <f>IF(sensor_data[[#This Row],[Filled Energy Consumption]]&gt;AVERAGE(sensor_data[Filled Energy Consumption]), "High", "Low")</f>
        <v>Low</v>
      </c>
      <c r="T536" t="s">
        <v>243</v>
      </c>
      <c r="U536" t="b">
        <v>0</v>
      </c>
      <c r="V536">
        <v>11</v>
      </c>
      <c r="W536">
        <v>0</v>
      </c>
      <c r="X536" t="s">
        <v>17</v>
      </c>
    </row>
    <row r="537" spans="1:24" x14ac:dyDescent="0.3">
      <c r="A537" s="1">
        <v>45426.631620370368</v>
      </c>
      <c r="B537" s="1" t="str">
        <f>TEXT(sensor_data[[#This Row],[Timestamp]], "MMMM")</f>
        <v>May</v>
      </c>
      <c r="C5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37" s="2">
        <f>MONTH(sensor_data[[#This Row],[Timestamp]])</f>
        <v>5</v>
      </c>
      <c r="E537" s="2">
        <f>DAY(sensor_data[[#This Row],[Timestamp]])</f>
        <v>14</v>
      </c>
      <c r="F537" t="s">
        <v>357</v>
      </c>
      <c r="H537">
        <v>65.400000000000006</v>
      </c>
      <c r="I537">
        <v>57.9</v>
      </c>
      <c r="J537" t="b">
        <v>0</v>
      </c>
      <c r="K537">
        <v>3</v>
      </c>
      <c r="L537" t="str">
        <f>IF(sensor_data[[#This Row],[HVAC Setting]]&lt;=2, "Low", IF(sensor_data[[#This Row],[HVAC Setting]]=3, "Normal", "High"))</f>
        <v>Normal</v>
      </c>
      <c r="M537">
        <v>15</v>
      </c>
      <c r="N537">
        <v>15</v>
      </c>
      <c r="O537">
        <f>(sensor_data[[#This Row],[Energy Consumption]]-AVERAGE(sensor_data[Energy Consumption]))/_xlfn.STDEV.P(sensor_data[Energy Consumption])</f>
        <v>-7.4438225550843368E-2</v>
      </c>
      <c r="P537" t="str">
        <f>IF(ABS(sensor_data[[#This Row],[z_zcore]])&gt;3, "Outlier", "Normal")</f>
        <v>Normal</v>
      </c>
      <c r="Q537">
        <f>AVERAGEIF(sensor_data[Unit ID], sensor_data[[#This Row],[Unit ID]], sensor_data[EC])</f>
        <v>17.811296296296295</v>
      </c>
      <c r="R537">
        <f>IF(ISBLANK(sensor_data[[#This Row],[EC]]), sensor_data[[#This Row],[average]], sensor_data[[#This Row],[EC]])</f>
        <v>15</v>
      </c>
      <c r="S537" t="str">
        <f>IF(sensor_data[[#This Row],[Filled Energy Consumption]]&gt;AVERAGE(sensor_data[Filled Energy Consumption]), "High", "Low")</f>
        <v>Low</v>
      </c>
      <c r="T537" t="s">
        <v>158</v>
      </c>
      <c r="U537" t="b">
        <v>0</v>
      </c>
      <c r="V537">
        <v>21</v>
      </c>
      <c r="W537">
        <v>1</v>
      </c>
      <c r="X537" t="s">
        <v>17</v>
      </c>
    </row>
    <row r="538" spans="1:24" x14ac:dyDescent="0.3">
      <c r="A538" s="1">
        <v>45599.963159722225</v>
      </c>
      <c r="B538" s="1" t="str">
        <f>TEXT(sensor_data[[#This Row],[Timestamp]], "MMMM")</f>
        <v>November</v>
      </c>
      <c r="C5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38" s="2">
        <f>MONTH(sensor_data[[#This Row],[Timestamp]])</f>
        <v>11</v>
      </c>
      <c r="E538" s="2">
        <f>DAY(sensor_data[[#This Row],[Timestamp]])</f>
        <v>3</v>
      </c>
      <c r="F538" t="s">
        <v>357</v>
      </c>
      <c r="H538">
        <v>79</v>
      </c>
      <c r="I538">
        <v>42.2</v>
      </c>
      <c r="J538" t="b">
        <v>1</v>
      </c>
      <c r="K538">
        <v>2.5</v>
      </c>
      <c r="L538" t="str">
        <f>IF(sensor_data[[#This Row],[HVAC Setting]]&lt;=2, "Low", IF(sensor_data[[#This Row],[HVAC Setting]]=3, "Normal", "High"))</f>
        <v>High</v>
      </c>
      <c r="M538">
        <v>15.36</v>
      </c>
      <c r="N538">
        <v>15.36</v>
      </c>
      <c r="O538">
        <f>(sensor_data[[#This Row],[Energy Consumption]]-AVERAGE(sensor_data[Energy Consumption]))/_xlfn.STDEV.P(sensor_data[Energy Consumption])</f>
        <v>-7.0252031065995202E-2</v>
      </c>
      <c r="P538" t="str">
        <f>IF(ABS(sensor_data[[#This Row],[z_zcore]])&gt;3, "Outlier", "Normal")</f>
        <v>Normal</v>
      </c>
      <c r="Q538">
        <f>AVERAGEIF(sensor_data[Unit ID], sensor_data[[#This Row],[Unit ID]], sensor_data[EC])</f>
        <v>17.811296296296295</v>
      </c>
      <c r="R538">
        <f>IF(ISBLANK(sensor_data[[#This Row],[EC]]), sensor_data[[#This Row],[average]], sensor_data[[#This Row],[EC]])</f>
        <v>15.36</v>
      </c>
      <c r="S538" t="str">
        <f>IF(sensor_data[[#This Row],[Filled Energy Consumption]]&gt;AVERAGE(sensor_data[Filled Energy Consumption]), "High", "Low")</f>
        <v>Low</v>
      </c>
      <c r="T538" t="s">
        <v>113</v>
      </c>
      <c r="U538" t="b">
        <v>1</v>
      </c>
      <c r="V538">
        <v>6</v>
      </c>
      <c r="W538">
        <v>1</v>
      </c>
      <c r="X538" t="s">
        <v>17</v>
      </c>
    </row>
    <row r="539" spans="1:24" x14ac:dyDescent="0.3">
      <c r="A539" s="1">
        <v>45363.278414351851</v>
      </c>
      <c r="B539" s="1" t="str">
        <f>TEXT(sensor_data[[#This Row],[Timestamp]], "MMMM")</f>
        <v>March</v>
      </c>
      <c r="C5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39" s="2">
        <f>MONTH(sensor_data[[#This Row],[Timestamp]])</f>
        <v>3</v>
      </c>
      <c r="E539" s="2">
        <f>DAY(sensor_data[[#This Row],[Timestamp]])</f>
        <v>12</v>
      </c>
      <c r="F539" t="s">
        <v>357</v>
      </c>
      <c r="H539">
        <v>62.5</v>
      </c>
      <c r="I539">
        <v>37.9</v>
      </c>
      <c r="J539" t="b">
        <v>1</v>
      </c>
      <c r="K539">
        <v>3</v>
      </c>
      <c r="L539" t="str">
        <f>IF(sensor_data[[#This Row],[HVAC Setting]]&lt;=2, "Low", IF(sensor_data[[#This Row],[HVAC Setting]]=3, "Normal", "High"))</f>
        <v>Normal</v>
      </c>
      <c r="M539">
        <v>16.05</v>
      </c>
      <c r="N539">
        <v>16.05</v>
      </c>
      <c r="O539">
        <f>(sensor_data[[#This Row],[Energy Consumption]]-AVERAGE(sensor_data[Energy Consumption]))/_xlfn.STDEV.P(sensor_data[Energy Consumption])</f>
        <v>-6.2228491636702847E-2</v>
      </c>
      <c r="P539" t="str">
        <f>IF(ABS(sensor_data[[#This Row],[z_zcore]])&gt;3, "Outlier", "Normal")</f>
        <v>Normal</v>
      </c>
      <c r="Q539">
        <f>AVERAGEIF(sensor_data[Unit ID], sensor_data[[#This Row],[Unit ID]], sensor_data[EC])</f>
        <v>17.811296296296295</v>
      </c>
      <c r="R539">
        <f>IF(ISBLANK(sensor_data[[#This Row],[EC]]), sensor_data[[#This Row],[average]], sensor_data[[#This Row],[EC]])</f>
        <v>16.05</v>
      </c>
      <c r="S539" t="str">
        <f>IF(sensor_data[[#This Row],[Filled Energy Consumption]]&gt;AVERAGE(sensor_data[Filled Energy Consumption]), "High", "Low")</f>
        <v>Low</v>
      </c>
      <c r="T539" t="s">
        <v>364</v>
      </c>
      <c r="U539" t="b">
        <v>1</v>
      </c>
      <c r="V539">
        <v>13</v>
      </c>
      <c r="W539">
        <v>0</v>
      </c>
      <c r="X539" t="s">
        <v>17</v>
      </c>
    </row>
    <row r="540" spans="1:24" x14ac:dyDescent="0.3">
      <c r="A540" s="1">
        <v>45501.436909722222</v>
      </c>
      <c r="B540" s="1" t="str">
        <f>TEXT(sensor_data[[#This Row],[Timestamp]], "MMMM")</f>
        <v>July</v>
      </c>
      <c r="C5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40" s="2">
        <f>MONTH(sensor_data[[#This Row],[Timestamp]])</f>
        <v>7</v>
      </c>
      <c r="E540" s="2">
        <f>DAY(sensor_data[[#This Row],[Timestamp]])</f>
        <v>28</v>
      </c>
      <c r="F540" t="s">
        <v>357</v>
      </c>
      <c r="H540">
        <v>91.2</v>
      </c>
      <c r="I540">
        <v>52.4</v>
      </c>
      <c r="J540" t="b">
        <v>0</v>
      </c>
      <c r="K540">
        <v>2.5</v>
      </c>
      <c r="L540" t="str">
        <f>IF(sensor_data[[#This Row],[HVAC Setting]]&lt;=2, "Low", IF(sensor_data[[#This Row],[HVAC Setting]]=3, "Normal", "High"))</f>
        <v>High</v>
      </c>
      <c r="M540">
        <v>15.23</v>
      </c>
      <c r="N540">
        <v>15.23</v>
      </c>
      <c r="O540">
        <f>(sensor_data[[#This Row],[Energy Consumption]]-AVERAGE(sensor_data[Energy Consumption]))/_xlfn.STDEV.P(sensor_data[Energy Consumption])</f>
        <v>-7.1763712407745914E-2</v>
      </c>
      <c r="P540" t="str">
        <f>IF(ABS(sensor_data[[#This Row],[z_zcore]])&gt;3, "Outlier", "Normal")</f>
        <v>Normal</v>
      </c>
      <c r="Q540">
        <f>AVERAGEIF(sensor_data[Unit ID], sensor_data[[#This Row],[Unit ID]], sensor_data[EC])</f>
        <v>17.811296296296295</v>
      </c>
      <c r="R540">
        <f>IF(ISBLANK(sensor_data[[#This Row],[EC]]), sensor_data[[#This Row],[average]], sensor_data[[#This Row],[EC]])</f>
        <v>15.23</v>
      </c>
      <c r="S540" t="str">
        <f>IF(sensor_data[[#This Row],[Filled Energy Consumption]]&gt;AVERAGE(sensor_data[Filled Energy Consumption]), "High", "Low")</f>
        <v>Low</v>
      </c>
      <c r="T540" t="s">
        <v>292</v>
      </c>
      <c r="U540" t="b">
        <v>0</v>
      </c>
      <c r="V540">
        <v>14</v>
      </c>
      <c r="W540">
        <v>0</v>
      </c>
      <c r="X540" t="s">
        <v>14</v>
      </c>
    </row>
    <row r="541" spans="1:24" x14ac:dyDescent="0.3">
      <c r="A541" s="1">
        <v>45541.227083333331</v>
      </c>
      <c r="B541" s="1" t="str">
        <f>TEXT(sensor_data[[#This Row],[Timestamp]], "MMMM")</f>
        <v>September</v>
      </c>
      <c r="C5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41" s="2">
        <f>MONTH(sensor_data[[#This Row],[Timestamp]])</f>
        <v>9</v>
      </c>
      <c r="E541" s="2">
        <f>DAY(sensor_data[[#This Row],[Timestamp]])</f>
        <v>6</v>
      </c>
      <c r="F541" t="s">
        <v>357</v>
      </c>
      <c r="H541">
        <v>63.5</v>
      </c>
      <c r="I541">
        <v>30.8</v>
      </c>
      <c r="J541" t="b">
        <v>1</v>
      </c>
      <c r="K541">
        <v>1</v>
      </c>
      <c r="L541" t="str">
        <f>IF(sensor_data[[#This Row],[HVAC Setting]]&lt;=2, "Low", IF(sensor_data[[#This Row],[HVAC Setting]]=3, "Normal", "High"))</f>
        <v>Low</v>
      </c>
      <c r="M541">
        <v>7.5</v>
      </c>
      <c r="N541">
        <v>7.5</v>
      </c>
      <c r="O541">
        <f>(sensor_data[[#This Row],[Energy Consumption]]-AVERAGE(sensor_data[Energy Consumption]))/_xlfn.STDEV.P(sensor_data[Energy Consumption])</f>
        <v>-0.16165061065184708</v>
      </c>
      <c r="P541" t="str">
        <f>IF(ABS(sensor_data[[#This Row],[z_zcore]])&gt;3, "Outlier", "Normal")</f>
        <v>Normal</v>
      </c>
      <c r="Q541">
        <f>AVERAGEIF(sensor_data[Unit ID], sensor_data[[#This Row],[Unit ID]], sensor_data[EC])</f>
        <v>17.811296296296295</v>
      </c>
      <c r="R541">
        <f>IF(ISBLANK(sensor_data[[#This Row],[EC]]), sensor_data[[#This Row],[average]], sensor_data[[#This Row],[EC]])</f>
        <v>7.5</v>
      </c>
      <c r="S541" t="str">
        <f>IF(sensor_data[[#This Row],[Filled Energy Consumption]]&gt;AVERAGE(sensor_data[Filled Energy Consumption]), "High", "Low")</f>
        <v>Low</v>
      </c>
      <c r="T541" t="s">
        <v>365</v>
      </c>
      <c r="U541" t="b">
        <v>1</v>
      </c>
      <c r="V541">
        <v>11</v>
      </c>
      <c r="W541">
        <v>1</v>
      </c>
      <c r="X541" t="s">
        <v>19</v>
      </c>
    </row>
    <row r="542" spans="1:24" x14ac:dyDescent="0.3">
      <c r="A542" s="1">
        <v>45586.715046296296</v>
      </c>
      <c r="B542" s="1" t="str">
        <f>TEXT(sensor_data[[#This Row],[Timestamp]], "MMMM")</f>
        <v>October</v>
      </c>
      <c r="C5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42" s="2">
        <f>MONTH(sensor_data[[#This Row],[Timestamp]])</f>
        <v>10</v>
      </c>
      <c r="E542" s="2">
        <f>DAY(sensor_data[[#This Row],[Timestamp]])</f>
        <v>21</v>
      </c>
      <c r="F542" t="s">
        <v>366</v>
      </c>
      <c r="H542">
        <v>63.8</v>
      </c>
      <c r="I542">
        <v>37.6</v>
      </c>
      <c r="J542" t="b">
        <v>1</v>
      </c>
      <c r="K542">
        <v>4</v>
      </c>
      <c r="L542" t="str">
        <f>IF(sensor_data[[#This Row],[HVAC Setting]]&lt;=2, "Low", IF(sensor_data[[#This Row],[HVAC Setting]]=3, "Normal", "High"))</f>
        <v>High</v>
      </c>
      <c r="M542">
        <v>24.54</v>
      </c>
      <c r="N542">
        <v>24.54</v>
      </c>
      <c r="O542">
        <f>(sensor_data[[#This Row],[Energy Consumption]]-AVERAGE(sensor_data[Energy Consumption]))/_xlfn.STDEV.P(sensor_data[Energy Consumption])</f>
        <v>3.6495928297633332E-2</v>
      </c>
      <c r="P542" t="str">
        <f>IF(ABS(sensor_data[[#This Row],[z_zcore]])&gt;3, "Outlier", "Normal")</f>
        <v>Normal</v>
      </c>
      <c r="Q542">
        <f>AVERAGEIF(sensor_data[Unit ID], sensor_data[[#This Row],[Unit ID]], sensor_data[EC])</f>
        <v>15.977894736842105</v>
      </c>
      <c r="R542">
        <f>IF(ISBLANK(sensor_data[[#This Row],[EC]]), sensor_data[[#This Row],[average]], sensor_data[[#This Row],[EC]])</f>
        <v>24.54</v>
      </c>
      <c r="S542" t="str">
        <f>IF(sensor_data[[#This Row],[Filled Energy Consumption]]&gt;AVERAGE(sensor_data[Filled Energy Consumption]), "High", "Low")</f>
        <v>High</v>
      </c>
      <c r="T542" t="s">
        <v>183</v>
      </c>
      <c r="U542" t="b">
        <v>1</v>
      </c>
      <c r="V542">
        <v>5</v>
      </c>
      <c r="W542">
        <v>1</v>
      </c>
      <c r="X542" t="s">
        <v>14</v>
      </c>
    </row>
    <row r="543" spans="1:24" x14ac:dyDescent="0.3">
      <c r="A543" s="1">
        <v>45493.210069444445</v>
      </c>
      <c r="B543" s="1" t="str">
        <f>TEXT(sensor_data[[#This Row],[Timestamp]], "MMMM")</f>
        <v>July</v>
      </c>
      <c r="C5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43" s="2">
        <f>MONTH(sensor_data[[#This Row],[Timestamp]])</f>
        <v>7</v>
      </c>
      <c r="E543" s="2">
        <f>DAY(sensor_data[[#This Row],[Timestamp]])</f>
        <v>20</v>
      </c>
      <c r="F543" t="s">
        <v>366</v>
      </c>
      <c r="H543">
        <v>96.1</v>
      </c>
      <c r="I543">
        <v>45.4</v>
      </c>
      <c r="J543" t="b">
        <v>1</v>
      </c>
      <c r="K543">
        <v>4.5</v>
      </c>
      <c r="L543" t="str">
        <f>IF(sensor_data[[#This Row],[HVAC Setting]]&lt;=2, "Low", IF(sensor_data[[#This Row],[HVAC Setting]]=3, "Normal", "High"))</f>
        <v>High</v>
      </c>
      <c r="M543">
        <v>29.33</v>
      </c>
      <c r="N543">
        <v>29.33</v>
      </c>
      <c r="O543">
        <f>(sensor_data[[#This Row],[Energy Consumption]]-AVERAGE(sensor_data[Energy Consumption]))/_xlfn.STDEV.P(sensor_data[Energy Consumption])</f>
        <v>9.219557158214102E-2</v>
      </c>
      <c r="P543" t="str">
        <f>IF(ABS(sensor_data[[#This Row],[z_zcore]])&gt;3, "Outlier", "Normal")</f>
        <v>Normal</v>
      </c>
      <c r="Q543">
        <f>AVERAGEIF(sensor_data[Unit ID], sensor_data[[#This Row],[Unit ID]], sensor_data[EC])</f>
        <v>15.977894736842105</v>
      </c>
      <c r="R543">
        <f>IF(ISBLANK(sensor_data[[#This Row],[EC]]), sensor_data[[#This Row],[average]], sensor_data[[#This Row],[EC]])</f>
        <v>29.33</v>
      </c>
      <c r="S543" t="str">
        <f>IF(sensor_data[[#This Row],[Filled Energy Consumption]]&gt;AVERAGE(sensor_data[Filled Energy Consumption]), "High", "Low")</f>
        <v>High</v>
      </c>
      <c r="T543" t="s">
        <v>314</v>
      </c>
      <c r="U543" t="b">
        <v>1</v>
      </c>
      <c r="V543">
        <v>3</v>
      </c>
      <c r="W543">
        <v>1</v>
      </c>
      <c r="X543" t="s">
        <v>19</v>
      </c>
    </row>
    <row r="544" spans="1:24" x14ac:dyDescent="0.3">
      <c r="A544" s="1">
        <v>45475.172129629631</v>
      </c>
      <c r="B544" s="1" t="str">
        <f>TEXT(sensor_data[[#This Row],[Timestamp]], "MMMM")</f>
        <v>July</v>
      </c>
      <c r="C5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44" s="2">
        <f>MONTH(sensor_data[[#This Row],[Timestamp]])</f>
        <v>7</v>
      </c>
      <c r="E544" s="2">
        <f>DAY(sensor_data[[#This Row],[Timestamp]])</f>
        <v>2</v>
      </c>
      <c r="F544" t="s">
        <v>366</v>
      </c>
      <c r="H544">
        <v>89.8</v>
      </c>
      <c r="I544">
        <v>64.3</v>
      </c>
      <c r="J544" t="b">
        <v>0</v>
      </c>
      <c r="K544">
        <v>3</v>
      </c>
      <c r="L544" t="str">
        <f>IF(sensor_data[[#This Row],[HVAC Setting]]&lt;=2, "Low", IF(sensor_data[[#This Row],[HVAC Setting]]=3, "Normal", "High"))</f>
        <v>Normal</v>
      </c>
      <c r="M544">
        <v>18</v>
      </c>
      <c r="N544">
        <v>18</v>
      </c>
      <c r="O544">
        <f>(sensor_data[[#This Row],[Energy Consumption]]-AVERAGE(sensor_data[Energy Consumption]))/_xlfn.STDEV.P(sensor_data[Energy Consumption])</f>
        <v>-3.9553271510441891E-2</v>
      </c>
      <c r="P544" t="str">
        <f>IF(ABS(sensor_data[[#This Row],[z_zcore]])&gt;3, "Outlier", "Normal")</f>
        <v>Normal</v>
      </c>
      <c r="Q544">
        <f>AVERAGEIF(sensor_data[Unit ID], sensor_data[[#This Row],[Unit ID]], sensor_data[EC])</f>
        <v>15.977894736842105</v>
      </c>
      <c r="R544">
        <f>IF(ISBLANK(sensor_data[[#This Row],[EC]]), sensor_data[[#This Row],[average]], sensor_data[[#This Row],[EC]])</f>
        <v>18</v>
      </c>
      <c r="S544" t="str">
        <f>IF(sensor_data[[#This Row],[Filled Energy Consumption]]&gt;AVERAGE(sensor_data[Filled Energy Consumption]), "High", "Low")</f>
        <v>High</v>
      </c>
      <c r="T544" t="s">
        <v>67</v>
      </c>
      <c r="U544" t="b">
        <v>0</v>
      </c>
      <c r="V544">
        <v>18</v>
      </c>
      <c r="W544">
        <v>0</v>
      </c>
      <c r="X544" t="s">
        <v>19</v>
      </c>
    </row>
    <row r="545" spans="1:24" x14ac:dyDescent="0.3">
      <c r="A545" s="1">
        <v>45447.135925925926</v>
      </c>
      <c r="B545" s="1" t="str">
        <f>TEXT(sensor_data[[#This Row],[Timestamp]], "MMMM")</f>
        <v>June</v>
      </c>
      <c r="C5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45" s="2">
        <f>MONTH(sensor_data[[#This Row],[Timestamp]])</f>
        <v>6</v>
      </c>
      <c r="E545" s="2">
        <f>DAY(sensor_data[[#This Row],[Timestamp]])</f>
        <v>4</v>
      </c>
      <c r="F545" t="s">
        <v>366</v>
      </c>
      <c r="H545">
        <v>89.3</v>
      </c>
      <c r="I545">
        <v>46.5</v>
      </c>
      <c r="J545" t="b">
        <v>0</v>
      </c>
      <c r="K545">
        <v>1</v>
      </c>
      <c r="L545" t="str">
        <f>IF(sensor_data[[#This Row],[HVAC Setting]]&lt;=2, "Low", IF(sensor_data[[#This Row],[HVAC Setting]]=3, "Normal", "High"))</f>
        <v>Low</v>
      </c>
      <c r="O545">
        <f>(sensor_data[[#This Row],[Energy Consumption]]-AVERAGE(sensor_data[Energy Consumption]))/_xlfn.STDEV.P(sensor_data[Energy Consumption])</f>
        <v>-0.24886299575285079</v>
      </c>
      <c r="P545" t="str">
        <f>IF(ABS(sensor_data[[#This Row],[z_zcore]])&gt;3, "Outlier", "Normal")</f>
        <v>Normal</v>
      </c>
      <c r="Q545">
        <f>AVERAGEIF(sensor_data[Unit ID], sensor_data[[#This Row],[Unit ID]], sensor_data[EC])</f>
        <v>15.977894736842105</v>
      </c>
      <c r="R545">
        <f>IF(ISBLANK(sensor_data[[#This Row],[EC]]), sensor_data[[#This Row],[average]], sensor_data[[#This Row],[EC]])</f>
        <v>15.977894736842105</v>
      </c>
      <c r="S545" t="str">
        <f>IF(sensor_data[[#This Row],[Filled Energy Consumption]]&gt;AVERAGE(sensor_data[Filled Energy Consumption]), "High", "Low")</f>
        <v>Low</v>
      </c>
      <c r="T545" t="s">
        <v>367</v>
      </c>
      <c r="U545" t="b">
        <v>0</v>
      </c>
      <c r="V545">
        <v>23</v>
      </c>
      <c r="W545">
        <v>0</v>
      </c>
      <c r="X545" t="s">
        <v>19</v>
      </c>
    </row>
    <row r="546" spans="1:24" x14ac:dyDescent="0.3">
      <c r="A546" s="1">
        <v>45293.940092592595</v>
      </c>
      <c r="B546" s="1" t="str">
        <f>TEXT(sensor_data[[#This Row],[Timestamp]], "MMMM")</f>
        <v>January</v>
      </c>
      <c r="C5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46" s="2">
        <f>MONTH(sensor_data[[#This Row],[Timestamp]])</f>
        <v>1</v>
      </c>
      <c r="E546" s="2">
        <f>DAY(sensor_data[[#This Row],[Timestamp]])</f>
        <v>2</v>
      </c>
      <c r="F546" t="s">
        <v>366</v>
      </c>
      <c r="H546">
        <v>38.299999999999997</v>
      </c>
      <c r="I546">
        <v>26.2</v>
      </c>
      <c r="J546" t="b">
        <v>0</v>
      </c>
      <c r="K546">
        <v>2</v>
      </c>
      <c r="L546" t="str">
        <f>IF(sensor_data[[#This Row],[HVAC Setting]]&lt;=2, "Low", IF(sensor_data[[#This Row],[HVAC Setting]]=3, "Normal", "High"))</f>
        <v>Low</v>
      </c>
      <c r="M546">
        <v>13</v>
      </c>
      <c r="N546">
        <v>13</v>
      </c>
      <c r="O546">
        <f>(sensor_data[[#This Row],[Energy Consumption]]-AVERAGE(sensor_data[Energy Consumption]))/_xlfn.STDEV.P(sensor_data[Energy Consumption])</f>
        <v>-9.7694861577777695E-2</v>
      </c>
      <c r="P546" t="str">
        <f>IF(ABS(sensor_data[[#This Row],[z_zcore]])&gt;3, "Outlier", "Normal")</f>
        <v>Normal</v>
      </c>
      <c r="Q546">
        <f>AVERAGEIF(sensor_data[Unit ID], sensor_data[[#This Row],[Unit ID]], sensor_data[EC])</f>
        <v>15.977894736842105</v>
      </c>
      <c r="R546">
        <f>IF(ISBLANK(sensor_data[[#This Row],[EC]]), sensor_data[[#This Row],[average]], sensor_data[[#This Row],[EC]])</f>
        <v>13</v>
      </c>
      <c r="S546" t="str">
        <f>IF(sensor_data[[#This Row],[Filled Energy Consumption]]&gt;AVERAGE(sensor_data[Filled Energy Consumption]), "High", "Low")</f>
        <v>Low</v>
      </c>
      <c r="T546" t="s">
        <v>368</v>
      </c>
      <c r="U546" t="b">
        <v>0</v>
      </c>
      <c r="V546">
        <v>1</v>
      </c>
      <c r="W546">
        <v>0</v>
      </c>
      <c r="X546" t="s">
        <v>17</v>
      </c>
    </row>
    <row r="547" spans="1:24" x14ac:dyDescent="0.3">
      <c r="A547" s="1">
        <v>45476.683993055558</v>
      </c>
      <c r="B547" s="1" t="str">
        <f>TEXT(sensor_data[[#This Row],[Timestamp]], "MMMM")</f>
        <v>July</v>
      </c>
      <c r="C5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47" s="2">
        <f>MONTH(sensor_data[[#This Row],[Timestamp]])</f>
        <v>7</v>
      </c>
      <c r="E547" s="2">
        <f>DAY(sensor_data[[#This Row],[Timestamp]])</f>
        <v>3</v>
      </c>
      <c r="F547" t="s">
        <v>366</v>
      </c>
      <c r="H547">
        <v>94.2</v>
      </c>
      <c r="I547">
        <v>47.4</v>
      </c>
      <c r="J547" t="b">
        <v>0</v>
      </c>
      <c r="K547">
        <v>3</v>
      </c>
      <c r="L547" t="str">
        <f>IF(sensor_data[[#This Row],[HVAC Setting]]&lt;=2, "Low", IF(sensor_data[[#This Row],[HVAC Setting]]=3, "Normal", "High"))</f>
        <v>Normal</v>
      </c>
      <c r="M547">
        <v>17</v>
      </c>
      <c r="N547">
        <v>17</v>
      </c>
      <c r="O547">
        <f>(sensor_data[[#This Row],[Energy Consumption]]-AVERAGE(sensor_data[Energy Consumption]))/_xlfn.STDEV.P(sensor_data[Energy Consumption])</f>
        <v>-5.1181589523909048E-2</v>
      </c>
      <c r="P547" t="str">
        <f>IF(ABS(sensor_data[[#This Row],[z_zcore]])&gt;3, "Outlier", "Normal")</f>
        <v>Normal</v>
      </c>
      <c r="Q547">
        <f>AVERAGEIF(sensor_data[Unit ID], sensor_data[[#This Row],[Unit ID]], sensor_data[EC])</f>
        <v>15.977894736842105</v>
      </c>
      <c r="R547">
        <f>IF(ISBLANK(sensor_data[[#This Row],[EC]]), sensor_data[[#This Row],[average]], sensor_data[[#This Row],[EC]])</f>
        <v>17</v>
      </c>
      <c r="S547" t="str">
        <f>IF(sensor_data[[#This Row],[Filled Energy Consumption]]&gt;AVERAGE(sensor_data[Filled Energy Consumption]), "High", "Low")</f>
        <v>Low</v>
      </c>
      <c r="T547" t="s">
        <v>369</v>
      </c>
      <c r="U547" t="b">
        <v>0</v>
      </c>
      <c r="V547">
        <v>24</v>
      </c>
      <c r="W547">
        <v>0</v>
      </c>
      <c r="X547" t="s">
        <v>17</v>
      </c>
    </row>
    <row r="548" spans="1:24" x14ac:dyDescent="0.3">
      <c r="A548" s="1">
        <v>45401.430115740739</v>
      </c>
      <c r="B548" s="1" t="str">
        <f>TEXT(sensor_data[[#This Row],[Timestamp]], "MMMM")</f>
        <v>April</v>
      </c>
      <c r="C5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48" s="2">
        <f>MONTH(sensor_data[[#This Row],[Timestamp]])</f>
        <v>4</v>
      </c>
      <c r="E548" s="2">
        <f>DAY(sensor_data[[#This Row],[Timestamp]])</f>
        <v>19</v>
      </c>
      <c r="F548" t="s">
        <v>366</v>
      </c>
      <c r="H548">
        <v>68.400000000000006</v>
      </c>
      <c r="I548">
        <v>55</v>
      </c>
      <c r="J548" t="b">
        <v>1</v>
      </c>
      <c r="K548">
        <v>3</v>
      </c>
      <c r="L548" t="str">
        <f>IF(sensor_data[[#This Row],[HVAC Setting]]&lt;=2, "Low", IF(sensor_data[[#This Row],[HVAC Setting]]=3, "Normal", "High"))</f>
        <v>Normal</v>
      </c>
      <c r="M548">
        <v>16.97</v>
      </c>
      <c r="N548">
        <v>16.97</v>
      </c>
      <c r="O548">
        <f>(sensor_data[[#This Row],[Energy Consumption]]-AVERAGE(sensor_data[Energy Consumption]))/_xlfn.STDEV.P(sensor_data[Energy Consumption])</f>
        <v>-5.153043906431308E-2</v>
      </c>
      <c r="P548" t="str">
        <f>IF(ABS(sensor_data[[#This Row],[z_zcore]])&gt;3, "Outlier", "Normal")</f>
        <v>Normal</v>
      </c>
      <c r="Q548">
        <f>AVERAGEIF(sensor_data[Unit ID], sensor_data[[#This Row],[Unit ID]], sensor_data[EC])</f>
        <v>15.977894736842105</v>
      </c>
      <c r="R548">
        <f>IF(ISBLANK(sensor_data[[#This Row],[EC]]), sensor_data[[#This Row],[average]], sensor_data[[#This Row],[EC]])</f>
        <v>16.97</v>
      </c>
      <c r="S548" t="str">
        <f>IF(sensor_data[[#This Row],[Filled Energy Consumption]]&gt;AVERAGE(sensor_data[Filled Energy Consumption]), "High", "Low")</f>
        <v>Low</v>
      </c>
      <c r="T548" t="s">
        <v>179</v>
      </c>
      <c r="U548" t="b">
        <v>1</v>
      </c>
      <c r="V548">
        <v>4</v>
      </c>
      <c r="W548">
        <v>0</v>
      </c>
      <c r="X548" t="s">
        <v>14</v>
      </c>
    </row>
    <row r="549" spans="1:24" x14ac:dyDescent="0.3">
      <c r="A549" s="1">
        <v>45401.015868055554</v>
      </c>
      <c r="B549" s="1" t="str">
        <f>TEXT(sensor_data[[#This Row],[Timestamp]], "MMMM")</f>
        <v>April</v>
      </c>
      <c r="C5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49" s="2">
        <f>MONTH(sensor_data[[#This Row],[Timestamp]])</f>
        <v>4</v>
      </c>
      <c r="E549" s="2">
        <f>DAY(sensor_data[[#This Row],[Timestamp]])</f>
        <v>19</v>
      </c>
      <c r="F549" t="s">
        <v>366</v>
      </c>
      <c r="H549">
        <v>75</v>
      </c>
      <c r="I549">
        <v>39.4</v>
      </c>
      <c r="J549" t="b">
        <v>0</v>
      </c>
      <c r="K549">
        <v>1</v>
      </c>
      <c r="L549" t="str">
        <f>IF(sensor_data[[#This Row],[HVAC Setting]]&lt;=2, "Low", IF(sensor_data[[#This Row],[HVAC Setting]]=3, "Normal", "High"))</f>
        <v>Low</v>
      </c>
      <c r="M549">
        <v>5</v>
      </c>
      <c r="N549">
        <v>5</v>
      </c>
      <c r="O549">
        <f>(sensor_data[[#This Row],[Energy Consumption]]-AVERAGE(sensor_data[Energy Consumption]))/_xlfn.STDEV.P(sensor_data[Energy Consumption])</f>
        <v>-0.19072140568551499</v>
      </c>
      <c r="P549" t="str">
        <f>IF(ABS(sensor_data[[#This Row],[z_zcore]])&gt;3, "Outlier", "Normal")</f>
        <v>Normal</v>
      </c>
      <c r="Q549">
        <f>AVERAGEIF(sensor_data[Unit ID], sensor_data[[#This Row],[Unit ID]], sensor_data[EC])</f>
        <v>15.977894736842105</v>
      </c>
      <c r="R549">
        <f>IF(ISBLANK(sensor_data[[#This Row],[EC]]), sensor_data[[#This Row],[average]], sensor_data[[#This Row],[EC]])</f>
        <v>5</v>
      </c>
      <c r="S549" t="str">
        <f>IF(sensor_data[[#This Row],[Filled Energy Consumption]]&gt;AVERAGE(sensor_data[Filled Energy Consumption]), "High", "Low")</f>
        <v>Low</v>
      </c>
      <c r="T549" t="s">
        <v>370</v>
      </c>
      <c r="U549" t="b">
        <v>0</v>
      </c>
      <c r="V549">
        <v>24</v>
      </c>
      <c r="W549">
        <v>0</v>
      </c>
      <c r="X549" t="s">
        <v>14</v>
      </c>
    </row>
    <row r="550" spans="1:24" x14ac:dyDescent="0.3">
      <c r="A550" s="1">
        <v>45646.105983796297</v>
      </c>
      <c r="B550" s="1" t="str">
        <f>TEXT(sensor_data[[#This Row],[Timestamp]], "MMMM")</f>
        <v>December</v>
      </c>
      <c r="C5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50" s="2">
        <f>MONTH(sensor_data[[#This Row],[Timestamp]])</f>
        <v>12</v>
      </c>
      <c r="E550" s="2">
        <f>DAY(sensor_data[[#This Row],[Timestamp]])</f>
        <v>20</v>
      </c>
      <c r="F550" t="s">
        <v>366</v>
      </c>
      <c r="H550">
        <v>48.5</v>
      </c>
      <c r="I550">
        <v>28.9</v>
      </c>
      <c r="J550" t="b">
        <v>0</v>
      </c>
      <c r="K550">
        <v>2</v>
      </c>
      <c r="L550" t="str">
        <f>IF(sensor_data[[#This Row],[HVAC Setting]]&lt;=2, "Low", IF(sensor_data[[#This Row],[HVAC Setting]]=3, "Normal", "High"))</f>
        <v>Low</v>
      </c>
      <c r="M550">
        <v>12</v>
      </c>
      <c r="N550">
        <v>12</v>
      </c>
      <c r="O550">
        <f>(sensor_data[[#This Row],[Energy Consumption]]-AVERAGE(sensor_data[Energy Consumption]))/_xlfn.STDEV.P(sensor_data[Energy Consumption])</f>
        <v>-0.10932317959124485</v>
      </c>
      <c r="P550" t="str">
        <f>IF(ABS(sensor_data[[#This Row],[z_zcore]])&gt;3, "Outlier", "Normal")</f>
        <v>Normal</v>
      </c>
      <c r="Q550">
        <f>AVERAGEIF(sensor_data[Unit ID], sensor_data[[#This Row],[Unit ID]], sensor_data[EC])</f>
        <v>15.977894736842105</v>
      </c>
      <c r="R550">
        <f>IF(ISBLANK(sensor_data[[#This Row],[EC]]), sensor_data[[#This Row],[average]], sensor_data[[#This Row],[EC]])</f>
        <v>12</v>
      </c>
      <c r="S550" t="str">
        <f>IF(sensor_data[[#This Row],[Filled Energy Consumption]]&gt;AVERAGE(sensor_data[Filled Energy Consumption]), "High", "Low")</f>
        <v>Low</v>
      </c>
      <c r="T550" t="s">
        <v>371</v>
      </c>
      <c r="U550" t="b">
        <v>0</v>
      </c>
      <c r="V550">
        <v>4</v>
      </c>
      <c r="W550">
        <v>0</v>
      </c>
      <c r="X550" t="s">
        <v>19</v>
      </c>
    </row>
    <row r="551" spans="1:24" x14ac:dyDescent="0.3">
      <c r="A551" s="1">
        <v>45378.795868055553</v>
      </c>
      <c r="B551" s="1" t="str">
        <f>TEXT(sensor_data[[#This Row],[Timestamp]], "MMMM")</f>
        <v>March</v>
      </c>
      <c r="C5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51" s="2">
        <f>MONTH(sensor_data[[#This Row],[Timestamp]])</f>
        <v>3</v>
      </c>
      <c r="E551" s="2">
        <f>DAY(sensor_data[[#This Row],[Timestamp]])</f>
        <v>27</v>
      </c>
      <c r="F551" t="s">
        <v>366</v>
      </c>
      <c r="H551">
        <v>71.599999999999994</v>
      </c>
      <c r="I551">
        <v>57.5</v>
      </c>
      <c r="J551" t="b">
        <v>0</v>
      </c>
      <c r="K551">
        <v>2</v>
      </c>
      <c r="L551" t="str">
        <f>IF(sensor_data[[#This Row],[HVAC Setting]]&lt;=2, "Low", IF(sensor_data[[#This Row],[HVAC Setting]]=3, "Normal", "High"))</f>
        <v>Low</v>
      </c>
      <c r="M551">
        <v>11</v>
      </c>
      <c r="N551">
        <v>11</v>
      </c>
      <c r="O551">
        <f>(sensor_data[[#This Row],[Energy Consumption]]-AVERAGE(sensor_data[Energy Consumption]))/_xlfn.STDEV.P(sensor_data[Energy Consumption])</f>
        <v>-0.12095149760471202</v>
      </c>
      <c r="P551" t="str">
        <f>IF(ABS(sensor_data[[#This Row],[z_zcore]])&gt;3, "Outlier", "Normal")</f>
        <v>Normal</v>
      </c>
      <c r="Q551">
        <f>AVERAGEIF(sensor_data[Unit ID], sensor_data[[#This Row],[Unit ID]], sensor_data[EC])</f>
        <v>15.977894736842105</v>
      </c>
      <c r="R551">
        <f>IF(ISBLANK(sensor_data[[#This Row],[EC]]), sensor_data[[#This Row],[average]], sensor_data[[#This Row],[EC]])</f>
        <v>11</v>
      </c>
      <c r="S551" t="str">
        <f>IF(sensor_data[[#This Row],[Filled Energy Consumption]]&gt;AVERAGE(sensor_data[Filled Energy Consumption]), "High", "Low")</f>
        <v>Low</v>
      </c>
      <c r="T551" t="s">
        <v>280</v>
      </c>
      <c r="U551" t="b">
        <v>0</v>
      </c>
      <c r="V551">
        <v>16</v>
      </c>
      <c r="W551">
        <v>1</v>
      </c>
      <c r="X551" t="s">
        <v>17</v>
      </c>
    </row>
    <row r="552" spans="1:24" x14ac:dyDescent="0.3">
      <c r="A552" s="1">
        <v>45452.098402777781</v>
      </c>
      <c r="B552" s="1" t="str">
        <f>TEXT(sensor_data[[#This Row],[Timestamp]], "MMMM")</f>
        <v>June</v>
      </c>
      <c r="C5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52" s="2">
        <f>MONTH(sensor_data[[#This Row],[Timestamp]])</f>
        <v>6</v>
      </c>
      <c r="E552" s="2">
        <f>DAY(sensor_data[[#This Row],[Timestamp]])</f>
        <v>9</v>
      </c>
      <c r="F552" t="s">
        <v>366</v>
      </c>
      <c r="H552">
        <v>98.1</v>
      </c>
      <c r="I552">
        <v>59.7</v>
      </c>
      <c r="J552" t="b">
        <v>1</v>
      </c>
      <c r="K552">
        <v>4.5</v>
      </c>
      <c r="L552" t="str">
        <f>IF(sensor_data[[#This Row],[HVAC Setting]]&lt;=2, "Low", IF(sensor_data[[#This Row],[HVAC Setting]]=3, "Normal", "High"))</f>
        <v>High</v>
      </c>
      <c r="M552">
        <v>29.7</v>
      </c>
      <c r="N552">
        <v>29.7</v>
      </c>
      <c r="O552">
        <f>(sensor_data[[#This Row],[Energy Consumption]]-AVERAGE(sensor_data[Energy Consumption]))/_xlfn.STDEV.P(sensor_data[Energy Consumption])</f>
        <v>9.6498049247123879E-2</v>
      </c>
      <c r="P552" t="str">
        <f>IF(ABS(sensor_data[[#This Row],[z_zcore]])&gt;3, "Outlier", "Normal")</f>
        <v>Normal</v>
      </c>
      <c r="Q552">
        <f>AVERAGEIF(sensor_data[Unit ID], sensor_data[[#This Row],[Unit ID]], sensor_data[EC])</f>
        <v>15.977894736842105</v>
      </c>
      <c r="R552">
        <f>IF(ISBLANK(sensor_data[[#This Row],[EC]]), sensor_data[[#This Row],[average]], sensor_data[[#This Row],[EC]])</f>
        <v>29.7</v>
      </c>
      <c r="S552" t="str">
        <f>IF(sensor_data[[#This Row],[Filled Energy Consumption]]&gt;AVERAGE(sensor_data[Filled Energy Consumption]), "High", "Low")</f>
        <v>High</v>
      </c>
      <c r="T552" t="s">
        <v>372</v>
      </c>
      <c r="U552" t="b">
        <v>1</v>
      </c>
      <c r="V552">
        <v>24</v>
      </c>
      <c r="W552">
        <v>1</v>
      </c>
      <c r="X552" t="s">
        <v>14</v>
      </c>
    </row>
    <row r="553" spans="1:24" x14ac:dyDescent="0.3">
      <c r="A553" s="1">
        <v>45475.170069444444</v>
      </c>
      <c r="B553" s="1" t="str">
        <f>TEXT(sensor_data[[#This Row],[Timestamp]], "MMMM")</f>
        <v>July</v>
      </c>
      <c r="C5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53" s="2">
        <f>MONTH(sensor_data[[#This Row],[Timestamp]])</f>
        <v>7</v>
      </c>
      <c r="E553" s="2">
        <f>DAY(sensor_data[[#This Row],[Timestamp]])</f>
        <v>2</v>
      </c>
      <c r="F553" t="s">
        <v>366</v>
      </c>
      <c r="H553">
        <v>88.2</v>
      </c>
      <c r="I553">
        <v>63.1</v>
      </c>
      <c r="J553" t="b">
        <v>0</v>
      </c>
      <c r="K553">
        <v>2</v>
      </c>
      <c r="L553" t="str">
        <f>IF(sensor_data[[#This Row],[HVAC Setting]]&lt;=2, "Low", IF(sensor_data[[#This Row],[HVAC Setting]]=3, "Normal", "High"))</f>
        <v>Low</v>
      </c>
      <c r="M553">
        <v>12</v>
      </c>
      <c r="N553">
        <v>12</v>
      </c>
      <c r="O553">
        <f>(sensor_data[[#This Row],[Energy Consumption]]-AVERAGE(sensor_data[Energy Consumption]))/_xlfn.STDEV.P(sensor_data[Energy Consumption])</f>
        <v>-0.10932317959124485</v>
      </c>
      <c r="P553" t="str">
        <f>IF(ABS(sensor_data[[#This Row],[z_zcore]])&gt;3, "Outlier", "Normal")</f>
        <v>Normal</v>
      </c>
      <c r="Q553">
        <f>AVERAGEIF(sensor_data[Unit ID], sensor_data[[#This Row],[Unit ID]], sensor_data[EC])</f>
        <v>15.977894736842105</v>
      </c>
      <c r="R553">
        <f>IF(ISBLANK(sensor_data[[#This Row],[EC]]), sensor_data[[#This Row],[average]], sensor_data[[#This Row],[EC]])</f>
        <v>12</v>
      </c>
      <c r="S553" t="str">
        <f>IF(sensor_data[[#This Row],[Filled Energy Consumption]]&gt;AVERAGE(sensor_data[Filled Energy Consumption]), "High", "Low")</f>
        <v>Low</v>
      </c>
      <c r="T553" t="s">
        <v>353</v>
      </c>
      <c r="U553" t="b">
        <v>0</v>
      </c>
      <c r="V553">
        <v>3</v>
      </c>
      <c r="W553">
        <v>0</v>
      </c>
      <c r="X553" t="s">
        <v>19</v>
      </c>
    </row>
    <row r="554" spans="1:24" x14ac:dyDescent="0.3">
      <c r="A554" s="1">
        <v>45306.95921296296</v>
      </c>
      <c r="B554" s="1" t="str">
        <f>TEXT(sensor_data[[#This Row],[Timestamp]], "MMMM")</f>
        <v>January</v>
      </c>
      <c r="C5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54" s="2">
        <f>MONTH(sensor_data[[#This Row],[Timestamp]])</f>
        <v>1</v>
      </c>
      <c r="E554" s="2">
        <f>DAY(sensor_data[[#This Row],[Timestamp]])</f>
        <v>15</v>
      </c>
      <c r="F554" t="s">
        <v>366</v>
      </c>
      <c r="H554">
        <v>55.5</v>
      </c>
      <c r="I554">
        <v>37</v>
      </c>
      <c r="J554" t="b">
        <v>0</v>
      </c>
      <c r="K554">
        <v>3</v>
      </c>
      <c r="L554" t="str">
        <f>IF(sensor_data[[#This Row],[HVAC Setting]]&lt;=2, "Low", IF(sensor_data[[#This Row],[HVAC Setting]]=3, "Normal", "High"))</f>
        <v>Normal</v>
      </c>
      <c r="M554">
        <v>15</v>
      </c>
      <c r="N554">
        <v>15</v>
      </c>
      <c r="O554">
        <f>(sensor_data[[#This Row],[Energy Consumption]]-AVERAGE(sensor_data[Energy Consumption]))/_xlfn.STDEV.P(sensor_data[Energy Consumption])</f>
        <v>-7.4438225550843368E-2</v>
      </c>
      <c r="P554" t="str">
        <f>IF(ABS(sensor_data[[#This Row],[z_zcore]])&gt;3, "Outlier", "Normal")</f>
        <v>Normal</v>
      </c>
      <c r="Q554">
        <f>AVERAGEIF(sensor_data[Unit ID], sensor_data[[#This Row],[Unit ID]], sensor_data[EC])</f>
        <v>15.977894736842105</v>
      </c>
      <c r="R554">
        <f>IF(ISBLANK(sensor_data[[#This Row],[EC]]), sensor_data[[#This Row],[average]], sensor_data[[#This Row],[EC]])</f>
        <v>15</v>
      </c>
      <c r="S554" t="str">
        <f>IF(sensor_data[[#This Row],[Filled Energy Consumption]]&gt;AVERAGE(sensor_data[Filled Energy Consumption]), "High", "Low")</f>
        <v>Low</v>
      </c>
      <c r="T554" t="s">
        <v>373</v>
      </c>
      <c r="U554" t="b">
        <v>0</v>
      </c>
      <c r="V554">
        <v>15</v>
      </c>
      <c r="W554">
        <v>0</v>
      </c>
      <c r="X554" t="s">
        <v>19</v>
      </c>
    </row>
    <row r="555" spans="1:24" x14ac:dyDescent="0.3">
      <c r="A555" s="1">
        <v>45629.88790509259</v>
      </c>
      <c r="B555" s="1" t="str">
        <f>TEXT(sensor_data[[#This Row],[Timestamp]], "MMMM")</f>
        <v>December</v>
      </c>
      <c r="C5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55" s="2">
        <f>MONTH(sensor_data[[#This Row],[Timestamp]])</f>
        <v>12</v>
      </c>
      <c r="E555" s="2">
        <f>DAY(sensor_data[[#This Row],[Timestamp]])</f>
        <v>3</v>
      </c>
      <c r="F555" t="s">
        <v>366</v>
      </c>
      <c r="H555">
        <v>56.5</v>
      </c>
      <c r="I555">
        <v>32.6</v>
      </c>
      <c r="J555" t="b">
        <v>1</v>
      </c>
      <c r="K555">
        <v>5</v>
      </c>
      <c r="L555" t="str">
        <f>IF(sensor_data[[#This Row],[HVAC Setting]]&lt;=2, "Low", IF(sensor_data[[#This Row],[HVAC Setting]]=3, "Normal", "High"))</f>
        <v>High</v>
      </c>
      <c r="M555">
        <v>27.45</v>
      </c>
      <c r="N555">
        <v>27.45</v>
      </c>
      <c r="O555">
        <f>(sensor_data[[#This Row],[Energy Consumption]]-AVERAGE(sensor_data[Energy Consumption]))/_xlfn.STDEV.P(sensor_data[Energy Consumption])</f>
        <v>7.0334333716822767E-2</v>
      </c>
      <c r="P555" t="str">
        <f>IF(ABS(sensor_data[[#This Row],[z_zcore]])&gt;3, "Outlier", "Normal")</f>
        <v>Normal</v>
      </c>
      <c r="Q555">
        <f>AVERAGEIF(sensor_data[Unit ID], sensor_data[[#This Row],[Unit ID]], sensor_data[EC])</f>
        <v>15.977894736842105</v>
      </c>
      <c r="R555">
        <f>IF(ISBLANK(sensor_data[[#This Row],[EC]]), sensor_data[[#This Row],[average]], sensor_data[[#This Row],[EC]])</f>
        <v>27.45</v>
      </c>
      <c r="S555" t="str">
        <f>IF(sensor_data[[#This Row],[Filled Energy Consumption]]&gt;AVERAGE(sensor_data[Filled Energy Consumption]), "High", "Low")</f>
        <v>High</v>
      </c>
      <c r="T555" t="s">
        <v>374</v>
      </c>
      <c r="U555" t="b">
        <v>1</v>
      </c>
      <c r="V555">
        <v>15</v>
      </c>
      <c r="W555">
        <v>1</v>
      </c>
      <c r="X555" t="s">
        <v>19</v>
      </c>
    </row>
    <row r="556" spans="1:24" x14ac:dyDescent="0.3">
      <c r="A556" s="1">
        <v>45351.467951388891</v>
      </c>
      <c r="B556" s="1" t="str">
        <f>TEXT(sensor_data[[#This Row],[Timestamp]], "MMMM")</f>
        <v>February</v>
      </c>
      <c r="C5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56" s="2">
        <f>MONTH(sensor_data[[#This Row],[Timestamp]])</f>
        <v>2</v>
      </c>
      <c r="E556" s="2">
        <f>DAY(sensor_data[[#This Row],[Timestamp]])</f>
        <v>29</v>
      </c>
      <c r="F556" t="s">
        <v>366</v>
      </c>
      <c r="H556">
        <v>37.200000000000003</v>
      </c>
      <c r="I556">
        <v>35.700000000000003</v>
      </c>
      <c r="J556" t="b">
        <v>0</v>
      </c>
      <c r="K556">
        <v>2</v>
      </c>
      <c r="L556" t="str">
        <f>IF(sensor_data[[#This Row],[HVAC Setting]]&lt;=2, "Low", IF(sensor_data[[#This Row],[HVAC Setting]]=3, "Normal", "High"))</f>
        <v>Low</v>
      </c>
      <c r="M556">
        <v>13</v>
      </c>
      <c r="N556">
        <v>13</v>
      </c>
      <c r="O556">
        <f>(sensor_data[[#This Row],[Energy Consumption]]-AVERAGE(sensor_data[Energy Consumption]))/_xlfn.STDEV.P(sensor_data[Energy Consumption])</f>
        <v>-9.7694861577777695E-2</v>
      </c>
      <c r="P556" t="str">
        <f>IF(ABS(sensor_data[[#This Row],[z_zcore]])&gt;3, "Outlier", "Normal")</f>
        <v>Normal</v>
      </c>
      <c r="Q556">
        <f>AVERAGEIF(sensor_data[Unit ID], sensor_data[[#This Row],[Unit ID]], sensor_data[EC])</f>
        <v>15.977894736842105</v>
      </c>
      <c r="R556">
        <f>IF(ISBLANK(sensor_data[[#This Row],[EC]]), sensor_data[[#This Row],[average]], sensor_data[[#This Row],[EC]])</f>
        <v>13</v>
      </c>
      <c r="S556" t="str">
        <f>IF(sensor_data[[#This Row],[Filled Energy Consumption]]&gt;AVERAGE(sensor_data[Filled Energy Consumption]), "High", "Low")</f>
        <v>Low</v>
      </c>
      <c r="T556" t="s">
        <v>37</v>
      </c>
      <c r="U556" t="b">
        <v>0</v>
      </c>
      <c r="V556">
        <v>12</v>
      </c>
      <c r="W556">
        <v>0</v>
      </c>
      <c r="X556" t="s">
        <v>14</v>
      </c>
    </row>
    <row r="557" spans="1:24" x14ac:dyDescent="0.3">
      <c r="A557" s="1">
        <v>45351.411030092589</v>
      </c>
      <c r="B557" s="1" t="str">
        <f>TEXT(sensor_data[[#This Row],[Timestamp]], "MMMM")</f>
        <v>February</v>
      </c>
      <c r="C5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57" s="2">
        <f>MONTH(sensor_data[[#This Row],[Timestamp]])</f>
        <v>2</v>
      </c>
      <c r="E557" s="2">
        <f>DAY(sensor_data[[#This Row],[Timestamp]])</f>
        <v>29</v>
      </c>
      <c r="F557" t="s">
        <v>366</v>
      </c>
      <c r="H557">
        <v>55.3</v>
      </c>
      <c r="I557">
        <v>38.299999999999997</v>
      </c>
      <c r="J557" t="b">
        <v>0</v>
      </c>
      <c r="K557">
        <v>3</v>
      </c>
      <c r="L557" t="str">
        <f>IF(sensor_data[[#This Row],[HVAC Setting]]&lt;=2, "Low", IF(sensor_data[[#This Row],[HVAC Setting]]=3, "Normal", "High"))</f>
        <v>Normal</v>
      </c>
      <c r="M557">
        <v>15</v>
      </c>
      <c r="N557">
        <v>15</v>
      </c>
      <c r="O557">
        <f>(sensor_data[[#This Row],[Energy Consumption]]-AVERAGE(sensor_data[Energy Consumption]))/_xlfn.STDEV.P(sensor_data[Energy Consumption])</f>
        <v>-7.4438225550843368E-2</v>
      </c>
      <c r="P557" t="str">
        <f>IF(ABS(sensor_data[[#This Row],[z_zcore]])&gt;3, "Outlier", "Normal")</f>
        <v>Normal</v>
      </c>
      <c r="Q557">
        <f>AVERAGEIF(sensor_data[Unit ID], sensor_data[[#This Row],[Unit ID]], sensor_data[EC])</f>
        <v>15.977894736842105</v>
      </c>
      <c r="R557">
        <f>IF(ISBLANK(sensor_data[[#This Row],[EC]]), sensor_data[[#This Row],[average]], sensor_data[[#This Row],[EC]])</f>
        <v>15</v>
      </c>
      <c r="S557" t="str">
        <f>IF(sensor_data[[#This Row],[Filled Energy Consumption]]&gt;AVERAGE(sensor_data[Filled Energy Consumption]), "High", "Low")</f>
        <v>Low</v>
      </c>
      <c r="T557" t="s">
        <v>375</v>
      </c>
      <c r="U557" t="b">
        <v>0</v>
      </c>
      <c r="V557">
        <v>11</v>
      </c>
      <c r="W557">
        <v>0</v>
      </c>
      <c r="X557" t="s">
        <v>19</v>
      </c>
    </row>
    <row r="558" spans="1:24" x14ac:dyDescent="0.3">
      <c r="A558" s="1">
        <v>45394.575740740744</v>
      </c>
      <c r="B558" s="1" t="str">
        <f>TEXT(sensor_data[[#This Row],[Timestamp]], "MMMM")</f>
        <v>April</v>
      </c>
      <c r="C5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58" s="2">
        <f>MONTH(sensor_data[[#This Row],[Timestamp]])</f>
        <v>4</v>
      </c>
      <c r="E558" s="2">
        <f>DAY(sensor_data[[#This Row],[Timestamp]])</f>
        <v>12</v>
      </c>
      <c r="F558" t="s">
        <v>366</v>
      </c>
      <c r="H558">
        <v>72.8</v>
      </c>
      <c r="I558">
        <v>37.299999999999997</v>
      </c>
      <c r="J558" t="b">
        <v>0</v>
      </c>
      <c r="K558">
        <v>3</v>
      </c>
      <c r="L558" t="str">
        <f>IF(sensor_data[[#This Row],[HVAC Setting]]&lt;=2, "Low", IF(sensor_data[[#This Row],[HVAC Setting]]=3, "Normal", "High"))</f>
        <v>Normal</v>
      </c>
      <c r="M558">
        <v>16</v>
      </c>
      <c r="N558">
        <v>16</v>
      </c>
      <c r="O558">
        <f>(sensor_data[[#This Row],[Energy Consumption]]-AVERAGE(sensor_data[Energy Consumption]))/_xlfn.STDEV.P(sensor_data[Energy Consumption])</f>
        <v>-6.2809907537376211E-2</v>
      </c>
      <c r="P558" t="str">
        <f>IF(ABS(sensor_data[[#This Row],[z_zcore]])&gt;3, "Outlier", "Normal")</f>
        <v>Normal</v>
      </c>
      <c r="Q558">
        <f>AVERAGEIF(sensor_data[Unit ID], sensor_data[[#This Row],[Unit ID]], sensor_data[EC])</f>
        <v>15.977894736842105</v>
      </c>
      <c r="R558">
        <f>IF(ISBLANK(sensor_data[[#This Row],[EC]]), sensor_data[[#This Row],[average]], sensor_data[[#This Row],[EC]])</f>
        <v>16</v>
      </c>
      <c r="S558" t="str">
        <f>IF(sensor_data[[#This Row],[Filled Energy Consumption]]&gt;AVERAGE(sensor_data[Filled Energy Consumption]), "High", "Low")</f>
        <v>Low</v>
      </c>
      <c r="T558" t="s">
        <v>321</v>
      </c>
      <c r="U558" t="b">
        <v>0</v>
      </c>
      <c r="V558">
        <v>21</v>
      </c>
      <c r="W558">
        <v>0</v>
      </c>
      <c r="X558" t="s">
        <v>19</v>
      </c>
    </row>
    <row r="559" spans="1:24" x14ac:dyDescent="0.3">
      <c r="A559" s="1">
        <v>45538.50068287037</v>
      </c>
      <c r="B559" s="1" t="str">
        <f>TEXT(sensor_data[[#This Row],[Timestamp]], "MMMM")</f>
        <v>September</v>
      </c>
      <c r="C5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59" s="2">
        <f>MONTH(sensor_data[[#This Row],[Timestamp]])</f>
        <v>9</v>
      </c>
      <c r="E559" s="2">
        <f>DAY(sensor_data[[#This Row],[Timestamp]])</f>
        <v>3</v>
      </c>
      <c r="F559" t="s">
        <v>366</v>
      </c>
      <c r="H559">
        <v>66.900000000000006</v>
      </c>
      <c r="I559">
        <v>31.4</v>
      </c>
      <c r="J559" t="b">
        <v>0</v>
      </c>
      <c r="K559">
        <v>2</v>
      </c>
      <c r="L559" t="str">
        <f>IF(sensor_data[[#This Row],[HVAC Setting]]&lt;=2, "Low", IF(sensor_data[[#This Row],[HVAC Setting]]=3, "Normal", "High"))</f>
        <v>Low</v>
      </c>
      <c r="M559">
        <v>10</v>
      </c>
      <c r="N559">
        <v>10</v>
      </c>
      <c r="O559">
        <f>(sensor_data[[#This Row],[Energy Consumption]]-AVERAGE(sensor_data[Energy Consumption]))/_xlfn.STDEV.P(sensor_data[Energy Consumption])</f>
        <v>-0.13257981561817916</v>
      </c>
      <c r="P559" t="str">
        <f>IF(ABS(sensor_data[[#This Row],[z_zcore]])&gt;3, "Outlier", "Normal")</f>
        <v>Normal</v>
      </c>
      <c r="Q559">
        <f>AVERAGEIF(sensor_data[Unit ID], sensor_data[[#This Row],[Unit ID]], sensor_data[EC])</f>
        <v>15.977894736842105</v>
      </c>
      <c r="R559">
        <f>IF(ISBLANK(sensor_data[[#This Row],[EC]]), sensor_data[[#This Row],[average]], sensor_data[[#This Row],[EC]])</f>
        <v>10</v>
      </c>
      <c r="S559" t="str">
        <f>IF(sensor_data[[#This Row],[Filled Energy Consumption]]&gt;AVERAGE(sensor_data[Filled Energy Consumption]), "High", "Low")</f>
        <v>Low</v>
      </c>
      <c r="T559" t="s">
        <v>82</v>
      </c>
      <c r="U559" t="b">
        <v>0</v>
      </c>
      <c r="V559">
        <v>17</v>
      </c>
      <c r="W559">
        <v>0</v>
      </c>
      <c r="X559" t="s">
        <v>17</v>
      </c>
    </row>
    <row r="560" spans="1:24" x14ac:dyDescent="0.3">
      <c r="A560" s="1">
        <v>45610.328946759262</v>
      </c>
      <c r="B560" s="1" t="str">
        <f>TEXT(sensor_data[[#This Row],[Timestamp]], "MMMM")</f>
        <v>November</v>
      </c>
      <c r="C5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60" s="2">
        <f>MONTH(sensor_data[[#This Row],[Timestamp]])</f>
        <v>11</v>
      </c>
      <c r="E560" s="2">
        <f>DAY(sensor_data[[#This Row],[Timestamp]])</f>
        <v>14</v>
      </c>
      <c r="F560" t="s">
        <v>366</v>
      </c>
      <c r="H560">
        <v>65</v>
      </c>
      <c r="I560">
        <v>40.299999999999997</v>
      </c>
      <c r="J560" t="b">
        <v>1</v>
      </c>
      <c r="K560">
        <v>3</v>
      </c>
      <c r="L560" t="str">
        <f>IF(sensor_data[[#This Row],[HVAC Setting]]&lt;=2, "Low", IF(sensor_data[[#This Row],[HVAC Setting]]=3, "Normal", "High"))</f>
        <v>Normal</v>
      </c>
      <c r="M560">
        <v>17.59</v>
      </c>
      <c r="N560">
        <v>17.59</v>
      </c>
      <c r="O560">
        <f>(sensor_data[[#This Row],[Energy Consumption]]-AVERAGE(sensor_data[Energy Consumption]))/_xlfn.STDEV.P(sensor_data[Energy Consumption])</f>
        <v>-4.4320881895963428E-2</v>
      </c>
      <c r="P560" t="str">
        <f>IF(ABS(sensor_data[[#This Row],[z_zcore]])&gt;3, "Outlier", "Normal")</f>
        <v>Normal</v>
      </c>
      <c r="Q560">
        <f>AVERAGEIF(sensor_data[Unit ID], sensor_data[[#This Row],[Unit ID]], sensor_data[EC])</f>
        <v>15.977894736842105</v>
      </c>
      <c r="R560">
        <f>IF(ISBLANK(sensor_data[[#This Row],[EC]]), sensor_data[[#This Row],[average]], sensor_data[[#This Row],[EC]])</f>
        <v>17.59</v>
      </c>
      <c r="S560" t="str">
        <f>IF(sensor_data[[#This Row],[Filled Energy Consumption]]&gt;AVERAGE(sensor_data[Filled Energy Consumption]), "High", "Low")</f>
        <v>Low</v>
      </c>
      <c r="T560" t="s">
        <v>376</v>
      </c>
      <c r="U560" t="b">
        <v>1</v>
      </c>
      <c r="V560">
        <v>9</v>
      </c>
      <c r="W560">
        <v>0</v>
      </c>
      <c r="X560" t="s">
        <v>19</v>
      </c>
    </row>
    <row r="561" spans="1:24" x14ac:dyDescent="0.3">
      <c r="A561" s="1">
        <v>45372.001111111109</v>
      </c>
      <c r="B561" s="1" t="str">
        <f>TEXT(sensor_data[[#This Row],[Timestamp]], "MMMM")</f>
        <v>March</v>
      </c>
      <c r="C5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61" s="2">
        <f>MONTH(sensor_data[[#This Row],[Timestamp]])</f>
        <v>3</v>
      </c>
      <c r="E561" s="2">
        <f>DAY(sensor_data[[#This Row],[Timestamp]])</f>
        <v>21</v>
      </c>
      <c r="F561" t="s">
        <v>366</v>
      </c>
      <c r="H561">
        <v>67.5</v>
      </c>
      <c r="I561">
        <v>44.6</v>
      </c>
      <c r="J561" t="b">
        <v>0</v>
      </c>
      <c r="K561">
        <v>0</v>
      </c>
      <c r="L561" t="str">
        <f>IF(sensor_data[[#This Row],[HVAC Setting]]&lt;=2, "Low", IF(sensor_data[[#This Row],[HVAC Setting]]=3, "Normal", "High"))</f>
        <v>Low</v>
      </c>
      <c r="M561">
        <v>1</v>
      </c>
      <c r="N561">
        <v>1</v>
      </c>
      <c r="O561">
        <f>(sensor_data[[#This Row],[Energy Consumption]]-AVERAGE(sensor_data[Energy Consumption]))/_xlfn.STDEV.P(sensor_data[Energy Consumption])</f>
        <v>-0.23723467773938361</v>
      </c>
      <c r="P561" t="str">
        <f>IF(ABS(sensor_data[[#This Row],[z_zcore]])&gt;3, "Outlier", "Normal")</f>
        <v>Normal</v>
      </c>
      <c r="Q561">
        <f>AVERAGEIF(sensor_data[Unit ID], sensor_data[[#This Row],[Unit ID]], sensor_data[EC])</f>
        <v>15.977894736842105</v>
      </c>
      <c r="R561">
        <f>IF(ISBLANK(sensor_data[[#This Row],[EC]]), sensor_data[[#This Row],[average]], sensor_data[[#This Row],[EC]])</f>
        <v>1</v>
      </c>
      <c r="S561" t="str">
        <f>IF(sensor_data[[#This Row],[Filled Energy Consumption]]&gt;AVERAGE(sensor_data[Filled Energy Consumption]), "High", "Low")</f>
        <v>Low</v>
      </c>
      <c r="T561" t="s">
        <v>24</v>
      </c>
      <c r="U561" t="b">
        <v>0</v>
      </c>
      <c r="V561">
        <v>2</v>
      </c>
      <c r="W561">
        <v>0</v>
      </c>
      <c r="X561" t="s">
        <v>17</v>
      </c>
    </row>
    <row r="562" spans="1:24" x14ac:dyDescent="0.3">
      <c r="A562" s="1">
        <v>45432.192129629628</v>
      </c>
      <c r="B562" s="1" t="str">
        <f>TEXT(sensor_data[[#This Row],[Timestamp]], "MMMM")</f>
        <v>May</v>
      </c>
      <c r="C5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62" s="2">
        <f>MONTH(sensor_data[[#This Row],[Timestamp]])</f>
        <v>5</v>
      </c>
      <c r="E562" s="2">
        <f>DAY(sensor_data[[#This Row],[Timestamp]])</f>
        <v>20</v>
      </c>
      <c r="F562" t="s">
        <v>377</v>
      </c>
      <c r="H562">
        <v>62.5</v>
      </c>
      <c r="I562">
        <v>55.6</v>
      </c>
      <c r="J562" t="b">
        <v>0</v>
      </c>
      <c r="K562">
        <v>0</v>
      </c>
      <c r="L562" t="str">
        <f>IF(sensor_data[[#This Row],[HVAC Setting]]&lt;=2, "Low", IF(sensor_data[[#This Row],[HVAC Setting]]=3, "Normal", "High"))</f>
        <v>Low</v>
      </c>
      <c r="M562">
        <v>1</v>
      </c>
      <c r="N562">
        <v>1</v>
      </c>
      <c r="O562">
        <f>(sensor_data[[#This Row],[Energy Consumption]]-AVERAGE(sensor_data[Energy Consumption]))/_xlfn.STDEV.P(sensor_data[Energy Consumption])</f>
        <v>-0.23723467773938361</v>
      </c>
      <c r="P562" t="str">
        <f>IF(ABS(sensor_data[[#This Row],[z_zcore]])&gt;3, "Outlier", "Normal")</f>
        <v>Normal</v>
      </c>
      <c r="Q562">
        <f>AVERAGEIF(sensor_data[Unit ID], sensor_data[[#This Row],[Unit ID]], sensor_data[EC])</f>
        <v>16.094444444444445</v>
      </c>
      <c r="R562">
        <f>IF(ISBLANK(sensor_data[[#This Row],[EC]]), sensor_data[[#This Row],[average]], sensor_data[[#This Row],[EC]])</f>
        <v>1</v>
      </c>
      <c r="S562" t="str">
        <f>IF(sensor_data[[#This Row],[Filled Energy Consumption]]&gt;AVERAGE(sensor_data[Filled Energy Consumption]), "High", "Low")</f>
        <v>Low</v>
      </c>
      <c r="T562" t="s">
        <v>82</v>
      </c>
      <c r="U562" t="b">
        <v>0</v>
      </c>
      <c r="V562">
        <v>1</v>
      </c>
      <c r="W562">
        <v>1</v>
      </c>
      <c r="X562" t="s">
        <v>19</v>
      </c>
    </row>
    <row r="563" spans="1:24" x14ac:dyDescent="0.3">
      <c r="A563" s="1">
        <v>45345.809513888889</v>
      </c>
      <c r="B563" s="1" t="str">
        <f>TEXT(sensor_data[[#This Row],[Timestamp]], "MMMM")</f>
        <v>February</v>
      </c>
      <c r="C5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63" s="2">
        <f>MONTH(sensor_data[[#This Row],[Timestamp]])</f>
        <v>2</v>
      </c>
      <c r="E563" s="2">
        <f>DAY(sensor_data[[#This Row],[Timestamp]])</f>
        <v>23</v>
      </c>
      <c r="F563" t="s">
        <v>377</v>
      </c>
      <c r="H563">
        <v>50.4</v>
      </c>
      <c r="I563">
        <v>31.4</v>
      </c>
      <c r="J563" t="b">
        <v>0</v>
      </c>
      <c r="K563">
        <v>5</v>
      </c>
      <c r="L563" t="str">
        <f>IF(sensor_data[[#This Row],[HVAC Setting]]&lt;=2, "Low", IF(sensor_data[[#This Row],[HVAC Setting]]=3, "Normal", "High"))</f>
        <v>High</v>
      </c>
      <c r="M563">
        <v>27.5</v>
      </c>
      <c r="N563">
        <v>27.5</v>
      </c>
      <c r="O563">
        <f>(sensor_data[[#This Row],[Energy Consumption]]-AVERAGE(sensor_data[Energy Consumption]))/_xlfn.STDEV.P(sensor_data[Energy Consumption])</f>
        <v>7.0915749617496138E-2</v>
      </c>
      <c r="P563" t="str">
        <f>IF(ABS(sensor_data[[#This Row],[z_zcore]])&gt;3, "Outlier", "Normal")</f>
        <v>Normal</v>
      </c>
      <c r="Q563">
        <f>AVERAGEIF(sensor_data[Unit ID], sensor_data[[#This Row],[Unit ID]], sensor_data[EC])</f>
        <v>16.094444444444445</v>
      </c>
      <c r="R563">
        <f>IF(ISBLANK(sensor_data[[#This Row],[EC]]), sensor_data[[#This Row],[average]], sensor_data[[#This Row],[EC]])</f>
        <v>27.5</v>
      </c>
      <c r="S563" t="str">
        <f>IF(sensor_data[[#This Row],[Filled Energy Consumption]]&gt;AVERAGE(sensor_data[Filled Energy Consumption]), "High", "Low")</f>
        <v>High</v>
      </c>
      <c r="T563" t="s">
        <v>220</v>
      </c>
      <c r="U563" t="b">
        <v>0</v>
      </c>
      <c r="V563">
        <v>21</v>
      </c>
      <c r="W563">
        <v>1</v>
      </c>
      <c r="X563" t="s">
        <v>14</v>
      </c>
    </row>
    <row r="564" spans="1:24" x14ac:dyDescent="0.3">
      <c r="A564" s="1">
        <v>45487.898888888885</v>
      </c>
      <c r="B564" s="1" t="str">
        <f>TEXT(sensor_data[[#This Row],[Timestamp]], "MMMM")</f>
        <v>July</v>
      </c>
      <c r="C5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64" s="2">
        <f>MONTH(sensor_data[[#This Row],[Timestamp]])</f>
        <v>7</v>
      </c>
      <c r="E564" s="2">
        <f>DAY(sensor_data[[#This Row],[Timestamp]])</f>
        <v>14</v>
      </c>
      <c r="F564" t="s">
        <v>377</v>
      </c>
      <c r="H564">
        <v>91</v>
      </c>
      <c r="I564">
        <v>62.9</v>
      </c>
      <c r="J564" t="b">
        <v>1</v>
      </c>
      <c r="K564">
        <v>5</v>
      </c>
      <c r="L564" t="str">
        <f>IF(sensor_data[[#This Row],[HVAC Setting]]&lt;=2, "Low", IF(sensor_data[[#This Row],[HVAC Setting]]=3, "Normal", "High"))</f>
        <v>High</v>
      </c>
      <c r="M564">
        <v>31.32</v>
      </c>
      <c r="N564">
        <v>31.32</v>
      </c>
      <c r="O564">
        <f>(sensor_data[[#This Row],[Energy Consumption]]-AVERAGE(sensor_data[Energy Consumption]))/_xlfn.STDEV.P(sensor_data[Energy Consumption])</f>
        <v>0.11533592442894069</v>
      </c>
      <c r="P564" t="str">
        <f>IF(ABS(sensor_data[[#This Row],[z_zcore]])&gt;3, "Outlier", "Normal")</f>
        <v>Normal</v>
      </c>
      <c r="Q564">
        <f>AVERAGEIF(sensor_data[Unit ID], sensor_data[[#This Row],[Unit ID]], sensor_data[EC])</f>
        <v>16.094444444444445</v>
      </c>
      <c r="R564">
        <f>IF(ISBLANK(sensor_data[[#This Row],[EC]]), sensor_data[[#This Row],[average]], sensor_data[[#This Row],[EC]])</f>
        <v>31.32</v>
      </c>
      <c r="S564" t="str">
        <f>IF(sensor_data[[#This Row],[Filled Energy Consumption]]&gt;AVERAGE(sensor_data[Filled Energy Consumption]), "High", "Low")</f>
        <v>High</v>
      </c>
      <c r="T564" t="s">
        <v>134</v>
      </c>
      <c r="U564" t="b">
        <v>1</v>
      </c>
      <c r="V564">
        <v>12</v>
      </c>
      <c r="W564">
        <v>1</v>
      </c>
      <c r="X564" t="s">
        <v>19</v>
      </c>
    </row>
    <row r="565" spans="1:24" x14ac:dyDescent="0.3">
      <c r="A565" s="1">
        <v>45519.139907407407</v>
      </c>
      <c r="B565" s="1" t="str">
        <f>TEXT(sensor_data[[#This Row],[Timestamp]], "MMMM")</f>
        <v>August</v>
      </c>
      <c r="C5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65" s="2">
        <f>MONTH(sensor_data[[#This Row],[Timestamp]])</f>
        <v>8</v>
      </c>
      <c r="E565" s="2">
        <f>DAY(sensor_data[[#This Row],[Timestamp]])</f>
        <v>15</v>
      </c>
      <c r="F565" t="s">
        <v>377</v>
      </c>
      <c r="H565">
        <v>77.3</v>
      </c>
      <c r="I565">
        <v>41.2</v>
      </c>
      <c r="J565" t="b">
        <v>0</v>
      </c>
      <c r="K565">
        <v>1</v>
      </c>
      <c r="L565" t="str">
        <f>IF(sensor_data[[#This Row],[HVAC Setting]]&lt;=2, "Low", IF(sensor_data[[#This Row],[HVAC Setting]]=3, "Normal", "High"))</f>
        <v>Low</v>
      </c>
      <c r="M565">
        <v>5</v>
      </c>
      <c r="N565">
        <v>5</v>
      </c>
      <c r="O565">
        <f>(sensor_data[[#This Row],[Energy Consumption]]-AVERAGE(sensor_data[Energy Consumption]))/_xlfn.STDEV.P(sensor_data[Energy Consumption])</f>
        <v>-0.19072140568551499</v>
      </c>
      <c r="P565" t="str">
        <f>IF(ABS(sensor_data[[#This Row],[z_zcore]])&gt;3, "Outlier", "Normal")</f>
        <v>Normal</v>
      </c>
      <c r="Q565">
        <f>AVERAGEIF(sensor_data[Unit ID], sensor_data[[#This Row],[Unit ID]], sensor_data[EC])</f>
        <v>16.094444444444445</v>
      </c>
      <c r="R565">
        <f>IF(ISBLANK(sensor_data[[#This Row],[EC]]), sensor_data[[#This Row],[average]], sensor_data[[#This Row],[EC]])</f>
        <v>5</v>
      </c>
      <c r="S565" t="str">
        <f>IF(sensor_data[[#This Row],[Filled Energy Consumption]]&gt;AVERAGE(sensor_data[Filled Energy Consumption]), "High", "Low")</f>
        <v>Low</v>
      </c>
      <c r="T565" t="s">
        <v>186</v>
      </c>
      <c r="U565" t="b">
        <v>0</v>
      </c>
      <c r="V565">
        <v>20</v>
      </c>
      <c r="W565">
        <v>0</v>
      </c>
      <c r="X565" t="s">
        <v>17</v>
      </c>
    </row>
    <row r="566" spans="1:24" x14ac:dyDescent="0.3">
      <c r="A566" s="1">
        <v>45338.416458333333</v>
      </c>
      <c r="B566" s="1" t="str">
        <f>TEXT(sensor_data[[#This Row],[Timestamp]], "MMMM")</f>
        <v>February</v>
      </c>
      <c r="C5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66" s="2">
        <f>MONTH(sensor_data[[#This Row],[Timestamp]])</f>
        <v>2</v>
      </c>
      <c r="E566" s="2">
        <f>DAY(sensor_data[[#This Row],[Timestamp]])</f>
        <v>16</v>
      </c>
      <c r="F566" t="s">
        <v>377</v>
      </c>
      <c r="H566">
        <v>42.4</v>
      </c>
      <c r="I566">
        <v>33.1</v>
      </c>
      <c r="J566" t="b">
        <v>1</v>
      </c>
      <c r="K566">
        <v>4</v>
      </c>
      <c r="L566" t="str">
        <f>IF(sensor_data[[#This Row],[HVAC Setting]]&lt;=2, "Low", IF(sensor_data[[#This Row],[HVAC Setting]]=3, "Normal", "High"))</f>
        <v>High</v>
      </c>
      <c r="M566">
        <v>24.27</v>
      </c>
      <c r="N566">
        <v>24.27</v>
      </c>
      <c r="O566">
        <f>(sensor_data[[#This Row],[Energy Consumption]]-AVERAGE(sensor_data[Energy Consumption]))/_xlfn.STDEV.P(sensor_data[Energy Consumption])</f>
        <v>3.33562824339972E-2</v>
      </c>
      <c r="P566" t="str">
        <f>IF(ABS(sensor_data[[#This Row],[z_zcore]])&gt;3, "Outlier", "Normal")</f>
        <v>Normal</v>
      </c>
      <c r="Q566">
        <f>AVERAGEIF(sensor_data[Unit ID], sensor_data[[#This Row],[Unit ID]], sensor_data[EC])</f>
        <v>16.094444444444445</v>
      </c>
      <c r="R566">
        <f>IF(ISBLANK(sensor_data[[#This Row],[EC]]), sensor_data[[#This Row],[average]], sensor_data[[#This Row],[EC]])</f>
        <v>24.27</v>
      </c>
      <c r="S566" t="str">
        <f>IF(sensor_data[[#This Row],[Filled Energy Consumption]]&gt;AVERAGE(sensor_data[Filled Energy Consumption]), "High", "Low")</f>
        <v>High</v>
      </c>
      <c r="T566" t="s">
        <v>131</v>
      </c>
      <c r="U566" t="b">
        <v>1</v>
      </c>
      <c r="V566">
        <v>13</v>
      </c>
      <c r="W566">
        <v>0</v>
      </c>
      <c r="X566" t="s">
        <v>17</v>
      </c>
    </row>
    <row r="567" spans="1:24" x14ac:dyDescent="0.3">
      <c r="A567" s="1">
        <v>45404.101631944446</v>
      </c>
      <c r="B567" s="1" t="str">
        <f>TEXT(sensor_data[[#This Row],[Timestamp]], "MMMM")</f>
        <v>April</v>
      </c>
      <c r="C5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67" s="2">
        <f>MONTH(sensor_data[[#This Row],[Timestamp]])</f>
        <v>4</v>
      </c>
      <c r="E567" s="2">
        <f>DAY(sensor_data[[#This Row],[Timestamp]])</f>
        <v>22</v>
      </c>
      <c r="F567" t="s">
        <v>377</v>
      </c>
      <c r="H567">
        <v>72.3</v>
      </c>
      <c r="I567">
        <v>47.3</v>
      </c>
      <c r="J567" t="b">
        <v>0</v>
      </c>
      <c r="K567">
        <v>2</v>
      </c>
      <c r="L567" t="str">
        <f>IF(sensor_data[[#This Row],[HVAC Setting]]&lt;=2, "Low", IF(sensor_data[[#This Row],[HVAC Setting]]=3, "Normal", "High"))</f>
        <v>Low</v>
      </c>
      <c r="M567">
        <v>11</v>
      </c>
      <c r="N567">
        <v>11</v>
      </c>
      <c r="O567">
        <f>(sensor_data[[#This Row],[Energy Consumption]]-AVERAGE(sensor_data[Energy Consumption]))/_xlfn.STDEV.P(sensor_data[Energy Consumption])</f>
        <v>-0.12095149760471202</v>
      </c>
      <c r="P567" t="str">
        <f>IF(ABS(sensor_data[[#This Row],[z_zcore]])&gt;3, "Outlier", "Normal")</f>
        <v>Normal</v>
      </c>
      <c r="Q567">
        <f>AVERAGEIF(sensor_data[Unit ID], sensor_data[[#This Row],[Unit ID]], sensor_data[EC])</f>
        <v>16.094444444444445</v>
      </c>
      <c r="R567">
        <f>IF(ISBLANK(sensor_data[[#This Row],[EC]]), sensor_data[[#This Row],[average]], sensor_data[[#This Row],[EC]])</f>
        <v>11</v>
      </c>
      <c r="S567" t="str">
        <f>IF(sensor_data[[#This Row],[Filled Energy Consumption]]&gt;AVERAGE(sensor_data[Filled Energy Consumption]), "High", "Low")</f>
        <v>Low</v>
      </c>
      <c r="T567" t="s">
        <v>378</v>
      </c>
      <c r="U567" t="b">
        <v>0</v>
      </c>
      <c r="V567">
        <v>5</v>
      </c>
      <c r="W567">
        <v>0</v>
      </c>
      <c r="X567" t="s">
        <v>17</v>
      </c>
    </row>
    <row r="568" spans="1:24" x14ac:dyDescent="0.3">
      <c r="A568" s="1">
        <v>45498.59103009259</v>
      </c>
      <c r="B568" s="1" t="str">
        <f>TEXT(sensor_data[[#This Row],[Timestamp]], "MMMM")</f>
        <v>July</v>
      </c>
      <c r="C5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68" s="2">
        <f>MONTH(sensor_data[[#This Row],[Timestamp]])</f>
        <v>7</v>
      </c>
      <c r="E568" s="2">
        <f>DAY(sensor_data[[#This Row],[Timestamp]])</f>
        <v>25</v>
      </c>
      <c r="F568" t="s">
        <v>377</v>
      </c>
      <c r="H568">
        <v>93.4</v>
      </c>
      <c r="I568">
        <v>63.2</v>
      </c>
      <c r="J568" t="b">
        <v>1</v>
      </c>
      <c r="K568">
        <v>4</v>
      </c>
      <c r="L568" t="str">
        <f>IF(sensor_data[[#This Row],[HVAC Setting]]&lt;=2, "Low", IF(sensor_data[[#This Row],[HVAC Setting]]=3, "Normal", "High"))</f>
        <v>High</v>
      </c>
      <c r="O568">
        <f>(sensor_data[[#This Row],[Energy Consumption]]-AVERAGE(sensor_data[Energy Consumption]))/_xlfn.STDEV.P(sensor_data[Energy Consumption])</f>
        <v>-0.24886299575285079</v>
      </c>
      <c r="P568" t="str">
        <f>IF(ABS(sensor_data[[#This Row],[z_zcore]])&gt;3, "Outlier", "Normal")</f>
        <v>Normal</v>
      </c>
      <c r="Q568">
        <f>AVERAGEIF(sensor_data[Unit ID], sensor_data[[#This Row],[Unit ID]], sensor_data[EC])</f>
        <v>16.094444444444445</v>
      </c>
      <c r="R568">
        <f>IF(ISBLANK(sensor_data[[#This Row],[EC]]), sensor_data[[#This Row],[average]], sensor_data[[#This Row],[EC]])</f>
        <v>16.094444444444445</v>
      </c>
      <c r="S568" t="str">
        <f>IF(sensor_data[[#This Row],[Filled Energy Consumption]]&gt;AVERAGE(sensor_data[Filled Energy Consumption]), "High", "Low")</f>
        <v>Low</v>
      </c>
      <c r="T568" t="s">
        <v>161</v>
      </c>
      <c r="U568" t="b">
        <v>1</v>
      </c>
      <c r="V568">
        <v>6</v>
      </c>
      <c r="W568">
        <v>1</v>
      </c>
      <c r="X568" t="s">
        <v>17</v>
      </c>
    </row>
    <row r="569" spans="1:24" x14ac:dyDescent="0.3">
      <c r="A569" s="1">
        <v>45554.424305555556</v>
      </c>
      <c r="B569" s="1" t="str">
        <f>TEXT(sensor_data[[#This Row],[Timestamp]], "MMMM")</f>
        <v>September</v>
      </c>
      <c r="C5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69" s="2">
        <f>MONTH(sensor_data[[#This Row],[Timestamp]])</f>
        <v>9</v>
      </c>
      <c r="E569" s="2">
        <f>DAY(sensor_data[[#This Row],[Timestamp]])</f>
        <v>19</v>
      </c>
      <c r="F569" t="s">
        <v>377</v>
      </c>
      <c r="H569">
        <v>70.5</v>
      </c>
      <c r="I569">
        <v>50.7</v>
      </c>
      <c r="J569" t="b">
        <v>1</v>
      </c>
      <c r="K569">
        <v>3</v>
      </c>
      <c r="L569" t="str">
        <f>IF(sensor_data[[#This Row],[HVAC Setting]]&lt;=2, "Low", IF(sensor_data[[#This Row],[HVAC Setting]]=3, "Normal", "High"))</f>
        <v>Normal</v>
      </c>
      <c r="M569">
        <v>16.61</v>
      </c>
      <c r="N569">
        <v>16.61</v>
      </c>
      <c r="O569">
        <f>(sensor_data[[#This Row],[Energy Consumption]]-AVERAGE(sensor_data[Energy Consumption]))/_xlfn.STDEV.P(sensor_data[Energy Consumption])</f>
        <v>-5.5716633549161253E-2</v>
      </c>
      <c r="P569" t="str">
        <f>IF(ABS(sensor_data[[#This Row],[z_zcore]])&gt;3, "Outlier", "Normal")</f>
        <v>Normal</v>
      </c>
      <c r="Q569">
        <f>AVERAGEIF(sensor_data[Unit ID], sensor_data[[#This Row],[Unit ID]], sensor_data[EC])</f>
        <v>16.094444444444445</v>
      </c>
      <c r="R569">
        <f>IF(ISBLANK(sensor_data[[#This Row],[EC]]), sensor_data[[#This Row],[average]], sensor_data[[#This Row],[EC]])</f>
        <v>16.61</v>
      </c>
      <c r="S569" t="str">
        <f>IF(sensor_data[[#This Row],[Filled Energy Consumption]]&gt;AVERAGE(sensor_data[Filled Energy Consumption]), "High", "Low")</f>
        <v>Low</v>
      </c>
      <c r="T569" t="s">
        <v>379</v>
      </c>
      <c r="U569" t="b">
        <v>1</v>
      </c>
      <c r="V569">
        <v>2</v>
      </c>
      <c r="W569">
        <v>0</v>
      </c>
      <c r="X569" t="s">
        <v>19</v>
      </c>
    </row>
    <row r="570" spans="1:24" x14ac:dyDescent="0.3">
      <c r="A570" s="1">
        <v>45392.20648148148</v>
      </c>
      <c r="B570" s="1" t="str">
        <f>TEXT(sensor_data[[#This Row],[Timestamp]], "MMMM")</f>
        <v>April</v>
      </c>
      <c r="C5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70" s="2">
        <f>MONTH(sensor_data[[#This Row],[Timestamp]])</f>
        <v>4</v>
      </c>
      <c r="E570" s="2">
        <f>DAY(sensor_data[[#This Row],[Timestamp]])</f>
        <v>10</v>
      </c>
      <c r="F570" t="s">
        <v>377</v>
      </c>
      <c r="H570">
        <v>74.599999999999994</v>
      </c>
      <c r="I570">
        <v>31.1</v>
      </c>
      <c r="J570" t="b">
        <v>1</v>
      </c>
      <c r="K570">
        <v>2</v>
      </c>
      <c r="L570" t="str">
        <f>IF(sensor_data[[#This Row],[HVAC Setting]]&lt;=2, "Low", IF(sensor_data[[#This Row],[HVAC Setting]]=3, "Normal", "High"))</f>
        <v>Low</v>
      </c>
      <c r="M570">
        <v>11.64</v>
      </c>
      <c r="N570">
        <v>11.64</v>
      </c>
      <c r="O570">
        <f>(sensor_data[[#This Row],[Energy Consumption]]-AVERAGE(sensor_data[Energy Consumption]))/_xlfn.STDEV.P(sensor_data[Energy Consumption])</f>
        <v>-0.11350937407609303</v>
      </c>
      <c r="P570" t="str">
        <f>IF(ABS(sensor_data[[#This Row],[z_zcore]])&gt;3, "Outlier", "Normal")</f>
        <v>Normal</v>
      </c>
      <c r="Q570">
        <f>AVERAGEIF(sensor_data[Unit ID], sensor_data[[#This Row],[Unit ID]], sensor_data[EC])</f>
        <v>16.094444444444445</v>
      </c>
      <c r="R570">
        <f>IF(ISBLANK(sensor_data[[#This Row],[EC]]), sensor_data[[#This Row],[average]], sensor_data[[#This Row],[EC]])</f>
        <v>11.64</v>
      </c>
      <c r="S570" t="str">
        <f>IF(sensor_data[[#This Row],[Filled Energy Consumption]]&gt;AVERAGE(sensor_data[Filled Energy Consumption]), "High", "Low")</f>
        <v>Low</v>
      </c>
      <c r="T570" t="s">
        <v>288</v>
      </c>
      <c r="U570" t="b">
        <v>1</v>
      </c>
      <c r="V570">
        <v>11</v>
      </c>
      <c r="W570">
        <v>1</v>
      </c>
      <c r="X570" t="s">
        <v>17</v>
      </c>
    </row>
    <row r="571" spans="1:24" x14ac:dyDescent="0.3">
      <c r="A571" s="1">
        <v>45408.673668981479</v>
      </c>
      <c r="B571" s="1" t="str">
        <f>TEXT(sensor_data[[#This Row],[Timestamp]], "MMMM")</f>
        <v>April</v>
      </c>
      <c r="C5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71" s="2">
        <f>MONTH(sensor_data[[#This Row],[Timestamp]])</f>
        <v>4</v>
      </c>
      <c r="E571" s="2">
        <f>DAY(sensor_data[[#This Row],[Timestamp]])</f>
        <v>26</v>
      </c>
      <c r="F571" t="s">
        <v>377</v>
      </c>
      <c r="H571">
        <v>67.900000000000006</v>
      </c>
      <c r="I571">
        <v>59.3</v>
      </c>
      <c r="J571" t="b">
        <v>0</v>
      </c>
      <c r="K571">
        <v>2</v>
      </c>
      <c r="L571" t="str">
        <f>IF(sensor_data[[#This Row],[HVAC Setting]]&lt;=2, "Low", IF(sensor_data[[#This Row],[HVAC Setting]]=3, "Normal", "High"))</f>
        <v>Low</v>
      </c>
      <c r="M571">
        <v>10</v>
      </c>
      <c r="N571">
        <v>10</v>
      </c>
      <c r="O571">
        <f>(sensor_data[[#This Row],[Energy Consumption]]-AVERAGE(sensor_data[Energy Consumption]))/_xlfn.STDEV.P(sensor_data[Energy Consumption])</f>
        <v>-0.13257981561817916</v>
      </c>
      <c r="P571" t="str">
        <f>IF(ABS(sensor_data[[#This Row],[z_zcore]])&gt;3, "Outlier", "Normal")</f>
        <v>Normal</v>
      </c>
      <c r="Q571">
        <f>AVERAGEIF(sensor_data[Unit ID], sensor_data[[#This Row],[Unit ID]], sensor_data[EC])</f>
        <v>16.094444444444445</v>
      </c>
      <c r="R571">
        <f>IF(ISBLANK(sensor_data[[#This Row],[EC]]), sensor_data[[#This Row],[average]], sensor_data[[#This Row],[EC]])</f>
        <v>10</v>
      </c>
      <c r="S571" t="str">
        <f>IF(sensor_data[[#This Row],[Filled Energy Consumption]]&gt;AVERAGE(sensor_data[Filled Energy Consumption]), "High", "Low")</f>
        <v>Low</v>
      </c>
      <c r="T571" t="s">
        <v>62</v>
      </c>
      <c r="U571" t="b">
        <v>0</v>
      </c>
      <c r="V571">
        <v>3</v>
      </c>
      <c r="W571">
        <v>0</v>
      </c>
      <c r="X571" t="s">
        <v>17</v>
      </c>
    </row>
    <row r="572" spans="1:24" x14ac:dyDescent="0.3">
      <c r="A572" s="1">
        <v>45534.07135416667</v>
      </c>
      <c r="B572" s="1" t="str">
        <f>TEXT(sensor_data[[#This Row],[Timestamp]], "MMMM")</f>
        <v>August</v>
      </c>
      <c r="C5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72" s="2">
        <f>MONTH(sensor_data[[#This Row],[Timestamp]])</f>
        <v>8</v>
      </c>
      <c r="E572" s="2">
        <f>DAY(sensor_data[[#This Row],[Timestamp]])</f>
        <v>30</v>
      </c>
      <c r="F572" t="s">
        <v>377</v>
      </c>
      <c r="H572">
        <v>94.9</v>
      </c>
      <c r="I572">
        <v>46.3</v>
      </c>
      <c r="J572" t="b">
        <v>0</v>
      </c>
      <c r="K572">
        <v>3</v>
      </c>
      <c r="L572" t="str">
        <f>IF(sensor_data[[#This Row],[HVAC Setting]]&lt;=2, "Low", IF(sensor_data[[#This Row],[HVAC Setting]]=3, "Normal", "High"))</f>
        <v>Normal</v>
      </c>
      <c r="M572">
        <v>18</v>
      </c>
      <c r="N572">
        <v>18</v>
      </c>
      <c r="O572">
        <f>(sensor_data[[#This Row],[Energy Consumption]]-AVERAGE(sensor_data[Energy Consumption]))/_xlfn.STDEV.P(sensor_data[Energy Consumption])</f>
        <v>-3.9553271510441891E-2</v>
      </c>
      <c r="P572" t="str">
        <f>IF(ABS(sensor_data[[#This Row],[z_zcore]])&gt;3, "Outlier", "Normal")</f>
        <v>Normal</v>
      </c>
      <c r="Q572">
        <f>AVERAGEIF(sensor_data[Unit ID], sensor_data[[#This Row],[Unit ID]], sensor_data[EC])</f>
        <v>16.094444444444445</v>
      </c>
      <c r="R572">
        <f>IF(ISBLANK(sensor_data[[#This Row],[EC]]), sensor_data[[#This Row],[average]], sensor_data[[#This Row],[EC]])</f>
        <v>18</v>
      </c>
      <c r="S572" t="str">
        <f>IF(sensor_data[[#This Row],[Filled Energy Consumption]]&gt;AVERAGE(sensor_data[Filled Energy Consumption]), "High", "Low")</f>
        <v>High</v>
      </c>
      <c r="T572" t="s">
        <v>380</v>
      </c>
      <c r="U572" t="b">
        <v>0</v>
      </c>
      <c r="V572">
        <v>2</v>
      </c>
      <c r="W572">
        <v>0</v>
      </c>
      <c r="X572" t="s">
        <v>19</v>
      </c>
    </row>
    <row r="573" spans="1:24" x14ac:dyDescent="0.3">
      <c r="A573" s="1">
        <v>45656.469872685186</v>
      </c>
      <c r="B573" s="1" t="str">
        <f>TEXT(sensor_data[[#This Row],[Timestamp]], "MMMM")</f>
        <v>December</v>
      </c>
      <c r="C5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73" s="2">
        <f>MONTH(sensor_data[[#This Row],[Timestamp]])</f>
        <v>12</v>
      </c>
      <c r="E573" s="2">
        <f>DAY(sensor_data[[#This Row],[Timestamp]])</f>
        <v>30</v>
      </c>
      <c r="F573" t="s">
        <v>377</v>
      </c>
      <c r="H573">
        <v>54.4</v>
      </c>
      <c r="I573">
        <v>31.9</v>
      </c>
      <c r="J573" t="b">
        <v>0</v>
      </c>
      <c r="K573">
        <v>4</v>
      </c>
      <c r="L573" t="str">
        <f>IF(sensor_data[[#This Row],[HVAC Setting]]&lt;=2, "Low", IF(sensor_data[[#This Row],[HVAC Setting]]=3, "Normal", "High"))</f>
        <v>High</v>
      </c>
      <c r="M573">
        <v>20</v>
      </c>
      <c r="N573">
        <v>20</v>
      </c>
      <c r="O573">
        <f>(sensor_data[[#This Row],[Energy Consumption]]-AVERAGE(sensor_data[Energy Consumption]))/_xlfn.STDEV.P(sensor_data[Energy Consumption])</f>
        <v>-1.6296635483507568E-2</v>
      </c>
      <c r="P573" t="str">
        <f>IF(ABS(sensor_data[[#This Row],[z_zcore]])&gt;3, "Outlier", "Normal")</f>
        <v>Normal</v>
      </c>
      <c r="Q573">
        <f>AVERAGEIF(sensor_data[Unit ID], sensor_data[[#This Row],[Unit ID]], sensor_data[EC])</f>
        <v>16.094444444444445</v>
      </c>
      <c r="R573">
        <f>IF(ISBLANK(sensor_data[[#This Row],[EC]]), sensor_data[[#This Row],[average]], sensor_data[[#This Row],[EC]])</f>
        <v>20</v>
      </c>
      <c r="S573" t="str">
        <f>IF(sensor_data[[#This Row],[Filled Energy Consumption]]&gt;AVERAGE(sensor_data[Filled Energy Consumption]), "High", "Low")</f>
        <v>High</v>
      </c>
      <c r="T573" t="s">
        <v>105</v>
      </c>
      <c r="U573" t="b">
        <v>0</v>
      </c>
      <c r="V573">
        <v>3</v>
      </c>
      <c r="W573">
        <v>0</v>
      </c>
      <c r="X573" t="s">
        <v>19</v>
      </c>
    </row>
    <row r="574" spans="1:24" x14ac:dyDescent="0.3">
      <c r="A574" s="1">
        <v>45599.268761574072</v>
      </c>
      <c r="B574" s="1" t="str">
        <f>TEXT(sensor_data[[#This Row],[Timestamp]], "MMMM")</f>
        <v>November</v>
      </c>
      <c r="C5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74" s="2">
        <f>MONTH(sensor_data[[#This Row],[Timestamp]])</f>
        <v>11</v>
      </c>
      <c r="E574" s="2">
        <f>DAY(sensor_data[[#This Row],[Timestamp]])</f>
        <v>3</v>
      </c>
      <c r="F574" t="s">
        <v>377</v>
      </c>
      <c r="H574">
        <v>82.8</v>
      </c>
      <c r="I574">
        <v>32</v>
      </c>
      <c r="J574" t="b">
        <v>1</v>
      </c>
      <c r="K574">
        <v>4.5</v>
      </c>
      <c r="L574" t="str">
        <f>IF(sensor_data[[#This Row],[HVAC Setting]]&lt;=2, "Low", IF(sensor_data[[#This Row],[HVAC Setting]]=3, "Normal", "High"))</f>
        <v>High</v>
      </c>
      <c r="M574">
        <v>26.99</v>
      </c>
      <c r="N574">
        <v>26.99</v>
      </c>
      <c r="O574">
        <f>(sensor_data[[#This Row],[Energy Consumption]]-AVERAGE(sensor_data[Energy Consumption]))/_xlfn.STDEV.P(sensor_data[Energy Consumption])</f>
        <v>6.4985307430627859E-2</v>
      </c>
      <c r="P574" t="str">
        <f>IF(ABS(sensor_data[[#This Row],[z_zcore]])&gt;3, "Outlier", "Normal")</f>
        <v>Normal</v>
      </c>
      <c r="Q574">
        <f>AVERAGEIF(sensor_data[Unit ID], sensor_data[[#This Row],[Unit ID]], sensor_data[EC])</f>
        <v>16.094444444444445</v>
      </c>
      <c r="R574">
        <f>IF(ISBLANK(sensor_data[[#This Row],[EC]]), sensor_data[[#This Row],[average]], sensor_data[[#This Row],[EC]])</f>
        <v>26.99</v>
      </c>
      <c r="S574" t="str">
        <f>IF(sensor_data[[#This Row],[Filled Energy Consumption]]&gt;AVERAGE(sensor_data[Filled Energy Consumption]), "High", "Low")</f>
        <v>High</v>
      </c>
      <c r="T574" t="s">
        <v>25</v>
      </c>
      <c r="U574" t="b">
        <v>1</v>
      </c>
      <c r="V574">
        <v>23</v>
      </c>
      <c r="W574">
        <v>1</v>
      </c>
      <c r="X574" t="s">
        <v>14</v>
      </c>
    </row>
    <row r="575" spans="1:24" x14ac:dyDescent="0.3">
      <c r="A575" s="1">
        <v>45519.089548611111</v>
      </c>
      <c r="B575" s="1" t="str">
        <f>TEXT(sensor_data[[#This Row],[Timestamp]], "MMMM")</f>
        <v>August</v>
      </c>
      <c r="C5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75" s="2">
        <f>MONTH(sensor_data[[#This Row],[Timestamp]])</f>
        <v>8</v>
      </c>
      <c r="E575" s="2">
        <f>DAY(sensor_data[[#This Row],[Timestamp]])</f>
        <v>15</v>
      </c>
      <c r="F575" t="s">
        <v>377</v>
      </c>
      <c r="H575">
        <v>89.9</v>
      </c>
      <c r="I575">
        <v>46.3</v>
      </c>
      <c r="J575" t="b">
        <v>1</v>
      </c>
      <c r="K575">
        <v>2</v>
      </c>
      <c r="L575" t="str">
        <f>IF(sensor_data[[#This Row],[HVAC Setting]]&lt;=2, "Low", IF(sensor_data[[#This Row],[HVAC Setting]]=3, "Normal", "High"))</f>
        <v>Low</v>
      </c>
      <c r="M575">
        <v>13.5</v>
      </c>
      <c r="N575">
        <v>13.5</v>
      </c>
      <c r="O575">
        <f>(sensor_data[[#This Row],[Energy Consumption]]-AVERAGE(sensor_data[Energy Consumption]))/_xlfn.STDEV.P(sensor_data[Energy Consumption])</f>
        <v>-9.1880702571044109E-2</v>
      </c>
      <c r="P575" t="str">
        <f>IF(ABS(sensor_data[[#This Row],[z_zcore]])&gt;3, "Outlier", "Normal")</f>
        <v>Normal</v>
      </c>
      <c r="Q575">
        <f>AVERAGEIF(sensor_data[Unit ID], sensor_data[[#This Row],[Unit ID]], sensor_data[EC])</f>
        <v>16.094444444444445</v>
      </c>
      <c r="R575">
        <f>IF(ISBLANK(sensor_data[[#This Row],[EC]]), sensor_data[[#This Row],[average]], sensor_data[[#This Row],[EC]])</f>
        <v>13.5</v>
      </c>
      <c r="S575" t="str">
        <f>IF(sensor_data[[#This Row],[Filled Energy Consumption]]&gt;AVERAGE(sensor_data[Filled Energy Consumption]), "High", "Low")</f>
        <v>Low</v>
      </c>
      <c r="T575" t="s">
        <v>381</v>
      </c>
      <c r="U575" t="b">
        <v>1</v>
      </c>
      <c r="V575">
        <v>1</v>
      </c>
      <c r="W575">
        <v>1</v>
      </c>
      <c r="X575" t="s">
        <v>14</v>
      </c>
    </row>
    <row r="576" spans="1:24" x14ac:dyDescent="0.3">
      <c r="A576" s="1">
        <v>45635.099409722221</v>
      </c>
      <c r="B576" s="1" t="str">
        <f>TEXT(sensor_data[[#This Row],[Timestamp]], "MMMM")</f>
        <v>December</v>
      </c>
      <c r="C5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76" s="2">
        <f>MONTH(sensor_data[[#This Row],[Timestamp]])</f>
        <v>12</v>
      </c>
      <c r="E576" s="2">
        <f>DAY(sensor_data[[#This Row],[Timestamp]])</f>
        <v>9</v>
      </c>
      <c r="F576" t="s">
        <v>377</v>
      </c>
      <c r="H576">
        <v>37.200000000000003</v>
      </c>
      <c r="I576">
        <v>26.3</v>
      </c>
      <c r="J576" t="b">
        <v>1</v>
      </c>
      <c r="K576">
        <v>3</v>
      </c>
      <c r="L576" t="str">
        <f>IF(sensor_data[[#This Row],[HVAC Setting]]&lt;=2, "Low", IF(sensor_data[[#This Row],[HVAC Setting]]=3, "Normal", "High"))</f>
        <v>Normal</v>
      </c>
      <c r="M576">
        <v>18.7</v>
      </c>
      <c r="N576">
        <v>18.7</v>
      </c>
      <c r="O576">
        <f>(sensor_data[[#This Row],[Energy Consumption]]-AVERAGE(sensor_data[Energy Consumption]))/_xlfn.STDEV.P(sensor_data[Energy Consumption])</f>
        <v>-3.1413448901014884E-2</v>
      </c>
      <c r="P576" t="str">
        <f>IF(ABS(sensor_data[[#This Row],[z_zcore]])&gt;3, "Outlier", "Normal")</f>
        <v>Normal</v>
      </c>
      <c r="Q576">
        <f>AVERAGEIF(sensor_data[Unit ID], sensor_data[[#This Row],[Unit ID]], sensor_data[EC])</f>
        <v>16.094444444444445</v>
      </c>
      <c r="R576">
        <f>IF(ISBLANK(sensor_data[[#This Row],[EC]]), sensor_data[[#This Row],[average]], sensor_data[[#This Row],[EC]])</f>
        <v>18.7</v>
      </c>
      <c r="S576" t="str">
        <f>IF(sensor_data[[#This Row],[Filled Energy Consumption]]&gt;AVERAGE(sensor_data[Filled Energy Consumption]), "High", "Low")</f>
        <v>High</v>
      </c>
      <c r="T576" t="s">
        <v>251</v>
      </c>
      <c r="U576" t="b">
        <v>1</v>
      </c>
      <c r="V576">
        <v>20</v>
      </c>
      <c r="W576">
        <v>1</v>
      </c>
      <c r="X576" t="s">
        <v>17</v>
      </c>
    </row>
    <row r="577" spans="1:24" x14ac:dyDescent="0.3">
      <c r="A577" s="1">
        <v>45609.340567129628</v>
      </c>
      <c r="B577" s="1" t="str">
        <f>TEXT(sensor_data[[#This Row],[Timestamp]], "MMMM")</f>
        <v>November</v>
      </c>
      <c r="C5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77" s="2">
        <f>MONTH(sensor_data[[#This Row],[Timestamp]])</f>
        <v>11</v>
      </c>
      <c r="E577" s="2">
        <f>DAY(sensor_data[[#This Row],[Timestamp]])</f>
        <v>13</v>
      </c>
      <c r="F577" t="s">
        <v>377</v>
      </c>
      <c r="H577">
        <v>76.8</v>
      </c>
      <c r="I577">
        <v>53.4</v>
      </c>
      <c r="J577" t="b">
        <v>1</v>
      </c>
      <c r="K577">
        <v>2</v>
      </c>
      <c r="L577" t="str">
        <f>IF(sensor_data[[#This Row],[HVAC Setting]]&lt;=2, "Low", IF(sensor_data[[#This Row],[HVAC Setting]]=3, "Normal", "High"))</f>
        <v>Low</v>
      </c>
      <c r="M577">
        <v>12.74</v>
      </c>
      <c r="N577">
        <v>12.74</v>
      </c>
      <c r="O577">
        <f>(sensor_data[[#This Row],[Energy Consumption]]-AVERAGE(sensor_data[Energy Consumption]))/_xlfn.STDEV.P(sensor_data[Energy Consumption])</f>
        <v>-0.10071822426127915</v>
      </c>
      <c r="P577" t="str">
        <f>IF(ABS(sensor_data[[#This Row],[z_zcore]])&gt;3, "Outlier", "Normal")</f>
        <v>Normal</v>
      </c>
      <c r="Q577">
        <f>AVERAGEIF(sensor_data[Unit ID], sensor_data[[#This Row],[Unit ID]], sensor_data[EC])</f>
        <v>16.094444444444445</v>
      </c>
      <c r="R577">
        <f>IF(ISBLANK(sensor_data[[#This Row],[EC]]), sensor_data[[#This Row],[average]], sensor_data[[#This Row],[EC]])</f>
        <v>12.74</v>
      </c>
      <c r="S577" t="str">
        <f>IF(sensor_data[[#This Row],[Filled Energy Consumption]]&gt;AVERAGE(sensor_data[Filled Energy Consumption]), "High", "Low")</f>
        <v>Low</v>
      </c>
      <c r="T577" t="s">
        <v>255</v>
      </c>
      <c r="U577" t="b">
        <v>1</v>
      </c>
      <c r="V577">
        <v>1</v>
      </c>
      <c r="W577">
        <v>1</v>
      </c>
      <c r="X577" t="s">
        <v>17</v>
      </c>
    </row>
    <row r="578" spans="1:24" x14ac:dyDescent="0.3">
      <c r="A578" s="1">
        <v>45478.058854166666</v>
      </c>
      <c r="B578" s="1" t="str">
        <f>TEXT(sensor_data[[#This Row],[Timestamp]], "MMMM")</f>
        <v>July</v>
      </c>
      <c r="C5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78" s="2">
        <f>MONTH(sensor_data[[#This Row],[Timestamp]])</f>
        <v>7</v>
      </c>
      <c r="E578" s="2">
        <f>DAY(sensor_data[[#This Row],[Timestamp]])</f>
        <v>5</v>
      </c>
      <c r="F578" t="s">
        <v>377</v>
      </c>
      <c r="H578">
        <v>85.2</v>
      </c>
      <c r="I578">
        <v>51.9</v>
      </c>
      <c r="J578" t="b">
        <v>0</v>
      </c>
      <c r="K578">
        <v>2</v>
      </c>
      <c r="L578" t="str">
        <f>IF(sensor_data[[#This Row],[HVAC Setting]]&lt;=2, "Low", IF(sensor_data[[#This Row],[HVAC Setting]]=3, "Normal", "High"))</f>
        <v>Low</v>
      </c>
      <c r="M578">
        <v>12</v>
      </c>
      <c r="N578">
        <v>12</v>
      </c>
      <c r="O578">
        <f>(sensor_data[[#This Row],[Energy Consumption]]-AVERAGE(sensor_data[Energy Consumption]))/_xlfn.STDEV.P(sensor_data[Energy Consumption])</f>
        <v>-0.10932317959124485</v>
      </c>
      <c r="P578" t="str">
        <f>IF(ABS(sensor_data[[#This Row],[z_zcore]])&gt;3, "Outlier", "Normal")</f>
        <v>Normal</v>
      </c>
      <c r="Q578">
        <f>AVERAGEIF(sensor_data[Unit ID], sensor_data[[#This Row],[Unit ID]], sensor_data[EC])</f>
        <v>16.094444444444445</v>
      </c>
      <c r="R578">
        <f>IF(ISBLANK(sensor_data[[#This Row],[EC]]), sensor_data[[#This Row],[average]], sensor_data[[#This Row],[EC]])</f>
        <v>12</v>
      </c>
      <c r="S578" t="str">
        <f>IF(sensor_data[[#This Row],[Filled Energy Consumption]]&gt;AVERAGE(sensor_data[Filled Energy Consumption]), "High", "Low")</f>
        <v>Low</v>
      </c>
      <c r="T578" t="s">
        <v>125</v>
      </c>
      <c r="U578" t="b">
        <v>0</v>
      </c>
      <c r="V578">
        <v>24</v>
      </c>
      <c r="W578">
        <v>0</v>
      </c>
      <c r="X578" t="s">
        <v>14</v>
      </c>
    </row>
    <row r="579" spans="1:24" x14ac:dyDescent="0.3">
      <c r="A579" s="1">
        <v>45625.891261574077</v>
      </c>
      <c r="B579" s="1" t="str">
        <f>TEXT(sensor_data[[#This Row],[Timestamp]], "MMMM")</f>
        <v>November</v>
      </c>
      <c r="C5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79" s="2">
        <f>MONTH(sensor_data[[#This Row],[Timestamp]])</f>
        <v>11</v>
      </c>
      <c r="E579" s="2">
        <f>DAY(sensor_data[[#This Row],[Timestamp]])</f>
        <v>29</v>
      </c>
      <c r="F579" t="s">
        <v>377</v>
      </c>
      <c r="H579">
        <v>68.7</v>
      </c>
      <c r="I579">
        <v>53.1</v>
      </c>
      <c r="J579" t="b">
        <v>1</v>
      </c>
      <c r="K579">
        <v>4</v>
      </c>
      <c r="L579" t="str">
        <f>IF(sensor_data[[#This Row],[HVAC Setting]]&lt;=2, "Low", IF(sensor_data[[#This Row],[HVAC Setting]]=3, "Normal", "High"))</f>
        <v>High</v>
      </c>
      <c r="O579">
        <f>(sensor_data[[#This Row],[Energy Consumption]]-AVERAGE(sensor_data[Energy Consumption]))/_xlfn.STDEV.P(sensor_data[Energy Consumption])</f>
        <v>-0.24886299575285079</v>
      </c>
      <c r="P579" t="str">
        <f>IF(ABS(sensor_data[[#This Row],[z_zcore]])&gt;3, "Outlier", "Normal")</f>
        <v>Normal</v>
      </c>
      <c r="Q579">
        <f>AVERAGEIF(sensor_data[Unit ID], sensor_data[[#This Row],[Unit ID]], sensor_data[EC])</f>
        <v>16.094444444444445</v>
      </c>
      <c r="R579">
        <f>IF(ISBLANK(sensor_data[[#This Row],[EC]]), sensor_data[[#This Row],[average]], sensor_data[[#This Row],[EC]])</f>
        <v>16.094444444444445</v>
      </c>
      <c r="S579" t="str">
        <f>IF(sensor_data[[#This Row],[Filled Energy Consumption]]&gt;AVERAGE(sensor_data[Filled Energy Consumption]), "High", "Low")</f>
        <v>Low</v>
      </c>
      <c r="T579" t="s">
        <v>278</v>
      </c>
      <c r="U579" t="b">
        <v>1</v>
      </c>
      <c r="V579">
        <v>13</v>
      </c>
      <c r="W579">
        <v>1</v>
      </c>
      <c r="X579" t="s">
        <v>17</v>
      </c>
    </row>
    <row r="580" spans="1:24" x14ac:dyDescent="0.3">
      <c r="A580" s="1">
        <v>45593.693877314814</v>
      </c>
      <c r="B580" s="1" t="str">
        <f>TEXT(sensor_data[[#This Row],[Timestamp]], "MMMM")</f>
        <v>October</v>
      </c>
      <c r="C5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80" s="2">
        <f>MONTH(sensor_data[[#This Row],[Timestamp]])</f>
        <v>10</v>
      </c>
      <c r="E580" s="2">
        <f>DAY(sensor_data[[#This Row],[Timestamp]])</f>
        <v>28</v>
      </c>
      <c r="F580" t="s">
        <v>377</v>
      </c>
      <c r="H580">
        <v>70.3</v>
      </c>
      <c r="I580">
        <v>33.700000000000003</v>
      </c>
      <c r="J580" t="b">
        <v>0</v>
      </c>
      <c r="K580">
        <v>2</v>
      </c>
      <c r="L580" t="str">
        <f>IF(sensor_data[[#This Row],[HVAC Setting]]&lt;=2, "Low", IF(sensor_data[[#This Row],[HVAC Setting]]=3, "Normal", "High"))</f>
        <v>Low</v>
      </c>
      <c r="M580">
        <v>10</v>
      </c>
      <c r="N580">
        <v>10</v>
      </c>
      <c r="O580">
        <f>(sensor_data[[#This Row],[Energy Consumption]]-AVERAGE(sensor_data[Energy Consumption]))/_xlfn.STDEV.P(sensor_data[Energy Consumption])</f>
        <v>-0.13257981561817916</v>
      </c>
      <c r="P580" t="str">
        <f>IF(ABS(sensor_data[[#This Row],[z_zcore]])&gt;3, "Outlier", "Normal")</f>
        <v>Normal</v>
      </c>
      <c r="Q580">
        <f>AVERAGEIF(sensor_data[Unit ID], sensor_data[[#This Row],[Unit ID]], sensor_data[EC])</f>
        <v>16.094444444444445</v>
      </c>
      <c r="R580">
        <f>IF(ISBLANK(sensor_data[[#This Row],[EC]]), sensor_data[[#This Row],[average]], sensor_data[[#This Row],[EC]])</f>
        <v>10</v>
      </c>
      <c r="S580" t="str">
        <f>IF(sensor_data[[#This Row],[Filled Energy Consumption]]&gt;AVERAGE(sensor_data[Filled Energy Consumption]), "High", "Low")</f>
        <v>Low</v>
      </c>
      <c r="T580" t="s">
        <v>382</v>
      </c>
      <c r="U580" t="b">
        <v>0</v>
      </c>
      <c r="V580">
        <v>2</v>
      </c>
      <c r="W580">
        <v>0</v>
      </c>
      <c r="X580" t="s">
        <v>17</v>
      </c>
    </row>
    <row r="581" spans="1:24" x14ac:dyDescent="0.3">
      <c r="A581" s="1">
        <v>45367.582395833335</v>
      </c>
      <c r="B581" s="1" t="str">
        <f>TEXT(sensor_data[[#This Row],[Timestamp]], "MMMM")</f>
        <v>March</v>
      </c>
      <c r="C5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81" s="2">
        <f>MONTH(sensor_data[[#This Row],[Timestamp]])</f>
        <v>3</v>
      </c>
      <c r="E581" s="2">
        <f>DAY(sensor_data[[#This Row],[Timestamp]])</f>
        <v>16</v>
      </c>
      <c r="F581" t="s">
        <v>377</v>
      </c>
      <c r="H581">
        <v>72.3</v>
      </c>
      <c r="I581">
        <v>41.8</v>
      </c>
      <c r="J581" t="b">
        <v>0</v>
      </c>
      <c r="K581">
        <v>3.5</v>
      </c>
      <c r="L581" t="str">
        <f>IF(sensor_data[[#This Row],[HVAC Setting]]&lt;=2, "Low", IF(sensor_data[[#This Row],[HVAC Setting]]=3, "Normal", "High"))</f>
        <v>High</v>
      </c>
      <c r="M581">
        <v>19.43</v>
      </c>
      <c r="N581">
        <v>19.43</v>
      </c>
      <c r="O581">
        <f>(sensor_data[[#This Row],[Energy Consumption]]-AVERAGE(sensor_data[Energy Consumption]))/_xlfn.STDEV.P(sensor_data[Energy Consumption])</f>
        <v>-2.2924776751183856E-2</v>
      </c>
      <c r="P581" t="str">
        <f>IF(ABS(sensor_data[[#This Row],[z_zcore]])&gt;3, "Outlier", "Normal")</f>
        <v>Normal</v>
      </c>
      <c r="Q581">
        <f>AVERAGEIF(sensor_data[Unit ID], sensor_data[[#This Row],[Unit ID]], sensor_data[EC])</f>
        <v>16.094444444444445</v>
      </c>
      <c r="R581">
        <f>IF(ISBLANK(sensor_data[[#This Row],[EC]]), sensor_data[[#This Row],[average]], sensor_data[[#This Row],[EC]])</f>
        <v>19.43</v>
      </c>
      <c r="S581" t="str">
        <f>IF(sensor_data[[#This Row],[Filled Energy Consumption]]&gt;AVERAGE(sensor_data[Filled Energy Consumption]), "High", "Low")</f>
        <v>High</v>
      </c>
      <c r="T581" t="s">
        <v>43</v>
      </c>
      <c r="U581" t="b">
        <v>0</v>
      </c>
      <c r="V581">
        <v>2</v>
      </c>
      <c r="W581">
        <v>0</v>
      </c>
      <c r="X581" t="s">
        <v>19</v>
      </c>
    </row>
    <row r="582" spans="1:24" x14ac:dyDescent="0.3">
      <c r="A582" s="1">
        <v>45324.477407407408</v>
      </c>
      <c r="B582" s="1" t="str">
        <f>TEXT(sensor_data[[#This Row],[Timestamp]], "MMMM")</f>
        <v>February</v>
      </c>
      <c r="C5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82" s="2">
        <f>MONTH(sensor_data[[#This Row],[Timestamp]])</f>
        <v>2</v>
      </c>
      <c r="E582" s="2">
        <f>DAY(sensor_data[[#This Row],[Timestamp]])</f>
        <v>2</v>
      </c>
      <c r="F582" t="s">
        <v>383</v>
      </c>
      <c r="H582">
        <v>43.8</v>
      </c>
      <c r="I582">
        <v>37.1</v>
      </c>
      <c r="J582" t="b">
        <v>1</v>
      </c>
      <c r="K582">
        <v>4</v>
      </c>
      <c r="L582" t="str">
        <f>IF(sensor_data[[#This Row],[HVAC Setting]]&lt;=2, "Low", IF(sensor_data[[#This Row],[HVAC Setting]]=3, "Normal", "High"))</f>
        <v>High</v>
      </c>
      <c r="M582">
        <v>24.35</v>
      </c>
      <c r="N582">
        <v>24.35</v>
      </c>
      <c r="O582">
        <f>(sensor_data[[#This Row],[Energy Consumption]]-AVERAGE(sensor_data[Energy Consumption]))/_xlfn.STDEV.P(sensor_data[Energy Consumption])</f>
        <v>3.4286547875074597E-2</v>
      </c>
      <c r="P582" t="str">
        <f>IF(ABS(sensor_data[[#This Row],[z_zcore]])&gt;3, "Outlier", "Normal")</f>
        <v>Normal</v>
      </c>
      <c r="Q582">
        <f>AVERAGEIF(sensor_data[Unit ID], sensor_data[[#This Row],[Unit ID]], sensor_data[EC])</f>
        <v>17.19526315789474</v>
      </c>
      <c r="R582">
        <f>IF(ISBLANK(sensor_data[[#This Row],[EC]]), sensor_data[[#This Row],[average]], sensor_data[[#This Row],[EC]])</f>
        <v>24.35</v>
      </c>
      <c r="S582" t="str">
        <f>IF(sensor_data[[#This Row],[Filled Energy Consumption]]&gt;AVERAGE(sensor_data[Filled Energy Consumption]), "High", "Low")</f>
        <v>High</v>
      </c>
      <c r="T582" t="s">
        <v>342</v>
      </c>
      <c r="U582" t="b">
        <v>1</v>
      </c>
      <c r="V582">
        <v>13</v>
      </c>
      <c r="W582">
        <v>1</v>
      </c>
      <c r="X582" t="s">
        <v>19</v>
      </c>
    </row>
    <row r="583" spans="1:24" x14ac:dyDescent="0.3">
      <c r="A583" s="1">
        <v>45519.874155092592</v>
      </c>
      <c r="B583" s="1" t="str">
        <f>TEXT(sensor_data[[#This Row],[Timestamp]], "MMMM")</f>
        <v>August</v>
      </c>
      <c r="C5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83" s="2">
        <f>MONTH(sensor_data[[#This Row],[Timestamp]])</f>
        <v>8</v>
      </c>
      <c r="E583" s="2">
        <f>DAY(sensor_data[[#This Row],[Timestamp]])</f>
        <v>15</v>
      </c>
      <c r="F583" t="s">
        <v>383</v>
      </c>
      <c r="H583">
        <v>84.8</v>
      </c>
      <c r="I583">
        <v>52.1</v>
      </c>
      <c r="J583" t="b">
        <v>0</v>
      </c>
      <c r="K583">
        <v>3</v>
      </c>
      <c r="L583" t="str">
        <f>IF(sensor_data[[#This Row],[HVAC Setting]]&lt;=2, "Low", IF(sensor_data[[#This Row],[HVAC Setting]]=3, "Normal", "High"))</f>
        <v>Normal</v>
      </c>
      <c r="M583">
        <v>16.5</v>
      </c>
      <c r="N583">
        <v>16.5</v>
      </c>
      <c r="O583">
        <f>(sensor_data[[#This Row],[Energy Consumption]]-AVERAGE(sensor_data[Energy Consumption]))/_xlfn.STDEV.P(sensor_data[Energy Consumption])</f>
        <v>-5.6995748530642633E-2</v>
      </c>
      <c r="P583" t="str">
        <f>IF(ABS(sensor_data[[#This Row],[z_zcore]])&gt;3, "Outlier", "Normal")</f>
        <v>Normal</v>
      </c>
      <c r="Q583">
        <f>AVERAGEIF(sensor_data[Unit ID], sensor_data[[#This Row],[Unit ID]], sensor_data[EC])</f>
        <v>17.19526315789474</v>
      </c>
      <c r="R583">
        <f>IF(ISBLANK(sensor_data[[#This Row],[EC]]), sensor_data[[#This Row],[average]], sensor_data[[#This Row],[EC]])</f>
        <v>16.5</v>
      </c>
      <c r="S583" t="str">
        <f>IF(sensor_data[[#This Row],[Filled Energy Consumption]]&gt;AVERAGE(sensor_data[Filled Energy Consumption]), "High", "Low")</f>
        <v>Low</v>
      </c>
      <c r="T583" t="s">
        <v>325</v>
      </c>
      <c r="U583" t="b">
        <v>0</v>
      </c>
      <c r="V583">
        <v>5</v>
      </c>
      <c r="W583">
        <v>1</v>
      </c>
      <c r="X583" t="s">
        <v>19</v>
      </c>
    </row>
    <row r="584" spans="1:24" x14ac:dyDescent="0.3">
      <c r="A584" s="1">
        <v>45598.415532407409</v>
      </c>
      <c r="B584" s="1" t="str">
        <f>TEXT(sensor_data[[#This Row],[Timestamp]], "MMMM")</f>
        <v>November</v>
      </c>
      <c r="C5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84" s="2">
        <f>MONTH(sensor_data[[#This Row],[Timestamp]])</f>
        <v>11</v>
      </c>
      <c r="E584" s="2">
        <f>DAY(sensor_data[[#This Row],[Timestamp]])</f>
        <v>2</v>
      </c>
      <c r="F584" t="s">
        <v>383</v>
      </c>
      <c r="H584">
        <v>71.3</v>
      </c>
      <c r="I584">
        <v>44.2</v>
      </c>
      <c r="J584" t="b">
        <v>1</v>
      </c>
      <c r="K584">
        <v>2.5</v>
      </c>
      <c r="L584" t="str">
        <f>IF(sensor_data[[#This Row],[HVAC Setting]]&lt;=2, "Low", IF(sensor_data[[#This Row],[HVAC Setting]]=3, "Normal", "High"))</f>
        <v>High</v>
      </c>
      <c r="M584">
        <v>16.13</v>
      </c>
      <c r="N584">
        <v>16.13</v>
      </c>
      <c r="O584">
        <f>(sensor_data[[#This Row],[Energy Consumption]]-AVERAGE(sensor_data[Energy Consumption]))/_xlfn.STDEV.P(sensor_data[Energy Consumption])</f>
        <v>-6.1298226195625492E-2</v>
      </c>
      <c r="P584" t="str">
        <f>IF(ABS(sensor_data[[#This Row],[z_zcore]])&gt;3, "Outlier", "Normal")</f>
        <v>Normal</v>
      </c>
      <c r="Q584">
        <f>AVERAGEIF(sensor_data[Unit ID], sensor_data[[#This Row],[Unit ID]], sensor_data[EC])</f>
        <v>17.19526315789474</v>
      </c>
      <c r="R584">
        <f>IF(ISBLANK(sensor_data[[#This Row],[EC]]), sensor_data[[#This Row],[average]], sensor_data[[#This Row],[EC]])</f>
        <v>16.13</v>
      </c>
      <c r="S584" t="str">
        <f>IF(sensor_data[[#This Row],[Filled Energy Consumption]]&gt;AVERAGE(sensor_data[Filled Energy Consumption]), "High", "Low")</f>
        <v>Low</v>
      </c>
      <c r="T584" t="s">
        <v>182</v>
      </c>
      <c r="U584" t="b">
        <v>1</v>
      </c>
      <c r="V584">
        <v>18</v>
      </c>
      <c r="W584">
        <v>1</v>
      </c>
      <c r="X584" t="s">
        <v>19</v>
      </c>
    </row>
    <row r="585" spans="1:24" x14ac:dyDescent="0.3">
      <c r="A585" s="1">
        <v>45367.627395833333</v>
      </c>
      <c r="B585" s="1" t="str">
        <f>TEXT(sensor_data[[#This Row],[Timestamp]], "MMMM")</f>
        <v>March</v>
      </c>
      <c r="C5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85" s="2">
        <f>MONTH(sensor_data[[#This Row],[Timestamp]])</f>
        <v>3</v>
      </c>
      <c r="E585" s="2">
        <f>DAY(sensor_data[[#This Row],[Timestamp]])</f>
        <v>16</v>
      </c>
      <c r="F585" t="s">
        <v>383</v>
      </c>
      <c r="H585">
        <v>61.4</v>
      </c>
      <c r="I585">
        <v>33.9</v>
      </c>
      <c r="J585" t="b">
        <v>0</v>
      </c>
      <c r="K585">
        <v>2.5</v>
      </c>
      <c r="L585" t="str">
        <f>IF(sensor_data[[#This Row],[HVAC Setting]]&lt;=2, "Low", IF(sensor_data[[#This Row],[HVAC Setting]]=3, "Normal", "High"))</f>
        <v>High</v>
      </c>
      <c r="M585">
        <v>13.12</v>
      </c>
      <c r="N585">
        <v>13.12</v>
      </c>
      <c r="O585">
        <f>(sensor_data[[#This Row],[Energy Consumption]]-AVERAGE(sensor_data[Energy Consumption]))/_xlfn.STDEV.P(sensor_data[Energy Consumption])</f>
        <v>-9.6299463416161649E-2</v>
      </c>
      <c r="P585" t="str">
        <f>IF(ABS(sensor_data[[#This Row],[z_zcore]])&gt;3, "Outlier", "Normal")</f>
        <v>Normal</v>
      </c>
      <c r="Q585">
        <f>AVERAGEIF(sensor_data[Unit ID], sensor_data[[#This Row],[Unit ID]], sensor_data[EC])</f>
        <v>17.19526315789474</v>
      </c>
      <c r="R585">
        <f>IF(ISBLANK(sensor_data[[#This Row],[EC]]), sensor_data[[#This Row],[average]], sensor_data[[#This Row],[EC]])</f>
        <v>13.12</v>
      </c>
      <c r="S585" t="str">
        <f>IF(sensor_data[[#This Row],[Filled Energy Consumption]]&gt;AVERAGE(sensor_data[Filled Energy Consumption]), "High", "Low")</f>
        <v>Low</v>
      </c>
      <c r="T585" t="s">
        <v>38</v>
      </c>
      <c r="U585" t="b">
        <v>0</v>
      </c>
      <c r="V585">
        <v>13</v>
      </c>
      <c r="W585">
        <v>1</v>
      </c>
      <c r="X585" t="s">
        <v>17</v>
      </c>
    </row>
    <row r="586" spans="1:24" x14ac:dyDescent="0.3">
      <c r="A586" s="1">
        <v>45577.065127314818</v>
      </c>
      <c r="B586" s="1" t="str">
        <f>TEXT(sensor_data[[#This Row],[Timestamp]], "MMMM")</f>
        <v>October</v>
      </c>
      <c r="C5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86" s="2">
        <f>MONTH(sensor_data[[#This Row],[Timestamp]])</f>
        <v>10</v>
      </c>
      <c r="E586" s="2">
        <f>DAY(sensor_data[[#This Row],[Timestamp]])</f>
        <v>12</v>
      </c>
      <c r="F586" t="s">
        <v>383</v>
      </c>
      <c r="H586">
        <v>69.900000000000006</v>
      </c>
      <c r="I586">
        <v>54.6</v>
      </c>
      <c r="J586" t="b">
        <v>1</v>
      </c>
      <c r="K586">
        <v>2.5</v>
      </c>
      <c r="L586" t="str">
        <f>IF(sensor_data[[#This Row],[HVAC Setting]]&lt;=2, "Low", IF(sensor_data[[#This Row],[HVAC Setting]]=3, "Normal", "High"))</f>
        <v>High</v>
      </c>
      <c r="M586">
        <v>15.7</v>
      </c>
      <c r="N586">
        <v>15.7</v>
      </c>
      <c r="O586">
        <f>(sensor_data[[#This Row],[Energy Consumption]]-AVERAGE(sensor_data[Energy Consumption]))/_xlfn.STDEV.P(sensor_data[Energy Consumption])</f>
        <v>-6.6298402941416368E-2</v>
      </c>
      <c r="P586" t="str">
        <f>IF(ABS(sensor_data[[#This Row],[z_zcore]])&gt;3, "Outlier", "Normal")</f>
        <v>Normal</v>
      </c>
      <c r="Q586">
        <f>AVERAGEIF(sensor_data[Unit ID], sensor_data[[#This Row],[Unit ID]], sensor_data[EC])</f>
        <v>17.19526315789474</v>
      </c>
      <c r="R586">
        <f>IF(ISBLANK(sensor_data[[#This Row],[EC]]), sensor_data[[#This Row],[average]], sensor_data[[#This Row],[EC]])</f>
        <v>15.7</v>
      </c>
      <c r="S586" t="str">
        <f>IF(sensor_data[[#This Row],[Filled Energy Consumption]]&gt;AVERAGE(sensor_data[Filled Energy Consumption]), "High", "Low")</f>
        <v>Low</v>
      </c>
      <c r="T586" t="s">
        <v>84</v>
      </c>
      <c r="U586" t="b">
        <v>1</v>
      </c>
      <c r="V586">
        <v>16</v>
      </c>
      <c r="W586">
        <v>0</v>
      </c>
      <c r="X586" t="s">
        <v>19</v>
      </c>
    </row>
    <row r="587" spans="1:24" x14ac:dyDescent="0.3">
      <c r="A587" s="1">
        <v>45591.593553240738</v>
      </c>
      <c r="B587" s="1" t="str">
        <f>TEXT(sensor_data[[#This Row],[Timestamp]], "MMMM")</f>
        <v>October</v>
      </c>
      <c r="C5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87" s="2">
        <f>MONTH(sensor_data[[#This Row],[Timestamp]])</f>
        <v>10</v>
      </c>
      <c r="E587" s="2">
        <f>DAY(sensor_data[[#This Row],[Timestamp]])</f>
        <v>26</v>
      </c>
      <c r="F587" t="s">
        <v>383</v>
      </c>
      <c r="H587">
        <v>71.7</v>
      </c>
      <c r="I587">
        <v>39.1</v>
      </c>
      <c r="J587" t="b">
        <v>1</v>
      </c>
      <c r="K587">
        <v>2.5</v>
      </c>
      <c r="L587" t="str">
        <f>IF(sensor_data[[#This Row],[HVAC Setting]]&lt;=2, "Low", IF(sensor_data[[#This Row],[HVAC Setting]]=3, "Normal", "High"))</f>
        <v>High</v>
      </c>
      <c r="O587">
        <f>(sensor_data[[#This Row],[Energy Consumption]]-AVERAGE(sensor_data[Energy Consumption]))/_xlfn.STDEV.P(sensor_data[Energy Consumption])</f>
        <v>-0.24886299575285079</v>
      </c>
      <c r="P587" t="str">
        <f>IF(ABS(sensor_data[[#This Row],[z_zcore]])&gt;3, "Outlier", "Normal")</f>
        <v>Normal</v>
      </c>
      <c r="Q587">
        <f>AVERAGEIF(sensor_data[Unit ID], sensor_data[[#This Row],[Unit ID]], sensor_data[EC])</f>
        <v>17.19526315789474</v>
      </c>
      <c r="R587">
        <f>IF(ISBLANK(sensor_data[[#This Row],[EC]]), sensor_data[[#This Row],[average]], sensor_data[[#This Row],[EC]])</f>
        <v>17.19526315789474</v>
      </c>
      <c r="S587" t="str">
        <f>IF(sensor_data[[#This Row],[Filled Energy Consumption]]&gt;AVERAGE(sensor_data[Filled Energy Consumption]), "High", "Low")</f>
        <v>Low</v>
      </c>
      <c r="T587" t="s">
        <v>268</v>
      </c>
      <c r="U587" t="b">
        <v>1</v>
      </c>
      <c r="V587">
        <v>7</v>
      </c>
      <c r="W587">
        <v>1</v>
      </c>
      <c r="X587" t="s">
        <v>17</v>
      </c>
    </row>
    <row r="588" spans="1:24" x14ac:dyDescent="0.3">
      <c r="A588" s="1">
        <v>45469.835081018522</v>
      </c>
      <c r="B588" s="1" t="str">
        <f>TEXT(sensor_data[[#This Row],[Timestamp]], "MMMM")</f>
        <v>June</v>
      </c>
      <c r="C5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88" s="2">
        <f>MONTH(sensor_data[[#This Row],[Timestamp]])</f>
        <v>6</v>
      </c>
      <c r="E588" s="2">
        <f>DAY(sensor_data[[#This Row],[Timestamp]])</f>
        <v>26</v>
      </c>
      <c r="F588" t="s">
        <v>383</v>
      </c>
      <c r="H588">
        <v>99.4</v>
      </c>
      <c r="I588">
        <v>63</v>
      </c>
      <c r="J588" t="b">
        <v>0</v>
      </c>
      <c r="K588">
        <v>4</v>
      </c>
      <c r="L588" t="str">
        <f>IF(sensor_data[[#This Row],[HVAC Setting]]&lt;=2, "Low", IF(sensor_data[[#This Row],[HVAC Setting]]=3, "Normal", "High"))</f>
        <v>High</v>
      </c>
      <c r="M588">
        <v>24.2</v>
      </c>
      <c r="N588">
        <v>24.2</v>
      </c>
      <c r="O588">
        <f>(sensor_data[[#This Row],[Energy Consumption]]-AVERAGE(sensor_data[Energy Consumption]))/_xlfn.STDEV.P(sensor_data[Energy Consumption])</f>
        <v>3.2542300173054498E-2</v>
      </c>
      <c r="P588" t="str">
        <f>IF(ABS(sensor_data[[#This Row],[z_zcore]])&gt;3, "Outlier", "Normal")</f>
        <v>Normal</v>
      </c>
      <c r="Q588">
        <f>AVERAGEIF(sensor_data[Unit ID], sensor_data[[#This Row],[Unit ID]], sensor_data[EC])</f>
        <v>17.19526315789474</v>
      </c>
      <c r="R588">
        <f>IF(ISBLANK(sensor_data[[#This Row],[EC]]), sensor_data[[#This Row],[average]], sensor_data[[#This Row],[EC]])</f>
        <v>24.2</v>
      </c>
      <c r="S588" t="str">
        <f>IF(sensor_data[[#This Row],[Filled Energy Consumption]]&gt;AVERAGE(sensor_data[Filled Energy Consumption]), "High", "Low")</f>
        <v>High</v>
      </c>
      <c r="T588" t="s">
        <v>353</v>
      </c>
      <c r="U588" t="b">
        <v>0</v>
      </c>
      <c r="V588">
        <v>1</v>
      </c>
      <c r="W588">
        <v>0</v>
      </c>
      <c r="X588" t="s">
        <v>14</v>
      </c>
    </row>
    <row r="589" spans="1:24" x14ac:dyDescent="0.3">
      <c r="A589" s="1">
        <v>45529.505543981482</v>
      </c>
      <c r="B589" s="1" t="str">
        <f>TEXT(sensor_data[[#This Row],[Timestamp]], "MMMM")</f>
        <v>August</v>
      </c>
      <c r="C5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89" s="2">
        <f>MONTH(sensor_data[[#This Row],[Timestamp]])</f>
        <v>8</v>
      </c>
      <c r="E589" s="2">
        <f>DAY(sensor_data[[#This Row],[Timestamp]])</f>
        <v>25</v>
      </c>
      <c r="F589" t="s">
        <v>383</v>
      </c>
      <c r="H589">
        <v>98</v>
      </c>
      <c r="I589">
        <v>69.5</v>
      </c>
      <c r="J589" t="b">
        <v>0</v>
      </c>
      <c r="K589">
        <v>4.5</v>
      </c>
      <c r="L589" t="str">
        <f>IF(sensor_data[[#This Row],[HVAC Setting]]&lt;=2, "Low", IF(sensor_data[[#This Row],[HVAC Setting]]=3, "Normal", "High"))</f>
        <v>High</v>
      </c>
      <c r="M589">
        <v>26.78</v>
      </c>
      <c r="N589">
        <v>26.78</v>
      </c>
      <c r="O589">
        <f>(sensor_data[[#This Row],[Energy Consumption]]-AVERAGE(sensor_data[Energy Consumption]))/_xlfn.STDEV.P(sensor_data[Energy Consumption])</f>
        <v>6.2543360647799792E-2</v>
      </c>
      <c r="P589" t="str">
        <f>IF(ABS(sensor_data[[#This Row],[z_zcore]])&gt;3, "Outlier", "Normal")</f>
        <v>Normal</v>
      </c>
      <c r="Q589">
        <f>AVERAGEIF(sensor_data[Unit ID], sensor_data[[#This Row],[Unit ID]], sensor_data[EC])</f>
        <v>17.19526315789474</v>
      </c>
      <c r="R589">
        <f>IF(ISBLANK(sensor_data[[#This Row],[EC]]), sensor_data[[#This Row],[average]], sensor_data[[#This Row],[EC]])</f>
        <v>26.78</v>
      </c>
      <c r="S589" t="str">
        <f>IF(sensor_data[[#This Row],[Filled Energy Consumption]]&gt;AVERAGE(sensor_data[Filled Energy Consumption]), "High", "Low")</f>
        <v>High</v>
      </c>
      <c r="T589" t="s">
        <v>169</v>
      </c>
      <c r="U589" t="b">
        <v>0</v>
      </c>
      <c r="V589">
        <v>7</v>
      </c>
      <c r="W589">
        <v>1</v>
      </c>
      <c r="X589" t="s">
        <v>17</v>
      </c>
    </row>
    <row r="590" spans="1:24" x14ac:dyDescent="0.3">
      <c r="A590" s="1">
        <v>45534.970613425925</v>
      </c>
      <c r="B590" s="1" t="str">
        <f>TEXT(sensor_data[[#This Row],[Timestamp]], "MMMM")</f>
        <v>August</v>
      </c>
      <c r="C5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90" s="2">
        <f>MONTH(sensor_data[[#This Row],[Timestamp]])</f>
        <v>8</v>
      </c>
      <c r="E590" s="2">
        <f>DAY(sensor_data[[#This Row],[Timestamp]])</f>
        <v>30</v>
      </c>
      <c r="F590" t="s">
        <v>383</v>
      </c>
      <c r="H590">
        <v>95.2</v>
      </c>
      <c r="I590">
        <v>58.7</v>
      </c>
      <c r="J590" t="b">
        <v>1</v>
      </c>
      <c r="K590">
        <v>3</v>
      </c>
      <c r="L590" t="str">
        <f>IF(sensor_data[[#This Row],[HVAC Setting]]&lt;=2, "Low", IF(sensor_data[[#This Row],[HVAC Setting]]=3, "Normal", "High"))</f>
        <v>Normal</v>
      </c>
      <c r="M590">
        <v>20</v>
      </c>
      <c r="N590">
        <v>20</v>
      </c>
      <c r="O590">
        <f>(sensor_data[[#This Row],[Energy Consumption]]-AVERAGE(sensor_data[Energy Consumption]))/_xlfn.STDEV.P(sensor_data[Energy Consumption])</f>
        <v>-1.6296635483507568E-2</v>
      </c>
      <c r="P590" t="str">
        <f>IF(ABS(sensor_data[[#This Row],[z_zcore]])&gt;3, "Outlier", "Normal")</f>
        <v>Normal</v>
      </c>
      <c r="Q590">
        <f>AVERAGEIF(sensor_data[Unit ID], sensor_data[[#This Row],[Unit ID]], sensor_data[EC])</f>
        <v>17.19526315789474</v>
      </c>
      <c r="R590">
        <f>IF(ISBLANK(sensor_data[[#This Row],[EC]]), sensor_data[[#This Row],[average]], sensor_data[[#This Row],[EC]])</f>
        <v>20</v>
      </c>
      <c r="S590" t="str">
        <f>IF(sensor_data[[#This Row],[Filled Energy Consumption]]&gt;AVERAGE(sensor_data[Filled Energy Consumption]), "High", "Low")</f>
        <v>High</v>
      </c>
      <c r="T590" t="s">
        <v>190</v>
      </c>
      <c r="U590" t="b">
        <v>1</v>
      </c>
      <c r="V590">
        <v>17</v>
      </c>
      <c r="W590">
        <v>0</v>
      </c>
      <c r="X590" t="s">
        <v>14</v>
      </c>
    </row>
    <row r="591" spans="1:24" x14ac:dyDescent="0.3">
      <c r="A591" s="1">
        <v>45326.318657407406</v>
      </c>
      <c r="B591" s="1" t="str">
        <f>TEXT(sensor_data[[#This Row],[Timestamp]], "MMMM")</f>
        <v>February</v>
      </c>
      <c r="C5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91" s="2">
        <f>MONTH(sensor_data[[#This Row],[Timestamp]])</f>
        <v>2</v>
      </c>
      <c r="E591" s="2">
        <f>DAY(sensor_data[[#This Row],[Timestamp]])</f>
        <v>4</v>
      </c>
      <c r="F591" t="s">
        <v>383</v>
      </c>
      <c r="H591">
        <v>50.7</v>
      </c>
      <c r="I591">
        <v>30.2</v>
      </c>
      <c r="J591" t="b">
        <v>1</v>
      </c>
      <c r="K591">
        <v>4.5</v>
      </c>
      <c r="L591" t="str">
        <f>IF(sensor_data[[#This Row],[HVAC Setting]]&lt;=2, "Low", IF(sensor_data[[#This Row],[HVAC Setting]]=3, "Normal", "High"))</f>
        <v>High</v>
      </c>
      <c r="M591">
        <v>25.82</v>
      </c>
      <c r="N591">
        <v>25.82</v>
      </c>
      <c r="O591">
        <f>(sensor_data[[#This Row],[Energy Consumption]]-AVERAGE(sensor_data[Energy Consumption]))/_xlfn.STDEV.P(sensor_data[Energy Consumption])</f>
        <v>5.1380175354871306E-2</v>
      </c>
      <c r="P591" t="str">
        <f>IF(ABS(sensor_data[[#This Row],[z_zcore]])&gt;3, "Outlier", "Normal")</f>
        <v>Normal</v>
      </c>
      <c r="Q591">
        <f>AVERAGEIF(sensor_data[Unit ID], sensor_data[[#This Row],[Unit ID]], sensor_data[EC])</f>
        <v>17.19526315789474</v>
      </c>
      <c r="R591">
        <f>IF(ISBLANK(sensor_data[[#This Row],[EC]]), sensor_data[[#This Row],[average]], sensor_data[[#This Row],[EC]])</f>
        <v>25.82</v>
      </c>
      <c r="S591" t="str">
        <f>IF(sensor_data[[#This Row],[Filled Energy Consumption]]&gt;AVERAGE(sensor_data[Filled Energy Consumption]), "High", "Low")</f>
        <v>High</v>
      </c>
      <c r="T591" t="s">
        <v>213</v>
      </c>
      <c r="U591" t="b">
        <v>1</v>
      </c>
      <c r="V591">
        <v>16</v>
      </c>
      <c r="W591">
        <v>1</v>
      </c>
      <c r="X591" t="s">
        <v>19</v>
      </c>
    </row>
    <row r="592" spans="1:24" x14ac:dyDescent="0.3">
      <c r="A592" s="1">
        <v>45555.717812499999</v>
      </c>
      <c r="B592" s="1" t="str">
        <f>TEXT(sensor_data[[#This Row],[Timestamp]], "MMMM")</f>
        <v>September</v>
      </c>
      <c r="C5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592" s="2">
        <f>MONTH(sensor_data[[#This Row],[Timestamp]])</f>
        <v>9</v>
      </c>
      <c r="E592" s="2">
        <f>DAY(sensor_data[[#This Row],[Timestamp]])</f>
        <v>20</v>
      </c>
      <c r="F592" t="s">
        <v>383</v>
      </c>
      <c r="H592">
        <v>78.7</v>
      </c>
      <c r="I592">
        <v>44.4</v>
      </c>
      <c r="J592" t="b">
        <v>0</v>
      </c>
      <c r="K592">
        <v>2</v>
      </c>
      <c r="L592" t="str">
        <f>IF(sensor_data[[#This Row],[HVAC Setting]]&lt;=2, "Low", IF(sensor_data[[#This Row],[HVAC Setting]]=3, "Normal", "High"))</f>
        <v>Low</v>
      </c>
      <c r="M592">
        <v>11</v>
      </c>
      <c r="N592">
        <v>11</v>
      </c>
      <c r="O592">
        <f>(sensor_data[[#This Row],[Energy Consumption]]-AVERAGE(sensor_data[Energy Consumption]))/_xlfn.STDEV.P(sensor_data[Energy Consumption])</f>
        <v>-0.12095149760471202</v>
      </c>
      <c r="P592" t="str">
        <f>IF(ABS(sensor_data[[#This Row],[z_zcore]])&gt;3, "Outlier", "Normal")</f>
        <v>Normal</v>
      </c>
      <c r="Q592">
        <f>AVERAGEIF(sensor_data[Unit ID], sensor_data[[#This Row],[Unit ID]], sensor_data[EC])</f>
        <v>17.19526315789474</v>
      </c>
      <c r="R592">
        <f>IF(ISBLANK(sensor_data[[#This Row],[EC]]), sensor_data[[#This Row],[average]], sensor_data[[#This Row],[EC]])</f>
        <v>11</v>
      </c>
      <c r="S592" t="str">
        <f>IF(sensor_data[[#This Row],[Filled Energy Consumption]]&gt;AVERAGE(sensor_data[Filled Energy Consumption]), "High", "Low")</f>
        <v>Low</v>
      </c>
      <c r="T592" t="s">
        <v>289</v>
      </c>
      <c r="U592" t="b">
        <v>0</v>
      </c>
      <c r="V592">
        <v>12</v>
      </c>
      <c r="W592">
        <v>0</v>
      </c>
      <c r="X592" t="s">
        <v>19</v>
      </c>
    </row>
    <row r="593" spans="1:24" x14ac:dyDescent="0.3">
      <c r="A593" s="1">
        <v>45462.435879629629</v>
      </c>
      <c r="B593" s="1" t="str">
        <f>TEXT(sensor_data[[#This Row],[Timestamp]], "MMMM")</f>
        <v>June</v>
      </c>
      <c r="C5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93" s="2">
        <f>MONTH(sensor_data[[#This Row],[Timestamp]])</f>
        <v>6</v>
      </c>
      <c r="E593" s="2">
        <f>DAY(sensor_data[[#This Row],[Timestamp]])</f>
        <v>19</v>
      </c>
      <c r="F593" t="s">
        <v>383</v>
      </c>
      <c r="H593">
        <v>84</v>
      </c>
      <c r="I593">
        <v>69.2</v>
      </c>
      <c r="J593" t="b">
        <v>0</v>
      </c>
      <c r="K593">
        <v>4</v>
      </c>
      <c r="L593" t="str">
        <f>IF(sensor_data[[#This Row],[HVAC Setting]]&lt;=2, "Low", IF(sensor_data[[#This Row],[HVAC Setting]]=3, "Normal", "High"))</f>
        <v>High</v>
      </c>
      <c r="M593">
        <v>21</v>
      </c>
      <c r="N593">
        <v>21</v>
      </c>
      <c r="O593">
        <f>(sensor_data[[#This Row],[Energy Consumption]]-AVERAGE(sensor_data[Energy Consumption]))/_xlfn.STDEV.P(sensor_data[Energy Consumption])</f>
        <v>-4.6683174700404085E-3</v>
      </c>
      <c r="P593" t="str">
        <f>IF(ABS(sensor_data[[#This Row],[z_zcore]])&gt;3, "Outlier", "Normal")</f>
        <v>Normal</v>
      </c>
      <c r="Q593">
        <f>AVERAGEIF(sensor_data[Unit ID], sensor_data[[#This Row],[Unit ID]], sensor_data[EC])</f>
        <v>17.19526315789474</v>
      </c>
      <c r="R593">
        <f>IF(ISBLANK(sensor_data[[#This Row],[EC]]), sensor_data[[#This Row],[average]], sensor_data[[#This Row],[EC]])</f>
        <v>21</v>
      </c>
      <c r="S593" t="str">
        <f>IF(sensor_data[[#This Row],[Filled Energy Consumption]]&gt;AVERAGE(sensor_data[Filled Energy Consumption]), "High", "Low")</f>
        <v>High</v>
      </c>
      <c r="T593" t="s">
        <v>58</v>
      </c>
      <c r="U593" t="b">
        <v>0</v>
      </c>
      <c r="V593">
        <v>1</v>
      </c>
      <c r="W593">
        <v>0</v>
      </c>
      <c r="X593" t="s">
        <v>17</v>
      </c>
    </row>
    <row r="594" spans="1:24" x14ac:dyDescent="0.3">
      <c r="A594" s="1">
        <v>45421.004004629627</v>
      </c>
      <c r="B594" s="1" t="str">
        <f>TEXT(sensor_data[[#This Row],[Timestamp]], "MMMM")</f>
        <v>May</v>
      </c>
      <c r="C5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94" s="2">
        <f>MONTH(sensor_data[[#This Row],[Timestamp]])</f>
        <v>5</v>
      </c>
      <c r="E594" s="2">
        <f>DAY(sensor_data[[#This Row],[Timestamp]])</f>
        <v>9</v>
      </c>
      <c r="F594" t="s">
        <v>383</v>
      </c>
      <c r="H594">
        <v>69.099999999999994</v>
      </c>
      <c r="I594">
        <v>32.4</v>
      </c>
      <c r="J594" t="b">
        <v>0</v>
      </c>
      <c r="K594">
        <v>0</v>
      </c>
      <c r="L594" t="str">
        <f>IF(sensor_data[[#This Row],[HVAC Setting]]&lt;=2, "Low", IF(sensor_data[[#This Row],[HVAC Setting]]=3, "Normal", "High"))</f>
        <v>Low</v>
      </c>
      <c r="M594">
        <v>1</v>
      </c>
      <c r="N594">
        <v>1</v>
      </c>
      <c r="O594">
        <f>(sensor_data[[#This Row],[Energy Consumption]]-AVERAGE(sensor_data[Energy Consumption]))/_xlfn.STDEV.P(sensor_data[Energy Consumption])</f>
        <v>-0.23723467773938361</v>
      </c>
      <c r="P594" t="str">
        <f>IF(ABS(sensor_data[[#This Row],[z_zcore]])&gt;3, "Outlier", "Normal")</f>
        <v>Normal</v>
      </c>
      <c r="Q594">
        <f>AVERAGEIF(sensor_data[Unit ID], sensor_data[[#This Row],[Unit ID]], sensor_data[EC])</f>
        <v>17.19526315789474</v>
      </c>
      <c r="R594">
        <f>IF(ISBLANK(sensor_data[[#This Row],[EC]]), sensor_data[[#This Row],[average]], sensor_data[[#This Row],[EC]])</f>
        <v>1</v>
      </c>
      <c r="S594" t="str">
        <f>IF(sensor_data[[#This Row],[Filled Energy Consumption]]&gt;AVERAGE(sensor_data[Filled Energy Consumption]), "High", "Low")</f>
        <v>Low</v>
      </c>
      <c r="T594" t="s">
        <v>103</v>
      </c>
      <c r="U594" t="b">
        <v>0</v>
      </c>
      <c r="V594">
        <v>15</v>
      </c>
      <c r="W594">
        <v>1</v>
      </c>
      <c r="X594" t="s">
        <v>19</v>
      </c>
    </row>
    <row r="595" spans="1:24" x14ac:dyDescent="0.3">
      <c r="A595" s="1">
        <v>45581.081608796296</v>
      </c>
      <c r="B595" s="1" t="str">
        <f>TEXT(sensor_data[[#This Row],[Timestamp]], "MMMM")</f>
        <v>October</v>
      </c>
      <c r="C5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95" s="2">
        <f>MONTH(sensor_data[[#This Row],[Timestamp]])</f>
        <v>10</v>
      </c>
      <c r="E595" s="2">
        <f>DAY(sensor_data[[#This Row],[Timestamp]])</f>
        <v>16</v>
      </c>
      <c r="F595" t="s">
        <v>383</v>
      </c>
      <c r="H595">
        <v>74.099999999999994</v>
      </c>
      <c r="I595">
        <v>32.299999999999997</v>
      </c>
      <c r="J595" t="b">
        <v>1</v>
      </c>
      <c r="K595">
        <v>2</v>
      </c>
      <c r="L595" t="str">
        <f>IF(sensor_data[[#This Row],[HVAC Setting]]&lt;=2, "Low", IF(sensor_data[[#This Row],[HVAC Setting]]=3, "Normal", "High"))</f>
        <v>Low</v>
      </c>
      <c r="M595">
        <v>11.81</v>
      </c>
      <c r="N595">
        <v>11.81</v>
      </c>
      <c r="O595">
        <f>(sensor_data[[#This Row],[Energy Consumption]]-AVERAGE(sensor_data[Energy Consumption]))/_xlfn.STDEV.P(sensor_data[Energy Consumption])</f>
        <v>-0.11153256001380361</v>
      </c>
      <c r="P595" t="str">
        <f>IF(ABS(sensor_data[[#This Row],[z_zcore]])&gt;3, "Outlier", "Normal")</f>
        <v>Normal</v>
      </c>
      <c r="Q595">
        <f>AVERAGEIF(sensor_data[Unit ID], sensor_data[[#This Row],[Unit ID]], sensor_data[EC])</f>
        <v>17.19526315789474</v>
      </c>
      <c r="R595">
        <f>IF(ISBLANK(sensor_data[[#This Row],[EC]]), sensor_data[[#This Row],[average]], sensor_data[[#This Row],[EC]])</f>
        <v>11.81</v>
      </c>
      <c r="S595" t="str">
        <f>IF(sensor_data[[#This Row],[Filled Energy Consumption]]&gt;AVERAGE(sensor_data[Filled Energy Consumption]), "High", "Low")</f>
        <v>Low</v>
      </c>
      <c r="T595" t="s">
        <v>290</v>
      </c>
      <c r="U595" t="b">
        <v>1</v>
      </c>
      <c r="V595">
        <v>21</v>
      </c>
      <c r="W595">
        <v>1</v>
      </c>
      <c r="X595" t="s">
        <v>14</v>
      </c>
    </row>
    <row r="596" spans="1:24" x14ac:dyDescent="0.3">
      <c r="A596" s="1">
        <v>45320.520358796297</v>
      </c>
      <c r="B596" s="1" t="str">
        <f>TEXT(sensor_data[[#This Row],[Timestamp]], "MMMM")</f>
        <v>January</v>
      </c>
      <c r="C5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596" s="2">
        <f>MONTH(sensor_data[[#This Row],[Timestamp]])</f>
        <v>1</v>
      </c>
      <c r="E596" s="2">
        <f>DAY(sensor_data[[#This Row],[Timestamp]])</f>
        <v>29</v>
      </c>
      <c r="F596" t="s">
        <v>383</v>
      </c>
      <c r="H596">
        <v>38.299999999999997</v>
      </c>
      <c r="I596">
        <v>32.5</v>
      </c>
      <c r="J596" t="b">
        <v>0</v>
      </c>
      <c r="K596">
        <v>3</v>
      </c>
      <c r="L596" t="str">
        <f>IF(sensor_data[[#This Row],[HVAC Setting]]&lt;=2, "Low", IF(sensor_data[[#This Row],[HVAC Setting]]=3, "Normal", "High"))</f>
        <v>Normal</v>
      </c>
      <c r="M596">
        <v>17</v>
      </c>
      <c r="N596">
        <v>17</v>
      </c>
      <c r="O596">
        <f>(sensor_data[[#This Row],[Energy Consumption]]-AVERAGE(sensor_data[Energy Consumption]))/_xlfn.STDEV.P(sensor_data[Energy Consumption])</f>
        <v>-5.1181589523909048E-2</v>
      </c>
      <c r="P596" t="str">
        <f>IF(ABS(sensor_data[[#This Row],[z_zcore]])&gt;3, "Outlier", "Normal")</f>
        <v>Normal</v>
      </c>
      <c r="Q596">
        <f>AVERAGEIF(sensor_data[Unit ID], sensor_data[[#This Row],[Unit ID]], sensor_data[EC])</f>
        <v>17.19526315789474</v>
      </c>
      <c r="R596">
        <f>IF(ISBLANK(sensor_data[[#This Row],[EC]]), sensor_data[[#This Row],[average]], sensor_data[[#This Row],[EC]])</f>
        <v>17</v>
      </c>
      <c r="S596" t="str">
        <f>IF(sensor_data[[#This Row],[Filled Energy Consumption]]&gt;AVERAGE(sensor_data[Filled Energy Consumption]), "High", "Low")</f>
        <v>Low</v>
      </c>
      <c r="T596" t="s">
        <v>328</v>
      </c>
      <c r="U596" t="b">
        <v>0</v>
      </c>
      <c r="V596">
        <v>20</v>
      </c>
      <c r="W596">
        <v>0</v>
      </c>
      <c r="X596" t="s">
        <v>19</v>
      </c>
    </row>
    <row r="597" spans="1:24" x14ac:dyDescent="0.3">
      <c r="A597" s="1">
        <v>45537.417719907404</v>
      </c>
      <c r="B597" s="1" t="str">
        <f>TEXT(sensor_data[[#This Row],[Timestamp]], "MMMM")</f>
        <v>September</v>
      </c>
      <c r="C5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597" s="2">
        <f>MONTH(sensor_data[[#This Row],[Timestamp]])</f>
        <v>9</v>
      </c>
      <c r="E597" s="2">
        <f>DAY(sensor_data[[#This Row],[Timestamp]])</f>
        <v>2</v>
      </c>
      <c r="F597" t="s">
        <v>383</v>
      </c>
      <c r="H597">
        <v>78.099999999999994</v>
      </c>
      <c r="I597">
        <v>32.1</v>
      </c>
      <c r="J597" t="b">
        <v>1</v>
      </c>
      <c r="K597">
        <v>4</v>
      </c>
      <c r="L597" t="str">
        <f>IF(sensor_data[[#This Row],[HVAC Setting]]&lt;=2, "Low", IF(sensor_data[[#This Row],[HVAC Setting]]=3, "Normal", "High"))</f>
        <v>High</v>
      </c>
      <c r="M597">
        <v>23.61</v>
      </c>
      <c r="N597">
        <v>23.61</v>
      </c>
      <c r="O597">
        <f>(sensor_data[[#This Row],[Energy Consumption]]-AVERAGE(sensor_data[Energy Consumption]))/_xlfn.STDEV.P(sensor_data[Energy Consumption])</f>
        <v>2.5681592545108874E-2</v>
      </c>
      <c r="P597" t="str">
        <f>IF(ABS(sensor_data[[#This Row],[z_zcore]])&gt;3, "Outlier", "Normal")</f>
        <v>Normal</v>
      </c>
      <c r="Q597">
        <f>AVERAGEIF(sensor_data[Unit ID], sensor_data[[#This Row],[Unit ID]], sensor_data[EC])</f>
        <v>17.19526315789474</v>
      </c>
      <c r="R597">
        <f>IF(ISBLANK(sensor_data[[#This Row],[EC]]), sensor_data[[#This Row],[average]], sensor_data[[#This Row],[EC]])</f>
        <v>23.61</v>
      </c>
      <c r="S597" t="str">
        <f>IF(sensor_data[[#This Row],[Filled Energy Consumption]]&gt;AVERAGE(sensor_data[Filled Energy Consumption]), "High", "Low")</f>
        <v>High</v>
      </c>
      <c r="T597" t="s">
        <v>384</v>
      </c>
      <c r="U597" t="b">
        <v>1</v>
      </c>
      <c r="V597">
        <v>5</v>
      </c>
      <c r="W597">
        <v>1</v>
      </c>
      <c r="X597" t="s">
        <v>19</v>
      </c>
    </row>
    <row r="598" spans="1:24" x14ac:dyDescent="0.3">
      <c r="A598" s="1">
        <v>45547.007870370369</v>
      </c>
      <c r="B598" s="1" t="str">
        <f>TEXT(sensor_data[[#This Row],[Timestamp]], "MMMM")</f>
        <v>September</v>
      </c>
      <c r="C5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98" s="2">
        <f>MONTH(sensor_data[[#This Row],[Timestamp]])</f>
        <v>9</v>
      </c>
      <c r="E598" s="2">
        <f>DAY(sensor_data[[#This Row],[Timestamp]])</f>
        <v>12</v>
      </c>
      <c r="F598" t="s">
        <v>383</v>
      </c>
      <c r="H598">
        <v>59</v>
      </c>
      <c r="I598">
        <v>39.200000000000003</v>
      </c>
      <c r="J598" t="b">
        <v>0</v>
      </c>
      <c r="K598">
        <v>1</v>
      </c>
      <c r="L598" t="str">
        <f>IF(sensor_data[[#This Row],[HVAC Setting]]&lt;=2, "Low", IF(sensor_data[[#This Row],[HVAC Setting]]=3, "Normal", "High"))</f>
        <v>Low</v>
      </c>
      <c r="M598">
        <v>5</v>
      </c>
      <c r="N598">
        <v>5</v>
      </c>
      <c r="O598">
        <f>(sensor_data[[#This Row],[Energy Consumption]]-AVERAGE(sensor_data[Energy Consumption]))/_xlfn.STDEV.P(sensor_data[Energy Consumption])</f>
        <v>-0.19072140568551499</v>
      </c>
      <c r="P598" t="str">
        <f>IF(ABS(sensor_data[[#This Row],[z_zcore]])&gt;3, "Outlier", "Normal")</f>
        <v>Normal</v>
      </c>
      <c r="Q598">
        <f>AVERAGEIF(sensor_data[Unit ID], sensor_data[[#This Row],[Unit ID]], sensor_data[EC])</f>
        <v>17.19526315789474</v>
      </c>
      <c r="R598">
        <f>IF(ISBLANK(sensor_data[[#This Row],[EC]]), sensor_data[[#This Row],[average]], sensor_data[[#This Row],[EC]])</f>
        <v>5</v>
      </c>
      <c r="S598" t="str">
        <f>IF(sensor_data[[#This Row],[Filled Energy Consumption]]&gt;AVERAGE(sensor_data[Filled Energy Consumption]), "High", "Low")</f>
        <v>Low</v>
      </c>
      <c r="T598" t="s">
        <v>126</v>
      </c>
      <c r="U598" t="b">
        <v>0</v>
      </c>
      <c r="V598">
        <v>17</v>
      </c>
      <c r="W598">
        <v>1</v>
      </c>
      <c r="X598" t="s">
        <v>19</v>
      </c>
    </row>
    <row r="599" spans="1:24" x14ac:dyDescent="0.3">
      <c r="A599" s="1">
        <v>45523.953321759262</v>
      </c>
      <c r="B599" s="1" t="str">
        <f>TEXT(sensor_data[[#This Row],[Timestamp]], "MMMM")</f>
        <v>August</v>
      </c>
      <c r="C5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599" s="2">
        <f>MONTH(sensor_data[[#This Row],[Timestamp]])</f>
        <v>8</v>
      </c>
      <c r="E599" s="2">
        <f>DAY(sensor_data[[#This Row],[Timestamp]])</f>
        <v>19</v>
      </c>
      <c r="F599" t="s">
        <v>383</v>
      </c>
      <c r="H599">
        <v>87.1</v>
      </c>
      <c r="I599">
        <v>51.2</v>
      </c>
      <c r="J599" t="b">
        <v>0</v>
      </c>
      <c r="K599">
        <v>3</v>
      </c>
      <c r="L599" t="str">
        <f>IF(sensor_data[[#This Row],[HVAC Setting]]&lt;=2, "Low", IF(sensor_data[[#This Row],[HVAC Setting]]=3, "Normal", "High"))</f>
        <v>Normal</v>
      </c>
      <c r="M599">
        <v>17</v>
      </c>
      <c r="N599">
        <v>17</v>
      </c>
      <c r="O599">
        <f>(sensor_data[[#This Row],[Energy Consumption]]-AVERAGE(sensor_data[Energy Consumption]))/_xlfn.STDEV.P(sensor_data[Energy Consumption])</f>
        <v>-5.1181589523909048E-2</v>
      </c>
      <c r="P599" t="str">
        <f>IF(ABS(sensor_data[[#This Row],[z_zcore]])&gt;3, "Outlier", "Normal")</f>
        <v>Normal</v>
      </c>
      <c r="Q599">
        <f>AVERAGEIF(sensor_data[Unit ID], sensor_data[[#This Row],[Unit ID]], sensor_data[EC])</f>
        <v>17.19526315789474</v>
      </c>
      <c r="R599">
        <f>IF(ISBLANK(sensor_data[[#This Row],[EC]]), sensor_data[[#This Row],[average]], sensor_data[[#This Row],[EC]])</f>
        <v>17</v>
      </c>
      <c r="S599" t="str">
        <f>IF(sensor_data[[#This Row],[Filled Energy Consumption]]&gt;AVERAGE(sensor_data[Filled Energy Consumption]), "High", "Low")</f>
        <v>Low</v>
      </c>
      <c r="T599" t="s">
        <v>128</v>
      </c>
      <c r="U599" t="b">
        <v>0</v>
      </c>
      <c r="V599">
        <v>21</v>
      </c>
      <c r="W599">
        <v>0</v>
      </c>
      <c r="X599" t="s">
        <v>19</v>
      </c>
    </row>
    <row r="600" spans="1:24" x14ac:dyDescent="0.3">
      <c r="A600" s="1">
        <v>45613.539826388886</v>
      </c>
      <c r="B600" s="1" t="str">
        <f>TEXT(sensor_data[[#This Row],[Timestamp]], "MMMM")</f>
        <v>November</v>
      </c>
      <c r="C6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00" s="2">
        <f>MONTH(sensor_data[[#This Row],[Timestamp]])</f>
        <v>11</v>
      </c>
      <c r="E600" s="2">
        <f>DAY(sensor_data[[#This Row],[Timestamp]])</f>
        <v>17</v>
      </c>
      <c r="F600" t="s">
        <v>383</v>
      </c>
      <c r="H600">
        <v>66.599999999999994</v>
      </c>
      <c r="I600">
        <v>30.6</v>
      </c>
      <c r="J600" t="b">
        <v>1</v>
      </c>
      <c r="K600">
        <v>4.5</v>
      </c>
      <c r="L600" t="str">
        <f>IF(sensor_data[[#This Row],[HVAC Setting]]&lt;=2, "Low", IF(sensor_data[[#This Row],[HVAC Setting]]=3, "Normal", "High"))</f>
        <v>High</v>
      </c>
      <c r="M600">
        <v>25.85</v>
      </c>
      <c r="N600">
        <v>25.85</v>
      </c>
      <c r="O600">
        <f>(sensor_data[[#This Row],[Energy Consumption]]-AVERAGE(sensor_data[Energy Consumption]))/_xlfn.STDEV.P(sensor_data[Energy Consumption])</f>
        <v>5.1729024895275338E-2</v>
      </c>
      <c r="P600" t="str">
        <f>IF(ABS(sensor_data[[#This Row],[z_zcore]])&gt;3, "Outlier", "Normal")</f>
        <v>Normal</v>
      </c>
      <c r="Q600">
        <f>AVERAGEIF(sensor_data[Unit ID], sensor_data[[#This Row],[Unit ID]], sensor_data[EC])</f>
        <v>17.19526315789474</v>
      </c>
      <c r="R600">
        <f>IF(ISBLANK(sensor_data[[#This Row],[EC]]), sensor_data[[#This Row],[average]], sensor_data[[#This Row],[EC]])</f>
        <v>25.85</v>
      </c>
      <c r="S600" t="str">
        <f>IF(sensor_data[[#This Row],[Filled Energy Consumption]]&gt;AVERAGE(sensor_data[Filled Energy Consumption]), "High", "Low")</f>
        <v>High</v>
      </c>
      <c r="T600" t="s">
        <v>385</v>
      </c>
      <c r="U600" t="b">
        <v>1</v>
      </c>
      <c r="V600">
        <v>14</v>
      </c>
      <c r="W600">
        <v>1</v>
      </c>
      <c r="X600" t="s">
        <v>14</v>
      </c>
    </row>
    <row r="601" spans="1:24" x14ac:dyDescent="0.3">
      <c r="A601" s="1">
        <v>45570.023182870369</v>
      </c>
      <c r="B601" s="1" t="str">
        <f>TEXT(sensor_data[[#This Row],[Timestamp]], "MMMM")</f>
        <v>October</v>
      </c>
      <c r="C6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01" s="2">
        <f>MONTH(sensor_data[[#This Row],[Timestamp]])</f>
        <v>10</v>
      </c>
      <c r="E601" s="2">
        <f>DAY(sensor_data[[#This Row],[Timestamp]])</f>
        <v>5</v>
      </c>
      <c r="F601" t="s">
        <v>383</v>
      </c>
      <c r="H601">
        <v>66.7</v>
      </c>
      <c r="I601">
        <v>45.3</v>
      </c>
      <c r="J601" t="b">
        <v>1</v>
      </c>
      <c r="K601">
        <v>1.5</v>
      </c>
      <c r="L601" t="str">
        <f>IF(sensor_data[[#This Row],[HVAC Setting]]&lt;=2, "Low", IF(sensor_data[[#This Row],[HVAC Setting]]=3, "Normal", "High"))</f>
        <v>Low</v>
      </c>
      <c r="M601">
        <v>10.84</v>
      </c>
      <c r="N601">
        <v>10.84</v>
      </c>
      <c r="O601">
        <f>(sensor_data[[#This Row],[Energy Consumption]]-AVERAGE(sensor_data[Energy Consumption]))/_xlfn.STDEV.P(sensor_data[Energy Consumption])</f>
        <v>-0.12281202848686676</v>
      </c>
      <c r="P601" t="str">
        <f>IF(ABS(sensor_data[[#This Row],[z_zcore]])&gt;3, "Outlier", "Normal")</f>
        <v>Normal</v>
      </c>
      <c r="Q601">
        <f>AVERAGEIF(sensor_data[Unit ID], sensor_data[[#This Row],[Unit ID]], sensor_data[EC])</f>
        <v>17.19526315789474</v>
      </c>
      <c r="R601">
        <f>IF(ISBLANK(sensor_data[[#This Row],[EC]]), sensor_data[[#This Row],[average]], sensor_data[[#This Row],[EC]])</f>
        <v>10.84</v>
      </c>
      <c r="S601" t="str">
        <f>IF(sensor_data[[#This Row],[Filled Energy Consumption]]&gt;AVERAGE(sensor_data[Filled Energy Consumption]), "High", "Low")</f>
        <v>Low</v>
      </c>
      <c r="T601" t="s">
        <v>230</v>
      </c>
      <c r="U601" t="b">
        <v>1</v>
      </c>
      <c r="V601">
        <v>21</v>
      </c>
      <c r="W601">
        <v>0</v>
      </c>
      <c r="X601" t="s">
        <v>14</v>
      </c>
    </row>
    <row r="602" spans="1:24" x14ac:dyDescent="0.3">
      <c r="A602" s="1">
        <v>45634.226377314815</v>
      </c>
      <c r="B602" s="1" t="str">
        <f>TEXT(sensor_data[[#This Row],[Timestamp]], "MMMM")</f>
        <v>December</v>
      </c>
      <c r="C6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02" s="2">
        <f>MONTH(sensor_data[[#This Row],[Timestamp]])</f>
        <v>12</v>
      </c>
      <c r="E602" s="2">
        <f>DAY(sensor_data[[#This Row],[Timestamp]])</f>
        <v>8</v>
      </c>
      <c r="F602" t="s">
        <v>386</v>
      </c>
      <c r="H602">
        <v>47.5</v>
      </c>
      <c r="I602">
        <v>27.2</v>
      </c>
      <c r="J602" t="b">
        <v>0</v>
      </c>
      <c r="K602">
        <v>1.5</v>
      </c>
      <c r="L602" t="str">
        <f>IF(sensor_data[[#This Row],[HVAC Setting]]&lt;=2, "Low", IF(sensor_data[[#This Row],[HVAC Setting]]=3, "Normal", "High"))</f>
        <v>Low</v>
      </c>
      <c r="M602">
        <v>11.03</v>
      </c>
      <c r="N602">
        <v>11.03</v>
      </c>
      <c r="O602">
        <f>(sensor_data[[#This Row],[Energy Consumption]]-AVERAGE(sensor_data[Energy Consumption]))/_xlfn.STDEV.P(sensor_data[Energy Consumption])</f>
        <v>-0.12060264806430801</v>
      </c>
      <c r="P602" t="str">
        <f>IF(ABS(sensor_data[[#This Row],[z_zcore]])&gt;3, "Outlier", "Normal")</f>
        <v>Normal</v>
      </c>
      <c r="Q602">
        <f>AVERAGEIF(sensor_data[Unit ID], sensor_data[[#This Row],[Unit ID]], sensor_data[EC])</f>
        <v>19.2775</v>
      </c>
      <c r="R602">
        <f>IF(ISBLANK(sensor_data[[#This Row],[EC]]), sensor_data[[#This Row],[average]], sensor_data[[#This Row],[EC]])</f>
        <v>11.03</v>
      </c>
      <c r="S602" t="str">
        <f>IF(sensor_data[[#This Row],[Filled Energy Consumption]]&gt;AVERAGE(sensor_data[Filled Energy Consumption]), "High", "Low")</f>
        <v>Low</v>
      </c>
      <c r="T602" t="s">
        <v>55</v>
      </c>
      <c r="U602" t="b">
        <v>0</v>
      </c>
      <c r="V602">
        <v>4</v>
      </c>
      <c r="W602">
        <v>1</v>
      </c>
      <c r="X602" t="s">
        <v>19</v>
      </c>
    </row>
    <row r="603" spans="1:24" x14ac:dyDescent="0.3">
      <c r="A603" s="1">
        <v>45581.823692129627</v>
      </c>
      <c r="B603" s="1" t="str">
        <f>TEXT(sensor_data[[#This Row],[Timestamp]], "MMMM")</f>
        <v>October</v>
      </c>
      <c r="C6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03" s="2">
        <f>MONTH(sensor_data[[#This Row],[Timestamp]])</f>
        <v>10</v>
      </c>
      <c r="E603" s="2">
        <f>DAY(sensor_data[[#This Row],[Timestamp]])</f>
        <v>16</v>
      </c>
      <c r="F603" t="s">
        <v>386</v>
      </c>
      <c r="H603">
        <v>64</v>
      </c>
      <c r="I603">
        <v>59.5</v>
      </c>
      <c r="J603" t="b">
        <v>0</v>
      </c>
      <c r="K603">
        <v>3</v>
      </c>
      <c r="L603" t="str">
        <f>IF(sensor_data[[#This Row],[HVAC Setting]]&lt;=2, "Low", IF(sensor_data[[#This Row],[HVAC Setting]]=3, "Normal", "High"))</f>
        <v>Normal</v>
      </c>
      <c r="O603">
        <f>(sensor_data[[#This Row],[Energy Consumption]]-AVERAGE(sensor_data[Energy Consumption]))/_xlfn.STDEV.P(sensor_data[Energy Consumption])</f>
        <v>-0.24886299575285079</v>
      </c>
      <c r="P603" t="str">
        <f>IF(ABS(sensor_data[[#This Row],[z_zcore]])&gt;3, "Outlier", "Normal")</f>
        <v>Normal</v>
      </c>
      <c r="Q603">
        <f>AVERAGEIF(sensor_data[Unit ID], sensor_data[[#This Row],[Unit ID]], sensor_data[EC])</f>
        <v>19.2775</v>
      </c>
      <c r="R603">
        <f>IF(ISBLANK(sensor_data[[#This Row],[EC]]), sensor_data[[#This Row],[average]], sensor_data[[#This Row],[EC]])</f>
        <v>19.2775</v>
      </c>
      <c r="S603" t="str">
        <f>IF(sensor_data[[#This Row],[Filled Energy Consumption]]&gt;AVERAGE(sensor_data[Filled Energy Consumption]), "High", "Low")</f>
        <v>High</v>
      </c>
      <c r="T603" t="s">
        <v>385</v>
      </c>
      <c r="U603" t="b">
        <v>0</v>
      </c>
      <c r="V603">
        <v>9</v>
      </c>
      <c r="W603">
        <v>0</v>
      </c>
      <c r="X603" t="s">
        <v>14</v>
      </c>
    </row>
    <row r="604" spans="1:24" x14ac:dyDescent="0.3">
      <c r="A604" s="1">
        <v>45453.037581018521</v>
      </c>
      <c r="B604" s="1" t="str">
        <f>TEXT(sensor_data[[#This Row],[Timestamp]], "MMMM")</f>
        <v>June</v>
      </c>
      <c r="C6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04" s="2">
        <f>MONTH(sensor_data[[#This Row],[Timestamp]])</f>
        <v>6</v>
      </c>
      <c r="E604" s="2">
        <f>DAY(sensor_data[[#This Row],[Timestamp]])</f>
        <v>10</v>
      </c>
      <c r="F604" t="s">
        <v>386</v>
      </c>
      <c r="H604">
        <v>84.7</v>
      </c>
      <c r="I604">
        <v>50.9</v>
      </c>
      <c r="J604" t="b">
        <v>0</v>
      </c>
      <c r="K604">
        <v>1</v>
      </c>
      <c r="L604" t="str">
        <f>IF(sensor_data[[#This Row],[HVAC Setting]]&lt;=2, "Low", IF(sensor_data[[#This Row],[HVAC Setting]]=3, "Normal", "High"))</f>
        <v>Low</v>
      </c>
      <c r="M604">
        <v>5</v>
      </c>
      <c r="N604">
        <v>5</v>
      </c>
      <c r="O604">
        <f>(sensor_data[[#This Row],[Energy Consumption]]-AVERAGE(sensor_data[Energy Consumption]))/_xlfn.STDEV.P(sensor_data[Energy Consumption])</f>
        <v>-0.19072140568551499</v>
      </c>
      <c r="P604" t="str">
        <f>IF(ABS(sensor_data[[#This Row],[z_zcore]])&gt;3, "Outlier", "Normal")</f>
        <v>Normal</v>
      </c>
      <c r="Q604">
        <f>AVERAGEIF(sensor_data[Unit ID], sensor_data[[#This Row],[Unit ID]], sensor_data[EC])</f>
        <v>19.2775</v>
      </c>
      <c r="R604">
        <f>IF(ISBLANK(sensor_data[[#This Row],[EC]]), sensor_data[[#This Row],[average]], sensor_data[[#This Row],[EC]])</f>
        <v>5</v>
      </c>
      <c r="S604" t="str">
        <f>IF(sensor_data[[#This Row],[Filled Energy Consumption]]&gt;AVERAGE(sensor_data[Filled Energy Consumption]), "High", "Low")</f>
        <v>Low</v>
      </c>
      <c r="T604" t="s">
        <v>387</v>
      </c>
      <c r="U604" t="b">
        <v>0</v>
      </c>
      <c r="V604">
        <v>16</v>
      </c>
      <c r="W604">
        <v>1</v>
      </c>
      <c r="X604" t="s">
        <v>14</v>
      </c>
    </row>
    <row r="605" spans="1:24" x14ac:dyDescent="0.3">
      <c r="A605" s="1">
        <v>45447.800717592596</v>
      </c>
      <c r="B605" s="1" t="str">
        <f>TEXT(sensor_data[[#This Row],[Timestamp]], "MMMM")</f>
        <v>June</v>
      </c>
      <c r="C6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05" s="2">
        <f>MONTH(sensor_data[[#This Row],[Timestamp]])</f>
        <v>6</v>
      </c>
      <c r="E605" s="2">
        <f>DAY(sensor_data[[#This Row],[Timestamp]])</f>
        <v>4</v>
      </c>
      <c r="F605" t="s">
        <v>386</v>
      </c>
      <c r="H605">
        <v>84.9</v>
      </c>
      <c r="I605">
        <v>46.2</v>
      </c>
      <c r="J605" t="b">
        <v>0</v>
      </c>
      <c r="K605">
        <v>3</v>
      </c>
      <c r="L605" t="str">
        <f>IF(sensor_data[[#This Row],[HVAC Setting]]&lt;=2, "Low", IF(sensor_data[[#This Row],[HVAC Setting]]=3, "Normal", "High"))</f>
        <v>Normal</v>
      </c>
      <c r="M605">
        <v>16.5</v>
      </c>
      <c r="N605">
        <v>16.5</v>
      </c>
      <c r="O605">
        <f>(sensor_data[[#This Row],[Energy Consumption]]-AVERAGE(sensor_data[Energy Consumption]))/_xlfn.STDEV.P(sensor_data[Energy Consumption])</f>
        <v>-5.6995748530642633E-2</v>
      </c>
      <c r="P605" t="str">
        <f>IF(ABS(sensor_data[[#This Row],[z_zcore]])&gt;3, "Outlier", "Normal")</f>
        <v>Normal</v>
      </c>
      <c r="Q605">
        <f>AVERAGEIF(sensor_data[Unit ID], sensor_data[[#This Row],[Unit ID]], sensor_data[EC])</f>
        <v>19.2775</v>
      </c>
      <c r="R605">
        <f>IF(ISBLANK(sensor_data[[#This Row],[EC]]), sensor_data[[#This Row],[average]], sensor_data[[#This Row],[EC]])</f>
        <v>16.5</v>
      </c>
      <c r="S605" t="str">
        <f>IF(sensor_data[[#This Row],[Filled Energy Consumption]]&gt;AVERAGE(sensor_data[Filled Energy Consumption]), "High", "Low")</f>
        <v>Low</v>
      </c>
      <c r="T605" t="s">
        <v>306</v>
      </c>
      <c r="U605" t="b">
        <v>0</v>
      </c>
      <c r="V605">
        <v>19</v>
      </c>
      <c r="W605">
        <v>0</v>
      </c>
      <c r="X605" t="s">
        <v>17</v>
      </c>
    </row>
    <row r="606" spans="1:24" x14ac:dyDescent="0.3">
      <c r="A606" s="1">
        <v>45423.48809027778</v>
      </c>
      <c r="B606" s="1" t="str">
        <f>TEXT(sensor_data[[#This Row],[Timestamp]], "MMMM")</f>
        <v>May</v>
      </c>
      <c r="C6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06" s="2">
        <f>MONTH(sensor_data[[#This Row],[Timestamp]])</f>
        <v>5</v>
      </c>
      <c r="E606" s="2">
        <f>DAY(sensor_data[[#This Row],[Timestamp]])</f>
        <v>11</v>
      </c>
      <c r="F606" t="s">
        <v>386</v>
      </c>
      <c r="H606">
        <v>71.400000000000006</v>
      </c>
      <c r="I606">
        <v>54.8</v>
      </c>
      <c r="J606" t="b">
        <v>0</v>
      </c>
      <c r="K606">
        <v>2.5</v>
      </c>
      <c r="L606" t="str">
        <f>IF(sensor_data[[#This Row],[HVAC Setting]]&lt;=2, "Low", IF(sensor_data[[#This Row],[HVAC Setting]]=3, "Normal", "High"))</f>
        <v>High</v>
      </c>
      <c r="M606">
        <v>13.12</v>
      </c>
      <c r="N606">
        <v>13.12</v>
      </c>
      <c r="O606">
        <f>(sensor_data[[#This Row],[Energy Consumption]]-AVERAGE(sensor_data[Energy Consumption]))/_xlfn.STDEV.P(sensor_data[Energy Consumption])</f>
        <v>-9.6299463416161649E-2</v>
      </c>
      <c r="P606" t="str">
        <f>IF(ABS(sensor_data[[#This Row],[z_zcore]])&gt;3, "Outlier", "Normal")</f>
        <v>Normal</v>
      </c>
      <c r="Q606">
        <f>AVERAGEIF(sensor_data[Unit ID], sensor_data[[#This Row],[Unit ID]], sensor_data[EC])</f>
        <v>19.2775</v>
      </c>
      <c r="R606">
        <f>IF(ISBLANK(sensor_data[[#This Row],[EC]]), sensor_data[[#This Row],[average]], sensor_data[[#This Row],[EC]])</f>
        <v>13.12</v>
      </c>
      <c r="S606" t="str">
        <f>IF(sensor_data[[#This Row],[Filled Energy Consumption]]&gt;AVERAGE(sensor_data[Filled Energy Consumption]), "High", "Low")</f>
        <v>Low</v>
      </c>
      <c r="T606" t="s">
        <v>23</v>
      </c>
      <c r="U606" t="b">
        <v>0</v>
      </c>
      <c r="V606">
        <v>24</v>
      </c>
      <c r="W606">
        <v>1</v>
      </c>
      <c r="X606" t="s">
        <v>17</v>
      </c>
    </row>
    <row r="607" spans="1:24" x14ac:dyDescent="0.3">
      <c r="A607" s="1">
        <v>45529.528657407405</v>
      </c>
      <c r="B607" s="1" t="str">
        <f>TEXT(sensor_data[[#This Row],[Timestamp]], "MMMM")</f>
        <v>August</v>
      </c>
      <c r="C6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07" s="2">
        <f>MONTH(sensor_data[[#This Row],[Timestamp]])</f>
        <v>8</v>
      </c>
      <c r="E607" s="2">
        <f>DAY(sensor_data[[#This Row],[Timestamp]])</f>
        <v>25</v>
      </c>
      <c r="F607" t="s">
        <v>386</v>
      </c>
      <c r="H607">
        <v>89</v>
      </c>
      <c r="I607">
        <v>68</v>
      </c>
      <c r="J607" t="b">
        <v>1</v>
      </c>
      <c r="K607">
        <v>3.5</v>
      </c>
      <c r="L607" t="str">
        <f>IF(sensor_data[[#This Row],[HVAC Setting]]&lt;=2, "Low", IF(sensor_data[[#This Row],[HVAC Setting]]=3, "Normal", "High"))</f>
        <v>High</v>
      </c>
      <c r="M607">
        <v>22.01</v>
      </c>
      <c r="N607">
        <v>22.01</v>
      </c>
      <c r="O607">
        <f>(sensor_data[[#This Row],[Energy Consumption]]-AVERAGE(sensor_data[Energy Consumption]))/_xlfn.STDEV.P(sensor_data[Energy Consumption])</f>
        <v>7.0762837235614417E-3</v>
      </c>
      <c r="P607" t="str">
        <f>IF(ABS(sensor_data[[#This Row],[z_zcore]])&gt;3, "Outlier", "Normal")</f>
        <v>Normal</v>
      </c>
      <c r="Q607">
        <f>AVERAGEIF(sensor_data[Unit ID], sensor_data[[#This Row],[Unit ID]], sensor_data[EC])</f>
        <v>19.2775</v>
      </c>
      <c r="R607">
        <f>IF(ISBLANK(sensor_data[[#This Row],[EC]]), sensor_data[[#This Row],[average]], sensor_data[[#This Row],[EC]])</f>
        <v>22.01</v>
      </c>
      <c r="S607" t="str">
        <f>IF(sensor_data[[#This Row],[Filled Energy Consumption]]&gt;AVERAGE(sensor_data[Filled Energy Consumption]), "High", "Low")</f>
        <v>High</v>
      </c>
      <c r="T607" t="s">
        <v>24</v>
      </c>
      <c r="U607" t="b">
        <v>1</v>
      </c>
      <c r="V607">
        <v>10</v>
      </c>
      <c r="W607">
        <v>1</v>
      </c>
      <c r="X607" t="s">
        <v>17</v>
      </c>
    </row>
    <row r="608" spans="1:24" x14ac:dyDescent="0.3">
      <c r="A608" s="1">
        <v>45501.38925925926</v>
      </c>
      <c r="B608" s="1" t="str">
        <f>TEXT(sensor_data[[#This Row],[Timestamp]], "MMMM")</f>
        <v>July</v>
      </c>
      <c r="C6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08" s="2">
        <f>MONTH(sensor_data[[#This Row],[Timestamp]])</f>
        <v>7</v>
      </c>
      <c r="E608" s="2">
        <f>DAY(sensor_data[[#This Row],[Timestamp]])</f>
        <v>28</v>
      </c>
      <c r="F608" t="s">
        <v>386</v>
      </c>
      <c r="H608">
        <v>93.1</v>
      </c>
      <c r="I608">
        <v>46.6</v>
      </c>
      <c r="J608" t="b">
        <v>1</v>
      </c>
      <c r="K608">
        <v>5</v>
      </c>
      <c r="L608" t="str">
        <f>IF(sensor_data[[#This Row],[HVAC Setting]]&lt;=2, "Low", IF(sensor_data[[#This Row],[HVAC Setting]]=3, "Normal", "High"))</f>
        <v>High</v>
      </c>
      <c r="M608">
        <v>30.86</v>
      </c>
      <c r="N608">
        <v>30.86</v>
      </c>
      <c r="O608">
        <f>(sensor_data[[#This Row],[Energy Consumption]]-AVERAGE(sensor_data[Energy Consumption]))/_xlfn.STDEV.P(sensor_data[Energy Consumption])</f>
        <v>0.10998689814274579</v>
      </c>
      <c r="P608" t="str">
        <f>IF(ABS(sensor_data[[#This Row],[z_zcore]])&gt;3, "Outlier", "Normal")</f>
        <v>Normal</v>
      </c>
      <c r="Q608">
        <f>AVERAGEIF(sensor_data[Unit ID], sensor_data[[#This Row],[Unit ID]], sensor_data[EC])</f>
        <v>19.2775</v>
      </c>
      <c r="R608">
        <f>IF(ISBLANK(sensor_data[[#This Row],[EC]]), sensor_data[[#This Row],[average]], sensor_data[[#This Row],[EC]])</f>
        <v>30.86</v>
      </c>
      <c r="S608" t="str">
        <f>IF(sensor_data[[#This Row],[Filled Energy Consumption]]&gt;AVERAGE(sensor_data[Filled Energy Consumption]), "High", "Low")</f>
        <v>High</v>
      </c>
      <c r="T608" t="s">
        <v>69</v>
      </c>
      <c r="U608" t="b">
        <v>1</v>
      </c>
      <c r="V608">
        <v>2</v>
      </c>
      <c r="W608">
        <v>1</v>
      </c>
      <c r="X608" t="s">
        <v>14</v>
      </c>
    </row>
    <row r="609" spans="1:24" x14ac:dyDescent="0.3">
      <c r="A609" s="1">
        <v>45335.715833333335</v>
      </c>
      <c r="B609" s="1" t="str">
        <f>TEXT(sensor_data[[#This Row],[Timestamp]], "MMMM")</f>
        <v>February</v>
      </c>
      <c r="C6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09" s="2">
        <f>MONTH(sensor_data[[#This Row],[Timestamp]])</f>
        <v>2</v>
      </c>
      <c r="E609" s="2">
        <f>DAY(sensor_data[[#This Row],[Timestamp]])</f>
        <v>13</v>
      </c>
      <c r="F609" t="s">
        <v>386</v>
      </c>
      <c r="H609">
        <v>43</v>
      </c>
      <c r="I609">
        <v>39.700000000000003</v>
      </c>
      <c r="J609" t="b">
        <v>1</v>
      </c>
      <c r="K609">
        <v>5</v>
      </c>
      <c r="L609" t="str">
        <f>IF(sensor_data[[#This Row],[HVAC Setting]]&lt;=2, "Low", IF(sensor_data[[#This Row],[HVAC Setting]]=3, "Normal", "High"))</f>
        <v>High</v>
      </c>
      <c r="O609">
        <f>(sensor_data[[#This Row],[Energy Consumption]]-AVERAGE(sensor_data[Energy Consumption]))/_xlfn.STDEV.P(sensor_data[Energy Consumption])</f>
        <v>-0.24886299575285079</v>
      </c>
      <c r="P609" t="str">
        <f>IF(ABS(sensor_data[[#This Row],[z_zcore]])&gt;3, "Outlier", "Normal")</f>
        <v>Normal</v>
      </c>
      <c r="Q609">
        <f>AVERAGEIF(sensor_data[Unit ID], sensor_data[[#This Row],[Unit ID]], sensor_data[EC])</f>
        <v>19.2775</v>
      </c>
      <c r="R609">
        <f>IF(ISBLANK(sensor_data[[#This Row],[EC]]), sensor_data[[#This Row],[average]], sensor_data[[#This Row],[EC]])</f>
        <v>19.2775</v>
      </c>
      <c r="S609" t="str">
        <f>IF(sensor_data[[#This Row],[Filled Energy Consumption]]&gt;AVERAGE(sensor_data[Filled Energy Consumption]), "High", "Low")</f>
        <v>High</v>
      </c>
      <c r="T609" t="s">
        <v>388</v>
      </c>
      <c r="U609" t="b">
        <v>1</v>
      </c>
      <c r="V609">
        <v>20</v>
      </c>
      <c r="W609">
        <v>1</v>
      </c>
      <c r="X609" t="s">
        <v>14</v>
      </c>
    </row>
    <row r="610" spans="1:24" x14ac:dyDescent="0.3">
      <c r="A610" s="1">
        <v>45292.310995370368</v>
      </c>
      <c r="B610" s="1" t="str">
        <f>TEXT(sensor_data[[#This Row],[Timestamp]], "MMMM")</f>
        <v>January</v>
      </c>
      <c r="C6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10" s="2">
        <f>MONTH(sensor_data[[#This Row],[Timestamp]])</f>
        <v>1</v>
      </c>
      <c r="E610" s="2">
        <f>DAY(sensor_data[[#This Row],[Timestamp]])</f>
        <v>1</v>
      </c>
      <c r="F610" t="s">
        <v>386</v>
      </c>
      <c r="H610">
        <v>57</v>
      </c>
      <c r="I610">
        <v>29.2</v>
      </c>
      <c r="J610" t="b">
        <v>1</v>
      </c>
      <c r="K610">
        <v>3.5</v>
      </c>
      <c r="L610" t="str">
        <f>IF(sensor_data[[#This Row],[HVAC Setting]]&lt;=2, "Low", IF(sensor_data[[#This Row],[HVAC Setting]]=3, "Normal", "High"))</f>
        <v>High</v>
      </c>
      <c r="M610">
        <v>22.16</v>
      </c>
      <c r="N610">
        <v>22.16</v>
      </c>
      <c r="O610">
        <f>(sensor_data[[#This Row],[Energy Consumption]]-AVERAGE(sensor_data[Energy Consumption]))/_xlfn.STDEV.P(sensor_data[Energy Consumption])</f>
        <v>8.8205314255815001E-3</v>
      </c>
      <c r="P610" t="str">
        <f>IF(ABS(sensor_data[[#This Row],[z_zcore]])&gt;3, "Outlier", "Normal")</f>
        <v>Normal</v>
      </c>
      <c r="Q610">
        <f>AVERAGEIF(sensor_data[Unit ID], sensor_data[[#This Row],[Unit ID]], sensor_data[EC])</f>
        <v>19.2775</v>
      </c>
      <c r="R610">
        <f>IF(ISBLANK(sensor_data[[#This Row],[EC]]), sensor_data[[#This Row],[average]], sensor_data[[#This Row],[EC]])</f>
        <v>22.16</v>
      </c>
      <c r="S610" t="str">
        <f>IF(sensor_data[[#This Row],[Filled Energy Consumption]]&gt;AVERAGE(sensor_data[Filled Energy Consumption]), "High", "Low")</f>
        <v>High</v>
      </c>
      <c r="T610" t="s">
        <v>389</v>
      </c>
      <c r="U610" t="b">
        <v>1</v>
      </c>
      <c r="V610">
        <v>3</v>
      </c>
      <c r="W610">
        <v>1</v>
      </c>
      <c r="X610" t="s">
        <v>19</v>
      </c>
    </row>
    <row r="611" spans="1:24" x14ac:dyDescent="0.3">
      <c r="A611" s="1">
        <v>45482.605381944442</v>
      </c>
      <c r="B611" s="1" t="str">
        <f>TEXT(sensor_data[[#This Row],[Timestamp]], "MMMM")</f>
        <v>July</v>
      </c>
      <c r="C6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11" s="2">
        <f>MONTH(sensor_data[[#This Row],[Timestamp]])</f>
        <v>7</v>
      </c>
      <c r="E611" s="2">
        <f>DAY(sensor_data[[#This Row],[Timestamp]])</f>
        <v>9</v>
      </c>
      <c r="F611" t="s">
        <v>386</v>
      </c>
      <c r="H611">
        <v>93.4</v>
      </c>
      <c r="I611">
        <v>46.4</v>
      </c>
      <c r="J611" t="b">
        <v>0</v>
      </c>
      <c r="K611">
        <v>3</v>
      </c>
      <c r="L611" t="str">
        <f>IF(sensor_data[[#This Row],[HVAC Setting]]&lt;=2, "Low", IF(sensor_data[[#This Row],[HVAC Setting]]=3, "Normal", "High"))</f>
        <v>Normal</v>
      </c>
      <c r="O611">
        <f>(sensor_data[[#This Row],[Energy Consumption]]-AVERAGE(sensor_data[Energy Consumption]))/_xlfn.STDEV.P(sensor_data[Energy Consumption])</f>
        <v>-0.24886299575285079</v>
      </c>
      <c r="P611" t="str">
        <f>IF(ABS(sensor_data[[#This Row],[z_zcore]])&gt;3, "Outlier", "Normal")</f>
        <v>Normal</v>
      </c>
      <c r="Q611">
        <f>AVERAGEIF(sensor_data[Unit ID], sensor_data[[#This Row],[Unit ID]], sensor_data[EC])</f>
        <v>19.2775</v>
      </c>
      <c r="R611">
        <f>IF(ISBLANK(sensor_data[[#This Row],[EC]]), sensor_data[[#This Row],[average]], sensor_data[[#This Row],[EC]])</f>
        <v>19.2775</v>
      </c>
      <c r="S611" t="str">
        <f>IF(sensor_data[[#This Row],[Filled Energy Consumption]]&gt;AVERAGE(sensor_data[Filled Energy Consumption]), "High", "Low")</f>
        <v>High</v>
      </c>
      <c r="T611" t="s">
        <v>219</v>
      </c>
      <c r="U611" t="b">
        <v>0</v>
      </c>
      <c r="V611">
        <v>14</v>
      </c>
      <c r="W611">
        <v>1</v>
      </c>
      <c r="X611" t="s">
        <v>14</v>
      </c>
    </row>
    <row r="612" spans="1:24" x14ac:dyDescent="0.3">
      <c r="A612" s="1">
        <v>45592.856180555558</v>
      </c>
      <c r="B612" s="1" t="str">
        <f>TEXT(sensor_data[[#This Row],[Timestamp]], "MMMM")</f>
        <v>October</v>
      </c>
      <c r="C6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12" s="2">
        <f>MONTH(sensor_data[[#This Row],[Timestamp]])</f>
        <v>10</v>
      </c>
      <c r="E612" s="2">
        <f>DAY(sensor_data[[#This Row],[Timestamp]])</f>
        <v>27</v>
      </c>
      <c r="F612" t="s">
        <v>386</v>
      </c>
      <c r="H612">
        <v>70.400000000000006</v>
      </c>
      <c r="I612">
        <v>42.6</v>
      </c>
      <c r="J612" t="b">
        <v>1</v>
      </c>
      <c r="K612">
        <v>3.5</v>
      </c>
      <c r="L612" t="str">
        <f>IF(sensor_data[[#This Row],[HVAC Setting]]&lt;=2, "Low", IF(sensor_data[[#This Row],[HVAC Setting]]=3, "Normal", "High"))</f>
        <v>High</v>
      </c>
      <c r="M612">
        <v>21.37</v>
      </c>
      <c r="N612">
        <v>21.37</v>
      </c>
      <c r="O612">
        <f>(sensor_data[[#This Row],[Energy Consumption]]-AVERAGE(sensor_data[Energy Consumption]))/_xlfn.STDEV.P(sensor_data[Energy Consumption])</f>
        <v>-3.6583980505754734E-4</v>
      </c>
      <c r="P612" t="str">
        <f>IF(ABS(sensor_data[[#This Row],[z_zcore]])&gt;3, "Outlier", "Normal")</f>
        <v>Normal</v>
      </c>
      <c r="Q612">
        <f>AVERAGEIF(sensor_data[Unit ID], sensor_data[[#This Row],[Unit ID]], sensor_data[EC])</f>
        <v>19.2775</v>
      </c>
      <c r="R612">
        <f>IF(ISBLANK(sensor_data[[#This Row],[EC]]), sensor_data[[#This Row],[average]], sensor_data[[#This Row],[EC]])</f>
        <v>21.37</v>
      </c>
      <c r="S612" t="str">
        <f>IF(sensor_data[[#This Row],[Filled Energy Consumption]]&gt;AVERAGE(sensor_data[Filled Energy Consumption]), "High", "Low")</f>
        <v>High</v>
      </c>
      <c r="T612" t="s">
        <v>387</v>
      </c>
      <c r="U612" t="b">
        <v>1</v>
      </c>
      <c r="V612">
        <v>15</v>
      </c>
      <c r="W612">
        <v>1</v>
      </c>
      <c r="X612" t="s">
        <v>17</v>
      </c>
    </row>
    <row r="613" spans="1:24" x14ac:dyDescent="0.3">
      <c r="A613" s="1">
        <v>45416.0781712963</v>
      </c>
      <c r="B613" s="1" t="str">
        <f>TEXT(sensor_data[[#This Row],[Timestamp]], "MMMM")</f>
        <v>May</v>
      </c>
      <c r="C6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13" s="2">
        <f>MONTH(sensor_data[[#This Row],[Timestamp]])</f>
        <v>5</v>
      </c>
      <c r="E613" s="2">
        <f>DAY(sensor_data[[#This Row],[Timestamp]])</f>
        <v>4</v>
      </c>
      <c r="F613" t="s">
        <v>386</v>
      </c>
      <c r="H613">
        <v>72.3</v>
      </c>
      <c r="I613">
        <v>35.700000000000003</v>
      </c>
      <c r="J613" t="b">
        <v>1</v>
      </c>
      <c r="K613">
        <v>3.5</v>
      </c>
      <c r="L613" t="str">
        <f>IF(sensor_data[[#This Row],[HVAC Setting]]&lt;=2, "Low", IF(sensor_data[[#This Row],[HVAC Setting]]=3, "Normal", "High"))</f>
        <v>High</v>
      </c>
      <c r="M613">
        <v>21.2</v>
      </c>
      <c r="N613">
        <v>21.2</v>
      </c>
      <c r="O613">
        <f>(sensor_data[[#This Row],[Energy Consumption]]-AVERAGE(sensor_data[Energy Consumption]))/_xlfn.STDEV.P(sensor_data[Energy Consumption])</f>
        <v>-2.3426538673469843E-3</v>
      </c>
      <c r="P613" t="str">
        <f>IF(ABS(sensor_data[[#This Row],[z_zcore]])&gt;3, "Outlier", "Normal")</f>
        <v>Normal</v>
      </c>
      <c r="Q613">
        <f>AVERAGEIF(sensor_data[Unit ID], sensor_data[[#This Row],[Unit ID]], sensor_data[EC])</f>
        <v>19.2775</v>
      </c>
      <c r="R613">
        <f>IF(ISBLANK(sensor_data[[#This Row],[EC]]), sensor_data[[#This Row],[average]], sensor_data[[#This Row],[EC]])</f>
        <v>21.2</v>
      </c>
      <c r="S613" t="str">
        <f>IF(sensor_data[[#This Row],[Filled Energy Consumption]]&gt;AVERAGE(sensor_data[Filled Energy Consumption]), "High", "Low")</f>
        <v>High</v>
      </c>
      <c r="T613" t="s">
        <v>255</v>
      </c>
      <c r="U613" t="b">
        <v>1</v>
      </c>
      <c r="V613">
        <v>15</v>
      </c>
      <c r="W613">
        <v>1</v>
      </c>
      <c r="X613" t="s">
        <v>19</v>
      </c>
    </row>
    <row r="614" spans="1:24" x14ac:dyDescent="0.3">
      <c r="A614" s="1">
        <v>45297.400543981479</v>
      </c>
      <c r="B614" s="1" t="str">
        <f>TEXT(sensor_data[[#This Row],[Timestamp]], "MMMM")</f>
        <v>January</v>
      </c>
      <c r="C6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14" s="2">
        <f>MONTH(sensor_data[[#This Row],[Timestamp]])</f>
        <v>1</v>
      </c>
      <c r="E614" s="2">
        <f>DAY(sensor_data[[#This Row],[Timestamp]])</f>
        <v>6</v>
      </c>
      <c r="F614" t="s">
        <v>386</v>
      </c>
      <c r="H614">
        <v>54.3</v>
      </c>
      <c r="I614">
        <v>30.3</v>
      </c>
      <c r="J614" t="b">
        <v>0</v>
      </c>
      <c r="K614">
        <v>4.5</v>
      </c>
      <c r="L614" t="str">
        <f>IF(sensor_data[[#This Row],[HVAC Setting]]&lt;=2, "Low", IF(sensor_data[[#This Row],[HVAC Setting]]=3, "Normal", "High"))</f>
        <v>High</v>
      </c>
      <c r="M614">
        <v>23.62</v>
      </c>
      <c r="N614">
        <v>23.62</v>
      </c>
      <c r="O614">
        <f>(sensor_data[[#This Row],[Energy Consumption]]-AVERAGE(sensor_data[Energy Consumption]))/_xlfn.STDEV.P(sensor_data[Energy Consumption])</f>
        <v>2.5797875725243564E-2</v>
      </c>
      <c r="P614" t="str">
        <f>IF(ABS(sensor_data[[#This Row],[z_zcore]])&gt;3, "Outlier", "Normal")</f>
        <v>Normal</v>
      </c>
      <c r="Q614">
        <f>AVERAGEIF(sensor_data[Unit ID], sensor_data[[#This Row],[Unit ID]], sensor_data[EC])</f>
        <v>19.2775</v>
      </c>
      <c r="R614">
        <f>IF(ISBLANK(sensor_data[[#This Row],[EC]]), sensor_data[[#This Row],[average]], sensor_data[[#This Row],[EC]])</f>
        <v>23.62</v>
      </c>
      <c r="S614" t="str">
        <f>IF(sensor_data[[#This Row],[Filled Energy Consumption]]&gt;AVERAGE(sensor_data[Filled Energy Consumption]), "High", "Low")</f>
        <v>High</v>
      </c>
      <c r="T614" t="s">
        <v>60</v>
      </c>
      <c r="U614" t="b">
        <v>0</v>
      </c>
      <c r="V614">
        <v>11</v>
      </c>
      <c r="W614">
        <v>0</v>
      </c>
      <c r="X614" t="s">
        <v>17</v>
      </c>
    </row>
    <row r="615" spans="1:24" x14ac:dyDescent="0.3">
      <c r="A615" s="1">
        <v>45610.405949074076</v>
      </c>
      <c r="B615" s="1" t="str">
        <f>TEXT(sensor_data[[#This Row],[Timestamp]], "MMMM")</f>
        <v>November</v>
      </c>
      <c r="C6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15" s="2">
        <f>MONTH(sensor_data[[#This Row],[Timestamp]])</f>
        <v>11</v>
      </c>
      <c r="E615" s="2">
        <f>DAY(sensor_data[[#This Row],[Timestamp]])</f>
        <v>14</v>
      </c>
      <c r="F615" t="s">
        <v>386</v>
      </c>
      <c r="H615">
        <v>61</v>
      </c>
      <c r="I615">
        <v>50.7</v>
      </c>
      <c r="J615" t="b">
        <v>0</v>
      </c>
      <c r="K615">
        <v>2</v>
      </c>
      <c r="L615" t="str">
        <f>IF(sensor_data[[#This Row],[HVAC Setting]]&lt;=2, "Low", IF(sensor_data[[#This Row],[HVAC Setting]]=3, "Normal", "High"))</f>
        <v>Low</v>
      </c>
      <c r="O615">
        <f>(sensor_data[[#This Row],[Energy Consumption]]-AVERAGE(sensor_data[Energy Consumption]))/_xlfn.STDEV.P(sensor_data[Energy Consumption])</f>
        <v>-0.24886299575285079</v>
      </c>
      <c r="P615" t="str">
        <f>IF(ABS(sensor_data[[#This Row],[z_zcore]])&gt;3, "Outlier", "Normal")</f>
        <v>Normal</v>
      </c>
      <c r="Q615">
        <f>AVERAGEIF(sensor_data[Unit ID], sensor_data[[#This Row],[Unit ID]], sensor_data[EC])</f>
        <v>19.2775</v>
      </c>
      <c r="R615">
        <f>IF(ISBLANK(sensor_data[[#This Row],[EC]]), sensor_data[[#This Row],[average]], sensor_data[[#This Row],[EC]])</f>
        <v>19.2775</v>
      </c>
      <c r="S615" t="str">
        <f>IF(sensor_data[[#This Row],[Filled Energy Consumption]]&gt;AVERAGE(sensor_data[Filled Energy Consumption]), "High", "Low")</f>
        <v>High</v>
      </c>
      <c r="T615" t="s">
        <v>280</v>
      </c>
      <c r="U615" t="b">
        <v>0</v>
      </c>
      <c r="V615">
        <v>12</v>
      </c>
      <c r="W615">
        <v>0</v>
      </c>
      <c r="X615" t="s">
        <v>17</v>
      </c>
    </row>
    <row r="616" spans="1:24" x14ac:dyDescent="0.3">
      <c r="A616" s="1">
        <v>45311.894282407404</v>
      </c>
      <c r="B616" s="1" t="str">
        <f>TEXT(sensor_data[[#This Row],[Timestamp]], "MMMM")</f>
        <v>January</v>
      </c>
      <c r="C6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16" s="2">
        <f>MONTH(sensor_data[[#This Row],[Timestamp]])</f>
        <v>1</v>
      </c>
      <c r="E616" s="2">
        <f>DAY(sensor_data[[#This Row],[Timestamp]])</f>
        <v>20</v>
      </c>
      <c r="F616" t="s">
        <v>386</v>
      </c>
      <c r="H616">
        <v>48.2</v>
      </c>
      <c r="I616">
        <v>35.6</v>
      </c>
      <c r="J616" t="b">
        <v>1</v>
      </c>
      <c r="K616">
        <v>4.5</v>
      </c>
      <c r="L616" t="str">
        <f>IF(sensor_data[[#This Row],[HVAC Setting]]&lt;=2, "Low", IF(sensor_data[[#This Row],[HVAC Setting]]=3, "Normal", "High"))</f>
        <v>High</v>
      </c>
      <c r="M616">
        <v>28.91</v>
      </c>
      <c r="N616">
        <v>28.91</v>
      </c>
      <c r="O616">
        <f>(sensor_data[[#This Row],[Energy Consumption]]-AVERAGE(sensor_data[Energy Consumption]))/_xlfn.STDEV.P(sensor_data[Energy Consumption])</f>
        <v>8.7311678016484831E-2</v>
      </c>
      <c r="P616" t="str">
        <f>IF(ABS(sensor_data[[#This Row],[z_zcore]])&gt;3, "Outlier", "Normal")</f>
        <v>Normal</v>
      </c>
      <c r="Q616">
        <f>AVERAGEIF(sensor_data[Unit ID], sensor_data[[#This Row],[Unit ID]], sensor_data[EC])</f>
        <v>19.2775</v>
      </c>
      <c r="R616">
        <f>IF(ISBLANK(sensor_data[[#This Row],[EC]]), sensor_data[[#This Row],[average]], sensor_data[[#This Row],[EC]])</f>
        <v>28.91</v>
      </c>
      <c r="S616" t="str">
        <f>IF(sensor_data[[#This Row],[Filled Energy Consumption]]&gt;AVERAGE(sensor_data[Filled Energy Consumption]), "High", "Low")</f>
        <v>High</v>
      </c>
      <c r="T616" t="s">
        <v>158</v>
      </c>
      <c r="U616" t="b">
        <v>1</v>
      </c>
      <c r="V616">
        <v>18</v>
      </c>
      <c r="W616">
        <v>1</v>
      </c>
      <c r="X616" t="s">
        <v>19</v>
      </c>
    </row>
    <row r="617" spans="1:24" x14ac:dyDescent="0.3">
      <c r="A617" s="1">
        <v>45433.124444444446</v>
      </c>
      <c r="B617" s="1" t="str">
        <f>TEXT(sensor_data[[#This Row],[Timestamp]], "MMMM")</f>
        <v>May</v>
      </c>
      <c r="C6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17" s="2">
        <f>MONTH(sensor_data[[#This Row],[Timestamp]])</f>
        <v>5</v>
      </c>
      <c r="E617" s="2">
        <f>DAY(sensor_data[[#This Row],[Timestamp]])</f>
        <v>21</v>
      </c>
      <c r="F617" t="s">
        <v>386</v>
      </c>
      <c r="H617">
        <v>66.3</v>
      </c>
      <c r="I617">
        <v>53.2</v>
      </c>
      <c r="J617" t="b">
        <v>1</v>
      </c>
      <c r="K617">
        <v>1</v>
      </c>
      <c r="L617" t="str">
        <f>IF(sensor_data[[#This Row],[HVAC Setting]]&lt;=2, "Low", IF(sensor_data[[#This Row],[HVAC Setting]]=3, "Normal", "High"))</f>
        <v>Low</v>
      </c>
      <c r="M617">
        <v>7.08</v>
      </c>
      <c r="N617">
        <v>7.08</v>
      </c>
      <c r="O617">
        <f>(sensor_data[[#This Row],[Energy Consumption]]-AVERAGE(sensor_data[Energy Consumption]))/_xlfn.STDEV.P(sensor_data[Energy Consumption])</f>
        <v>-0.16653450421750329</v>
      </c>
      <c r="P617" t="str">
        <f>IF(ABS(sensor_data[[#This Row],[z_zcore]])&gt;3, "Outlier", "Normal")</f>
        <v>Normal</v>
      </c>
      <c r="Q617">
        <f>AVERAGEIF(sensor_data[Unit ID], sensor_data[[#This Row],[Unit ID]], sensor_data[EC])</f>
        <v>19.2775</v>
      </c>
      <c r="R617">
        <f>IF(ISBLANK(sensor_data[[#This Row],[EC]]), sensor_data[[#This Row],[average]], sensor_data[[#This Row],[EC]])</f>
        <v>7.08</v>
      </c>
      <c r="S617" t="str">
        <f>IF(sensor_data[[#This Row],[Filled Energy Consumption]]&gt;AVERAGE(sensor_data[Filled Energy Consumption]), "High", "Low")</f>
        <v>Low</v>
      </c>
      <c r="T617" t="s">
        <v>293</v>
      </c>
      <c r="U617" t="b">
        <v>1</v>
      </c>
      <c r="V617">
        <v>7</v>
      </c>
      <c r="W617">
        <v>0</v>
      </c>
      <c r="X617" t="s">
        <v>14</v>
      </c>
    </row>
    <row r="618" spans="1:24" x14ac:dyDescent="0.3">
      <c r="A618" s="1">
        <v>45550.713946759257</v>
      </c>
      <c r="B618" s="1" t="str">
        <f>TEXT(sensor_data[[#This Row],[Timestamp]], "MMMM")</f>
        <v>September</v>
      </c>
      <c r="C6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18" s="2">
        <f>MONTH(sensor_data[[#This Row],[Timestamp]])</f>
        <v>9</v>
      </c>
      <c r="E618" s="2">
        <f>DAY(sensor_data[[#This Row],[Timestamp]])</f>
        <v>15</v>
      </c>
      <c r="F618" t="s">
        <v>386</v>
      </c>
      <c r="H618">
        <v>62.2</v>
      </c>
      <c r="I618">
        <v>42.8</v>
      </c>
      <c r="J618" t="b">
        <v>1</v>
      </c>
      <c r="K618">
        <v>3.5</v>
      </c>
      <c r="L618" t="str">
        <f>IF(sensor_data[[#This Row],[HVAC Setting]]&lt;=2, "Low", IF(sensor_data[[#This Row],[HVAC Setting]]=3, "Normal", "High"))</f>
        <v>High</v>
      </c>
      <c r="M618">
        <v>23.46</v>
      </c>
      <c r="N618">
        <v>23.46</v>
      </c>
      <c r="O618">
        <f>(sensor_data[[#This Row],[Energy Consumption]]-AVERAGE(sensor_data[Energy Consumption]))/_xlfn.STDEV.P(sensor_data[Energy Consumption])</f>
        <v>2.3937344843088817E-2</v>
      </c>
      <c r="P618" t="str">
        <f>IF(ABS(sensor_data[[#This Row],[z_zcore]])&gt;3, "Outlier", "Normal")</f>
        <v>Normal</v>
      </c>
      <c r="Q618">
        <f>AVERAGEIF(sensor_data[Unit ID], sensor_data[[#This Row],[Unit ID]], sensor_data[EC])</f>
        <v>19.2775</v>
      </c>
      <c r="R618">
        <f>IF(ISBLANK(sensor_data[[#This Row],[EC]]), sensor_data[[#This Row],[average]], sensor_data[[#This Row],[EC]])</f>
        <v>23.46</v>
      </c>
      <c r="S618" t="str">
        <f>IF(sensor_data[[#This Row],[Filled Energy Consumption]]&gt;AVERAGE(sensor_data[Filled Energy Consumption]), "High", "Low")</f>
        <v>High</v>
      </c>
      <c r="T618" t="s">
        <v>390</v>
      </c>
      <c r="U618" t="b">
        <v>1</v>
      </c>
      <c r="V618">
        <v>9</v>
      </c>
      <c r="W618">
        <v>1</v>
      </c>
      <c r="X618" t="s">
        <v>17</v>
      </c>
    </row>
    <row r="619" spans="1:24" x14ac:dyDescent="0.3">
      <c r="A619" s="1">
        <v>45470.209837962961</v>
      </c>
      <c r="B619" s="1" t="str">
        <f>TEXT(sensor_data[[#This Row],[Timestamp]], "MMMM")</f>
        <v>June</v>
      </c>
      <c r="C6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19" s="2">
        <f>MONTH(sensor_data[[#This Row],[Timestamp]])</f>
        <v>6</v>
      </c>
      <c r="E619" s="2">
        <f>DAY(sensor_data[[#This Row],[Timestamp]])</f>
        <v>27</v>
      </c>
      <c r="F619" t="s">
        <v>386</v>
      </c>
      <c r="H619">
        <v>85.3</v>
      </c>
      <c r="I619">
        <v>67.8</v>
      </c>
      <c r="J619" t="b">
        <v>0</v>
      </c>
      <c r="K619">
        <v>3</v>
      </c>
      <c r="L619" t="str">
        <f>IF(sensor_data[[#This Row],[HVAC Setting]]&lt;=2, "Low", IF(sensor_data[[#This Row],[HVAC Setting]]=3, "Normal", "High"))</f>
        <v>Normal</v>
      </c>
      <c r="M619">
        <v>18</v>
      </c>
      <c r="N619">
        <v>18</v>
      </c>
      <c r="O619">
        <f>(sensor_data[[#This Row],[Energy Consumption]]-AVERAGE(sensor_data[Energy Consumption]))/_xlfn.STDEV.P(sensor_data[Energy Consumption])</f>
        <v>-3.9553271510441891E-2</v>
      </c>
      <c r="P619" t="str">
        <f>IF(ABS(sensor_data[[#This Row],[z_zcore]])&gt;3, "Outlier", "Normal")</f>
        <v>Normal</v>
      </c>
      <c r="Q619">
        <f>AVERAGEIF(sensor_data[Unit ID], sensor_data[[#This Row],[Unit ID]], sensor_data[EC])</f>
        <v>19.2775</v>
      </c>
      <c r="R619">
        <f>IF(ISBLANK(sensor_data[[#This Row],[EC]]), sensor_data[[#This Row],[average]], sensor_data[[#This Row],[EC]])</f>
        <v>18</v>
      </c>
      <c r="S619" t="str">
        <f>IF(sensor_data[[#This Row],[Filled Energy Consumption]]&gt;AVERAGE(sensor_data[Filled Energy Consumption]), "High", "Low")</f>
        <v>High</v>
      </c>
      <c r="T619" t="s">
        <v>38</v>
      </c>
      <c r="U619" t="b">
        <v>0</v>
      </c>
      <c r="V619">
        <v>1</v>
      </c>
      <c r="W619">
        <v>0</v>
      </c>
      <c r="X619" t="s">
        <v>19</v>
      </c>
    </row>
    <row r="620" spans="1:24" x14ac:dyDescent="0.3">
      <c r="A620" s="1">
        <v>45590.601967592593</v>
      </c>
      <c r="B620" s="1" t="str">
        <f>TEXT(sensor_data[[#This Row],[Timestamp]], "MMMM")</f>
        <v>October</v>
      </c>
      <c r="C6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20" s="2">
        <f>MONTH(sensor_data[[#This Row],[Timestamp]])</f>
        <v>10</v>
      </c>
      <c r="E620" s="2">
        <f>DAY(sensor_data[[#This Row],[Timestamp]])</f>
        <v>25</v>
      </c>
      <c r="F620" t="s">
        <v>386</v>
      </c>
      <c r="H620">
        <v>78</v>
      </c>
      <c r="I620">
        <v>58.5</v>
      </c>
      <c r="J620" t="b">
        <v>0</v>
      </c>
      <c r="K620">
        <v>3</v>
      </c>
      <c r="L620" t="str">
        <f>IF(sensor_data[[#This Row],[HVAC Setting]]&lt;=2, "Low", IF(sensor_data[[#This Row],[HVAC Setting]]=3, "Normal", "High"))</f>
        <v>Normal</v>
      </c>
      <c r="M620">
        <v>16</v>
      </c>
      <c r="N620">
        <v>16</v>
      </c>
      <c r="O620">
        <f>(sensor_data[[#This Row],[Energy Consumption]]-AVERAGE(sensor_data[Energy Consumption]))/_xlfn.STDEV.P(sensor_data[Energy Consumption])</f>
        <v>-6.2809907537376211E-2</v>
      </c>
      <c r="P620" t="str">
        <f>IF(ABS(sensor_data[[#This Row],[z_zcore]])&gt;3, "Outlier", "Normal")</f>
        <v>Normal</v>
      </c>
      <c r="Q620">
        <f>AVERAGEIF(sensor_data[Unit ID], sensor_data[[#This Row],[Unit ID]], sensor_data[EC])</f>
        <v>19.2775</v>
      </c>
      <c r="R620">
        <f>IF(ISBLANK(sensor_data[[#This Row],[EC]]), sensor_data[[#This Row],[average]], sensor_data[[#This Row],[EC]])</f>
        <v>16</v>
      </c>
      <c r="S620" t="str">
        <f>IF(sensor_data[[#This Row],[Filled Energy Consumption]]&gt;AVERAGE(sensor_data[Filled Energy Consumption]), "High", "Low")</f>
        <v>Low</v>
      </c>
      <c r="T620" t="s">
        <v>349</v>
      </c>
      <c r="U620" t="b">
        <v>0</v>
      </c>
      <c r="V620">
        <v>5</v>
      </c>
      <c r="W620">
        <v>0</v>
      </c>
      <c r="X620" t="s">
        <v>19</v>
      </c>
    </row>
    <row r="621" spans="1:24" x14ac:dyDescent="0.3">
      <c r="A621" s="1">
        <v>45507.422974537039</v>
      </c>
      <c r="B621" s="1" t="str">
        <f>TEXT(sensor_data[[#This Row],[Timestamp]], "MMMM")</f>
        <v>August</v>
      </c>
      <c r="C6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21" s="2">
        <f>MONTH(sensor_data[[#This Row],[Timestamp]])</f>
        <v>8</v>
      </c>
      <c r="E621" s="2">
        <f>DAY(sensor_data[[#This Row],[Timestamp]])</f>
        <v>3</v>
      </c>
      <c r="F621" t="s">
        <v>386</v>
      </c>
      <c r="H621">
        <v>92.3</v>
      </c>
      <c r="I621">
        <v>61.1</v>
      </c>
      <c r="J621" t="b">
        <v>1</v>
      </c>
      <c r="K621">
        <v>4.5</v>
      </c>
      <c r="L621" t="str">
        <f>IF(sensor_data[[#This Row],[HVAC Setting]]&lt;=2, "Low", IF(sensor_data[[#This Row],[HVAC Setting]]=3, "Normal", "High"))</f>
        <v>High</v>
      </c>
      <c r="M621">
        <v>28.12</v>
      </c>
      <c r="N621">
        <v>28.12</v>
      </c>
      <c r="O621">
        <f>(sensor_data[[#This Row],[Energy Consumption]]-AVERAGE(sensor_data[Energy Consumption]))/_xlfn.STDEV.P(sensor_data[Energy Consumption])</f>
        <v>7.8125306785845783E-2</v>
      </c>
      <c r="P621" t="str">
        <f>IF(ABS(sensor_data[[#This Row],[z_zcore]])&gt;3, "Outlier", "Normal")</f>
        <v>Normal</v>
      </c>
      <c r="Q621">
        <f>AVERAGEIF(sensor_data[Unit ID], sensor_data[[#This Row],[Unit ID]], sensor_data[EC])</f>
        <v>19.2775</v>
      </c>
      <c r="R621">
        <f>IF(ISBLANK(sensor_data[[#This Row],[EC]]), sensor_data[[#This Row],[average]], sensor_data[[#This Row],[EC]])</f>
        <v>28.12</v>
      </c>
      <c r="S621" t="str">
        <f>IF(sensor_data[[#This Row],[Filled Energy Consumption]]&gt;AVERAGE(sensor_data[Filled Energy Consumption]), "High", "Low")</f>
        <v>High</v>
      </c>
      <c r="T621" t="s">
        <v>391</v>
      </c>
      <c r="U621" t="b">
        <v>1</v>
      </c>
      <c r="V621">
        <v>9</v>
      </c>
      <c r="W621">
        <v>0</v>
      </c>
      <c r="X621" t="s">
        <v>17</v>
      </c>
    </row>
    <row r="622" spans="1:24" x14ac:dyDescent="0.3">
      <c r="A622" s="1">
        <v>45634.140451388892</v>
      </c>
      <c r="B622" s="1" t="str">
        <f>TEXT(sensor_data[[#This Row],[Timestamp]], "MMMM")</f>
        <v>December</v>
      </c>
      <c r="C6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22" s="2">
        <f>MONTH(sensor_data[[#This Row],[Timestamp]])</f>
        <v>12</v>
      </c>
      <c r="E622" s="2">
        <f>DAY(sensor_data[[#This Row],[Timestamp]])</f>
        <v>8</v>
      </c>
      <c r="F622" t="s">
        <v>392</v>
      </c>
      <c r="H622">
        <v>42.5</v>
      </c>
      <c r="I622">
        <v>31.5</v>
      </c>
      <c r="J622" t="b">
        <v>0</v>
      </c>
      <c r="K622">
        <v>2.5</v>
      </c>
      <c r="L622" t="str">
        <f>IF(sensor_data[[#This Row],[HVAC Setting]]&lt;=2, "Low", IF(sensor_data[[#This Row],[HVAC Setting]]=3, "Normal", "High"))</f>
        <v>High</v>
      </c>
      <c r="M622">
        <v>15.23</v>
      </c>
      <c r="N622">
        <v>15.23</v>
      </c>
      <c r="O622">
        <f>(sensor_data[[#This Row],[Energy Consumption]]-AVERAGE(sensor_data[Energy Consumption]))/_xlfn.STDEV.P(sensor_data[Energy Consumption])</f>
        <v>-7.1763712407745914E-2</v>
      </c>
      <c r="P622" t="str">
        <f>IF(ABS(sensor_data[[#This Row],[z_zcore]])&gt;3, "Outlier", "Normal")</f>
        <v>Normal</v>
      </c>
      <c r="Q622">
        <f>AVERAGEIF(sensor_data[Unit ID], sensor_data[[#This Row],[Unit ID]], sensor_data[EC])</f>
        <v>17.842631578947369</v>
      </c>
      <c r="R622">
        <f>IF(ISBLANK(sensor_data[[#This Row],[EC]]), sensor_data[[#This Row],[average]], sensor_data[[#This Row],[EC]])</f>
        <v>15.23</v>
      </c>
      <c r="S622" t="str">
        <f>IF(sensor_data[[#This Row],[Filled Energy Consumption]]&gt;AVERAGE(sensor_data[Filled Energy Consumption]), "High", "Low")</f>
        <v>Low</v>
      </c>
      <c r="T622" t="s">
        <v>339</v>
      </c>
      <c r="U622" t="b">
        <v>0</v>
      </c>
      <c r="V622">
        <v>2</v>
      </c>
      <c r="W622">
        <v>1</v>
      </c>
      <c r="X622" t="s">
        <v>17</v>
      </c>
    </row>
    <row r="623" spans="1:24" x14ac:dyDescent="0.3">
      <c r="A623" s="1">
        <v>45355.432500000003</v>
      </c>
      <c r="B623" s="1" t="str">
        <f>TEXT(sensor_data[[#This Row],[Timestamp]], "MMMM")</f>
        <v>March</v>
      </c>
      <c r="C6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23" s="2">
        <f>MONTH(sensor_data[[#This Row],[Timestamp]])</f>
        <v>3</v>
      </c>
      <c r="E623" s="2">
        <f>DAY(sensor_data[[#This Row],[Timestamp]])</f>
        <v>4</v>
      </c>
      <c r="F623" t="s">
        <v>392</v>
      </c>
      <c r="H623">
        <v>67.5</v>
      </c>
      <c r="I623">
        <v>31.2</v>
      </c>
      <c r="J623" t="b">
        <v>0</v>
      </c>
      <c r="K623">
        <v>3</v>
      </c>
      <c r="L623" t="str">
        <f>IF(sensor_data[[#This Row],[HVAC Setting]]&lt;=2, "Low", IF(sensor_data[[#This Row],[HVAC Setting]]=3, "Normal", "High"))</f>
        <v>Normal</v>
      </c>
      <c r="M623">
        <v>15</v>
      </c>
      <c r="N623">
        <v>15</v>
      </c>
      <c r="O623">
        <f>(sensor_data[[#This Row],[Energy Consumption]]-AVERAGE(sensor_data[Energy Consumption]))/_xlfn.STDEV.P(sensor_data[Energy Consumption])</f>
        <v>-7.4438225550843368E-2</v>
      </c>
      <c r="P623" t="str">
        <f>IF(ABS(sensor_data[[#This Row],[z_zcore]])&gt;3, "Outlier", "Normal")</f>
        <v>Normal</v>
      </c>
      <c r="Q623">
        <f>AVERAGEIF(sensor_data[Unit ID], sensor_data[[#This Row],[Unit ID]], sensor_data[EC])</f>
        <v>17.842631578947369</v>
      </c>
      <c r="R623">
        <f>IF(ISBLANK(sensor_data[[#This Row],[EC]]), sensor_data[[#This Row],[average]], sensor_data[[#This Row],[EC]])</f>
        <v>15</v>
      </c>
      <c r="S623" t="str">
        <f>IF(sensor_data[[#This Row],[Filled Energy Consumption]]&gt;AVERAGE(sensor_data[Filled Energy Consumption]), "High", "Low")</f>
        <v>Low</v>
      </c>
      <c r="T623" t="s">
        <v>253</v>
      </c>
      <c r="U623" t="b">
        <v>0</v>
      </c>
      <c r="V623">
        <v>2</v>
      </c>
      <c r="W623">
        <v>0</v>
      </c>
      <c r="X623" t="s">
        <v>17</v>
      </c>
    </row>
    <row r="624" spans="1:24" x14ac:dyDescent="0.3">
      <c r="A624" s="1">
        <v>45442.328472222223</v>
      </c>
      <c r="B624" s="1" t="str">
        <f>TEXT(sensor_data[[#This Row],[Timestamp]], "MMMM")</f>
        <v>May</v>
      </c>
      <c r="C6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24" s="2">
        <f>MONTH(sensor_data[[#This Row],[Timestamp]])</f>
        <v>5</v>
      </c>
      <c r="E624" s="2">
        <f>DAY(sensor_data[[#This Row],[Timestamp]])</f>
        <v>30</v>
      </c>
      <c r="F624" t="s">
        <v>392</v>
      </c>
      <c r="H624">
        <v>72.3</v>
      </c>
      <c r="I624">
        <v>40.6</v>
      </c>
      <c r="J624" t="b">
        <v>1</v>
      </c>
      <c r="K624">
        <v>2</v>
      </c>
      <c r="L624" t="str">
        <f>IF(sensor_data[[#This Row],[HVAC Setting]]&lt;=2, "Low", IF(sensor_data[[#This Row],[HVAC Setting]]=3, "Normal", "High"))</f>
        <v>Low</v>
      </c>
      <c r="M624">
        <v>12</v>
      </c>
      <c r="N624">
        <v>12</v>
      </c>
      <c r="O624">
        <f>(sensor_data[[#This Row],[Energy Consumption]]-AVERAGE(sensor_data[Energy Consumption]))/_xlfn.STDEV.P(sensor_data[Energy Consumption])</f>
        <v>-0.10932317959124485</v>
      </c>
      <c r="P624" t="str">
        <f>IF(ABS(sensor_data[[#This Row],[z_zcore]])&gt;3, "Outlier", "Normal")</f>
        <v>Normal</v>
      </c>
      <c r="Q624">
        <f>AVERAGEIF(sensor_data[Unit ID], sensor_data[[#This Row],[Unit ID]], sensor_data[EC])</f>
        <v>17.842631578947369</v>
      </c>
      <c r="R624">
        <f>IF(ISBLANK(sensor_data[[#This Row],[EC]]), sensor_data[[#This Row],[average]], sensor_data[[#This Row],[EC]])</f>
        <v>12</v>
      </c>
      <c r="S624" t="str">
        <f>IF(sensor_data[[#This Row],[Filled Energy Consumption]]&gt;AVERAGE(sensor_data[Filled Energy Consumption]), "High", "Low")</f>
        <v>Low</v>
      </c>
      <c r="T624" t="s">
        <v>219</v>
      </c>
      <c r="U624" t="b">
        <v>1</v>
      </c>
      <c r="V624">
        <v>15</v>
      </c>
      <c r="W624">
        <v>1</v>
      </c>
      <c r="X624" t="s">
        <v>19</v>
      </c>
    </row>
    <row r="625" spans="1:24" x14ac:dyDescent="0.3">
      <c r="A625" s="1">
        <v>45580.940833333334</v>
      </c>
      <c r="B625" s="1" t="str">
        <f>TEXT(sensor_data[[#This Row],[Timestamp]], "MMMM")</f>
        <v>October</v>
      </c>
      <c r="C6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25" s="2">
        <f>MONTH(sensor_data[[#This Row],[Timestamp]])</f>
        <v>10</v>
      </c>
      <c r="E625" s="2">
        <f>DAY(sensor_data[[#This Row],[Timestamp]])</f>
        <v>15</v>
      </c>
      <c r="F625" t="s">
        <v>392</v>
      </c>
      <c r="H625">
        <v>67.5</v>
      </c>
      <c r="I625">
        <v>55</v>
      </c>
      <c r="J625" t="b">
        <v>0</v>
      </c>
      <c r="K625">
        <v>2</v>
      </c>
      <c r="L625" t="str">
        <f>IF(sensor_data[[#This Row],[HVAC Setting]]&lt;=2, "Low", IF(sensor_data[[#This Row],[HVAC Setting]]=3, "Normal", "High"))</f>
        <v>Low</v>
      </c>
      <c r="M625">
        <v>10</v>
      </c>
      <c r="N625">
        <v>10</v>
      </c>
      <c r="O625">
        <f>(sensor_data[[#This Row],[Energy Consumption]]-AVERAGE(sensor_data[Energy Consumption]))/_xlfn.STDEV.P(sensor_data[Energy Consumption])</f>
        <v>-0.13257981561817916</v>
      </c>
      <c r="P625" t="str">
        <f>IF(ABS(sensor_data[[#This Row],[z_zcore]])&gt;3, "Outlier", "Normal")</f>
        <v>Normal</v>
      </c>
      <c r="Q625">
        <f>AVERAGEIF(sensor_data[Unit ID], sensor_data[[#This Row],[Unit ID]], sensor_data[EC])</f>
        <v>17.842631578947369</v>
      </c>
      <c r="R625">
        <f>IF(ISBLANK(sensor_data[[#This Row],[EC]]), sensor_data[[#This Row],[average]], sensor_data[[#This Row],[EC]])</f>
        <v>10</v>
      </c>
      <c r="S625" t="str">
        <f>IF(sensor_data[[#This Row],[Filled Energy Consumption]]&gt;AVERAGE(sensor_data[Filled Energy Consumption]), "High", "Low")</f>
        <v>Low</v>
      </c>
      <c r="T625" t="s">
        <v>173</v>
      </c>
      <c r="U625" t="b">
        <v>0</v>
      </c>
      <c r="V625">
        <v>11</v>
      </c>
      <c r="W625">
        <v>1</v>
      </c>
      <c r="X625" t="s">
        <v>19</v>
      </c>
    </row>
    <row r="626" spans="1:24" x14ac:dyDescent="0.3">
      <c r="A626" s="1">
        <v>45338.28701388889</v>
      </c>
      <c r="B626" s="1" t="str">
        <f>TEXT(sensor_data[[#This Row],[Timestamp]], "MMMM")</f>
        <v>February</v>
      </c>
      <c r="C6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26" s="2">
        <f>MONTH(sensor_data[[#This Row],[Timestamp]])</f>
        <v>2</v>
      </c>
      <c r="E626" s="2">
        <f>DAY(sensor_data[[#This Row],[Timestamp]])</f>
        <v>16</v>
      </c>
      <c r="F626" t="s">
        <v>392</v>
      </c>
      <c r="H626">
        <v>54</v>
      </c>
      <c r="I626">
        <v>36.200000000000003</v>
      </c>
      <c r="J626" t="b">
        <v>1</v>
      </c>
      <c r="K626">
        <v>5</v>
      </c>
      <c r="L626" t="str">
        <f>IF(sensor_data[[#This Row],[HVAC Setting]]&lt;=2, "Low", IF(sensor_data[[#This Row],[HVAC Setting]]=3, "Normal", "High"))</f>
        <v>High</v>
      </c>
      <c r="M626">
        <v>27.48</v>
      </c>
      <c r="N626">
        <v>27.48</v>
      </c>
      <c r="O626">
        <f>(sensor_data[[#This Row],[Energy Consumption]]-AVERAGE(sensor_data[Energy Consumption]))/_xlfn.STDEV.P(sensor_data[Energy Consumption])</f>
        <v>7.0683183257226792E-2</v>
      </c>
      <c r="P626" t="str">
        <f>IF(ABS(sensor_data[[#This Row],[z_zcore]])&gt;3, "Outlier", "Normal")</f>
        <v>Normal</v>
      </c>
      <c r="Q626">
        <f>AVERAGEIF(sensor_data[Unit ID], sensor_data[[#This Row],[Unit ID]], sensor_data[EC])</f>
        <v>17.842631578947369</v>
      </c>
      <c r="R626">
        <f>IF(ISBLANK(sensor_data[[#This Row],[EC]]), sensor_data[[#This Row],[average]], sensor_data[[#This Row],[EC]])</f>
        <v>27.48</v>
      </c>
      <c r="S626" t="str">
        <f>IF(sensor_data[[#This Row],[Filled Energy Consumption]]&gt;AVERAGE(sensor_data[Filled Energy Consumption]), "High", "Low")</f>
        <v>High</v>
      </c>
      <c r="T626" t="s">
        <v>89</v>
      </c>
      <c r="U626" t="b">
        <v>1</v>
      </c>
      <c r="V626">
        <v>4</v>
      </c>
      <c r="W626">
        <v>1</v>
      </c>
      <c r="X626" t="s">
        <v>17</v>
      </c>
    </row>
    <row r="627" spans="1:24" x14ac:dyDescent="0.3">
      <c r="A627" s="1">
        <v>45335.682199074072</v>
      </c>
      <c r="B627" s="1" t="str">
        <f>TEXT(sensor_data[[#This Row],[Timestamp]], "MMMM")</f>
        <v>February</v>
      </c>
      <c r="C6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27" s="2">
        <f>MONTH(sensor_data[[#This Row],[Timestamp]])</f>
        <v>2</v>
      </c>
      <c r="E627" s="2">
        <f>DAY(sensor_data[[#This Row],[Timestamp]])</f>
        <v>13</v>
      </c>
      <c r="F627" t="s">
        <v>392</v>
      </c>
      <c r="H627">
        <v>49.5</v>
      </c>
      <c r="I627">
        <v>26.2</v>
      </c>
      <c r="J627" t="b">
        <v>0</v>
      </c>
      <c r="K627">
        <v>2</v>
      </c>
      <c r="L627" t="str">
        <f>IF(sensor_data[[#This Row],[HVAC Setting]]&lt;=2, "Low", IF(sensor_data[[#This Row],[HVAC Setting]]=3, "Normal", "High"))</f>
        <v>Low</v>
      </c>
      <c r="M627">
        <v>13</v>
      </c>
      <c r="N627">
        <v>13</v>
      </c>
      <c r="O627">
        <f>(sensor_data[[#This Row],[Energy Consumption]]-AVERAGE(sensor_data[Energy Consumption]))/_xlfn.STDEV.P(sensor_data[Energy Consumption])</f>
        <v>-9.7694861577777695E-2</v>
      </c>
      <c r="P627" t="str">
        <f>IF(ABS(sensor_data[[#This Row],[z_zcore]])&gt;3, "Outlier", "Normal")</f>
        <v>Normal</v>
      </c>
      <c r="Q627">
        <f>AVERAGEIF(sensor_data[Unit ID], sensor_data[[#This Row],[Unit ID]], sensor_data[EC])</f>
        <v>17.842631578947369</v>
      </c>
      <c r="R627">
        <f>IF(ISBLANK(sensor_data[[#This Row],[EC]]), sensor_data[[#This Row],[average]], sensor_data[[#This Row],[EC]])</f>
        <v>13</v>
      </c>
      <c r="S627" t="str">
        <f>IF(sensor_data[[#This Row],[Filled Energy Consumption]]&gt;AVERAGE(sensor_data[Filled Energy Consumption]), "High", "Low")</f>
        <v>Low</v>
      </c>
      <c r="T627" t="s">
        <v>385</v>
      </c>
      <c r="U627" t="b">
        <v>0</v>
      </c>
      <c r="V627">
        <v>16</v>
      </c>
      <c r="W627">
        <v>0</v>
      </c>
      <c r="X627" t="s">
        <v>14</v>
      </c>
    </row>
    <row r="628" spans="1:24" x14ac:dyDescent="0.3">
      <c r="A628" s="1">
        <v>45421.827164351853</v>
      </c>
      <c r="B628" s="1" t="str">
        <f>TEXT(sensor_data[[#This Row],[Timestamp]], "MMMM")</f>
        <v>May</v>
      </c>
      <c r="C6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28" s="2">
        <f>MONTH(sensor_data[[#This Row],[Timestamp]])</f>
        <v>5</v>
      </c>
      <c r="E628" s="2">
        <f>DAY(sensor_data[[#This Row],[Timestamp]])</f>
        <v>9</v>
      </c>
      <c r="F628" t="s">
        <v>392</v>
      </c>
      <c r="H628">
        <v>66.3</v>
      </c>
      <c r="I628">
        <v>54.8</v>
      </c>
      <c r="J628" t="b">
        <v>1</v>
      </c>
      <c r="K628">
        <v>4</v>
      </c>
      <c r="L628" t="str">
        <f>IF(sensor_data[[#This Row],[HVAC Setting]]&lt;=2, "Low", IF(sensor_data[[#This Row],[HVAC Setting]]=3, "Normal", "High"))</f>
        <v>High</v>
      </c>
      <c r="M628">
        <v>23.93</v>
      </c>
      <c r="N628">
        <v>23.93</v>
      </c>
      <c r="O628">
        <f>(sensor_data[[#This Row],[Energy Consumption]]-AVERAGE(sensor_data[Energy Consumption]))/_xlfn.STDEV.P(sensor_data[Energy Consumption])</f>
        <v>2.940265430941837E-2</v>
      </c>
      <c r="P628" t="str">
        <f>IF(ABS(sensor_data[[#This Row],[z_zcore]])&gt;3, "Outlier", "Normal")</f>
        <v>Normal</v>
      </c>
      <c r="Q628">
        <f>AVERAGEIF(sensor_data[Unit ID], sensor_data[[#This Row],[Unit ID]], sensor_data[EC])</f>
        <v>17.842631578947369</v>
      </c>
      <c r="R628">
        <f>IF(ISBLANK(sensor_data[[#This Row],[EC]]), sensor_data[[#This Row],[average]], sensor_data[[#This Row],[EC]])</f>
        <v>23.93</v>
      </c>
      <c r="S628" t="str">
        <f>IF(sensor_data[[#This Row],[Filled Energy Consumption]]&gt;AVERAGE(sensor_data[Filled Energy Consumption]), "High", "Low")</f>
        <v>High</v>
      </c>
      <c r="T628" t="s">
        <v>235</v>
      </c>
      <c r="U628" t="b">
        <v>1</v>
      </c>
      <c r="V628">
        <v>21</v>
      </c>
      <c r="W628">
        <v>1</v>
      </c>
      <c r="X628" t="s">
        <v>14</v>
      </c>
    </row>
    <row r="629" spans="1:24" x14ac:dyDescent="0.3">
      <c r="A629" s="1">
        <v>45451.962824074071</v>
      </c>
      <c r="B629" s="1" t="str">
        <f>TEXT(sensor_data[[#This Row],[Timestamp]], "MMMM")</f>
        <v>June</v>
      </c>
      <c r="C6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29" s="2">
        <f>MONTH(sensor_data[[#This Row],[Timestamp]])</f>
        <v>6</v>
      </c>
      <c r="E629" s="2">
        <f>DAY(sensor_data[[#This Row],[Timestamp]])</f>
        <v>8</v>
      </c>
      <c r="F629" t="s">
        <v>392</v>
      </c>
      <c r="H629">
        <v>88.7</v>
      </c>
      <c r="I629">
        <v>54.7</v>
      </c>
      <c r="J629" t="b">
        <v>0</v>
      </c>
      <c r="K629">
        <v>3.5</v>
      </c>
      <c r="L629" t="str">
        <f>IF(sensor_data[[#This Row],[HVAC Setting]]&lt;=2, "Low", IF(sensor_data[[#This Row],[HVAC Setting]]=3, "Normal", "High"))</f>
        <v>High</v>
      </c>
      <c r="M629">
        <v>20.48</v>
      </c>
      <c r="N629">
        <v>20.48</v>
      </c>
      <c r="O629">
        <f>(sensor_data[[#This Row],[Energy Consumption]]-AVERAGE(sensor_data[Energy Consumption]))/_xlfn.STDEV.P(sensor_data[Energy Consumption])</f>
        <v>-1.0715042837043326E-2</v>
      </c>
      <c r="P629" t="str">
        <f>IF(ABS(sensor_data[[#This Row],[z_zcore]])&gt;3, "Outlier", "Normal")</f>
        <v>Normal</v>
      </c>
      <c r="Q629">
        <f>AVERAGEIF(sensor_data[Unit ID], sensor_data[[#This Row],[Unit ID]], sensor_data[EC])</f>
        <v>17.842631578947369</v>
      </c>
      <c r="R629">
        <f>IF(ISBLANK(sensor_data[[#This Row],[EC]]), sensor_data[[#This Row],[average]], sensor_data[[#This Row],[EC]])</f>
        <v>20.48</v>
      </c>
      <c r="S629" t="str">
        <f>IF(sensor_data[[#This Row],[Filled Energy Consumption]]&gt;AVERAGE(sensor_data[Filled Energy Consumption]), "High", "Low")</f>
        <v>High</v>
      </c>
      <c r="T629" t="s">
        <v>388</v>
      </c>
      <c r="U629" t="b">
        <v>0</v>
      </c>
      <c r="V629">
        <v>21</v>
      </c>
      <c r="W629">
        <v>0</v>
      </c>
      <c r="X629" t="s">
        <v>19</v>
      </c>
    </row>
    <row r="630" spans="1:24" x14ac:dyDescent="0.3">
      <c r="A630" s="1">
        <v>45503.601701388892</v>
      </c>
      <c r="B630" s="1" t="str">
        <f>TEXT(sensor_data[[#This Row],[Timestamp]], "MMMM")</f>
        <v>July</v>
      </c>
      <c r="C6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30" s="2">
        <f>MONTH(sensor_data[[#This Row],[Timestamp]])</f>
        <v>7</v>
      </c>
      <c r="E630" s="2">
        <f>DAY(sensor_data[[#This Row],[Timestamp]])</f>
        <v>30</v>
      </c>
      <c r="F630" t="s">
        <v>392</v>
      </c>
      <c r="H630">
        <v>82.8</v>
      </c>
      <c r="I630">
        <v>57.4</v>
      </c>
      <c r="J630" t="b">
        <v>0</v>
      </c>
      <c r="K630">
        <v>2</v>
      </c>
      <c r="L630" t="str">
        <f>IF(sensor_data[[#This Row],[HVAC Setting]]&lt;=2, "Low", IF(sensor_data[[#This Row],[HVAC Setting]]=3, "Normal", "High"))</f>
        <v>Low</v>
      </c>
      <c r="M630">
        <v>10</v>
      </c>
      <c r="N630">
        <v>10</v>
      </c>
      <c r="O630">
        <f>(sensor_data[[#This Row],[Energy Consumption]]-AVERAGE(sensor_data[Energy Consumption]))/_xlfn.STDEV.P(sensor_data[Energy Consumption])</f>
        <v>-0.13257981561817916</v>
      </c>
      <c r="P630" t="str">
        <f>IF(ABS(sensor_data[[#This Row],[z_zcore]])&gt;3, "Outlier", "Normal")</f>
        <v>Normal</v>
      </c>
      <c r="Q630">
        <f>AVERAGEIF(sensor_data[Unit ID], sensor_data[[#This Row],[Unit ID]], sensor_data[EC])</f>
        <v>17.842631578947369</v>
      </c>
      <c r="R630">
        <f>IF(ISBLANK(sensor_data[[#This Row],[EC]]), sensor_data[[#This Row],[average]], sensor_data[[#This Row],[EC]])</f>
        <v>10</v>
      </c>
      <c r="S630" t="str">
        <f>IF(sensor_data[[#This Row],[Filled Energy Consumption]]&gt;AVERAGE(sensor_data[Filled Energy Consumption]), "High", "Low")</f>
        <v>Low</v>
      </c>
      <c r="T630" t="s">
        <v>306</v>
      </c>
      <c r="U630" t="b">
        <v>0</v>
      </c>
      <c r="V630">
        <v>21</v>
      </c>
      <c r="W630">
        <v>0</v>
      </c>
      <c r="X630" t="s">
        <v>19</v>
      </c>
    </row>
    <row r="631" spans="1:24" x14ac:dyDescent="0.3">
      <c r="A631" s="1">
        <v>45522.564722222225</v>
      </c>
      <c r="B631" s="1" t="str">
        <f>TEXT(sensor_data[[#This Row],[Timestamp]], "MMMM")</f>
        <v>August</v>
      </c>
      <c r="C6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31" s="2">
        <f>MONTH(sensor_data[[#This Row],[Timestamp]])</f>
        <v>8</v>
      </c>
      <c r="E631" s="2">
        <f>DAY(sensor_data[[#This Row],[Timestamp]])</f>
        <v>18</v>
      </c>
      <c r="F631" t="s">
        <v>392</v>
      </c>
      <c r="H631">
        <v>92.3</v>
      </c>
      <c r="I631">
        <v>40.299999999999997</v>
      </c>
      <c r="J631" t="b">
        <v>1</v>
      </c>
      <c r="K631">
        <v>4.5</v>
      </c>
      <c r="L631" t="str">
        <f>IF(sensor_data[[#This Row],[HVAC Setting]]&lt;=2, "Low", IF(sensor_data[[#This Row],[HVAC Setting]]=3, "Normal", "High"))</f>
        <v>High</v>
      </c>
      <c r="M631">
        <v>28.57</v>
      </c>
      <c r="N631">
        <v>28.57</v>
      </c>
      <c r="O631">
        <f>(sensor_data[[#This Row],[Energy Consumption]]-AVERAGE(sensor_data[Energy Consumption]))/_xlfn.STDEV.P(sensor_data[Energy Consumption])</f>
        <v>8.3358049891905997E-2</v>
      </c>
      <c r="P631" t="str">
        <f>IF(ABS(sensor_data[[#This Row],[z_zcore]])&gt;3, "Outlier", "Normal")</f>
        <v>Normal</v>
      </c>
      <c r="Q631">
        <f>AVERAGEIF(sensor_data[Unit ID], sensor_data[[#This Row],[Unit ID]], sensor_data[EC])</f>
        <v>17.842631578947369</v>
      </c>
      <c r="R631">
        <f>IF(ISBLANK(sensor_data[[#This Row],[EC]]), sensor_data[[#This Row],[average]], sensor_data[[#This Row],[EC]])</f>
        <v>28.57</v>
      </c>
      <c r="S631" t="str">
        <f>IF(sensor_data[[#This Row],[Filled Energy Consumption]]&gt;AVERAGE(sensor_data[Filled Energy Consumption]), "High", "Low")</f>
        <v>High</v>
      </c>
      <c r="T631" t="s">
        <v>99</v>
      </c>
      <c r="U631" t="b">
        <v>1</v>
      </c>
      <c r="V631">
        <v>23</v>
      </c>
      <c r="W631">
        <v>1</v>
      </c>
      <c r="X631" t="s">
        <v>17</v>
      </c>
    </row>
    <row r="632" spans="1:24" x14ac:dyDescent="0.3">
      <c r="A632" s="1">
        <v>45450.025405092594</v>
      </c>
      <c r="B632" s="1" t="str">
        <f>TEXT(sensor_data[[#This Row],[Timestamp]], "MMMM")</f>
        <v>June</v>
      </c>
      <c r="C6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32" s="2">
        <f>MONTH(sensor_data[[#This Row],[Timestamp]])</f>
        <v>6</v>
      </c>
      <c r="E632" s="2">
        <f>DAY(sensor_data[[#This Row],[Timestamp]])</f>
        <v>7</v>
      </c>
      <c r="F632" t="s">
        <v>392</v>
      </c>
      <c r="H632">
        <v>90.2</v>
      </c>
      <c r="I632">
        <v>49.3</v>
      </c>
      <c r="J632" t="b">
        <v>0</v>
      </c>
      <c r="K632">
        <v>3</v>
      </c>
      <c r="L632" t="str">
        <f>IF(sensor_data[[#This Row],[HVAC Setting]]&lt;=2, "Low", IF(sensor_data[[#This Row],[HVAC Setting]]=3, "Normal", "High"))</f>
        <v>Normal</v>
      </c>
      <c r="M632">
        <v>18</v>
      </c>
      <c r="N632">
        <v>18</v>
      </c>
      <c r="O632">
        <f>(sensor_data[[#This Row],[Energy Consumption]]-AVERAGE(sensor_data[Energy Consumption]))/_xlfn.STDEV.P(sensor_data[Energy Consumption])</f>
        <v>-3.9553271510441891E-2</v>
      </c>
      <c r="P632" t="str">
        <f>IF(ABS(sensor_data[[#This Row],[z_zcore]])&gt;3, "Outlier", "Normal")</f>
        <v>Normal</v>
      </c>
      <c r="Q632">
        <f>AVERAGEIF(sensor_data[Unit ID], sensor_data[[#This Row],[Unit ID]], sensor_data[EC])</f>
        <v>17.842631578947369</v>
      </c>
      <c r="R632">
        <f>IF(ISBLANK(sensor_data[[#This Row],[EC]]), sensor_data[[#This Row],[average]], sensor_data[[#This Row],[EC]])</f>
        <v>18</v>
      </c>
      <c r="S632" t="str">
        <f>IF(sensor_data[[#This Row],[Filled Energy Consumption]]&gt;AVERAGE(sensor_data[Filled Energy Consumption]), "High", "Low")</f>
        <v>High</v>
      </c>
      <c r="T632" t="s">
        <v>393</v>
      </c>
      <c r="U632" t="b">
        <v>0</v>
      </c>
      <c r="V632">
        <v>18</v>
      </c>
      <c r="W632">
        <v>0</v>
      </c>
      <c r="X632" t="s">
        <v>17</v>
      </c>
    </row>
    <row r="633" spans="1:24" x14ac:dyDescent="0.3">
      <c r="A633" s="1">
        <v>45403.12599537037</v>
      </c>
      <c r="B633" s="1" t="str">
        <f>TEXT(sensor_data[[#This Row],[Timestamp]], "MMMM")</f>
        <v>April</v>
      </c>
      <c r="C6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33" s="2">
        <f>MONTH(sensor_data[[#This Row],[Timestamp]])</f>
        <v>4</v>
      </c>
      <c r="E633" s="2">
        <f>DAY(sensor_data[[#This Row],[Timestamp]])</f>
        <v>21</v>
      </c>
      <c r="F633" t="s">
        <v>392</v>
      </c>
      <c r="H633">
        <v>73.900000000000006</v>
      </c>
      <c r="I633">
        <v>37.4</v>
      </c>
      <c r="J633" t="b">
        <v>1</v>
      </c>
      <c r="K633">
        <v>3.5</v>
      </c>
      <c r="L633" t="str">
        <f>IF(sensor_data[[#This Row],[HVAC Setting]]&lt;=2, "Low", IF(sensor_data[[#This Row],[HVAC Setting]]=3, "Normal", "High"))</f>
        <v>High</v>
      </c>
      <c r="M633">
        <v>21.08</v>
      </c>
      <c r="N633">
        <v>21.08</v>
      </c>
      <c r="O633">
        <f>(sensor_data[[#This Row],[Energy Consumption]]-AVERAGE(sensor_data[Energy Consumption]))/_xlfn.STDEV.P(sensor_data[Energy Consumption])</f>
        <v>-3.7380520289630554E-3</v>
      </c>
      <c r="P633" t="str">
        <f>IF(ABS(sensor_data[[#This Row],[z_zcore]])&gt;3, "Outlier", "Normal")</f>
        <v>Normal</v>
      </c>
      <c r="Q633">
        <f>AVERAGEIF(sensor_data[Unit ID], sensor_data[[#This Row],[Unit ID]], sensor_data[EC])</f>
        <v>17.842631578947369</v>
      </c>
      <c r="R633">
        <f>IF(ISBLANK(sensor_data[[#This Row],[EC]]), sensor_data[[#This Row],[average]], sensor_data[[#This Row],[EC]])</f>
        <v>21.08</v>
      </c>
      <c r="S633" t="str">
        <f>IF(sensor_data[[#This Row],[Filled Energy Consumption]]&gt;AVERAGE(sensor_data[Filled Energy Consumption]), "High", "Low")</f>
        <v>High</v>
      </c>
      <c r="T633" t="s">
        <v>250</v>
      </c>
      <c r="U633" t="b">
        <v>1</v>
      </c>
      <c r="V633">
        <v>2</v>
      </c>
      <c r="W633">
        <v>1</v>
      </c>
      <c r="X633" t="s">
        <v>14</v>
      </c>
    </row>
    <row r="634" spans="1:24" x14ac:dyDescent="0.3">
      <c r="A634" s="1">
        <v>45428.332974537036</v>
      </c>
      <c r="B634" s="1" t="str">
        <f>TEXT(sensor_data[[#This Row],[Timestamp]], "MMMM")</f>
        <v>May</v>
      </c>
      <c r="C6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34" s="2">
        <f>MONTH(sensor_data[[#This Row],[Timestamp]])</f>
        <v>5</v>
      </c>
      <c r="E634" s="2">
        <f>DAY(sensor_data[[#This Row],[Timestamp]])</f>
        <v>16</v>
      </c>
      <c r="F634" t="s">
        <v>392</v>
      </c>
      <c r="H634">
        <v>74.7</v>
      </c>
      <c r="I634">
        <v>54.4</v>
      </c>
      <c r="J634" t="b">
        <v>0</v>
      </c>
      <c r="K634">
        <v>2</v>
      </c>
      <c r="L634" t="str">
        <f>IF(sensor_data[[#This Row],[HVAC Setting]]&lt;=2, "Low", IF(sensor_data[[#This Row],[HVAC Setting]]=3, "Normal", "High"))</f>
        <v>Low</v>
      </c>
      <c r="M634">
        <v>10</v>
      </c>
      <c r="N634">
        <v>10</v>
      </c>
      <c r="O634">
        <f>(sensor_data[[#This Row],[Energy Consumption]]-AVERAGE(sensor_data[Energy Consumption]))/_xlfn.STDEV.P(sensor_data[Energy Consumption])</f>
        <v>-0.13257981561817916</v>
      </c>
      <c r="P634" t="str">
        <f>IF(ABS(sensor_data[[#This Row],[z_zcore]])&gt;3, "Outlier", "Normal")</f>
        <v>Normal</v>
      </c>
      <c r="Q634">
        <f>AVERAGEIF(sensor_data[Unit ID], sensor_data[[#This Row],[Unit ID]], sensor_data[EC])</f>
        <v>17.842631578947369</v>
      </c>
      <c r="R634">
        <f>IF(ISBLANK(sensor_data[[#This Row],[EC]]), sensor_data[[#This Row],[average]], sensor_data[[#This Row],[EC]])</f>
        <v>10</v>
      </c>
      <c r="S634" t="str">
        <f>IF(sensor_data[[#This Row],[Filled Energy Consumption]]&gt;AVERAGE(sensor_data[Filled Energy Consumption]), "High", "Low")</f>
        <v>Low</v>
      </c>
      <c r="T634" t="s">
        <v>324</v>
      </c>
      <c r="U634" t="b">
        <v>0</v>
      </c>
      <c r="V634">
        <v>1</v>
      </c>
      <c r="W634">
        <v>0</v>
      </c>
      <c r="X634" t="s">
        <v>19</v>
      </c>
    </row>
    <row r="635" spans="1:24" x14ac:dyDescent="0.3">
      <c r="A635" s="1">
        <v>45529.344224537039</v>
      </c>
      <c r="B635" s="1" t="str">
        <f>TEXT(sensor_data[[#This Row],[Timestamp]], "MMMM")</f>
        <v>August</v>
      </c>
      <c r="C6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35" s="2">
        <f>MONTH(sensor_data[[#This Row],[Timestamp]])</f>
        <v>8</v>
      </c>
      <c r="E635" s="2">
        <f>DAY(sensor_data[[#This Row],[Timestamp]])</f>
        <v>25</v>
      </c>
      <c r="F635" t="s">
        <v>392</v>
      </c>
      <c r="H635">
        <v>89.5</v>
      </c>
      <c r="I635">
        <v>49.9</v>
      </c>
      <c r="J635" t="b">
        <v>0</v>
      </c>
      <c r="K635">
        <v>4.5</v>
      </c>
      <c r="L635" t="str">
        <f>IF(sensor_data[[#This Row],[HVAC Setting]]&lt;=2, "Low", IF(sensor_data[[#This Row],[HVAC Setting]]=3, "Normal", "High"))</f>
        <v>High</v>
      </c>
      <c r="M635">
        <v>26.78</v>
      </c>
      <c r="N635">
        <v>26.78</v>
      </c>
      <c r="O635">
        <f>(sensor_data[[#This Row],[Energy Consumption]]-AVERAGE(sensor_data[Energy Consumption]))/_xlfn.STDEV.P(sensor_data[Energy Consumption])</f>
        <v>6.2543360647799792E-2</v>
      </c>
      <c r="P635" t="str">
        <f>IF(ABS(sensor_data[[#This Row],[z_zcore]])&gt;3, "Outlier", "Normal")</f>
        <v>Normal</v>
      </c>
      <c r="Q635">
        <f>AVERAGEIF(sensor_data[Unit ID], sensor_data[[#This Row],[Unit ID]], sensor_data[EC])</f>
        <v>17.842631578947369</v>
      </c>
      <c r="R635">
        <f>IF(ISBLANK(sensor_data[[#This Row],[EC]]), sensor_data[[#This Row],[average]], sensor_data[[#This Row],[EC]])</f>
        <v>26.78</v>
      </c>
      <c r="S635" t="str">
        <f>IF(sensor_data[[#This Row],[Filled Energy Consumption]]&gt;AVERAGE(sensor_data[Filled Energy Consumption]), "High", "Low")</f>
        <v>High</v>
      </c>
      <c r="T635" t="s">
        <v>359</v>
      </c>
      <c r="U635" t="b">
        <v>0</v>
      </c>
      <c r="V635">
        <v>17</v>
      </c>
      <c r="W635">
        <v>0</v>
      </c>
      <c r="X635" t="s">
        <v>14</v>
      </c>
    </row>
    <row r="636" spans="1:24" x14ac:dyDescent="0.3">
      <c r="A636" s="1">
        <v>45520.307523148149</v>
      </c>
      <c r="B636" s="1" t="str">
        <f>TEXT(sensor_data[[#This Row],[Timestamp]], "MMMM")</f>
        <v>August</v>
      </c>
      <c r="C6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36" s="2">
        <f>MONTH(sensor_data[[#This Row],[Timestamp]])</f>
        <v>8</v>
      </c>
      <c r="E636" s="2">
        <f>DAY(sensor_data[[#This Row],[Timestamp]])</f>
        <v>16</v>
      </c>
      <c r="F636" t="s">
        <v>392</v>
      </c>
      <c r="H636">
        <v>99.6</v>
      </c>
      <c r="I636">
        <v>57.6</v>
      </c>
      <c r="J636" t="b">
        <v>0</v>
      </c>
      <c r="K636">
        <v>3</v>
      </c>
      <c r="L636" t="str">
        <f>IF(sensor_data[[#This Row],[HVAC Setting]]&lt;=2, "Low", IF(sensor_data[[#This Row],[HVAC Setting]]=3, "Normal", "High"))</f>
        <v>Normal</v>
      </c>
      <c r="M636">
        <v>17</v>
      </c>
      <c r="N636">
        <v>17</v>
      </c>
      <c r="O636">
        <f>(sensor_data[[#This Row],[Energy Consumption]]-AVERAGE(sensor_data[Energy Consumption]))/_xlfn.STDEV.P(sensor_data[Energy Consumption])</f>
        <v>-5.1181589523909048E-2</v>
      </c>
      <c r="P636" t="str">
        <f>IF(ABS(sensor_data[[#This Row],[z_zcore]])&gt;3, "Outlier", "Normal")</f>
        <v>Normal</v>
      </c>
      <c r="Q636">
        <f>AVERAGEIF(sensor_data[Unit ID], sensor_data[[#This Row],[Unit ID]], sensor_data[EC])</f>
        <v>17.842631578947369</v>
      </c>
      <c r="R636">
        <f>IF(ISBLANK(sensor_data[[#This Row],[EC]]), sensor_data[[#This Row],[average]], sensor_data[[#This Row],[EC]])</f>
        <v>17</v>
      </c>
      <c r="S636" t="str">
        <f>IF(sensor_data[[#This Row],[Filled Energy Consumption]]&gt;AVERAGE(sensor_data[Filled Energy Consumption]), "High", "Low")</f>
        <v>Low</v>
      </c>
      <c r="T636" t="s">
        <v>202</v>
      </c>
      <c r="U636" t="b">
        <v>0</v>
      </c>
      <c r="V636">
        <v>13</v>
      </c>
      <c r="W636">
        <v>0</v>
      </c>
      <c r="X636" t="s">
        <v>14</v>
      </c>
    </row>
    <row r="637" spans="1:24" x14ac:dyDescent="0.3">
      <c r="A637" s="1">
        <v>45324.072812500002</v>
      </c>
      <c r="B637" s="1" t="str">
        <f>TEXT(sensor_data[[#This Row],[Timestamp]], "MMMM")</f>
        <v>February</v>
      </c>
      <c r="C6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37" s="2">
        <f>MONTH(sensor_data[[#This Row],[Timestamp]])</f>
        <v>2</v>
      </c>
      <c r="E637" s="2">
        <f>DAY(sensor_data[[#This Row],[Timestamp]])</f>
        <v>2</v>
      </c>
      <c r="F637" t="s">
        <v>392</v>
      </c>
      <c r="H637">
        <v>41.9</v>
      </c>
      <c r="I637">
        <v>35.700000000000003</v>
      </c>
      <c r="J637" t="b">
        <v>0</v>
      </c>
      <c r="K637">
        <v>1</v>
      </c>
      <c r="L637" t="str">
        <f>IF(sensor_data[[#This Row],[HVAC Setting]]&lt;=2, "Low", IF(sensor_data[[#This Row],[HVAC Setting]]=3, "Normal", "High"))</f>
        <v>Low</v>
      </c>
      <c r="M637">
        <v>8</v>
      </c>
      <c r="N637">
        <v>8</v>
      </c>
      <c r="O637">
        <f>(sensor_data[[#This Row],[Energy Consumption]]-AVERAGE(sensor_data[Energy Consumption]))/_xlfn.STDEV.P(sensor_data[Energy Consumption])</f>
        <v>-0.15583645164511351</v>
      </c>
      <c r="P637" t="str">
        <f>IF(ABS(sensor_data[[#This Row],[z_zcore]])&gt;3, "Outlier", "Normal")</f>
        <v>Normal</v>
      </c>
      <c r="Q637">
        <f>AVERAGEIF(sensor_data[Unit ID], sensor_data[[#This Row],[Unit ID]], sensor_data[EC])</f>
        <v>17.842631578947369</v>
      </c>
      <c r="R637">
        <f>IF(ISBLANK(sensor_data[[#This Row],[EC]]), sensor_data[[#This Row],[average]], sensor_data[[#This Row],[EC]])</f>
        <v>8</v>
      </c>
      <c r="S637" t="str">
        <f>IF(sensor_data[[#This Row],[Filled Energy Consumption]]&gt;AVERAGE(sensor_data[Filled Energy Consumption]), "High", "Low")</f>
        <v>Low</v>
      </c>
      <c r="T637" t="s">
        <v>98</v>
      </c>
      <c r="U637" t="b">
        <v>0</v>
      </c>
      <c r="V637">
        <v>11</v>
      </c>
      <c r="W637">
        <v>0</v>
      </c>
      <c r="X637" t="s">
        <v>17</v>
      </c>
    </row>
    <row r="638" spans="1:24" x14ac:dyDescent="0.3">
      <c r="A638" s="1">
        <v>45447.309328703705</v>
      </c>
      <c r="B638" s="1" t="str">
        <f>TEXT(sensor_data[[#This Row],[Timestamp]], "MMMM")</f>
        <v>June</v>
      </c>
      <c r="C6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38" s="2">
        <f>MONTH(sensor_data[[#This Row],[Timestamp]])</f>
        <v>6</v>
      </c>
      <c r="E638" s="2">
        <f>DAY(sensor_data[[#This Row],[Timestamp]])</f>
        <v>4</v>
      </c>
      <c r="F638" t="s">
        <v>392</v>
      </c>
      <c r="H638">
        <v>103.5</v>
      </c>
      <c r="I638">
        <v>59.9</v>
      </c>
      <c r="J638" t="b">
        <v>1</v>
      </c>
      <c r="K638">
        <v>5</v>
      </c>
      <c r="L638" t="str">
        <f>IF(sensor_data[[#This Row],[HVAC Setting]]&lt;=2, "Low", IF(sensor_data[[#This Row],[HVAC Setting]]=3, "Normal", "High"))</f>
        <v>High</v>
      </c>
      <c r="M638">
        <v>29.02</v>
      </c>
      <c r="N638">
        <v>29.02</v>
      </c>
      <c r="O638">
        <f>(sensor_data[[#This Row],[Energy Consumption]]-AVERAGE(sensor_data[Energy Consumption]))/_xlfn.STDEV.P(sensor_data[Energy Consumption])</f>
        <v>8.8590792997966211E-2</v>
      </c>
      <c r="P638" t="str">
        <f>IF(ABS(sensor_data[[#This Row],[z_zcore]])&gt;3, "Outlier", "Normal")</f>
        <v>Normal</v>
      </c>
      <c r="Q638">
        <f>AVERAGEIF(sensor_data[Unit ID], sensor_data[[#This Row],[Unit ID]], sensor_data[EC])</f>
        <v>17.842631578947369</v>
      </c>
      <c r="R638">
        <f>IF(ISBLANK(sensor_data[[#This Row],[EC]]), sensor_data[[#This Row],[average]], sensor_data[[#This Row],[EC]])</f>
        <v>29.02</v>
      </c>
      <c r="S638" t="str">
        <f>IF(sensor_data[[#This Row],[Filled Energy Consumption]]&gt;AVERAGE(sensor_data[Filled Energy Consumption]), "High", "Low")</f>
        <v>High</v>
      </c>
      <c r="T638" t="s">
        <v>394</v>
      </c>
      <c r="U638" t="b">
        <v>1</v>
      </c>
      <c r="V638">
        <v>6</v>
      </c>
      <c r="W638">
        <v>0</v>
      </c>
      <c r="X638" t="s">
        <v>19</v>
      </c>
    </row>
    <row r="639" spans="1:24" x14ac:dyDescent="0.3">
      <c r="A639" s="1">
        <v>45521.010358796295</v>
      </c>
      <c r="B639" s="1" t="str">
        <f>TEXT(sensor_data[[#This Row],[Timestamp]], "MMMM")</f>
        <v>August</v>
      </c>
      <c r="C6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39" s="2">
        <f>MONTH(sensor_data[[#This Row],[Timestamp]])</f>
        <v>8</v>
      </c>
      <c r="E639" s="2">
        <f>DAY(sensor_data[[#This Row],[Timestamp]])</f>
        <v>17</v>
      </c>
      <c r="F639" t="s">
        <v>392</v>
      </c>
      <c r="H639">
        <v>91.4</v>
      </c>
      <c r="I639">
        <v>65</v>
      </c>
      <c r="J639" t="b">
        <v>1</v>
      </c>
      <c r="K639">
        <v>2.5</v>
      </c>
      <c r="L639" t="str">
        <f>IF(sensor_data[[#This Row],[HVAC Setting]]&lt;=2, "Low", IF(sensor_data[[#This Row],[HVAC Setting]]=3, "Normal", "High"))</f>
        <v>High</v>
      </c>
      <c r="M639">
        <v>17.41</v>
      </c>
      <c r="N639">
        <v>17.41</v>
      </c>
      <c r="O639">
        <f>(sensor_data[[#This Row],[Energy Consumption]]-AVERAGE(sensor_data[Energy Consumption]))/_xlfn.STDEV.P(sensor_data[Energy Consumption])</f>
        <v>-4.6413979138387511E-2</v>
      </c>
      <c r="P639" t="str">
        <f>IF(ABS(sensor_data[[#This Row],[z_zcore]])&gt;3, "Outlier", "Normal")</f>
        <v>Normal</v>
      </c>
      <c r="Q639">
        <f>AVERAGEIF(sensor_data[Unit ID], sensor_data[[#This Row],[Unit ID]], sensor_data[EC])</f>
        <v>17.842631578947369</v>
      </c>
      <c r="R639">
        <f>IF(ISBLANK(sensor_data[[#This Row],[EC]]), sensor_data[[#This Row],[average]], sensor_data[[#This Row],[EC]])</f>
        <v>17.41</v>
      </c>
      <c r="S639" t="str">
        <f>IF(sensor_data[[#This Row],[Filled Energy Consumption]]&gt;AVERAGE(sensor_data[Filled Energy Consumption]), "High", "Low")</f>
        <v>Low</v>
      </c>
      <c r="T639" t="s">
        <v>342</v>
      </c>
      <c r="U639" t="b">
        <v>1</v>
      </c>
      <c r="V639">
        <v>11</v>
      </c>
      <c r="W639">
        <v>1</v>
      </c>
      <c r="X639" t="s">
        <v>17</v>
      </c>
    </row>
    <row r="640" spans="1:24" x14ac:dyDescent="0.3">
      <c r="A640" s="1">
        <v>45420.132592592592</v>
      </c>
      <c r="B640" s="1" t="str">
        <f>TEXT(sensor_data[[#This Row],[Timestamp]], "MMMM")</f>
        <v>May</v>
      </c>
      <c r="C6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0" s="2">
        <f>MONTH(sensor_data[[#This Row],[Timestamp]])</f>
        <v>5</v>
      </c>
      <c r="E640" s="2">
        <f>DAY(sensor_data[[#This Row],[Timestamp]])</f>
        <v>8</v>
      </c>
      <c r="F640" t="s">
        <v>392</v>
      </c>
      <c r="H640">
        <v>68.099999999999994</v>
      </c>
      <c r="I640">
        <v>48.2</v>
      </c>
      <c r="J640" t="b">
        <v>1</v>
      </c>
      <c r="K640">
        <v>3</v>
      </c>
      <c r="L640" t="str">
        <f>IF(sensor_data[[#This Row],[HVAC Setting]]&lt;=2, "Low", IF(sensor_data[[#This Row],[HVAC Setting]]=3, "Normal", "High"))</f>
        <v>Normal</v>
      </c>
      <c r="M640">
        <v>16.03</v>
      </c>
      <c r="N640">
        <v>16.03</v>
      </c>
      <c r="O640">
        <f>(sensor_data[[#This Row],[Energy Consumption]]-AVERAGE(sensor_data[Energy Consumption]))/_xlfn.STDEV.P(sensor_data[Energy Consumption])</f>
        <v>-6.2461057996972186E-2</v>
      </c>
      <c r="P640" t="str">
        <f>IF(ABS(sensor_data[[#This Row],[z_zcore]])&gt;3, "Outlier", "Normal")</f>
        <v>Normal</v>
      </c>
      <c r="Q640">
        <f>AVERAGEIF(sensor_data[Unit ID], sensor_data[[#This Row],[Unit ID]], sensor_data[EC])</f>
        <v>17.842631578947369</v>
      </c>
      <c r="R640">
        <f>IF(ISBLANK(sensor_data[[#This Row],[EC]]), sensor_data[[#This Row],[average]], sensor_data[[#This Row],[EC]])</f>
        <v>16.03</v>
      </c>
      <c r="S640" t="str">
        <f>IF(sensor_data[[#This Row],[Filled Energy Consumption]]&gt;AVERAGE(sensor_data[Filled Energy Consumption]), "High", "Low")</f>
        <v>Low</v>
      </c>
      <c r="T640" t="s">
        <v>351</v>
      </c>
      <c r="U640" t="b">
        <v>1</v>
      </c>
      <c r="V640">
        <v>11</v>
      </c>
      <c r="W640">
        <v>1</v>
      </c>
      <c r="X640" t="s">
        <v>17</v>
      </c>
    </row>
    <row r="641" spans="1:24" x14ac:dyDescent="0.3">
      <c r="A641" s="1">
        <v>45563.356990740744</v>
      </c>
      <c r="B641" s="1" t="str">
        <f>TEXT(sensor_data[[#This Row],[Timestamp]], "MMMM")</f>
        <v>September</v>
      </c>
      <c r="C6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41" s="2">
        <f>MONTH(sensor_data[[#This Row],[Timestamp]])</f>
        <v>9</v>
      </c>
      <c r="E641" s="2">
        <f>DAY(sensor_data[[#This Row],[Timestamp]])</f>
        <v>28</v>
      </c>
      <c r="F641" t="s">
        <v>392</v>
      </c>
      <c r="H641">
        <v>77.099999999999994</v>
      </c>
      <c r="I641">
        <v>59.2</v>
      </c>
      <c r="J641" t="b">
        <v>1</v>
      </c>
      <c r="K641">
        <v>3.5</v>
      </c>
      <c r="L641" t="str">
        <f>IF(sensor_data[[#This Row],[HVAC Setting]]&lt;=2, "Low", IF(sensor_data[[#This Row],[HVAC Setting]]=3, "Normal", "High"))</f>
        <v>High</v>
      </c>
      <c r="O641">
        <f>(sensor_data[[#This Row],[Energy Consumption]]-AVERAGE(sensor_data[Energy Consumption]))/_xlfn.STDEV.P(sensor_data[Energy Consumption])</f>
        <v>-0.24886299575285079</v>
      </c>
      <c r="P641" t="str">
        <f>IF(ABS(sensor_data[[#This Row],[z_zcore]])&gt;3, "Outlier", "Normal")</f>
        <v>Normal</v>
      </c>
      <c r="Q641">
        <f>AVERAGEIF(sensor_data[Unit ID], sensor_data[[#This Row],[Unit ID]], sensor_data[EC])</f>
        <v>17.842631578947369</v>
      </c>
      <c r="R641">
        <f>IF(ISBLANK(sensor_data[[#This Row],[EC]]), sensor_data[[#This Row],[average]], sensor_data[[#This Row],[EC]])</f>
        <v>17.842631578947369</v>
      </c>
      <c r="S641" t="str">
        <f>IF(sensor_data[[#This Row],[Filled Energy Consumption]]&gt;AVERAGE(sensor_data[Filled Energy Consumption]), "High", "Low")</f>
        <v>Low</v>
      </c>
      <c r="T641" t="s">
        <v>395</v>
      </c>
      <c r="U641" t="b">
        <v>1</v>
      </c>
      <c r="V641">
        <v>22</v>
      </c>
      <c r="W641">
        <v>1</v>
      </c>
      <c r="X641" t="s">
        <v>19</v>
      </c>
    </row>
    <row r="642" spans="1:24" x14ac:dyDescent="0.3">
      <c r="A642" s="1">
        <v>45338.148356481484</v>
      </c>
      <c r="B642" s="1" t="str">
        <f>TEXT(sensor_data[[#This Row],[Timestamp]], "MMMM")</f>
        <v>February</v>
      </c>
      <c r="C6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2" s="2">
        <f>MONTH(sensor_data[[#This Row],[Timestamp]])</f>
        <v>2</v>
      </c>
      <c r="E642" s="2">
        <f>DAY(sensor_data[[#This Row],[Timestamp]])</f>
        <v>16</v>
      </c>
      <c r="F642" t="s">
        <v>396</v>
      </c>
      <c r="H642">
        <v>37.4</v>
      </c>
      <c r="I642">
        <v>26.2</v>
      </c>
      <c r="J642" t="b">
        <v>0</v>
      </c>
      <c r="K642">
        <v>1</v>
      </c>
      <c r="L642" t="str">
        <f>IF(sensor_data[[#This Row],[HVAC Setting]]&lt;=2, "Low", IF(sensor_data[[#This Row],[HVAC Setting]]=3, "Normal", "High"))</f>
        <v>Low</v>
      </c>
      <c r="M642">
        <v>8</v>
      </c>
      <c r="N642">
        <v>8</v>
      </c>
      <c r="O642">
        <f>(sensor_data[[#This Row],[Energy Consumption]]-AVERAGE(sensor_data[Energy Consumption]))/_xlfn.STDEV.P(sensor_data[Energy Consumption])</f>
        <v>-0.15583645164511351</v>
      </c>
      <c r="P642" t="str">
        <f>IF(ABS(sensor_data[[#This Row],[z_zcore]])&gt;3, "Outlier", "Normal")</f>
        <v>Normal</v>
      </c>
      <c r="Q642">
        <f>AVERAGEIF(sensor_data[Unit ID], sensor_data[[#This Row],[Unit ID]], sensor_data[EC])</f>
        <v>13.658333333333333</v>
      </c>
      <c r="R642">
        <f>IF(ISBLANK(sensor_data[[#This Row],[EC]]), sensor_data[[#This Row],[average]], sensor_data[[#This Row],[EC]])</f>
        <v>8</v>
      </c>
      <c r="S642" t="str">
        <f>IF(sensor_data[[#This Row],[Filled Energy Consumption]]&gt;AVERAGE(sensor_data[Filled Energy Consumption]), "High", "Low")</f>
        <v>Low</v>
      </c>
      <c r="T642" t="s">
        <v>184</v>
      </c>
      <c r="U642" t="b">
        <v>0</v>
      </c>
      <c r="V642">
        <v>18</v>
      </c>
      <c r="W642">
        <v>0</v>
      </c>
      <c r="X642" t="s">
        <v>19</v>
      </c>
    </row>
    <row r="643" spans="1:24" x14ac:dyDescent="0.3">
      <c r="A643" s="1">
        <v>45433.025127314817</v>
      </c>
      <c r="B643" s="1" t="str">
        <f>TEXT(sensor_data[[#This Row],[Timestamp]], "MMMM")</f>
        <v>May</v>
      </c>
      <c r="C6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3" s="2">
        <f>MONTH(sensor_data[[#This Row],[Timestamp]])</f>
        <v>5</v>
      </c>
      <c r="E643" s="2">
        <f>DAY(sensor_data[[#This Row],[Timestamp]])</f>
        <v>21</v>
      </c>
      <c r="F643" t="s">
        <v>396</v>
      </c>
      <c r="H643">
        <v>70.8</v>
      </c>
      <c r="I643">
        <v>56.6</v>
      </c>
      <c r="J643" t="b">
        <v>0</v>
      </c>
      <c r="K643">
        <v>1</v>
      </c>
      <c r="L643" t="str">
        <f>IF(sensor_data[[#This Row],[HVAC Setting]]&lt;=2, "Low", IF(sensor_data[[#This Row],[HVAC Setting]]=3, "Normal", "High"))</f>
        <v>Low</v>
      </c>
      <c r="M643">
        <v>5</v>
      </c>
      <c r="N643">
        <v>5</v>
      </c>
      <c r="O643">
        <f>(sensor_data[[#This Row],[Energy Consumption]]-AVERAGE(sensor_data[Energy Consumption]))/_xlfn.STDEV.P(sensor_data[Energy Consumption])</f>
        <v>-0.19072140568551499</v>
      </c>
      <c r="P643" t="str">
        <f>IF(ABS(sensor_data[[#This Row],[z_zcore]])&gt;3, "Outlier", "Normal")</f>
        <v>Normal</v>
      </c>
      <c r="Q643">
        <f>AVERAGEIF(sensor_data[Unit ID], sensor_data[[#This Row],[Unit ID]], sensor_data[EC])</f>
        <v>13.658333333333333</v>
      </c>
      <c r="R643">
        <f>IF(ISBLANK(sensor_data[[#This Row],[EC]]), sensor_data[[#This Row],[average]], sensor_data[[#This Row],[EC]])</f>
        <v>5</v>
      </c>
      <c r="S643" t="str">
        <f>IF(sensor_data[[#This Row],[Filled Energy Consumption]]&gt;AVERAGE(sensor_data[Filled Energy Consumption]), "High", "Low")</f>
        <v>Low</v>
      </c>
      <c r="T643" t="s">
        <v>157</v>
      </c>
      <c r="U643" t="b">
        <v>0</v>
      </c>
      <c r="V643">
        <v>18</v>
      </c>
      <c r="W643">
        <v>0</v>
      </c>
      <c r="X643" t="s">
        <v>14</v>
      </c>
    </row>
    <row r="644" spans="1:24" x14ac:dyDescent="0.3">
      <c r="A644" s="1">
        <v>45392.017314814817</v>
      </c>
      <c r="B644" s="1" t="str">
        <f>TEXT(sensor_data[[#This Row],[Timestamp]], "MMMM")</f>
        <v>April</v>
      </c>
      <c r="C6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4" s="2">
        <f>MONTH(sensor_data[[#This Row],[Timestamp]])</f>
        <v>4</v>
      </c>
      <c r="E644" s="2">
        <f>DAY(sensor_data[[#This Row],[Timestamp]])</f>
        <v>10</v>
      </c>
      <c r="F644" t="s">
        <v>396</v>
      </c>
      <c r="H644">
        <v>67.8</v>
      </c>
      <c r="I644">
        <v>42.3</v>
      </c>
      <c r="J644" t="b">
        <v>0</v>
      </c>
      <c r="K644">
        <v>2</v>
      </c>
      <c r="L644" t="str">
        <f>IF(sensor_data[[#This Row],[HVAC Setting]]&lt;=2, "Low", IF(sensor_data[[#This Row],[HVAC Setting]]=3, "Normal", "High"))</f>
        <v>Low</v>
      </c>
      <c r="M644">
        <v>10</v>
      </c>
      <c r="N644">
        <v>10</v>
      </c>
      <c r="O644">
        <f>(sensor_data[[#This Row],[Energy Consumption]]-AVERAGE(sensor_data[Energy Consumption]))/_xlfn.STDEV.P(sensor_data[Energy Consumption])</f>
        <v>-0.13257981561817916</v>
      </c>
      <c r="P644" t="str">
        <f>IF(ABS(sensor_data[[#This Row],[z_zcore]])&gt;3, "Outlier", "Normal")</f>
        <v>Normal</v>
      </c>
      <c r="Q644">
        <f>AVERAGEIF(sensor_data[Unit ID], sensor_data[[#This Row],[Unit ID]], sensor_data[EC])</f>
        <v>13.658333333333333</v>
      </c>
      <c r="R644">
        <f>IF(ISBLANK(sensor_data[[#This Row],[EC]]), sensor_data[[#This Row],[average]], sensor_data[[#This Row],[EC]])</f>
        <v>10</v>
      </c>
      <c r="S644" t="str">
        <f>IF(sensor_data[[#This Row],[Filled Energy Consumption]]&gt;AVERAGE(sensor_data[Filled Energy Consumption]), "High", "Low")</f>
        <v>Low</v>
      </c>
      <c r="T644" t="s">
        <v>126</v>
      </c>
      <c r="U644" t="b">
        <v>0</v>
      </c>
      <c r="V644">
        <v>24</v>
      </c>
      <c r="W644">
        <v>1</v>
      </c>
      <c r="X644" t="s">
        <v>17</v>
      </c>
    </row>
    <row r="645" spans="1:24" x14ac:dyDescent="0.3">
      <c r="A645" s="1">
        <v>45426.578020833331</v>
      </c>
      <c r="B645" s="1" t="str">
        <f>TEXT(sensor_data[[#This Row],[Timestamp]], "MMMM")</f>
        <v>May</v>
      </c>
      <c r="C6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45" s="2">
        <f>MONTH(sensor_data[[#This Row],[Timestamp]])</f>
        <v>5</v>
      </c>
      <c r="E645" s="2">
        <f>DAY(sensor_data[[#This Row],[Timestamp]])</f>
        <v>14</v>
      </c>
      <c r="F645" t="s">
        <v>396</v>
      </c>
      <c r="H645">
        <v>63</v>
      </c>
      <c r="I645">
        <v>40.4</v>
      </c>
      <c r="J645" t="b">
        <v>1</v>
      </c>
      <c r="K645">
        <v>4</v>
      </c>
      <c r="L645" t="str">
        <f>IF(sensor_data[[#This Row],[HVAC Setting]]&lt;=2, "Low", IF(sensor_data[[#This Row],[HVAC Setting]]=3, "Normal", "High"))</f>
        <v>High</v>
      </c>
      <c r="M645">
        <v>22.84</v>
      </c>
      <c r="N645">
        <v>22.84</v>
      </c>
      <c r="O645">
        <f>(sensor_data[[#This Row],[Energy Consumption]]-AVERAGE(sensor_data[Energy Consumption]))/_xlfn.STDEV.P(sensor_data[Energy Consumption])</f>
        <v>1.6727787674739165E-2</v>
      </c>
      <c r="P645" t="str">
        <f>IF(ABS(sensor_data[[#This Row],[z_zcore]])&gt;3, "Outlier", "Normal")</f>
        <v>Normal</v>
      </c>
      <c r="Q645">
        <f>AVERAGEIF(sensor_data[Unit ID], sensor_data[[#This Row],[Unit ID]], sensor_data[EC])</f>
        <v>13.658333333333333</v>
      </c>
      <c r="R645">
        <f>IF(ISBLANK(sensor_data[[#This Row],[EC]]), sensor_data[[#This Row],[average]], sensor_data[[#This Row],[EC]])</f>
        <v>22.84</v>
      </c>
      <c r="S645" t="str">
        <f>IF(sensor_data[[#This Row],[Filled Energy Consumption]]&gt;AVERAGE(sensor_data[Filled Energy Consumption]), "High", "Low")</f>
        <v>High</v>
      </c>
      <c r="T645" t="s">
        <v>397</v>
      </c>
      <c r="U645" t="b">
        <v>1</v>
      </c>
      <c r="V645">
        <v>22</v>
      </c>
      <c r="W645">
        <v>0</v>
      </c>
      <c r="X645" t="s">
        <v>17</v>
      </c>
    </row>
    <row r="646" spans="1:24" x14ac:dyDescent="0.3">
      <c r="A646" s="1">
        <v>45638.496446759258</v>
      </c>
      <c r="B646" s="1" t="str">
        <f>TEXT(sensor_data[[#This Row],[Timestamp]], "MMMM")</f>
        <v>December</v>
      </c>
      <c r="C6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46" s="2">
        <f>MONTH(sensor_data[[#This Row],[Timestamp]])</f>
        <v>12</v>
      </c>
      <c r="E646" s="2">
        <f>DAY(sensor_data[[#This Row],[Timestamp]])</f>
        <v>12</v>
      </c>
      <c r="F646" t="s">
        <v>396</v>
      </c>
      <c r="H646">
        <v>35</v>
      </c>
      <c r="I646">
        <v>38.6</v>
      </c>
      <c r="J646" t="b">
        <v>0</v>
      </c>
      <c r="K646">
        <v>2</v>
      </c>
      <c r="L646" t="str">
        <f>IF(sensor_data[[#This Row],[HVAC Setting]]&lt;=2, "Low", IF(sensor_data[[#This Row],[HVAC Setting]]=3, "Normal", "High"))</f>
        <v>Low</v>
      </c>
      <c r="M646">
        <v>13</v>
      </c>
      <c r="N646">
        <v>13</v>
      </c>
      <c r="O646">
        <f>(sensor_data[[#This Row],[Energy Consumption]]-AVERAGE(sensor_data[Energy Consumption]))/_xlfn.STDEV.P(sensor_data[Energy Consumption])</f>
        <v>-9.7694861577777695E-2</v>
      </c>
      <c r="P646" t="str">
        <f>IF(ABS(sensor_data[[#This Row],[z_zcore]])&gt;3, "Outlier", "Normal")</f>
        <v>Normal</v>
      </c>
      <c r="Q646">
        <f>AVERAGEIF(sensor_data[Unit ID], sensor_data[[#This Row],[Unit ID]], sensor_data[EC])</f>
        <v>13.658333333333333</v>
      </c>
      <c r="R646">
        <f>IF(ISBLANK(sensor_data[[#This Row],[EC]]), sensor_data[[#This Row],[average]], sensor_data[[#This Row],[EC]])</f>
        <v>13</v>
      </c>
      <c r="S646" t="str">
        <f>IF(sensor_data[[#This Row],[Filled Energy Consumption]]&gt;AVERAGE(sensor_data[Filled Energy Consumption]), "High", "Low")</f>
        <v>Low</v>
      </c>
      <c r="T646" t="s">
        <v>341</v>
      </c>
      <c r="U646" t="b">
        <v>0</v>
      </c>
      <c r="V646">
        <v>23</v>
      </c>
      <c r="W646">
        <v>1</v>
      </c>
      <c r="X646" t="s">
        <v>14</v>
      </c>
    </row>
    <row r="647" spans="1:24" x14ac:dyDescent="0.3">
      <c r="A647" s="1">
        <v>45340.886041666665</v>
      </c>
      <c r="B647" s="1" t="str">
        <f>TEXT(sensor_data[[#This Row],[Timestamp]], "MMMM")</f>
        <v>February</v>
      </c>
      <c r="C6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7" s="2">
        <f>MONTH(sensor_data[[#This Row],[Timestamp]])</f>
        <v>2</v>
      </c>
      <c r="E647" s="2">
        <f>DAY(sensor_data[[#This Row],[Timestamp]])</f>
        <v>18</v>
      </c>
      <c r="F647" t="s">
        <v>396</v>
      </c>
      <c r="H647">
        <v>41.8</v>
      </c>
      <c r="I647">
        <v>35.5</v>
      </c>
      <c r="J647" t="b">
        <v>1</v>
      </c>
      <c r="K647">
        <v>5</v>
      </c>
      <c r="L647" t="str">
        <f>IF(sensor_data[[#This Row],[HVAC Setting]]&lt;=2, "Low", IF(sensor_data[[#This Row],[HVAC Setting]]=3, "Normal", "High"))</f>
        <v>High</v>
      </c>
      <c r="O647">
        <f>(sensor_data[[#This Row],[Energy Consumption]]-AVERAGE(sensor_data[Energy Consumption]))/_xlfn.STDEV.P(sensor_data[Energy Consumption])</f>
        <v>-0.24886299575285079</v>
      </c>
      <c r="P647" t="str">
        <f>IF(ABS(sensor_data[[#This Row],[z_zcore]])&gt;3, "Outlier", "Normal")</f>
        <v>Normal</v>
      </c>
      <c r="Q647">
        <f>AVERAGEIF(sensor_data[Unit ID], sensor_data[[#This Row],[Unit ID]], sensor_data[EC])</f>
        <v>13.658333333333333</v>
      </c>
      <c r="R647">
        <f>IF(ISBLANK(sensor_data[[#This Row],[EC]]), sensor_data[[#This Row],[average]], sensor_data[[#This Row],[EC]])</f>
        <v>13.658333333333333</v>
      </c>
      <c r="S647" t="str">
        <f>IF(sensor_data[[#This Row],[Filled Energy Consumption]]&gt;AVERAGE(sensor_data[Filled Energy Consumption]), "High", "Low")</f>
        <v>Low</v>
      </c>
      <c r="T647" t="s">
        <v>27</v>
      </c>
      <c r="U647" t="b">
        <v>1</v>
      </c>
      <c r="V647">
        <v>19</v>
      </c>
      <c r="W647">
        <v>1</v>
      </c>
      <c r="X647" t="s">
        <v>14</v>
      </c>
    </row>
    <row r="648" spans="1:24" x14ac:dyDescent="0.3">
      <c r="A648" s="1">
        <v>45619.104328703703</v>
      </c>
      <c r="B648" s="1" t="str">
        <f>TEXT(sensor_data[[#This Row],[Timestamp]], "MMMM")</f>
        <v>November</v>
      </c>
      <c r="C6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8" s="2">
        <f>MONTH(sensor_data[[#This Row],[Timestamp]])</f>
        <v>11</v>
      </c>
      <c r="E648" s="2">
        <f>DAY(sensor_data[[#This Row],[Timestamp]])</f>
        <v>23</v>
      </c>
      <c r="F648" t="s">
        <v>396</v>
      </c>
      <c r="H648">
        <v>72.2</v>
      </c>
      <c r="I648">
        <v>31.5</v>
      </c>
      <c r="J648" t="b">
        <v>1</v>
      </c>
      <c r="K648">
        <v>2.5</v>
      </c>
      <c r="L648" t="str">
        <f>IF(sensor_data[[#This Row],[HVAC Setting]]&lt;=2, "Low", IF(sensor_data[[#This Row],[HVAC Setting]]=3, "Normal", "High"))</f>
        <v>High</v>
      </c>
      <c r="M648">
        <v>14.45</v>
      </c>
      <c r="N648">
        <v>14.45</v>
      </c>
      <c r="O648">
        <f>(sensor_data[[#This Row],[Energy Consumption]]-AVERAGE(sensor_data[Energy Consumption]))/_xlfn.STDEV.P(sensor_data[Energy Consumption])</f>
        <v>-8.0833800458250324E-2</v>
      </c>
      <c r="P648" t="str">
        <f>IF(ABS(sensor_data[[#This Row],[z_zcore]])&gt;3, "Outlier", "Normal")</f>
        <v>Normal</v>
      </c>
      <c r="Q648">
        <f>AVERAGEIF(sensor_data[Unit ID], sensor_data[[#This Row],[Unit ID]], sensor_data[EC])</f>
        <v>13.658333333333333</v>
      </c>
      <c r="R648">
        <f>IF(ISBLANK(sensor_data[[#This Row],[EC]]), sensor_data[[#This Row],[average]], sensor_data[[#This Row],[EC]])</f>
        <v>14.45</v>
      </c>
      <c r="S648" t="str">
        <f>IF(sensor_data[[#This Row],[Filled Energy Consumption]]&gt;AVERAGE(sensor_data[Filled Energy Consumption]), "High", "Low")</f>
        <v>Low</v>
      </c>
      <c r="T648" t="s">
        <v>398</v>
      </c>
      <c r="U648" t="b">
        <v>1</v>
      </c>
      <c r="V648">
        <v>4</v>
      </c>
      <c r="W648">
        <v>0</v>
      </c>
      <c r="X648" t="s">
        <v>17</v>
      </c>
    </row>
    <row r="649" spans="1:24" x14ac:dyDescent="0.3">
      <c r="A649" s="1">
        <v>45592.196122685185</v>
      </c>
      <c r="B649" s="1" t="str">
        <f>TEXT(sensor_data[[#This Row],[Timestamp]], "MMMM")</f>
        <v>October</v>
      </c>
      <c r="C6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49" s="2">
        <f>MONTH(sensor_data[[#This Row],[Timestamp]])</f>
        <v>10</v>
      </c>
      <c r="E649" s="2">
        <f>DAY(sensor_data[[#This Row],[Timestamp]])</f>
        <v>27</v>
      </c>
      <c r="F649" t="s">
        <v>396</v>
      </c>
      <c r="H649">
        <v>69.2</v>
      </c>
      <c r="I649">
        <v>41.1</v>
      </c>
      <c r="J649" t="b">
        <v>0</v>
      </c>
      <c r="K649">
        <v>1.5</v>
      </c>
      <c r="L649" t="str">
        <f>IF(sensor_data[[#This Row],[HVAC Setting]]&lt;=2, "Low", IF(sensor_data[[#This Row],[HVAC Setting]]=3, "Normal", "High"))</f>
        <v>Low</v>
      </c>
      <c r="M649">
        <v>7.88</v>
      </c>
      <c r="N649">
        <v>7.88</v>
      </c>
      <c r="O649">
        <f>(sensor_data[[#This Row],[Energy Consumption]]-AVERAGE(sensor_data[Energy Consumption]))/_xlfn.STDEV.P(sensor_data[Energy Consumption])</f>
        <v>-0.15723184980672958</v>
      </c>
      <c r="P649" t="str">
        <f>IF(ABS(sensor_data[[#This Row],[z_zcore]])&gt;3, "Outlier", "Normal")</f>
        <v>Normal</v>
      </c>
      <c r="Q649">
        <f>AVERAGEIF(sensor_data[Unit ID], sensor_data[[#This Row],[Unit ID]], sensor_data[EC])</f>
        <v>13.658333333333333</v>
      </c>
      <c r="R649">
        <f>IF(ISBLANK(sensor_data[[#This Row],[EC]]), sensor_data[[#This Row],[average]], sensor_data[[#This Row],[EC]])</f>
        <v>7.88</v>
      </c>
      <c r="S649" t="str">
        <f>IF(sensor_data[[#This Row],[Filled Energy Consumption]]&gt;AVERAGE(sensor_data[Filled Energy Consumption]), "High", "Low")</f>
        <v>Low</v>
      </c>
      <c r="T649" t="s">
        <v>399</v>
      </c>
      <c r="U649" t="b">
        <v>0</v>
      </c>
      <c r="V649">
        <v>21</v>
      </c>
      <c r="W649">
        <v>0</v>
      </c>
      <c r="X649" t="s">
        <v>14</v>
      </c>
    </row>
    <row r="650" spans="1:24" x14ac:dyDescent="0.3">
      <c r="A650" s="1">
        <v>45295.981481481482</v>
      </c>
      <c r="B650" s="1" t="str">
        <f>TEXT(sensor_data[[#This Row],[Timestamp]], "MMMM")</f>
        <v>January</v>
      </c>
      <c r="C6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50" s="2">
        <f>MONTH(sensor_data[[#This Row],[Timestamp]])</f>
        <v>1</v>
      </c>
      <c r="E650" s="2">
        <f>DAY(sensor_data[[#This Row],[Timestamp]])</f>
        <v>4</v>
      </c>
      <c r="F650" t="s">
        <v>396</v>
      </c>
      <c r="H650">
        <v>43.4</v>
      </c>
      <c r="I650">
        <v>39.4</v>
      </c>
      <c r="J650" t="b">
        <v>0</v>
      </c>
      <c r="K650">
        <v>4</v>
      </c>
      <c r="L650" t="str">
        <f>IF(sensor_data[[#This Row],[HVAC Setting]]&lt;=2, "Low", IF(sensor_data[[#This Row],[HVAC Setting]]=3, "Normal", "High"))</f>
        <v>High</v>
      </c>
      <c r="M650">
        <v>22</v>
      </c>
      <c r="N650">
        <v>22</v>
      </c>
      <c r="O650">
        <f>(sensor_data[[#This Row],[Energy Consumption]]-AVERAGE(sensor_data[Energy Consumption]))/_xlfn.STDEV.P(sensor_data[Energy Consumption])</f>
        <v>6.9600005434267524E-3</v>
      </c>
      <c r="P650" t="str">
        <f>IF(ABS(sensor_data[[#This Row],[z_zcore]])&gt;3, "Outlier", "Normal")</f>
        <v>Normal</v>
      </c>
      <c r="Q650">
        <f>AVERAGEIF(sensor_data[Unit ID], sensor_data[[#This Row],[Unit ID]], sensor_data[EC])</f>
        <v>13.658333333333333</v>
      </c>
      <c r="R650">
        <f>IF(ISBLANK(sensor_data[[#This Row],[EC]]), sensor_data[[#This Row],[average]], sensor_data[[#This Row],[EC]])</f>
        <v>22</v>
      </c>
      <c r="S650" t="str">
        <f>IF(sensor_data[[#This Row],[Filled Energy Consumption]]&gt;AVERAGE(sensor_data[Filled Energy Consumption]), "High", "Low")</f>
        <v>High</v>
      </c>
      <c r="T650" t="s">
        <v>400</v>
      </c>
      <c r="U650" t="b">
        <v>0</v>
      </c>
      <c r="V650">
        <v>6</v>
      </c>
      <c r="W650">
        <v>0</v>
      </c>
      <c r="X650" t="s">
        <v>14</v>
      </c>
    </row>
    <row r="651" spans="1:24" x14ac:dyDescent="0.3">
      <c r="A651" s="1">
        <v>45606.003587962965</v>
      </c>
      <c r="B651" s="1" t="str">
        <f>TEXT(sensor_data[[#This Row],[Timestamp]], "MMMM")</f>
        <v>November</v>
      </c>
      <c r="C6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51" s="2">
        <f>MONTH(sensor_data[[#This Row],[Timestamp]])</f>
        <v>11</v>
      </c>
      <c r="E651" s="2">
        <f>DAY(sensor_data[[#This Row],[Timestamp]])</f>
        <v>10</v>
      </c>
      <c r="F651" t="s">
        <v>396</v>
      </c>
      <c r="H651">
        <v>58.2</v>
      </c>
      <c r="I651">
        <v>51.5</v>
      </c>
      <c r="J651" t="b">
        <v>1</v>
      </c>
      <c r="K651">
        <v>1.5</v>
      </c>
      <c r="L651" t="str">
        <f>IF(sensor_data[[#This Row],[HVAC Setting]]&lt;=2, "Low", IF(sensor_data[[#This Row],[HVAC Setting]]=3, "Normal", "High"))</f>
        <v>Low</v>
      </c>
      <c r="M651">
        <v>11.79</v>
      </c>
      <c r="N651">
        <v>11.79</v>
      </c>
      <c r="O651">
        <f>(sensor_data[[#This Row],[Energy Consumption]]-AVERAGE(sensor_data[Energy Consumption]))/_xlfn.STDEV.P(sensor_data[Energy Consumption])</f>
        <v>-0.11176512637407297</v>
      </c>
      <c r="P651" t="str">
        <f>IF(ABS(sensor_data[[#This Row],[z_zcore]])&gt;3, "Outlier", "Normal")</f>
        <v>Normal</v>
      </c>
      <c r="Q651">
        <f>AVERAGEIF(sensor_data[Unit ID], sensor_data[[#This Row],[Unit ID]], sensor_data[EC])</f>
        <v>13.658333333333333</v>
      </c>
      <c r="R651">
        <f>IF(ISBLANK(sensor_data[[#This Row],[EC]]), sensor_data[[#This Row],[average]], sensor_data[[#This Row],[EC]])</f>
        <v>11.79</v>
      </c>
      <c r="S651" t="str">
        <f>IF(sensor_data[[#This Row],[Filled Energy Consumption]]&gt;AVERAGE(sensor_data[Filled Energy Consumption]), "High", "Low")</f>
        <v>Low</v>
      </c>
      <c r="T651" t="s">
        <v>401</v>
      </c>
      <c r="U651" t="b">
        <v>1</v>
      </c>
      <c r="V651">
        <v>17</v>
      </c>
      <c r="W651">
        <v>1</v>
      </c>
      <c r="X651" t="s">
        <v>14</v>
      </c>
    </row>
    <row r="652" spans="1:24" x14ac:dyDescent="0.3">
      <c r="A652" s="1">
        <v>45456.032962962963</v>
      </c>
      <c r="B652" s="1" t="str">
        <f>TEXT(sensor_data[[#This Row],[Timestamp]], "MMMM")</f>
        <v>June</v>
      </c>
      <c r="C6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52" s="2">
        <f>MONTH(sensor_data[[#This Row],[Timestamp]])</f>
        <v>6</v>
      </c>
      <c r="E652" s="2">
        <f>DAY(sensor_data[[#This Row],[Timestamp]])</f>
        <v>13</v>
      </c>
      <c r="F652" t="s">
        <v>396</v>
      </c>
      <c r="H652">
        <v>79.7</v>
      </c>
      <c r="I652">
        <v>58.1</v>
      </c>
      <c r="J652" t="b">
        <v>0</v>
      </c>
      <c r="K652">
        <v>1</v>
      </c>
      <c r="L652" t="str">
        <f>IF(sensor_data[[#This Row],[HVAC Setting]]&lt;=2, "Low", IF(sensor_data[[#This Row],[HVAC Setting]]=3, "Normal", "High"))</f>
        <v>Low</v>
      </c>
      <c r="M652">
        <v>5</v>
      </c>
      <c r="N652">
        <v>5</v>
      </c>
      <c r="O652">
        <f>(sensor_data[[#This Row],[Energy Consumption]]-AVERAGE(sensor_data[Energy Consumption]))/_xlfn.STDEV.P(sensor_data[Energy Consumption])</f>
        <v>-0.19072140568551499</v>
      </c>
      <c r="P652" t="str">
        <f>IF(ABS(sensor_data[[#This Row],[z_zcore]])&gt;3, "Outlier", "Normal")</f>
        <v>Normal</v>
      </c>
      <c r="Q652">
        <f>AVERAGEIF(sensor_data[Unit ID], sensor_data[[#This Row],[Unit ID]], sensor_data[EC])</f>
        <v>13.658333333333333</v>
      </c>
      <c r="R652">
        <f>IF(ISBLANK(sensor_data[[#This Row],[EC]]), sensor_data[[#This Row],[average]], sensor_data[[#This Row],[EC]])</f>
        <v>5</v>
      </c>
      <c r="S652" t="str">
        <f>IF(sensor_data[[#This Row],[Filled Energy Consumption]]&gt;AVERAGE(sensor_data[Filled Energy Consumption]), "High", "Low")</f>
        <v>Low</v>
      </c>
      <c r="T652" t="s">
        <v>120</v>
      </c>
      <c r="U652" t="b">
        <v>0</v>
      </c>
      <c r="V652">
        <v>24</v>
      </c>
      <c r="W652">
        <v>0</v>
      </c>
      <c r="X652" t="s">
        <v>19</v>
      </c>
    </row>
    <row r="653" spans="1:24" x14ac:dyDescent="0.3">
      <c r="A653" s="1">
        <v>45564.433333333334</v>
      </c>
      <c r="B653" s="1" t="str">
        <f>TEXT(sensor_data[[#This Row],[Timestamp]], "MMMM")</f>
        <v>September</v>
      </c>
      <c r="C6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53" s="2">
        <f>MONTH(sensor_data[[#This Row],[Timestamp]])</f>
        <v>9</v>
      </c>
      <c r="E653" s="2">
        <f>DAY(sensor_data[[#This Row],[Timestamp]])</f>
        <v>29</v>
      </c>
      <c r="F653" t="s">
        <v>396</v>
      </c>
      <c r="H653">
        <v>68.5</v>
      </c>
      <c r="I653">
        <v>53.7</v>
      </c>
      <c r="J653" t="b">
        <v>1</v>
      </c>
      <c r="K653">
        <v>3.5</v>
      </c>
      <c r="L653" t="str">
        <f>IF(sensor_data[[#This Row],[HVAC Setting]]&lt;=2, "Low", IF(sensor_data[[#This Row],[HVAC Setting]]=3, "Normal", "High"))</f>
        <v>High</v>
      </c>
      <c r="M653">
        <v>19.98</v>
      </c>
      <c r="N653">
        <v>19.98</v>
      </c>
      <c r="O653">
        <f>(sensor_data[[#This Row],[Energy Consumption]]-AVERAGE(sensor_data[Energy Consumption]))/_xlfn.STDEV.P(sensor_data[Energy Consumption])</f>
        <v>-1.6529201843776906E-2</v>
      </c>
      <c r="P653" t="str">
        <f>IF(ABS(sensor_data[[#This Row],[z_zcore]])&gt;3, "Outlier", "Normal")</f>
        <v>Normal</v>
      </c>
      <c r="Q653">
        <f>AVERAGEIF(sensor_data[Unit ID], sensor_data[[#This Row],[Unit ID]], sensor_data[EC])</f>
        <v>13.658333333333333</v>
      </c>
      <c r="R653">
        <f>IF(ISBLANK(sensor_data[[#This Row],[EC]]), sensor_data[[#This Row],[average]], sensor_data[[#This Row],[EC]])</f>
        <v>19.98</v>
      </c>
      <c r="S653" t="str">
        <f>IF(sensor_data[[#This Row],[Filled Energy Consumption]]&gt;AVERAGE(sensor_data[Filled Energy Consumption]), "High", "Low")</f>
        <v>High</v>
      </c>
      <c r="T653" t="s">
        <v>197</v>
      </c>
      <c r="U653" t="b">
        <v>1</v>
      </c>
      <c r="V653">
        <v>24</v>
      </c>
      <c r="W653">
        <v>1</v>
      </c>
      <c r="X653" t="s">
        <v>19</v>
      </c>
    </row>
    <row r="654" spans="1:24" x14ac:dyDescent="0.3">
      <c r="A654" s="1">
        <v>45563.6565162037</v>
      </c>
      <c r="B654" s="1" t="str">
        <f>TEXT(sensor_data[[#This Row],[Timestamp]], "MMMM")</f>
        <v>September</v>
      </c>
      <c r="C6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54" s="2">
        <f>MONTH(sensor_data[[#This Row],[Timestamp]])</f>
        <v>9</v>
      </c>
      <c r="E654" s="2">
        <f>DAY(sensor_data[[#This Row],[Timestamp]])</f>
        <v>28</v>
      </c>
      <c r="F654" t="s">
        <v>396</v>
      </c>
      <c r="H654">
        <v>74.2</v>
      </c>
      <c r="I654">
        <v>30.2</v>
      </c>
      <c r="J654" t="b">
        <v>1</v>
      </c>
      <c r="K654">
        <v>3.5</v>
      </c>
      <c r="L654" t="str">
        <f>IF(sensor_data[[#This Row],[HVAC Setting]]&lt;=2, "Low", IF(sensor_data[[#This Row],[HVAC Setting]]=3, "Normal", "High"))</f>
        <v>High</v>
      </c>
      <c r="M654">
        <v>19.79</v>
      </c>
      <c r="N654">
        <v>19.79</v>
      </c>
      <c r="O654">
        <f>(sensor_data[[#This Row],[Energy Consumption]]-AVERAGE(sensor_data[Energy Consumption]))/_xlfn.STDEV.P(sensor_data[Energy Consumption])</f>
        <v>-1.8738582266335683E-2</v>
      </c>
      <c r="P654" t="str">
        <f>IF(ABS(sensor_data[[#This Row],[z_zcore]])&gt;3, "Outlier", "Normal")</f>
        <v>Normal</v>
      </c>
      <c r="Q654">
        <f>AVERAGEIF(sensor_data[Unit ID], sensor_data[[#This Row],[Unit ID]], sensor_data[EC])</f>
        <v>13.658333333333333</v>
      </c>
      <c r="R654">
        <f>IF(ISBLANK(sensor_data[[#This Row],[EC]]), sensor_data[[#This Row],[average]], sensor_data[[#This Row],[EC]])</f>
        <v>19.79</v>
      </c>
      <c r="S654" t="str">
        <f>IF(sensor_data[[#This Row],[Filled Energy Consumption]]&gt;AVERAGE(sensor_data[Filled Energy Consumption]), "High", "Low")</f>
        <v>High</v>
      </c>
      <c r="T654" t="s">
        <v>183</v>
      </c>
      <c r="U654" t="b">
        <v>1</v>
      </c>
      <c r="V654">
        <v>22</v>
      </c>
      <c r="W654">
        <v>1</v>
      </c>
      <c r="X654" t="s">
        <v>17</v>
      </c>
    </row>
    <row r="655" spans="1:24" x14ac:dyDescent="0.3">
      <c r="A655" s="1">
        <v>45412.06795138889</v>
      </c>
      <c r="B655" s="1" t="str">
        <f>TEXT(sensor_data[[#This Row],[Timestamp]], "MMMM")</f>
        <v>April</v>
      </c>
      <c r="C6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55" s="2">
        <f>MONTH(sensor_data[[#This Row],[Timestamp]])</f>
        <v>4</v>
      </c>
      <c r="E655" s="2">
        <f>DAY(sensor_data[[#This Row],[Timestamp]])</f>
        <v>30</v>
      </c>
      <c r="F655" t="s">
        <v>396</v>
      </c>
      <c r="H655">
        <v>75.7</v>
      </c>
      <c r="I655">
        <v>56.8</v>
      </c>
      <c r="J655" t="b">
        <v>0</v>
      </c>
      <c r="K655">
        <v>2</v>
      </c>
      <c r="L655" t="str">
        <f>IF(sensor_data[[#This Row],[HVAC Setting]]&lt;=2, "Low", IF(sensor_data[[#This Row],[HVAC Setting]]=3, "Normal", "High"))</f>
        <v>Low</v>
      </c>
      <c r="M655">
        <v>11</v>
      </c>
      <c r="N655">
        <v>11</v>
      </c>
      <c r="O655">
        <f>(sensor_data[[#This Row],[Energy Consumption]]-AVERAGE(sensor_data[Energy Consumption]))/_xlfn.STDEV.P(sensor_data[Energy Consumption])</f>
        <v>-0.12095149760471202</v>
      </c>
      <c r="P655" t="str">
        <f>IF(ABS(sensor_data[[#This Row],[z_zcore]])&gt;3, "Outlier", "Normal")</f>
        <v>Normal</v>
      </c>
      <c r="Q655">
        <f>AVERAGEIF(sensor_data[Unit ID], sensor_data[[#This Row],[Unit ID]], sensor_data[EC])</f>
        <v>13.658333333333333</v>
      </c>
      <c r="R655">
        <f>IF(ISBLANK(sensor_data[[#This Row],[EC]]), sensor_data[[#This Row],[average]], sensor_data[[#This Row],[EC]])</f>
        <v>11</v>
      </c>
      <c r="S655" t="str">
        <f>IF(sensor_data[[#This Row],[Filled Energy Consumption]]&gt;AVERAGE(sensor_data[Filled Energy Consumption]), "High", "Low")</f>
        <v>Low</v>
      </c>
      <c r="T655" t="s">
        <v>243</v>
      </c>
      <c r="U655" t="b">
        <v>0</v>
      </c>
      <c r="V655">
        <v>13</v>
      </c>
      <c r="W655">
        <v>1</v>
      </c>
      <c r="X655" t="s">
        <v>17</v>
      </c>
    </row>
    <row r="656" spans="1:24" x14ac:dyDescent="0.3">
      <c r="A656" s="1">
        <v>45641.601701388892</v>
      </c>
      <c r="B656" s="1" t="str">
        <f>TEXT(sensor_data[[#This Row],[Timestamp]], "MMMM")</f>
        <v>December</v>
      </c>
      <c r="C6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56" s="2">
        <f>MONTH(sensor_data[[#This Row],[Timestamp]])</f>
        <v>12</v>
      </c>
      <c r="E656" s="2">
        <f>DAY(sensor_data[[#This Row],[Timestamp]])</f>
        <v>15</v>
      </c>
      <c r="F656" t="s">
        <v>396</v>
      </c>
      <c r="H656">
        <v>45.4</v>
      </c>
      <c r="I656">
        <v>39</v>
      </c>
      <c r="J656" t="b">
        <v>1</v>
      </c>
      <c r="K656">
        <v>5</v>
      </c>
      <c r="L656" t="str">
        <f>IF(sensor_data[[#This Row],[HVAC Setting]]&lt;=2, "Low", IF(sensor_data[[#This Row],[HVAC Setting]]=3, "Normal", "High"))</f>
        <v>High</v>
      </c>
      <c r="M656">
        <v>30.12</v>
      </c>
      <c r="N656">
        <v>30.12</v>
      </c>
      <c r="O656">
        <f>(sensor_data[[#This Row],[Energy Consumption]]-AVERAGE(sensor_data[Energy Consumption]))/_xlfn.STDEV.P(sensor_data[Energy Consumption])</f>
        <v>0.10138194281278011</v>
      </c>
      <c r="P656" t="str">
        <f>IF(ABS(sensor_data[[#This Row],[z_zcore]])&gt;3, "Outlier", "Normal")</f>
        <v>Normal</v>
      </c>
      <c r="Q656">
        <f>AVERAGEIF(sensor_data[Unit ID], sensor_data[[#This Row],[Unit ID]], sensor_data[EC])</f>
        <v>13.658333333333333</v>
      </c>
      <c r="R656">
        <f>IF(ISBLANK(sensor_data[[#This Row],[EC]]), sensor_data[[#This Row],[average]], sensor_data[[#This Row],[EC]])</f>
        <v>30.12</v>
      </c>
      <c r="S656" t="str">
        <f>IF(sensor_data[[#This Row],[Filled Energy Consumption]]&gt;AVERAGE(sensor_data[Filled Energy Consumption]), "High", "Low")</f>
        <v>High</v>
      </c>
      <c r="T656" t="s">
        <v>374</v>
      </c>
      <c r="U656" t="b">
        <v>1</v>
      </c>
      <c r="V656">
        <v>15</v>
      </c>
      <c r="W656">
        <v>1</v>
      </c>
      <c r="X656" t="s">
        <v>19</v>
      </c>
    </row>
    <row r="657" spans="1:24" x14ac:dyDescent="0.3">
      <c r="A657" s="1">
        <v>45607.219189814816</v>
      </c>
      <c r="B657" s="1" t="str">
        <f>TEXT(sensor_data[[#This Row],[Timestamp]], "MMMM")</f>
        <v>November</v>
      </c>
      <c r="C6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57" s="2">
        <f>MONTH(sensor_data[[#This Row],[Timestamp]])</f>
        <v>11</v>
      </c>
      <c r="E657" s="2">
        <f>DAY(sensor_data[[#This Row],[Timestamp]])</f>
        <v>11</v>
      </c>
      <c r="F657" t="s">
        <v>396</v>
      </c>
      <c r="H657">
        <v>68.3</v>
      </c>
      <c r="I657">
        <v>59.2</v>
      </c>
      <c r="J657" t="b">
        <v>0</v>
      </c>
      <c r="K657">
        <v>0</v>
      </c>
      <c r="L657" t="str">
        <f>IF(sensor_data[[#This Row],[HVAC Setting]]&lt;=2, "Low", IF(sensor_data[[#This Row],[HVAC Setting]]=3, "Normal", "High"))</f>
        <v>Low</v>
      </c>
      <c r="M657">
        <v>1</v>
      </c>
      <c r="N657">
        <v>1</v>
      </c>
      <c r="O657">
        <f>(sensor_data[[#This Row],[Energy Consumption]]-AVERAGE(sensor_data[Energy Consumption]))/_xlfn.STDEV.P(sensor_data[Energy Consumption])</f>
        <v>-0.23723467773938361</v>
      </c>
      <c r="P657" t="str">
        <f>IF(ABS(sensor_data[[#This Row],[z_zcore]])&gt;3, "Outlier", "Normal")</f>
        <v>Normal</v>
      </c>
      <c r="Q657">
        <f>AVERAGEIF(sensor_data[Unit ID], sensor_data[[#This Row],[Unit ID]], sensor_data[EC])</f>
        <v>13.658333333333333</v>
      </c>
      <c r="R657">
        <f>IF(ISBLANK(sensor_data[[#This Row],[EC]]), sensor_data[[#This Row],[average]], sensor_data[[#This Row],[EC]])</f>
        <v>1</v>
      </c>
      <c r="S657" t="str">
        <f>IF(sensor_data[[#This Row],[Filled Energy Consumption]]&gt;AVERAGE(sensor_data[Filled Energy Consumption]), "High", "Low")</f>
        <v>Low</v>
      </c>
      <c r="T657" t="s">
        <v>242</v>
      </c>
      <c r="U657" t="b">
        <v>0</v>
      </c>
      <c r="V657">
        <v>10</v>
      </c>
      <c r="W657">
        <v>0</v>
      </c>
      <c r="X657" t="s">
        <v>19</v>
      </c>
    </row>
    <row r="658" spans="1:24" x14ac:dyDescent="0.3">
      <c r="A658" s="1">
        <v>45531.27915509259</v>
      </c>
      <c r="B658" s="1" t="str">
        <f>TEXT(sensor_data[[#This Row],[Timestamp]], "MMMM")</f>
        <v>August</v>
      </c>
      <c r="C6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58" s="2">
        <f>MONTH(sensor_data[[#This Row],[Timestamp]])</f>
        <v>8</v>
      </c>
      <c r="E658" s="2">
        <f>DAY(sensor_data[[#This Row],[Timestamp]])</f>
        <v>27</v>
      </c>
      <c r="F658" t="s">
        <v>396</v>
      </c>
      <c r="H658">
        <v>88.4</v>
      </c>
      <c r="I658">
        <v>61.6</v>
      </c>
      <c r="J658" t="b">
        <v>0</v>
      </c>
      <c r="K658">
        <v>3</v>
      </c>
      <c r="L658" t="str">
        <f>IF(sensor_data[[#This Row],[HVAC Setting]]&lt;=2, "Low", IF(sensor_data[[#This Row],[HVAC Setting]]=3, "Normal", "High"))</f>
        <v>Normal</v>
      </c>
      <c r="M658">
        <v>17</v>
      </c>
      <c r="N658">
        <v>17</v>
      </c>
      <c r="O658">
        <f>(sensor_data[[#This Row],[Energy Consumption]]-AVERAGE(sensor_data[Energy Consumption]))/_xlfn.STDEV.P(sensor_data[Energy Consumption])</f>
        <v>-5.1181589523909048E-2</v>
      </c>
      <c r="P658" t="str">
        <f>IF(ABS(sensor_data[[#This Row],[z_zcore]])&gt;3, "Outlier", "Normal")</f>
        <v>Normal</v>
      </c>
      <c r="Q658">
        <f>AVERAGEIF(sensor_data[Unit ID], sensor_data[[#This Row],[Unit ID]], sensor_data[EC])</f>
        <v>13.658333333333333</v>
      </c>
      <c r="R658">
        <f>IF(ISBLANK(sensor_data[[#This Row],[EC]]), sensor_data[[#This Row],[average]], sensor_data[[#This Row],[EC]])</f>
        <v>17</v>
      </c>
      <c r="S658" t="str">
        <f>IF(sensor_data[[#This Row],[Filled Energy Consumption]]&gt;AVERAGE(sensor_data[Filled Energy Consumption]), "High", "Low")</f>
        <v>Low</v>
      </c>
      <c r="T658" t="s">
        <v>402</v>
      </c>
      <c r="U658" t="b">
        <v>0</v>
      </c>
      <c r="V658">
        <v>12</v>
      </c>
      <c r="W658">
        <v>0</v>
      </c>
      <c r="X658" t="s">
        <v>14</v>
      </c>
    </row>
    <row r="659" spans="1:24" x14ac:dyDescent="0.3">
      <c r="A659" s="1">
        <v>45639.571423611109</v>
      </c>
      <c r="B659" s="1" t="str">
        <f>TEXT(sensor_data[[#This Row],[Timestamp]], "MMMM")</f>
        <v>December</v>
      </c>
      <c r="C6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59" s="2">
        <f>MONTH(sensor_data[[#This Row],[Timestamp]])</f>
        <v>12</v>
      </c>
      <c r="E659" s="2">
        <f>DAY(sensor_data[[#This Row],[Timestamp]])</f>
        <v>13</v>
      </c>
      <c r="F659" t="s">
        <v>396</v>
      </c>
      <c r="H659">
        <v>50.8</v>
      </c>
      <c r="I659">
        <v>31.6</v>
      </c>
      <c r="J659" t="b">
        <v>0</v>
      </c>
      <c r="K659">
        <v>3</v>
      </c>
      <c r="L659" t="str">
        <f>IF(sensor_data[[#This Row],[HVAC Setting]]&lt;=2, "Low", IF(sensor_data[[#This Row],[HVAC Setting]]=3, "Normal", "High"))</f>
        <v>Normal</v>
      </c>
      <c r="M659">
        <v>15</v>
      </c>
      <c r="N659">
        <v>15</v>
      </c>
      <c r="O659">
        <f>(sensor_data[[#This Row],[Energy Consumption]]-AVERAGE(sensor_data[Energy Consumption]))/_xlfn.STDEV.P(sensor_data[Energy Consumption])</f>
        <v>-7.4438225550843368E-2</v>
      </c>
      <c r="P659" t="str">
        <f>IF(ABS(sensor_data[[#This Row],[z_zcore]])&gt;3, "Outlier", "Normal")</f>
        <v>Normal</v>
      </c>
      <c r="Q659">
        <f>AVERAGEIF(sensor_data[Unit ID], sensor_data[[#This Row],[Unit ID]], sensor_data[EC])</f>
        <v>13.658333333333333</v>
      </c>
      <c r="R659">
        <f>IF(ISBLANK(sensor_data[[#This Row],[EC]]), sensor_data[[#This Row],[average]], sensor_data[[#This Row],[EC]])</f>
        <v>15</v>
      </c>
      <c r="S659" t="str">
        <f>IF(sensor_data[[#This Row],[Filled Energy Consumption]]&gt;AVERAGE(sensor_data[Filled Energy Consumption]), "High", "Low")</f>
        <v>Low</v>
      </c>
      <c r="T659" t="s">
        <v>15</v>
      </c>
      <c r="U659" t="b">
        <v>0</v>
      </c>
      <c r="V659">
        <v>5</v>
      </c>
      <c r="W659">
        <v>0</v>
      </c>
      <c r="X659" t="s">
        <v>19</v>
      </c>
    </row>
    <row r="660" spans="1:24" x14ac:dyDescent="0.3">
      <c r="A660" s="1">
        <v>45362.770092592589</v>
      </c>
      <c r="B660" s="1" t="str">
        <f>TEXT(sensor_data[[#This Row],[Timestamp]], "MMMM")</f>
        <v>March</v>
      </c>
      <c r="C6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60" s="2">
        <f>MONTH(sensor_data[[#This Row],[Timestamp]])</f>
        <v>3</v>
      </c>
      <c r="E660" s="2">
        <f>DAY(sensor_data[[#This Row],[Timestamp]])</f>
        <v>11</v>
      </c>
      <c r="F660" t="s">
        <v>396</v>
      </c>
      <c r="H660">
        <v>72.8</v>
      </c>
      <c r="I660">
        <v>50.1</v>
      </c>
      <c r="J660" t="b">
        <v>0</v>
      </c>
      <c r="K660">
        <v>3</v>
      </c>
      <c r="L660" t="str">
        <f>IF(sensor_data[[#This Row],[HVAC Setting]]&lt;=2, "Low", IF(sensor_data[[#This Row],[HVAC Setting]]=3, "Normal", "High"))</f>
        <v>Normal</v>
      </c>
      <c r="O660">
        <f>(sensor_data[[#This Row],[Energy Consumption]]-AVERAGE(sensor_data[Energy Consumption]))/_xlfn.STDEV.P(sensor_data[Energy Consumption])</f>
        <v>-0.24886299575285079</v>
      </c>
      <c r="P660" t="str">
        <f>IF(ABS(sensor_data[[#This Row],[z_zcore]])&gt;3, "Outlier", "Normal")</f>
        <v>Normal</v>
      </c>
      <c r="Q660">
        <f>AVERAGEIF(sensor_data[Unit ID], sensor_data[[#This Row],[Unit ID]], sensor_data[EC])</f>
        <v>13.658333333333333</v>
      </c>
      <c r="R660">
        <f>IF(ISBLANK(sensor_data[[#This Row],[EC]]), sensor_data[[#This Row],[average]], sensor_data[[#This Row],[EC]])</f>
        <v>13.658333333333333</v>
      </c>
      <c r="S660" t="str">
        <f>IF(sensor_data[[#This Row],[Filled Energy Consumption]]&gt;AVERAGE(sensor_data[Filled Energy Consumption]), "High", "Low")</f>
        <v>Low</v>
      </c>
      <c r="T660" t="s">
        <v>122</v>
      </c>
      <c r="U660" t="b">
        <v>0</v>
      </c>
      <c r="V660">
        <v>11</v>
      </c>
      <c r="W660">
        <v>0</v>
      </c>
      <c r="X660" t="s">
        <v>17</v>
      </c>
    </row>
    <row r="661" spans="1:24" x14ac:dyDescent="0.3">
      <c r="A661" s="1">
        <v>45511.095763888887</v>
      </c>
      <c r="B661" s="1" t="str">
        <f>TEXT(sensor_data[[#This Row],[Timestamp]], "MMMM")</f>
        <v>August</v>
      </c>
      <c r="C6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61" s="2">
        <f>MONTH(sensor_data[[#This Row],[Timestamp]])</f>
        <v>8</v>
      </c>
      <c r="E661" s="2">
        <f>DAY(sensor_data[[#This Row],[Timestamp]])</f>
        <v>7</v>
      </c>
      <c r="F661" t="s">
        <v>396</v>
      </c>
      <c r="H661">
        <v>87.2</v>
      </c>
      <c r="I661">
        <v>63.8</v>
      </c>
      <c r="J661" t="b">
        <v>0</v>
      </c>
      <c r="K661">
        <v>2</v>
      </c>
      <c r="L661" t="str">
        <f>IF(sensor_data[[#This Row],[HVAC Setting]]&lt;=2, "Low", IF(sensor_data[[#This Row],[HVAC Setting]]=3, "Normal", "High"))</f>
        <v>Low</v>
      </c>
      <c r="M661">
        <v>12</v>
      </c>
      <c r="N661">
        <v>12</v>
      </c>
      <c r="O661">
        <f>(sensor_data[[#This Row],[Energy Consumption]]-AVERAGE(sensor_data[Energy Consumption]))/_xlfn.STDEV.P(sensor_data[Energy Consumption])</f>
        <v>-0.10932317959124485</v>
      </c>
      <c r="P661" t="str">
        <f>IF(ABS(sensor_data[[#This Row],[z_zcore]])&gt;3, "Outlier", "Normal")</f>
        <v>Normal</v>
      </c>
      <c r="Q661">
        <f>AVERAGEIF(sensor_data[Unit ID], sensor_data[[#This Row],[Unit ID]], sensor_data[EC])</f>
        <v>13.658333333333333</v>
      </c>
      <c r="R661">
        <f>IF(ISBLANK(sensor_data[[#This Row],[EC]]), sensor_data[[#This Row],[average]], sensor_data[[#This Row],[EC]])</f>
        <v>12</v>
      </c>
      <c r="S661" t="str">
        <f>IF(sensor_data[[#This Row],[Filled Energy Consumption]]&gt;AVERAGE(sensor_data[Filled Energy Consumption]), "High", "Low")</f>
        <v>Low</v>
      </c>
      <c r="T661" t="s">
        <v>286</v>
      </c>
      <c r="U661" t="b">
        <v>0</v>
      </c>
      <c r="V661">
        <v>9</v>
      </c>
      <c r="W661">
        <v>0</v>
      </c>
      <c r="X661" t="s">
        <v>17</v>
      </c>
    </row>
    <row r="662" spans="1:24" x14ac:dyDescent="0.3">
      <c r="A662" s="1">
        <v>45609.76703703704</v>
      </c>
      <c r="B662" s="1" t="str">
        <f>TEXT(sensor_data[[#This Row],[Timestamp]], "MMMM")</f>
        <v>November</v>
      </c>
      <c r="C6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62" s="2">
        <f>MONTH(sensor_data[[#This Row],[Timestamp]])</f>
        <v>11</v>
      </c>
      <c r="E662" s="2">
        <f>DAY(sensor_data[[#This Row],[Timestamp]])</f>
        <v>13</v>
      </c>
      <c r="F662" t="s">
        <v>403</v>
      </c>
      <c r="H662">
        <v>84.5</v>
      </c>
      <c r="I662">
        <v>54.4</v>
      </c>
      <c r="J662" t="b">
        <v>1</v>
      </c>
      <c r="K662">
        <v>5</v>
      </c>
      <c r="L662" t="str">
        <f>IF(sensor_data[[#This Row],[HVAC Setting]]&lt;=2, "Low", IF(sensor_data[[#This Row],[HVAC Setting]]=3, "Normal", "High"))</f>
        <v>High</v>
      </c>
      <c r="M662">
        <v>30.14</v>
      </c>
      <c r="N662">
        <v>30.14</v>
      </c>
      <c r="O662">
        <f>(sensor_data[[#This Row],[Energy Consumption]]-AVERAGE(sensor_data[Energy Consumption]))/_xlfn.STDEV.P(sensor_data[Energy Consumption])</f>
        <v>0.10161450917304944</v>
      </c>
      <c r="P662" t="str">
        <f>IF(ABS(sensor_data[[#This Row],[z_zcore]])&gt;3, "Outlier", "Normal")</f>
        <v>Normal</v>
      </c>
      <c r="Q662">
        <f>AVERAGEIF(sensor_data[Unit ID], sensor_data[[#This Row],[Unit ID]], sensor_data[EC])</f>
        <v>20.229428571428574</v>
      </c>
      <c r="R662">
        <f>IF(ISBLANK(sensor_data[[#This Row],[EC]]), sensor_data[[#This Row],[average]], sensor_data[[#This Row],[EC]])</f>
        <v>30.14</v>
      </c>
      <c r="S662" t="str">
        <f>IF(sensor_data[[#This Row],[Filled Energy Consumption]]&gt;AVERAGE(sensor_data[Filled Energy Consumption]), "High", "Low")</f>
        <v>High</v>
      </c>
      <c r="T662" t="s">
        <v>404</v>
      </c>
      <c r="U662" t="b">
        <v>1</v>
      </c>
      <c r="V662">
        <v>8</v>
      </c>
      <c r="W662">
        <v>1</v>
      </c>
      <c r="X662" t="s">
        <v>14</v>
      </c>
    </row>
    <row r="663" spans="1:24" x14ac:dyDescent="0.3">
      <c r="A663" s="1">
        <v>45624.785219907404</v>
      </c>
      <c r="B663" s="1" t="str">
        <f>TEXT(sensor_data[[#This Row],[Timestamp]], "MMMM")</f>
        <v>November</v>
      </c>
      <c r="C6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63" s="2">
        <f>MONTH(sensor_data[[#This Row],[Timestamp]])</f>
        <v>11</v>
      </c>
      <c r="E663" s="2">
        <f>DAY(sensor_data[[#This Row],[Timestamp]])</f>
        <v>28</v>
      </c>
      <c r="F663" t="s">
        <v>403</v>
      </c>
      <c r="H663">
        <v>70.5</v>
      </c>
      <c r="I663">
        <v>39.9</v>
      </c>
      <c r="J663" t="b">
        <v>1</v>
      </c>
      <c r="K663">
        <v>5</v>
      </c>
      <c r="L663" t="str">
        <f>IF(sensor_data[[#This Row],[HVAC Setting]]&lt;=2, "Low", IF(sensor_data[[#This Row],[HVAC Setting]]=3, "Normal", "High"))</f>
        <v>High</v>
      </c>
      <c r="M663">
        <v>31.96</v>
      </c>
      <c r="N663">
        <v>31.96</v>
      </c>
      <c r="O663">
        <f>(sensor_data[[#This Row],[Energy Consumption]]-AVERAGE(sensor_data[Energy Consumption]))/_xlfn.STDEV.P(sensor_data[Energy Consumption])</f>
        <v>0.12277804795755969</v>
      </c>
      <c r="P663" t="str">
        <f>IF(ABS(sensor_data[[#This Row],[z_zcore]])&gt;3, "Outlier", "Normal")</f>
        <v>Normal</v>
      </c>
      <c r="Q663">
        <f>AVERAGEIF(sensor_data[Unit ID], sensor_data[[#This Row],[Unit ID]], sensor_data[EC])</f>
        <v>20.229428571428574</v>
      </c>
      <c r="R663">
        <f>IF(ISBLANK(sensor_data[[#This Row],[EC]]), sensor_data[[#This Row],[average]], sensor_data[[#This Row],[EC]])</f>
        <v>31.96</v>
      </c>
      <c r="S663" t="str">
        <f>IF(sensor_data[[#This Row],[Filled Energy Consumption]]&gt;AVERAGE(sensor_data[Filled Energy Consumption]), "High", "Low")</f>
        <v>High</v>
      </c>
      <c r="T663" t="s">
        <v>37</v>
      </c>
      <c r="U663" t="b">
        <v>1</v>
      </c>
      <c r="V663">
        <v>19</v>
      </c>
      <c r="W663">
        <v>1</v>
      </c>
      <c r="X663" t="s">
        <v>19</v>
      </c>
    </row>
    <row r="664" spans="1:24" x14ac:dyDescent="0.3">
      <c r="A664" s="1">
        <v>45392.95144675926</v>
      </c>
      <c r="B664" s="1" t="str">
        <f>TEXT(sensor_data[[#This Row],[Timestamp]], "MMMM")</f>
        <v>April</v>
      </c>
      <c r="C6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64" s="2">
        <f>MONTH(sensor_data[[#This Row],[Timestamp]])</f>
        <v>4</v>
      </c>
      <c r="E664" s="2">
        <f>DAY(sensor_data[[#This Row],[Timestamp]])</f>
        <v>10</v>
      </c>
      <c r="F664" t="s">
        <v>403</v>
      </c>
      <c r="H664">
        <v>76</v>
      </c>
      <c r="I664">
        <v>51.5</v>
      </c>
      <c r="J664" t="b">
        <v>0</v>
      </c>
      <c r="K664">
        <v>1</v>
      </c>
      <c r="L664" t="str">
        <f>IF(sensor_data[[#This Row],[HVAC Setting]]&lt;=2, "Low", IF(sensor_data[[#This Row],[HVAC Setting]]=3, "Normal", "High"))</f>
        <v>Low</v>
      </c>
      <c r="M664">
        <v>5</v>
      </c>
      <c r="N664">
        <v>5</v>
      </c>
      <c r="O664">
        <f>(sensor_data[[#This Row],[Energy Consumption]]-AVERAGE(sensor_data[Energy Consumption]))/_xlfn.STDEV.P(sensor_data[Energy Consumption])</f>
        <v>-0.19072140568551499</v>
      </c>
      <c r="P664" t="str">
        <f>IF(ABS(sensor_data[[#This Row],[z_zcore]])&gt;3, "Outlier", "Normal")</f>
        <v>Normal</v>
      </c>
      <c r="Q664">
        <f>AVERAGEIF(sensor_data[Unit ID], sensor_data[[#This Row],[Unit ID]], sensor_data[EC])</f>
        <v>20.229428571428574</v>
      </c>
      <c r="R664">
        <f>IF(ISBLANK(sensor_data[[#This Row],[EC]]), sensor_data[[#This Row],[average]], sensor_data[[#This Row],[EC]])</f>
        <v>5</v>
      </c>
      <c r="S664" t="str">
        <f>IF(sensor_data[[#This Row],[Filled Energy Consumption]]&gt;AVERAGE(sensor_data[Filled Energy Consumption]), "High", "Low")</f>
        <v>Low</v>
      </c>
      <c r="T664" t="s">
        <v>242</v>
      </c>
      <c r="U664" t="b">
        <v>0</v>
      </c>
      <c r="V664">
        <v>23</v>
      </c>
      <c r="W664">
        <v>0</v>
      </c>
      <c r="X664" t="s">
        <v>19</v>
      </c>
    </row>
    <row r="665" spans="1:24" x14ac:dyDescent="0.3">
      <c r="A665" s="1">
        <v>45469.424363425926</v>
      </c>
      <c r="B665" s="1" t="str">
        <f>TEXT(sensor_data[[#This Row],[Timestamp]], "MMMM")</f>
        <v>June</v>
      </c>
      <c r="C6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65" s="2">
        <f>MONTH(sensor_data[[#This Row],[Timestamp]])</f>
        <v>6</v>
      </c>
      <c r="E665" s="2">
        <f>DAY(sensor_data[[#This Row],[Timestamp]])</f>
        <v>26</v>
      </c>
      <c r="F665" t="s">
        <v>403</v>
      </c>
      <c r="H665">
        <v>92.8</v>
      </c>
      <c r="I665">
        <v>58.1</v>
      </c>
      <c r="J665" t="b">
        <v>1</v>
      </c>
      <c r="K665">
        <v>4</v>
      </c>
      <c r="L665" t="str">
        <f>IF(sensor_data[[#This Row],[HVAC Setting]]&lt;=2, "Low", IF(sensor_data[[#This Row],[HVAC Setting]]=3, "Normal", "High"))</f>
        <v>High</v>
      </c>
      <c r="M665">
        <v>24.7</v>
      </c>
      <c r="N665">
        <v>24.7</v>
      </c>
      <c r="O665">
        <f>(sensor_data[[#This Row],[Energy Consumption]]-AVERAGE(sensor_data[Energy Consumption]))/_xlfn.STDEV.P(sensor_data[Energy Consumption])</f>
        <v>3.8356459179788076E-2</v>
      </c>
      <c r="P665" t="str">
        <f>IF(ABS(sensor_data[[#This Row],[z_zcore]])&gt;3, "Outlier", "Normal")</f>
        <v>Normal</v>
      </c>
      <c r="Q665">
        <f>AVERAGEIF(sensor_data[Unit ID], sensor_data[[#This Row],[Unit ID]], sensor_data[EC])</f>
        <v>20.229428571428574</v>
      </c>
      <c r="R665">
        <f>IF(ISBLANK(sensor_data[[#This Row],[EC]]), sensor_data[[#This Row],[average]], sensor_data[[#This Row],[EC]])</f>
        <v>24.7</v>
      </c>
      <c r="S665" t="str">
        <f>IF(sensor_data[[#This Row],[Filled Energy Consumption]]&gt;AVERAGE(sensor_data[Filled Energy Consumption]), "High", "Low")</f>
        <v>High</v>
      </c>
      <c r="T665" t="s">
        <v>405</v>
      </c>
      <c r="U665" t="b">
        <v>1</v>
      </c>
      <c r="V665">
        <v>18</v>
      </c>
      <c r="W665">
        <v>1</v>
      </c>
      <c r="X665" t="s">
        <v>17</v>
      </c>
    </row>
    <row r="666" spans="1:24" x14ac:dyDescent="0.3">
      <c r="A666" s="1">
        <v>45595.017152777778</v>
      </c>
      <c r="B666" s="1" t="str">
        <f>TEXT(sensor_data[[#This Row],[Timestamp]], "MMMM")</f>
        <v>October</v>
      </c>
      <c r="C6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66" s="2">
        <f>MONTH(sensor_data[[#This Row],[Timestamp]])</f>
        <v>10</v>
      </c>
      <c r="E666" s="2">
        <f>DAY(sensor_data[[#This Row],[Timestamp]])</f>
        <v>30</v>
      </c>
      <c r="F666" t="s">
        <v>403</v>
      </c>
      <c r="H666">
        <v>63.9</v>
      </c>
      <c r="I666">
        <v>43.1</v>
      </c>
      <c r="J666" t="b">
        <v>1</v>
      </c>
      <c r="K666">
        <v>2</v>
      </c>
      <c r="L666" t="str">
        <f>IF(sensor_data[[#This Row],[HVAC Setting]]&lt;=2, "Low", IF(sensor_data[[#This Row],[HVAC Setting]]=3, "Normal", "High"))</f>
        <v>Low</v>
      </c>
      <c r="O666">
        <f>(sensor_data[[#This Row],[Energy Consumption]]-AVERAGE(sensor_data[Energy Consumption]))/_xlfn.STDEV.P(sensor_data[Energy Consumption])</f>
        <v>-0.24886299575285079</v>
      </c>
      <c r="P666" t="str">
        <f>IF(ABS(sensor_data[[#This Row],[z_zcore]])&gt;3, "Outlier", "Normal")</f>
        <v>Normal</v>
      </c>
      <c r="Q666">
        <f>AVERAGEIF(sensor_data[Unit ID], sensor_data[[#This Row],[Unit ID]], sensor_data[EC])</f>
        <v>20.229428571428574</v>
      </c>
      <c r="R666">
        <f>IF(ISBLANK(sensor_data[[#This Row],[EC]]), sensor_data[[#This Row],[average]], sensor_data[[#This Row],[EC]])</f>
        <v>20.229428571428574</v>
      </c>
      <c r="S666" t="str">
        <f>IF(sensor_data[[#This Row],[Filled Energy Consumption]]&gt;AVERAGE(sensor_data[Filled Energy Consumption]), "High", "Low")</f>
        <v>High</v>
      </c>
      <c r="T666" t="s">
        <v>406</v>
      </c>
      <c r="U666" t="b">
        <v>1</v>
      </c>
      <c r="V666">
        <v>1</v>
      </c>
      <c r="W666">
        <v>1</v>
      </c>
      <c r="X666" t="s">
        <v>14</v>
      </c>
    </row>
    <row r="667" spans="1:24" x14ac:dyDescent="0.3">
      <c r="A667" s="1">
        <v>45552.498888888891</v>
      </c>
      <c r="B667" s="1" t="str">
        <f>TEXT(sensor_data[[#This Row],[Timestamp]], "MMMM")</f>
        <v>September</v>
      </c>
      <c r="C6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67" s="2">
        <f>MONTH(sensor_data[[#This Row],[Timestamp]])</f>
        <v>9</v>
      </c>
      <c r="E667" s="2">
        <f>DAY(sensor_data[[#This Row],[Timestamp]])</f>
        <v>17</v>
      </c>
      <c r="F667" t="s">
        <v>403</v>
      </c>
      <c r="H667">
        <v>77.400000000000006</v>
      </c>
      <c r="I667">
        <v>41.1</v>
      </c>
      <c r="J667" t="b">
        <v>1</v>
      </c>
      <c r="K667">
        <v>3</v>
      </c>
      <c r="L667" t="str">
        <f>IF(sensor_data[[#This Row],[HVAC Setting]]&lt;=2, "Low", IF(sensor_data[[#This Row],[HVAC Setting]]=3, "Normal", "High"))</f>
        <v>Normal</v>
      </c>
      <c r="M667">
        <v>17.36</v>
      </c>
      <c r="N667">
        <v>17.36</v>
      </c>
      <c r="O667">
        <f>(sensor_data[[#This Row],[Energy Consumption]]-AVERAGE(sensor_data[Energy Consumption]))/_xlfn.STDEV.P(sensor_data[Energy Consumption])</f>
        <v>-4.6995395039060882E-2</v>
      </c>
      <c r="P667" t="str">
        <f>IF(ABS(sensor_data[[#This Row],[z_zcore]])&gt;3, "Outlier", "Normal")</f>
        <v>Normal</v>
      </c>
      <c r="Q667">
        <f>AVERAGEIF(sensor_data[Unit ID], sensor_data[[#This Row],[Unit ID]], sensor_data[EC])</f>
        <v>20.229428571428574</v>
      </c>
      <c r="R667">
        <f>IF(ISBLANK(sensor_data[[#This Row],[EC]]), sensor_data[[#This Row],[average]], sensor_data[[#This Row],[EC]])</f>
        <v>17.36</v>
      </c>
      <c r="S667" t="str">
        <f>IF(sensor_data[[#This Row],[Filled Energy Consumption]]&gt;AVERAGE(sensor_data[Filled Energy Consumption]), "High", "Low")</f>
        <v>Low</v>
      </c>
      <c r="T667" t="s">
        <v>407</v>
      </c>
      <c r="U667" t="b">
        <v>1</v>
      </c>
      <c r="V667">
        <v>5</v>
      </c>
      <c r="W667">
        <v>1</v>
      </c>
      <c r="X667" t="s">
        <v>17</v>
      </c>
    </row>
    <row r="668" spans="1:24" x14ac:dyDescent="0.3">
      <c r="A668" s="1">
        <v>45381.81554398148</v>
      </c>
      <c r="B668" s="1" t="str">
        <f>TEXT(sensor_data[[#This Row],[Timestamp]], "MMMM")</f>
        <v>March</v>
      </c>
      <c r="C6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68" s="2">
        <f>MONTH(sensor_data[[#This Row],[Timestamp]])</f>
        <v>3</v>
      </c>
      <c r="E668" s="2">
        <f>DAY(sensor_data[[#This Row],[Timestamp]])</f>
        <v>30</v>
      </c>
      <c r="F668" t="s">
        <v>403</v>
      </c>
      <c r="H668">
        <v>77.8</v>
      </c>
      <c r="I668">
        <v>49.1</v>
      </c>
      <c r="J668" t="b">
        <v>1</v>
      </c>
      <c r="K668">
        <v>4.5</v>
      </c>
      <c r="L668" t="str">
        <f>IF(sensor_data[[#This Row],[HVAC Setting]]&lt;=2, "Low", IF(sensor_data[[#This Row],[HVAC Setting]]=3, "Normal", "High"))</f>
        <v>High</v>
      </c>
      <c r="M668">
        <v>27.51</v>
      </c>
      <c r="N668">
        <v>27.51</v>
      </c>
      <c r="O668">
        <f>(sensor_data[[#This Row],[Energy Consumption]]-AVERAGE(sensor_data[Energy Consumption]))/_xlfn.STDEV.P(sensor_data[Energy Consumption])</f>
        <v>7.1032032797630831E-2</v>
      </c>
      <c r="P668" t="str">
        <f>IF(ABS(sensor_data[[#This Row],[z_zcore]])&gt;3, "Outlier", "Normal")</f>
        <v>Normal</v>
      </c>
      <c r="Q668">
        <f>AVERAGEIF(sensor_data[Unit ID], sensor_data[[#This Row],[Unit ID]], sensor_data[EC])</f>
        <v>20.229428571428574</v>
      </c>
      <c r="R668">
        <f>IF(ISBLANK(sensor_data[[#This Row],[EC]]), sensor_data[[#This Row],[average]], sensor_data[[#This Row],[EC]])</f>
        <v>27.51</v>
      </c>
      <c r="S668" t="str">
        <f>IF(sensor_data[[#This Row],[Filled Energy Consumption]]&gt;AVERAGE(sensor_data[Filled Energy Consumption]), "High", "Low")</f>
        <v>High</v>
      </c>
      <c r="T668" t="s">
        <v>408</v>
      </c>
      <c r="U668" t="b">
        <v>1</v>
      </c>
      <c r="V668">
        <v>2</v>
      </c>
      <c r="W668">
        <v>1</v>
      </c>
      <c r="X668" t="s">
        <v>17</v>
      </c>
    </row>
    <row r="669" spans="1:24" x14ac:dyDescent="0.3">
      <c r="A669" s="1">
        <v>45544.594930555555</v>
      </c>
      <c r="B669" s="1" t="str">
        <f>TEXT(sensor_data[[#This Row],[Timestamp]], "MMMM")</f>
        <v>September</v>
      </c>
      <c r="C6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69" s="2">
        <f>MONTH(sensor_data[[#This Row],[Timestamp]])</f>
        <v>9</v>
      </c>
      <c r="E669" s="2">
        <f>DAY(sensor_data[[#This Row],[Timestamp]])</f>
        <v>9</v>
      </c>
      <c r="F669" t="s">
        <v>403</v>
      </c>
      <c r="H669">
        <v>82.4</v>
      </c>
      <c r="I669">
        <v>38</v>
      </c>
      <c r="J669" t="b">
        <v>1</v>
      </c>
      <c r="K669">
        <v>4</v>
      </c>
      <c r="L669" t="str">
        <f>IF(sensor_data[[#This Row],[HVAC Setting]]&lt;=2, "Low", IF(sensor_data[[#This Row],[HVAC Setting]]=3, "Normal", "High"))</f>
        <v>High</v>
      </c>
      <c r="M669">
        <v>24</v>
      </c>
      <c r="N669">
        <v>24</v>
      </c>
      <c r="O669">
        <f>(sensor_data[[#This Row],[Energy Consumption]]-AVERAGE(sensor_data[Energy Consumption]))/_xlfn.STDEV.P(sensor_data[Energy Consumption])</f>
        <v>3.0216636570361072E-2</v>
      </c>
      <c r="P669" t="str">
        <f>IF(ABS(sensor_data[[#This Row],[z_zcore]])&gt;3, "Outlier", "Normal")</f>
        <v>Normal</v>
      </c>
      <c r="Q669">
        <f>AVERAGEIF(sensor_data[Unit ID], sensor_data[[#This Row],[Unit ID]], sensor_data[EC])</f>
        <v>20.229428571428574</v>
      </c>
      <c r="R669">
        <f>IF(ISBLANK(sensor_data[[#This Row],[EC]]), sensor_data[[#This Row],[average]], sensor_data[[#This Row],[EC]])</f>
        <v>24</v>
      </c>
      <c r="S669" t="str">
        <f>IF(sensor_data[[#This Row],[Filled Energy Consumption]]&gt;AVERAGE(sensor_data[Filled Energy Consumption]), "High", "Low")</f>
        <v>High</v>
      </c>
      <c r="T669" t="s">
        <v>409</v>
      </c>
      <c r="U669" t="b">
        <v>1</v>
      </c>
      <c r="V669">
        <v>11</v>
      </c>
      <c r="W669">
        <v>1</v>
      </c>
      <c r="X669" t="s">
        <v>14</v>
      </c>
    </row>
    <row r="670" spans="1:24" x14ac:dyDescent="0.3">
      <c r="A670" s="1">
        <v>45514.000949074078</v>
      </c>
      <c r="B670" s="1" t="str">
        <f>TEXT(sensor_data[[#This Row],[Timestamp]], "MMMM")</f>
        <v>August</v>
      </c>
      <c r="C6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70" s="2">
        <f>MONTH(sensor_data[[#This Row],[Timestamp]])</f>
        <v>8</v>
      </c>
      <c r="E670" s="2">
        <f>DAY(sensor_data[[#This Row],[Timestamp]])</f>
        <v>10</v>
      </c>
      <c r="F670" t="s">
        <v>403</v>
      </c>
      <c r="H670">
        <v>81.5</v>
      </c>
      <c r="I670">
        <v>46.1</v>
      </c>
      <c r="J670" t="b">
        <v>1</v>
      </c>
      <c r="K670">
        <v>2.5</v>
      </c>
      <c r="L670" t="str">
        <f>IF(sensor_data[[#This Row],[HVAC Setting]]&lt;=2, "Low", IF(sensor_data[[#This Row],[HVAC Setting]]=3, "Normal", "High"))</f>
        <v>High</v>
      </c>
      <c r="M670">
        <v>15.75</v>
      </c>
      <c r="N670">
        <v>15.75</v>
      </c>
      <c r="O670">
        <f>(sensor_data[[#This Row],[Energy Consumption]]-AVERAGE(sensor_data[Energy Consumption]))/_xlfn.STDEV.P(sensor_data[Energy Consumption])</f>
        <v>-6.5716987040742997E-2</v>
      </c>
      <c r="P670" t="str">
        <f>IF(ABS(sensor_data[[#This Row],[z_zcore]])&gt;3, "Outlier", "Normal")</f>
        <v>Normal</v>
      </c>
      <c r="Q670">
        <f>AVERAGEIF(sensor_data[Unit ID], sensor_data[[#This Row],[Unit ID]], sensor_data[EC])</f>
        <v>20.229428571428574</v>
      </c>
      <c r="R670">
        <f>IF(ISBLANK(sensor_data[[#This Row],[EC]]), sensor_data[[#This Row],[average]], sensor_data[[#This Row],[EC]])</f>
        <v>15.75</v>
      </c>
      <c r="S670" t="str">
        <f>IF(sensor_data[[#This Row],[Filled Energy Consumption]]&gt;AVERAGE(sensor_data[Filled Energy Consumption]), "High", "Low")</f>
        <v>Low</v>
      </c>
      <c r="T670" t="s">
        <v>199</v>
      </c>
      <c r="U670" t="b">
        <v>1</v>
      </c>
      <c r="V670">
        <v>19</v>
      </c>
      <c r="W670">
        <v>1</v>
      </c>
      <c r="X670" t="s">
        <v>17</v>
      </c>
    </row>
    <row r="671" spans="1:24" x14ac:dyDescent="0.3">
      <c r="A671" s="1">
        <v>45425.877418981479</v>
      </c>
      <c r="B671" s="1" t="str">
        <f>TEXT(sensor_data[[#This Row],[Timestamp]], "MMMM")</f>
        <v>May</v>
      </c>
      <c r="C6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71" s="2">
        <f>MONTH(sensor_data[[#This Row],[Timestamp]])</f>
        <v>5</v>
      </c>
      <c r="E671" s="2">
        <f>DAY(sensor_data[[#This Row],[Timestamp]])</f>
        <v>13</v>
      </c>
      <c r="F671" t="s">
        <v>403</v>
      </c>
      <c r="H671">
        <v>81.900000000000006</v>
      </c>
      <c r="I671">
        <v>55.4</v>
      </c>
      <c r="J671" t="b">
        <v>1</v>
      </c>
      <c r="K671">
        <v>4</v>
      </c>
      <c r="L671" t="str">
        <f>IF(sensor_data[[#This Row],[HVAC Setting]]&lt;=2, "Low", IF(sensor_data[[#This Row],[HVAC Setting]]=3, "Normal", "High"))</f>
        <v>High</v>
      </c>
      <c r="M671">
        <v>21.29</v>
      </c>
      <c r="N671">
        <v>21.29</v>
      </c>
      <c r="O671">
        <f>(sensor_data[[#This Row],[Energy Consumption]]-AVERAGE(sensor_data[Energy Consumption]))/_xlfn.STDEV.P(sensor_data[Energy Consumption])</f>
        <v>-1.2961052461349417E-3</v>
      </c>
      <c r="P671" t="str">
        <f>IF(ABS(sensor_data[[#This Row],[z_zcore]])&gt;3, "Outlier", "Normal")</f>
        <v>Normal</v>
      </c>
      <c r="Q671">
        <f>AVERAGEIF(sensor_data[Unit ID], sensor_data[[#This Row],[Unit ID]], sensor_data[EC])</f>
        <v>20.229428571428574</v>
      </c>
      <c r="R671">
        <f>IF(ISBLANK(sensor_data[[#This Row],[EC]]), sensor_data[[#This Row],[average]], sensor_data[[#This Row],[EC]])</f>
        <v>21.29</v>
      </c>
      <c r="S671" t="str">
        <f>IF(sensor_data[[#This Row],[Filled Energy Consumption]]&gt;AVERAGE(sensor_data[Filled Energy Consumption]), "High", "Low")</f>
        <v>High</v>
      </c>
      <c r="T671" t="s">
        <v>33</v>
      </c>
      <c r="U671" t="b">
        <v>1</v>
      </c>
      <c r="V671">
        <v>22</v>
      </c>
      <c r="W671">
        <v>1</v>
      </c>
      <c r="X671" t="s">
        <v>19</v>
      </c>
    </row>
    <row r="672" spans="1:24" x14ac:dyDescent="0.3">
      <c r="A672" s="1">
        <v>45449.53943287037</v>
      </c>
      <c r="B672" s="1" t="str">
        <f>TEXT(sensor_data[[#This Row],[Timestamp]], "MMMM")</f>
        <v>June</v>
      </c>
      <c r="C6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72" s="2">
        <f>MONTH(sensor_data[[#This Row],[Timestamp]])</f>
        <v>6</v>
      </c>
      <c r="E672" s="2">
        <f>DAY(sensor_data[[#This Row],[Timestamp]])</f>
        <v>6</v>
      </c>
      <c r="F672" t="s">
        <v>403</v>
      </c>
      <c r="H672">
        <v>85.5</v>
      </c>
      <c r="I672">
        <v>63.5</v>
      </c>
      <c r="J672" t="b">
        <v>0</v>
      </c>
      <c r="K672">
        <v>2</v>
      </c>
      <c r="L672" t="str">
        <f>IF(sensor_data[[#This Row],[HVAC Setting]]&lt;=2, "Low", IF(sensor_data[[#This Row],[HVAC Setting]]=3, "Normal", "High"))</f>
        <v>Low</v>
      </c>
      <c r="M672">
        <v>12</v>
      </c>
      <c r="N672">
        <v>12</v>
      </c>
      <c r="O672">
        <f>(sensor_data[[#This Row],[Energy Consumption]]-AVERAGE(sensor_data[Energy Consumption]))/_xlfn.STDEV.P(sensor_data[Energy Consumption])</f>
        <v>-0.10932317959124485</v>
      </c>
      <c r="P672" t="str">
        <f>IF(ABS(sensor_data[[#This Row],[z_zcore]])&gt;3, "Outlier", "Normal")</f>
        <v>Normal</v>
      </c>
      <c r="Q672">
        <f>AVERAGEIF(sensor_data[Unit ID], sensor_data[[#This Row],[Unit ID]], sensor_data[EC])</f>
        <v>20.229428571428574</v>
      </c>
      <c r="R672">
        <f>IF(ISBLANK(sensor_data[[#This Row],[EC]]), sensor_data[[#This Row],[average]], sensor_data[[#This Row],[EC]])</f>
        <v>12</v>
      </c>
      <c r="S672" t="str">
        <f>IF(sensor_data[[#This Row],[Filled Energy Consumption]]&gt;AVERAGE(sensor_data[Filled Energy Consumption]), "High", "Low")</f>
        <v>Low</v>
      </c>
      <c r="T672" t="s">
        <v>256</v>
      </c>
      <c r="U672" t="b">
        <v>0</v>
      </c>
      <c r="V672">
        <v>19</v>
      </c>
      <c r="W672">
        <v>1</v>
      </c>
      <c r="X672" t="s">
        <v>14</v>
      </c>
    </row>
    <row r="673" spans="1:24" x14ac:dyDescent="0.3">
      <c r="A673" s="1">
        <v>45323.562071759261</v>
      </c>
      <c r="B673" s="1" t="str">
        <f>TEXT(sensor_data[[#This Row],[Timestamp]], "MMMM")</f>
        <v>February</v>
      </c>
      <c r="C6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73" s="2">
        <f>MONTH(sensor_data[[#This Row],[Timestamp]])</f>
        <v>2</v>
      </c>
      <c r="E673" s="2">
        <f>DAY(sensor_data[[#This Row],[Timestamp]])</f>
        <v>1</v>
      </c>
      <c r="F673" t="s">
        <v>403</v>
      </c>
      <c r="H673">
        <v>49</v>
      </c>
      <c r="I673">
        <v>36.1</v>
      </c>
      <c r="J673" t="b">
        <v>0</v>
      </c>
      <c r="K673">
        <v>4</v>
      </c>
      <c r="L673" t="str">
        <f>IF(sensor_data[[#This Row],[HVAC Setting]]&lt;=2, "Low", IF(sensor_data[[#This Row],[HVAC Setting]]=3, "Normal", "High"))</f>
        <v>High</v>
      </c>
      <c r="O673">
        <f>(sensor_data[[#This Row],[Energy Consumption]]-AVERAGE(sensor_data[Energy Consumption]))/_xlfn.STDEV.P(sensor_data[Energy Consumption])</f>
        <v>-0.24886299575285079</v>
      </c>
      <c r="P673" t="str">
        <f>IF(ABS(sensor_data[[#This Row],[z_zcore]])&gt;3, "Outlier", "Normal")</f>
        <v>Normal</v>
      </c>
      <c r="Q673">
        <f>AVERAGEIF(sensor_data[Unit ID], sensor_data[[#This Row],[Unit ID]], sensor_data[EC])</f>
        <v>20.229428571428574</v>
      </c>
      <c r="R673">
        <f>IF(ISBLANK(sensor_data[[#This Row],[EC]]), sensor_data[[#This Row],[average]], sensor_data[[#This Row],[EC]])</f>
        <v>20.229428571428574</v>
      </c>
      <c r="S673" t="str">
        <f>IF(sensor_data[[#This Row],[Filled Energy Consumption]]&gt;AVERAGE(sensor_data[Filled Energy Consumption]), "High", "Low")</f>
        <v>High</v>
      </c>
      <c r="T673" t="s">
        <v>410</v>
      </c>
      <c r="U673" t="b">
        <v>0</v>
      </c>
      <c r="V673">
        <v>9</v>
      </c>
      <c r="W673">
        <v>0</v>
      </c>
      <c r="X673" t="s">
        <v>14</v>
      </c>
    </row>
    <row r="674" spans="1:24" x14ac:dyDescent="0.3">
      <c r="A674" s="1">
        <v>45316.480393518519</v>
      </c>
      <c r="B674" s="1" t="str">
        <f>TEXT(sensor_data[[#This Row],[Timestamp]], "MMMM")</f>
        <v>January</v>
      </c>
      <c r="C6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74" s="2">
        <f>MONTH(sensor_data[[#This Row],[Timestamp]])</f>
        <v>1</v>
      </c>
      <c r="E674" s="2">
        <f>DAY(sensor_data[[#This Row],[Timestamp]])</f>
        <v>25</v>
      </c>
      <c r="F674" t="s">
        <v>403</v>
      </c>
      <c r="H674">
        <v>42.5</v>
      </c>
      <c r="I674">
        <v>32.9</v>
      </c>
      <c r="J674" t="b">
        <v>1</v>
      </c>
      <c r="K674">
        <v>3</v>
      </c>
      <c r="L674" t="str">
        <f>IF(sensor_data[[#This Row],[HVAC Setting]]&lt;=2, "Low", IF(sensor_data[[#This Row],[HVAC Setting]]=3, "Normal", "High"))</f>
        <v>Normal</v>
      </c>
      <c r="M674">
        <v>19.399999999999999</v>
      </c>
      <c r="N674">
        <v>19.399999999999999</v>
      </c>
      <c r="O674">
        <f>(sensor_data[[#This Row],[Energy Consumption]]-AVERAGE(sensor_data[Energy Consumption]))/_xlfn.STDEV.P(sensor_data[Energy Consumption])</f>
        <v>-2.3273626291587881E-2</v>
      </c>
      <c r="P674" t="str">
        <f>IF(ABS(sensor_data[[#This Row],[z_zcore]])&gt;3, "Outlier", "Normal")</f>
        <v>Normal</v>
      </c>
      <c r="Q674">
        <f>AVERAGEIF(sensor_data[Unit ID], sensor_data[[#This Row],[Unit ID]], sensor_data[EC])</f>
        <v>20.229428571428574</v>
      </c>
      <c r="R674">
        <f>IF(ISBLANK(sensor_data[[#This Row],[EC]]), sensor_data[[#This Row],[average]], sensor_data[[#This Row],[EC]])</f>
        <v>19.399999999999999</v>
      </c>
      <c r="S674" t="str">
        <f>IF(sensor_data[[#This Row],[Filled Energy Consumption]]&gt;AVERAGE(sensor_data[Filled Energy Consumption]), "High", "Low")</f>
        <v>High</v>
      </c>
      <c r="T674" t="s">
        <v>131</v>
      </c>
      <c r="U674" t="b">
        <v>1</v>
      </c>
      <c r="V674">
        <v>7</v>
      </c>
      <c r="W674">
        <v>1</v>
      </c>
      <c r="X674" t="s">
        <v>14</v>
      </c>
    </row>
    <row r="675" spans="1:24" x14ac:dyDescent="0.3">
      <c r="A675" s="1">
        <v>45649.888680555552</v>
      </c>
      <c r="B675" s="1" t="str">
        <f>TEXT(sensor_data[[#This Row],[Timestamp]], "MMMM")</f>
        <v>December</v>
      </c>
      <c r="C6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75" s="2">
        <f>MONTH(sensor_data[[#This Row],[Timestamp]])</f>
        <v>12</v>
      </c>
      <c r="E675" s="2">
        <f>DAY(sensor_data[[#This Row],[Timestamp]])</f>
        <v>23</v>
      </c>
      <c r="F675" t="s">
        <v>403</v>
      </c>
      <c r="H675">
        <v>52.1</v>
      </c>
      <c r="I675">
        <v>27</v>
      </c>
      <c r="J675" t="b">
        <v>1</v>
      </c>
      <c r="K675">
        <v>5</v>
      </c>
      <c r="L675" t="str">
        <f>IF(sensor_data[[#This Row],[HVAC Setting]]&lt;=2, "Low", IF(sensor_data[[#This Row],[HVAC Setting]]=3, "Normal", "High"))</f>
        <v>High</v>
      </c>
      <c r="M675">
        <v>26.3</v>
      </c>
      <c r="N675">
        <v>26.3</v>
      </c>
      <c r="O675">
        <f>(sensor_data[[#This Row],[Energy Consumption]]-AVERAGE(sensor_data[Energy Consumption]))/_xlfn.STDEV.P(sensor_data[Energy Consumption])</f>
        <v>5.6961768001335553E-2</v>
      </c>
      <c r="P675" t="str">
        <f>IF(ABS(sensor_data[[#This Row],[z_zcore]])&gt;3, "Outlier", "Normal")</f>
        <v>Normal</v>
      </c>
      <c r="Q675">
        <f>AVERAGEIF(sensor_data[Unit ID], sensor_data[[#This Row],[Unit ID]], sensor_data[EC])</f>
        <v>20.229428571428574</v>
      </c>
      <c r="R675">
        <f>IF(ISBLANK(sensor_data[[#This Row],[EC]]), sensor_data[[#This Row],[average]], sensor_data[[#This Row],[EC]])</f>
        <v>26.3</v>
      </c>
      <c r="S675" t="str">
        <f>IF(sensor_data[[#This Row],[Filled Energy Consumption]]&gt;AVERAGE(sensor_data[Filled Energy Consumption]), "High", "Low")</f>
        <v>High</v>
      </c>
      <c r="T675" t="s">
        <v>320</v>
      </c>
      <c r="U675" t="b">
        <v>1</v>
      </c>
      <c r="V675">
        <v>4</v>
      </c>
      <c r="W675">
        <v>1</v>
      </c>
      <c r="X675" t="s">
        <v>14</v>
      </c>
    </row>
    <row r="676" spans="1:24" x14ac:dyDescent="0.3">
      <c r="A676" s="1">
        <v>45613.293043981481</v>
      </c>
      <c r="B676" s="1" t="str">
        <f>TEXT(sensor_data[[#This Row],[Timestamp]], "MMMM")</f>
        <v>November</v>
      </c>
      <c r="C6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76" s="2">
        <f>MONTH(sensor_data[[#This Row],[Timestamp]])</f>
        <v>11</v>
      </c>
      <c r="E676" s="2">
        <f>DAY(sensor_data[[#This Row],[Timestamp]])</f>
        <v>17</v>
      </c>
      <c r="F676" t="s">
        <v>403</v>
      </c>
      <c r="H676">
        <v>67.2</v>
      </c>
      <c r="I676">
        <v>32.299999999999997</v>
      </c>
      <c r="J676" t="b">
        <v>1</v>
      </c>
      <c r="K676">
        <v>4.5</v>
      </c>
      <c r="L676" t="str">
        <f>IF(sensor_data[[#This Row],[HVAC Setting]]&lt;=2, "Low", IF(sensor_data[[#This Row],[HVAC Setting]]=3, "Normal", "High"))</f>
        <v>High</v>
      </c>
      <c r="M676">
        <v>25.68</v>
      </c>
      <c r="N676">
        <v>25.68</v>
      </c>
      <c r="O676">
        <f>(sensor_data[[#This Row],[Energy Consumption]]-AVERAGE(sensor_data[Energy Consumption]))/_xlfn.STDEV.P(sensor_data[Energy Consumption])</f>
        <v>4.9752210832985901E-2</v>
      </c>
      <c r="P676" t="str">
        <f>IF(ABS(sensor_data[[#This Row],[z_zcore]])&gt;3, "Outlier", "Normal")</f>
        <v>Normal</v>
      </c>
      <c r="Q676">
        <f>AVERAGEIF(sensor_data[Unit ID], sensor_data[[#This Row],[Unit ID]], sensor_data[EC])</f>
        <v>20.229428571428574</v>
      </c>
      <c r="R676">
        <f>IF(ISBLANK(sensor_data[[#This Row],[EC]]), sensor_data[[#This Row],[average]], sensor_data[[#This Row],[EC]])</f>
        <v>25.68</v>
      </c>
      <c r="S676" t="str">
        <f>IF(sensor_data[[#This Row],[Filled Energy Consumption]]&gt;AVERAGE(sensor_data[Filled Energy Consumption]), "High", "Low")</f>
        <v>High</v>
      </c>
      <c r="T676" t="s">
        <v>64</v>
      </c>
      <c r="U676" t="b">
        <v>1</v>
      </c>
      <c r="V676">
        <v>17</v>
      </c>
      <c r="W676">
        <v>1</v>
      </c>
      <c r="X676" t="s">
        <v>19</v>
      </c>
    </row>
    <row r="677" spans="1:24" x14ac:dyDescent="0.3">
      <c r="A677" s="1">
        <v>45559.872650462959</v>
      </c>
      <c r="B677" s="1" t="str">
        <f>TEXT(sensor_data[[#This Row],[Timestamp]], "MMMM")</f>
        <v>September</v>
      </c>
      <c r="C6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677" s="2">
        <f>MONTH(sensor_data[[#This Row],[Timestamp]])</f>
        <v>9</v>
      </c>
      <c r="E677" s="2">
        <f>DAY(sensor_data[[#This Row],[Timestamp]])</f>
        <v>24</v>
      </c>
      <c r="F677" t="s">
        <v>403</v>
      </c>
      <c r="H677">
        <v>77</v>
      </c>
      <c r="I677">
        <v>39.6</v>
      </c>
      <c r="J677" t="b">
        <v>1</v>
      </c>
      <c r="K677">
        <v>3</v>
      </c>
      <c r="L677" t="str">
        <f>IF(sensor_data[[#This Row],[HVAC Setting]]&lt;=2, "Low", IF(sensor_data[[#This Row],[HVAC Setting]]=3, "Normal", "High"))</f>
        <v>Normal</v>
      </c>
      <c r="M677">
        <v>19.39</v>
      </c>
      <c r="N677">
        <v>19.39</v>
      </c>
      <c r="O677">
        <f>(sensor_data[[#This Row],[Energy Consumption]]-AVERAGE(sensor_data[Energy Consumption]))/_xlfn.STDEV.P(sensor_data[Energy Consumption])</f>
        <v>-2.3389909471722529E-2</v>
      </c>
      <c r="P677" t="str">
        <f>IF(ABS(sensor_data[[#This Row],[z_zcore]])&gt;3, "Outlier", "Normal")</f>
        <v>Normal</v>
      </c>
      <c r="Q677">
        <f>AVERAGEIF(sensor_data[Unit ID], sensor_data[[#This Row],[Unit ID]], sensor_data[EC])</f>
        <v>20.229428571428574</v>
      </c>
      <c r="R677">
        <f>IF(ISBLANK(sensor_data[[#This Row],[EC]]), sensor_data[[#This Row],[average]], sensor_data[[#This Row],[EC]])</f>
        <v>19.39</v>
      </c>
      <c r="S677" t="str">
        <f>IF(sensor_data[[#This Row],[Filled Energy Consumption]]&gt;AVERAGE(sensor_data[Filled Energy Consumption]), "High", "Low")</f>
        <v>High</v>
      </c>
      <c r="T677" t="s">
        <v>411</v>
      </c>
      <c r="U677" t="b">
        <v>1</v>
      </c>
      <c r="V677">
        <v>14</v>
      </c>
      <c r="W677">
        <v>1</v>
      </c>
      <c r="X677" t="s">
        <v>19</v>
      </c>
    </row>
    <row r="678" spans="1:24" x14ac:dyDescent="0.3">
      <c r="A678" s="1">
        <v>45499.893518518518</v>
      </c>
      <c r="B678" s="1" t="str">
        <f>TEXT(sensor_data[[#This Row],[Timestamp]], "MMMM")</f>
        <v>July</v>
      </c>
      <c r="C6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78" s="2">
        <f>MONTH(sensor_data[[#This Row],[Timestamp]])</f>
        <v>7</v>
      </c>
      <c r="E678" s="2">
        <f>DAY(sensor_data[[#This Row],[Timestamp]])</f>
        <v>26</v>
      </c>
      <c r="F678" t="s">
        <v>403</v>
      </c>
      <c r="H678">
        <v>98.6</v>
      </c>
      <c r="I678">
        <v>46.5</v>
      </c>
      <c r="J678" t="b">
        <v>0</v>
      </c>
      <c r="K678">
        <v>3</v>
      </c>
      <c r="L678" t="str">
        <f>IF(sensor_data[[#This Row],[HVAC Setting]]&lt;=2, "Low", IF(sensor_data[[#This Row],[HVAC Setting]]=3, "Normal", "High"))</f>
        <v>Normal</v>
      </c>
      <c r="M678">
        <v>17</v>
      </c>
      <c r="N678">
        <v>17</v>
      </c>
      <c r="O678">
        <f>(sensor_data[[#This Row],[Energy Consumption]]-AVERAGE(sensor_data[Energy Consumption]))/_xlfn.STDEV.P(sensor_data[Energy Consumption])</f>
        <v>-5.1181589523909048E-2</v>
      </c>
      <c r="P678" t="str">
        <f>IF(ABS(sensor_data[[#This Row],[z_zcore]])&gt;3, "Outlier", "Normal")</f>
        <v>Normal</v>
      </c>
      <c r="Q678">
        <f>AVERAGEIF(sensor_data[Unit ID], sensor_data[[#This Row],[Unit ID]], sensor_data[EC])</f>
        <v>20.229428571428574</v>
      </c>
      <c r="R678">
        <f>IF(ISBLANK(sensor_data[[#This Row],[EC]]), sensor_data[[#This Row],[average]], sensor_data[[#This Row],[EC]])</f>
        <v>17</v>
      </c>
      <c r="S678" t="str">
        <f>IF(sensor_data[[#This Row],[Filled Energy Consumption]]&gt;AVERAGE(sensor_data[Filled Energy Consumption]), "High", "Low")</f>
        <v>Low</v>
      </c>
      <c r="T678" t="s">
        <v>209</v>
      </c>
      <c r="U678" t="b">
        <v>0</v>
      </c>
      <c r="V678">
        <v>14</v>
      </c>
      <c r="W678">
        <v>1</v>
      </c>
      <c r="X678" t="s">
        <v>19</v>
      </c>
    </row>
    <row r="679" spans="1:24" x14ac:dyDescent="0.3">
      <c r="A679" s="1">
        <v>45343.566238425927</v>
      </c>
      <c r="B679" s="1" t="str">
        <f>TEXT(sensor_data[[#This Row],[Timestamp]], "MMMM")</f>
        <v>February</v>
      </c>
      <c r="C6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79" s="2">
        <f>MONTH(sensor_data[[#This Row],[Timestamp]])</f>
        <v>2</v>
      </c>
      <c r="E679" s="2">
        <f>DAY(sensor_data[[#This Row],[Timestamp]])</f>
        <v>21</v>
      </c>
      <c r="F679" t="s">
        <v>403</v>
      </c>
      <c r="H679">
        <v>55.9</v>
      </c>
      <c r="I679">
        <v>28.4</v>
      </c>
      <c r="J679" t="b">
        <v>0</v>
      </c>
      <c r="K679">
        <v>3</v>
      </c>
      <c r="L679" t="str">
        <f>IF(sensor_data[[#This Row],[HVAC Setting]]&lt;=2, "Low", IF(sensor_data[[#This Row],[HVAC Setting]]=3, "Normal", "High"))</f>
        <v>Normal</v>
      </c>
      <c r="M679">
        <v>15</v>
      </c>
      <c r="N679">
        <v>15</v>
      </c>
      <c r="O679">
        <f>(sensor_data[[#This Row],[Energy Consumption]]-AVERAGE(sensor_data[Energy Consumption]))/_xlfn.STDEV.P(sensor_data[Energy Consumption])</f>
        <v>-7.4438225550843368E-2</v>
      </c>
      <c r="P679" t="str">
        <f>IF(ABS(sensor_data[[#This Row],[z_zcore]])&gt;3, "Outlier", "Normal")</f>
        <v>Normal</v>
      </c>
      <c r="Q679">
        <f>AVERAGEIF(sensor_data[Unit ID], sensor_data[[#This Row],[Unit ID]], sensor_data[EC])</f>
        <v>20.229428571428574</v>
      </c>
      <c r="R679">
        <f>IF(ISBLANK(sensor_data[[#This Row],[EC]]), sensor_data[[#This Row],[average]], sensor_data[[#This Row],[EC]])</f>
        <v>15</v>
      </c>
      <c r="S679" t="str">
        <f>IF(sensor_data[[#This Row],[Filled Energy Consumption]]&gt;AVERAGE(sensor_data[Filled Energy Consumption]), "High", "Low")</f>
        <v>Low</v>
      </c>
      <c r="T679" t="s">
        <v>409</v>
      </c>
      <c r="U679" t="b">
        <v>0</v>
      </c>
      <c r="V679">
        <v>9</v>
      </c>
      <c r="W679">
        <v>0</v>
      </c>
      <c r="X679" t="s">
        <v>19</v>
      </c>
    </row>
    <row r="680" spans="1:24" x14ac:dyDescent="0.3">
      <c r="A680" s="1">
        <v>45326.649097222224</v>
      </c>
      <c r="B680" s="1" t="str">
        <f>TEXT(sensor_data[[#This Row],[Timestamp]], "MMMM")</f>
        <v>February</v>
      </c>
      <c r="C6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80" s="2">
        <f>MONTH(sensor_data[[#This Row],[Timestamp]])</f>
        <v>2</v>
      </c>
      <c r="E680" s="2">
        <f>DAY(sensor_data[[#This Row],[Timestamp]])</f>
        <v>4</v>
      </c>
      <c r="F680" t="s">
        <v>403</v>
      </c>
      <c r="H680">
        <v>48.1</v>
      </c>
      <c r="I680">
        <v>33.9</v>
      </c>
      <c r="J680" t="b">
        <v>1</v>
      </c>
      <c r="K680">
        <v>3.5</v>
      </c>
      <c r="L680" t="str">
        <f>IF(sensor_data[[#This Row],[HVAC Setting]]&lt;=2, "Low", IF(sensor_data[[#This Row],[HVAC Setting]]=3, "Normal", "High"))</f>
        <v>High</v>
      </c>
      <c r="M680">
        <v>24.56</v>
      </c>
      <c r="N680">
        <v>24.56</v>
      </c>
      <c r="O680">
        <f>(sensor_data[[#This Row],[Energy Consumption]]-AVERAGE(sensor_data[Energy Consumption]))/_xlfn.STDEV.P(sensor_data[Energy Consumption])</f>
        <v>3.672849465790267E-2</v>
      </c>
      <c r="P680" t="str">
        <f>IF(ABS(sensor_data[[#This Row],[z_zcore]])&gt;3, "Outlier", "Normal")</f>
        <v>Normal</v>
      </c>
      <c r="Q680">
        <f>AVERAGEIF(sensor_data[Unit ID], sensor_data[[#This Row],[Unit ID]], sensor_data[EC])</f>
        <v>20.229428571428574</v>
      </c>
      <c r="R680">
        <f>IF(ISBLANK(sensor_data[[#This Row],[EC]]), sensor_data[[#This Row],[average]], sensor_data[[#This Row],[EC]])</f>
        <v>24.56</v>
      </c>
      <c r="S680" t="str">
        <f>IF(sensor_data[[#This Row],[Filled Energy Consumption]]&gt;AVERAGE(sensor_data[Filled Energy Consumption]), "High", "Low")</f>
        <v>High</v>
      </c>
      <c r="T680" t="s">
        <v>345</v>
      </c>
      <c r="U680" t="b">
        <v>1</v>
      </c>
      <c r="V680">
        <v>1</v>
      </c>
      <c r="W680">
        <v>1</v>
      </c>
      <c r="X680" t="s">
        <v>14</v>
      </c>
    </row>
    <row r="681" spans="1:24" x14ac:dyDescent="0.3">
      <c r="A681" s="1">
        <v>45619.897997685184</v>
      </c>
      <c r="B681" s="1" t="str">
        <f>TEXT(sensor_data[[#This Row],[Timestamp]], "MMMM")</f>
        <v>November</v>
      </c>
      <c r="C6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81" s="2">
        <f>MONTH(sensor_data[[#This Row],[Timestamp]])</f>
        <v>11</v>
      </c>
      <c r="E681" s="2">
        <f>DAY(sensor_data[[#This Row],[Timestamp]])</f>
        <v>23</v>
      </c>
      <c r="F681" t="s">
        <v>403</v>
      </c>
      <c r="H681">
        <v>70.2</v>
      </c>
      <c r="I681">
        <v>52.8</v>
      </c>
      <c r="J681" t="b">
        <v>1</v>
      </c>
      <c r="K681">
        <v>4.5</v>
      </c>
      <c r="L681" t="str">
        <f>IF(sensor_data[[#This Row],[HVAC Setting]]&lt;=2, "Low", IF(sensor_data[[#This Row],[HVAC Setting]]=3, "Normal", "High"))</f>
        <v>High</v>
      </c>
      <c r="M681">
        <v>25.07</v>
      </c>
      <c r="N681">
        <v>25.07</v>
      </c>
      <c r="O681">
        <f>(sensor_data[[#This Row],[Energy Consumption]]-AVERAGE(sensor_data[Energy Consumption]))/_xlfn.STDEV.P(sensor_data[Energy Consumption])</f>
        <v>4.2658936844770942E-2</v>
      </c>
      <c r="P681" t="str">
        <f>IF(ABS(sensor_data[[#This Row],[z_zcore]])&gt;3, "Outlier", "Normal")</f>
        <v>Normal</v>
      </c>
      <c r="Q681">
        <f>AVERAGEIF(sensor_data[Unit ID], sensor_data[[#This Row],[Unit ID]], sensor_data[EC])</f>
        <v>20.229428571428574</v>
      </c>
      <c r="R681">
        <f>IF(ISBLANK(sensor_data[[#This Row],[EC]]), sensor_data[[#This Row],[average]], sensor_data[[#This Row],[EC]])</f>
        <v>25.07</v>
      </c>
      <c r="S681" t="str">
        <f>IF(sensor_data[[#This Row],[Filled Energy Consumption]]&gt;AVERAGE(sensor_data[Filled Energy Consumption]), "High", "Low")</f>
        <v>High</v>
      </c>
      <c r="T681" t="s">
        <v>63</v>
      </c>
      <c r="U681" t="b">
        <v>1</v>
      </c>
      <c r="V681">
        <v>8</v>
      </c>
      <c r="W681">
        <v>1</v>
      </c>
      <c r="X681" t="s">
        <v>19</v>
      </c>
    </row>
    <row r="682" spans="1:24" x14ac:dyDescent="0.3">
      <c r="A682" s="1">
        <v>45301.097534722219</v>
      </c>
      <c r="B682" s="1" t="str">
        <f>TEXT(sensor_data[[#This Row],[Timestamp]], "MMMM")</f>
        <v>January</v>
      </c>
      <c r="C6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82" s="2">
        <f>MONTH(sensor_data[[#This Row],[Timestamp]])</f>
        <v>1</v>
      </c>
      <c r="E682" s="2">
        <f>DAY(sensor_data[[#This Row],[Timestamp]])</f>
        <v>10</v>
      </c>
      <c r="F682" t="s">
        <v>412</v>
      </c>
      <c r="H682">
        <v>51.9</v>
      </c>
      <c r="I682">
        <v>34.799999999999997</v>
      </c>
      <c r="J682" t="b">
        <v>0</v>
      </c>
      <c r="K682">
        <v>2</v>
      </c>
      <c r="L682" t="str">
        <f>IF(sensor_data[[#This Row],[HVAC Setting]]&lt;=2, "Low", IF(sensor_data[[#This Row],[HVAC Setting]]=3, "Normal", "High"))</f>
        <v>Low</v>
      </c>
      <c r="M682">
        <v>10</v>
      </c>
      <c r="N682">
        <v>10</v>
      </c>
      <c r="O682">
        <f>(sensor_data[[#This Row],[Energy Consumption]]-AVERAGE(sensor_data[Energy Consumption]))/_xlfn.STDEV.P(sensor_data[Energy Consumption])</f>
        <v>-0.13257981561817916</v>
      </c>
      <c r="P682" t="str">
        <f>IF(ABS(sensor_data[[#This Row],[z_zcore]])&gt;3, "Outlier", "Normal")</f>
        <v>Normal</v>
      </c>
      <c r="Q682">
        <f>AVERAGEIF(sensor_data[Unit ID], sensor_data[[#This Row],[Unit ID]], sensor_data[EC])</f>
        <v>11.927894736842106</v>
      </c>
      <c r="R682">
        <f>IF(ISBLANK(sensor_data[[#This Row],[EC]]), sensor_data[[#This Row],[average]], sensor_data[[#This Row],[EC]])</f>
        <v>10</v>
      </c>
      <c r="S682" t="str">
        <f>IF(sensor_data[[#This Row],[Filled Energy Consumption]]&gt;AVERAGE(sensor_data[Filled Energy Consumption]), "High", "Low")</f>
        <v>Low</v>
      </c>
      <c r="T682" t="s">
        <v>292</v>
      </c>
      <c r="U682" t="b">
        <v>0</v>
      </c>
      <c r="V682">
        <v>4</v>
      </c>
      <c r="W682">
        <v>0</v>
      </c>
      <c r="X682" t="s">
        <v>17</v>
      </c>
    </row>
    <row r="683" spans="1:24" x14ac:dyDescent="0.3">
      <c r="A683" s="1">
        <v>45389.295532407406</v>
      </c>
      <c r="B683" s="1" t="str">
        <f>TEXT(sensor_data[[#This Row],[Timestamp]], "MMMM")</f>
        <v>April</v>
      </c>
      <c r="C6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83" s="2">
        <f>MONTH(sensor_data[[#This Row],[Timestamp]])</f>
        <v>4</v>
      </c>
      <c r="E683" s="2">
        <f>DAY(sensor_data[[#This Row],[Timestamp]])</f>
        <v>7</v>
      </c>
      <c r="F683" t="s">
        <v>412</v>
      </c>
      <c r="H683">
        <v>59.1</v>
      </c>
      <c r="I683">
        <v>58.7</v>
      </c>
      <c r="J683" t="b">
        <v>0</v>
      </c>
      <c r="K683">
        <v>1.5</v>
      </c>
      <c r="L683" t="str">
        <f>IF(sensor_data[[#This Row],[HVAC Setting]]&lt;=2, "Low", IF(sensor_data[[#This Row],[HVAC Setting]]=3, "Normal", "High"))</f>
        <v>Low</v>
      </c>
      <c r="M683">
        <v>8.93</v>
      </c>
      <c r="N683">
        <v>8.93</v>
      </c>
      <c r="O683">
        <f>(sensor_data[[#This Row],[Energy Consumption]]-AVERAGE(sensor_data[Energy Consumption]))/_xlfn.STDEV.P(sensor_data[Energy Consumption])</f>
        <v>-0.14502211589258904</v>
      </c>
      <c r="P683" t="str">
        <f>IF(ABS(sensor_data[[#This Row],[z_zcore]])&gt;3, "Outlier", "Normal")</f>
        <v>Normal</v>
      </c>
      <c r="Q683">
        <f>AVERAGEIF(sensor_data[Unit ID], sensor_data[[#This Row],[Unit ID]], sensor_data[EC])</f>
        <v>11.927894736842106</v>
      </c>
      <c r="R683">
        <f>IF(ISBLANK(sensor_data[[#This Row],[EC]]), sensor_data[[#This Row],[average]], sensor_data[[#This Row],[EC]])</f>
        <v>8.93</v>
      </c>
      <c r="S683" t="str">
        <f>IF(sensor_data[[#This Row],[Filled Energy Consumption]]&gt;AVERAGE(sensor_data[Filled Energy Consumption]), "High", "Low")</f>
        <v>Low</v>
      </c>
      <c r="T683" t="s">
        <v>413</v>
      </c>
      <c r="U683" t="b">
        <v>0</v>
      </c>
      <c r="V683">
        <v>9</v>
      </c>
      <c r="W683">
        <v>0</v>
      </c>
      <c r="X683" t="s">
        <v>14</v>
      </c>
    </row>
    <row r="684" spans="1:24" x14ac:dyDescent="0.3">
      <c r="A684" s="1">
        <v>45404.589305555557</v>
      </c>
      <c r="B684" s="1" t="str">
        <f>TEXT(sensor_data[[#This Row],[Timestamp]], "MMMM")</f>
        <v>April</v>
      </c>
      <c r="C6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84" s="2">
        <f>MONTH(sensor_data[[#This Row],[Timestamp]])</f>
        <v>4</v>
      </c>
      <c r="E684" s="2">
        <f>DAY(sensor_data[[#This Row],[Timestamp]])</f>
        <v>22</v>
      </c>
      <c r="F684" t="s">
        <v>412</v>
      </c>
      <c r="H684">
        <v>70.7</v>
      </c>
      <c r="I684">
        <v>45.6</v>
      </c>
      <c r="J684" t="b">
        <v>0</v>
      </c>
      <c r="K684">
        <v>2</v>
      </c>
      <c r="L684" t="str">
        <f>IF(sensor_data[[#This Row],[HVAC Setting]]&lt;=2, "Low", IF(sensor_data[[#This Row],[HVAC Setting]]=3, "Normal", "High"))</f>
        <v>Low</v>
      </c>
      <c r="M684">
        <v>10</v>
      </c>
      <c r="N684">
        <v>10</v>
      </c>
      <c r="O684">
        <f>(sensor_data[[#This Row],[Energy Consumption]]-AVERAGE(sensor_data[Energy Consumption]))/_xlfn.STDEV.P(sensor_data[Energy Consumption])</f>
        <v>-0.13257981561817916</v>
      </c>
      <c r="P684" t="str">
        <f>IF(ABS(sensor_data[[#This Row],[z_zcore]])&gt;3, "Outlier", "Normal")</f>
        <v>Normal</v>
      </c>
      <c r="Q684">
        <f>AVERAGEIF(sensor_data[Unit ID], sensor_data[[#This Row],[Unit ID]], sensor_data[EC])</f>
        <v>11.927894736842106</v>
      </c>
      <c r="R684">
        <f>IF(ISBLANK(sensor_data[[#This Row],[EC]]), sensor_data[[#This Row],[average]], sensor_data[[#This Row],[EC]])</f>
        <v>10</v>
      </c>
      <c r="S684" t="str">
        <f>IF(sensor_data[[#This Row],[Filled Energy Consumption]]&gt;AVERAGE(sensor_data[Filled Energy Consumption]), "High", "Low")</f>
        <v>Low</v>
      </c>
      <c r="T684" t="s">
        <v>414</v>
      </c>
      <c r="U684" t="b">
        <v>0</v>
      </c>
      <c r="V684">
        <v>24</v>
      </c>
      <c r="W684">
        <v>0</v>
      </c>
      <c r="X684" t="s">
        <v>19</v>
      </c>
    </row>
    <row r="685" spans="1:24" x14ac:dyDescent="0.3">
      <c r="A685" s="1">
        <v>45313.224606481483</v>
      </c>
      <c r="B685" s="1" t="str">
        <f>TEXT(sensor_data[[#This Row],[Timestamp]], "MMMM")</f>
        <v>January</v>
      </c>
      <c r="C6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85" s="2">
        <f>MONTH(sensor_data[[#This Row],[Timestamp]])</f>
        <v>1</v>
      </c>
      <c r="E685" s="2">
        <f>DAY(sensor_data[[#This Row],[Timestamp]])</f>
        <v>22</v>
      </c>
      <c r="F685" t="s">
        <v>412</v>
      </c>
      <c r="H685">
        <v>40.5</v>
      </c>
      <c r="I685">
        <v>35.6</v>
      </c>
      <c r="J685" t="b">
        <v>1</v>
      </c>
      <c r="K685">
        <v>4</v>
      </c>
      <c r="L685" t="str">
        <f>IF(sensor_data[[#This Row],[HVAC Setting]]&lt;=2, "Low", IF(sensor_data[[#This Row],[HVAC Setting]]=3, "Normal", "High"))</f>
        <v>High</v>
      </c>
      <c r="O685">
        <f>(sensor_data[[#This Row],[Energy Consumption]]-AVERAGE(sensor_data[Energy Consumption]))/_xlfn.STDEV.P(sensor_data[Energy Consumption])</f>
        <v>-0.24886299575285079</v>
      </c>
      <c r="P685" t="str">
        <f>IF(ABS(sensor_data[[#This Row],[z_zcore]])&gt;3, "Outlier", "Normal")</f>
        <v>Normal</v>
      </c>
      <c r="Q685">
        <f>AVERAGEIF(sensor_data[Unit ID], sensor_data[[#This Row],[Unit ID]], sensor_data[EC])</f>
        <v>11.927894736842106</v>
      </c>
      <c r="R685">
        <f>IF(ISBLANK(sensor_data[[#This Row],[EC]]), sensor_data[[#This Row],[average]], sensor_data[[#This Row],[EC]])</f>
        <v>11.927894736842106</v>
      </c>
      <c r="S685" t="str">
        <f>IF(sensor_data[[#This Row],[Filled Energy Consumption]]&gt;AVERAGE(sensor_data[Filled Energy Consumption]), "High", "Low")</f>
        <v>Low</v>
      </c>
      <c r="T685" t="s">
        <v>415</v>
      </c>
      <c r="U685" t="b">
        <v>1</v>
      </c>
      <c r="V685">
        <v>24</v>
      </c>
      <c r="W685">
        <v>1</v>
      </c>
      <c r="X685" t="s">
        <v>19</v>
      </c>
    </row>
    <row r="686" spans="1:24" x14ac:dyDescent="0.3">
      <c r="A686" s="1">
        <v>45619.698368055557</v>
      </c>
      <c r="B686" s="1" t="str">
        <f>TEXT(sensor_data[[#This Row],[Timestamp]], "MMMM")</f>
        <v>November</v>
      </c>
      <c r="C6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86" s="2">
        <f>MONTH(sensor_data[[#This Row],[Timestamp]])</f>
        <v>11</v>
      </c>
      <c r="E686" s="2">
        <f>DAY(sensor_data[[#This Row],[Timestamp]])</f>
        <v>23</v>
      </c>
      <c r="F686" t="s">
        <v>412</v>
      </c>
      <c r="H686">
        <v>74.5</v>
      </c>
      <c r="I686">
        <v>57.6</v>
      </c>
      <c r="J686" t="b">
        <v>1</v>
      </c>
      <c r="K686">
        <v>3.5</v>
      </c>
      <c r="L686" t="str">
        <f>IF(sensor_data[[#This Row],[HVAC Setting]]&lt;=2, "Low", IF(sensor_data[[#This Row],[HVAC Setting]]=3, "Normal", "High"))</f>
        <v>High</v>
      </c>
      <c r="M686">
        <v>20.81</v>
      </c>
      <c r="N686">
        <v>20.81</v>
      </c>
      <c r="O686">
        <f>(sensor_data[[#This Row],[Energy Consumption]]-AVERAGE(sensor_data[Energy Consumption]))/_xlfn.STDEV.P(sensor_data[Energy Consumption])</f>
        <v>-6.8776978925991841E-3</v>
      </c>
      <c r="P686" t="str">
        <f>IF(ABS(sensor_data[[#This Row],[z_zcore]])&gt;3, "Outlier", "Normal")</f>
        <v>Normal</v>
      </c>
      <c r="Q686">
        <f>AVERAGEIF(sensor_data[Unit ID], sensor_data[[#This Row],[Unit ID]], sensor_data[EC])</f>
        <v>11.927894736842106</v>
      </c>
      <c r="R686">
        <f>IF(ISBLANK(sensor_data[[#This Row],[EC]]), sensor_data[[#This Row],[average]], sensor_data[[#This Row],[EC]])</f>
        <v>20.81</v>
      </c>
      <c r="S686" t="str">
        <f>IF(sensor_data[[#This Row],[Filled Energy Consumption]]&gt;AVERAGE(sensor_data[Filled Energy Consumption]), "High", "Low")</f>
        <v>High</v>
      </c>
      <c r="T686" t="s">
        <v>416</v>
      </c>
      <c r="U686" t="b">
        <v>1</v>
      </c>
      <c r="V686">
        <v>10</v>
      </c>
      <c r="W686">
        <v>1</v>
      </c>
      <c r="X686" t="s">
        <v>19</v>
      </c>
    </row>
    <row r="687" spans="1:24" x14ac:dyDescent="0.3">
      <c r="A687" s="1">
        <v>45475.220775462964</v>
      </c>
      <c r="B687" s="1" t="str">
        <f>TEXT(sensor_data[[#This Row],[Timestamp]], "MMMM")</f>
        <v>July</v>
      </c>
      <c r="C6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87" s="2">
        <f>MONTH(sensor_data[[#This Row],[Timestamp]])</f>
        <v>7</v>
      </c>
      <c r="E687" s="2">
        <f>DAY(sensor_data[[#This Row],[Timestamp]])</f>
        <v>2</v>
      </c>
      <c r="F687" t="s">
        <v>412</v>
      </c>
      <c r="H687">
        <v>79.5</v>
      </c>
      <c r="I687">
        <v>67.099999999999994</v>
      </c>
      <c r="J687" t="b">
        <v>0</v>
      </c>
      <c r="K687">
        <v>1</v>
      </c>
      <c r="L687" t="str">
        <f>IF(sensor_data[[#This Row],[HVAC Setting]]&lt;=2, "Low", IF(sensor_data[[#This Row],[HVAC Setting]]=3, "Normal", "High"))</f>
        <v>Low</v>
      </c>
      <c r="M687">
        <v>5</v>
      </c>
      <c r="N687">
        <v>5</v>
      </c>
      <c r="O687">
        <f>(sensor_data[[#This Row],[Energy Consumption]]-AVERAGE(sensor_data[Energy Consumption]))/_xlfn.STDEV.P(sensor_data[Energy Consumption])</f>
        <v>-0.19072140568551499</v>
      </c>
      <c r="P687" t="str">
        <f>IF(ABS(sensor_data[[#This Row],[z_zcore]])&gt;3, "Outlier", "Normal")</f>
        <v>Normal</v>
      </c>
      <c r="Q687">
        <f>AVERAGEIF(sensor_data[Unit ID], sensor_data[[#This Row],[Unit ID]], sensor_data[EC])</f>
        <v>11.927894736842106</v>
      </c>
      <c r="R687">
        <f>IF(ISBLANK(sensor_data[[#This Row],[EC]]), sensor_data[[#This Row],[average]], sensor_data[[#This Row],[EC]])</f>
        <v>5</v>
      </c>
      <c r="S687" t="str">
        <f>IF(sensor_data[[#This Row],[Filled Energy Consumption]]&gt;AVERAGE(sensor_data[Filled Energy Consumption]), "High", "Low")</f>
        <v>Low</v>
      </c>
      <c r="T687" t="s">
        <v>417</v>
      </c>
      <c r="U687" t="b">
        <v>0</v>
      </c>
      <c r="V687">
        <v>7</v>
      </c>
      <c r="W687">
        <v>0</v>
      </c>
      <c r="X687" t="s">
        <v>17</v>
      </c>
    </row>
    <row r="688" spans="1:24" x14ac:dyDescent="0.3">
      <c r="A688" s="1">
        <v>45517.143171296295</v>
      </c>
      <c r="B688" s="1" t="str">
        <f>TEXT(sensor_data[[#This Row],[Timestamp]], "MMMM")</f>
        <v>August</v>
      </c>
      <c r="C6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88" s="2">
        <f>MONTH(sensor_data[[#This Row],[Timestamp]])</f>
        <v>8</v>
      </c>
      <c r="E688" s="2">
        <f>DAY(sensor_data[[#This Row],[Timestamp]])</f>
        <v>13</v>
      </c>
      <c r="F688" t="s">
        <v>412</v>
      </c>
      <c r="H688">
        <v>81.2</v>
      </c>
      <c r="I688">
        <v>54.3</v>
      </c>
      <c r="J688" t="b">
        <v>0</v>
      </c>
      <c r="K688">
        <v>2</v>
      </c>
      <c r="L688" t="str">
        <f>IF(sensor_data[[#This Row],[HVAC Setting]]&lt;=2, "Low", IF(sensor_data[[#This Row],[HVAC Setting]]=3, "Normal", "High"))</f>
        <v>Low</v>
      </c>
      <c r="M688">
        <v>10</v>
      </c>
      <c r="N688">
        <v>10</v>
      </c>
      <c r="O688">
        <f>(sensor_data[[#This Row],[Energy Consumption]]-AVERAGE(sensor_data[Energy Consumption]))/_xlfn.STDEV.P(sensor_data[Energy Consumption])</f>
        <v>-0.13257981561817916</v>
      </c>
      <c r="P688" t="str">
        <f>IF(ABS(sensor_data[[#This Row],[z_zcore]])&gt;3, "Outlier", "Normal")</f>
        <v>Normal</v>
      </c>
      <c r="Q688">
        <f>AVERAGEIF(sensor_data[Unit ID], sensor_data[[#This Row],[Unit ID]], sensor_data[EC])</f>
        <v>11.927894736842106</v>
      </c>
      <c r="R688">
        <f>IF(ISBLANK(sensor_data[[#This Row],[EC]]), sensor_data[[#This Row],[average]], sensor_data[[#This Row],[EC]])</f>
        <v>10</v>
      </c>
      <c r="S688" t="str">
        <f>IF(sensor_data[[#This Row],[Filled Energy Consumption]]&gt;AVERAGE(sensor_data[Filled Energy Consumption]), "High", "Low")</f>
        <v>Low</v>
      </c>
      <c r="T688" t="s">
        <v>418</v>
      </c>
      <c r="U688" t="b">
        <v>0</v>
      </c>
      <c r="V688">
        <v>11</v>
      </c>
      <c r="W688">
        <v>0</v>
      </c>
      <c r="X688" t="s">
        <v>19</v>
      </c>
    </row>
    <row r="689" spans="1:24" x14ac:dyDescent="0.3">
      <c r="A689" s="1">
        <v>45640.379374999997</v>
      </c>
      <c r="B689" s="1" t="str">
        <f>TEXT(sensor_data[[#This Row],[Timestamp]], "MMMM")</f>
        <v>December</v>
      </c>
      <c r="C6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89" s="2">
        <f>MONTH(sensor_data[[#This Row],[Timestamp]])</f>
        <v>12</v>
      </c>
      <c r="E689" s="2">
        <f>DAY(sensor_data[[#This Row],[Timestamp]])</f>
        <v>14</v>
      </c>
      <c r="F689" t="s">
        <v>412</v>
      </c>
      <c r="H689">
        <v>48.9</v>
      </c>
      <c r="I689">
        <v>28.7</v>
      </c>
      <c r="J689" t="b">
        <v>0</v>
      </c>
      <c r="K689">
        <v>3.5</v>
      </c>
      <c r="L689" t="str">
        <f>IF(sensor_data[[#This Row],[HVAC Setting]]&lt;=2, "Low", IF(sensor_data[[#This Row],[HVAC Setting]]=3, "Normal", "High"))</f>
        <v>High</v>
      </c>
      <c r="M689">
        <v>20.48</v>
      </c>
      <c r="N689">
        <v>20.48</v>
      </c>
      <c r="O689">
        <f>(sensor_data[[#This Row],[Energy Consumption]]-AVERAGE(sensor_data[Energy Consumption]))/_xlfn.STDEV.P(sensor_data[Energy Consumption])</f>
        <v>-1.0715042837043326E-2</v>
      </c>
      <c r="P689" t="str">
        <f>IF(ABS(sensor_data[[#This Row],[z_zcore]])&gt;3, "Outlier", "Normal")</f>
        <v>Normal</v>
      </c>
      <c r="Q689">
        <f>AVERAGEIF(sensor_data[Unit ID], sensor_data[[#This Row],[Unit ID]], sensor_data[EC])</f>
        <v>11.927894736842106</v>
      </c>
      <c r="R689">
        <f>IF(ISBLANK(sensor_data[[#This Row],[EC]]), sensor_data[[#This Row],[average]], sensor_data[[#This Row],[EC]])</f>
        <v>20.48</v>
      </c>
      <c r="S689" t="str">
        <f>IF(sensor_data[[#This Row],[Filled Energy Consumption]]&gt;AVERAGE(sensor_data[Filled Energy Consumption]), "High", "Low")</f>
        <v>High</v>
      </c>
      <c r="T689" t="s">
        <v>221</v>
      </c>
      <c r="U689" t="b">
        <v>0</v>
      </c>
      <c r="V689">
        <v>13</v>
      </c>
      <c r="W689">
        <v>0</v>
      </c>
      <c r="X689" t="s">
        <v>17</v>
      </c>
    </row>
    <row r="690" spans="1:24" x14ac:dyDescent="0.3">
      <c r="A690" s="1">
        <v>45589.477476851855</v>
      </c>
      <c r="B690" s="1" t="str">
        <f>TEXT(sensor_data[[#This Row],[Timestamp]], "MMMM")</f>
        <v>October</v>
      </c>
      <c r="C6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90" s="2">
        <f>MONTH(sensor_data[[#This Row],[Timestamp]])</f>
        <v>10</v>
      </c>
      <c r="E690" s="2">
        <f>DAY(sensor_data[[#This Row],[Timestamp]])</f>
        <v>24</v>
      </c>
      <c r="F690" t="s">
        <v>412</v>
      </c>
      <c r="H690">
        <v>58.7</v>
      </c>
      <c r="I690">
        <v>36.5</v>
      </c>
      <c r="J690" t="b">
        <v>0</v>
      </c>
      <c r="K690">
        <v>1</v>
      </c>
      <c r="L690" t="str">
        <f>IF(sensor_data[[#This Row],[HVAC Setting]]&lt;=2, "Low", IF(sensor_data[[#This Row],[HVAC Setting]]=3, "Normal", "High"))</f>
        <v>Low</v>
      </c>
      <c r="M690">
        <v>6</v>
      </c>
      <c r="N690">
        <v>6</v>
      </c>
      <c r="O690">
        <f>(sensor_data[[#This Row],[Energy Consumption]]-AVERAGE(sensor_data[Energy Consumption]))/_xlfn.STDEV.P(sensor_data[Energy Consumption])</f>
        <v>-0.17909308767204782</v>
      </c>
      <c r="P690" t="str">
        <f>IF(ABS(sensor_data[[#This Row],[z_zcore]])&gt;3, "Outlier", "Normal")</f>
        <v>Normal</v>
      </c>
      <c r="Q690">
        <f>AVERAGEIF(sensor_data[Unit ID], sensor_data[[#This Row],[Unit ID]], sensor_data[EC])</f>
        <v>11.927894736842106</v>
      </c>
      <c r="R690">
        <f>IF(ISBLANK(sensor_data[[#This Row],[EC]]), sensor_data[[#This Row],[average]], sensor_data[[#This Row],[EC]])</f>
        <v>6</v>
      </c>
      <c r="S690" t="str">
        <f>IF(sensor_data[[#This Row],[Filled Energy Consumption]]&gt;AVERAGE(sensor_data[Filled Energy Consumption]), "High", "Low")</f>
        <v>Low</v>
      </c>
      <c r="T690" t="s">
        <v>309</v>
      </c>
      <c r="U690" t="b">
        <v>0</v>
      </c>
      <c r="V690">
        <v>1</v>
      </c>
      <c r="W690">
        <v>0</v>
      </c>
      <c r="X690" t="s">
        <v>17</v>
      </c>
    </row>
    <row r="691" spans="1:24" x14ac:dyDescent="0.3">
      <c r="A691" s="1">
        <v>45507.206111111111</v>
      </c>
      <c r="B691" s="1" t="str">
        <f>TEXT(sensor_data[[#This Row],[Timestamp]], "MMMM")</f>
        <v>August</v>
      </c>
      <c r="C6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91" s="2">
        <f>MONTH(sensor_data[[#This Row],[Timestamp]])</f>
        <v>8</v>
      </c>
      <c r="E691" s="2">
        <f>DAY(sensor_data[[#This Row],[Timestamp]])</f>
        <v>3</v>
      </c>
      <c r="F691" t="s">
        <v>412</v>
      </c>
      <c r="H691">
        <v>84.2</v>
      </c>
      <c r="I691">
        <v>56.5</v>
      </c>
      <c r="J691" t="b">
        <v>0</v>
      </c>
      <c r="K691">
        <v>1.5</v>
      </c>
      <c r="L691" t="str">
        <f>IF(sensor_data[[#This Row],[HVAC Setting]]&lt;=2, "Low", IF(sensor_data[[#This Row],[HVAC Setting]]=3, "Normal", "High"))</f>
        <v>Low</v>
      </c>
      <c r="M691">
        <v>7.88</v>
      </c>
      <c r="N691">
        <v>7.88</v>
      </c>
      <c r="O691">
        <f>(sensor_data[[#This Row],[Energy Consumption]]-AVERAGE(sensor_data[Energy Consumption]))/_xlfn.STDEV.P(sensor_data[Energy Consumption])</f>
        <v>-0.15723184980672958</v>
      </c>
      <c r="P691" t="str">
        <f>IF(ABS(sensor_data[[#This Row],[z_zcore]])&gt;3, "Outlier", "Normal")</f>
        <v>Normal</v>
      </c>
      <c r="Q691">
        <f>AVERAGEIF(sensor_data[Unit ID], sensor_data[[#This Row],[Unit ID]], sensor_data[EC])</f>
        <v>11.927894736842106</v>
      </c>
      <c r="R691">
        <f>IF(ISBLANK(sensor_data[[#This Row],[EC]]), sensor_data[[#This Row],[average]], sensor_data[[#This Row],[EC]])</f>
        <v>7.88</v>
      </c>
      <c r="S691" t="str">
        <f>IF(sensor_data[[#This Row],[Filled Energy Consumption]]&gt;AVERAGE(sensor_data[Filled Energy Consumption]), "High", "Low")</f>
        <v>Low</v>
      </c>
      <c r="T691" t="s">
        <v>319</v>
      </c>
      <c r="U691" t="b">
        <v>0</v>
      </c>
      <c r="V691">
        <v>3</v>
      </c>
      <c r="W691">
        <v>0</v>
      </c>
      <c r="X691" t="s">
        <v>19</v>
      </c>
    </row>
    <row r="692" spans="1:24" x14ac:dyDescent="0.3">
      <c r="A692" s="1">
        <v>45517.161087962966</v>
      </c>
      <c r="B692" s="1" t="str">
        <f>TEXT(sensor_data[[#This Row],[Timestamp]], "MMMM")</f>
        <v>August</v>
      </c>
      <c r="C6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92" s="2">
        <f>MONTH(sensor_data[[#This Row],[Timestamp]])</f>
        <v>8</v>
      </c>
      <c r="E692" s="2">
        <f>DAY(sensor_data[[#This Row],[Timestamp]])</f>
        <v>13</v>
      </c>
      <c r="F692" t="s">
        <v>412</v>
      </c>
      <c r="H692">
        <v>93.8</v>
      </c>
      <c r="I692">
        <v>45.6</v>
      </c>
      <c r="J692" t="b">
        <v>0</v>
      </c>
      <c r="K692">
        <v>1</v>
      </c>
      <c r="L692" t="str">
        <f>IF(sensor_data[[#This Row],[HVAC Setting]]&lt;=2, "Low", IF(sensor_data[[#This Row],[HVAC Setting]]=3, "Normal", "High"))</f>
        <v>Low</v>
      </c>
      <c r="M692">
        <v>7</v>
      </c>
      <c r="N692">
        <v>7</v>
      </c>
      <c r="O692">
        <f>(sensor_data[[#This Row],[Energy Consumption]]-AVERAGE(sensor_data[Energy Consumption]))/_xlfn.STDEV.P(sensor_data[Energy Consumption])</f>
        <v>-0.16746476965858065</v>
      </c>
      <c r="P692" t="str">
        <f>IF(ABS(sensor_data[[#This Row],[z_zcore]])&gt;3, "Outlier", "Normal")</f>
        <v>Normal</v>
      </c>
      <c r="Q692">
        <f>AVERAGEIF(sensor_data[Unit ID], sensor_data[[#This Row],[Unit ID]], sensor_data[EC])</f>
        <v>11.927894736842106</v>
      </c>
      <c r="R692">
        <f>IF(ISBLANK(sensor_data[[#This Row],[EC]]), sensor_data[[#This Row],[average]], sensor_data[[#This Row],[EC]])</f>
        <v>7</v>
      </c>
      <c r="S692" t="str">
        <f>IF(sensor_data[[#This Row],[Filled Energy Consumption]]&gt;AVERAGE(sensor_data[Filled Energy Consumption]), "High", "Low")</f>
        <v>Low</v>
      </c>
      <c r="T692" t="s">
        <v>419</v>
      </c>
      <c r="U692" t="b">
        <v>0</v>
      </c>
      <c r="V692">
        <v>22</v>
      </c>
      <c r="W692">
        <v>0</v>
      </c>
      <c r="X692" t="s">
        <v>17</v>
      </c>
    </row>
    <row r="693" spans="1:24" x14ac:dyDescent="0.3">
      <c r="A693" s="1">
        <v>45361.475624999999</v>
      </c>
      <c r="B693" s="1" t="str">
        <f>TEXT(sensor_data[[#This Row],[Timestamp]], "MMMM")</f>
        <v>March</v>
      </c>
      <c r="C6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93" s="2">
        <f>MONTH(sensor_data[[#This Row],[Timestamp]])</f>
        <v>3</v>
      </c>
      <c r="E693" s="2">
        <f>DAY(sensor_data[[#This Row],[Timestamp]])</f>
        <v>10</v>
      </c>
      <c r="F693" t="s">
        <v>412</v>
      </c>
      <c r="H693">
        <v>66.900000000000006</v>
      </c>
      <c r="I693">
        <v>37.799999999999997</v>
      </c>
      <c r="J693" t="b">
        <v>0</v>
      </c>
      <c r="K693">
        <v>3.5</v>
      </c>
      <c r="L693" t="str">
        <f>IF(sensor_data[[#This Row],[HVAC Setting]]&lt;=2, "Low", IF(sensor_data[[#This Row],[HVAC Setting]]=3, "Normal", "High"))</f>
        <v>High</v>
      </c>
      <c r="M693">
        <v>18.38</v>
      </c>
      <c r="N693">
        <v>18.38</v>
      </c>
      <c r="O693">
        <f>(sensor_data[[#This Row],[Energy Consumption]]-AVERAGE(sensor_data[Energy Consumption]))/_xlfn.STDEV.P(sensor_data[Energy Consumption])</f>
        <v>-3.513451066532438E-2</v>
      </c>
      <c r="P693" t="str">
        <f>IF(ABS(sensor_data[[#This Row],[z_zcore]])&gt;3, "Outlier", "Normal")</f>
        <v>Normal</v>
      </c>
      <c r="Q693">
        <f>AVERAGEIF(sensor_data[Unit ID], sensor_data[[#This Row],[Unit ID]], sensor_data[EC])</f>
        <v>11.927894736842106</v>
      </c>
      <c r="R693">
        <f>IF(ISBLANK(sensor_data[[#This Row],[EC]]), sensor_data[[#This Row],[average]], sensor_data[[#This Row],[EC]])</f>
        <v>18.38</v>
      </c>
      <c r="S693" t="str">
        <f>IF(sensor_data[[#This Row],[Filled Energy Consumption]]&gt;AVERAGE(sensor_data[Filled Energy Consumption]), "High", "Low")</f>
        <v>High</v>
      </c>
      <c r="T693" t="s">
        <v>82</v>
      </c>
      <c r="U693" t="b">
        <v>0</v>
      </c>
      <c r="V693">
        <v>6</v>
      </c>
      <c r="W693">
        <v>1</v>
      </c>
      <c r="X693" t="s">
        <v>14</v>
      </c>
    </row>
    <row r="694" spans="1:24" x14ac:dyDescent="0.3">
      <c r="A694" s="1">
        <v>45423.479756944442</v>
      </c>
      <c r="B694" s="1" t="str">
        <f>TEXT(sensor_data[[#This Row],[Timestamp]], "MMMM")</f>
        <v>May</v>
      </c>
      <c r="C6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94" s="2">
        <f>MONTH(sensor_data[[#This Row],[Timestamp]])</f>
        <v>5</v>
      </c>
      <c r="E694" s="2">
        <f>DAY(sensor_data[[#This Row],[Timestamp]])</f>
        <v>11</v>
      </c>
      <c r="F694" t="s">
        <v>412</v>
      </c>
      <c r="H694">
        <v>78.3</v>
      </c>
      <c r="I694">
        <v>56.1</v>
      </c>
      <c r="J694" t="b">
        <v>0</v>
      </c>
      <c r="K694">
        <v>3.5</v>
      </c>
      <c r="L694" t="str">
        <f>IF(sensor_data[[#This Row],[HVAC Setting]]&lt;=2, "Low", IF(sensor_data[[#This Row],[HVAC Setting]]=3, "Normal", "High"))</f>
        <v>High</v>
      </c>
      <c r="M694">
        <v>19.43</v>
      </c>
      <c r="N694">
        <v>19.43</v>
      </c>
      <c r="O694">
        <f>(sensor_data[[#This Row],[Energy Consumption]]-AVERAGE(sensor_data[Energy Consumption]))/_xlfn.STDEV.P(sensor_data[Energy Consumption])</f>
        <v>-2.2924776751183856E-2</v>
      </c>
      <c r="P694" t="str">
        <f>IF(ABS(sensor_data[[#This Row],[z_zcore]])&gt;3, "Outlier", "Normal")</f>
        <v>Normal</v>
      </c>
      <c r="Q694">
        <f>AVERAGEIF(sensor_data[Unit ID], sensor_data[[#This Row],[Unit ID]], sensor_data[EC])</f>
        <v>11.927894736842106</v>
      </c>
      <c r="R694">
        <f>IF(ISBLANK(sensor_data[[#This Row],[EC]]), sensor_data[[#This Row],[average]], sensor_data[[#This Row],[EC]])</f>
        <v>19.43</v>
      </c>
      <c r="S694" t="str">
        <f>IF(sensor_data[[#This Row],[Filled Energy Consumption]]&gt;AVERAGE(sensor_data[Filled Energy Consumption]), "High", "Low")</f>
        <v>High</v>
      </c>
      <c r="T694" t="s">
        <v>259</v>
      </c>
      <c r="U694" t="b">
        <v>0</v>
      </c>
      <c r="V694">
        <v>20</v>
      </c>
      <c r="W694">
        <v>0</v>
      </c>
      <c r="X694" t="s">
        <v>19</v>
      </c>
    </row>
    <row r="695" spans="1:24" x14ac:dyDescent="0.3">
      <c r="A695" s="1">
        <v>45645.461157407408</v>
      </c>
      <c r="B695" s="1" t="str">
        <f>TEXT(sensor_data[[#This Row],[Timestamp]], "MMMM")</f>
        <v>December</v>
      </c>
      <c r="C6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95" s="2">
        <f>MONTH(sensor_data[[#This Row],[Timestamp]])</f>
        <v>12</v>
      </c>
      <c r="E695" s="2">
        <f>DAY(sensor_data[[#This Row],[Timestamp]])</f>
        <v>19</v>
      </c>
      <c r="F695" t="s">
        <v>412</v>
      </c>
      <c r="H695">
        <v>48.7</v>
      </c>
      <c r="I695">
        <v>37.700000000000003</v>
      </c>
      <c r="J695" t="b">
        <v>1</v>
      </c>
      <c r="K695">
        <v>4</v>
      </c>
      <c r="L695" t="str">
        <f>IF(sensor_data[[#This Row],[HVAC Setting]]&lt;=2, "Low", IF(sensor_data[[#This Row],[HVAC Setting]]=3, "Normal", "High"))</f>
        <v>High</v>
      </c>
      <c r="M695">
        <v>23.41</v>
      </c>
      <c r="N695">
        <v>23.41</v>
      </c>
      <c r="O695">
        <f>(sensor_data[[#This Row],[Energy Consumption]]-AVERAGE(sensor_data[Energy Consumption]))/_xlfn.STDEV.P(sensor_data[Energy Consumption])</f>
        <v>2.3355928942415449E-2</v>
      </c>
      <c r="P695" t="str">
        <f>IF(ABS(sensor_data[[#This Row],[z_zcore]])&gt;3, "Outlier", "Normal")</f>
        <v>Normal</v>
      </c>
      <c r="Q695">
        <f>AVERAGEIF(sensor_data[Unit ID], sensor_data[[#This Row],[Unit ID]], sensor_data[EC])</f>
        <v>11.927894736842106</v>
      </c>
      <c r="R695">
        <f>IF(ISBLANK(sensor_data[[#This Row],[EC]]), sensor_data[[#This Row],[average]], sensor_data[[#This Row],[EC]])</f>
        <v>23.41</v>
      </c>
      <c r="S695" t="str">
        <f>IF(sensor_data[[#This Row],[Filled Energy Consumption]]&gt;AVERAGE(sensor_data[Filled Energy Consumption]), "High", "Low")</f>
        <v>High</v>
      </c>
      <c r="T695" t="s">
        <v>95</v>
      </c>
      <c r="U695" t="b">
        <v>1</v>
      </c>
      <c r="V695">
        <v>6</v>
      </c>
      <c r="W695">
        <v>1</v>
      </c>
      <c r="X695" t="s">
        <v>17</v>
      </c>
    </row>
    <row r="696" spans="1:24" x14ac:dyDescent="0.3">
      <c r="A696" s="1">
        <v>45317.688414351855</v>
      </c>
      <c r="B696" s="1" t="str">
        <f>TEXT(sensor_data[[#This Row],[Timestamp]], "MMMM")</f>
        <v>January</v>
      </c>
      <c r="C6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96" s="2">
        <f>MONTH(sensor_data[[#This Row],[Timestamp]])</f>
        <v>1</v>
      </c>
      <c r="E696" s="2">
        <f>DAY(sensor_data[[#This Row],[Timestamp]])</f>
        <v>26</v>
      </c>
      <c r="F696" t="s">
        <v>412</v>
      </c>
      <c r="H696">
        <v>52.5</v>
      </c>
      <c r="I696">
        <v>35.200000000000003</v>
      </c>
      <c r="J696" t="b">
        <v>0</v>
      </c>
      <c r="K696">
        <v>3</v>
      </c>
      <c r="L696" t="str">
        <f>IF(sensor_data[[#This Row],[HVAC Setting]]&lt;=2, "Low", IF(sensor_data[[#This Row],[HVAC Setting]]=3, "Normal", "High"))</f>
        <v>Normal</v>
      </c>
      <c r="M696">
        <v>15</v>
      </c>
      <c r="N696">
        <v>15</v>
      </c>
      <c r="O696">
        <f>(sensor_data[[#This Row],[Energy Consumption]]-AVERAGE(sensor_data[Energy Consumption]))/_xlfn.STDEV.P(sensor_data[Energy Consumption])</f>
        <v>-7.4438225550843368E-2</v>
      </c>
      <c r="P696" t="str">
        <f>IF(ABS(sensor_data[[#This Row],[z_zcore]])&gt;3, "Outlier", "Normal")</f>
        <v>Normal</v>
      </c>
      <c r="Q696">
        <f>AVERAGEIF(sensor_data[Unit ID], sensor_data[[#This Row],[Unit ID]], sensor_data[EC])</f>
        <v>11.927894736842106</v>
      </c>
      <c r="R696">
        <f>IF(ISBLANK(sensor_data[[#This Row],[EC]]), sensor_data[[#This Row],[average]], sensor_data[[#This Row],[EC]])</f>
        <v>15</v>
      </c>
      <c r="S696" t="str">
        <f>IF(sensor_data[[#This Row],[Filled Energy Consumption]]&gt;AVERAGE(sensor_data[Filled Energy Consumption]), "High", "Low")</f>
        <v>Low</v>
      </c>
      <c r="T696" t="s">
        <v>334</v>
      </c>
      <c r="U696" t="b">
        <v>0</v>
      </c>
      <c r="V696">
        <v>20</v>
      </c>
      <c r="W696">
        <v>0</v>
      </c>
      <c r="X696" t="s">
        <v>19</v>
      </c>
    </row>
    <row r="697" spans="1:24" x14ac:dyDescent="0.3">
      <c r="A697" s="1">
        <v>45601.694178240738</v>
      </c>
      <c r="B697" s="1" t="str">
        <f>TEXT(sensor_data[[#This Row],[Timestamp]], "MMMM")</f>
        <v>November</v>
      </c>
      <c r="C6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697" s="2">
        <f>MONTH(sensor_data[[#This Row],[Timestamp]])</f>
        <v>11</v>
      </c>
      <c r="E697" s="2">
        <f>DAY(sensor_data[[#This Row],[Timestamp]])</f>
        <v>5</v>
      </c>
      <c r="F697" t="s">
        <v>412</v>
      </c>
      <c r="H697">
        <v>61.2</v>
      </c>
      <c r="I697">
        <v>33.700000000000003</v>
      </c>
      <c r="J697" t="b">
        <v>0</v>
      </c>
      <c r="K697">
        <v>2</v>
      </c>
      <c r="L697" t="str">
        <f>IF(sensor_data[[#This Row],[HVAC Setting]]&lt;=2, "Low", IF(sensor_data[[#This Row],[HVAC Setting]]=3, "Normal", "High"))</f>
        <v>Low</v>
      </c>
      <c r="M697">
        <v>10</v>
      </c>
      <c r="N697">
        <v>10</v>
      </c>
      <c r="O697">
        <f>(sensor_data[[#This Row],[Energy Consumption]]-AVERAGE(sensor_data[Energy Consumption]))/_xlfn.STDEV.P(sensor_data[Energy Consumption])</f>
        <v>-0.13257981561817916</v>
      </c>
      <c r="P697" t="str">
        <f>IF(ABS(sensor_data[[#This Row],[z_zcore]])&gt;3, "Outlier", "Normal")</f>
        <v>Normal</v>
      </c>
      <c r="Q697">
        <f>AVERAGEIF(sensor_data[Unit ID], sensor_data[[#This Row],[Unit ID]], sensor_data[EC])</f>
        <v>11.927894736842106</v>
      </c>
      <c r="R697">
        <f>IF(ISBLANK(sensor_data[[#This Row],[EC]]), sensor_data[[#This Row],[average]], sensor_data[[#This Row],[EC]])</f>
        <v>10</v>
      </c>
      <c r="S697" t="str">
        <f>IF(sensor_data[[#This Row],[Filled Energy Consumption]]&gt;AVERAGE(sensor_data[Filled Energy Consumption]), "High", "Low")</f>
        <v>Low</v>
      </c>
      <c r="T697" t="s">
        <v>398</v>
      </c>
      <c r="U697" t="b">
        <v>0</v>
      </c>
      <c r="V697">
        <v>8</v>
      </c>
      <c r="W697">
        <v>0</v>
      </c>
      <c r="X697" t="s">
        <v>14</v>
      </c>
    </row>
    <row r="698" spans="1:24" x14ac:dyDescent="0.3">
      <c r="A698" s="1">
        <v>45555.450752314813</v>
      </c>
      <c r="B698" s="1" t="str">
        <f>TEXT(sensor_data[[#This Row],[Timestamp]], "MMMM")</f>
        <v>September</v>
      </c>
      <c r="C6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698" s="2">
        <f>MONTH(sensor_data[[#This Row],[Timestamp]])</f>
        <v>9</v>
      </c>
      <c r="E698" s="2">
        <f>DAY(sensor_data[[#This Row],[Timestamp]])</f>
        <v>20</v>
      </c>
      <c r="F698" t="s">
        <v>412</v>
      </c>
      <c r="H698">
        <v>60.2</v>
      </c>
      <c r="I698">
        <v>41.2</v>
      </c>
      <c r="J698" t="b">
        <v>0</v>
      </c>
      <c r="K698">
        <v>2</v>
      </c>
      <c r="L698" t="str">
        <f>IF(sensor_data[[#This Row],[HVAC Setting]]&lt;=2, "Low", IF(sensor_data[[#This Row],[HVAC Setting]]=3, "Normal", "High"))</f>
        <v>Low</v>
      </c>
      <c r="M698">
        <v>10</v>
      </c>
      <c r="N698">
        <v>10</v>
      </c>
      <c r="O698">
        <f>(sensor_data[[#This Row],[Energy Consumption]]-AVERAGE(sensor_data[Energy Consumption]))/_xlfn.STDEV.P(sensor_data[Energy Consumption])</f>
        <v>-0.13257981561817916</v>
      </c>
      <c r="P698" t="str">
        <f>IF(ABS(sensor_data[[#This Row],[z_zcore]])&gt;3, "Outlier", "Normal")</f>
        <v>Normal</v>
      </c>
      <c r="Q698">
        <f>AVERAGEIF(sensor_data[Unit ID], sensor_data[[#This Row],[Unit ID]], sensor_data[EC])</f>
        <v>11.927894736842106</v>
      </c>
      <c r="R698">
        <f>IF(ISBLANK(sensor_data[[#This Row],[EC]]), sensor_data[[#This Row],[average]], sensor_data[[#This Row],[EC]])</f>
        <v>10</v>
      </c>
      <c r="S698" t="str">
        <f>IF(sensor_data[[#This Row],[Filled Energy Consumption]]&gt;AVERAGE(sensor_data[Filled Energy Consumption]), "High", "Low")</f>
        <v>Low</v>
      </c>
      <c r="T698" t="s">
        <v>156</v>
      </c>
      <c r="U698" t="b">
        <v>0</v>
      </c>
      <c r="V698">
        <v>3</v>
      </c>
      <c r="W698">
        <v>0</v>
      </c>
      <c r="X698" t="s">
        <v>19</v>
      </c>
    </row>
    <row r="699" spans="1:24" x14ac:dyDescent="0.3">
      <c r="A699" s="1">
        <v>45353.081354166665</v>
      </c>
      <c r="B699" s="1" t="str">
        <f>TEXT(sensor_data[[#This Row],[Timestamp]], "MMMM")</f>
        <v>March</v>
      </c>
      <c r="C6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699" s="2">
        <f>MONTH(sensor_data[[#This Row],[Timestamp]])</f>
        <v>3</v>
      </c>
      <c r="E699" s="2">
        <f>DAY(sensor_data[[#This Row],[Timestamp]])</f>
        <v>2</v>
      </c>
      <c r="F699" t="s">
        <v>412</v>
      </c>
      <c r="H699">
        <v>64.099999999999994</v>
      </c>
      <c r="I699">
        <v>35.700000000000003</v>
      </c>
      <c r="J699" t="b">
        <v>0</v>
      </c>
      <c r="K699">
        <v>0.5</v>
      </c>
      <c r="L699" t="str">
        <f>IF(sensor_data[[#This Row],[HVAC Setting]]&lt;=2, "Low", IF(sensor_data[[#This Row],[HVAC Setting]]=3, "Normal", "High"))</f>
        <v>Low</v>
      </c>
      <c r="M699">
        <v>3.68</v>
      </c>
      <c r="N699">
        <v>3.68</v>
      </c>
      <c r="O699">
        <f>(sensor_data[[#This Row],[Energy Consumption]]-AVERAGE(sensor_data[Energy Consumption]))/_xlfn.STDEV.P(sensor_data[Energy Consumption])</f>
        <v>-0.20607078546329163</v>
      </c>
      <c r="P699" t="str">
        <f>IF(ABS(sensor_data[[#This Row],[z_zcore]])&gt;3, "Outlier", "Normal")</f>
        <v>Normal</v>
      </c>
      <c r="Q699">
        <f>AVERAGEIF(sensor_data[Unit ID], sensor_data[[#This Row],[Unit ID]], sensor_data[EC])</f>
        <v>11.927894736842106</v>
      </c>
      <c r="R699">
        <f>IF(ISBLANK(sensor_data[[#This Row],[EC]]), sensor_data[[#This Row],[average]], sensor_data[[#This Row],[EC]])</f>
        <v>3.68</v>
      </c>
      <c r="S699" t="str">
        <f>IF(sensor_data[[#This Row],[Filled Energy Consumption]]&gt;AVERAGE(sensor_data[Filled Energy Consumption]), "High", "Low")</f>
        <v>Low</v>
      </c>
      <c r="T699" t="s">
        <v>65</v>
      </c>
      <c r="U699" t="b">
        <v>0</v>
      </c>
      <c r="V699">
        <v>3</v>
      </c>
      <c r="W699">
        <v>1</v>
      </c>
      <c r="X699" t="s">
        <v>19</v>
      </c>
    </row>
    <row r="700" spans="1:24" x14ac:dyDescent="0.3">
      <c r="A700" s="1">
        <v>45592.120196759257</v>
      </c>
      <c r="B700" s="1" t="str">
        <f>TEXT(sensor_data[[#This Row],[Timestamp]], "MMMM")</f>
        <v>October</v>
      </c>
      <c r="C7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00" s="2">
        <f>MONTH(sensor_data[[#This Row],[Timestamp]])</f>
        <v>10</v>
      </c>
      <c r="E700" s="2">
        <f>DAY(sensor_data[[#This Row],[Timestamp]])</f>
        <v>27</v>
      </c>
      <c r="F700" t="s">
        <v>412</v>
      </c>
      <c r="H700">
        <v>61.6</v>
      </c>
      <c r="I700">
        <v>38</v>
      </c>
      <c r="J700" t="b">
        <v>1</v>
      </c>
      <c r="K700">
        <v>2.5</v>
      </c>
      <c r="L700" t="str">
        <f>IF(sensor_data[[#This Row],[HVAC Setting]]&lt;=2, "Low", IF(sensor_data[[#This Row],[HVAC Setting]]=3, "Normal", "High"))</f>
        <v>High</v>
      </c>
      <c r="M700">
        <v>15.63</v>
      </c>
      <c r="N700">
        <v>15.63</v>
      </c>
      <c r="O700">
        <f>(sensor_data[[#This Row],[Energy Consumption]]-AVERAGE(sensor_data[Energy Consumption]))/_xlfn.STDEV.P(sensor_data[Energy Consumption])</f>
        <v>-6.7112385202359057E-2</v>
      </c>
      <c r="P700" t="str">
        <f>IF(ABS(sensor_data[[#This Row],[z_zcore]])&gt;3, "Outlier", "Normal")</f>
        <v>Normal</v>
      </c>
      <c r="Q700">
        <f>AVERAGEIF(sensor_data[Unit ID], sensor_data[[#This Row],[Unit ID]], sensor_data[EC])</f>
        <v>11.927894736842106</v>
      </c>
      <c r="R700">
        <f>IF(ISBLANK(sensor_data[[#This Row],[EC]]), sensor_data[[#This Row],[average]], sensor_data[[#This Row],[EC]])</f>
        <v>15.63</v>
      </c>
      <c r="S700" t="str">
        <f>IF(sensor_data[[#This Row],[Filled Energy Consumption]]&gt;AVERAGE(sensor_data[Filled Energy Consumption]), "High", "Low")</f>
        <v>Low</v>
      </c>
      <c r="T700" t="s">
        <v>292</v>
      </c>
      <c r="U700" t="b">
        <v>1</v>
      </c>
      <c r="V700">
        <v>17</v>
      </c>
      <c r="W700">
        <v>1</v>
      </c>
      <c r="X700" t="s">
        <v>17</v>
      </c>
    </row>
    <row r="701" spans="1:24" x14ac:dyDescent="0.3">
      <c r="A701" s="1">
        <v>45434.307268518518</v>
      </c>
      <c r="B701" s="1" t="str">
        <f>TEXT(sensor_data[[#This Row],[Timestamp]], "MMMM")</f>
        <v>May</v>
      </c>
      <c r="C7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01" s="2">
        <f>MONTH(sensor_data[[#This Row],[Timestamp]])</f>
        <v>5</v>
      </c>
      <c r="E701" s="2">
        <f>DAY(sensor_data[[#This Row],[Timestamp]])</f>
        <v>22</v>
      </c>
      <c r="F701" t="s">
        <v>412</v>
      </c>
      <c r="H701">
        <v>75</v>
      </c>
      <c r="I701">
        <v>37.700000000000003</v>
      </c>
      <c r="J701" t="b">
        <v>0</v>
      </c>
      <c r="K701">
        <v>1</v>
      </c>
      <c r="L701" t="str">
        <f>IF(sensor_data[[#This Row],[HVAC Setting]]&lt;=2, "Low", IF(sensor_data[[#This Row],[HVAC Setting]]=3, "Normal", "High"))</f>
        <v>Low</v>
      </c>
      <c r="M701">
        <v>5</v>
      </c>
      <c r="N701">
        <v>5</v>
      </c>
      <c r="O701">
        <f>(sensor_data[[#This Row],[Energy Consumption]]-AVERAGE(sensor_data[Energy Consumption]))/_xlfn.STDEV.P(sensor_data[Energy Consumption])</f>
        <v>-0.19072140568551499</v>
      </c>
      <c r="P701" t="str">
        <f>IF(ABS(sensor_data[[#This Row],[z_zcore]])&gt;3, "Outlier", "Normal")</f>
        <v>Normal</v>
      </c>
      <c r="Q701">
        <f>AVERAGEIF(sensor_data[Unit ID], sensor_data[[#This Row],[Unit ID]], sensor_data[EC])</f>
        <v>11.927894736842106</v>
      </c>
      <c r="R701">
        <f>IF(ISBLANK(sensor_data[[#This Row],[EC]]), sensor_data[[#This Row],[average]], sensor_data[[#This Row],[EC]])</f>
        <v>5</v>
      </c>
      <c r="S701" t="str">
        <f>IF(sensor_data[[#This Row],[Filled Energy Consumption]]&gt;AVERAGE(sensor_data[Filled Energy Consumption]), "High", "Low")</f>
        <v>Low</v>
      </c>
      <c r="T701" t="s">
        <v>420</v>
      </c>
      <c r="U701" t="b">
        <v>0</v>
      </c>
      <c r="V701">
        <v>14</v>
      </c>
      <c r="W701">
        <v>1</v>
      </c>
      <c r="X701" t="s">
        <v>14</v>
      </c>
    </row>
    <row r="702" spans="1:24" x14ac:dyDescent="0.3">
      <c r="A702" s="1">
        <v>45448.772777777776</v>
      </c>
      <c r="B702" s="1" t="str">
        <f>TEXT(sensor_data[[#This Row],[Timestamp]], "MMMM")</f>
        <v>June</v>
      </c>
      <c r="C7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02" s="2">
        <f>MONTH(sensor_data[[#This Row],[Timestamp]])</f>
        <v>6</v>
      </c>
      <c r="E702" s="2">
        <f>DAY(sensor_data[[#This Row],[Timestamp]])</f>
        <v>5</v>
      </c>
      <c r="F702" t="s">
        <v>421</v>
      </c>
      <c r="H702">
        <v>96.7</v>
      </c>
      <c r="I702">
        <v>64.8</v>
      </c>
      <c r="J702" t="b">
        <v>0</v>
      </c>
      <c r="K702">
        <v>5</v>
      </c>
      <c r="L702" t="str">
        <f>IF(sensor_data[[#This Row],[HVAC Setting]]&lt;=2, "Low", IF(sensor_data[[#This Row],[HVAC Setting]]=3, "Normal", "High"))</f>
        <v>High</v>
      </c>
      <c r="M702">
        <v>30.8</v>
      </c>
      <c r="N702">
        <v>30.8</v>
      </c>
      <c r="O702">
        <f>(sensor_data[[#This Row],[Energy Consumption]]-AVERAGE(sensor_data[Energy Consumption]))/_xlfn.STDEV.P(sensor_data[Energy Consumption])</f>
        <v>0.10928919906193778</v>
      </c>
      <c r="P702" t="str">
        <f>IF(ABS(sensor_data[[#This Row],[z_zcore]])&gt;3, "Outlier", "Normal")</f>
        <v>Normal</v>
      </c>
      <c r="Q702">
        <f>AVERAGEIF(sensor_data[Unit ID], sensor_data[[#This Row],[Unit ID]], sensor_data[EC])</f>
        <v>17.669473684210526</v>
      </c>
      <c r="R702">
        <f>IF(ISBLANK(sensor_data[[#This Row],[EC]]), sensor_data[[#This Row],[average]], sensor_data[[#This Row],[EC]])</f>
        <v>30.8</v>
      </c>
      <c r="S702" t="str">
        <f>IF(sensor_data[[#This Row],[Filled Energy Consumption]]&gt;AVERAGE(sensor_data[Filled Energy Consumption]), "High", "Low")</f>
        <v>High</v>
      </c>
      <c r="T702" t="s">
        <v>359</v>
      </c>
      <c r="U702" t="b">
        <v>0</v>
      </c>
      <c r="V702">
        <v>15</v>
      </c>
      <c r="W702">
        <v>1</v>
      </c>
      <c r="X702" t="s">
        <v>19</v>
      </c>
    </row>
    <row r="703" spans="1:24" x14ac:dyDescent="0.3">
      <c r="A703" s="1">
        <v>45360.961574074077</v>
      </c>
      <c r="B703" s="1" t="str">
        <f>TEXT(sensor_data[[#This Row],[Timestamp]], "MMMM")</f>
        <v>March</v>
      </c>
      <c r="C7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03" s="2">
        <f>MONTH(sensor_data[[#This Row],[Timestamp]])</f>
        <v>3</v>
      </c>
      <c r="E703" s="2">
        <f>DAY(sensor_data[[#This Row],[Timestamp]])</f>
        <v>9</v>
      </c>
      <c r="F703" t="s">
        <v>421</v>
      </c>
      <c r="H703">
        <v>63.1</v>
      </c>
      <c r="I703">
        <v>35</v>
      </c>
      <c r="J703" t="b">
        <v>0</v>
      </c>
      <c r="K703">
        <v>3.5</v>
      </c>
      <c r="L703" t="str">
        <f>IF(sensor_data[[#This Row],[HVAC Setting]]&lt;=2, "Low", IF(sensor_data[[#This Row],[HVAC Setting]]=3, "Normal", "High"))</f>
        <v>High</v>
      </c>
      <c r="M703">
        <v>18.38</v>
      </c>
      <c r="N703">
        <v>18.38</v>
      </c>
      <c r="O703">
        <f>(sensor_data[[#This Row],[Energy Consumption]]-AVERAGE(sensor_data[Energy Consumption]))/_xlfn.STDEV.P(sensor_data[Energy Consumption])</f>
        <v>-3.513451066532438E-2</v>
      </c>
      <c r="P703" t="str">
        <f>IF(ABS(sensor_data[[#This Row],[z_zcore]])&gt;3, "Outlier", "Normal")</f>
        <v>Normal</v>
      </c>
      <c r="Q703">
        <f>AVERAGEIF(sensor_data[Unit ID], sensor_data[[#This Row],[Unit ID]], sensor_data[EC])</f>
        <v>17.669473684210526</v>
      </c>
      <c r="R703">
        <f>IF(ISBLANK(sensor_data[[#This Row],[EC]]), sensor_data[[#This Row],[average]], sensor_data[[#This Row],[EC]])</f>
        <v>18.38</v>
      </c>
      <c r="S703" t="str">
        <f>IF(sensor_data[[#This Row],[Filled Energy Consumption]]&gt;AVERAGE(sensor_data[Filled Energy Consumption]), "High", "Low")</f>
        <v>High</v>
      </c>
      <c r="T703" t="s">
        <v>140</v>
      </c>
      <c r="U703" t="b">
        <v>0</v>
      </c>
      <c r="V703">
        <v>4</v>
      </c>
      <c r="W703">
        <v>0</v>
      </c>
      <c r="X703" t="s">
        <v>19</v>
      </c>
    </row>
    <row r="704" spans="1:24" x14ac:dyDescent="0.3">
      <c r="A704" s="1">
        <v>45461.500787037039</v>
      </c>
      <c r="B704" s="1" t="str">
        <f>TEXT(sensor_data[[#This Row],[Timestamp]], "MMMM")</f>
        <v>June</v>
      </c>
      <c r="C7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04" s="2">
        <f>MONTH(sensor_data[[#This Row],[Timestamp]])</f>
        <v>6</v>
      </c>
      <c r="E704" s="2">
        <f>DAY(sensor_data[[#This Row],[Timestamp]])</f>
        <v>18</v>
      </c>
      <c r="F704" t="s">
        <v>421</v>
      </c>
      <c r="H704">
        <v>79.2</v>
      </c>
      <c r="I704">
        <v>46.7</v>
      </c>
      <c r="J704" t="b">
        <v>0</v>
      </c>
      <c r="K704">
        <v>2</v>
      </c>
      <c r="L704" t="str">
        <f>IF(sensor_data[[#This Row],[HVAC Setting]]&lt;=2, "Low", IF(sensor_data[[#This Row],[HVAC Setting]]=3, "Normal", "High"))</f>
        <v>Low</v>
      </c>
      <c r="M704">
        <v>10</v>
      </c>
      <c r="N704">
        <v>10</v>
      </c>
      <c r="O704">
        <f>(sensor_data[[#This Row],[Energy Consumption]]-AVERAGE(sensor_data[Energy Consumption]))/_xlfn.STDEV.P(sensor_data[Energy Consumption])</f>
        <v>-0.13257981561817916</v>
      </c>
      <c r="P704" t="str">
        <f>IF(ABS(sensor_data[[#This Row],[z_zcore]])&gt;3, "Outlier", "Normal")</f>
        <v>Normal</v>
      </c>
      <c r="Q704">
        <f>AVERAGEIF(sensor_data[Unit ID], sensor_data[[#This Row],[Unit ID]], sensor_data[EC])</f>
        <v>17.669473684210526</v>
      </c>
      <c r="R704">
        <f>IF(ISBLANK(sensor_data[[#This Row],[EC]]), sensor_data[[#This Row],[average]], sensor_data[[#This Row],[EC]])</f>
        <v>10</v>
      </c>
      <c r="S704" t="str">
        <f>IF(sensor_data[[#This Row],[Filled Energy Consumption]]&gt;AVERAGE(sensor_data[Filled Energy Consumption]), "High", "Low")</f>
        <v>Low</v>
      </c>
      <c r="T704" t="s">
        <v>314</v>
      </c>
      <c r="U704" t="b">
        <v>0</v>
      </c>
      <c r="V704">
        <v>7</v>
      </c>
      <c r="W704">
        <v>0</v>
      </c>
      <c r="X704" t="s">
        <v>19</v>
      </c>
    </row>
    <row r="705" spans="1:24" x14ac:dyDescent="0.3">
      <c r="A705" s="1">
        <v>45440.288715277777</v>
      </c>
      <c r="B705" s="1" t="str">
        <f>TEXT(sensor_data[[#This Row],[Timestamp]], "MMMM")</f>
        <v>May</v>
      </c>
      <c r="C7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05" s="2">
        <f>MONTH(sensor_data[[#This Row],[Timestamp]])</f>
        <v>5</v>
      </c>
      <c r="E705" s="2">
        <f>DAY(sensor_data[[#This Row],[Timestamp]])</f>
        <v>28</v>
      </c>
      <c r="F705" t="s">
        <v>421</v>
      </c>
      <c r="H705">
        <v>64.900000000000006</v>
      </c>
      <c r="I705">
        <v>33.6</v>
      </c>
      <c r="J705" t="b">
        <v>0</v>
      </c>
      <c r="K705">
        <v>3</v>
      </c>
      <c r="L705" t="str">
        <f>IF(sensor_data[[#This Row],[HVAC Setting]]&lt;=2, "Low", IF(sensor_data[[#This Row],[HVAC Setting]]=3, "Normal", "High"))</f>
        <v>Normal</v>
      </c>
      <c r="O705">
        <f>(sensor_data[[#This Row],[Energy Consumption]]-AVERAGE(sensor_data[Energy Consumption]))/_xlfn.STDEV.P(sensor_data[Energy Consumption])</f>
        <v>-0.24886299575285079</v>
      </c>
      <c r="P705" t="str">
        <f>IF(ABS(sensor_data[[#This Row],[z_zcore]])&gt;3, "Outlier", "Normal")</f>
        <v>Normal</v>
      </c>
      <c r="Q705">
        <f>AVERAGEIF(sensor_data[Unit ID], sensor_data[[#This Row],[Unit ID]], sensor_data[EC])</f>
        <v>17.669473684210526</v>
      </c>
      <c r="R705">
        <f>IF(ISBLANK(sensor_data[[#This Row],[EC]]), sensor_data[[#This Row],[average]], sensor_data[[#This Row],[EC]])</f>
        <v>17.669473684210526</v>
      </c>
      <c r="S705" t="str">
        <f>IF(sensor_data[[#This Row],[Filled Energy Consumption]]&gt;AVERAGE(sensor_data[Filled Energy Consumption]), "High", "Low")</f>
        <v>Low</v>
      </c>
      <c r="T705" t="s">
        <v>382</v>
      </c>
      <c r="U705" t="b">
        <v>0</v>
      </c>
      <c r="V705">
        <v>18</v>
      </c>
      <c r="W705">
        <v>0</v>
      </c>
      <c r="X705" t="s">
        <v>17</v>
      </c>
    </row>
    <row r="706" spans="1:24" x14ac:dyDescent="0.3">
      <c r="A706" s="1">
        <v>45425.234236111108</v>
      </c>
      <c r="B706" s="1" t="str">
        <f>TEXT(sensor_data[[#This Row],[Timestamp]], "MMMM")</f>
        <v>May</v>
      </c>
      <c r="C7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06" s="2">
        <f>MONTH(sensor_data[[#This Row],[Timestamp]])</f>
        <v>5</v>
      </c>
      <c r="E706" s="2">
        <f>DAY(sensor_data[[#This Row],[Timestamp]])</f>
        <v>13</v>
      </c>
      <c r="F706" t="s">
        <v>421</v>
      </c>
      <c r="H706">
        <v>66.900000000000006</v>
      </c>
      <c r="I706">
        <v>57.7</v>
      </c>
      <c r="J706" t="b">
        <v>0</v>
      </c>
      <c r="K706">
        <v>1</v>
      </c>
      <c r="L706" t="str">
        <f>IF(sensor_data[[#This Row],[HVAC Setting]]&lt;=2, "Low", IF(sensor_data[[#This Row],[HVAC Setting]]=3, "Normal", "High"))</f>
        <v>Low</v>
      </c>
      <c r="M706">
        <v>5</v>
      </c>
      <c r="N706">
        <v>5</v>
      </c>
      <c r="O706">
        <f>(sensor_data[[#This Row],[Energy Consumption]]-AVERAGE(sensor_data[Energy Consumption]))/_xlfn.STDEV.P(sensor_data[Energy Consumption])</f>
        <v>-0.19072140568551499</v>
      </c>
      <c r="P706" t="str">
        <f>IF(ABS(sensor_data[[#This Row],[z_zcore]])&gt;3, "Outlier", "Normal")</f>
        <v>Normal</v>
      </c>
      <c r="Q706">
        <f>AVERAGEIF(sensor_data[Unit ID], sensor_data[[#This Row],[Unit ID]], sensor_data[EC])</f>
        <v>17.669473684210526</v>
      </c>
      <c r="R706">
        <f>IF(ISBLANK(sensor_data[[#This Row],[EC]]), sensor_data[[#This Row],[average]], sensor_data[[#This Row],[EC]])</f>
        <v>5</v>
      </c>
      <c r="S706" t="str">
        <f>IF(sensor_data[[#This Row],[Filled Energy Consumption]]&gt;AVERAGE(sensor_data[Filled Energy Consumption]), "High", "Low")</f>
        <v>Low</v>
      </c>
      <c r="T706" t="s">
        <v>83</v>
      </c>
      <c r="U706" t="b">
        <v>0</v>
      </c>
      <c r="V706">
        <v>23</v>
      </c>
      <c r="W706">
        <v>0</v>
      </c>
      <c r="X706" t="s">
        <v>17</v>
      </c>
    </row>
    <row r="707" spans="1:24" x14ac:dyDescent="0.3">
      <c r="A707" s="1">
        <v>45438.818692129629</v>
      </c>
      <c r="B707" s="1" t="str">
        <f>TEXT(sensor_data[[#This Row],[Timestamp]], "MMMM")</f>
        <v>May</v>
      </c>
      <c r="C7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07" s="2">
        <f>MONTH(sensor_data[[#This Row],[Timestamp]])</f>
        <v>5</v>
      </c>
      <c r="E707" s="2">
        <f>DAY(sensor_data[[#This Row],[Timestamp]])</f>
        <v>26</v>
      </c>
      <c r="F707" t="s">
        <v>421</v>
      </c>
      <c r="H707">
        <v>67.599999999999994</v>
      </c>
      <c r="I707">
        <v>52.5</v>
      </c>
      <c r="J707" t="b">
        <v>1</v>
      </c>
      <c r="K707">
        <v>4.5</v>
      </c>
      <c r="L707" t="str">
        <f>IF(sensor_data[[#This Row],[HVAC Setting]]&lt;=2, "Low", IF(sensor_data[[#This Row],[HVAC Setting]]=3, "Normal", "High"))</f>
        <v>High</v>
      </c>
      <c r="M707">
        <v>28.99</v>
      </c>
      <c r="N707">
        <v>28.99</v>
      </c>
      <c r="O707">
        <f>(sensor_data[[#This Row],[Energy Consumption]]-AVERAGE(sensor_data[Energy Consumption]))/_xlfn.STDEV.P(sensor_data[Energy Consumption])</f>
        <v>8.8241943457562186E-2</v>
      </c>
      <c r="P707" t="str">
        <f>IF(ABS(sensor_data[[#This Row],[z_zcore]])&gt;3, "Outlier", "Normal")</f>
        <v>Normal</v>
      </c>
      <c r="Q707">
        <f>AVERAGEIF(sensor_data[Unit ID], sensor_data[[#This Row],[Unit ID]], sensor_data[EC])</f>
        <v>17.669473684210526</v>
      </c>
      <c r="R707">
        <f>IF(ISBLANK(sensor_data[[#This Row],[EC]]), sensor_data[[#This Row],[average]], sensor_data[[#This Row],[EC]])</f>
        <v>28.99</v>
      </c>
      <c r="S707" t="str">
        <f>IF(sensor_data[[#This Row],[Filled Energy Consumption]]&gt;AVERAGE(sensor_data[Filled Energy Consumption]), "High", "Low")</f>
        <v>High</v>
      </c>
      <c r="T707" t="s">
        <v>422</v>
      </c>
      <c r="U707" t="b">
        <v>1</v>
      </c>
      <c r="V707">
        <v>5</v>
      </c>
      <c r="W707">
        <v>1</v>
      </c>
      <c r="X707" t="s">
        <v>14</v>
      </c>
    </row>
    <row r="708" spans="1:24" x14ac:dyDescent="0.3">
      <c r="A708" s="1">
        <v>45553.964386574073</v>
      </c>
      <c r="B708" s="1" t="str">
        <f>TEXT(sensor_data[[#This Row],[Timestamp]], "MMMM")</f>
        <v>September</v>
      </c>
      <c r="C7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08" s="2">
        <f>MONTH(sensor_data[[#This Row],[Timestamp]])</f>
        <v>9</v>
      </c>
      <c r="E708" s="2">
        <f>DAY(sensor_data[[#This Row],[Timestamp]])</f>
        <v>18</v>
      </c>
      <c r="F708" t="s">
        <v>421</v>
      </c>
      <c r="H708">
        <v>65.099999999999994</v>
      </c>
      <c r="I708">
        <v>38.5</v>
      </c>
      <c r="J708" t="b">
        <v>0</v>
      </c>
      <c r="K708">
        <v>2</v>
      </c>
      <c r="L708" t="str">
        <f>IF(sensor_data[[#This Row],[HVAC Setting]]&lt;=2, "Low", IF(sensor_data[[#This Row],[HVAC Setting]]=3, "Normal", "High"))</f>
        <v>Low</v>
      </c>
      <c r="M708">
        <v>10</v>
      </c>
      <c r="N708">
        <v>10</v>
      </c>
      <c r="O708">
        <f>(sensor_data[[#This Row],[Energy Consumption]]-AVERAGE(sensor_data[Energy Consumption]))/_xlfn.STDEV.P(sensor_data[Energy Consumption])</f>
        <v>-0.13257981561817916</v>
      </c>
      <c r="P708" t="str">
        <f>IF(ABS(sensor_data[[#This Row],[z_zcore]])&gt;3, "Outlier", "Normal")</f>
        <v>Normal</v>
      </c>
      <c r="Q708">
        <f>AVERAGEIF(sensor_data[Unit ID], sensor_data[[#This Row],[Unit ID]], sensor_data[EC])</f>
        <v>17.669473684210526</v>
      </c>
      <c r="R708">
        <f>IF(ISBLANK(sensor_data[[#This Row],[EC]]), sensor_data[[#This Row],[average]], sensor_data[[#This Row],[EC]])</f>
        <v>10</v>
      </c>
      <c r="S708" t="str">
        <f>IF(sensor_data[[#This Row],[Filled Energy Consumption]]&gt;AVERAGE(sensor_data[Filled Energy Consumption]), "High", "Low")</f>
        <v>Low</v>
      </c>
      <c r="T708" t="s">
        <v>265</v>
      </c>
      <c r="U708" t="b">
        <v>0</v>
      </c>
      <c r="V708">
        <v>5</v>
      </c>
      <c r="W708">
        <v>0</v>
      </c>
      <c r="X708" t="s">
        <v>14</v>
      </c>
    </row>
    <row r="709" spans="1:24" x14ac:dyDescent="0.3">
      <c r="A709" s="1">
        <v>45594.853020833332</v>
      </c>
      <c r="B709" s="1" t="str">
        <f>TEXT(sensor_data[[#This Row],[Timestamp]], "MMMM")</f>
        <v>October</v>
      </c>
      <c r="C7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09" s="2">
        <f>MONTH(sensor_data[[#This Row],[Timestamp]])</f>
        <v>10</v>
      </c>
      <c r="E709" s="2">
        <f>DAY(sensor_data[[#This Row],[Timestamp]])</f>
        <v>29</v>
      </c>
      <c r="F709" t="s">
        <v>421</v>
      </c>
      <c r="H709">
        <v>75.7</v>
      </c>
      <c r="I709">
        <v>56.5</v>
      </c>
      <c r="J709" t="b">
        <v>0</v>
      </c>
      <c r="K709">
        <v>3</v>
      </c>
      <c r="L709" t="str">
        <f>IF(sensor_data[[#This Row],[HVAC Setting]]&lt;=2, "Low", IF(sensor_data[[#This Row],[HVAC Setting]]=3, "Normal", "High"))</f>
        <v>Normal</v>
      </c>
      <c r="M709">
        <v>16.5</v>
      </c>
      <c r="N709">
        <v>16.5</v>
      </c>
      <c r="O709">
        <f>(sensor_data[[#This Row],[Energy Consumption]]-AVERAGE(sensor_data[Energy Consumption]))/_xlfn.STDEV.P(sensor_data[Energy Consumption])</f>
        <v>-5.6995748530642633E-2</v>
      </c>
      <c r="P709" t="str">
        <f>IF(ABS(sensor_data[[#This Row],[z_zcore]])&gt;3, "Outlier", "Normal")</f>
        <v>Normal</v>
      </c>
      <c r="Q709">
        <f>AVERAGEIF(sensor_data[Unit ID], sensor_data[[#This Row],[Unit ID]], sensor_data[EC])</f>
        <v>17.669473684210526</v>
      </c>
      <c r="R709">
        <f>IF(ISBLANK(sensor_data[[#This Row],[EC]]), sensor_data[[#This Row],[average]], sensor_data[[#This Row],[EC]])</f>
        <v>16.5</v>
      </c>
      <c r="S709" t="str">
        <f>IF(sensor_data[[#This Row],[Filled Energy Consumption]]&gt;AVERAGE(sensor_data[Filled Energy Consumption]), "High", "Low")</f>
        <v>Low</v>
      </c>
      <c r="T709" t="s">
        <v>344</v>
      </c>
      <c r="U709" t="b">
        <v>0</v>
      </c>
      <c r="V709">
        <v>5</v>
      </c>
      <c r="W709">
        <v>1</v>
      </c>
      <c r="X709" t="s">
        <v>19</v>
      </c>
    </row>
    <row r="710" spans="1:24" x14ac:dyDescent="0.3">
      <c r="A710" s="1">
        <v>45515.943657407406</v>
      </c>
      <c r="B710" s="1" t="str">
        <f>TEXT(sensor_data[[#This Row],[Timestamp]], "MMMM")</f>
        <v>August</v>
      </c>
      <c r="C7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10" s="2">
        <f>MONTH(sensor_data[[#This Row],[Timestamp]])</f>
        <v>8</v>
      </c>
      <c r="E710" s="2">
        <f>DAY(sensor_data[[#This Row],[Timestamp]])</f>
        <v>11</v>
      </c>
      <c r="F710" t="s">
        <v>421</v>
      </c>
      <c r="H710">
        <v>94.9</v>
      </c>
      <c r="I710">
        <v>45.6</v>
      </c>
      <c r="J710" t="b">
        <v>1</v>
      </c>
      <c r="K710">
        <v>4.5</v>
      </c>
      <c r="L710" t="str">
        <f>IF(sensor_data[[#This Row],[HVAC Setting]]&lt;=2, "Low", IF(sensor_data[[#This Row],[HVAC Setting]]=3, "Normal", "High"))</f>
        <v>High</v>
      </c>
      <c r="M710">
        <v>27.32</v>
      </c>
      <c r="N710">
        <v>27.32</v>
      </c>
      <c r="O710">
        <f>(sensor_data[[#This Row],[Energy Consumption]]-AVERAGE(sensor_data[Energy Consumption]))/_xlfn.STDEV.P(sensor_data[Energy Consumption])</f>
        <v>6.8822652375072055E-2</v>
      </c>
      <c r="P710" t="str">
        <f>IF(ABS(sensor_data[[#This Row],[z_zcore]])&gt;3, "Outlier", "Normal")</f>
        <v>Normal</v>
      </c>
      <c r="Q710">
        <f>AVERAGEIF(sensor_data[Unit ID], sensor_data[[#This Row],[Unit ID]], sensor_data[EC])</f>
        <v>17.669473684210526</v>
      </c>
      <c r="R710">
        <f>IF(ISBLANK(sensor_data[[#This Row],[EC]]), sensor_data[[#This Row],[average]], sensor_data[[#This Row],[EC]])</f>
        <v>27.32</v>
      </c>
      <c r="S710" t="str">
        <f>IF(sensor_data[[#This Row],[Filled Energy Consumption]]&gt;AVERAGE(sensor_data[Filled Energy Consumption]), "High", "Low")</f>
        <v>High</v>
      </c>
      <c r="T710" t="s">
        <v>217</v>
      </c>
      <c r="U710" t="b">
        <v>1</v>
      </c>
      <c r="V710">
        <v>1</v>
      </c>
      <c r="W710">
        <v>1</v>
      </c>
      <c r="X710" t="s">
        <v>14</v>
      </c>
    </row>
    <row r="711" spans="1:24" x14ac:dyDescent="0.3">
      <c r="A711" s="1">
        <v>45364.456886574073</v>
      </c>
      <c r="B711" s="1" t="str">
        <f>TEXT(sensor_data[[#This Row],[Timestamp]], "MMMM")</f>
        <v>March</v>
      </c>
      <c r="C7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11" s="2">
        <f>MONTH(sensor_data[[#This Row],[Timestamp]])</f>
        <v>3</v>
      </c>
      <c r="E711" s="2">
        <f>DAY(sensor_data[[#This Row],[Timestamp]])</f>
        <v>13</v>
      </c>
      <c r="F711" t="s">
        <v>421</v>
      </c>
      <c r="H711">
        <v>72.400000000000006</v>
      </c>
      <c r="I711">
        <v>47.9</v>
      </c>
      <c r="J711" t="b">
        <v>0</v>
      </c>
      <c r="K711">
        <v>3</v>
      </c>
      <c r="L711" t="str">
        <f>IF(sensor_data[[#This Row],[HVAC Setting]]&lt;=2, "Low", IF(sensor_data[[#This Row],[HVAC Setting]]=3, "Normal", "High"))</f>
        <v>Normal</v>
      </c>
      <c r="M711">
        <v>16</v>
      </c>
      <c r="N711">
        <v>16</v>
      </c>
      <c r="O711">
        <f>(sensor_data[[#This Row],[Energy Consumption]]-AVERAGE(sensor_data[Energy Consumption]))/_xlfn.STDEV.P(sensor_data[Energy Consumption])</f>
        <v>-6.2809907537376211E-2</v>
      </c>
      <c r="P711" t="str">
        <f>IF(ABS(sensor_data[[#This Row],[z_zcore]])&gt;3, "Outlier", "Normal")</f>
        <v>Normal</v>
      </c>
      <c r="Q711">
        <f>AVERAGEIF(sensor_data[Unit ID], sensor_data[[#This Row],[Unit ID]], sensor_data[EC])</f>
        <v>17.669473684210526</v>
      </c>
      <c r="R711">
        <f>IF(ISBLANK(sensor_data[[#This Row],[EC]]), sensor_data[[#This Row],[average]], sensor_data[[#This Row],[EC]])</f>
        <v>16</v>
      </c>
      <c r="S711" t="str">
        <f>IF(sensor_data[[#This Row],[Filled Energy Consumption]]&gt;AVERAGE(sensor_data[Filled Energy Consumption]), "High", "Low")</f>
        <v>Low</v>
      </c>
      <c r="T711" t="s">
        <v>208</v>
      </c>
      <c r="U711" t="b">
        <v>0</v>
      </c>
      <c r="V711">
        <v>12</v>
      </c>
      <c r="W711">
        <v>1</v>
      </c>
      <c r="X711" t="s">
        <v>17</v>
      </c>
    </row>
    <row r="712" spans="1:24" x14ac:dyDescent="0.3">
      <c r="A712" s="1">
        <v>45519.964733796296</v>
      </c>
      <c r="B712" s="1" t="str">
        <f>TEXT(sensor_data[[#This Row],[Timestamp]], "MMMM")</f>
        <v>August</v>
      </c>
      <c r="C7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12" s="2">
        <f>MONTH(sensor_data[[#This Row],[Timestamp]])</f>
        <v>8</v>
      </c>
      <c r="E712" s="2">
        <f>DAY(sensor_data[[#This Row],[Timestamp]])</f>
        <v>15</v>
      </c>
      <c r="F712" t="s">
        <v>421</v>
      </c>
      <c r="H712">
        <v>91.4</v>
      </c>
      <c r="I712">
        <v>66.5</v>
      </c>
      <c r="J712" t="b">
        <v>0</v>
      </c>
      <c r="K712">
        <v>3</v>
      </c>
      <c r="L712" t="str">
        <f>IF(sensor_data[[#This Row],[HVAC Setting]]&lt;=2, "Low", IF(sensor_data[[#This Row],[HVAC Setting]]=3, "Normal", "High"))</f>
        <v>Normal</v>
      </c>
      <c r="M712">
        <v>17</v>
      </c>
      <c r="N712">
        <v>17</v>
      </c>
      <c r="O712">
        <f>(sensor_data[[#This Row],[Energy Consumption]]-AVERAGE(sensor_data[Energy Consumption]))/_xlfn.STDEV.P(sensor_data[Energy Consumption])</f>
        <v>-5.1181589523909048E-2</v>
      </c>
      <c r="P712" t="str">
        <f>IF(ABS(sensor_data[[#This Row],[z_zcore]])&gt;3, "Outlier", "Normal")</f>
        <v>Normal</v>
      </c>
      <c r="Q712">
        <f>AVERAGEIF(sensor_data[Unit ID], sensor_data[[#This Row],[Unit ID]], sensor_data[EC])</f>
        <v>17.669473684210526</v>
      </c>
      <c r="R712">
        <f>IF(ISBLANK(sensor_data[[#This Row],[EC]]), sensor_data[[#This Row],[average]], sensor_data[[#This Row],[EC]])</f>
        <v>17</v>
      </c>
      <c r="S712" t="str">
        <f>IF(sensor_data[[#This Row],[Filled Energy Consumption]]&gt;AVERAGE(sensor_data[Filled Energy Consumption]), "High", "Low")</f>
        <v>Low</v>
      </c>
      <c r="T712" t="s">
        <v>423</v>
      </c>
      <c r="U712" t="b">
        <v>0</v>
      </c>
      <c r="V712">
        <v>17</v>
      </c>
      <c r="W712">
        <v>1</v>
      </c>
      <c r="X712" t="s">
        <v>19</v>
      </c>
    </row>
    <row r="713" spans="1:24" x14ac:dyDescent="0.3">
      <c r="A713" s="1">
        <v>45622.235983796294</v>
      </c>
      <c r="B713" s="1" t="str">
        <f>TEXT(sensor_data[[#This Row],[Timestamp]], "MMMM")</f>
        <v>November</v>
      </c>
      <c r="C7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13" s="2">
        <f>MONTH(sensor_data[[#This Row],[Timestamp]])</f>
        <v>11</v>
      </c>
      <c r="E713" s="2">
        <f>DAY(sensor_data[[#This Row],[Timestamp]])</f>
        <v>26</v>
      </c>
      <c r="F713" t="s">
        <v>421</v>
      </c>
      <c r="H713">
        <v>61.2</v>
      </c>
      <c r="I713">
        <v>34.799999999999997</v>
      </c>
      <c r="J713" t="b">
        <v>1</v>
      </c>
      <c r="K713">
        <v>2</v>
      </c>
      <c r="L713" t="str">
        <f>IF(sensor_data[[#This Row],[HVAC Setting]]&lt;=2, "Low", IF(sensor_data[[#This Row],[HVAC Setting]]=3, "Normal", "High"))</f>
        <v>Low</v>
      </c>
      <c r="M713">
        <v>12.08</v>
      </c>
      <c r="N713">
        <v>12.08</v>
      </c>
      <c r="O713">
        <f>(sensor_data[[#This Row],[Energy Consumption]]-AVERAGE(sensor_data[Energy Consumption]))/_xlfn.STDEV.P(sensor_data[Energy Consumption])</f>
        <v>-0.10839291415016748</v>
      </c>
      <c r="P713" t="str">
        <f>IF(ABS(sensor_data[[#This Row],[z_zcore]])&gt;3, "Outlier", "Normal")</f>
        <v>Normal</v>
      </c>
      <c r="Q713">
        <f>AVERAGEIF(sensor_data[Unit ID], sensor_data[[#This Row],[Unit ID]], sensor_data[EC])</f>
        <v>17.669473684210526</v>
      </c>
      <c r="R713">
        <f>IF(ISBLANK(sensor_data[[#This Row],[EC]]), sensor_data[[#This Row],[average]], sensor_data[[#This Row],[EC]])</f>
        <v>12.08</v>
      </c>
      <c r="S713" t="str">
        <f>IF(sensor_data[[#This Row],[Filled Energy Consumption]]&gt;AVERAGE(sensor_data[Filled Energy Consumption]), "High", "Low")</f>
        <v>Low</v>
      </c>
      <c r="T713" t="s">
        <v>354</v>
      </c>
      <c r="U713" t="b">
        <v>1</v>
      </c>
      <c r="V713">
        <v>18</v>
      </c>
      <c r="W713">
        <v>1</v>
      </c>
      <c r="X713" t="s">
        <v>14</v>
      </c>
    </row>
    <row r="714" spans="1:24" x14ac:dyDescent="0.3">
      <c r="A714" s="1">
        <v>45539.980254629627</v>
      </c>
      <c r="B714" s="1" t="str">
        <f>TEXT(sensor_data[[#This Row],[Timestamp]], "MMMM")</f>
        <v>September</v>
      </c>
      <c r="C7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14" s="2">
        <f>MONTH(sensor_data[[#This Row],[Timestamp]])</f>
        <v>9</v>
      </c>
      <c r="E714" s="2">
        <f>DAY(sensor_data[[#This Row],[Timestamp]])</f>
        <v>4</v>
      </c>
      <c r="F714" t="s">
        <v>421</v>
      </c>
      <c r="H714">
        <v>70.099999999999994</v>
      </c>
      <c r="I714">
        <v>55.4</v>
      </c>
      <c r="J714" t="b">
        <v>0</v>
      </c>
      <c r="K714">
        <v>3</v>
      </c>
      <c r="L714" t="str">
        <f>IF(sensor_data[[#This Row],[HVAC Setting]]&lt;=2, "Low", IF(sensor_data[[#This Row],[HVAC Setting]]=3, "Normal", "High"))</f>
        <v>Normal</v>
      </c>
      <c r="M714">
        <v>16</v>
      </c>
      <c r="N714">
        <v>16</v>
      </c>
      <c r="O714">
        <f>(sensor_data[[#This Row],[Energy Consumption]]-AVERAGE(sensor_data[Energy Consumption]))/_xlfn.STDEV.P(sensor_data[Energy Consumption])</f>
        <v>-6.2809907537376211E-2</v>
      </c>
      <c r="P714" t="str">
        <f>IF(ABS(sensor_data[[#This Row],[z_zcore]])&gt;3, "Outlier", "Normal")</f>
        <v>Normal</v>
      </c>
      <c r="Q714">
        <f>AVERAGEIF(sensor_data[Unit ID], sensor_data[[#This Row],[Unit ID]], sensor_data[EC])</f>
        <v>17.669473684210526</v>
      </c>
      <c r="R714">
        <f>IF(ISBLANK(sensor_data[[#This Row],[EC]]), sensor_data[[#This Row],[average]], sensor_data[[#This Row],[EC]])</f>
        <v>16</v>
      </c>
      <c r="S714" t="str">
        <f>IF(sensor_data[[#This Row],[Filled Energy Consumption]]&gt;AVERAGE(sensor_data[Filled Energy Consumption]), "High", "Low")</f>
        <v>Low</v>
      </c>
      <c r="T714" t="s">
        <v>173</v>
      </c>
      <c r="U714" t="b">
        <v>0</v>
      </c>
      <c r="V714">
        <v>7</v>
      </c>
      <c r="W714">
        <v>0</v>
      </c>
      <c r="X714" t="s">
        <v>17</v>
      </c>
    </row>
    <row r="715" spans="1:24" x14ac:dyDescent="0.3">
      <c r="A715" s="1">
        <v>45431.523356481484</v>
      </c>
      <c r="B715" s="1" t="str">
        <f>TEXT(sensor_data[[#This Row],[Timestamp]], "MMMM")</f>
        <v>May</v>
      </c>
      <c r="C7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15" s="2">
        <f>MONTH(sensor_data[[#This Row],[Timestamp]])</f>
        <v>5</v>
      </c>
      <c r="E715" s="2">
        <f>DAY(sensor_data[[#This Row],[Timestamp]])</f>
        <v>19</v>
      </c>
      <c r="F715" t="s">
        <v>421</v>
      </c>
      <c r="H715">
        <v>67</v>
      </c>
      <c r="I715">
        <v>32</v>
      </c>
      <c r="J715" t="b">
        <v>1</v>
      </c>
      <c r="K715">
        <v>4.5</v>
      </c>
      <c r="L715" t="str">
        <f>IF(sensor_data[[#This Row],[HVAC Setting]]&lt;=2, "Low", IF(sensor_data[[#This Row],[HVAC Setting]]=3, "Normal", "High"))</f>
        <v>High</v>
      </c>
      <c r="M715">
        <v>26.52</v>
      </c>
      <c r="N715">
        <v>26.52</v>
      </c>
      <c r="O715">
        <f>(sensor_data[[#This Row],[Energy Consumption]]-AVERAGE(sensor_data[Energy Consumption]))/_xlfn.STDEV.P(sensor_data[Energy Consumption])</f>
        <v>5.9519997964298313E-2</v>
      </c>
      <c r="P715" t="str">
        <f>IF(ABS(sensor_data[[#This Row],[z_zcore]])&gt;3, "Outlier", "Normal")</f>
        <v>Normal</v>
      </c>
      <c r="Q715">
        <f>AVERAGEIF(sensor_data[Unit ID], sensor_data[[#This Row],[Unit ID]], sensor_data[EC])</f>
        <v>17.669473684210526</v>
      </c>
      <c r="R715">
        <f>IF(ISBLANK(sensor_data[[#This Row],[EC]]), sensor_data[[#This Row],[average]], sensor_data[[#This Row],[EC]])</f>
        <v>26.52</v>
      </c>
      <c r="S715" t="str">
        <f>IF(sensor_data[[#This Row],[Filled Energy Consumption]]&gt;AVERAGE(sensor_data[Filled Energy Consumption]), "High", "Low")</f>
        <v>High</v>
      </c>
      <c r="T715" t="s">
        <v>191</v>
      </c>
      <c r="U715" t="b">
        <v>1</v>
      </c>
      <c r="V715">
        <v>13</v>
      </c>
      <c r="W715">
        <v>1</v>
      </c>
      <c r="X715" t="s">
        <v>14</v>
      </c>
    </row>
    <row r="716" spans="1:24" x14ac:dyDescent="0.3">
      <c r="A716" s="1">
        <v>45555.678576388891</v>
      </c>
      <c r="B716" s="1" t="str">
        <f>TEXT(sensor_data[[#This Row],[Timestamp]], "MMMM")</f>
        <v>September</v>
      </c>
      <c r="C7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16" s="2">
        <f>MONTH(sensor_data[[#This Row],[Timestamp]])</f>
        <v>9</v>
      </c>
      <c r="E716" s="2">
        <f>DAY(sensor_data[[#This Row],[Timestamp]])</f>
        <v>20</v>
      </c>
      <c r="F716" t="s">
        <v>421</v>
      </c>
      <c r="H716">
        <v>71.3</v>
      </c>
      <c r="I716">
        <v>30.8</v>
      </c>
      <c r="J716" t="b">
        <v>0</v>
      </c>
      <c r="K716">
        <v>1</v>
      </c>
      <c r="L716" t="str">
        <f>IF(sensor_data[[#This Row],[HVAC Setting]]&lt;=2, "Low", IF(sensor_data[[#This Row],[HVAC Setting]]=3, "Normal", "High"))</f>
        <v>Low</v>
      </c>
      <c r="M716">
        <v>5</v>
      </c>
      <c r="N716">
        <v>5</v>
      </c>
      <c r="O716">
        <f>(sensor_data[[#This Row],[Energy Consumption]]-AVERAGE(sensor_data[Energy Consumption]))/_xlfn.STDEV.P(sensor_data[Energy Consumption])</f>
        <v>-0.19072140568551499</v>
      </c>
      <c r="P716" t="str">
        <f>IF(ABS(sensor_data[[#This Row],[z_zcore]])&gt;3, "Outlier", "Normal")</f>
        <v>Normal</v>
      </c>
      <c r="Q716">
        <f>AVERAGEIF(sensor_data[Unit ID], sensor_data[[#This Row],[Unit ID]], sensor_data[EC])</f>
        <v>17.669473684210526</v>
      </c>
      <c r="R716">
        <f>IF(ISBLANK(sensor_data[[#This Row],[EC]]), sensor_data[[#This Row],[average]], sensor_data[[#This Row],[EC]])</f>
        <v>5</v>
      </c>
      <c r="S716" t="str">
        <f>IF(sensor_data[[#This Row],[Filled Energy Consumption]]&gt;AVERAGE(sensor_data[Filled Energy Consumption]), "High", "Low")</f>
        <v>Low</v>
      </c>
      <c r="T716" t="s">
        <v>146</v>
      </c>
      <c r="U716" t="b">
        <v>0</v>
      </c>
      <c r="V716">
        <v>24</v>
      </c>
      <c r="W716">
        <v>0</v>
      </c>
      <c r="X716" t="s">
        <v>19</v>
      </c>
    </row>
    <row r="717" spans="1:24" x14ac:dyDescent="0.3">
      <c r="A717" s="1">
        <v>45571.372060185182</v>
      </c>
      <c r="B717" s="1" t="str">
        <f>TEXT(sensor_data[[#This Row],[Timestamp]], "MMMM")</f>
        <v>October</v>
      </c>
      <c r="C7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17" s="2">
        <f>MONTH(sensor_data[[#This Row],[Timestamp]])</f>
        <v>10</v>
      </c>
      <c r="E717" s="2">
        <f>DAY(sensor_data[[#This Row],[Timestamp]])</f>
        <v>6</v>
      </c>
      <c r="F717" t="s">
        <v>421</v>
      </c>
      <c r="H717">
        <v>66.400000000000006</v>
      </c>
      <c r="I717">
        <v>46.8</v>
      </c>
      <c r="J717" t="b">
        <v>1</v>
      </c>
      <c r="K717">
        <v>4.5</v>
      </c>
      <c r="L717" t="str">
        <f>IF(sensor_data[[#This Row],[HVAC Setting]]&lt;=2, "Low", IF(sensor_data[[#This Row],[HVAC Setting]]=3, "Normal", "High"))</f>
        <v>High</v>
      </c>
      <c r="M717">
        <v>25.75</v>
      </c>
      <c r="N717">
        <v>25.75</v>
      </c>
      <c r="O717">
        <f>(sensor_data[[#This Row],[Energy Consumption]]-AVERAGE(sensor_data[Energy Consumption]))/_xlfn.STDEV.P(sensor_data[Energy Consumption])</f>
        <v>5.0566193093928603E-2</v>
      </c>
      <c r="P717" t="str">
        <f>IF(ABS(sensor_data[[#This Row],[z_zcore]])&gt;3, "Outlier", "Normal")</f>
        <v>Normal</v>
      </c>
      <c r="Q717">
        <f>AVERAGEIF(sensor_data[Unit ID], sensor_data[[#This Row],[Unit ID]], sensor_data[EC])</f>
        <v>17.669473684210526</v>
      </c>
      <c r="R717">
        <f>IF(ISBLANK(sensor_data[[#This Row],[EC]]), sensor_data[[#This Row],[average]], sensor_data[[#This Row],[EC]])</f>
        <v>25.75</v>
      </c>
      <c r="S717" t="str">
        <f>IF(sensor_data[[#This Row],[Filled Energy Consumption]]&gt;AVERAGE(sensor_data[Filled Energy Consumption]), "High", "Low")</f>
        <v>High</v>
      </c>
      <c r="T717" t="s">
        <v>101</v>
      </c>
      <c r="U717" t="b">
        <v>1</v>
      </c>
      <c r="V717">
        <v>4</v>
      </c>
      <c r="W717">
        <v>1</v>
      </c>
      <c r="X717" t="s">
        <v>14</v>
      </c>
    </row>
    <row r="718" spans="1:24" x14ac:dyDescent="0.3">
      <c r="A718" s="1">
        <v>45456.736967592595</v>
      </c>
      <c r="B718" s="1" t="str">
        <f>TEXT(sensor_data[[#This Row],[Timestamp]], "MMMM")</f>
        <v>June</v>
      </c>
      <c r="C7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18" s="2">
        <f>MONTH(sensor_data[[#This Row],[Timestamp]])</f>
        <v>6</v>
      </c>
      <c r="E718" s="2">
        <f>DAY(sensor_data[[#This Row],[Timestamp]])</f>
        <v>13</v>
      </c>
      <c r="F718" t="s">
        <v>421</v>
      </c>
      <c r="H718">
        <v>94.7</v>
      </c>
      <c r="I718">
        <v>50.6</v>
      </c>
      <c r="J718" t="b">
        <v>0</v>
      </c>
      <c r="K718">
        <v>3</v>
      </c>
      <c r="L718" t="str">
        <f>IF(sensor_data[[#This Row],[HVAC Setting]]&lt;=2, "Low", IF(sensor_data[[#This Row],[HVAC Setting]]=3, "Normal", "High"))</f>
        <v>Normal</v>
      </c>
      <c r="M718">
        <v>18.7</v>
      </c>
      <c r="N718">
        <v>18.7</v>
      </c>
      <c r="O718">
        <f>(sensor_data[[#This Row],[Energy Consumption]]-AVERAGE(sensor_data[Energy Consumption]))/_xlfn.STDEV.P(sensor_data[Energy Consumption])</f>
        <v>-3.1413448901014884E-2</v>
      </c>
      <c r="P718" t="str">
        <f>IF(ABS(sensor_data[[#This Row],[z_zcore]])&gt;3, "Outlier", "Normal")</f>
        <v>Normal</v>
      </c>
      <c r="Q718">
        <f>AVERAGEIF(sensor_data[Unit ID], sensor_data[[#This Row],[Unit ID]], sensor_data[EC])</f>
        <v>17.669473684210526</v>
      </c>
      <c r="R718">
        <f>IF(ISBLANK(sensor_data[[#This Row],[EC]]), sensor_data[[#This Row],[average]], sensor_data[[#This Row],[EC]])</f>
        <v>18.7</v>
      </c>
      <c r="S718" t="str">
        <f>IF(sensor_data[[#This Row],[Filled Energy Consumption]]&gt;AVERAGE(sensor_data[Filled Energy Consumption]), "High", "Low")</f>
        <v>High</v>
      </c>
      <c r="T718" t="s">
        <v>327</v>
      </c>
      <c r="U718" t="b">
        <v>0</v>
      </c>
      <c r="V718">
        <v>8</v>
      </c>
      <c r="W718">
        <v>0</v>
      </c>
      <c r="X718" t="s">
        <v>19</v>
      </c>
    </row>
    <row r="719" spans="1:24" x14ac:dyDescent="0.3">
      <c r="A719" s="1">
        <v>45308.2109375</v>
      </c>
      <c r="B719" s="1" t="str">
        <f>TEXT(sensor_data[[#This Row],[Timestamp]], "MMMM")</f>
        <v>January</v>
      </c>
      <c r="C7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19" s="2">
        <f>MONTH(sensor_data[[#This Row],[Timestamp]])</f>
        <v>1</v>
      </c>
      <c r="E719" s="2">
        <f>DAY(sensor_data[[#This Row],[Timestamp]])</f>
        <v>17</v>
      </c>
      <c r="F719" t="s">
        <v>421</v>
      </c>
      <c r="H719">
        <v>37.299999999999997</v>
      </c>
      <c r="I719">
        <v>33.5</v>
      </c>
      <c r="J719" t="b">
        <v>0</v>
      </c>
      <c r="K719">
        <v>1</v>
      </c>
      <c r="L719" t="str">
        <f>IF(sensor_data[[#This Row],[HVAC Setting]]&lt;=2, "Low", IF(sensor_data[[#This Row],[HVAC Setting]]=3, "Normal", "High"))</f>
        <v>Low</v>
      </c>
      <c r="M719">
        <v>8</v>
      </c>
      <c r="N719">
        <v>8</v>
      </c>
      <c r="O719">
        <f>(sensor_data[[#This Row],[Energy Consumption]]-AVERAGE(sensor_data[Energy Consumption]))/_xlfn.STDEV.P(sensor_data[Energy Consumption])</f>
        <v>-0.15583645164511351</v>
      </c>
      <c r="P719" t="str">
        <f>IF(ABS(sensor_data[[#This Row],[z_zcore]])&gt;3, "Outlier", "Normal")</f>
        <v>Normal</v>
      </c>
      <c r="Q719">
        <f>AVERAGEIF(sensor_data[Unit ID], sensor_data[[#This Row],[Unit ID]], sensor_data[EC])</f>
        <v>17.669473684210526</v>
      </c>
      <c r="R719">
        <f>IF(ISBLANK(sensor_data[[#This Row],[EC]]), sensor_data[[#This Row],[average]], sensor_data[[#This Row],[EC]])</f>
        <v>8</v>
      </c>
      <c r="S719" t="str">
        <f>IF(sensor_data[[#This Row],[Filled Energy Consumption]]&gt;AVERAGE(sensor_data[Filled Energy Consumption]), "High", "Low")</f>
        <v>Low</v>
      </c>
      <c r="T719" t="s">
        <v>192</v>
      </c>
      <c r="U719" t="b">
        <v>0</v>
      </c>
      <c r="V719">
        <v>4</v>
      </c>
      <c r="W719">
        <v>0</v>
      </c>
      <c r="X719" t="s">
        <v>14</v>
      </c>
    </row>
    <row r="720" spans="1:24" x14ac:dyDescent="0.3">
      <c r="A720" s="1">
        <v>45367.869953703703</v>
      </c>
      <c r="B720" s="1" t="str">
        <f>TEXT(sensor_data[[#This Row],[Timestamp]], "MMMM")</f>
        <v>March</v>
      </c>
      <c r="C7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20" s="2">
        <f>MONTH(sensor_data[[#This Row],[Timestamp]])</f>
        <v>3</v>
      </c>
      <c r="E720" s="2">
        <f>DAY(sensor_data[[#This Row],[Timestamp]])</f>
        <v>16</v>
      </c>
      <c r="F720" t="s">
        <v>421</v>
      </c>
      <c r="H720">
        <v>75.2</v>
      </c>
      <c r="I720">
        <v>54.4</v>
      </c>
      <c r="J720" t="b">
        <v>1</v>
      </c>
      <c r="K720">
        <v>3.5</v>
      </c>
      <c r="L720" t="str">
        <f>IF(sensor_data[[#This Row],[HVAC Setting]]&lt;=2, "Low", IF(sensor_data[[#This Row],[HVAC Setting]]=3, "Normal", "High"))</f>
        <v>High</v>
      </c>
      <c r="M720">
        <v>21.99</v>
      </c>
      <c r="N720">
        <v>21.99</v>
      </c>
      <c r="O720">
        <f>(sensor_data[[#This Row],[Energy Consumption]]-AVERAGE(sensor_data[Energy Consumption]))/_xlfn.STDEV.P(sensor_data[Energy Consumption])</f>
        <v>6.8437173632920623E-3</v>
      </c>
      <c r="P720" t="str">
        <f>IF(ABS(sensor_data[[#This Row],[z_zcore]])&gt;3, "Outlier", "Normal")</f>
        <v>Normal</v>
      </c>
      <c r="Q720">
        <f>AVERAGEIF(sensor_data[Unit ID], sensor_data[[#This Row],[Unit ID]], sensor_data[EC])</f>
        <v>17.669473684210526</v>
      </c>
      <c r="R720">
        <f>IF(ISBLANK(sensor_data[[#This Row],[EC]]), sensor_data[[#This Row],[average]], sensor_data[[#This Row],[EC]])</f>
        <v>21.99</v>
      </c>
      <c r="S720" t="str">
        <f>IF(sensor_data[[#This Row],[Filled Energy Consumption]]&gt;AVERAGE(sensor_data[Filled Energy Consumption]), "High", "Low")</f>
        <v>High</v>
      </c>
      <c r="T720" t="s">
        <v>424</v>
      </c>
      <c r="U720" t="b">
        <v>1</v>
      </c>
      <c r="V720">
        <v>22</v>
      </c>
      <c r="W720">
        <v>1</v>
      </c>
      <c r="X720" t="s">
        <v>17</v>
      </c>
    </row>
    <row r="721" spans="1:24" x14ac:dyDescent="0.3">
      <c r="A721" s="1">
        <v>45608.641712962963</v>
      </c>
      <c r="B721" s="1" t="str">
        <f>TEXT(sensor_data[[#This Row],[Timestamp]], "MMMM")</f>
        <v>November</v>
      </c>
      <c r="C7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21" s="2">
        <f>MONTH(sensor_data[[#This Row],[Timestamp]])</f>
        <v>11</v>
      </c>
      <c r="E721" s="2">
        <f>DAY(sensor_data[[#This Row],[Timestamp]])</f>
        <v>12</v>
      </c>
      <c r="F721" t="s">
        <v>421</v>
      </c>
      <c r="H721">
        <v>68.8</v>
      </c>
      <c r="I721">
        <v>44.3</v>
      </c>
      <c r="J721" t="b">
        <v>1</v>
      </c>
      <c r="K721">
        <v>4</v>
      </c>
      <c r="L721" t="str">
        <f>IF(sensor_data[[#This Row],[HVAC Setting]]&lt;=2, "Low", IF(sensor_data[[#This Row],[HVAC Setting]]=3, "Normal", "High"))</f>
        <v>High</v>
      </c>
      <c r="M721">
        <v>21.69</v>
      </c>
      <c r="N721">
        <v>21.69</v>
      </c>
      <c r="O721">
        <f>(sensor_data[[#This Row],[Energy Consumption]]-AVERAGE(sensor_data[Energy Consumption]))/_xlfn.STDEV.P(sensor_data[Energy Consumption])</f>
        <v>3.3552219592519472E-3</v>
      </c>
      <c r="P721" t="str">
        <f>IF(ABS(sensor_data[[#This Row],[z_zcore]])&gt;3, "Outlier", "Normal")</f>
        <v>Normal</v>
      </c>
      <c r="Q721">
        <f>AVERAGEIF(sensor_data[Unit ID], sensor_data[[#This Row],[Unit ID]], sensor_data[EC])</f>
        <v>17.669473684210526</v>
      </c>
      <c r="R721">
        <f>IF(ISBLANK(sensor_data[[#This Row],[EC]]), sensor_data[[#This Row],[average]], sensor_data[[#This Row],[EC]])</f>
        <v>21.69</v>
      </c>
      <c r="S721" t="str">
        <f>IF(sensor_data[[#This Row],[Filled Energy Consumption]]&gt;AVERAGE(sensor_data[Filled Energy Consumption]), "High", "Low")</f>
        <v>High</v>
      </c>
      <c r="T721" t="s">
        <v>142</v>
      </c>
      <c r="U721" t="b">
        <v>1</v>
      </c>
      <c r="V721">
        <v>21</v>
      </c>
      <c r="W721">
        <v>1</v>
      </c>
      <c r="X721" t="s">
        <v>17</v>
      </c>
    </row>
    <row r="722" spans="1:24" x14ac:dyDescent="0.3">
      <c r="A722" s="1">
        <v>45632.755370370367</v>
      </c>
      <c r="B722" s="1" t="str">
        <f>TEXT(sensor_data[[#This Row],[Timestamp]], "MMMM")</f>
        <v>December</v>
      </c>
      <c r="C7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22" s="2">
        <f>MONTH(sensor_data[[#This Row],[Timestamp]])</f>
        <v>12</v>
      </c>
      <c r="E722" s="2">
        <f>DAY(sensor_data[[#This Row],[Timestamp]])</f>
        <v>6</v>
      </c>
      <c r="F722" t="s">
        <v>425</v>
      </c>
      <c r="H722">
        <v>54.8</v>
      </c>
      <c r="I722">
        <v>37.6</v>
      </c>
      <c r="J722" t="b">
        <v>1</v>
      </c>
      <c r="K722">
        <v>5</v>
      </c>
      <c r="L722" t="str">
        <f>IF(sensor_data[[#This Row],[HVAC Setting]]&lt;=2, "Low", IF(sensor_data[[#This Row],[HVAC Setting]]=3, "Normal", "High"))</f>
        <v>High</v>
      </c>
      <c r="M722">
        <v>29.29</v>
      </c>
      <c r="N722">
        <v>29.29</v>
      </c>
      <c r="O722">
        <f>(sensor_data[[#This Row],[Energy Consumption]]-AVERAGE(sensor_data[Energy Consumption]))/_xlfn.STDEV.P(sensor_data[Energy Consumption])</f>
        <v>9.1730438861602343E-2</v>
      </c>
      <c r="P722" t="str">
        <f>IF(ABS(sensor_data[[#This Row],[z_zcore]])&gt;3, "Outlier", "Normal")</f>
        <v>Normal</v>
      </c>
      <c r="Q722">
        <f>AVERAGEIF(sensor_data[Unit ID], sensor_data[[#This Row],[Unit ID]], sensor_data[EC])</f>
        <v>17.28736842105263</v>
      </c>
      <c r="R722">
        <f>IF(ISBLANK(sensor_data[[#This Row],[EC]]), sensor_data[[#This Row],[average]], sensor_data[[#This Row],[EC]])</f>
        <v>29.29</v>
      </c>
      <c r="S722" t="str">
        <f>IF(sensor_data[[#This Row],[Filled Energy Consumption]]&gt;AVERAGE(sensor_data[Filled Energy Consumption]), "High", "Low")</f>
        <v>High</v>
      </c>
      <c r="T722" t="s">
        <v>64</v>
      </c>
      <c r="U722" t="b">
        <v>1</v>
      </c>
      <c r="V722">
        <v>21</v>
      </c>
      <c r="W722">
        <v>1</v>
      </c>
      <c r="X722" t="s">
        <v>19</v>
      </c>
    </row>
    <row r="723" spans="1:24" x14ac:dyDescent="0.3">
      <c r="A723" s="1">
        <v>45503.375439814816</v>
      </c>
      <c r="B723" s="1" t="str">
        <f>TEXT(sensor_data[[#This Row],[Timestamp]], "MMMM")</f>
        <v>July</v>
      </c>
      <c r="C7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23" s="2">
        <f>MONTH(sensor_data[[#This Row],[Timestamp]])</f>
        <v>7</v>
      </c>
      <c r="E723" s="2">
        <f>DAY(sensor_data[[#This Row],[Timestamp]])</f>
        <v>30</v>
      </c>
      <c r="F723" t="s">
        <v>425</v>
      </c>
      <c r="H723">
        <v>96.9</v>
      </c>
      <c r="I723">
        <v>69.900000000000006</v>
      </c>
      <c r="J723" t="b">
        <v>1</v>
      </c>
      <c r="K723">
        <v>3</v>
      </c>
      <c r="L723" t="str">
        <f>IF(sensor_data[[#This Row],[HVAC Setting]]&lt;=2, "Low", IF(sensor_data[[#This Row],[HVAC Setting]]=3, "Normal", "High"))</f>
        <v>Normal</v>
      </c>
      <c r="M723">
        <v>18.77</v>
      </c>
      <c r="N723">
        <v>18.77</v>
      </c>
      <c r="O723">
        <f>(sensor_data[[#This Row],[Energy Consumption]]-AVERAGE(sensor_data[Energy Consumption]))/_xlfn.STDEV.P(sensor_data[Energy Consumption])</f>
        <v>-3.0599466640072182E-2</v>
      </c>
      <c r="P723" t="str">
        <f>IF(ABS(sensor_data[[#This Row],[z_zcore]])&gt;3, "Outlier", "Normal")</f>
        <v>Normal</v>
      </c>
      <c r="Q723">
        <f>AVERAGEIF(sensor_data[Unit ID], sensor_data[[#This Row],[Unit ID]], sensor_data[EC])</f>
        <v>17.28736842105263</v>
      </c>
      <c r="R723">
        <f>IF(ISBLANK(sensor_data[[#This Row],[EC]]), sensor_data[[#This Row],[average]], sensor_data[[#This Row],[EC]])</f>
        <v>18.77</v>
      </c>
      <c r="S723" t="str">
        <f>IF(sensor_data[[#This Row],[Filled Energy Consumption]]&gt;AVERAGE(sensor_data[Filled Energy Consumption]), "High", "Low")</f>
        <v>High</v>
      </c>
      <c r="T723" t="s">
        <v>419</v>
      </c>
      <c r="U723" t="b">
        <v>1</v>
      </c>
      <c r="V723">
        <v>4</v>
      </c>
      <c r="W723">
        <v>0</v>
      </c>
      <c r="X723" t="s">
        <v>19</v>
      </c>
    </row>
    <row r="724" spans="1:24" x14ac:dyDescent="0.3">
      <c r="A724" s="1">
        <v>45402.982881944445</v>
      </c>
      <c r="B724" s="1" t="str">
        <f>TEXT(sensor_data[[#This Row],[Timestamp]], "MMMM")</f>
        <v>April</v>
      </c>
      <c r="C7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24" s="2">
        <f>MONTH(sensor_data[[#This Row],[Timestamp]])</f>
        <v>4</v>
      </c>
      <c r="E724" s="2">
        <f>DAY(sensor_data[[#This Row],[Timestamp]])</f>
        <v>20</v>
      </c>
      <c r="F724" t="s">
        <v>425</v>
      </c>
      <c r="H724">
        <v>70</v>
      </c>
      <c r="I724">
        <v>38.1</v>
      </c>
      <c r="J724" t="b">
        <v>1</v>
      </c>
      <c r="K724">
        <v>3.5</v>
      </c>
      <c r="L724" t="str">
        <f>IF(sensor_data[[#This Row],[HVAC Setting]]&lt;=2, "Low", IF(sensor_data[[#This Row],[HVAC Setting]]=3, "Normal", "High"))</f>
        <v>High</v>
      </c>
      <c r="M724">
        <v>20.86</v>
      </c>
      <c r="N724">
        <v>20.86</v>
      </c>
      <c r="O724">
        <f>(sensor_data[[#This Row],[Energy Consumption]]-AVERAGE(sensor_data[Energy Consumption]))/_xlfn.STDEV.P(sensor_data[Energy Consumption])</f>
        <v>-6.2962819919258175E-3</v>
      </c>
      <c r="P724" t="str">
        <f>IF(ABS(sensor_data[[#This Row],[z_zcore]])&gt;3, "Outlier", "Normal")</f>
        <v>Normal</v>
      </c>
      <c r="Q724">
        <f>AVERAGEIF(sensor_data[Unit ID], sensor_data[[#This Row],[Unit ID]], sensor_data[EC])</f>
        <v>17.28736842105263</v>
      </c>
      <c r="R724">
        <f>IF(ISBLANK(sensor_data[[#This Row],[EC]]), sensor_data[[#This Row],[average]], sensor_data[[#This Row],[EC]])</f>
        <v>20.86</v>
      </c>
      <c r="S724" t="str">
        <f>IF(sensor_data[[#This Row],[Filled Energy Consumption]]&gt;AVERAGE(sensor_data[Filled Energy Consumption]), "High", "Low")</f>
        <v>High</v>
      </c>
      <c r="T724" t="s">
        <v>426</v>
      </c>
      <c r="U724" t="b">
        <v>1</v>
      </c>
      <c r="V724">
        <v>15</v>
      </c>
      <c r="W724">
        <v>1</v>
      </c>
      <c r="X724" t="s">
        <v>17</v>
      </c>
    </row>
    <row r="725" spans="1:24" x14ac:dyDescent="0.3">
      <c r="A725" s="1">
        <v>45540.446006944447</v>
      </c>
      <c r="B725" s="1" t="str">
        <f>TEXT(sensor_data[[#This Row],[Timestamp]], "MMMM")</f>
        <v>September</v>
      </c>
      <c r="C7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25" s="2">
        <f>MONTH(sensor_data[[#This Row],[Timestamp]])</f>
        <v>9</v>
      </c>
      <c r="E725" s="2">
        <f>DAY(sensor_data[[#This Row],[Timestamp]])</f>
        <v>5</v>
      </c>
      <c r="F725" t="s">
        <v>425</v>
      </c>
      <c r="H725">
        <v>77.5</v>
      </c>
      <c r="I725">
        <v>31.3</v>
      </c>
      <c r="J725" t="b">
        <v>1</v>
      </c>
      <c r="K725">
        <v>2</v>
      </c>
      <c r="L725" t="str">
        <f>IF(sensor_data[[#This Row],[HVAC Setting]]&lt;=2, "Low", IF(sensor_data[[#This Row],[HVAC Setting]]=3, "Normal", "High"))</f>
        <v>Low</v>
      </c>
      <c r="M725">
        <v>11.09</v>
      </c>
      <c r="N725">
        <v>11.09</v>
      </c>
      <c r="O725">
        <f>(sensor_data[[#This Row],[Energy Consumption]]-AVERAGE(sensor_data[Energy Consumption]))/_xlfn.STDEV.P(sensor_data[Energy Consumption])</f>
        <v>-0.11990494898349997</v>
      </c>
      <c r="P725" t="str">
        <f>IF(ABS(sensor_data[[#This Row],[z_zcore]])&gt;3, "Outlier", "Normal")</f>
        <v>Normal</v>
      </c>
      <c r="Q725">
        <f>AVERAGEIF(sensor_data[Unit ID], sensor_data[[#This Row],[Unit ID]], sensor_data[EC])</f>
        <v>17.28736842105263</v>
      </c>
      <c r="R725">
        <f>IF(ISBLANK(sensor_data[[#This Row],[EC]]), sensor_data[[#This Row],[average]], sensor_data[[#This Row],[EC]])</f>
        <v>11.09</v>
      </c>
      <c r="S725" t="str">
        <f>IF(sensor_data[[#This Row],[Filled Energy Consumption]]&gt;AVERAGE(sensor_data[Filled Energy Consumption]), "High", "Low")</f>
        <v>Low</v>
      </c>
      <c r="T725" t="s">
        <v>367</v>
      </c>
      <c r="U725" t="b">
        <v>1</v>
      </c>
      <c r="V725">
        <v>3</v>
      </c>
      <c r="W725">
        <v>1</v>
      </c>
      <c r="X725" t="s">
        <v>19</v>
      </c>
    </row>
    <row r="726" spans="1:24" x14ac:dyDescent="0.3">
      <c r="A726" s="1">
        <v>45383.266481481478</v>
      </c>
      <c r="B726" s="1" t="str">
        <f>TEXT(sensor_data[[#This Row],[Timestamp]], "MMMM")</f>
        <v>April</v>
      </c>
      <c r="C7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26" s="2">
        <f>MONTH(sensor_data[[#This Row],[Timestamp]])</f>
        <v>4</v>
      </c>
      <c r="E726" s="2">
        <f>DAY(sensor_data[[#This Row],[Timestamp]])</f>
        <v>1</v>
      </c>
      <c r="F726" t="s">
        <v>425</v>
      </c>
      <c r="H726">
        <v>80.599999999999994</v>
      </c>
      <c r="I726">
        <v>41.8</v>
      </c>
      <c r="J726" t="b">
        <v>1</v>
      </c>
      <c r="K726">
        <v>3</v>
      </c>
      <c r="L726" t="str">
        <f>IF(sensor_data[[#This Row],[HVAC Setting]]&lt;=2, "Low", IF(sensor_data[[#This Row],[HVAC Setting]]=3, "Normal", "High"))</f>
        <v>Normal</v>
      </c>
      <c r="M726">
        <v>17.05</v>
      </c>
      <c r="N726">
        <v>17.05</v>
      </c>
      <c r="O726">
        <f>(sensor_data[[#This Row],[Energy Consumption]]-AVERAGE(sensor_data[Energy Consumption]))/_xlfn.STDEV.P(sensor_data[Energy Consumption])</f>
        <v>-5.0600173623235684E-2</v>
      </c>
      <c r="P726" t="str">
        <f>IF(ABS(sensor_data[[#This Row],[z_zcore]])&gt;3, "Outlier", "Normal")</f>
        <v>Normal</v>
      </c>
      <c r="Q726">
        <f>AVERAGEIF(sensor_data[Unit ID], sensor_data[[#This Row],[Unit ID]], sensor_data[EC])</f>
        <v>17.28736842105263</v>
      </c>
      <c r="R726">
        <f>IF(ISBLANK(sensor_data[[#This Row],[EC]]), sensor_data[[#This Row],[average]], sensor_data[[#This Row],[EC]])</f>
        <v>17.05</v>
      </c>
      <c r="S726" t="str">
        <f>IF(sensor_data[[#This Row],[Filled Energy Consumption]]&gt;AVERAGE(sensor_data[Filled Energy Consumption]), "High", "Low")</f>
        <v>Low</v>
      </c>
      <c r="T726" t="s">
        <v>427</v>
      </c>
      <c r="U726" t="b">
        <v>1</v>
      </c>
      <c r="V726">
        <v>4</v>
      </c>
      <c r="W726">
        <v>0</v>
      </c>
      <c r="X726" t="s">
        <v>14</v>
      </c>
    </row>
    <row r="727" spans="1:24" x14ac:dyDescent="0.3">
      <c r="A727" s="1">
        <v>45344.028009259258</v>
      </c>
      <c r="B727" s="1" t="str">
        <f>TEXT(sensor_data[[#This Row],[Timestamp]], "MMMM")</f>
        <v>February</v>
      </c>
      <c r="C7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27" s="2">
        <f>MONTH(sensor_data[[#This Row],[Timestamp]])</f>
        <v>2</v>
      </c>
      <c r="E727" s="2">
        <f>DAY(sensor_data[[#This Row],[Timestamp]])</f>
        <v>22</v>
      </c>
      <c r="F727" t="s">
        <v>425</v>
      </c>
      <c r="H727">
        <v>50.9</v>
      </c>
      <c r="I727">
        <v>38.4</v>
      </c>
      <c r="J727" t="b">
        <v>0</v>
      </c>
      <c r="K727">
        <v>1</v>
      </c>
      <c r="L727" t="str">
        <f>IF(sensor_data[[#This Row],[HVAC Setting]]&lt;=2, "Low", IF(sensor_data[[#This Row],[HVAC Setting]]=3, "Normal", "High"))</f>
        <v>Low</v>
      </c>
      <c r="M727">
        <v>6</v>
      </c>
      <c r="N727">
        <v>6</v>
      </c>
      <c r="O727">
        <f>(sensor_data[[#This Row],[Energy Consumption]]-AVERAGE(sensor_data[Energy Consumption]))/_xlfn.STDEV.P(sensor_data[Energy Consumption])</f>
        <v>-0.17909308767204782</v>
      </c>
      <c r="P727" t="str">
        <f>IF(ABS(sensor_data[[#This Row],[z_zcore]])&gt;3, "Outlier", "Normal")</f>
        <v>Normal</v>
      </c>
      <c r="Q727">
        <f>AVERAGEIF(sensor_data[Unit ID], sensor_data[[#This Row],[Unit ID]], sensor_data[EC])</f>
        <v>17.28736842105263</v>
      </c>
      <c r="R727">
        <f>IF(ISBLANK(sensor_data[[#This Row],[EC]]), sensor_data[[#This Row],[average]], sensor_data[[#This Row],[EC]])</f>
        <v>6</v>
      </c>
      <c r="S727" t="str">
        <f>IF(sensor_data[[#This Row],[Filled Energy Consumption]]&gt;AVERAGE(sensor_data[Filled Energy Consumption]), "High", "Low")</f>
        <v>Low</v>
      </c>
      <c r="T727" t="s">
        <v>63</v>
      </c>
      <c r="U727" t="b">
        <v>0</v>
      </c>
      <c r="V727">
        <v>19</v>
      </c>
      <c r="W727">
        <v>0</v>
      </c>
      <c r="X727" t="s">
        <v>14</v>
      </c>
    </row>
    <row r="728" spans="1:24" x14ac:dyDescent="0.3">
      <c r="A728" s="1">
        <v>45295.333518518521</v>
      </c>
      <c r="B728" s="1" t="str">
        <f>TEXT(sensor_data[[#This Row],[Timestamp]], "MMMM")</f>
        <v>January</v>
      </c>
      <c r="C7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28" s="2">
        <f>MONTH(sensor_data[[#This Row],[Timestamp]])</f>
        <v>1</v>
      </c>
      <c r="E728" s="2">
        <f>DAY(sensor_data[[#This Row],[Timestamp]])</f>
        <v>4</v>
      </c>
      <c r="F728" t="s">
        <v>425</v>
      </c>
      <c r="H728">
        <v>45.5</v>
      </c>
      <c r="I728">
        <v>28.6</v>
      </c>
      <c r="J728" t="b">
        <v>0</v>
      </c>
      <c r="K728">
        <v>4</v>
      </c>
      <c r="L728" t="str">
        <f>IF(sensor_data[[#This Row],[HVAC Setting]]&lt;=2, "Low", IF(sensor_data[[#This Row],[HVAC Setting]]=3, "Normal", "High"))</f>
        <v>High</v>
      </c>
      <c r="M728">
        <v>22</v>
      </c>
      <c r="N728">
        <v>22</v>
      </c>
      <c r="O728">
        <f>(sensor_data[[#This Row],[Energy Consumption]]-AVERAGE(sensor_data[Energy Consumption]))/_xlfn.STDEV.P(sensor_data[Energy Consumption])</f>
        <v>6.9600005434267524E-3</v>
      </c>
      <c r="P728" t="str">
        <f>IF(ABS(sensor_data[[#This Row],[z_zcore]])&gt;3, "Outlier", "Normal")</f>
        <v>Normal</v>
      </c>
      <c r="Q728">
        <f>AVERAGEIF(sensor_data[Unit ID], sensor_data[[#This Row],[Unit ID]], sensor_data[EC])</f>
        <v>17.28736842105263</v>
      </c>
      <c r="R728">
        <f>IF(ISBLANK(sensor_data[[#This Row],[EC]]), sensor_data[[#This Row],[average]], sensor_data[[#This Row],[EC]])</f>
        <v>22</v>
      </c>
      <c r="S728" t="str">
        <f>IF(sensor_data[[#This Row],[Filled Energy Consumption]]&gt;AVERAGE(sensor_data[Filled Energy Consumption]), "High", "Low")</f>
        <v>High</v>
      </c>
      <c r="T728" t="s">
        <v>351</v>
      </c>
      <c r="U728" t="b">
        <v>0</v>
      </c>
      <c r="V728">
        <v>20</v>
      </c>
      <c r="W728">
        <v>0</v>
      </c>
      <c r="X728" t="s">
        <v>19</v>
      </c>
    </row>
    <row r="729" spans="1:24" x14ac:dyDescent="0.3">
      <c r="A729" s="1">
        <v>45448.690729166665</v>
      </c>
      <c r="B729" s="1" t="str">
        <f>TEXT(sensor_data[[#This Row],[Timestamp]], "MMMM")</f>
        <v>June</v>
      </c>
      <c r="C7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29" s="2">
        <f>MONTH(sensor_data[[#This Row],[Timestamp]])</f>
        <v>6</v>
      </c>
      <c r="E729" s="2">
        <f>DAY(sensor_data[[#This Row],[Timestamp]])</f>
        <v>5</v>
      </c>
      <c r="F729" t="s">
        <v>425</v>
      </c>
      <c r="H729">
        <v>81.900000000000006</v>
      </c>
      <c r="I729">
        <v>69.7</v>
      </c>
      <c r="J729" t="b">
        <v>0</v>
      </c>
      <c r="K729">
        <v>3</v>
      </c>
      <c r="L729" t="str">
        <f>IF(sensor_data[[#This Row],[HVAC Setting]]&lt;=2, "Low", IF(sensor_data[[#This Row],[HVAC Setting]]=3, "Normal", "High"))</f>
        <v>Normal</v>
      </c>
      <c r="M729">
        <v>15</v>
      </c>
      <c r="N729">
        <v>15</v>
      </c>
      <c r="O729">
        <f>(sensor_data[[#This Row],[Energy Consumption]]-AVERAGE(sensor_data[Energy Consumption]))/_xlfn.STDEV.P(sensor_data[Energy Consumption])</f>
        <v>-7.4438225550843368E-2</v>
      </c>
      <c r="P729" t="str">
        <f>IF(ABS(sensor_data[[#This Row],[z_zcore]])&gt;3, "Outlier", "Normal")</f>
        <v>Normal</v>
      </c>
      <c r="Q729">
        <f>AVERAGEIF(sensor_data[Unit ID], sensor_data[[#This Row],[Unit ID]], sensor_data[EC])</f>
        <v>17.28736842105263</v>
      </c>
      <c r="R729">
        <f>IF(ISBLANK(sensor_data[[#This Row],[EC]]), sensor_data[[#This Row],[average]], sensor_data[[#This Row],[EC]])</f>
        <v>15</v>
      </c>
      <c r="S729" t="str">
        <f>IF(sensor_data[[#This Row],[Filled Energy Consumption]]&gt;AVERAGE(sensor_data[Filled Energy Consumption]), "High", "Low")</f>
        <v>Low</v>
      </c>
      <c r="T729" t="s">
        <v>149</v>
      </c>
      <c r="U729" t="b">
        <v>0</v>
      </c>
      <c r="V729">
        <v>14</v>
      </c>
      <c r="W729">
        <v>1</v>
      </c>
      <c r="X729" t="s">
        <v>14</v>
      </c>
    </row>
    <row r="730" spans="1:24" x14ac:dyDescent="0.3">
      <c r="A730" s="1">
        <v>45356.583113425928</v>
      </c>
      <c r="B730" s="1" t="str">
        <f>TEXT(sensor_data[[#This Row],[Timestamp]], "MMMM")</f>
        <v>March</v>
      </c>
      <c r="C7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30" s="2">
        <f>MONTH(sensor_data[[#This Row],[Timestamp]])</f>
        <v>3</v>
      </c>
      <c r="E730" s="2">
        <f>DAY(sensor_data[[#This Row],[Timestamp]])</f>
        <v>5</v>
      </c>
      <c r="F730" t="s">
        <v>425</v>
      </c>
      <c r="H730">
        <v>70.400000000000006</v>
      </c>
      <c r="I730">
        <v>54.1</v>
      </c>
      <c r="J730" t="b">
        <v>1</v>
      </c>
      <c r="K730">
        <v>2</v>
      </c>
      <c r="L730" t="str">
        <f>IF(sensor_data[[#This Row],[HVAC Setting]]&lt;=2, "Low", IF(sensor_data[[#This Row],[HVAC Setting]]=3, "Normal", "High"))</f>
        <v>Low</v>
      </c>
      <c r="M730">
        <v>11.32</v>
      </c>
      <c r="N730">
        <v>11.32</v>
      </c>
      <c r="O730">
        <f>(sensor_data[[#This Row],[Energy Consumption]]-AVERAGE(sensor_data[Energy Consumption]))/_xlfn.STDEV.P(sensor_data[Energy Consumption])</f>
        <v>-0.11723043584040252</v>
      </c>
      <c r="P730" t="str">
        <f>IF(ABS(sensor_data[[#This Row],[z_zcore]])&gt;3, "Outlier", "Normal")</f>
        <v>Normal</v>
      </c>
      <c r="Q730">
        <f>AVERAGEIF(sensor_data[Unit ID], sensor_data[[#This Row],[Unit ID]], sensor_data[EC])</f>
        <v>17.28736842105263</v>
      </c>
      <c r="R730">
        <f>IF(ISBLANK(sensor_data[[#This Row],[EC]]), sensor_data[[#This Row],[average]], sensor_data[[#This Row],[EC]])</f>
        <v>11.32</v>
      </c>
      <c r="S730" t="str">
        <f>IF(sensor_data[[#This Row],[Filled Energy Consumption]]&gt;AVERAGE(sensor_data[Filled Energy Consumption]), "High", "Low")</f>
        <v>Low</v>
      </c>
      <c r="T730" t="s">
        <v>428</v>
      </c>
      <c r="U730" t="b">
        <v>1</v>
      </c>
      <c r="V730">
        <v>22</v>
      </c>
      <c r="W730">
        <v>1</v>
      </c>
      <c r="X730" t="s">
        <v>19</v>
      </c>
    </row>
    <row r="731" spans="1:24" x14ac:dyDescent="0.3">
      <c r="A731" s="1">
        <v>45485.947094907409</v>
      </c>
      <c r="B731" s="1" t="str">
        <f>TEXT(sensor_data[[#This Row],[Timestamp]], "MMMM")</f>
        <v>July</v>
      </c>
      <c r="C7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31" s="2">
        <f>MONTH(sensor_data[[#This Row],[Timestamp]])</f>
        <v>7</v>
      </c>
      <c r="E731" s="2">
        <f>DAY(sensor_data[[#This Row],[Timestamp]])</f>
        <v>12</v>
      </c>
      <c r="F731" t="s">
        <v>425</v>
      </c>
      <c r="H731">
        <v>98.4</v>
      </c>
      <c r="I731">
        <v>62.6</v>
      </c>
      <c r="J731" t="b">
        <v>0</v>
      </c>
      <c r="K731">
        <v>4</v>
      </c>
      <c r="L731" t="str">
        <f>IF(sensor_data[[#This Row],[HVAC Setting]]&lt;=2, "Low", IF(sensor_data[[#This Row],[HVAC Setting]]=3, "Normal", "High"))</f>
        <v>High</v>
      </c>
      <c r="M731">
        <v>23</v>
      </c>
      <c r="N731">
        <v>23</v>
      </c>
      <c r="O731">
        <f>(sensor_data[[#This Row],[Energy Consumption]]-AVERAGE(sensor_data[Energy Consumption]))/_xlfn.STDEV.P(sensor_data[Energy Consumption])</f>
        <v>1.8588318556893912E-2</v>
      </c>
      <c r="P731" t="str">
        <f>IF(ABS(sensor_data[[#This Row],[z_zcore]])&gt;3, "Outlier", "Normal")</f>
        <v>Normal</v>
      </c>
      <c r="Q731">
        <f>AVERAGEIF(sensor_data[Unit ID], sensor_data[[#This Row],[Unit ID]], sensor_data[EC])</f>
        <v>17.28736842105263</v>
      </c>
      <c r="R731">
        <f>IF(ISBLANK(sensor_data[[#This Row],[EC]]), sensor_data[[#This Row],[average]], sensor_data[[#This Row],[EC]])</f>
        <v>23</v>
      </c>
      <c r="S731" t="str">
        <f>IF(sensor_data[[#This Row],[Filled Energy Consumption]]&gt;AVERAGE(sensor_data[Filled Energy Consumption]), "High", "Low")</f>
        <v>High</v>
      </c>
      <c r="T731" t="s">
        <v>123</v>
      </c>
      <c r="U731" t="b">
        <v>0</v>
      </c>
      <c r="V731">
        <v>4</v>
      </c>
      <c r="W731">
        <v>0</v>
      </c>
      <c r="X731" t="s">
        <v>14</v>
      </c>
    </row>
    <row r="732" spans="1:24" x14ac:dyDescent="0.3">
      <c r="A732" s="1">
        <v>45459.404224537036</v>
      </c>
      <c r="B732" s="1" t="str">
        <f>TEXT(sensor_data[[#This Row],[Timestamp]], "MMMM")</f>
        <v>June</v>
      </c>
      <c r="C7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32" s="2">
        <f>MONTH(sensor_data[[#This Row],[Timestamp]])</f>
        <v>6</v>
      </c>
      <c r="E732" s="2">
        <f>DAY(sensor_data[[#This Row],[Timestamp]])</f>
        <v>16</v>
      </c>
      <c r="F732" t="s">
        <v>425</v>
      </c>
      <c r="H732">
        <v>93.1</v>
      </c>
      <c r="I732">
        <v>47.4</v>
      </c>
      <c r="J732" t="b">
        <v>0</v>
      </c>
      <c r="K732">
        <v>3.5</v>
      </c>
      <c r="L732" t="str">
        <f>IF(sensor_data[[#This Row],[HVAC Setting]]&lt;=2, "Low", IF(sensor_data[[#This Row],[HVAC Setting]]=3, "Normal", "High"))</f>
        <v>High</v>
      </c>
      <c r="M732">
        <v>20.48</v>
      </c>
      <c r="N732">
        <v>20.48</v>
      </c>
      <c r="O732">
        <f>(sensor_data[[#This Row],[Energy Consumption]]-AVERAGE(sensor_data[Energy Consumption]))/_xlfn.STDEV.P(sensor_data[Energy Consumption])</f>
        <v>-1.0715042837043326E-2</v>
      </c>
      <c r="P732" t="str">
        <f>IF(ABS(sensor_data[[#This Row],[z_zcore]])&gt;3, "Outlier", "Normal")</f>
        <v>Normal</v>
      </c>
      <c r="Q732">
        <f>AVERAGEIF(sensor_data[Unit ID], sensor_data[[#This Row],[Unit ID]], sensor_data[EC])</f>
        <v>17.28736842105263</v>
      </c>
      <c r="R732">
        <f>IF(ISBLANK(sensor_data[[#This Row],[EC]]), sensor_data[[#This Row],[average]], sensor_data[[#This Row],[EC]])</f>
        <v>20.48</v>
      </c>
      <c r="S732" t="str">
        <f>IF(sensor_data[[#This Row],[Filled Energy Consumption]]&gt;AVERAGE(sensor_data[Filled Energy Consumption]), "High", "Low")</f>
        <v>High</v>
      </c>
      <c r="T732" t="s">
        <v>37</v>
      </c>
      <c r="U732" t="b">
        <v>0</v>
      </c>
      <c r="V732">
        <v>6</v>
      </c>
      <c r="W732">
        <v>0</v>
      </c>
      <c r="X732" t="s">
        <v>19</v>
      </c>
    </row>
    <row r="733" spans="1:24" x14ac:dyDescent="0.3">
      <c r="A733" s="1">
        <v>45565.315879629627</v>
      </c>
      <c r="B733" s="1" t="str">
        <f>TEXT(sensor_data[[#This Row],[Timestamp]], "MMMM")</f>
        <v>September</v>
      </c>
      <c r="C7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33" s="2">
        <f>MONTH(sensor_data[[#This Row],[Timestamp]])</f>
        <v>9</v>
      </c>
      <c r="E733" s="2">
        <f>DAY(sensor_data[[#This Row],[Timestamp]])</f>
        <v>30</v>
      </c>
      <c r="F733" t="s">
        <v>425</v>
      </c>
      <c r="H733">
        <v>63.8</v>
      </c>
      <c r="I733">
        <v>34.799999999999997</v>
      </c>
      <c r="J733" t="b">
        <v>0</v>
      </c>
      <c r="K733">
        <v>2</v>
      </c>
      <c r="L733" t="str">
        <f>IF(sensor_data[[#This Row],[HVAC Setting]]&lt;=2, "Low", IF(sensor_data[[#This Row],[HVAC Setting]]=3, "Normal", "High"))</f>
        <v>Low</v>
      </c>
      <c r="M733">
        <v>10</v>
      </c>
      <c r="N733">
        <v>10</v>
      </c>
      <c r="O733">
        <f>(sensor_data[[#This Row],[Energy Consumption]]-AVERAGE(sensor_data[Energy Consumption]))/_xlfn.STDEV.P(sensor_data[Energy Consumption])</f>
        <v>-0.13257981561817916</v>
      </c>
      <c r="P733" t="str">
        <f>IF(ABS(sensor_data[[#This Row],[z_zcore]])&gt;3, "Outlier", "Normal")</f>
        <v>Normal</v>
      </c>
      <c r="Q733">
        <f>AVERAGEIF(sensor_data[Unit ID], sensor_data[[#This Row],[Unit ID]], sensor_data[EC])</f>
        <v>17.28736842105263</v>
      </c>
      <c r="R733">
        <f>IF(ISBLANK(sensor_data[[#This Row],[EC]]), sensor_data[[#This Row],[average]], sensor_data[[#This Row],[EC]])</f>
        <v>10</v>
      </c>
      <c r="S733" t="str">
        <f>IF(sensor_data[[#This Row],[Filled Energy Consumption]]&gt;AVERAGE(sensor_data[Filled Energy Consumption]), "High", "Low")</f>
        <v>Low</v>
      </c>
      <c r="T733" t="s">
        <v>429</v>
      </c>
      <c r="U733" t="b">
        <v>0</v>
      </c>
      <c r="V733">
        <v>22</v>
      </c>
      <c r="W733">
        <v>0</v>
      </c>
      <c r="X733" t="s">
        <v>17</v>
      </c>
    </row>
    <row r="734" spans="1:24" x14ac:dyDescent="0.3">
      <c r="A734" s="1">
        <v>45615.107592592591</v>
      </c>
      <c r="B734" s="1" t="str">
        <f>TEXT(sensor_data[[#This Row],[Timestamp]], "MMMM")</f>
        <v>November</v>
      </c>
      <c r="C7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34" s="2">
        <f>MONTH(sensor_data[[#This Row],[Timestamp]])</f>
        <v>11</v>
      </c>
      <c r="E734" s="2">
        <f>DAY(sensor_data[[#This Row],[Timestamp]])</f>
        <v>19</v>
      </c>
      <c r="F734" t="s">
        <v>425</v>
      </c>
      <c r="H734">
        <v>70.400000000000006</v>
      </c>
      <c r="I734">
        <v>43.2</v>
      </c>
      <c r="J734" t="b">
        <v>0</v>
      </c>
      <c r="K734">
        <v>0</v>
      </c>
      <c r="L734" t="str">
        <f>IF(sensor_data[[#This Row],[HVAC Setting]]&lt;=2, "Low", IF(sensor_data[[#This Row],[HVAC Setting]]=3, "Normal", "High"))</f>
        <v>Low</v>
      </c>
      <c r="M734">
        <v>0</v>
      </c>
      <c r="N734">
        <v>0</v>
      </c>
      <c r="O734">
        <f>(sensor_data[[#This Row],[Energy Consumption]]-AVERAGE(sensor_data[Energy Consumption]))/_xlfn.STDEV.P(sensor_data[Energy Consumption])</f>
        <v>-0.24886299575285079</v>
      </c>
      <c r="P734" t="str">
        <f>IF(ABS(sensor_data[[#This Row],[z_zcore]])&gt;3, "Outlier", "Normal")</f>
        <v>Normal</v>
      </c>
      <c r="Q734">
        <f>AVERAGEIF(sensor_data[Unit ID], sensor_data[[#This Row],[Unit ID]], sensor_data[EC])</f>
        <v>17.28736842105263</v>
      </c>
      <c r="R734">
        <f>IF(ISBLANK(sensor_data[[#This Row],[EC]]), sensor_data[[#This Row],[average]], sensor_data[[#This Row],[EC]])</f>
        <v>0</v>
      </c>
      <c r="S734" t="str">
        <f>IF(sensor_data[[#This Row],[Filled Energy Consumption]]&gt;AVERAGE(sensor_data[Filled Energy Consumption]), "High", "Low")</f>
        <v>Low</v>
      </c>
      <c r="T734" t="s">
        <v>430</v>
      </c>
      <c r="U734" t="b">
        <v>0</v>
      </c>
      <c r="V734">
        <v>20</v>
      </c>
      <c r="W734">
        <v>0</v>
      </c>
      <c r="X734" t="s">
        <v>17</v>
      </c>
    </row>
    <row r="735" spans="1:24" x14ac:dyDescent="0.3">
      <c r="A735" s="1">
        <v>45325.667187500003</v>
      </c>
      <c r="B735" s="1" t="str">
        <f>TEXT(sensor_data[[#This Row],[Timestamp]], "MMMM")</f>
        <v>February</v>
      </c>
      <c r="C7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35" s="2">
        <f>MONTH(sensor_data[[#This Row],[Timestamp]])</f>
        <v>2</v>
      </c>
      <c r="E735" s="2">
        <f>DAY(sensor_data[[#This Row],[Timestamp]])</f>
        <v>3</v>
      </c>
      <c r="F735" t="s">
        <v>425</v>
      </c>
      <c r="H735">
        <v>40.1</v>
      </c>
      <c r="I735">
        <v>35.4</v>
      </c>
      <c r="J735" t="b">
        <v>0</v>
      </c>
      <c r="K735">
        <v>3.5</v>
      </c>
      <c r="L735" t="str">
        <f>IF(sensor_data[[#This Row],[HVAC Setting]]&lt;=2, "Low", IF(sensor_data[[#This Row],[HVAC Setting]]=3, "Normal", "High"))</f>
        <v>High</v>
      </c>
      <c r="M735">
        <v>20.48</v>
      </c>
      <c r="N735">
        <v>20.48</v>
      </c>
      <c r="O735">
        <f>(sensor_data[[#This Row],[Energy Consumption]]-AVERAGE(sensor_data[Energy Consumption]))/_xlfn.STDEV.P(sensor_data[Energy Consumption])</f>
        <v>-1.0715042837043326E-2</v>
      </c>
      <c r="P735" t="str">
        <f>IF(ABS(sensor_data[[#This Row],[z_zcore]])&gt;3, "Outlier", "Normal")</f>
        <v>Normal</v>
      </c>
      <c r="Q735">
        <f>AVERAGEIF(sensor_data[Unit ID], sensor_data[[#This Row],[Unit ID]], sensor_data[EC])</f>
        <v>17.28736842105263</v>
      </c>
      <c r="R735">
        <f>IF(ISBLANK(sensor_data[[#This Row],[EC]]), sensor_data[[#This Row],[average]], sensor_data[[#This Row],[EC]])</f>
        <v>20.48</v>
      </c>
      <c r="S735" t="str">
        <f>IF(sensor_data[[#This Row],[Filled Energy Consumption]]&gt;AVERAGE(sensor_data[Filled Energy Consumption]), "High", "Low")</f>
        <v>High</v>
      </c>
      <c r="T735" t="s">
        <v>431</v>
      </c>
      <c r="U735" t="b">
        <v>0</v>
      </c>
      <c r="V735">
        <v>11</v>
      </c>
      <c r="W735">
        <v>0</v>
      </c>
      <c r="X735" t="s">
        <v>19</v>
      </c>
    </row>
    <row r="736" spans="1:24" x14ac:dyDescent="0.3">
      <c r="A736" s="1">
        <v>45335.987060185187</v>
      </c>
      <c r="B736" s="1" t="str">
        <f>TEXT(sensor_data[[#This Row],[Timestamp]], "MMMM")</f>
        <v>February</v>
      </c>
      <c r="C7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36" s="2">
        <f>MONTH(sensor_data[[#This Row],[Timestamp]])</f>
        <v>2</v>
      </c>
      <c r="E736" s="2">
        <f>DAY(sensor_data[[#This Row],[Timestamp]])</f>
        <v>13</v>
      </c>
      <c r="F736" t="s">
        <v>425</v>
      </c>
      <c r="H736">
        <v>56.6</v>
      </c>
      <c r="I736">
        <v>26.8</v>
      </c>
      <c r="J736" t="b">
        <v>0</v>
      </c>
      <c r="K736">
        <v>4</v>
      </c>
      <c r="L736" t="str">
        <f>IF(sensor_data[[#This Row],[HVAC Setting]]&lt;=2, "Low", IF(sensor_data[[#This Row],[HVAC Setting]]=3, "Normal", "High"))</f>
        <v>High</v>
      </c>
      <c r="M736">
        <v>20</v>
      </c>
      <c r="N736">
        <v>20</v>
      </c>
      <c r="O736">
        <f>(sensor_data[[#This Row],[Energy Consumption]]-AVERAGE(sensor_data[Energy Consumption]))/_xlfn.STDEV.P(sensor_data[Energy Consumption])</f>
        <v>-1.6296635483507568E-2</v>
      </c>
      <c r="P736" t="str">
        <f>IF(ABS(sensor_data[[#This Row],[z_zcore]])&gt;3, "Outlier", "Normal")</f>
        <v>Normal</v>
      </c>
      <c r="Q736">
        <f>AVERAGEIF(sensor_data[Unit ID], sensor_data[[#This Row],[Unit ID]], sensor_data[EC])</f>
        <v>17.28736842105263</v>
      </c>
      <c r="R736">
        <f>IF(ISBLANK(sensor_data[[#This Row],[EC]]), sensor_data[[#This Row],[average]], sensor_data[[#This Row],[EC]])</f>
        <v>20</v>
      </c>
      <c r="S736" t="str">
        <f>IF(sensor_data[[#This Row],[Filled Energy Consumption]]&gt;AVERAGE(sensor_data[Filled Energy Consumption]), "High", "Low")</f>
        <v>High</v>
      </c>
      <c r="T736" t="s">
        <v>164</v>
      </c>
      <c r="U736" t="b">
        <v>0</v>
      </c>
      <c r="V736">
        <v>7</v>
      </c>
      <c r="W736">
        <v>0</v>
      </c>
      <c r="X736" t="s">
        <v>17</v>
      </c>
    </row>
    <row r="737" spans="1:24" x14ac:dyDescent="0.3">
      <c r="A737" s="1">
        <v>45338.507870370369</v>
      </c>
      <c r="B737" s="1" t="str">
        <f>TEXT(sensor_data[[#This Row],[Timestamp]], "MMMM")</f>
        <v>February</v>
      </c>
      <c r="C7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37" s="2">
        <f>MONTH(sensor_data[[#This Row],[Timestamp]])</f>
        <v>2</v>
      </c>
      <c r="E737" s="2">
        <f>DAY(sensor_data[[#This Row],[Timestamp]])</f>
        <v>16</v>
      </c>
      <c r="F737" t="s">
        <v>425</v>
      </c>
      <c r="H737">
        <v>42.1</v>
      </c>
      <c r="I737">
        <v>38.9</v>
      </c>
      <c r="J737" t="b">
        <v>1</v>
      </c>
      <c r="K737">
        <v>4</v>
      </c>
      <c r="L737" t="str">
        <f>IF(sensor_data[[#This Row],[HVAC Setting]]&lt;=2, "Low", IF(sensor_data[[#This Row],[HVAC Setting]]=3, "Normal", "High"))</f>
        <v>High</v>
      </c>
      <c r="M737">
        <v>24.04</v>
      </c>
      <c r="N737">
        <v>24.04</v>
      </c>
      <c r="O737">
        <f>(sensor_data[[#This Row],[Energy Consumption]]-AVERAGE(sensor_data[Energy Consumption]))/_xlfn.STDEV.P(sensor_data[Energy Consumption])</f>
        <v>3.068176929089975E-2</v>
      </c>
      <c r="P737" t="str">
        <f>IF(ABS(sensor_data[[#This Row],[z_zcore]])&gt;3, "Outlier", "Normal")</f>
        <v>Normal</v>
      </c>
      <c r="Q737">
        <f>AVERAGEIF(sensor_data[Unit ID], sensor_data[[#This Row],[Unit ID]], sensor_data[EC])</f>
        <v>17.28736842105263</v>
      </c>
      <c r="R737">
        <f>IF(ISBLANK(sensor_data[[#This Row],[EC]]), sensor_data[[#This Row],[average]], sensor_data[[#This Row],[EC]])</f>
        <v>24.04</v>
      </c>
      <c r="S737" t="str">
        <f>IF(sensor_data[[#This Row],[Filled Energy Consumption]]&gt;AVERAGE(sensor_data[Filled Energy Consumption]), "High", "Low")</f>
        <v>High</v>
      </c>
      <c r="T737" t="s">
        <v>81</v>
      </c>
      <c r="U737" t="b">
        <v>1</v>
      </c>
      <c r="V737">
        <v>2</v>
      </c>
      <c r="W737">
        <v>0</v>
      </c>
      <c r="X737" t="s">
        <v>19</v>
      </c>
    </row>
    <row r="738" spans="1:24" x14ac:dyDescent="0.3">
      <c r="A738" s="1">
        <v>45477.526331018518</v>
      </c>
      <c r="B738" s="1" t="str">
        <f>TEXT(sensor_data[[#This Row],[Timestamp]], "MMMM")</f>
        <v>July</v>
      </c>
      <c r="C7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38" s="2">
        <f>MONTH(sensor_data[[#This Row],[Timestamp]])</f>
        <v>7</v>
      </c>
      <c r="E738" s="2">
        <f>DAY(sensor_data[[#This Row],[Timestamp]])</f>
        <v>4</v>
      </c>
      <c r="F738" t="s">
        <v>425</v>
      </c>
      <c r="H738">
        <v>86.5</v>
      </c>
      <c r="I738">
        <v>50.5</v>
      </c>
      <c r="J738" t="b">
        <v>0</v>
      </c>
      <c r="K738">
        <v>4.5</v>
      </c>
      <c r="L738" t="str">
        <f>IF(sensor_data[[#This Row],[HVAC Setting]]&lt;=2, "Low", IF(sensor_data[[#This Row],[HVAC Setting]]=3, "Normal", "High"))</f>
        <v>High</v>
      </c>
      <c r="M738">
        <v>26.78</v>
      </c>
      <c r="N738">
        <v>26.78</v>
      </c>
      <c r="O738">
        <f>(sensor_data[[#This Row],[Energy Consumption]]-AVERAGE(sensor_data[Energy Consumption]))/_xlfn.STDEV.P(sensor_data[Energy Consumption])</f>
        <v>6.2543360647799792E-2</v>
      </c>
      <c r="P738" t="str">
        <f>IF(ABS(sensor_data[[#This Row],[z_zcore]])&gt;3, "Outlier", "Normal")</f>
        <v>Normal</v>
      </c>
      <c r="Q738">
        <f>AVERAGEIF(sensor_data[Unit ID], sensor_data[[#This Row],[Unit ID]], sensor_data[EC])</f>
        <v>17.28736842105263</v>
      </c>
      <c r="R738">
        <f>IF(ISBLANK(sensor_data[[#This Row],[EC]]), sensor_data[[#This Row],[average]], sensor_data[[#This Row],[EC]])</f>
        <v>26.78</v>
      </c>
      <c r="S738" t="str">
        <f>IF(sensor_data[[#This Row],[Filled Energy Consumption]]&gt;AVERAGE(sensor_data[Filled Energy Consumption]), "High", "Low")</f>
        <v>High</v>
      </c>
      <c r="T738" t="s">
        <v>432</v>
      </c>
      <c r="U738" t="b">
        <v>0</v>
      </c>
      <c r="V738">
        <v>19</v>
      </c>
      <c r="W738">
        <v>0</v>
      </c>
      <c r="X738" t="s">
        <v>19</v>
      </c>
    </row>
    <row r="739" spans="1:24" x14ac:dyDescent="0.3">
      <c r="A739" s="1">
        <v>45353.796400462961</v>
      </c>
      <c r="B739" s="1" t="str">
        <f>TEXT(sensor_data[[#This Row],[Timestamp]], "MMMM")</f>
        <v>March</v>
      </c>
      <c r="C7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39" s="2">
        <f>MONTH(sensor_data[[#This Row],[Timestamp]])</f>
        <v>3</v>
      </c>
      <c r="E739" s="2">
        <f>DAY(sensor_data[[#This Row],[Timestamp]])</f>
        <v>2</v>
      </c>
      <c r="F739" t="s">
        <v>425</v>
      </c>
      <c r="H739">
        <v>71.5</v>
      </c>
      <c r="I739">
        <v>33</v>
      </c>
      <c r="J739" t="b">
        <v>1</v>
      </c>
      <c r="K739">
        <v>3.5</v>
      </c>
      <c r="L739" t="str">
        <f>IF(sensor_data[[#This Row],[HVAC Setting]]&lt;=2, "Low", IF(sensor_data[[#This Row],[HVAC Setting]]=3, "Normal", "High"))</f>
        <v>High</v>
      </c>
      <c r="M739">
        <v>22.3</v>
      </c>
      <c r="N739">
        <v>22.3</v>
      </c>
      <c r="O739">
        <f>(sensor_data[[#This Row],[Energy Consumption]]-AVERAGE(sensor_data[Energy Consumption]))/_xlfn.STDEV.P(sensor_data[Energy Consumption])</f>
        <v>1.0448495947466909E-2</v>
      </c>
      <c r="P739" t="str">
        <f>IF(ABS(sensor_data[[#This Row],[z_zcore]])&gt;3, "Outlier", "Normal")</f>
        <v>Normal</v>
      </c>
      <c r="Q739">
        <f>AVERAGEIF(sensor_data[Unit ID], sensor_data[[#This Row],[Unit ID]], sensor_data[EC])</f>
        <v>17.28736842105263</v>
      </c>
      <c r="R739">
        <f>IF(ISBLANK(sensor_data[[#This Row],[EC]]), sensor_data[[#This Row],[average]], sensor_data[[#This Row],[EC]])</f>
        <v>22.3</v>
      </c>
      <c r="S739" t="str">
        <f>IF(sensor_data[[#This Row],[Filled Energy Consumption]]&gt;AVERAGE(sensor_data[Filled Energy Consumption]), "High", "Low")</f>
        <v>High</v>
      </c>
      <c r="T739" t="s">
        <v>149</v>
      </c>
      <c r="U739" t="b">
        <v>1</v>
      </c>
      <c r="V739">
        <v>22</v>
      </c>
      <c r="W739">
        <v>1</v>
      </c>
      <c r="X739" t="s">
        <v>14</v>
      </c>
    </row>
    <row r="740" spans="1:24" x14ac:dyDescent="0.3">
      <c r="A740" s="1">
        <v>45481.189872685187</v>
      </c>
      <c r="B740" s="1" t="str">
        <f>TEXT(sensor_data[[#This Row],[Timestamp]], "MMMM")</f>
        <v>July</v>
      </c>
      <c r="C7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40" s="2">
        <f>MONTH(sensor_data[[#This Row],[Timestamp]])</f>
        <v>7</v>
      </c>
      <c r="E740" s="2">
        <f>DAY(sensor_data[[#This Row],[Timestamp]])</f>
        <v>8</v>
      </c>
      <c r="F740" t="s">
        <v>425</v>
      </c>
      <c r="H740">
        <v>93.9</v>
      </c>
      <c r="I740">
        <v>50.5</v>
      </c>
      <c r="J740" t="b">
        <v>0</v>
      </c>
      <c r="K740">
        <v>2</v>
      </c>
      <c r="L740" t="str">
        <f>IF(sensor_data[[#This Row],[HVAC Setting]]&lt;=2, "Low", IF(sensor_data[[#This Row],[HVAC Setting]]=3, "Normal", "High"))</f>
        <v>Low</v>
      </c>
      <c r="O740">
        <f>(sensor_data[[#This Row],[Energy Consumption]]-AVERAGE(sensor_data[Energy Consumption]))/_xlfn.STDEV.P(sensor_data[Energy Consumption])</f>
        <v>-0.24886299575285079</v>
      </c>
      <c r="P740" t="str">
        <f>IF(ABS(sensor_data[[#This Row],[z_zcore]])&gt;3, "Outlier", "Normal")</f>
        <v>Normal</v>
      </c>
      <c r="Q740">
        <f>AVERAGEIF(sensor_data[Unit ID], sensor_data[[#This Row],[Unit ID]], sensor_data[EC])</f>
        <v>17.28736842105263</v>
      </c>
      <c r="R740">
        <f>IF(ISBLANK(sensor_data[[#This Row],[EC]]), sensor_data[[#This Row],[average]], sensor_data[[#This Row],[EC]])</f>
        <v>17.28736842105263</v>
      </c>
      <c r="S740" t="str">
        <f>IF(sensor_data[[#This Row],[Filled Energy Consumption]]&gt;AVERAGE(sensor_data[Filled Energy Consumption]), "High", "Low")</f>
        <v>Low</v>
      </c>
      <c r="T740" t="s">
        <v>279</v>
      </c>
      <c r="U740" t="b">
        <v>0</v>
      </c>
      <c r="V740">
        <v>16</v>
      </c>
      <c r="W740">
        <v>0</v>
      </c>
      <c r="X740" t="s">
        <v>14</v>
      </c>
    </row>
    <row r="741" spans="1:24" x14ac:dyDescent="0.3">
      <c r="A741" s="1">
        <v>45569.229930555557</v>
      </c>
      <c r="B741" s="1" t="str">
        <f>TEXT(sensor_data[[#This Row],[Timestamp]], "MMMM")</f>
        <v>October</v>
      </c>
      <c r="C7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41" s="2">
        <f>MONTH(sensor_data[[#This Row],[Timestamp]])</f>
        <v>10</v>
      </c>
      <c r="E741" s="2">
        <f>DAY(sensor_data[[#This Row],[Timestamp]])</f>
        <v>4</v>
      </c>
      <c r="F741" t="s">
        <v>425</v>
      </c>
      <c r="H741">
        <v>63.1</v>
      </c>
      <c r="I741">
        <v>46.5</v>
      </c>
      <c r="J741" t="b">
        <v>0</v>
      </c>
      <c r="K741">
        <v>2</v>
      </c>
      <c r="L741" t="str">
        <f>IF(sensor_data[[#This Row],[HVAC Setting]]&lt;=2, "Low", IF(sensor_data[[#This Row],[HVAC Setting]]=3, "Normal", "High"))</f>
        <v>Low</v>
      </c>
      <c r="M741">
        <v>10</v>
      </c>
      <c r="N741">
        <v>10</v>
      </c>
      <c r="O741">
        <f>(sensor_data[[#This Row],[Energy Consumption]]-AVERAGE(sensor_data[Energy Consumption]))/_xlfn.STDEV.P(sensor_data[Energy Consumption])</f>
        <v>-0.13257981561817916</v>
      </c>
      <c r="P741" t="str">
        <f>IF(ABS(sensor_data[[#This Row],[z_zcore]])&gt;3, "Outlier", "Normal")</f>
        <v>Normal</v>
      </c>
      <c r="Q741">
        <f>AVERAGEIF(sensor_data[Unit ID], sensor_data[[#This Row],[Unit ID]], sensor_data[EC])</f>
        <v>17.28736842105263</v>
      </c>
      <c r="R741">
        <f>IF(ISBLANK(sensor_data[[#This Row],[EC]]), sensor_data[[#This Row],[average]], sensor_data[[#This Row],[EC]])</f>
        <v>10</v>
      </c>
      <c r="S741" t="str">
        <f>IF(sensor_data[[#This Row],[Filled Energy Consumption]]&gt;AVERAGE(sensor_data[Filled Energy Consumption]), "High", "Low")</f>
        <v>Low</v>
      </c>
      <c r="T741" t="s">
        <v>203</v>
      </c>
      <c r="U741" t="b">
        <v>0</v>
      </c>
      <c r="V741">
        <v>11</v>
      </c>
      <c r="W741">
        <v>0</v>
      </c>
      <c r="X741" t="s">
        <v>17</v>
      </c>
    </row>
    <row r="742" spans="1:24" x14ac:dyDescent="0.3">
      <c r="A742" s="1">
        <v>45482.441655092596</v>
      </c>
      <c r="B742" s="1" t="str">
        <f>TEXT(sensor_data[[#This Row],[Timestamp]], "MMMM")</f>
        <v>July</v>
      </c>
      <c r="C7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42" s="2">
        <f>MONTH(sensor_data[[#This Row],[Timestamp]])</f>
        <v>7</v>
      </c>
      <c r="E742" s="2">
        <f>DAY(sensor_data[[#This Row],[Timestamp]])</f>
        <v>9</v>
      </c>
      <c r="F742" t="s">
        <v>433</v>
      </c>
      <c r="H742">
        <v>82.9</v>
      </c>
      <c r="I742">
        <v>57</v>
      </c>
      <c r="J742" t="b">
        <v>0</v>
      </c>
      <c r="K742">
        <v>2</v>
      </c>
      <c r="L742" t="str">
        <f>IF(sensor_data[[#This Row],[HVAC Setting]]&lt;=2, "Low", IF(sensor_data[[#This Row],[HVAC Setting]]=3, "Normal", "High"))</f>
        <v>Low</v>
      </c>
      <c r="M742">
        <v>10</v>
      </c>
      <c r="N742">
        <v>10</v>
      </c>
      <c r="O742">
        <f>(sensor_data[[#This Row],[Energy Consumption]]-AVERAGE(sensor_data[Energy Consumption]))/_xlfn.STDEV.P(sensor_data[Energy Consumption])</f>
        <v>-0.13257981561817916</v>
      </c>
      <c r="P742" t="str">
        <f>IF(ABS(sensor_data[[#This Row],[z_zcore]])&gt;3, "Outlier", "Normal")</f>
        <v>Normal</v>
      </c>
      <c r="Q742">
        <f>AVERAGEIF(sensor_data[Unit ID], sensor_data[[#This Row],[Unit ID]], sensor_data[EC])</f>
        <v>17.137647058823532</v>
      </c>
      <c r="R742">
        <f>IF(ISBLANK(sensor_data[[#This Row],[EC]]), sensor_data[[#This Row],[average]], sensor_data[[#This Row],[EC]])</f>
        <v>10</v>
      </c>
      <c r="S742" t="str">
        <f>IF(sensor_data[[#This Row],[Filled Energy Consumption]]&gt;AVERAGE(sensor_data[Filled Energy Consumption]), "High", "Low")</f>
        <v>Low</v>
      </c>
      <c r="T742" t="s">
        <v>382</v>
      </c>
      <c r="U742" t="b">
        <v>0</v>
      </c>
      <c r="V742">
        <v>6</v>
      </c>
      <c r="W742">
        <v>0</v>
      </c>
      <c r="X742" t="s">
        <v>19</v>
      </c>
    </row>
    <row r="743" spans="1:24" x14ac:dyDescent="0.3">
      <c r="A743" s="1">
        <v>45573.211087962962</v>
      </c>
      <c r="B743" s="1" t="str">
        <f>TEXT(sensor_data[[#This Row],[Timestamp]], "MMMM")</f>
        <v>October</v>
      </c>
      <c r="C7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43" s="2">
        <f>MONTH(sensor_data[[#This Row],[Timestamp]])</f>
        <v>10</v>
      </c>
      <c r="E743" s="2">
        <f>DAY(sensor_data[[#This Row],[Timestamp]])</f>
        <v>8</v>
      </c>
      <c r="F743" t="s">
        <v>433</v>
      </c>
      <c r="H743">
        <v>73.099999999999994</v>
      </c>
      <c r="I743">
        <v>34.5</v>
      </c>
      <c r="J743" t="b">
        <v>0</v>
      </c>
      <c r="K743">
        <v>2</v>
      </c>
      <c r="L743" t="str">
        <f>IF(sensor_data[[#This Row],[HVAC Setting]]&lt;=2, "Low", IF(sensor_data[[#This Row],[HVAC Setting]]=3, "Normal", "High"))</f>
        <v>Low</v>
      </c>
      <c r="M743">
        <v>11</v>
      </c>
      <c r="N743">
        <v>11</v>
      </c>
      <c r="O743">
        <f>(sensor_data[[#This Row],[Energy Consumption]]-AVERAGE(sensor_data[Energy Consumption]))/_xlfn.STDEV.P(sensor_data[Energy Consumption])</f>
        <v>-0.12095149760471202</v>
      </c>
      <c r="P743" t="str">
        <f>IF(ABS(sensor_data[[#This Row],[z_zcore]])&gt;3, "Outlier", "Normal")</f>
        <v>Normal</v>
      </c>
      <c r="Q743">
        <f>AVERAGEIF(sensor_data[Unit ID], sensor_data[[#This Row],[Unit ID]], sensor_data[EC])</f>
        <v>17.137647058823532</v>
      </c>
      <c r="R743">
        <f>IF(ISBLANK(sensor_data[[#This Row],[EC]]), sensor_data[[#This Row],[average]], sensor_data[[#This Row],[EC]])</f>
        <v>11</v>
      </c>
      <c r="S743" t="str">
        <f>IF(sensor_data[[#This Row],[Filled Energy Consumption]]&gt;AVERAGE(sensor_data[Filled Energy Consumption]), "High", "Low")</f>
        <v>Low</v>
      </c>
      <c r="T743" t="s">
        <v>332</v>
      </c>
      <c r="U743" t="b">
        <v>0</v>
      </c>
      <c r="V743">
        <v>20</v>
      </c>
      <c r="W743">
        <v>0</v>
      </c>
      <c r="X743" t="s">
        <v>17</v>
      </c>
    </row>
    <row r="744" spans="1:24" x14ac:dyDescent="0.3">
      <c r="A744" s="1">
        <v>45584.95653935185</v>
      </c>
      <c r="B744" s="1" t="str">
        <f>TEXT(sensor_data[[#This Row],[Timestamp]], "MMMM")</f>
        <v>October</v>
      </c>
      <c r="C7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44" s="2">
        <f>MONTH(sensor_data[[#This Row],[Timestamp]])</f>
        <v>10</v>
      </c>
      <c r="E744" s="2">
        <f>DAY(sensor_data[[#This Row],[Timestamp]])</f>
        <v>19</v>
      </c>
      <c r="F744" t="s">
        <v>433</v>
      </c>
      <c r="H744">
        <v>64.5</v>
      </c>
      <c r="I744">
        <v>58.2</v>
      </c>
      <c r="J744" t="b">
        <v>1</v>
      </c>
      <c r="K744">
        <v>4.5</v>
      </c>
      <c r="L744" t="str">
        <f>IF(sensor_data[[#This Row],[HVAC Setting]]&lt;=2, "Low", IF(sensor_data[[#This Row],[HVAC Setting]]=3, "Normal", "High"))</f>
        <v>High</v>
      </c>
      <c r="M744">
        <v>26.33</v>
      </c>
      <c r="N744">
        <v>26.33</v>
      </c>
      <c r="O744">
        <f>(sensor_data[[#This Row],[Energy Consumption]]-AVERAGE(sensor_data[Energy Consumption]))/_xlfn.STDEV.P(sensor_data[Energy Consumption])</f>
        <v>5.7310617541739536E-2</v>
      </c>
      <c r="P744" t="str">
        <f>IF(ABS(sensor_data[[#This Row],[z_zcore]])&gt;3, "Outlier", "Normal")</f>
        <v>Normal</v>
      </c>
      <c r="Q744">
        <f>AVERAGEIF(sensor_data[Unit ID], sensor_data[[#This Row],[Unit ID]], sensor_data[EC])</f>
        <v>17.137647058823532</v>
      </c>
      <c r="R744">
        <f>IF(ISBLANK(sensor_data[[#This Row],[EC]]), sensor_data[[#This Row],[average]], sensor_data[[#This Row],[EC]])</f>
        <v>26.33</v>
      </c>
      <c r="S744" t="str">
        <f>IF(sensor_data[[#This Row],[Filled Energy Consumption]]&gt;AVERAGE(sensor_data[Filled Energy Consumption]), "High", "Low")</f>
        <v>High</v>
      </c>
      <c r="T744" t="s">
        <v>336</v>
      </c>
      <c r="U744" t="b">
        <v>1</v>
      </c>
      <c r="V744">
        <v>9</v>
      </c>
      <c r="W744">
        <v>1</v>
      </c>
      <c r="X744" t="s">
        <v>14</v>
      </c>
    </row>
    <row r="745" spans="1:24" x14ac:dyDescent="0.3">
      <c r="A745" s="1">
        <v>45348.926550925928</v>
      </c>
      <c r="B745" s="1" t="str">
        <f>TEXT(sensor_data[[#This Row],[Timestamp]], "MMMM")</f>
        <v>February</v>
      </c>
      <c r="C7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45" s="2">
        <f>MONTH(sensor_data[[#This Row],[Timestamp]])</f>
        <v>2</v>
      </c>
      <c r="E745" s="2">
        <f>DAY(sensor_data[[#This Row],[Timestamp]])</f>
        <v>26</v>
      </c>
      <c r="F745" t="s">
        <v>433</v>
      </c>
      <c r="H745">
        <v>56</v>
      </c>
      <c r="I745">
        <v>38.9</v>
      </c>
      <c r="J745" t="b">
        <v>0</v>
      </c>
      <c r="K745">
        <v>4</v>
      </c>
      <c r="L745" t="str">
        <f>IF(sensor_data[[#This Row],[HVAC Setting]]&lt;=2, "Low", IF(sensor_data[[#This Row],[HVAC Setting]]=3, "Normal", "High"))</f>
        <v>High</v>
      </c>
      <c r="M745">
        <v>20</v>
      </c>
      <c r="N745">
        <v>20</v>
      </c>
      <c r="O745">
        <f>(sensor_data[[#This Row],[Energy Consumption]]-AVERAGE(sensor_data[Energy Consumption]))/_xlfn.STDEV.P(sensor_data[Energy Consumption])</f>
        <v>-1.6296635483507568E-2</v>
      </c>
      <c r="P745" t="str">
        <f>IF(ABS(sensor_data[[#This Row],[z_zcore]])&gt;3, "Outlier", "Normal")</f>
        <v>Normal</v>
      </c>
      <c r="Q745">
        <f>AVERAGEIF(sensor_data[Unit ID], sensor_data[[#This Row],[Unit ID]], sensor_data[EC])</f>
        <v>17.137647058823532</v>
      </c>
      <c r="R745">
        <f>IF(ISBLANK(sensor_data[[#This Row],[EC]]), sensor_data[[#This Row],[average]], sensor_data[[#This Row],[EC]])</f>
        <v>20</v>
      </c>
      <c r="S745" t="str">
        <f>IF(sensor_data[[#This Row],[Filled Energy Consumption]]&gt;AVERAGE(sensor_data[Filled Energy Consumption]), "High", "Low")</f>
        <v>High</v>
      </c>
      <c r="T745" t="s">
        <v>348</v>
      </c>
      <c r="U745" t="b">
        <v>0</v>
      </c>
      <c r="V745">
        <v>3</v>
      </c>
      <c r="W745">
        <v>1</v>
      </c>
      <c r="X745" t="s">
        <v>17</v>
      </c>
    </row>
    <row r="746" spans="1:24" x14ac:dyDescent="0.3">
      <c r="A746" s="1">
        <v>45364.814652777779</v>
      </c>
      <c r="B746" s="1" t="str">
        <f>TEXT(sensor_data[[#This Row],[Timestamp]], "MMMM")</f>
        <v>March</v>
      </c>
      <c r="C7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46" s="2">
        <f>MONTH(sensor_data[[#This Row],[Timestamp]])</f>
        <v>3</v>
      </c>
      <c r="E746" s="2">
        <f>DAY(sensor_data[[#This Row],[Timestamp]])</f>
        <v>13</v>
      </c>
      <c r="F746" t="s">
        <v>433</v>
      </c>
      <c r="H746">
        <v>80</v>
      </c>
      <c r="I746">
        <v>59.3</v>
      </c>
      <c r="J746" t="b">
        <v>1</v>
      </c>
      <c r="K746">
        <v>5</v>
      </c>
      <c r="L746" t="str">
        <f>IF(sensor_data[[#This Row],[HVAC Setting]]&lt;=2, "Low", IF(sensor_data[[#This Row],[HVAC Setting]]=3, "Normal", "High"))</f>
        <v>High</v>
      </c>
      <c r="O746">
        <f>(sensor_data[[#This Row],[Energy Consumption]]-AVERAGE(sensor_data[Energy Consumption]))/_xlfn.STDEV.P(sensor_data[Energy Consumption])</f>
        <v>-0.24886299575285079</v>
      </c>
      <c r="P746" t="str">
        <f>IF(ABS(sensor_data[[#This Row],[z_zcore]])&gt;3, "Outlier", "Normal")</f>
        <v>Normal</v>
      </c>
      <c r="Q746">
        <f>AVERAGEIF(sensor_data[Unit ID], sensor_data[[#This Row],[Unit ID]], sensor_data[EC])</f>
        <v>17.137647058823532</v>
      </c>
      <c r="R746">
        <f>IF(ISBLANK(sensor_data[[#This Row],[EC]]), sensor_data[[#This Row],[average]], sensor_data[[#This Row],[EC]])</f>
        <v>17.137647058823532</v>
      </c>
      <c r="S746" t="str">
        <f>IF(sensor_data[[#This Row],[Filled Energy Consumption]]&gt;AVERAGE(sensor_data[Filled Energy Consumption]), "High", "Low")</f>
        <v>Low</v>
      </c>
      <c r="T746" t="s">
        <v>245</v>
      </c>
      <c r="U746" t="b">
        <v>1</v>
      </c>
      <c r="V746">
        <v>23</v>
      </c>
      <c r="W746">
        <v>1</v>
      </c>
      <c r="X746" t="s">
        <v>19</v>
      </c>
    </row>
    <row r="747" spans="1:24" x14ac:dyDescent="0.3">
      <c r="A747" s="1">
        <v>45532.233483796299</v>
      </c>
      <c r="B747" s="1" t="str">
        <f>TEXT(sensor_data[[#This Row],[Timestamp]], "MMMM")</f>
        <v>August</v>
      </c>
      <c r="C7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47" s="2">
        <f>MONTH(sensor_data[[#This Row],[Timestamp]])</f>
        <v>8</v>
      </c>
      <c r="E747" s="2">
        <f>DAY(sensor_data[[#This Row],[Timestamp]])</f>
        <v>28</v>
      </c>
      <c r="F747" t="s">
        <v>433</v>
      </c>
      <c r="H747">
        <v>91.4</v>
      </c>
      <c r="I747">
        <v>41.7</v>
      </c>
      <c r="J747" t="b">
        <v>0</v>
      </c>
      <c r="K747">
        <v>1</v>
      </c>
      <c r="L747" t="str">
        <f>IF(sensor_data[[#This Row],[HVAC Setting]]&lt;=2, "Low", IF(sensor_data[[#This Row],[HVAC Setting]]=3, "Normal", "High"))</f>
        <v>Low</v>
      </c>
      <c r="M747">
        <v>7</v>
      </c>
      <c r="N747">
        <v>7</v>
      </c>
      <c r="O747">
        <f>(sensor_data[[#This Row],[Energy Consumption]]-AVERAGE(sensor_data[Energy Consumption]))/_xlfn.STDEV.P(sensor_data[Energy Consumption])</f>
        <v>-0.16746476965858065</v>
      </c>
      <c r="P747" t="str">
        <f>IF(ABS(sensor_data[[#This Row],[z_zcore]])&gt;3, "Outlier", "Normal")</f>
        <v>Normal</v>
      </c>
      <c r="Q747">
        <f>AVERAGEIF(sensor_data[Unit ID], sensor_data[[#This Row],[Unit ID]], sensor_data[EC])</f>
        <v>17.137647058823532</v>
      </c>
      <c r="R747">
        <f>IF(ISBLANK(sensor_data[[#This Row],[EC]]), sensor_data[[#This Row],[average]], sensor_data[[#This Row],[EC]])</f>
        <v>7</v>
      </c>
      <c r="S747" t="str">
        <f>IF(sensor_data[[#This Row],[Filled Energy Consumption]]&gt;AVERAGE(sensor_data[Filled Energy Consumption]), "High", "Low")</f>
        <v>Low</v>
      </c>
      <c r="T747" t="s">
        <v>406</v>
      </c>
      <c r="U747" t="b">
        <v>0</v>
      </c>
      <c r="V747">
        <v>21</v>
      </c>
      <c r="W747">
        <v>0</v>
      </c>
      <c r="X747" t="s">
        <v>19</v>
      </c>
    </row>
    <row r="748" spans="1:24" x14ac:dyDescent="0.3">
      <c r="A748" s="1">
        <v>45427.156226851854</v>
      </c>
      <c r="B748" s="1" t="str">
        <f>TEXT(sensor_data[[#This Row],[Timestamp]], "MMMM")</f>
        <v>May</v>
      </c>
      <c r="C7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48" s="2">
        <f>MONTH(sensor_data[[#This Row],[Timestamp]])</f>
        <v>5</v>
      </c>
      <c r="E748" s="2">
        <f>DAY(sensor_data[[#This Row],[Timestamp]])</f>
        <v>15</v>
      </c>
      <c r="F748" t="s">
        <v>433</v>
      </c>
      <c r="H748">
        <v>66.2</v>
      </c>
      <c r="I748">
        <v>43.6</v>
      </c>
      <c r="J748" t="b">
        <v>0</v>
      </c>
      <c r="K748">
        <v>2</v>
      </c>
      <c r="L748" t="str">
        <f>IF(sensor_data[[#This Row],[HVAC Setting]]&lt;=2, "Low", IF(sensor_data[[#This Row],[HVAC Setting]]=3, "Normal", "High"))</f>
        <v>Low</v>
      </c>
      <c r="O748">
        <f>(sensor_data[[#This Row],[Energy Consumption]]-AVERAGE(sensor_data[Energy Consumption]))/_xlfn.STDEV.P(sensor_data[Energy Consumption])</f>
        <v>-0.24886299575285079</v>
      </c>
      <c r="P748" t="str">
        <f>IF(ABS(sensor_data[[#This Row],[z_zcore]])&gt;3, "Outlier", "Normal")</f>
        <v>Normal</v>
      </c>
      <c r="Q748">
        <f>AVERAGEIF(sensor_data[Unit ID], sensor_data[[#This Row],[Unit ID]], sensor_data[EC])</f>
        <v>17.137647058823532</v>
      </c>
      <c r="R748">
        <f>IF(ISBLANK(sensor_data[[#This Row],[EC]]), sensor_data[[#This Row],[average]], sensor_data[[#This Row],[EC]])</f>
        <v>17.137647058823532</v>
      </c>
      <c r="S748" t="str">
        <f>IF(sensor_data[[#This Row],[Filled Energy Consumption]]&gt;AVERAGE(sensor_data[Filled Energy Consumption]), "High", "Low")</f>
        <v>Low</v>
      </c>
      <c r="T748" t="s">
        <v>427</v>
      </c>
      <c r="U748" t="b">
        <v>0</v>
      </c>
      <c r="V748">
        <v>12</v>
      </c>
      <c r="W748">
        <v>0</v>
      </c>
      <c r="X748" t="s">
        <v>14</v>
      </c>
    </row>
    <row r="749" spans="1:24" x14ac:dyDescent="0.3">
      <c r="A749" s="1">
        <v>45537.380624999998</v>
      </c>
      <c r="B749" s="1" t="str">
        <f>TEXT(sensor_data[[#This Row],[Timestamp]], "MMMM")</f>
        <v>September</v>
      </c>
      <c r="C7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49" s="2">
        <f>MONTH(sensor_data[[#This Row],[Timestamp]])</f>
        <v>9</v>
      </c>
      <c r="E749" s="2">
        <f>DAY(sensor_data[[#This Row],[Timestamp]])</f>
        <v>2</v>
      </c>
      <c r="F749" t="s">
        <v>433</v>
      </c>
      <c r="H749">
        <v>68.2</v>
      </c>
      <c r="I749">
        <v>39.9</v>
      </c>
      <c r="J749" t="b">
        <v>0</v>
      </c>
      <c r="K749">
        <v>1</v>
      </c>
      <c r="L749" t="str">
        <f>IF(sensor_data[[#This Row],[HVAC Setting]]&lt;=2, "Low", IF(sensor_data[[#This Row],[HVAC Setting]]=3, "Normal", "High"))</f>
        <v>Low</v>
      </c>
      <c r="O749">
        <f>(sensor_data[[#This Row],[Energy Consumption]]-AVERAGE(sensor_data[Energy Consumption]))/_xlfn.STDEV.P(sensor_data[Energy Consumption])</f>
        <v>-0.24886299575285079</v>
      </c>
      <c r="P749" t="str">
        <f>IF(ABS(sensor_data[[#This Row],[z_zcore]])&gt;3, "Outlier", "Normal")</f>
        <v>Normal</v>
      </c>
      <c r="Q749">
        <f>AVERAGEIF(sensor_data[Unit ID], sensor_data[[#This Row],[Unit ID]], sensor_data[EC])</f>
        <v>17.137647058823532</v>
      </c>
      <c r="R749">
        <f>IF(ISBLANK(sensor_data[[#This Row],[EC]]), sensor_data[[#This Row],[average]], sensor_data[[#This Row],[EC]])</f>
        <v>17.137647058823532</v>
      </c>
      <c r="S749" t="str">
        <f>IF(sensor_data[[#This Row],[Filled Energy Consumption]]&gt;AVERAGE(sensor_data[Filled Energy Consumption]), "High", "Low")</f>
        <v>Low</v>
      </c>
      <c r="T749" t="s">
        <v>313</v>
      </c>
      <c r="U749" t="b">
        <v>0</v>
      </c>
      <c r="V749">
        <v>12</v>
      </c>
      <c r="W749">
        <v>0</v>
      </c>
      <c r="X749" t="s">
        <v>17</v>
      </c>
    </row>
    <row r="750" spans="1:24" x14ac:dyDescent="0.3">
      <c r="A750" s="1">
        <v>45579.296944444446</v>
      </c>
      <c r="B750" s="1" t="str">
        <f>TEXT(sensor_data[[#This Row],[Timestamp]], "MMMM")</f>
        <v>October</v>
      </c>
      <c r="C7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50" s="2">
        <f>MONTH(sensor_data[[#This Row],[Timestamp]])</f>
        <v>10</v>
      </c>
      <c r="E750" s="2">
        <f>DAY(sensor_data[[#This Row],[Timestamp]])</f>
        <v>14</v>
      </c>
      <c r="F750" t="s">
        <v>433</v>
      </c>
      <c r="H750">
        <v>69</v>
      </c>
      <c r="I750">
        <v>50.7</v>
      </c>
      <c r="J750" t="b">
        <v>0</v>
      </c>
      <c r="K750">
        <v>2</v>
      </c>
      <c r="L750" t="str">
        <f>IF(sensor_data[[#This Row],[HVAC Setting]]&lt;=2, "Low", IF(sensor_data[[#This Row],[HVAC Setting]]=3, "Normal", "High"))</f>
        <v>Low</v>
      </c>
      <c r="M750">
        <v>10</v>
      </c>
      <c r="N750">
        <v>10</v>
      </c>
      <c r="O750">
        <f>(sensor_data[[#This Row],[Energy Consumption]]-AVERAGE(sensor_data[Energy Consumption]))/_xlfn.STDEV.P(sensor_data[Energy Consumption])</f>
        <v>-0.13257981561817916</v>
      </c>
      <c r="P750" t="str">
        <f>IF(ABS(sensor_data[[#This Row],[z_zcore]])&gt;3, "Outlier", "Normal")</f>
        <v>Normal</v>
      </c>
      <c r="Q750">
        <f>AVERAGEIF(sensor_data[Unit ID], sensor_data[[#This Row],[Unit ID]], sensor_data[EC])</f>
        <v>17.137647058823532</v>
      </c>
      <c r="R750">
        <f>IF(ISBLANK(sensor_data[[#This Row],[EC]]), sensor_data[[#This Row],[average]], sensor_data[[#This Row],[EC]])</f>
        <v>10</v>
      </c>
      <c r="S750" t="str">
        <f>IF(sensor_data[[#This Row],[Filled Energy Consumption]]&gt;AVERAGE(sensor_data[Filled Energy Consumption]), "High", "Low")</f>
        <v>Low</v>
      </c>
      <c r="T750" t="s">
        <v>188</v>
      </c>
      <c r="U750" t="b">
        <v>0</v>
      </c>
      <c r="V750">
        <v>1</v>
      </c>
      <c r="W750">
        <v>0</v>
      </c>
      <c r="X750" t="s">
        <v>17</v>
      </c>
    </row>
    <row r="751" spans="1:24" x14ac:dyDescent="0.3">
      <c r="A751" s="1">
        <v>45398.810381944444</v>
      </c>
      <c r="B751" s="1" t="str">
        <f>TEXT(sensor_data[[#This Row],[Timestamp]], "MMMM")</f>
        <v>April</v>
      </c>
      <c r="C7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51" s="2">
        <f>MONTH(sensor_data[[#This Row],[Timestamp]])</f>
        <v>4</v>
      </c>
      <c r="E751" s="2">
        <f>DAY(sensor_data[[#This Row],[Timestamp]])</f>
        <v>16</v>
      </c>
      <c r="F751" t="s">
        <v>433</v>
      </c>
      <c r="H751">
        <v>63.8</v>
      </c>
      <c r="I751">
        <v>38.1</v>
      </c>
      <c r="J751" t="b">
        <v>1</v>
      </c>
      <c r="K751">
        <v>4</v>
      </c>
      <c r="L751" t="str">
        <f>IF(sensor_data[[#This Row],[HVAC Setting]]&lt;=2, "Low", IF(sensor_data[[#This Row],[HVAC Setting]]=3, "Normal", "High"))</f>
        <v>High</v>
      </c>
      <c r="M751">
        <v>23.76</v>
      </c>
      <c r="N751">
        <v>23.76</v>
      </c>
      <c r="O751">
        <f>(sensor_data[[#This Row],[Energy Consumption]]-AVERAGE(sensor_data[Energy Consumption]))/_xlfn.STDEV.P(sensor_data[Energy Consumption])</f>
        <v>2.7425840247128973E-2</v>
      </c>
      <c r="P751" t="str">
        <f>IF(ABS(sensor_data[[#This Row],[z_zcore]])&gt;3, "Outlier", "Normal")</f>
        <v>Normal</v>
      </c>
      <c r="Q751">
        <f>AVERAGEIF(sensor_data[Unit ID], sensor_data[[#This Row],[Unit ID]], sensor_data[EC])</f>
        <v>17.137647058823532</v>
      </c>
      <c r="R751">
        <f>IF(ISBLANK(sensor_data[[#This Row],[EC]]), sensor_data[[#This Row],[average]], sensor_data[[#This Row],[EC]])</f>
        <v>23.76</v>
      </c>
      <c r="S751" t="str">
        <f>IF(sensor_data[[#This Row],[Filled Energy Consumption]]&gt;AVERAGE(sensor_data[Filled Energy Consumption]), "High", "Low")</f>
        <v>High</v>
      </c>
      <c r="T751" t="s">
        <v>434</v>
      </c>
      <c r="U751" t="b">
        <v>1</v>
      </c>
      <c r="V751">
        <v>16</v>
      </c>
      <c r="W751">
        <v>1</v>
      </c>
      <c r="X751" t="s">
        <v>19</v>
      </c>
    </row>
    <row r="752" spans="1:24" x14ac:dyDescent="0.3">
      <c r="A752" s="1">
        <v>45490.592430555553</v>
      </c>
      <c r="B752" s="1" t="str">
        <f>TEXT(sensor_data[[#This Row],[Timestamp]], "MMMM")</f>
        <v>July</v>
      </c>
      <c r="C7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52" s="2">
        <f>MONTH(sensor_data[[#This Row],[Timestamp]])</f>
        <v>7</v>
      </c>
      <c r="E752" s="2">
        <f>DAY(sensor_data[[#This Row],[Timestamp]])</f>
        <v>17</v>
      </c>
      <c r="F752" t="s">
        <v>433</v>
      </c>
      <c r="H752">
        <v>81.8</v>
      </c>
      <c r="I752">
        <v>59.5</v>
      </c>
      <c r="J752" t="b">
        <v>1</v>
      </c>
      <c r="K752">
        <v>3</v>
      </c>
      <c r="L752" t="str">
        <f>IF(sensor_data[[#This Row],[HVAC Setting]]&lt;=2, "Low", IF(sensor_data[[#This Row],[HVAC Setting]]=3, "Normal", "High"))</f>
        <v>Normal</v>
      </c>
      <c r="M752">
        <v>17.41</v>
      </c>
      <c r="N752">
        <v>17.41</v>
      </c>
      <c r="O752">
        <f>(sensor_data[[#This Row],[Energy Consumption]]-AVERAGE(sensor_data[Energy Consumption]))/_xlfn.STDEV.P(sensor_data[Energy Consumption])</f>
        <v>-4.6413979138387511E-2</v>
      </c>
      <c r="P752" t="str">
        <f>IF(ABS(sensor_data[[#This Row],[z_zcore]])&gt;3, "Outlier", "Normal")</f>
        <v>Normal</v>
      </c>
      <c r="Q752">
        <f>AVERAGEIF(sensor_data[Unit ID], sensor_data[[#This Row],[Unit ID]], sensor_data[EC])</f>
        <v>17.137647058823532</v>
      </c>
      <c r="R752">
        <f>IF(ISBLANK(sensor_data[[#This Row],[EC]]), sensor_data[[#This Row],[average]], sensor_data[[#This Row],[EC]])</f>
        <v>17.41</v>
      </c>
      <c r="S752" t="str">
        <f>IF(sensor_data[[#This Row],[Filled Energy Consumption]]&gt;AVERAGE(sensor_data[Filled Energy Consumption]), "High", "Low")</f>
        <v>Low</v>
      </c>
      <c r="T752" t="s">
        <v>266</v>
      </c>
      <c r="U752" t="b">
        <v>1</v>
      </c>
      <c r="V752">
        <v>20</v>
      </c>
      <c r="W752">
        <v>1</v>
      </c>
      <c r="X752" t="s">
        <v>19</v>
      </c>
    </row>
    <row r="753" spans="1:24" x14ac:dyDescent="0.3">
      <c r="A753" s="1">
        <v>45398.906111111108</v>
      </c>
      <c r="B753" s="1" t="str">
        <f>TEXT(sensor_data[[#This Row],[Timestamp]], "MMMM")</f>
        <v>April</v>
      </c>
      <c r="C7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53" s="2">
        <f>MONTH(sensor_data[[#This Row],[Timestamp]])</f>
        <v>4</v>
      </c>
      <c r="E753" s="2">
        <f>DAY(sensor_data[[#This Row],[Timestamp]])</f>
        <v>16</v>
      </c>
      <c r="F753" t="s">
        <v>433</v>
      </c>
      <c r="H753">
        <v>74.099999999999994</v>
      </c>
      <c r="I753">
        <v>50.1</v>
      </c>
      <c r="J753" t="b">
        <v>1</v>
      </c>
      <c r="K753">
        <v>4</v>
      </c>
      <c r="L753" t="str">
        <f>IF(sensor_data[[#This Row],[HVAC Setting]]&lt;=2, "Low", IF(sensor_data[[#This Row],[HVAC Setting]]=3, "Normal", "High"))</f>
        <v>High</v>
      </c>
      <c r="M753">
        <v>21.93</v>
      </c>
      <c r="N753">
        <v>21.93</v>
      </c>
      <c r="O753">
        <f>(sensor_data[[#This Row],[Energy Consumption]]-AVERAGE(sensor_data[Energy Consumption]))/_xlfn.STDEV.P(sensor_data[Energy Consumption])</f>
        <v>6.1460182824840479E-3</v>
      </c>
      <c r="P753" t="str">
        <f>IF(ABS(sensor_data[[#This Row],[z_zcore]])&gt;3, "Outlier", "Normal")</f>
        <v>Normal</v>
      </c>
      <c r="Q753">
        <f>AVERAGEIF(sensor_data[Unit ID], sensor_data[[#This Row],[Unit ID]], sensor_data[EC])</f>
        <v>17.137647058823532</v>
      </c>
      <c r="R753">
        <f>IF(ISBLANK(sensor_data[[#This Row],[EC]]), sensor_data[[#This Row],[average]], sensor_data[[#This Row],[EC]])</f>
        <v>21.93</v>
      </c>
      <c r="S753" t="str">
        <f>IF(sensor_data[[#This Row],[Filled Energy Consumption]]&gt;AVERAGE(sensor_data[Filled Energy Consumption]), "High", "Low")</f>
        <v>High</v>
      </c>
      <c r="T753" t="s">
        <v>298</v>
      </c>
      <c r="U753" t="b">
        <v>1</v>
      </c>
      <c r="V753">
        <v>12</v>
      </c>
      <c r="W753">
        <v>1</v>
      </c>
      <c r="X753" t="s">
        <v>17</v>
      </c>
    </row>
    <row r="754" spans="1:24" x14ac:dyDescent="0.3">
      <c r="A754" s="1">
        <v>45527.748564814814</v>
      </c>
      <c r="B754" s="1" t="str">
        <f>TEXT(sensor_data[[#This Row],[Timestamp]], "MMMM")</f>
        <v>August</v>
      </c>
      <c r="C7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54" s="2">
        <f>MONTH(sensor_data[[#This Row],[Timestamp]])</f>
        <v>8</v>
      </c>
      <c r="E754" s="2">
        <f>DAY(sensor_data[[#This Row],[Timestamp]])</f>
        <v>23</v>
      </c>
      <c r="F754" t="s">
        <v>433</v>
      </c>
      <c r="H754">
        <v>102.9</v>
      </c>
      <c r="I754">
        <v>57.3</v>
      </c>
      <c r="J754" t="b">
        <v>1</v>
      </c>
      <c r="K754">
        <v>5</v>
      </c>
      <c r="L754" t="str">
        <f>IF(sensor_data[[#This Row],[HVAC Setting]]&lt;=2, "Low", IF(sensor_data[[#This Row],[HVAC Setting]]=3, "Normal", "High"))</f>
        <v>High</v>
      </c>
      <c r="M754">
        <v>32.71</v>
      </c>
      <c r="N754">
        <v>32.71</v>
      </c>
      <c r="O754">
        <f>(sensor_data[[#This Row],[Energy Consumption]]-AVERAGE(sensor_data[Energy Consumption]))/_xlfn.STDEV.P(sensor_data[Energy Consumption])</f>
        <v>0.13149928646766004</v>
      </c>
      <c r="P754" t="str">
        <f>IF(ABS(sensor_data[[#This Row],[z_zcore]])&gt;3, "Outlier", "Normal")</f>
        <v>Normal</v>
      </c>
      <c r="Q754">
        <f>AVERAGEIF(sensor_data[Unit ID], sensor_data[[#This Row],[Unit ID]], sensor_data[EC])</f>
        <v>17.137647058823532</v>
      </c>
      <c r="R754">
        <f>IF(ISBLANK(sensor_data[[#This Row],[EC]]), sensor_data[[#This Row],[average]], sensor_data[[#This Row],[EC]])</f>
        <v>32.71</v>
      </c>
      <c r="S754" t="str">
        <f>IF(sensor_data[[#This Row],[Filled Energy Consumption]]&gt;AVERAGE(sensor_data[Filled Energy Consumption]), "High", "Low")</f>
        <v>High</v>
      </c>
      <c r="T754" t="s">
        <v>222</v>
      </c>
      <c r="U754" t="b">
        <v>1</v>
      </c>
      <c r="V754">
        <v>4</v>
      </c>
      <c r="W754">
        <v>1</v>
      </c>
      <c r="X754" t="s">
        <v>14</v>
      </c>
    </row>
    <row r="755" spans="1:24" x14ac:dyDescent="0.3">
      <c r="A755" s="1">
        <v>45405.213518518518</v>
      </c>
      <c r="B755" s="1" t="str">
        <f>TEXT(sensor_data[[#This Row],[Timestamp]], "MMMM")</f>
        <v>April</v>
      </c>
      <c r="C7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55" s="2">
        <f>MONTH(sensor_data[[#This Row],[Timestamp]])</f>
        <v>4</v>
      </c>
      <c r="E755" s="2">
        <f>DAY(sensor_data[[#This Row],[Timestamp]])</f>
        <v>23</v>
      </c>
      <c r="F755" t="s">
        <v>433</v>
      </c>
      <c r="H755">
        <v>64.900000000000006</v>
      </c>
      <c r="I755">
        <v>52.3</v>
      </c>
      <c r="J755" t="b">
        <v>0</v>
      </c>
      <c r="K755">
        <v>0</v>
      </c>
      <c r="L755" t="str">
        <f>IF(sensor_data[[#This Row],[HVAC Setting]]&lt;=2, "Low", IF(sensor_data[[#This Row],[HVAC Setting]]=3, "Normal", "High"))</f>
        <v>Low</v>
      </c>
      <c r="M755">
        <v>1</v>
      </c>
      <c r="N755">
        <v>1</v>
      </c>
      <c r="O755">
        <f>(sensor_data[[#This Row],[Energy Consumption]]-AVERAGE(sensor_data[Energy Consumption]))/_xlfn.STDEV.P(sensor_data[Energy Consumption])</f>
        <v>-0.23723467773938361</v>
      </c>
      <c r="P755" t="str">
        <f>IF(ABS(sensor_data[[#This Row],[z_zcore]])&gt;3, "Outlier", "Normal")</f>
        <v>Normal</v>
      </c>
      <c r="Q755">
        <f>AVERAGEIF(sensor_data[Unit ID], sensor_data[[#This Row],[Unit ID]], sensor_data[EC])</f>
        <v>17.137647058823532</v>
      </c>
      <c r="R755">
        <f>IF(ISBLANK(sensor_data[[#This Row],[EC]]), sensor_data[[#This Row],[average]], sensor_data[[#This Row],[EC]])</f>
        <v>1</v>
      </c>
      <c r="S755" t="str">
        <f>IF(sensor_data[[#This Row],[Filled Energy Consumption]]&gt;AVERAGE(sensor_data[Filled Energy Consumption]), "High", "Low")</f>
        <v>Low</v>
      </c>
      <c r="T755" t="s">
        <v>159</v>
      </c>
      <c r="U755" t="b">
        <v>0</v>
      </c>
      <c r="V755">
        <v>22</v>
      </c>
      <c r="W755">
        <v>1</v>
      </c>
      <c r="X755" t="s">
        <v>14</v>
      </c>
    </row>
    <row r="756" spans="1:24" x14ac:dyDescent="0.3">
      <c r="A756" s="1">
        <v>45506.926504629628</v>
      </c>
      <c r="B756" s="1" t="str">
        <f>TEXT(sensor_data[[#This Row],[Timestamp]], "MMMM")</f>
        <v>August</v>
      </c>
      <c r="C7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56" s="2">
        <f>MONTH(sensor_data[[#This Row],[Timestamp]])</f>
        <v>8</v>
      </c>
      <c r="E756" s="2">
        <f>DAY(sensor_data[[#This Row],[Timestamp]])</f>
        <v>2</v>
      </c>
      <c r="F756" t="s">
        <v>433</v>
      </c>
      <c r="H756">
        <v>96.5</v>
      </c>
      <c r="I756">
        <v>62.4</v>
      </c>
      <c r="J756" t="b">
        <v>1</v>
      </c>
      <c r="K756">
        <v>5</v>
      </c>
      <c r="L756" t="str">
        <f>IF(sensor_data[[#This Row],[HVAC Setting]]&lt;=2, "Low", IF(sensor_data[[#This Row],[HVAC Setting]]=3, "Normal", "High"))</f>
        <v>High</v>
      </c>
      <c r="M756">
        <v>29.53</v>
      </c>
      <c r="N756">
        <v>29.53</v>
      </c>
      <c r="O756">
        <f>(sensor_data[[#This Row],[Energy Consumption]]-AVERAGE(sensor_data[Energy Consumption]))/_xlfn.STDEV.P(sensor_data[Energy Consumption])</f>
        <v>9.452123518483449E-2</v>
      </c>
      <c r="P756" t="str">
        <f>IF(ABS(sensor_data[[#This Row],[z_zcore]])&gt;3, "Outlier", "Normal")</f>
        <v>Normal</v>
      </c>
      <c r="Q756">
        <f>AVERAGEIF(sensor_data[Unit ID], sensor_data[[#This Row],[Unit ID]], sensor_data[EC])</f>
        <v>17.137647058823532</v>
      </c>
      <c r="R756">
        <f>IF(ISBLANK(sensor_data[[#This Row],[EC]]), sensor_data[[#This Row],[average]], sensor_data[[#This Row],[EC]])</f>
        <v>29.53</v>
      </c>
      <c r="S756" t="str">
        <f>IF(sensor_data[[#This Row],[Filled Energy Consumption]]&gt;AVERAGE(sensor_data[Filled Energy Consumption]), "High", "Low")</f>
        <v>High</v>
      </c>
      <c r="T756" t="s">
        <v>435</v>
      </c>
      <c r="U756" t="b">
        <v>1</v>
      </c>
      <c r="V756">
        <v>13</v>
      </c>
      <c r="W756">
        <v>1</v>
      </c>
      <c r="X756" t="s">
        <v>19</v>
      </c>
    </row>
    <row r="757" spans="1:24" x14ac:dyDescent="0.3">
      <c r="A757" s="1">
        <v>45493.973391203705</v>
      </c>
      <c r="B757" s="1" t="str">
        <f>TEXT(sensor_data[[#This Row],[Timestamp]], "MMMM")</f>
        <v>July</v>
      </c>
      <c r="C7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57" s="2">
        <f>MONTH(sensor_data[[#This Row],[Timestamp]])</f>
        <v>7</v>
      </c>
      <c r="E757" s="2">
        <f>DAY(sensor_data[[#This Row],[Timestamp]])</f>
        <v>20</v>
      </c>
      <c r="F757" t="s">
        <v>433</v>
      </c>
      <c r="H757">
        <v>84.9</v>
      </c>
      <c r="I757">
        <v>61.4</v>
      </c>
      <c r="J757" t="b">
        <v>0</v>
      </c>
      <c r="K757">
        <v>4.5</v>
      </c>
      <c r="L757" t="str">
        <f>IF(sensor_data[[#This Row],[HVAC Setting]]&lt;=2, "Low", IF(sensor_data[[#This Row],[HVAC Setting]]=3, "Normal", "High"))</f>
        <v>High</v>
      </c>
      <c r="M757">
        <v>24.68</v>
      </c>
      <c r="N757">
        <v>24.68</v>
      </c>
      <c r="O757">
        <f>(sensor_data[[#This Row],[Energy Consumption]]-AVERAGE(sensor_data[Energy Consumption]))/_xlfn.STDEV.P(sensor_data[Energy Consumption])</f>
        <v>3.8123892819518737E-2</v>
      </c>
      <c r="P757" t="str">
        <f>IF(ABS(sensor_data[[#This Row],[z_zcore]])&gt;3, "Outlier", "Normal")</f>
        <v>Normal</v>
      </c>
      <c r="Q757">
        <f>AVERAGEIF(sensor_data[Unit ID], sensor_data[[#This Row],[Unit ID]], sensor_data[EC])</f>
        <v>17.137647058823532</v>
      </c>
      <c r="R757">
        <f>IF(ISBLANK(sensor_data[[#This Row],[EC]]), sensor_data[[#This Row],[average]], sensor_data[[#This Row],[EC]])</f>
        <v>24.68</v>
      </c>
      <c r="S757" t="str">
        <f>IF(sensor_data[[#This Row],[Filled Energy Consumption]]&gt;AVERAGE(sensor_data[Filled Energy Consumption]), "High", "Low")</f>
        <v>High</v>
      </c>
      <c r="T757" t="s">
        <v>373</v>
      </c>
      <c r="U757" t="b">
        <v>0</v>
      </c>
      <c r="V757">
        <v>15</v>
      </c>
      <c r="W757">
        <v>0</v>
      </c>
      <c r="X757" t="s">
        <v>17</v>
      </c>
    </row>
    <row r="758" spans="1:24" x14ac:dyDescent="0.3">
      <c r="A758" s="1">
        <v>45381.632488425923</v>
      </c>
      <c r="B758" s="1" t="str">
        <f>TEXT(sensor_data[[#This Row],[Timestamp]], "MMMM")</f>
        <v>March</v>
      </c>
      <c r="C7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58" s="2">
        <f>MONTH(sensor_data[[#This Row],[Timestamp]])</f>
        <v>3</v>
      </c>
      <c r="E758" s="2">
        <f>DAY(sensor_data[[#This Row],[Timestamp]])</f>
        <v>30</v>
      </c>
      <c r="F758" t="s">
        <v>433</v>
      </c>
      <c r="H758">
        <v>65.099999999999994</v>
      </c>
      <c r="I758">
        <v>44.1</v>
      </c>
      <c r="J758" t="b">
        <v>1</v>
      </c>
      <c r="K758">
        <v>2.5</v>
      </c>
      <c r="L758" t="str">
        <f>IF(sensor_data[[#This Row],[HVAC Setting]]&lt;=2, "Low", IF(sensor_data[[#This Row],[HVAC Setting]]=3, "Normal", "High"))</f>
        <v>High</v>
      </c>
      <c r="M758">
        <v>16.89</v>
      </c>
      <c r="N758">
        <v>16.89</v>
      </c>
      <c r="O758">
        <f>(sensor_data[[#This Row],[Energy Consumption]]-AVERAGE(sensor_data[Energy Consumption]))/_xlfn.STDEV.P(sensor_data[Energy Consumption])</f>
        <v>-5.2460704505390435E-2</v>
      </c>
      <c r="P758" t="str">
        <f>IF(ABS(sensor_data[[#This Row],[z_zcore]])&gt;3, "Outlier", "Normal")</f>
        <v>Normal</v>
      </c>
      <c r="Q758">
        <f>AVERAGEIF(sensor_data[Unit ID], sensor_data[[#This Row],[Unit ID]], sensor_data[EC])</f>
        <v>17.137647058823532</v>
      </c>
      <c r="R758">
        <f>IF(ISBLANK(sensor_data[[#This Row],[EC]]), sensor_data[[#This Row],[average]], sensor_data[[#This Row],[EC]])</f>
        <v>16.89</v>
      </c>
      <c r="S758" t="str">
        <f>IF(sensor_data[[#This Row],[Filled Energy Consumption]]&gt;AVERAGE(sensor_data[Filled Energy Consumption]), "High", "Low")</f>
        <v>Low</v>
      </c>
      <c r="T758" t="s">
        <v>192</v>
      </c>
      <c r="U758" t="b">
        <v>1</v>
      </c>
      <c r="V758">
        <v>12</v>
      </c>
      <c r="W758">
        <v>1</v>
      </c>
      <c r="X758" t="s">
        <v>19</v>
      </c>
    </row>
    <row r="759" spans="1:24" x14ac:dyDescent="0.3">
      <c r="A759" s="1">
        <v>45418.804039351853</v>
      </c>
      <c r="B759" s="1" t="str">
        <f>TEXT(sensor_data[[#This Row],[Timestamp]], "MMMM")</f>
        <v>May</v>
      </c>
      <c r="C7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59" s="2">
        <f>MONTH(sensor_data[[#This Row],[Timestamp]])</f>
        <v>5</v>
      </c>
      <c r="E759" s="2">
        <f>DAY(sensor_data[[#This Row],[Timestamp]])</f>
        <v>6</v>
      </c>
      <c r="F759" t="s">
        <v>433</v>
      </c>
      <c r="H759">
        <v>63.4</v>
      </c>
      <c r="I759">
        <v>53</v>
      </c>
      <c r="J759" t="b">
        <v>0</v>
      </c>
      <c r="K759">
        <v>2</v>
      </c>
      <c r="L759" t="str">
        <f>IF(sensor_data[[#This Row],[HVAC Setting]]&lt;=2, "Low", IF(sensor_data[[#This Row],[HVAC Setting]]=3, "Normal", "High"))</f>
        <v>Low</v>
      </c>
      <c r="M759">
        <v>12.1</v>
      </c>
      <c r="N759">
        <v>12.1</v>
      </c>
      <c r="O759">
        <f>(sensor_data[[#This Row],[Energy Consumption]]-AVERAGE(sensor_data[Energy Consumption]))/_xlfn.STDEV.P(sensor_data[Energy Consumption])</f>
        <v>-0.10816034778989814</v>
      </c>
      <c r="P759" t="str">
        <f>IF(ABS(sensor_data[[#This Row],[z_zcore]])&gt;3, "Outlier", "Normal")</f>
        <v>Normal</v>
      </c>
      <c r="Q759">
        <f>AVERAGEIF(sensor_data[Unit ID], sensor_data[[#This Row],[Unit ID]], sensor_data[EC])</f>
        <v>17.137647058823532</v>
      </c>
      <c r="R759">
        <f>IF(ISBLANK(sensor_data[[#This Row],[EC]]), sensor_data[[#This Row],[average]], sensor_data[[#This Row],[EC]])</f>
        <v>12.1</v>
      </c>
      <c r="S759" t="str">
        <f>IF(sensor_data[[#This Row],[Filled Energy Consumption]]&gt;AVERAGE(sensor_data[Filled Energy Consumption]), "High", "Low")</f>
        <v>Low</v>
      </c>
      <c r="T759" t="s">
        <v>395</v>
      </c>
      <c r="U759" t="b">
        <v>0</v>
      </c>
      <c r="V759">
        <v>19</v>
      </c>
      <c r="W759">
        <v>1</v>
      </c>
      <c r="X759" t="s">
        <v>14</v>
      </c>
    </row>
    <row r="760" spans="1:24" x14ac:dyDescent="0.3">
      <c r="A760" s="1">
        <v>45490.475034722222</v>
      </c>
      <c r="B760" s="1" t="str">
        <f>TEXT(sensor_data[[#This Row],[Timestamp]], "MMMM")</f>
        <v>July</v>
      </c>
      <c r="C7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60" s="2">
        <f>MONTH(sensor_data[[#This Row],[Timestamp]])</f>
        <v>7</v>
      </c>
      <c r="E760" s="2">
        <f>DAY(sensor_data[[#This Row],[Timestamp]])</f>
        <v>17</v>
      </c>
      <c r="F760" t="s">
        <v>433</v>
      </c>
      <c r="H760">
        <v>97.6</v>
      </c>
      <c r="I760">
        <v>47.1</v>
      </c>
      <c r="J760" t="b">
        <v>0</v>
      </c>
      <c r="K760">
        <v>3</v>
      </c>
      <c r="L760" t="str">
        <f>IF(sensor_data[[#This Row],[HVAC Setting]]&lt;=2, "Low", IF(sensor_data[[#This Row],[HVAC Setting]]=3, "Normal", "High"))</f>
        <v>Normal</v>
      </c>
      <c r="M760">
        <v>17</v>
      </c>
      <c r="N760">
        <v>17</v>
      </c>
      <c r="O760">
        <f>(sensor_data[[#This Row],[Energy Consumption]]-AVERAGE(sensor_data[Energy Consumption]))/_xlfn.STDEV.P(sensor_data[Energy Consumption])</f>
        <v>-5.1181589523909048E-2</v>
      </c>
      <c r="P760" t="str">
        <f>IF(ABS(sensor_data[[#This Row],[z_zcore]])&gt;3, "Outlier", "Normal")</f>
        <v>Normal</v>
      </c>
      <c r="Q760">
        <f>AVERAGEIF(sensor_data[Unit ID], sensor_data[[#This Row],[Unit ID]], sensor_data[EC])</f>
        <v>17.137647058823532</v>
      </c>
      <c r="R760">
        <f>IF(ISBLANK(sensor_data[[#This Row],[EC]]), sensor_data[[#This Row],[average]], sensor_data[[#This Row],[EC]])</f>
        <v>17</v>
      </c>
      <c r="S760" t="str">
        <f>IF(sensor_data[[#This Row],[Filled Energy Consumption]]&gt;AVERAGE(sensor_data[Filled Energy Consumption]), "High", "Low")</f>
        <v>Low</v>
      </c>
      <c r="T760" t="s">
        <v>109</v>
      </c>
      <c r="U760" t="b">
        <v>0</v>
      </c>
      <c r="V760">
        <v>16</v>
      </c>
      <c r="W760">
        <v>0</v>
      </c>
      <c r="X760" t="s">
        <v>19</v>
      </c>
    </row>
    <row r="761" spans="1:24" x14ac:dyDescent="0.3">
      <c r="A761" s="1">
        <v>45401.011770833335</v>
      </c>
      <c r="B761" s="1" t="str">
        <f>TEXT(sensor_data[[#This Row],[Timestamp]], "MMMM")</f>
        <v>April</v>
      </c>
      <c r="C7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61" s="2">
        <f>MONTH(sensor_data[[#This Row],[Timestamp]])</f>
        <v>4</v>
      </c>
      <c r="E761" s="2">
        <f>DAY(sensor_data[[#This Row],[Timestamp]])</f>
        <v>19</v>
      </c>
      <c r="F761" t="s">
        <v>433</v>
      </c>
      <c r="H761">
        <v>67.400000000000006</v>
      </c>
      <c r="I761">
        <v>38.4</v>
      </c>
      <c r="J761" t="b">
        <v>0</v>
      </c>
      <c r="K761">
        <v>2</v>
      </c>
      <c r="L761" t="str">
        <f>IF(sensor_data[[#This Row],[HVAC Setting]]&lt;=2, "Low", IF(sensor_data[[#This Row],[HVAC Setting]]=3, "Normal", "High"))</f>
        <v>Low</v>
      </c>
      <c r="M761">
        <v>10</v>
      </c>
      <c r="N761">
        <v>10</v>
      </c>
      <c r="O761">
        <f>(sensor_data[[#This Row],[Energy Consumption]]-AVERAGE(sensor_data[Energy Consumption]))/_xlfn.STDEV.P(sensor_data[Energy Consumption])</f>
        <v>-0.13257981561817916</v>
      </c>
      <c r="P761" t="str">
        <f>IF(ABS(sensor_data[[#This Row],[z_zcore]])&gt;3, "Outlier", "Normal")</f>
        <v>Normal</v>
      </c>
      <c r="Q761">
        <f>AVERAGEIF(sensor_data[Unit ID], sensor_data[[#This Row],[Unit ID]], sensor_data[EC])</f>
        <v>17.137647058823532</v>
      </c>
      <c r="R761">
        <f>IF(ISBLANK(sensor_data[[#This Row],[EC]]), sensor_data[[#This Row],[average]], sensor_data[[#This Row],[EC]])</f>
        <v>10</v>
      </c>
      <c r="S761" t="str">
        <f>IF(sensor_data[[#This Row],[Filled Energy Consumption]]&gt;AVERAGE(sensor_data[Filled Energy Consumption]), "High", "Low")</f>
        <v>Low</v>
      </c>
      <c r="T761" t="s">
        <v>434</v>
      </c>
      <c r="U761" t="b">
        <v>0</v>
      </c>
      <c r="V761">
        <v>9</v>
      </c>
      <c r="W761">
        <v>1</v>
      </c>
      <c r="X761" t="s">
        <v>19</v>
      </c>
    </row>
    <row r="762" spans="1:24" x14ac:dyDescent="0.3">
      <c r="A762" s="1">
        <v>45372.733113425929</v>
      </c>
      <c r="B762" s="1" t="str">
        <f>TEXT(sensor_data[[#This Row],[Timestamp]], "MMMM")</f>
        <v>March</v>
      </c>
      <c r="C7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62" s="2">
        <f>MONTH(sensor_data[[#This Row],[Timestamp]])</f>
        <v>3</v>
      </c>
      <c r="E762" s="2">
        <f>DAY(sensor_data[[#This Row],[Timestamp]])</f>
        <v>21</v>
      </c>
      <c r="F762" t="s">
        <v>436</v>
      </c>
      <c r="H762">
        <v>79.8</v>
      </c>
      <c r="I762">
        <v>52.1</v>
      </c>
      <c r="J762" t="b">
        <v>1</v>
      </c>
      <c r="K762">
        <v>3</v>
      </c>
      <c r="L762" t="str">
        <f>IF(sensor_data[[#This Row],[HVAC Setting]]&lt;=2, "Low", IF(sensor_data[[#This Row],[HVAC Setting]]=3, "Normal", "High"))</f>
        <v>Normal</v>
      </c>
      <c r="M762">
        <v>17.940000000000001</v>
      </c>
      <c r="N762">
        <v>17.940000000000001</v>
      </c>
      <c r="O762">
        <f>(sensor_data[[#This Row],[Energy Consumption]]-AVERAGE(sensor_data[Energy Consumption]))/_xlfn.STDEV.P(sensor_data[Energy Consumption])</f>
        <v>-4.0250970591249907E-2</v>
      </c>
      <c r="P762" t="str">
        <f>IF(ABS(sensor_data[[#This Row],[z_zcore]])&gt;3, "Outlier", "Normal")</f>
        <v>Normal</v>
      </c>
      <c r="Q762">
        <f>AVERAGEIF(sensor_data[Unit ID], sensor_data[[#This Row],[Unit ID]], sensor_data[EC])</f>
        <v>20.564</v>
      </c>
      <c r="R762">
        <f>IF(ISBLANK(sensor_data[[#This Row],[EC]]), sensor_data[[#This Row],[average]], sensor_data[[#This Row],[EC]])</f>
        <v>17.940000000000001</v>
      </c>
      <c r="S762" t="str">
        <f>IF(sensor_data[[#This Row],[Filled Energy Consumption]]&gt;AVERAGE(sensor_data[Filled Energy Consumption]), "High", "Low")</f>
        <v>Low</v>
      </c>
      <c r="T762" t="s">
        <v>437</v>
      </c>
      <c r="U762" t="b">
        <v>1</v>
      </c>
      <c r="V762">
        <v>23</v>
      </c>
      <c r="W762">
        <v>1</v>
      </c>
      <c r="X762" t="s">
        <v>19</v>
      </c>
    </row>
    <row r="763" spans="1:24" x14ac:dyDescent="0.3">
      <c r="A763" s="1">
        <v>45356.603043981479</v>
      </c>
      <c r="B763" s="1" t="str">
        <f>TEXT(sensor_data[[#This Row],[Timestamp]], "MMMM")</f>
        <v>March</v>
      </c>
      <c r="C7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63" s="2">
        <f>MONTH(sensor_data[[#This Row],[Timestamp]])</f>
        <v>3</v>
      </c>
      <c r="E763" s="2">
        <f>DAY(sensor_data[[#This Row],[Timestamp]])</f>
        <v>5</v>
      </c>
      <c r="F763" t="s">
        <v>436</v>
      </c>
      <c r="H763">
        <v>74.5</v>
      </c>
      <c r="I763">
        <v>53</v>
      </c>
      <c r="J763" t="b">
        <v>0</v>
      </c>
      <c r="K763">
        <v>2</v>
      </c>
      <c r="L763" t="str">
        <f>IF(sensor_data[[#This Row],[HVAC Setting]]&lt;=2, "Low", IF(sensor_data[[#This Row],[HVAC Setting]]=3, "Normal", "High"))</f>
        <v>Low</v>
      </c>
      <c r="M763">
        <v>10</v>
      </c>
      <c r="N763">
        <v>10</v>
      </c>
      <c r="O763">
        <f>(sensor_data[[#This Row],[Energy Consumption]]-AVERAGE(sensor_data[Energy Consumption]))/_xlfn.STDEV.P(sensor_data[Energy Consumption])</f>
        <v>-0.13257981561817916</v>
      </c>
      <c r="P763" t="str">
        <f>IF(ABS(sensor_data[[#This Row],[z_zcore]])&gt;3, "Outlier", "Normal")</f>
        <v>Normal</v>
      </c>
      <c r="Q763">
        <f>AVERAGEIF(sensor_data[Unit ID], sensor_data[[#This Row],[Unit ID]], sensor_data[EC])</f>
        <v>20.564</v>
      </c>
      <c r="R763">
        <f>IF(ISBLANK(sensor_data[[#This Row],[EC]]), sensor_data[[#This Row],[average]], sensor_data[[#This Row],[EC]])</f>
        <v>10</v>
      </c>
      <c r="S763" t="str">
        <f>IF(sensor_data[[#This Row],[Filled Energy Consumption]]&gt;AVERAGE(sensor_data[Filled Energy Consumption]), "High", "Low")</f>
        <v>Low</v>
      </c>
      <c r="T763" t="s">
        <v>390</v>
      </c>
      <c r="U763" t="b">
        <v>0</v>
      </c>
      <c r="V763">
        <v>5</v>
      </c>
      <c r="W763">
        <v>0</v>
      </c>
      <c r="X763" t="s">
        <v>19</v>
      </c>
    </row>
    <row r="764" spans="1:24" x14ac:dyDescent="0.3">
      <c r="A764" s="1">
        <v>45619.767268518517</v>
      </c>
      <c r="B764" s="1" t="str">
        <f>TEXT(sensor_data[[#This Row],[Timestamp]], "MMMM")</f>
        <v>November</v>
      </c>
      <c r="C7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64" s="2">
        <f>MONTH(sensor_data[[#This Row],[Timestamp]])</f>
        <v>11</v>
      </c>
      <c r="E764" s="2">
        <f>DAY(sensor_data[[#This Row],[Timestamp]])</f>
        <v>23</v>
      </c>
      <c r="F764" t="s">
        <v>436</v>
      </c>
      <c r="H764">
        <v>62.7</v>
      </c>
      <c r="I764">
        <v>41.2</v>
      </c>
      <c r="J764" t="b">
        <v>1</v>
      </c>
      <c r="K764">
        <v>3.5</v>
      </c>
      <c r="L764" t="str">
        <f>IF(sensor_data[[#This Row],[HVAC Setting]]&lt;=2, "Low", IF(sensor_data[[#This Row],[HVAC Setting]]=3, "Normal", "High"))</f>
        <v>High</v>
      </c>
      <c r="M764">
        <v>23.44</v>
      </c>
      <c r="N764">
        <v>23.44</v>
      </c>
      <c r="O764">
        <f>(sensor_data[[#This Row],[Energy Consumption]]-AVERAGE(sensor_data[Energy Consumption]))/_xlfn.STDEV.P(sensor_data[Energy Consumption])</f>
        <v>2.3704778482819478E-2</v>
      </c>
      <c r="P764" t="str">
        <f>IF(ABS(sensor_data[[#This Row],[z_zcore]])&gt;3, "Outlier", "Normal")</f>
        <v>Normal</v>
      </c>
      <c r="Q764">
        <f>AVERAGEIF(sensor_data[Unit ID], sensor_data[[#This Row],[Unit ID]], sensor_data[EC])</f>
        <v>20.564</v>
      </c>
      <c r="R764">
        <f>IF(ISBLANK(sensor_data[[#This Row],[EC]]), sensor_data[[#This Row],[average]], sensor_data[[#This Row],[EC]])</f>
        <v>23.44</v>
      </c>
      <c r="S764" t="str">
        <f>IF(sensor_data[[#This Row],[Filled Energy Consumption]]&gt;AVERAGE(sensor_data[Filled Energy Consumption]), "High", "Low")</f>
        <v>High</v>
      </c>
      <c r="T764" t="s">
        <v>438</v>
      </c>
      <c r="U764" t="b">
        <v>1</v>
      </c>
      <c r="V764">
        <v>8</v>
      </c>
      <c r="W764">
        <v>1</v>
      </c>
      <c r="X764" t="s">
        <v>19</v>
      </c>
    </row>
    <row r="765" spans="1:24" x14ac:dyDescent="0.3">
      <c r="A765" s="1">
        <v>45621.81559027778</v>
      </c>
      <c r="B765" s="1" t="str">
        <f>TEXT(sensor_data[[#This Row],[Timestamp]], "MMMM")</f>
        <v>November</v>
      </c>
      <c r="C7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65" s="2">
        <f>MONTH(sensor_data[[#This Row],[Timestamp]])</f>
        <v>11</v>
      </c>
      <c r="E765" s="2">
        <f>DAY(sensor_data[[#This Row],[Timestamp]])</f>
        <v>25</v>
      </c>
      <c r="F765" t="s">
        <v>436</v>
      </c>
      <c r="H765">
        <v>59.7</v>
      </c>
      <c r="I765">
        <v>55.3</v>
      </c>
      <c r="J765" t="b">
        <v>0</v>
      </c>
      <c r="K765">
        <v>2</v>
      </c>
      <c r="L765" t="str">
        <f>IF(sensor_data[[#This Row],[HVAC Setting]]&lt;=2, "Low", IF(sensor_data[[#This Row],[HVAC Setting]]=3, "Normal", "High"))</f>
        <v>Low</v>
      </c>
      <c r="M765">
        <v>12.1</v>
      </c>
      <c r="N765">
        <v>12.1</v>
      </c>
      <c r="O765">
        <f>(sensor_data[[#This Row],[Energy Consumption]]-AVERAGE(sensor_data[Energy Consumption]))/_xlfn.STDEV.P(sensor_data[Energy Consumption])</f>
        <v>-0.10816034778989814</v>
      </c>
      <c r="P765" t="str">
        <f>IF(ABS(sensor_data[[#This Row],[z_zcore]])&gt;3, "Outlier", "Normal")</f>
        <v>Normal</v>
      </c>
      <c r="Q765">
        <f>AVERAGEIF(sensor_data[Unit ID], sensor_data[[#This Row],[Unit ID]], sensor_data[EC])</f>
        <v>20.564</v>
      </c>
      <c r="R765">
        <f>IF(ISBLANK(sensor_data[[#This Row],[EC]]), sensor_data[[#This Row],[average]], sensor_data[[#This Row],[EC]])</f>
        <v>12.1</v>
      </c>
      <c r="S765" t="str">
        <f>IF(sensor_data[[#This Row],[Filled Energy Consumption]]&gt;AVERAGE(sensor_data[Filled Energy Consumption]), "High", "Low")</f>
        <v>Low</v>
      </c>
      <c r="T765" t="s">
        <v>258</v>
      </c>
      <c r="U765" t="b">
        <v>0</v>
      </c>
      <c r="V765">
        <v>20</v>
      </c>
      <c r="W765">
        <v>1</v>
      </c>
      <c r="X765" t="s">
        <v>19</v>
      </c>
    </row>
    <row r="766" spans="1:24" x14ac:dyDescent="0.3">
      <c r="A766" s="1">
        <v>45480.174884259257</v>
      </c>
      <c r="B766" s="1" t="str">
        <f>TEXT(sensor_data[[#This Row],[Timestamp]], "MMMM")</f>
        <v>July</v>
      </c>
      <c r="C7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66" s="2">
        <f>MONTH(sensor_data[[#This Row],[Timestamp]])</f>
        <v>7</v>
      </c>
      <c r="E766" s="2">
        <f>DAY(sensor_data[[#This Row],[Timestamp]])</f>
        <v>7</v>
      </c>
      <c r="F766" t="s">
        <v>436</v>
      </c>
      <c r="H766">
        <v>97.7</v>
      </c>
      <c r="I766">
        <v>58</v>
      </c>
      <c r="J766" t="b">
        <v>1</v>
      </c>
      <c r="K766">
        <v>3.5</v>
      </c>
      <c r="L766" t="str">
        <f>IF(sensor_data[[#This Row],[HVAC Setting]]&lt;=2, "Low", IF(sensor_data[[#This Row],[HVAC Setting]]=3, "Normal", "High"))</f>
        <v>High</v>
      </c>
      <c r="M766">
        <v>22.09</v>
      </c>
      <c r="N766">
        <v>22.09</v>
      </c>
      <c r="O766">
        <f>(sensor_data[[#This Row],[Energy Consumption]]-AVERAGE(sensor_data[Energy Consumption]))/_xlfn.STDEV.P(sensor_data[Energy Consumption])</f>
        <v>8.0065491646387956E-3</v>
      </c>
      <c r="P766" t="str">
        <f>IF(ABS(sensor_data[[#This Row],[z_zcore]])&gt;3, "Outlier", "Normal")</f>
        <v>Normal</v>
      </c>
      <c r="Q766">
        <f>AVERAGEIF(sensor_data[Unit ID], sensor_data[[#This Row],[Unit ID]], sensor_data[EC])</f>
        <v>20.564</v>
      </c>
      <c r="R766">
        <f>IF(ISBLANK(sensor_data[[#This Row],[EC]]), sensor_data[[#This Row],[average]], sensor_data[[#This Row],[EC]])</f>
        <v>22.09</v>
      </c>
      <c r="S766" t="str">
        <f>IF(sensor_data[[#This Row],[Filled Energy Consumption]]&gt;AVERAGE(sensor_data[Filled Energy Consumption]), "High", "Low")</f>
        <v>High</v>
      </c>
      <c r="T766" t="s">
        <v>197</v>
      </c>
      <c r="U766" t="b">
        <v>1</v>
      </c>
      <c r="V766">
        <v>14</v>
      </c>
      <c r="W766">
        <v>1</v>
      </c>
      <c r="X766" t="s">
        <v>17</v>
      </c>
    </row>
    <row r="767" spans="1:24" x14ac:dyDescent="0.3">
      <c r="A767" s="1">
        <v>45492.465636574074</v>
      </c>
      <c r="B767" s="1" t="str">
        <f>TEXT(sensor_data[[#This Row],[Timestamp]], "MMMM")</f>
        <v>July</v>
      </c>
      <c r="C7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67" s="2">
        <f>MONTH(sensor_data[[#This Row],[Timestamp]])</f>
        <v>7</v>
      </c>
      <c r="E767" s="2">
        <f>DAY(sensor_data[[#This Row],[Timestamp]])</f>
        <v>19</v>
      </c>
      <c r="F767" t="s">
        <v>436</v>
      </c>
      <c r="H767">
        <v>95.2</v>
      </c>
      <c r="I767">
        <v>47.4</v>
      </c>
      <c r="J767" t="b">
        <v>0</v>
      </c>
      <c r="K767">
        <v>3</v>
      </c>
      <c r="L767" t="str">
        <f>IF(sensor_data[[#This Row],[HVAC Setting]]&lt;=2, "Low", IF(sensor_data[[#This Row],[HVAC Setting]]=3, "Normal", "High"))</f>
        <v>Normal</v>
      </c>
      <c r="M767">
        <v>17</v>
      </c>
      <c r="N767">
        <v>17</v>
      </c>
      <c r="O767">
        <f>(sensor_data[[#This Row],[Energy Consumption]]-AVERAGE(sensor_data[Energy Consumption]))/_xlfn.STDEV.P(sensor_data[Energy Consumption])</f>
        <v>-5.1181589523909048E-2</v>
      </c>
      <c r="P767" t="str">
        <f>IF(ABS(sensor_data[[#This Row],[z_zcore]])&gt;3, "Outlier", "Normal")</f>
        <v>Normal</v>
      </c>
      <c r="Q767">
        <f>AVERAGEIF(sensor_data[Unit ID], sensor_data[[#This Row],[Unit ID]], sensor_data[EC])</f>
        <v>20.564</v>
      </c>
      <c r="R767">
        <f>IF(ISBLANK(sensor_data[[#This Row],[EC]]), sensor_data[[#This Row],[average]], sensor_data[[#This Row],[EC]])</f>
        <v>17</v>
      </c>
      <c r="S767" t="str">
        <f>IF(sensor_data[[#This Row],[Filled Energy Consumption]]&gt;AVERAGE(sensor_data[Filled Energy Consumption]), "High", "Low")</f>
        <v>Low</v>
      </c>
      <c r="T767" t="s">
        <v>307</v>
      </c>
      <c r="U767" t="b">
        <v>0</v>
      </c>
      <c r="V767">
        <v>7</v>
      </c>
      <c r="W767">
        <v>0</v>
      </c>
      <c r="X767" t="s">
        <v>17</v>
      </c>
    </row>
    <row r="768" spans="1:24" x14ac:dyDescent="0.3">
      <c r="A768" s="1">
        <v>45347.388854166667</v>
      </c>
      <c r="B768" s="1" t="str">
        <f>TEXT(sensor_data[[#This Row],[Timestamp]], "MMMM")</f>
        <v>February</v>
      </c>
      <c r="C7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68" s="2">
        <f>MONTH(sensor_data[[#This Row],[Timestamp]])</f>
        <v>2</v>
      </c>
      <c r="E768" s="2">
        <f>DAY(sensor_data[[#This Row],[Timestamp]])</f>
        <v>25</v>
      </c>
      <c r="F768" t="s">
        <v>436</v>
      </c>
      <c r="H768">
        <v>39.6</v>
      </c>
      <c r="I768">
        <v>36.700000000000003</v>
      </c>
      <c r="J768" t="b">
        <v>0</v>
      </c>
      <c r="K768">
        <v>3.5</v>
      </c>
      <c r="L768" t="str">
        <f>IF(sensor_data[[#This Row],[HVAC Setting]]&lt;=2, "Low", IF(sensor_data[[#This Row],[HVAC Setting]]=3, "Normal", "High"))</f>
        <v>High</v>
      </c>
      <c r="M768">
        <v>20.48</v>
      </c>
      <c r="N768">
        <v>20.48</v>
      </c>
      <c r="O768">
        <f>(sensor_data[[#This Row],[Energy Consumption]]-AVERAGE(sensor_data[Energy Consumption]))/_xlfn.STDEV.P(sensor_data[Energy Consumption])</f>
        <v>-1.0715042837043326E-2</v>
      </c>
      <c r="P768" t="str">
        <f>IF(ABS(sensor_data[[#This Row],[z_zcore]])&gt;3, "Outlier", "Normal")</f>
        <v>Normal</v>
      </c>
      <c r="Q768">
        <f>AVERAGEIF(sensor_data[Unit ID], sensor_data[[#This Row],[Unit ID]], sensor_data[EC])</f>
        <v>20.564</v>
      </c>
      <c r="R768">
        <f>IF(ISBLANK(sensor_data[[#This Row],[EC]]), sensor_data[[#This Row],[average]], sensor_data[[#This Row],[EC]])</f>
        <v>20.48</v>
      </c>
      <c r="S768" t="str">
        <f>IF(sensor_data[[#This Row],[Filled Energy Consumption]]&gt;AVERAGE(sensor_data[Filled Energy Consumption]), "High", "Low")</f>
        <v>High</v>
      </c>
      <c r="T768" t="s">
        <v>411</v>
      </c>
      <c r="U768" t="b">
        <v>0</v>
      </c>
      <c r="V768">
        <v>24</v>
      </c>
      <c r="W768">
        <v>0</v>
      </c>
      <c r="X768" t="s">
        <v>17</v>
      </c>
    </row>
    <row r="769" spans="1:24" x14ac:dyDescent="0.3">
      <c r="A769" s="1">
        <v>45462.863321759258</v>
      </c>
      <c r="B769" s="1" t="str">
        <f>TEXT(sensor_data[[#This Row],[Timestamp]], "MMMM")</f>
        <v>June</v>
      </c>
      <c r="C7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69" s="2">
        <f>MONTH(sensor_data[[#This Row],[Timestamp]])</f>
        <v>6</v>
      </c>
      <c r="E769" s="2">
        <f>DAY(sensor_data[[#This Row],[Timestamp]])</f>
        <v>19</v>
      </c>
      <c r="F769" t="s">
        <v>436</v>
      </c>
      <c r="H769">
        <v>90.5</v>
      </c>
      <c r="I769">
        <v>42</v>
      </c>
      <c r="J769" t="b">
        <v>1</v>
      </c>
      <c r="K769">
        <v>4</v>
      </c>
      <c r="L769" t="str">
        <f>IF(sensor_data[[#This Row],[HVAC Setting]]&lt;=2, "Low", IF(sensor_data[[#This Row],[HVAC Setting]]=3, "Normal", "High"))</f>
        <v>High</v>
      </c>
      <c r="M769">
        <v>26.44</v>
      </c>
      <c r="N769">
        <v>26.44</v>
      </c>
      <c r="O769">
        <f>(sensor_data[[#This Row],[Energy Consumption]]-AVERAGE(sensor_data[Energy Consumption]))/_xlfn.STDEV.P(sensor_data[Energy Consumption])</f>
        <v>5.8589732523220958E-2</v>
      </c>
      <c r="P769" t="str">
        <f>IF(ABS(sensor_data[[#This Row],[z_zcore]])&gt;3, "Outlier", "Normal")</f>
        <v>Normal</v>
      </c>
      <c r="Q769">
        <f>AVERAGEIF(sensor_data[Unit ID], sensor_data[[#This Row],[Unit ID]], sensor_data[EC])</f>
        <v>20.564</v>
      </c>
      <c r="R769">
        <f>IF(ISBLANK(sensor_data[[#This Row],[EC]]), sensor_data[[#This Row],[average]], sensor_data[[#This Row],[EC]])</f>
        <v>26.44</v>
      </c>
      <c r="S769" t="str">
        <f>IF(sensor_data[[#This Row],[Filled Energy Consumption]]&gt;AVERAGE(sensor_data[Filled Energy Consumption]), "High", "Low")</f>
        <v>High</v>
      </c>
      <c r="T769" t="s">
        <v>321</v>
      </c>
      <c r="U769" t="b">
        <v>1</v>
      </c>
      <c r="V769">
        <v>23</v>
      </c>
      <c r="W769">
        <v>1</v>
      </c>
      <c r="X769" t="s">
        <v>17</v>
      </c>
    </row>
    <row r="770" spans="1:24" x14ac:dyDescent="0.3">
      <c r="A770" s="1">
        <v>45536.805833333332</v>
      </c>
      <c r="B770" s="1" t="str">
        <f>TEXT(sensor_data[[#This Row],[Timestamp]], "MMMM")</f>
        <v>September</v>
      </c>
      <c r="C7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70" s="2">
        <f>MONTH(sensor_data[[#This Row],[Timestamp]])</f>
        <v>9</v>
      </c>
      <c r="E770" s="2">
        <f>DAY(sensor_data[[#This Row],[Timestamp]])</f>
        <v>1</v>
      </c>
      <c r="F770" t="s">
        <v>436</v>
      </c>
      <c r="H770">
        <v>69.2</v>
      </c>
      <c r="I770">
        <v>54</v>
      </c>
      <c r="J770" t="b">
        <v>1</v>
      </c>
      <c r="K770">
        <v>4.5</v>
      </c>
      <c r="L770" t="str">
        <f>IF(sensor_data[[#This Row],[HVAC Setting]]&lt;=2, "Low", IF(sensor_data[[#This Row],[HVAC Setting]]=3, "Normal", "High"))</f>
        <v>High</v>
      </c>
      <c r="M770">
        <v>29.01</v>
      </c>
      <c r="N770">
        <v>29.01</v>
      </c>
      <c r="O770">
        <f>(sensor_data[[#This Row],[Energy Consumption]]-AVERAGE(sensor_data[Energy Consumption]))/_xlfn.STDEV.P(sensor_data[Energy Consumption])</f>
        <v>8.8474509817831573E-2</v>
      </c>
      <c r="P770" t="str">
        <f>IF(ABS(sensor_data[[#This Row],[z_zcore]])&gt;3, "Outlier", "Normal")</f>
        <v>Normal</v>
      </c>
      <c r="Q770">
        <f>AVERAGEIF(sensor_data[Unit ID], sensor_data[[#This Row],[Unit ID]], sensor_data[EC])</f>
        <v>20.564</v>
      </c>
      <c r="R770">
        <f>IF(ISBLANK(sensor_data[[#This Row],[EC]]), sensor_data[[#This Row],[average]], sensor_data[[#This Row],[EC]])</f>
        <v>29.01</v>
      </c>
      <c r="S770" t="str">
        <f>IF(sensor_data[[#This Row],[Filled Energy Consumption]]&gt;AVERAGE(sensor_data[Filled Energy Consumption]), "High", "Low")</f>
        <v>High</v>
      </c>
      <c r="T770" t="s">
        <v>221</v>
      </c>
      <c r="U770" t="b">
        <v>1</v>
      </c>
      <c r="V770">
        <v>1</v>
      </c>
      <c r="W770">
        <v>1</v>
      </c>
      <c r="X770" t="s">
        <v>14</v>
      </c>
    </row>
    <row r="771" spans="1:24" x14ac:dyDescent="0.3">
      <c r="A771" s="1">
        <v>45376.927916666667</v>
      </c>
      <c r="B771" s="1" t="str">
        <f>TEXT(sensor_data[[#This Row],[Timestamp]], "MMMM")</f>
        <v>March</v>
      </c>
      <c r="C7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71" s="2">
        <f>MONTH(sensor_data[[#This Row],[Timestamp]])</f>
        <v>3</v>
      </c>
      <c r="E771" s="2">
        <f>DAY(sensor_data[[#This Row],[Timestamp]])</f>
        <v>25</v>
      </c>
      <c r="F771" t="s">
        <v>436</v>
      </c>
      <c r="H771">
        <v>75.8</v>
      </c>
      <c r="I771">
        <v>32.1</v>
      </c>
      <c r="J771" t="b">
        <v>1</v>
      </c>
      <c r="K771">
        <v>2</v>
      </c>
      <c r="L771" t="str">
        <f>IF(sensor_data[[#This Row],[HVAC Setting]]&lt;=2, "Low", IF(sensor_data[[#This Row],[HVAC Setting]]=3, "Normal", "High"))</f>
        <v>Low</v>
      </c>
      <c r="M771">
        <v>13</v>
      </c>
      <c r="N771">
        <v>13</v>
      </c>
      <c r="O771">
        <f>(sensor_data[[#This Row],[Energy Consumption]]-AVERAGE(sensor_data[Energy Consumption]))/_xlfn.STDEV.P(sensor_data[Energy Consumption])</f>
        <v>-9.7694861577777695E-2</v>
      </c>
      <c r="P771" t="str">
        <f>IF(ABS(sensor_data[[#This Row],[z_zcore]])&gt;3, "Outlier", "Normal")</f>
        <v>Normal</v>
      </c>
      <c r="Q771">
        <f>AVERAGEIF(sensor_data[Unit ID], sensor_data[[#This Row],[Unit ID]], sensor_data[EC])</f>
        <v>20.564</v>
      </c>
      <c r="R771">
        <f>IF(ISBLANK(sensor_data[[#This Row],[EC]]), sensor_data[[#This Row],[average]], sensor_data[[#This Row],[EC]])</f>
        <v>13</v>
      </c>
      <c r="S771" t="str">
        <f>IF(sensor_data[[#This Row],[Filled Energy Consumption]]&gt;AVERAGE(sensor_data[Filled Energy Consumption]), "High", "Low")</f>
        <v>Low</v>
      </c>
      <c r="T771" t="s">
        <v>120</v>
      </c>
      <c r="U771" t="b">
        <v>1</v>
      </c>
      <c r="V771">
        <v>1</v>
      </c>
      <c r="W771">
        <v>0</v>
      </c>
      <c r="X771" t="s">
        <v>17</v>
      </c>
    </row>
    <row r="772" spans="1:24" x14ac:dyDescent="0.3">
      <c r="A772" s="1">
        <v>45640.039675925924</v>
      </c>
      <c r="B772" s="1" t="str">
        <f>TEXT(sensor_data[[#This Row],[Timestamp]], "MMMM")</f>
        <v>December</v>
      </c>
      <c r="C7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72" s="2">
        <f>MONTH(sensor_data[[#This Row],[Timestamp]])</f>
        <v>12</v>
      </c>
      <c r="E772" s="2">
        <f>DAY(sensor_data[[#This Row],[Timestamp]])</f>
        <v>14</v>
      </c>
      <c r="F772" t="s">
        <v>436</v>
      </c>
      <c r="H772">
        <v>58.3</v>
      </c>
      <c r="I772">
        <v>34.5</v>
      </c>
      <c r="J772" t="b">
        <v>1</v>
      </c>
      <c r="K772">
        <v>4.5</v>
      </c>
      <c r="L772" t="str">
        <f>IF(sensor_data[[#This Row],[HVAC Setting]]&lt;=2, "Low", IF(sensor_data[[#This Row],[HVAC Setting]]=3, "Normal", "High"))</f>
        <v>High</v>
      </c>
      <c r="M772">
        <v>26.77</v>
      </c>
      <c r="N772">
        <v>26.77</v>
      </c>
      <c r="O772">
        <f>(sensor_data[[#This Row],[Energy Consumption]]-AVERAGE(sensor_data[Energy Consumption]))/_xlfn.STDEV.P(sensor_data[Energy Consumption])</f>
        <v>6.2427077467665106E-2</v>
      </c>
      <c r="P772" t="str">
        <f>IF(ABS(sensor_data[[#This Row],[z_zcore]])&gt;3, "Outlier", "Normal")</f>
        <v>Normal</v>
      </c>
      <c r="Q772">
        <f>AVERAGEIF(sensor_data[Unit ID], sensor_data[[#This Row],[Unit ID]], sensor_data[EC])</f>
        <v>20.564</v>
      </c>
      <c r="R772">
        <f>IF(ISBLANK(sensor_data[[#This Row],[EC]]), sensor_data[[#This Row],[average]], sensor_data[[#This Row],[EC]])</f>
        <v>26.77</v>
      </c>
      <c r="S772" t="str">
        <f>IF(sensor_data[[#This Row],[Filled Energy Consumption]]&gt;AVERAGE(sensor_data[Filled Energy Consumption]), "High", "Low")</f>
        <v>High</v>
      </c>
      <c r="T772" t="s">
        <v>226</v>
      </c>
      <c r="U772" t="b">
        <v>1</v>
      </c>
      <c r="V772">
        <v>14</v>
      </c>
      <c r="W772">
        <v>1</v>
      </c>
      <c r="X772" t="s">
        <v>19</v>
      </c>
    </row>
    <row r="773" spans="1:24" x14ac:dyDescent="0.3">
      <c r="A773" s="1">
        <v>45493.128854166665</v>
      </c>
      <c r="B773" s="1" t="str">
        <f>TEXT(sensor_data[[#This Row],[Timestamp]], "MMMM")</f>
        <v>July</v>
      </c>
      <c r="C7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73" s="2">
        <f>MONTH(sensor_data[[#This Row],[Timestamp]])</f>
        <v>7</v>
      </c>
      <c r="E773" s="2">
        <f>DAY(sensor_data[[#This Row],[Timestamp]])</f>
        <v>20</v>
      </c>
      <c r="F773" t="s">
        <v>436</v>
      </c>
      <c r="H773">
        <v>89.7</v>
      </c>
      <c r="I773">
        <v>59.3</v>
      </c>
      <c r="J773" t="b">
        <v>1</v>
      </c>
      <c r="K773">
        <v>3.5</v>
      </c>
      <c r="L773" t="str">
        <f>IF(sensor_data[[#This Row],[HVAC Setting]]&lt;=2, "Low", IF(sensor_data[[#This Row],[HVAC Setting]]=3, "Normal", "High"))</f>
        <v>High</v>
      </c>
      <c r="M773">
        <v>21.75</v>
      </c>
      <c r="N773">
        <v>21.75</v>
      </c>
      <c r="O773">
        <f>(sensor_data[[#This Row],[Energy Consumption]]-AVERAGE(sensor_data[Energy Consumption]))/_xlfn.STDEV.P(sensor_data[Energy Consumption])</f>
        <v>4.0529210400599624E-3</v>
      </c>
      <c r="P773" t="str">
        <f>IF(ABS(sensor_data[[#This Row],[z_zcore]])&gt;3, "Outlier", "Normal")</f>
        <v>Normal</v>
      </c>
      <c r="Q773">
        <f>AVERAGEIF(sensor_data[Unit ID], sensor_data[[#This Row],[Unit ID]], sensor_data[EC])</f>
        <v>20.564</v>
      </c>
      <c r="R773">
        <f>IF(ISBLANK(sensor_data[[#This Row],[EC]]), sensor_data[[#This Row],[average]], sensor_data[[#This Row],[EC]])</f>
        <v>21.75</v>
      </c>
      <c r="S773" t="str">
        <f>IF(sensor_data[[#This Row],[Filled Energy Consumption]]&gt;AVERAGE(sensor_data[Filled Energy Consumption]), "High", "Low")</f>
        <v>High</v>
      </c>
      <c r="T773" t="s">
        <v>350</v>
      </c>
      <c r="U773" t="b">
        <v>1</v>
      </c>
      <c r="V773">
        <v>23</v>
      </c>
      <c r="W773">
        <v>1</v>
      </c>
      <c r="X773" t="s">
        <v>19</v>
      </c>
    </row>
    <row r="774" spans="1:24" x14ac:dyDescent="0.3">
      <c r="A774" s="1">
        <v>45515.909108796295</v>
      </c>
      <c r="B774" s="1" t="str">
        <f>TEXT(sensor_data[[#This Row],[Timestamp]], "MMMM")</f>
        <v>August</v>
      </c>
      <c r="C7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74" s="2">
        <f>MONTH(sensor_data[[#This Row],[Timestamp]])</f>
        <v>8</v>
      </c>
      <c r="E774" s="2">
        <f>DAY(sensor_data[[#This Row],[Timestamp]])</f>
        <v>11</v>
      </c>
      <c r="F774" t="s">
        <v>436</v>
      </c>
      <c r="H774">
        <v>103.4</v>
      </c>
      <c r="I774">
        <v>61.6</v>
      </c>
      <c r="J774" t="b">
        <v>1</v>
      </c>
      <c r="K774">
        <v>5</v>
      </c>
      <c r="L774" t="str">
        <f>IF(sensor_data[[#This Row],[HVAC Setting]]&lt;=2, "Low", IF(sensor_data[[#This Row],[HVAC Setting]]=3, "Normal", "High"))</f>
        <v>High</v>
      </c>
      <c r="M774">
        <v>30.37</v>
      </c>
      <c r="N774">
        <v>30.37</v>
      </c>
      <c r="O774">
        <f>(sensor_data[[#This Row],[Energy Consumption]]-AVERAGE(sensor_data[Energy Consumption]))/_xlfn.STDEV.P(sensor_data[Energy Consumption])</f>
        <v>0.1042890223161469</v>
      </c>
      <c r="P774" t="str">
        <f>IF(ABS(sensor_data[[#This Row],[z_zcore]])&gt;3, "Outlier", "Normal")</f>
        <v>Normal</v>
      </c>
      <c r="Q774">
        <f>AVERAGEIF(sensor_data[Unit ID], sensor_data[[#This Row],[Unit ID]], sensor_data[EC])</f>
        <v>20.564</v>
      </c>
      <c r="R774">
        <f>IF(ISBLANK(sensor_data[[#This Row],[EC]]), sensor_data[[#This Row],[average]], sensor_data[[#This Row],[EC]])</f>
        <v>30.37</v>
      </c>
      <c r="S774" t="str">
        <f>IF(sensor_data[[#This Row],[Filled Energy Consumption]]&gt;AVERAGE(sensor_data[Filled Energy Consumption]), "High", "Low")</f>
        <v>High</v>
      </c>
      <c r="T774" t="s">
        <v>439</v>
      </c>
      <c r="U774" t="b">
        <v>1</v>
      </c>
      <c r="V774">
        <v>4</v>
      </c>
      <c r="W774">
        <v>1</v>
      </c>
      <c r="X774" t="s">
        <v>14</v>
      </c>
    </row>
    <row r="775" spans="1:24" x14ac:dyDescent="0.3">
      <c r="A775" s="1">
        <v>45484.168356481481</v>
      </c>
      <c r="B775" s="1" t="str">
        <f>TEXT(sensor_data[[#This Row],[Timestamp]], "MMMM")</f>
        <v>July</v>
      </c>
      <c r="C7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75" s="2">
        <f>MONTH(sensor_data[[#This Row],[Timestamp]])</f>
        <v>7</v>
      </c>
      <c r="E775" s="2">
        <f>DAY(sensor_data[[#This Row],[Timestamp]])</f>
        <v>11</v>
      </c>
      <c r="F775" t="s">
        <v>436</v>
      </c>
      <c r="H775">
        <v>85.8</v>
      </c>
      <c r="I775">
        <v>46.2</v>
      </c>
      <c r="J775" t="b">
        <v>1</v>
      </c>
      <c r="K775">
        <v>4</v>
      </c>
      <c r="L775" t="str">
        <f>IF(sensor_data[[#This Row],[HVAC Setting]]&lt;=2, "Low", IF(sensor_data[[#This Row],[HVAC Setting]]=3, "Normal", "High"))</f>
        <v>High</v>
      </c>
      <c r="M775">
        <v>24.92</v>
      </c>
      <c r="N775">
        <v>24.92</v>
      </c>
      <c r="O775">
        <f>(sensor_data[[#This Row],[Energy Consumption]]-AVERAGE(sensor_data[Energy Consumption]))/_xlfn.STDEV.P(sensor_data[Energy Consumption])</f>
        <v>4.0914689142750885E-2</v>
      </c>
      <c r="P775" t="str">
        <f>IF(ABS(sensor_data[[#This Row],[z_zcore]])&gt;3, "Outlier", "Normal")</f>
        <v>Normal</v>
      </c>
      <c r="Q775">
        <f>AVERAGEIF(sensor_data[Unit ID], sensor_data[[#This Row],[Unit ID]], sensor_data[EC])</f>
        <v>20.564</v>
      </c>
      <c r="R775">
        <f>IF(ISBLANK(sensor_data[[#This Row],[EC]]), sensor_data[[#This Row],[average]], sensor_data[[#This Row],[EC]])</f>
        <v>24.92</v>
      </c>
      <c r="S775" t="str">
        <f>IF(sensor_data[[#This Row],[Filled Energy Consumption]]&gt;AVERAGE(sensor_data[Filled Energy Consumption]), "High", "Low")</f>
        <v>High</v>
      </c>
      <c r="T775" t="s">
        <v>186</v>
      </c>
      <c r="U775" t="b">
        <v>1</v>
      </c>
      <c r="V775">
        <v>22</v>
      </c>
      <c r="W775">
        <v>1</v>
      </c>
      <c r="X775" t="s">
        <v>17</v>
      </c>
    </row>
    <row r="776" spans="1:24" x14ac:dyDescent="0.3">
      <c r="A776" s="1">
        <v>45478.386446759258</v>
      </c>
      <c r="B776" s="1" t="str">
        <f>TEXT(sensor_data[[#This Row],[Timestamp]], "MMMM")</f>
        <v>July</v>
      </c>
      <c r="C7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76" s="2">
        <f>MONTH(sensor_data[[#This Row],[Timestamp]])</f>
        <v>7</v>
      </c>
      <c r="E776" s="2">
        <f>DAY(sensor_data[[#This Row],[Timestamp]])</f>
        <v>5</v>
      </c>
      <c r="F776" t="s">
        <v>436</v>
      </c>
      <c r="H776">
        <v>84.4</v>
      </c>
      <c r="I776">
        <v>48.4</v>
      </c>
      <c r="J776" t="b">
        <v>0</v>
      </c>
      <c r="K776">
        <v>4</v>
      </c>
      <c r="L776" t="str">
        <f>IF(sensor_data[[#This Row],[HVAC Setting]]&lt;=2, "Low", IF(sensor_data[[#This Row],[HVAC Setting]]=3, "Normal", "High"))</f>
        <v>High</v>
      </c>
      <c r="M776">
        <v>21</v>
      </c>
      <c r="N776">
        <v>21</v>
      </c>
      <c r="O776">
        <f>(sensor_data[[#This Row],[Energy Consumption]]-AVERAGE(sensor_data[Energy Consumption]))/_xlfn.STDEV.P(sensor_data[Energy Consumption])</f>
        <v>-4.6683174700404085E-3</v>
      </c>
      <c r="P776" t="str">
        <f>IF(ABS(sensor_data[[#This Row],[z_zcore]])&gt;3, "Outlier", "Normal")</f>
        <v>Normal</v>
      </c>
      <c r="Q776">
        <f>AVERAGEIF(sensor_data[Unit ID], sensor_data[[#This Row],[Unit ID]], sensor_data[EC])</f>
        <v>20.564</v>
      </c>
      <c r="R776">
        <f>IF(ISBLANK(sensor_data[[#This Row],[EC]]), sensor_data[[#This Row],[average]], sensor_data[[#This Row],[EC]])</f>
        <v>21</v>
      </c>
      <c r="S776" t="str">
        <f>IF(sensor_data[[#This Row],[Filled Energy Consumption]]&gt;AVERAGE(sensor_data[Filled Energy Consumption]), "High", "Low")</f>
        <v>High</v>
      </c>
      <c r="T776" t="s">
        <v>440</v>
      </c>
      <c r="U776" t="b">
        <v>0</v>
      </c>
      <c r="V776">
        <v>12</v>
      </c>
      <c r="W776">
        <v>0</v>
      </c>
      <c r="X776" t="s">
        <v>19</v>
      </c>
    </row>
    <row r="777" spans="1:24" x14ac:dyDescent="0.3">
      <c r="A777" s="1">
        <v>45503.650462962964</v>
      </c>
      <c r="B777" s="1" t="str">
        <f>TEXT(sensor_data[[#This Row],[Timestamp]], "MMMM")</f>
        <v>July</v>
      </c>
      <c r="C7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77" s="2">
        <f>MONTH(sensor_data[[#This Row],[Timestamp]])</f>
        <v>7</v>
      </c>
      <c r="E777" s="2">
        <f>DAY(sensor_data[[#This Row],[Timestamp]])</f>
        <v>30</v>
      </c>
      <c r="F777" t="s">
        <v>436</v>
      </c>
      <c r="H777">
        <v>92.2</v>
      </c>
      <c r="I777">
        <v>50.6</v>
      </c>
      <c r="J777" t="b">
        <v>0</v>
      </c>
      <c r="K777">
        <v>2</v>
      </c>
      <c r="L777" t="str">
        <f>IF(sensor_data[[#This Row],[HVAC Setting]]&lt;=2, "Low", IF(sensor_data[[#This Row],[HVAC Setting]]=3, "Normal", "High"))</f>
        <v>Low</v>
      </c>
      <c r="M777">
        <v>12</v>
      </c>
      <c r="N777">
        <v>12</v>
      </c>
      <c r="O777">
        <f>(sensor_data[[#This Row],[Energy Consumption]]-AVERAGE(sensor_data[Energy Consumption]))/_xlfn.STDEV.P(sensor_data[Energy Consumption])</f>
        <v>-0.10932317959124485</v>
      </c>
      <c r="P777" t="str">
        <f>IF(ABS(sensor_data[[#This Row],[z_zcore]])&gt;3, "Outlier", "Normal")</f>
        <v>Normal</v>
      </c>
      <c r="Q777">
        <f>AVERAGEIF(sensor_data[Unit ID], sensor_data[[#This Row],[Unit ID]], sensor_data[EC])</f>
        <v>20.564</v>
      </c>
      <c r="R777">
        <f>IF(ISBLANK(sensor_data[[#This Row],[EC]]), sensor_data[[#This Row],[average]], sensor_data[[#This Row],[EC]])</f>
        <v>12</v>
      </c>
      <c r="S777" t="str">
        <f>IF(sensor_data[[#This Row],[Filled Energy Consumption]]&gt;AVERAGE(sensor_data[Filled Energy Consumption]), "High", "Low")</f>
        <v>Low</v>
      </c>
      <c r="T777" t="s">
        <v>83</v>
      </c>
      <c r="U777" t="b">
        <v>0</v>
      </c>
      <c r="V777">
        <v>2</v>
      </c>
      <c r="W777">
        <v>0</v>
      </c>
      <c r="X777" t="s">
        <v>17</v>
      </c>
    </row>
    <row r="778" spans="1:24" x14ac:dyDescent="0.3">
      <c r="A778" s="1">
        <v>45485.11178240741</v>
      </c>
      <c r="B778" s="1" t="str">
        <f>TEXT(sensor_data[[#This Row],[Timestamp]], "MMMM")</f>
        <v>July</v>
      </c>
      <c r="C7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78" s="2">
        <f>MONTH(sensor_data[[#This Row],[Timestamp]])</f>
        <v>7</v>
      </c>
      <c r="E778" s="2">
        <f>DAY(sensor_data[[#This Row],[Timestamp]])</f>
        <v>12</v>
      </c>
      <c r="F778" t="s">
        <v>436</v>
      </c>
      <c r="H778">
        <v>93.9</v>
      </c>
      <c r="I778">
        <v>58.5</v>
      </c>
      <c r="J778" t="b">
        <v>1</v>
      </c>
      <c r="K778">
        <v>4</v>
      </c>
      <c r="L778" t="str">
        <f>IF(sensor_data[[#This Row],[HVAC Setting]]&lt;=2, "Low", IF(sensor_data[[#This Row],[HVAC Setting]]=3, "Normal", "High"))</f>
        <v>High</v>
      </c>
      <c r="M778">
        <v>24.67</v>
      </c>
      <c r="N778">
        <v>24.67</v>
      </c>
      <c r="O778">
        <f>(sensor_data[[#This Row],[Energy Consumption]]-AVERAGE(sensor_data[Energy Consumption]))/_xlfn.STDEV.P(sensor_data[Energy Consumption])</f>
        <v>3.8007609639384092E-2</v>
      </c>
      <c r="P778" t="str">
        <f>IF(ABS(sensor_data[[#This Row],[z_zcore]])&gt;3, "Outlier", "Normal")</f>
        <v>Normal</v>
      </c>
      <c r="Q778">
        <f>AVERAGEIF(sensor_data[Unit ID], sensor_data[[#This Row],[Unit ID]], sensor_data[EC])</f>
        <v>20.564</v>
      </c>
      <c r="R778">
        <f>IF(ISBLANK(sensor_data[[#This Row],[EC]]), sensor_data[[#This Row],[average]], sensor_data[[#This Row],[EC]])</f>
        <v>24.67</v>
      </c>
      <c r="S778" t="str">
        <f>IF(sensor_data[[#This Row],[Filled Energy Consumption]]&gt;AVERAGE(sensor_data[Filled Energy Consumption]), "High", "Low")</f>
        <v>High</v>
      </c>
      <c r="T778" t="s">
        <v>441</v>
      </c>
      <c r="U778" t="b">
        <v>1</v>
      </c>
      <c r="V778">
        <v>15</v>
      </c>
      <c r="W778">
        <v>1</v>
      </c>
      <c r="X778" t="s">
        <v>19</v>
      </c>
    </row>
    <row r="779" spans="1:24" x14ac:dyDescent="0.3">
      <c r="A779" s="1">
        <v>45409.066481481481</v>
      </c>
      <c r="B779" s="1" t="str">
        <f>TEXT(sensor_data[[#This Row],[Timestamp]], "MMMM")</f>
        <v>April</v>
      </c>
      <c r="C7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79" s="2">
        <f>MONTH(sensor_data[[#This Row],[Timestamp]])</f>
        <v>4</v>
      </c>
      <c r="E779" s="2">
        <f>DAY(sensor_data[[#This Row],[Timestamp]])</f>
        <v>27</v>
      </c>
      <c r="F779" t="s">
        <v>436</v>
      </c>
      <c r="H779">
        <v>73.8</v>
      </c>
      <c r="I779">
        <v>32.799999999999997</v>
      </c>
      <c r="J779" t="b">
        <v>1</v>
      </c>
      <c r="K779">
        <v>2.5</v>
      </c>
      <c r="L779" t="str">
        <f>IF(sensor_data[[#This Row],[HVAC Setting]]&lt;=2, "Low", IF(sensor_data[[#This Row],[HVAC Setting]]=3, "Normal", "High"))</f>
        <v>High</v>
      </c>
      <c r="M779">
        <v>16.04</v>
      </c>
      <c r="N779">
        <v>16.04</v>
      </c>
      <c r="O779">
        <f>(sensor_data[[#This Row],[Energy Consumption]]-AVERAGE(sensor_data[Energy Consumption]))/_xlfn.STDEV.P(sensor_data[Energy Consumption])</f>
        <v>-6.2344774816837534E-2</v>
      </c>
      <c r="P779" t="str">
        <f>IF(ABS(sensor_data[[#This Row],[z_zcore]])&gt;3, "Outlier", "Normal")</f>
        <v>Normal</v>
      </c>
      <c r="Q779">
        <f>AVERAGEIF(sensor_data[Unit ID], sensor_data[[#This Row],[Unit ID]], sensor_data[EC])</f>
        <v>20.564</v>
      </c>
      <c r="R779">
        <f>IF(ISBLANK(sensor_data[[#This Row],[EC]]), sensor_data[[#This Row],[average]], sensor_data[[#This Row],[EC]])</f>
        <v>16.04</v>
      </c>
      <c r="S779" t="str">
        <f>IF(sensor_data[[#This Row],[Filled Energy Consumption]]&gt;AVERAGE(sensor_data[Filled Energy Consumption]), "High", "Low")</f>
        <v>Low</v>
      </c>
      <c r="T779" t="s">
        <v>442</v>
      </c>
      <c r="U779" t="b">
        <v>1</v>
      </c>
      <c r="V779">
        <v>9</v>
      </c>
      <c r="W779">
        <v>1</v>
      </c>
      <c r="X779" t="s">
        <v>14</v>
      </c>
    </row>
    <row r="780" spans="1:24" x14ac:dyDescent="0.3">
      <c r="A780" s="1">
        <v>45591.480081018519</v>
      </c>
      <c r="B780" s="1" t="str">
        <f>TEXT(sensor_data[[#This Row],[Timestamp]], "MMMM")</f>
        <v>October</v>
      </c>
      <c r="C7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80" s="2">
        <f>MONTH(sensor_data[[#This Row],[Timestamp]])</f>
        <v>10</v>
      </c>
      <c r="E780" s="2">
        <f>DAY(sensor_data[[#This Row],[Timestamp]])</f>
        <v>26</v>
      </c>
      <c r="F780" t="s">
        <v>436</v>
      </c>
      <c r="H780">
        <v>76.400000000000006</v>
      </c>
      <c r="I780">
        <v>33.299999999999997</v>
      </c>
      <c r="J780" t="b">
        <v>1</v>
      </c>
      <c r="K780">
        <v>4.5</v>
      </c>
      <c r="L780" t="str">
        <f>IF(sensor_data[[#This Row],[HVAC Setting]]&lt;=2, "Low", IF(sensor_data[[#This Row],[HVAC Setting]]=3, "Normal", "High"))</f>
        <v>High</v>
      </c>
      <c r="M780">
        <v>25.89</v>
      </c>
      <c r="N780">
        <v>25.89</v>
      </c>
      <c r="O780">
        <f>(sensor_data[[#This Row],[Energy Consumption]]-AVERAGE(sensor_data[Energy Consumption]))/_xlfn.STDEV.P(sensor_data[Energy Consumption])</f>
        <v>5.2194157615814016E-2</v>
      </c>
      <c r="P780" t="str">
        <f>IF(ABS(sensor_data[[#This Row],[z_zcore]])&gt;3, "Outlier", "Normal")</f>
        <v>Normal</v>
      </c>
      <c r="Q780">
        <f>AVERAGEIF(sensor_data[Unit ID], sensor_data[[#This Row],[Unit ID]], sensor_data[EC])</f>
        <v>20.564</v>
      </c>
      <c r="R780">
        <f>IF(ISBLANK(sensor_data[[#This Row],[EC]]), sensor_data[[#This Row],[average]], sensor_data[[#This Row],[EC]])</f>
        <v>25.89</v>
      </c>
      <c r="S780" t="str">
        <f>IF(sensor_data[[#This Row],[Filled Energy Consumption]]&gt;AVERAGE(sensor_data[Filled Energy Consumption]), "High", "Low")</f>
        <v>High</v>
      </c>
      <c r="T780" t="s">
        <v>212</v>
      </c>
      <c r="U780" t="b">
        <v>1</v>
      </c>
      <c r="V780">
        <v>1</v>
      </c>
      <c r="W780">
        <v>1</v>
      </c>
      <c r="X780" t="s">
        <v>17</v>
      </c>
    </row>
    <row r="781" spans="1:24" x14ac:dyDescent="0.3">
      <c r="A781" s="1">
        <v>45442.701631944445</v>
      </c>
      <c r="B781" s="1" t="str">
        <f>TEXT(sensor_data[[#This Row],[Timestamp]], "MMMM")</f>
        <v>May</v>
      </c>
      <c r="C7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81" s="2">
        <f>MONTH(sensor_data[[#This Row],[Timestamp]])</f>
        <v>5</v>
      </c>
      <c r="E781" s="2">
        <f>DAY(sensor_data[[#This Row],[Timestamp]])</f>
        <v>30</v>
      </c>
      <c r="F781" t="s">
        <v>436</v>
      </c>
      <c r="H781">
        <v>66.5</v>
      </c>
      <c r="I781">
        <v>34.6</v>
      </c>
      <c r="J781" t="b">
        <v>1</v>
      </c>
      <c r="K781">
        <v>3</v>
      </c>
      <c r="L781" t="str">
        <f>IF(sensor_data[[#This Row],[HVAC Setting]]&lt;=2, "Low", IF(sensor_data[[#This Row],[HVAC Setting]]=3, "Normal", "High"))</f>
        <v>Normal</v>
      </c>
      <c r="M781">
        <v>16.37</v>
      </c>
      <c r="N781">
        <v>16.37</v>
      </c>
      <c r="O781">
        <f>(sensor_data[[#This Row],[Energy Consumption]]-AVERAGE(sensor_data[Energy Consumption]))/_xlfn.STDEV.P(sensor_data[Energy Consumption])</f>
        <v>-5.8507429872393352E-2</v>
      </c>
      <c r="P781" t="str">
        <f>IF(ABS(sensor_data[[#This Row],[z_zcore]])&gt;3, "Outlier", "Normal")</f>
        <v>Normal</v>
      </c>
      <c r="Q781">
        <f>AVERAGEIF(sensor_data[Unit ID], sensor_data[[#This Row],[Unit ID]], sensor_data[EC])</f>
        <v>20.564</v>
      </c>
      <c r="R781">
        <f>IF(ISBLANK(sensor_data[[#This Row],[EC]]), sensor_data[[#This Row],[average]], sensor_data[[#This Row],[EC]])</f>
        <v>16.37</v>
      </c>
      <c r="S781" t="str">
        <f>IF(sensor_data[[#This Row],[Filled Energy Consumption]]&gt;AVERAGE(sensor_data[Filled Energy Consumption]), "High", "Low")</f>
        <v>Low</v>
      </c>
      <c r="T781" t="s">
        <v>102</v>
      </c>
      <c r="U781" t="b">
        <v>1</v>
      </c>
      <c r="V781">
        <v>8</v>
      </c>
      <c r="W781">
        <v>1</v>
      </c>
      <c r="X781" t="s">
        <v>14</v>
      </c>
    </row>
    <row r="782" spans="1:24" x14ac:dyDescent="0.3">
      <c r="A782" s="1">
        <v>45553.132152777776</v>
      </c>
      <c r="B782" s="1" t="str">
        <f>TEXT(sensor_data[[#This Row],[Timestamp]], "MMMM")</f>
        <v>September</v>
      </c>
      <c r="C7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82" s="2">
        <f>MONTH(sensor_data[[#This Row],[Timestamp]])</f>
        <v>9</v>
      </c>
      <c r="E782" s="2">
        <f>DAY(sensor_data[[#This Row],[Timestamp]])</f>
        <v>18</v>
      </c>
      <c r="F782" t="s">
        <v>443</v>
      </c>
      <c r="H782">
        <v>71.2</v>
      </c>
      <c r="I782">
        <v>44</v>
      </c>
      <c r="J782" t="b">
        <v>0</v>
      </c>
      <c r="K782">
        <v>2</v>
      </c>
      <c r="L782" t="str">
        <f>IF(sensor_data[[#This Row],[HVAC Setting]]&lt;=2, "Low", IF(sensor_data[[#This Row],[HVAC Setting]]=3, "Normal", "High"))</f>
        <v>Low</v>
      </c>
      <c r="M782">
        <v>11</v>
      </c>
      <c r="N782">
        <v>11</v>
      </c>
      <c r="O782">
        <f>(sensor_data[[#This Row],[Energy Consumption]]-AVERAGE(sensor_data[Energy Consumption]))/_xlfn.STDEV.P(sensor_data[Energy Consumption])</f>
        <v>-0.12095149760471202</v>
      </c>
      <c r="P782" t="str">
        <f>IF(ABS(sensor_data[[#This Row],[z_zcore]])&gt;3, "Outlier", "Normal")</f>
        <v>Normal</v>
      </c>
      <c r="Q782">
        <f>AVERAGEIF(sensor_data[Unit ID], sensor_data[[#This Row],[Unit ID]], sensor_data[EC])</f>
        <v>19.621764705882356</v>
      </c>
      <c r="R782">
        <f>IF(ISBLANK(sensor_data[[#This Row],[EC]]), sensor_data[[#This Row],[average]], sensor_data[[#This Row],[EC]])</f>
        <v>11</v>
      </c>
      <c r="S782" t="str">
        <f>IF(sensor_data[[#This Row],[Filled Energy Consumption]]&gt;AVERAGE(sensor_data[Filled Energy Consumption]), "High", "Low")</f>
        <v>Low</v>
      </c>
      <c r="T782" t="s">
        <v>270</v>
      </c>
      <c r="U782" t="b">
        <v>0</v>
      </c>
      <c r="V782">
        <v>17</v>
      </c>
      <c r="W782">
        <v>1</v>
      </c>
      <c r="X782" t="s">
        <v>14</v>
      </c>
    </row>
    <row r="783" spans="1:24" x14ac:dyDescent="0.3">
      <c r="A783" s="1">
        <v>45293.921307870369</v>
      </c>
      <c r="B783" s="1" t="str">
        <f>TEXT(sensor_data[[#This Row],[Timestamp]], "MMMM")</f>
        <v>January</v>
      </c>
      <c r="C7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83" s="2">
        <f>MONTH(sensor_data[[#This Row],[Timestamp]])</f>
        <v>1</v>
      </c>
      <c r="E783" s="2">
        <f>DAY(sensor_data[[#This Row],[Timestamp]])</f>
        <v>2</v>
      </c>
      <c r="F783" t="s">
        <v>443</v>
      </c>
      <c r="H783">
        <v>40.4</v>
      </c>
      <c r="I783">
        <v>26.6</v>
      </c>
      <c r="J783" t="b">
        <v>0</v>
      </c>
      <c r="K783">
        <v>3</v>
      </c>
      <c r="L783" t="str">
        <f>IF(sensor_data[[#This Row],[HVAC Setting]]&lt;=2, "Low", IF(sensor_data[[#This Row],[HVAC Setting]]=3, "Normal", "High"))</f>
        <v>Normal</v>
      </c>
      <c r="M783">
        <v>17</v>
      </c>
      <c r="N783">
        <v>17</v>
      </c>
      <c r="O783">
        <f>(sensor_data[[#This Row],[Energy Consumption]]-AVERAGE(sensor_data[Energy Consumption]))/_xlfn.STDEV.P(sensor_data[Energy Consumption])</f>
        <v>-5.1181589523909048E-2</v>
      </c>
      <c r="P783" t="str">
        <f>IF(ABS(sensor_data[[#This Row],[z_zcore]])&gt;3, "Outlier", "Normal")</f>
        <v>Normal</v>
      </c>
      <c r="Q783">
        <f>AVERAGEIF(sensor_data[Unit ID], sensor_data[[#This Row],[Unit ID]], sensor_data[EC])</f>
        <v>19.621764705882356</v>
      </c>
      <c r="R783">
        <f>IF(ISBLANK(sensor_data[[#This Row],[EC]]), sensor_data[[#This Row],[average]], sensor_data[[#This Row],[EC]])</f>
        <v>17</v>
      </c>
      <c r="S783" t="str">
        <f>IF(sensor_data[[#This Row],[Filled Energy Consumption]]&gt;AVERAGE(sensor_data[Filled Energy Consumption]), "High", "Low")</f>
        <v>Low</v>
      </c>
      <c r="T783" t="s">
        <v>444</v>
      </c>
      <c r="U783" t="b">
        <v>0</v>
      </c>
      <c r="V783">
        <v>9</v>
      </c>
      <c r="W783">
        <v>0</v>
      </c>
      <c r="X783" t="s">
        <v>19</v>
      </c>
    </row>
    <row r="784" spans="1:24" x14ac:dyDescent="0.3">
      <c r="A784" s="1">
        <v>45404.169664351852</v>
      </c>
      <c r="B784" s="1" t="str">
        <f>TEXT(sensor_data[[#This Row],[Timestamp]], "MMMM")</f>
        <v>April</v>
      </c>
      <c r="C7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84" s="2">
        <f>MONTH(sensor_data[[#This Row],[Timestamp]])</f>
        <v>4</v>
      </c>
      <c r="E784" s="2">
        <f>DAY(sensor_data[[#This Row],[Timestamp]])</f>
        <v>22</v>
      </c>
      <c r="F784" t="s">
        <v>443</v>
      </c>
      <c r="H784">
        <v>66.400000000000006</v>
      </c>
      <c r="I784">
        <v>51</v>
      </c>
      <c r="J784" t="b">
        <v>0</v>
      </c>
      <c r="K784">
        <v>1</v>
      </c>
      <c r="L784" t="str">
        <f>IF(sensor_data[[#This Row],[HVAC Setting]]&lt;=2, "Low", IF(sensor_data[[#This Row],[HVAC Setting]]=3, "Normal", "High"))</f>
        <v>Low</v>
      </c>
      <c r="M784">
        <v>5</v>
      </c>
      <c r="N784">
        <v>5</v>
      </c>
      <c r="O784">
        <f>(sensor_data[[#This Row],[Energy Consumption]]-AVERAGE(sensor_data[Energy Consumption]))/_xlfn.STDEV.P(sensor_data[Energy Consumption])</f>
        <v>-0.19072140568551499</v>
      </c>
      <c r="P784" t="str">
        <f>IF(ABS(sensor_data[[#This Row],[z_zcore]])&gt;3, "Outlier", "Normal")</f>
        <v>Normal</v>
      </c>
      <c r="Q784">
        <f>AVERAGEIF(sensor_data[Unit ID], sensor_data[[#This Row],[Unit ID]], sensor_data[EC])</f>
        <v>19.621764705882356</v>
      </c>
      <c r="R784">
        <f>IF(ISBLANK(sensor_data[[#This Row],[EC]]), sensor_data[[#This Row],[average]], sensor_data[[#This Row],[EC]])</f>
        <v>5</v>
      </c>
      <c r="S784" t="str">
        <f>IF(sensor_data[[#This Row],[Filled Energy Consumption]]&gt;AVERAGE(sensor_data[Filled Energy Consumption]), "High", "Low")</f>
        <v>Low</v>
      </c>
      <c r="T784" t="s">
        <v>290</v>
      </c>
      <c r="U784" t="b">
        <v>0</v>
      </c>
      <c r="V784">
        <v>24</v>
      </c>
      <c r="W784">
        <v>0</v>
      </c>
      <c r="X784" t="s">
        <v>19</v>
      </c>
    </row>
    <row r="785" spans="1:24" x14ac:dyDescent="0.3">
      <c r="A785" s="1">
        <v>45638.371493055558</v>
      </c>
      <c r="B785" s="1" t="str">
        <f>TEXT(sensor_data[[#This Row],[Timestamp]], "MMMM")</f>
        <v>December</v>
      </c>
      <c r="C7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85" s="2">
        <f>MONTH(sensor_data[[#This Row],[Timestamp]])</f>
        <v>12</v>
      </c>
      <c r="E785" s="2">
        <f>DAY(sensor_data[[#This Row],[Timestamp]])</f>
        <v>12</v>
      </c>
      <c r="F785" t="s">
        <v>443</v>
      </c>
      <c r="H785">
        <v>44.3</v>
      </c>
      <c r="I785">
        <v>29.4</v>
      </c>
      <c r="J785" t="b">
        <v>0</v>
      </c>
      <c r="K785">
        <v>3</v>
      </c>
      <c r="L785" t="str">
        <f>IF(sensor_data[[#This Row],[HVAC Setting]]&lt;=2, "Low", IF(sensor_data[[#This Row],[HVAC Setting]]=3, "Normal", "High"))</f>
        <v>Normal</v>
      </c>
      <c r="M785">
        <v>17</v>
      </c>
      <c r="N785">
        <v>17</v>
      </c>
      <c r="O785">
        <f>(sensor_data[[#This Row],[Energy Consumption]]-AVERAGE(sensor_data[Energy Consumption]))/_xlfn.STDEV.P(sensor_data[Energy Consumption])</f>
        <v>-5.1181589523909048E-2</v>
      </c>
      <c r="P785" t="str">
        <f>IF(ABS(sensor_data[[#This Row],[z_zcore]])&gt;3, "Outlier", "Normal")</f>
        <v>Normal</v>
      </c>
      <c r="Q785">
        <f>AVERAGEIF(sensor_data[Unit ID], sensor_data[[#This Row],[Unit ID]], sensor_data[EC])</f>
        <v>19.621764705882356</v>
      </c>
      <c r="R785">
        <f>IF(ISBLANK(sensor_data[[#This Row],[EC]]), sensor_data[[#This Row],[average]], sensor_data[[#This Row],[EC]])</f>
        <v>17</v>
      </c>
      <c r="S785" t="str">
        <f>IF(sensor_data[[#This Row],[Filled Energy Consumption]]&gt;AVERAGE(sensor_data[Filled Energy Consumption]), "High", "Low")</f>
        <v>Low</v>
      </c>
      <c r="T785" t="s">
        <v>445</v>
      </c>
      <c r="U785" t="b">
        <v>0</v>
      </c>
      <c r="V785">
        <v>13</v>
      </c>
      <c r="W785">
        <v>0</v>
      </c>
      <c r="X785" t="s">
        <v>17</v>
      </c>
    </row>
    <row r="786" spans="1:24" x14ac:dyDescent="0.3">
      <c r="A786" s="1">
        <v>45531.562118055554</v>
      </c>
      <c r="B786" s="1" t="str">
        <f>TEXT(sensor_data[[#This Row],[Timestamp]], "MMMM")</f>
        <v>August</v>
      </c>
      <c r="C7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86" s="2">
        <f>MONTH(sensor_data[[#This Row],[Timestamp]])</f>
        <v>8</v>
      </c>
      <c r="E786" s="2">
        <f>DAY(sensor_data[[#This Row],[Timestamp]])</f>
        <v>27</v>
      </c>
      <c r="F786" t="s">
        <v>443</v>
      </c>
      <c r="H786">
        <v>89</v>
      </c>
      <c r="I786">
        <v>44.2</v>
      </c>
      <c r="J786" t="b">
        <v>0</v>
      </c>
      <c r="K786">
        <v>4</v>
      </c>
      <c r="L786" t="str">
        <f>IF(sensor_data[[#This Row],[HVAC Setting]]&lt;=2, "Low", IF(sensor_data[[#This Row],[HVAC Setting]]=3, "Normal", "High"))</f>
        <v>High</v>
      </c>
      <c r="M786">
        <v>23</v>
      </c>
      <c r="N786">
        <v>23</v>
      </c>
      <c r="O786">
        <f>(sensor_data[[#This Row],[Energy Consumption]]-AVERAGE(sensor_data[Energy Consumption]))/_xlfn.STDEV.P(sensor_data[Energy Consumption])</f>
        <v>1.8588318556893912E-2</v>
      </c>
      <c r="P786" t="str">
        <f>IF(ABS(sensor_data[[#This Row],[z_zcore]])&gt;3, "Outlier", "Normal")</f>
        <v>Normal</v>
      </c>
      <c r="Q786">
        <f>AVERAGEIF(sensor_data[Unit ID], sensor_data[[#This Row],[Unit ID]], sensor_data[EC])</f>
        <v>19.621764705882356</v>
      </c>
      <c r="R786">
        <f>IF(ISBLANK(sensor_data[[#This Row],[EC]]), sensor_data[[#This Row],[average]], sensor_data[[#This Row],[EC]])</f>
        <v>23</v>
      </c>
      <c r="S786" t="str">
        <f>IF(sensor_data[[#This Row],[Filled Energy Consumption]]&gt;AVERAGE(sensor_data[Filled Energy Consumption]), "High", "Low")</f>
        <v>High</v>
      </c>
      <c r="T786" t="s">
        <v>44</v>
      </c>
      <c r="U786" t="b">
        <v>0</v>
      </c>
      <c r="V786">
        <v>23</v>
      </c>
      <c r="W786">
        <v>1</v>
      </c>
      <c r="X786" t="s">
        <v>17</v>
      </c>
    </row>
    <row r="787" spans="1:24" x14ac:dyDescent="0.3">
      <c r="A787" s="1">
        <v>45318.466273148151</v>
      </c>
      <c r="B787" s="1" t="str">
        <f>TEXT(sensor_data[[#This Row],[Timestamp]], "MMMM")</f>
        <v>January</v>
      </c>
      <c r="C7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787" s="2">
        <f>MONTH(sensor_data[[#This Row],[Timestamp]])</f>
        <v>1</v>
      </c>
      <c r="E787" s="2">
        <f>DAY(sensor_data[[#This Row],[Timestamp]])</f>
        <v>27</v>
      </c>
      <c r="F787" t="s">
        <v>443</v>
      </c>
      <c r="H787">
        <v>51</v>
      </c>
      <c r="I787">
        <v>34.1</v>
      </c>
      <c r="J787" t="b">
        <v>1</v>
      </c>
      <c r="K787">
        <v>4.5</v>
      </c>
      <c r="L787" t="str">
        <f>IF(sensor_data[[#This Row],[HVAC Setting]]&lt;=2, "Low", IF(sensor_data[[#This Row],[HVAC Setting]]=3, "Normal", "High"))</f>
        <v>High</v>
      </c>
      <c r="M787">
        <v>25.18</v>
      </c>
      <c r="N787">
        <v>25.18</v>
      </c>
      <c r="O787">
        <f>(sensor_data[[#This Row],[Energy Consumption]]-AVERAGE(sensor_data[Energy Consumption]))/_xlfn.STDEV.P(sensor_data[Energy Consumption])</f>
        <v>4.3938051826252322E-2</v>
      </c>
      <c r="P787" t="str">
        <f>IF(ABS(sensor_data[[#This Row],[z_zcore]])&gt;3, "Outlier", "Normal")</f>
        <v>Normal</v>
      </c>
      <c r="Q787">
        <f>AVERAGEIF(sensor_data[Unit ID], sensor_data[[#This Row],[Unit ID]], sensor_data[EC])</f>
        <v>19.621764705882356</v>
      </c>
      <c r="R787">
        <f>IF(ISBLANK(sensor_data[[#This Row],[EC]]), sensor_data[[#This Row],[average]], sensor_data[[#This Row],[EC]])</f>
        <v>25.18</v>
      </c>
      <c r="S787" t="str">
        <f>IF(sensor_data[[#This Row],[Filled Energy Consumption]]&gt;AVERAGE(sensor_data[Filled Energy Consumption]), "High", "Low")</f>
        <v>High</v>
      </c>
      <c r="T787" t="s">
        <v>180</v>
      </c>
      <c r="U787" t="b">
        <v>1</v>
      </c>
      <c r="V787">
        <v>24</v>
      </c>
      <c r="W787">
        <v>1</v>
      </c>
      <c r="X787" t="s">
        <v>19</v>
      </c>
    </row>
    <row r="788" spans="1:24" x14ac:dyDescent="0.3">
      <c r="A788" s="1">
        <v>45332.727893518517</v>
      </c>
      <c r="B788" s="1" t="str">
        <f>TEXT(sensor_data[[#This Row],[Timestamp]], "MMMM")</f>
        <v>February</v>
      </c>
      <c r="C7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88" s="2">
        <f>MONTH(sensor_data[[#This Row],[Timestamp]])</f>
        <v>2</v>
      </c>
      <c r="E788" s="2">
        <f>DAY(sensor_data[[#This Row],[Timestamp]])</f>
        <v>10</v>
      </c>
      <c r="F788" t="s">
        <v>443</v>
      </c>
      <c r="H788">
        <v>42.3</v>
      </c>
      <c r="I788">
        <v>38.1</v>
      </c>
      <c r="J788" t="b">
        <v>1</v>
      </c>
      <c r="K788">
        <v>5</v>
      </c>
      <c r="L788" t="str">
        <f>IF(sensor_data[[#This Row],[HVAC Setting]]&lt;=2, "Low", IF(sensor_data[[#This Row],[HVAC Setting]]=3, "Normal", "High"))</f>
        <v>High</v>
      </c>
      <c r="M788">
        <v>32.4</v>
      </c>
      <c r="N788">
        <v>32.4</v>
      </c>
      <c r="O788">
        <f>(sensor_data[[#This Row],[Energy Consumption]]-AVERAGE(sensor_data[Energy Consumption]))/_xlfn.STDEV.P(sensor_data[Energy Consumption])</f>
        <v>0.12789450788348522</v>
      </c>
      <c r="P788" t="str">
        <f>IF(ABS(sensor_data[[#This Row],[z_zcore]])&gt;3, "Outlier", "Normal")</f>
        <v>Normal</v>
      </c>
      <c r="Q788">
        <f>AVERAGEIF(sensor_data[Unit ID], sensor_data[[#This Row],[Unit ID]], sensor_data[EC])</f>
        <v>19.621764705882356</v>
      </c>
      <c r="R788">
        <f>IF(ISBLANK(sensor_data[[#This Row],[EC]]), sensor_data[[#This Row],[average]], sensor_data[[#This Row],[EC]])</f>
        <v>32.4</v>
      </c>
      <c r="S788" t="str">
        <f>IF(sensor_data[[#This Row],[Filled Energy Consumption]]&gt;AVERAGE(sensor_data[Filled Energy Consumption]), "High", "Low")</f>
        <v>High</v>
      </c>
      <c r="T788" t="s">
        <v>240</v>
      </c>
      <c r="U788" t="b">
        <v>1</v>
      </c>
      <c r="V788">
        <v>6</v>
      </c>
      <c r="W788">
        <v>1</v>
      </c>
      <c r="X788" t="s">
        <v>19</v>
      </c>
    </row>
    <row r="789" spans="1:24" x14ac:dyDescent="0.3">
      <c r="A789" s="1">
        <v>45626.020185185182</v>
      </c>
      <c r="B789" s="1" t="str">
        <f>TEXT(sensor_data[[#This Row],[Timestamp]], "MMMM")</f>
        <v>November</v>
      </c>
      <c r="C7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89" s="2">
        <f>MONTH(sensor_data[[#This Row],[Timestamp]])</f>
        <v>11</v>
      </c>
      <c r="E789" s="2">
        <f>DAY(sensor_data[[#This Row],[Timestamp]])</f>
        <v>30</v>
      </c>
      <c r="F789" t="s">
        <v>443</v>
      </c>
      <c r="H789">
        <v>74.900000000000006</v>
      </c>
      <c r="I789">
        <v>58.6</v>
      </c>
      <c r="J789" t="b">
        <v>1</v>
      </c>
      <c r="K789">
        <v>2.5</v>
      </c>
      <c r="L789" t="str">
        <f>IF(sensor_data[[#This Row],[HVAC Setting]]&lt;=2, "Low", IF(sensor_data[[#This Row],[HVAC Setting]]=3, "Normal", "High"))</f>
        <v>High</v>
      </c>
      <c r="O789">
        <f>(sensor_data[[#This Row],[Energy Consumption]]-AVERAGE(sensor_data[Energy Consumption]))/_xlfn.STDEV.P(sensor_data[Energy Consumption])</f>
        <v>-0.24886299575285079</v>
      </c>
      <c r="P789" t="str">
        <f>IF(ABS(sensor_data[[#This Row],[z_zcore]])&gt;3, "Outlier", "Normal")</f>
        <v>Normal</v>
      </c>
      <c r="Q789">
        <f>AVERAGEIF(sensor_data[Unit ID], sensor_data[[#This Row],[Unit ID]], sensor_data[EC])</f>
        <v>19.621764705882356</v>
      </c>
      <c r="R789">
        <f>IF(ISBLANK(sensor_data[[#This Row],[EC]]), sensor_data[[#This Row],[average]], sensor_data[[#This Row],[EC]])</f>
        <v>19.621764705882356</v>
      </c>
      <c r="S789" t="str">
        <f>IF(sensor_data[[#This Row],[Filled Energy Consumption]]&gt;AVERAGE(sensor_data[Filled Energy Consumption]), "High", "Low")</f>
        <v>High</v>
      </c>
      <c r="T789" t="s">
        <v>49</v>
      </c>
      <c r="U789" t="b">
        <v>1</v>
      </c>
      <c r="V789">
        <v>3</v>
      </c>
      <c r="W789">
        <v>1</v>
      </c>
      <c r="X789" t="s">
        <v>14</v>
      </c>
    </row>
    <row r="790" spans="1:24" x14ac:dyDescent="0.3">
      <c r="A790" s="1">
        <v>45470.741238425922</v>
      </c>
      <c r="B790" s="1" t="str">
        <f>TEXT(sensor_data[[#This Row],[Timestamp]], "MMMM")</f>
        <v>June</v>
      </c>
      <c r="C7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90" s="2">
        <f>MONTH(sensor_data[[#This Row],[Timestamp]])</f>
        <v>6</v>
      </c>
      <c r="E790" s="2">
        <f>DAY(sensor_data[[#This Row],[Timestamp]])</f>
        <v>27</v>
      </c>
      <c r="F790" t="s">
        <v>443</v>
      </c>
      <c r="H790">
        <v>89.4</v>
      </c>
      <c r="I790">
        <v>58.5</v>
      </c>
      <c r="J790" t="b">
        <v>0</v>
      </c>
      <c r="K790">
        <v>5</v>
      </c>
      <c r="L790" t="str">
        <f>IF(sensor_data[[#This Row],[HVAC Setting]]&lt;=2, "Low", IF(sensor_data[[#This Row],[HVAC Setting]]=3, "Normal", "High"))</f>
        <v>High</v>
      </c>
      <c r="M790">
        <v>30.8</v>
      </c>
      <c r="N790">
        <v>30.8</v>
      </c>
      <c r="O790">
        <f>(sensor_data[[#This Row],[Energy Consumption]]-AVERAGE(sensor_data[Energy Consumption]))/_xlfn.STDEV.P(sensor_data[Energy Consumption])</f>
        <v>0.10928919906193778</v>
      </c>
      <c r="P790" t="str">
        <f>IF(ABS(sensor_data[[#This Row],[z_zcore]])&gt;3, "Outlier", "Normal")</f>
        <v>Normal</v>
      </c>
      <c r="Q790">
        <f>AVERAGEIF(sensor_data[Unit ID], sensor_data[[#This Row],[Unit ID]], sensor_data[EC])</f>
        <v>19.621764705882356</v>
      </c>
      <c r="R790">
        <f>IF(ISBLANK(sensor_data[[#This Row],[EC]]), sensor_data[[#This Row],[average]], sensor_data[[#This Row],[EC]])</f>
        <v>30.8</v>
      </c>
      <c r="S790" t="str">
        <f>IF(sensor_data[[#This Row],[Filled Energy Consumption]]&gt;AVERAGE(sensor_data[Filled Energy Consumption]), "High", "Low")</f>
        <v>High</v>
      </c>
      <c r="T790" t="s">
        <v>335</v>
      </c>
      <c r="U790" t="b">
        <v>0</v>
      </c>
      <c r="V790">
        <v>5</v>
      </c>
      <c r="W790">
        <v>0</v>
      </c>
      <c r="X790" t="s">
        <v>14</v>
      </c>
    </row>
    <row r="791" spans="1:24" x14ac:dyDescent="0.3">
      <c r="A791" s="1">
        <v>45587.076423611114</v>
      </c>
      <c r="B791" s="1" t="str">
        <f>TEXT(sensor_data[[#This Row],[Timestamp]], "MMMM")</f>
        <v>October</v>
      </c>
      <c r="C7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91" s="2">
        <f>MONTH(sensor_data[[#This Row],[Timestamp]])</f>
        <v>10</v>
      </c>
      <c r="E791" s="2">
        <f>DAY(sensor_data[[#This Row],[Timestamp]])</f>
        <v>22</v>
      </c>
      <c r="F791" t="s">
        <v>443</v>
      </c>
      <c r="H791">
        <v>74.900000000000006</v>
      </c>
      <c r="I791">
        <v>30.2</v>
      </c>
      <c r="J791" t="b">
        <v>0</v>
      </c>
      <c r="K791">
        <v>0</v>
      </c>
      <c r="L791" t="str">
        <f>IF(sensor_data[[#This Row],[HVAC Setting]]&lt;=2, "Low", IF(sensor_data[[#This Row],[HVAC Setting]]=3, "Normal", "High"))</f>
        <v>Low</v>
      </c>
      <c r="O791">
        <f>(sensor_data[[#This Row],[Energy Consumption]]-AVERAGE(sensor_data[Energy Consumption]))/_xlfn.STDEV.P(sensor_data[Energy Consumption])</f>
        <v>-0.24886299575285079</v>
      </c>
      <c r="P791" t="str">
        <f>IF(ABS(sensor_data[[#This Row],[z_zcore]])&gt;3, "Outlier", "Normal")</f>
        <v>Normal</v>
      </c>
      <c r="Q791">
        <f>AVERAGEIF(sensor_data[Unit ID], sensor_data[[#This Row],[Unit ID]], sensor_data[EC])</f>
        <v>19.621764705882356</v>
      </c>
      <c r="R791">
        <f>IF(ISBLANK(sensor_data[[#This Row],[EC]]), sensor_data[[#This Row],[average]], sensor_data[[#This Row],[EC]])</f>
        <v>19.621764705882356</v>
      </c>
      <c r="S791" t="str">
        <f>IF(sensor_data[[#This Row],[Filled Energy Consumption]]&gt;AVERAGE(sensor_data[Filled Energy Consumption]), "High", "Low")</f>
        <v>High</v>
      </c>
      <c r="T791" t="s">
        <v>253</v>
      </c>
      <c r="U791" t="b">
        <v>0</v>
      </c>
      <c r="V791">
        <v>10</v>
      </c>
      <c r="W791">
        <v>1</v>
      </c>
      <c r="X791" t="s">
        <v>17</v>
      </c>
    </row>
    <row r="792" spans="1:24" x14ac:dyDescent="0.3">
      <c r="A792" s="1">
        <v>45593.778136574074</v>
      </c>
      <c r="B792" s="1" t="str">
        <f>TEXT(sensor_data[[#This Row],[Timestamp]], "MMMM")</f>
        <v>October</v>
      </c>
      <c r="C7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92" s="2">
        <f>MONTH(sensor_data[[#This Row],[Timestamp]])</f>
        <v>10</v>
      </c>
      <c r="E792" s="2">
        <f>DAY(sensor_data[[#This Row],[Timestamp]])</f>
        <v>28</v>
      </c>
      <c r="F792" t="s">
        <v>443</v>
      </c>
      <c r="H792">
        <v>74.7</v>
      </c>
      <c r="I792">
        <v>59</v>
      </c>
      <c r="J792" t="b">
        <v>1</v>
      </c>
      <c r="K792">
        <v>3</v>
      </c>
      <c r="L792" t="str">
        <f>IF(sensor_data[[#This Row],[HVAC Setting]]&lt;=2, "Low", IF(sensor_data[[#This Row],[HVAC Setting]]=3, "Normal", "High"))</f>
        <v>Normal</v>
      </c>
      <c r="M792">
        <v>17.809999999999999</v>
      </c>
      <c r="N792">
        <v>17.809999999999999</v>
      </c>
      <c r="O792">
        <f>(sensor_data[[#This Row],[Energy Consumption]]-AVERAGE(sensor_data[Energy Consumption]))/_xlfn.STDEV.P(sensor_data[Energy Consumption])</f>
        <v>-4.1762651933000668E-2</v>
      </c>
      <c r="P792" t="str">
        <f>IF(ABS(sensor_data[[#This Row],[z_zcore]])&gt;3, "Outlier", "Normal")</f>
        <v>Normal</v>
      </c>
      <c r="Q792">
        <f>AVERAGEIF(sensor_data[Unit ID], sensor_data[[#This Row],[Unit ID]], sensor_data[EC])</f>
        <v>19.621764705882356</v>
      </c>
      <c r="R792">
        <f>IF(ISBLANK(sensor_data[[#This Row],[EC]]), sensor_data[[#This Row],[average]], sensor_data[[#This Row],[EC]])</f>
        <v>17.809999999999999</v>
      </c>
      <c r="S792" t="str">
        <f>IF(sensor_data[[#This Row],[Filled Energy Consumption]]&gt;AVERAGE(sensor_data[Filled Energy Consumption]), "High", "Low")</f>
        <v>Low</v>
      </c>
      <c r="T792" t="s">
        <v>258</v>
      </c>
      <c r="U792" t="b">
        <v>1</v>
      </c>
      <c r="V792">
        <v>17</v>
      </c>
      <c r="W792">
        <v>1</v>
      </c>
      <c r="X792" t="s">
        <v>14</v>
      </c>
    </row>
    <row r="793" spans="1:24" x14ac:dyDescent="0.3">
      <c r="A793" s="1">
        <v>45325.60292824074</v>
      </c>
      <c r="B793" s="1" t="str">
        <f>TEXT(sensor_data[[#This Row],[Timestamp]], "MMMM")</f>
        <v>February</v>
      </c>
      <c r="C7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93" s="2">
        <f>MONTH(sensor_data[[#This Row],[Timestamp]])</f>
        <v>2</v>
      </c>
      <c r="E793" s="2">
        <f>DAY(sensor_data[[#This Row],[Timestamp]])</f>
        <v>3</v>
      </c>
      <c r="F793" t="s">
        <v>443</v>
      </c>
      <c r="H793">
        <v>39.299999999999997</v>
      </c>
      <c r="I793">
        <v>29.7</v>
      </c>
      <c r="J793" t="b">
        <v>1</v>
      </c>
      <c r="K793">
        <v>4.5</v>
      </c>
      <c r="L793" t="str">
        <f>IF(sensor_data[[#This Row],[HVAC Setting]]&lt;=2, "Low", IF(sensor_data[[#This Row],[HVAC Setting]]=3, "Normal", "High"))</f>
        <v>High</v>
      </c>
      <c r="M793">
        <v>27.67</v>
      </c>
      <c r="N793">
        <v>27.67</v>
      </c>
      <c r="O793">
        <f>(sensor_data[[#This Row],[Energy Consumption]]-AVERAGE(sensor_data[Energy Consumption]))/_xlfn.STDEV.P(sensor_data[Energy Consumption])</f>
        <v>7.2892563679785569E-2</v>
      </c>
      <c r="P793" t="str">
        <f>IF(ABS(sensor_data[[#This Row],[z_zcore]])&gt;3, "Outlier", "Normal")</f>
        <v>Normal</v>
      </c>
      <c r="Q793">
        <f>AVERAGEIF(sensor_data[Unit ID], sensor_data[[#This Row],[Unit ID]], sensor_data[EC])</f>
        <v>19.621764705882356</v>
      </c>
      <c r="R793">
        <f>IF(ISBLANK(sensor_data[[#This Row],[EC]]), sensor_data[[#This Row],[average]], sensor_data[[#This Row],[EC]])</f>
        <v>27.67</v>
      </c>
      <c r="S793" t="str">
        <f>IF(sensor_data[[#This Row],[Filled Energy Consumption]]&gt;AVERAGE(sensor_data[Filled Energy Consumption]), "High", "Low")</f>
        <v>High</v>
      </c>
      <c r="T793" t="s">
        <v>328</v>
      </c>
      <c r="U793" t="b">
        <v>1</v>
      </c>
      <c r="V793">
        <v>4</v>
      </c>
      <c r="W793">
        <v>1</v>
      </c>
      <c r="X793" t="s">
        <v>19</v>
      </c>
    </row>
    <row r="794" spans="1:24" x14ac:dyDescent="0.3">
      <c r="A794" s="1">
        <v>45403.84642361111</v>
      </c>
      <c r="B794" s="1" t="str">
        <f>TEXT(sensor_data[[#This Row],[Timestamp]], "MMMM")</f>
        <v>April</v>
      </c>
      <c r="C7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94" s="2">
        <f>MONTH(sensor_data[[#This Row],[Timestamp]])</f>
        <v>4</v>
      </c>
      <c r="E794" s="2">
        <f>DAY(sensor_data[[#This Row],[Timestamp]])</f>
        <v>21</v>
      </c>
      <c r="F794" t="s">
        <v>443</v>
      </c>
      <c r="H794">
        <v>77.900000000000006</v>
      </c>
      <c r="I794">
        <v>40.299999999999997</v>
      </c>
      <c r="J794" t="b">
        <v>1</v>
      </c>
      <c r="K794">
        <v>4.5</v>
      </c>
      <c r="L794" t="str">
        <f>IF(sensor_data[[#This Row],[HVAC Setting]]&lt;=2, "Low", IF(sensor_data[[#This Row],[HVAC Setting]]=3, "Normal", "High"))</f>
        <v>High</v>
      </c>
      <c r="M794">
        <v>27.77</v>
      </c>
      <c r="N794">
        <v>27.77</v>
      </c>
      <c r="O794">
        <f>(sensor_data[[#This Row],[Energy Consumption]]-AVERAGE(sensor_data[Energy Consumption]))/_xlfn.STDEV.P(sensor_data[Energy Consumption])</f>
        <v>7.4055395481132269E-2</v>
      </c>
      <c r="P794" t="str">
        <f>IF(ABS(sensor_data[[#This Row],[z_zcore]])&gt;3, "Outlier", "Normal")</f>
        <v>Normal</v>
      </c>
      <c r="Q794">
        <f>AVERAGEIF(sensor_data[Unit ID], sensor_data[[#This Row],[Unit ID]], sensor_data[EC])</f>
        <v>19.621764705882356</v>
      </c>
      <c r="R794">
        <f>IF(ISBLANK(sensor_data[[#This Row],[EC]]), sensor_data[[#This Row],[average]], sensor_data[[#This Row],[EC]])</f>
        <v>27.77</v>
      </c>
      <c r="S794" t="str">
        <f>IF(sensor_data[[#This Row],[Filled Energy Consumption]]&gt;AVERAGE(sensor_data[Filled Energy Consumption]), "High", "Low")</f>
        <v>High</v>
      </c>
      <c r="T794" t="s">
        <v>446</v>
      </c>
      <c r="U794" t="b">
        <v>1</v>
      </c>
      <c r="V794">
        <v>11</v>
      </c>
      <c r="W794">
        <v>1</v>
      </c>
      <c r="X794" t="s">
        <v>19</v>
      </c>
    </row>
    <row r="795" spans="1:24" x14ac:dyDescent="0.3">
      <c r="A795" s="1">
        <v>45549.551550925928</v>
      </c>
      <c r="B795" s="1" t="str">
        <f>TEXT(sensor_data[[#This Row],[Timestamp]], "MMMM")</f>
        <v>September</v>
      </c>
      <c r="C7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795" s="2">
        <f>MONTH(sensor_data[[#This Row],[Timestamp]])</f>
        <v>9</v>
      </c>
      <c r="E795" s="2">
        <f>DAY(sensor_data[[#This Row],[Timestamp]])</f>
        <v>14</v>
      </c>
      <c r="F795" t="s">
        <v>443</v>
      </c>
      <c r="H795">
        <v>64.900000000000006</v>
      </c>
      <c r="I795">
        <v>35.1</v>
      </c>
      <c r="J795" t="b">
        <v>0</v>
      </c>
      <c r="K795">
        <v>3.5</v>
      </c>
      <c r="L795" t="str">
        <f>IF(sensor_data[[#This Row],[HVAC Setting]]&lt;=2, "Low", IF(sensor_data[[#This Row],[HVAC Setting]]=3, "Normal", "High"))</f>
        <v>High</v>
      </c>
      <c r="M795">
        <v>18.38</v>
      </c>
      <c r="N795">
        <v>18.38</v>
      </c>
      <c r="O795">
        <f>(sensor_data[[#This Row],[Energy Consumption]]-AVERAGE(sensor_data[Energy Consumption]))/_xlfn.STDEV.P(sensor_data[Energy Consumption])</f>
        <v>-3.513451066532438E-2</v>
      </c>
      <c r="P795" t="str">
        <f>IF(ABS(sensor_data[[#This Row],[z_zcore]])&gt;3, "Outlier", "Normal")</f>
        <v>Normal</v>
      </c>
      <c r="Q795">
        <f>AVERAGEIF(sensor_data[Unit ID], sensor_data[[#This Row],[Unit ID]], sensor_data[EC])</f>
        <v>19.621764705882356</v>
      </c>
      <c r="R795">
        <f>IF(ISBLANK(sensor_data[[#This Row],[EC]]), sensor_data[[#This Row],[average]], sensor_data[[#This Row],[EC]])</f>
        <v>18.38</v>
      </c>
      <c r="S795" t="str">
        <f>IF(sensor_data[[#This Row],[Filled Energy Consumption]]&gt;AVERAGE(sensor_data[Filled Energy Consumption]), "High", "Low")</f>
        <v>High</v>
      </c>
      <c r="T795" t="s">
        <v>447</v>
      </c>
      <c r="U795" t="b">
        <v>0</v>
      </c>
      <c r="V795">
        <v>2</v>
      </c>
      <c r="W795">
        <v>1</v>
      </c>
      <c r="X795" t="s">
        <v>19</v>
      </c>
    </row>
    <row r="796" spans="1:24" x14ac:dyDescent="0.3">
      <c r="A796" s="1">
        <v>45444.000509259262</v>
      </c>
      <c r="B796" s="1" t="str">
        <f>TEXT(sensor_data[[#This Row],[Timestamp]], "MMMM")</f>
        <v>June</v>
      </c>
      <c r="C7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96" s="2">
        <f>MONTH(sensor_data[[#This Row],[Timestamp]])</f>
        <v>6</v>
      </c>
      <c r="E796" s="2">
        <f>DAY(sensor_data[[#This Row],[Timestamp]])</f>
        <v>1</v>
      </c>
      <c r="F796" t="s">
        <v>443</v>
      </c>
      <c r="H796">
        <v>100.5</v>
      </c>
      <c r="I796">
        <v>50.4</v>
      </c>
      <c r="J796" t="b">
        <v>0</v>
      </c>
      <c r="K796">
        <v>3.5</v>
      </c>
      <c r="L796" t="str">
        <f>IF(sensor_data[[#This Row],[HVAC Setting]]&lt;=2, "Low", IF(sensor_data[[#This Row],[HVAC Setting]]=3, "Normal", "High"))</f>
        <v>High</v>
      </c>
      <c r="M796">
        <v>21.53</v>
      </c>
      <c r="N796">
        <v>21.53</v>
      </c>
      <c r="O796">
        <f>(sensor_data[[#This Row],[Energy Consumption]]-AVERAGE(sensor_data[Energy Consumption]))/_xlfn.STDEV.P(sensor_data[Energy Consumption])</f>
        <v>1.4946910770972E-3</v>
      </c>
      <c r="P796" t="str">
        <f>IF(ABS(sensor_data[[#This Row],[z_zcore]])&gt;3, "Outlier", "Normal")</f>
        <v>Normal</v>
      </c>
      <c r="Q796">
        <f>AVERAGEIF(sensor_data[Unit ID], sensor_data[[#This Row],[Unit ID]], sensor_data[EC])</f>
        <v>19.621764705882356</v>
      </c>
      <c r="R796">
        <f>IF(ISBLANK(sensor_data[[#This Row],[EC]]), sensor_data[[#This Row],[average]], sensor_data[[#This Row],[EC]])</f>
        <v>21.53</v>
      </c>
      <c r="S796" t="str">
        <f>IF(sensor_data[[#This Row],[Filled Energy Consumption]]&gt;AVERAGE(sensor_data[Filled Energy Consumption]), "High", "Low")</f>
        <v>High</v>
      </c>
      <c r="T796" t="s">
        <v>107</v>
      </c>
      <c r="U796" t="b">
        <v>0</v>
      </c>
      <c r="V796">
        <v>10</v>
      </c>
      <c r="W796">
        <v>1</v>
      </c>
      <c r="X796" t="s">
        <v>17</v>
      </c>
    </row>
    <row r="797" spans="1:24" x14ac:dyDescent="0.3">
      <c r="A797" s="1">
        <v>45574.023449074077</v>
      </c>
      <c r="B797" s="1" t="str">
        <f>TEXT(sensor_data[[#This Row],[Timestamp]], "MMMM")</f>
        <v>October</v>
      </c>
      <c r="C7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797" s="2">
        <f>MONTH(sensor_data[[#This Row],[Timestamp]])</f>
        <v>10</v>
      </c>
      <c r="E797" s="2">
        <f>DAY(sensor_data[[#This Row],[Timestamp]])</f>
        <v>9</v>
      </c>
      <c r="F797" t="s">
        <v>443</v>
      </c>
      <c r="H797">
        <v>65.7</v>
      </c>
      <c r="I797">
        <v>45.3</v>
      </c>
      <c r="J797" t="b">
        <v>0</v>
      </c>
      <c r="K797">
        <v>0</v>
      </c>
      <c r="L797" t="str">
        <f>IF(sensor_data[[#This Row],[HVAC Setting]]&lt;=2, "Low", IF(sensor_data[[#This Row],[HVAC Setting]]=3, "Normal", "High"))</f>
        <v>Low</v>
      </c>
      <c r="M797">
        <v>1</v>
      </c>
      <c r="N797">
        <v>1</v>
      </c>
      <c r="O797">
        <f>(sensor_data[[#This Row],[Energy Consumption]]-AVERAGE(sensor_data[Energy Consumption]))/_xlfn.STDEV.P(sensor_data[Energy Consumption])</f>
        <v>-0.23723467773938361</v>
      </c>
      <c r="P797" t="str">
        <f>IF(ABS(sensor_data[[#This Row],[z_zcore]])&gt;3, "Outlier", "Normal")</f>
        <v>Normal</v>
      </c>
      <c r="Q797">
        <f>AVERAGEIF(sensor_data[Unit ID], sensor_data[[#This Row],[Unit ID]], sensor_data[EC])</f>
        <v>19.621764705882356</v>
      </c>
      <c r="R797">
        <f>IF(ISBLANK(sensor_data[[#This Row],[EC]]), sensor_data[[#This Row],[average]], sensor_data[[#This Row],[EC]])</f>
        <v>1</v>
      </c>
      <c r="S797" t="str">
        <f>IF(sensor_data[[#This Row],[Filled Energy Consumption]]&gt;AVERAGE(sensor_data[Filled Energy Consumption]), "High", "Low")</f>
        <v>Low</v>
      </c>
      <c r="T797" t="s">
        <v>48</v>
      </c>
      <c r="U797" t="b">
        <v>0</v>
      </c>
      <c r="V797">
        <v>13</v>
      </c>
      <c r="W797">
        <v>0</v>
      </c>
      <c r="X797" t="s">
        <v>14</v>
      </c>
    </row>
    <row r="798" spans="1:24" x14ac:dyDescent="0.3">
      <c r="A798" s="1">
        <v>45331.780231481483</v>
      </c>
      <c r="B798" s="1" t="str">
        <f>TEXT(sensor_data[[#This Row],[Timestamp]], "MMMM")</f>
        <v>February</v>
      </c>
      <c r="C7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98" s="2">
        <f>MONTH(sensor_data[[#This Row],[Timestamp]])</f>
        <v>2</v>
      </c>
      <c r="E798" s="2">
        <f>DAY(sensor_data[[#This Row],[Timestamp]])</f>
        <v>9</v>
      </c>
      <c r="F798" t="s">
        <v>443</v>
      </c>
      <c r="H798">
        <v>55.8</v>
      </c>
      <c r="I798">
        <v>32.299999999999997</v>
      </c>
      <c r="J798" t="b">
        <v>0</v>
      </c>
      <c r="K798">
        <v>4</v>
      </c>
      <c r="L798" t="str">
        <f>IF(sensor_data[[#This Row],[HVAC Setting]]&lt;=2, "Low", IF(sensor_data[[#This Row],[HVAC Setting]]=3, "Normal", "High"))</f>
        <v>High</v>
      </c>
      <c r="M798">
        <v>22</v>
      </c>
      <c r="N798">
        <v>22</v>
      </c>
      <c r="O798">
        <f>(sensor_data[[#This Row],[Energy Consumption]]-AVERAGE(sensor_data[Energy Consumption]))/_xlfn.STDEV.P(sensor_data[Energy Consumption])</f>
        <v>6.9600005434267524E-3</v>
      </c>
      <c r="P798" t="str">
        <f>IF(ABS(sensor_data[[#This Row],[z_zcore]])&gt;3, "Outlier", "Normal")</f>
        <v>Normal</v>
      </c>
      <c r="Q798">
        <f>AVERAGEIF(sensor_data[Unit ID], sensor_data[[#This Row],[Unit ID]], sensor_data[EC])</f>
        <v>19.621764705882356</v>
      </c>
      <c r="R798">
        <f>IF(ISBLANK(sensor_data[[#This Row],[EC]]), sensor_data[[#This Row],[average]], sensor_data[[#This Row],[EC]])</f>
        <v>22</v>
      </c>
      <c r="S798" t="str">
        <f>IF(sensor_data[[#This Row],[Filled Energy Consumption]]&gt;AVERAGE(sensor_data[Filled Energy Consumption]), "High", "Low")</f>
        <v>High</v>
      </c>
      <c r="T798" t="s">
        <v>367</v>
      </c>
      <c r="U798" t="b">
        <v>0</v>
      </c>
      <c r="V798">
        <v>22</v>
      </c>
      <c r="W798">
        <v>0</v>
      </c>
      <c r="X798" t="s">
        <v>19</v>
      </c>
    </row>
    <row r="799" spans="1:24" x14ac:dyDescent="0.3">
      <c r="A799" s="1">
        <v>45595.871712962966</v>
      </c>
      <c r="B799" s="1" t="str">
        <f>TEXT(sensor_data[[#This Row],[Timestamp]], "MMMM")</f>
        <v>October</v>
      </c>
      <c r="C7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799" s="2">
        <f>MONTH(sensor_data[[#This Row],[Timestamp]])</f>
        <v>10</v>
      </c>
      <c r="E799" s="2">
        <f>DAY(sensor_data[[#This Row],[Timestamp]])</f>
        <v>30</v>
      </c>
      <c r="F799" t="s">
        <v>443</v>
      </c>
      <c r="H799">
        <v>64.3</v>
      </c>
      <c r="I799">
        <v>38.6</v>
      </c>
      <c r="J799" t="b">
        <v>0</v>
      </c>
      <c r="K799">
        <v>4</v>
      </c>
      <c r="L799" t="str">
        <f>IF(sensor_data[[#This Row],[HVAC Setting]]&lt;=2, "Low", IF(sensor_data[[#This Row],[HVAC Setting]]=3, "Normal", "High"))</f>
        <v>High</v>
      </c>
      <c r="O799">
        <f>(sensor_data[[#This Row],[Energy Consumption]]-AVERAGE(sensor_data[Energy Consumption]))/_xlfn.STDEV.P(sensor_data[Energy Consumption])</f>
        <v>-0.24886299575285079</v>
      </c>
      <c r="P799" t="str">
        <f>IF(ABS(sensor_data[[#This Row],[z_zcore]])&gt;3, "Outlier", "Normal")</f>
        <v>Normal</v>
      </c>
      <c r="Q799">
        <f>AVERAGEIF(sensor_data[Unit ID], sensor_data[[#This Row],[Unit ID]], sensor_data[EC])</f>
        <v>19.621764705882356</v>
      </c>
      <c r="R799">
        <f>IF(ISBLANK(sensor_data[[#This Row],[EC]]), sensor_data[[#This Row],[average]], sensor_data[[#This Row],[EC]])</f>
        <v>19.621764705882356</v>
      </c>
      <c r="S799" t="str">
        <f>IF(sensor_data[[#This Row],[Filled Energy Consumption]]&gt;AVERAGE(sensor_data[Filled Energy Consumption]), "High", "Low")</f>
        <v>High</v>
      </c>
      <c r="T799" t="s">
        <v>182</v>
      </c>
      <c r="U799" t="b">
        <v>0</v>
      </c>
      <c r="V799">
        <v>2</v>
      </c>
      <c r="W799">
        <v>1</v>
      </c>
      <c r="X799" t="s">
        <v>19</v>
      </c>
    </row>
    <row r="800" spans="1:24" x14ac:dyDescent="0.3">
      <c r="A800" s="1">
        <v>45385.733634259261</v>
      </c>
      <c r="B800" s="1" t="str">
        <f>TEXT(sensor_data[[#This Row],[Timestamp]], "MMMM")</f>
        <v>April</v>
      </c>
      <c r="C8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00" s="2">
        <f>MONTH(sensor_data[[#This Row],[Timestamp]])</f>
        <v>4</v>
      </c>
      <c r="E800" s="2">
        <f>DAY(sensor_data[[#This Row],[Timestamp]])</f>
        <v>3</v>
      </c>
      <c r="F800" t="s">
        <v>443</v>
      </c>
      <c r="H800">
        <v>77.099999999999994</v>
      </c>
      <c r="I800">
        <v>48.9</v>
      </c>
      <c r="J800" t="b">
        <v>1</v>
      </c>
      <c r="K800">
        <v>4</v>
      </c>
      <c r="L800" t="str">
        <f>IF(sensor_data[[#This Row],[HVAC Setting]]&lt;=2, "Low", IF(sensor_data[[#This Row],[HVAC Setting]]=3, "Normal", "High"))</f>
        <v>High</v>
      </c>
      <c r="M800">
        <v>23.93</v>
      </c>
      <c r="N800">
        <v>23.93</v>
      </c>
      <c r="O800">
        <f>(sensor_data[[#This Row],[Energy Consumption]]-AVERAGE(sensor_data[Energy Consumption]))/_xlfn.STDEV.P(sensor_data[Energy Consumption])</f>
        <v>2.940265430941837E-2</v>
      </c>
      <c r="P800" t="str">
        <f>IF(ABS(sensor_data[[#This Row],[z_zcore]])&gt;3, "Outlier", "Normal")</f>
        <v>Normal</v>
      </c>
      <c r="Q800">
        <f>AVERAGEIF(sensor_data[Unit ID], sensor_data[[#This Row],[Unit ID]], sensor_data[EC])</f>
        <v>19.621764705882356</v>
      </c>
      <c r="R800">
        <f>IF(ISBLANK(sensor_data[[#This Row],[EC]]), sensor_data[[#This Row],[average]], sensor_data[[#This Row],[EC]])</f>
        <v>23.93</v>
      </c>
      <c r="S800" t="str">
        <f>IF(sensor_data[[#This Row],[Filled Energy Consumption]]&gt;AVERAGE(sensor_data[Filled Energy Consumption]), "High", "Low")</f>
        <v>High</v>
      </c>
      <c r="T800" t="s">
        <v>427</v>
      </c>
      <c r="U800" t="b">
        <v>1</v>
      </c>
      <c r="V800">
        <v>6</v>
      </c>
      <c r="W800">
        <v>1</v>
      </c>
      <c r="X800" t="s">
        <v>17</v>
      </c>
    </row>
    <row r="801" spans="1:24" x14ac:dyDescent="0.3">
      <c r="A801" s="1">
        <v>45569.752430555556</v>
      </c>
      <c r="B801" s="1" t="str">
        <f>TEXT(sensor_data[[#This Row],[Timestamp]], "MMMM")</f>
        <v>October</v>
      </c>
      <c r="C8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01" s="2">
        <f>MONTH(sensor_data[[#This Row],[Timestamp]])</f>
        <v>10</v>
      </c>
      <c r="E801" s="2">
        <f>DAY(sensor_data[[#This Row],[Timestamp]])</f>
        <v>4</v>
      </c>
      <c r="F801" t="s">
        <v>443</v>
      </c>
      <c r="H801">
        <v>60.3</v>
      </c>
      <c r="I801">
        <v>31.7</v>
      </c>
      <c r="J801" t="b">
        <v>0</v>
      </c>
      <c r="K801">
        <v>2</v>
      </c>
      <c r="L801" t="str">
        <f>IF(sensor_data[[#This Row],[HVAC Setting]]&lt;=2, "Low", IF(sensor_data[[#This Row],[HVAC Setting]]=3, "Normal", "High"))</f>
        <v>Low</v>
      </c>
      <c r="M801">
        <v>12.1</v>
      </c>
      <c r="N801">
        <v>12.1</v>
      </c>
      <c r="O801">
        <f>(sensor_data[[#This Row],[Energy Consumption]]-AVERAGE(sensor_data[Energy Consumption]))/_xlfn.STDEV.P(sensor_data[Energy Consumption])</f>
        <v>-0.10816034778989814</v>
      </c>
      <c r="P801" t="str">
        <f>IF(ABS(sensor_data[[#This Row],[z_zcore]])&gt;3, "Outlier", "Normal")</f>
        <v>Normal</v>
      </c>
      <c r="Q801">
        <f>AVERAGEIF(sensor_data[Unit ID], sensor_data[[#This Row],[Unit ID]], sensor_data[EC])</f>
        <v>19.621764705882356</v>
      </c>
      <c r="R801">
        <f>IF(ISBLANK(sensor_data[[#This Row],[EC]]), sensor_data[[#This Row],[average]], sensor_data[[#This Row],[EC]])</f>
        <v>12.1</v>
      </c>
      <c r="S801" t="str">
        <f>IF(sensor_data[[#This Row],[Filled Energy Consumption]]&gt;AVERAGE(sensor_data[Filled Energy Consumption]), "High", "Low")</f>
        <v>Low</v>
      </c>
      <c r="T801" t="s">
        <v>431</v>
      </c>
      <c r="U801" t="b">
        <v>0</v>
      </c>
      <c r="V801">
        <v>22</v>
      </c>
      <c r="W801">
        <v>1</v>
      </c>
      <c r="X801" t="s">
        <v>19</v>
      </c>
    </row>
    <row r="802" spans="1:24" x14ac:dyDescent="0.3">
      <c r="A802" s="1">
        <v>45415.962638888886</v>
      </c>
      <c r="B802" s="1" t="str">
        <f>TEXT(sensor_data[[#This Row],[Timestamp]], "MMMM")</f>
        <v>May</v>
      </c>
      <c r="C8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02" s="2">
        <f>MONTH(sensor_data[[#This Row],[Timestamp]])</f>
        <v>5</v>
      </c>
      <c r="E802" s="2">
        <f>DAY(sensor_data[[#This Row],[Timestamp]])</f>
        <v>3</v>
      </c>
      <c r="F802" t="s">
        <v>448</v>
      </c>
      <c r="H802">
        <v>62.3</v>
      </c>
      <c r="I802">
        <v>51.1</v>
      </c>
      <c r="J802" t="b">
        <v>0</v>
      </c>
      <c r="K802">
        <v>1</v>
      </c>
      <c r="L802" t="str">
        <f>IF(sensor_data[[#This Row],[HVAC Setting]]&lt;=2, "Low", IF(sensor_data[[#This Row],[HVAC Setting]]=3, "Normal", "High"))</f>
        <v>Low</v>
      </c>
      <c r="M802">
        <v>6</v>
      </c>
      <c r="N802">
        <v>6</v>
      </c>
      <c r="O802">
        <f>(sensor_data[[#This Row],[Energy Consumption]]-AVERAGE(sensor_data[Energy Consumption]))/_xlfn.STDEV.P(sensor_data[Energy Consumption])</f>
        <v>-0.17909308767204782</v>
      </c>
      <c r="P802" t="str">
        <f>IF(ABS(sensor_data[[#This Row],[z_zcore]])&gt;3, "Outlier", "Normal")</f>
        <v>Normal</v>
      </c>
      <c r="Q802">
        <f>AVERAGEIF(sensor_data[Unit ID], sensor_data[[#This Row],[Unit ID]], sensor_data[EC])</f>
        <v>16.980555555555554</v>
      </c>
      <c r="R802">
        <f>IF(ISBLANK(sensor_data[[#This Row],[EC]]), sensor_data[[#This Row],[average]], sensor_data[[#This Row],[EC]])</f>
        <v>6</v>
      </c>
      <c r="S802" t="str">
        <f>IF(sensor_data[[#This Row],[Filled Energy Consumption]]&gt;AVERAGE(sensor_data[Filled Energy Consumption]), "High", "Low")</f>
        <v>Low</v>
      </c>
      <c r="T802" t="s">
        <v>210</v>
      </c>
      <c r="U802" t="b">
        <v>0</v>
      </c>
      <c r="V802">
        <v>8</v>
      </c>
      <c r="W802">
        <v>0</v>
      </c>
      <c r="X802" t="s">
        <v>14</v>
      </c>
    </row>
    <row r="803" spans="1:24" x14ac:dyDescent="0.3">
      <c r="A803" s="1">
        <v>45362.328946759262</v>
      </c>
      <c r="B803" s="1" t="str">
        <f>TEXT(sensor_data[[#This Row],[Timestamp]], "MMMM")</f>
        <v>March</v>
      </c>
      <c r="C8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03" s="2">
        <f>MONTH(sensor_data[[#This Row],[Timestamp]])</f>
        <v>3</v>
      </c>
      <c r="E803" s="2">
        <f>DAY(sensor_data[[#This Row],[Timestamp]])</f>
        <v>11</v>
      </c>
      <c r="F803" t="s">
        <v>448</v>
      </c>
      <c r="H803">
        <v>73.400000000000006</v>
      </c>
      <c r="I803">
        <v>56.1</v>
      </c>
      <c r="J803" t="b">
        <v>0</v>
      </c>
      <c r="K803">
        <v>1</v>
      </c>
      <c r="L803" t="str">
        <f>IF(sensor_data[[#This Row],[HVAC Setting]]&lt;=2, "Low", IF(sensor_data[[#This Row],[HVAC Setting]]=3, "Normal", "High"))</f>
        <v>Low</v>
      </c>
      <c r="M803">
        <v>5</v>
      </c>
      <c r="N803">
        <v>5</v>
      </c>
      <c r="O803">
        <f>(sensor_data[[#This Row],[Energy Consumption]]-AVERAGE(sensor_data[Energy Consumption]))/_xlfn.STDEV.P(sensor_data[Energy Consumption])</f>
        <v>-0.19072140568551499</v>
      </c>
      <c r="P803" t="str">
        <f>IF(ABS(sensor_data[[#This Row],[z_zcore]])&gt;3, "Outlier", "Normal")</f>
        <v>Normal</v>
      </c>
      <c r="Q803">
        <f>AVERAGEIF(sensor_data[Unit ID], sensor_data[[#This Row],[Unit ID]], sensor_data[EC])</f>
        <v>16.980555555555554</v>
      </c>
      <c r="R803">
        <f>IF(ISBLANK(sensor_data[[#This Row],[EC]]), sensor_data[[#This Row],[average]], sensor_data[[#This Row],[EC]])</f>
        <v>5</v>
      </c>
      <c r="S803" t="str">
        <f>IF(sensor_data[[#This Row],[Filled Energy Consumption]]&gt;AVERAGE(sensor_data[Filled Energy Consumption]), "High", "Low")</f>
        <v>Low</v>
      </c>
      <c r="T803" t="s">
        <v>220</v>
      </c>
      <c r="U803" t="b">
        <v>0</v>
      </c>
      <c r="V803">
        <v>2</v>
      </c>
      <c r="W803">
        <v>0</v>
      </c>
      <c r="X803" t="s">
        <v>19</v>
      </c>
    </row>
    <row r="804" spans="1:24" x14ac:dyDescent="0.3">
      <c r="A804" s="1">
        <v>45579.902037037034</v>
      </c>
      <c r="B804" s="1" t="str">
        <f>TEXT(sensor_data[[#This Row],[Timestamp]], "MMMM")</f>
        <v>October</v>
      </c>
      <c r="C8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04" s="2">
        <f>MONTH(sensor_data[[#This Row],[Timestamp]])</f>
        <v>10</v>
      </c>
      <c r="E804" s="2">
        <f>DAY(sensor_data[[#This Row],[Timestamp]])</f>
        <v>14</v>
      </c>
      <c r="F804" t="s">
        <v>448</v>
      </c>
      <c r="H804">
        <v>74.7</v>
      </c>
      <c r="I804">
        <v>34.1</v>
      </c>
      <c r="J804" t="b">
        <v>0</v>
      </c>
      <c r="K804">
        <v>4</v>
      </c>
      <c r="L804" t="str">
        <f>IF(sensor_data[[#This Row],[HVAC Setting]]&lt;=2, "Low", IF(sensor_data[[#This Row],[HVAC Setting]]=3, "Normal", "High"))</f>
        <v>High</v>
      </c>
      <c r="O804">
        <f>(sensor_data[[#This Row],[Energy Consumption]]-AVERAGE(sensor_data[Energy Consumption]))/_xlfn.STDEV.P(sensor_data[Energy Consumption])</f>
        <v>-0.24886299575285079</v>
      </c>
      <c r="P804" t="str">
        <f>IF(ABS(sensor_data[[#This Row],[z_zcore]])&gt;3, "Outlier", "Normal")</f>
        <v>Normal</v>
      </c>
      <c r="Q804">
        <f>AVERAGEIF(sensor_data[Unit ID], sensor_data[[#This Row],[Unit ID]], sensor_data[EC])</f>
        <v>16.980555555555554</v>
      </c>
      <c r="R804">
        <f>IF(ISBLANK(sensor_data[[#This Row],[EC]]), sensor_data[[#This Row],[average]], sensor_data[[#This Row],[EC]])</f>
        <v>16.980555555555554</v>
      </c>
      <c r="S804" t="str">
        <f>IF(sensor_data[[#This Row],[Filled Energy Consumption]]&gt;AVERAGE(sensor_data[Filled Energy Consumption]), "High", "Low")</f>
        <v>Low</v>
      </c>
      <c r="T804" t="s">
        <v>218</v>
      </c>
      <c r="U804" t="b">
        <v>0</v>
      </c>
      <c r="V804">
        <v>8</v>
      </c>
      <c r="W804">
        <v>0</v>
      </c>
      <c r="X804" t="s">
        <v>14</v>
      </c>
    </row>
    <row r="805" spans="1:24" x14ac:dyDescent="0.3">
      <c r="A805" s="1">
        <v>45591.981944444444</v>
      </c>
      <c r="B805" s="1" t="str">
        <f>TEXT(sensor_data[[#This Row],[Timestamp]], "MMMM")</f>
        <v>October</v>
      </c>
      <c r="C8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05" s="2">
        <f>MONTH(sensor_data[[#This Row],[Timestamp]])</f>
        <v>10</v>
      </c>
      <c r="E805" s="2">
        <f>DAY(sensor_data[[#This Row],[Timestamp]])</f>
        <v>26</v>
      </c>
      <c r="F805" t="s">
        <v>448</v>
      </c>
      <c r="H805">
        <v>73.3</v>
      </c>
      <c r="I805">
        <v>46.5</v>
      </c>
      <c r="J805" t="b">
        <v>1</v>
      </c>
      <c r="K805">
        <v>4.5</v>
      </c>
      <c r="L805" t="str">
        <f>IF(sensor_data[[#This Row],[HVAC Setting]]&lt;=2, "Low", IF(sensor_data[[#This Row],[HVAC Setting]]=3, "Normal", "High"))</f>
        <v>High</v>
      </c>
      <c r="M805">
        <v>26.25</v>
      </c>
      <c r="N805">
        <v>26.25</v>
      </c>
      <c r="O805">
        <f>(sensor_data[[#This Row],[Energy Consumption]]-AVERAGE(sensor_data[Energy Consumption]))/_xlfn.STDEV.P(sensor_data[Energy Consumption])</f>
        <v>5.6380352100662189E-2</v>
      </c>
      <c r="P805" t="str">
        <f>IF(ABS(sensor_data[[#This Row],[z_zcore]])&gt;3, "Outlier", "Normal")</f>
        <v>Normal</v>
      </c>
      <c r="Q805">
        <f>AVERAGEIF(sensor_data[Unit ID], sensor_data[[#This Row],[Unit ID]], sensor_data[EC])</f>
        <v>16.980555555555554</v>
      </c>
      <c r="R805">
        <f>IF(ISBLANK(sensor_data[[#This Row],[EC]]), sensor_data[[#This Row],[average]], sensor_data[[#This Row],[EC]])</f>
        <v>26.25</v>
      </c>
      <c r="S805" t="str">
        <f>IF(sensor_data[[#This Row],[Filled Energy Consumption]]&gt;AVERAGE(sensor_data[Filled Energy Consumption]), "High", "Low")</f>
        <v>High</v>
      </c>
      <c r="T805" t="s">
        <v>312</v>
      </c>
      <c r="U805" t="b">
        <v>1</v>
      </c>
      <c r="V805">
        <v>19</v>
      </c>
      <c r="W805">
        <v>1</v>
      </c>
      <c r="X805" t="s">
        <v>14</v>
      </c>
    </row>
    <row r="806" spans="1:24" x14ac:dyDescent="0.3">
      <c r="A806" s="1">
        <v>45508.613449074073</v>
      </c>
      <c r="B806" s="1" t="str">
        <f>TEXT(sensor_data[[#This Row],[Timestamp]], "MMMM")</f>
        <v>August</v>
      </c>
      <c r="C8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06" s="2">
        <f>MONTH(sensor_data[[#This Row],[Timestamp]])</f>
        <v>8</v>
      </c>
      <c r="E806" s="2">
        <f>DAY(sensor_data[[#This Row],[Timestamp]])</f>
        <v>4</v>
      </c>
      <c r="F806" t="s">
        <v>448</v>
      </c>
      <c r="H806">
        <v>94.2</v>
      </c>
      <c r="I806">
        <v>68.2</v>
      </c>
      <c r="J806" t="b">
        <v>0</v>
      </c>
      <c r="K806">
        <v>2.5</v>
      </c>
      <c r="L806" t="str">
        <f>IF(sensor_data[[#This Row],[HVAC Setting]]&lt;=2, "Low", IF(sensor_data[[#This Row],[HVAC Setting]]=3, "Normal", "High"))</f>
        <v>High</v>
      </c>
      <c r="M806">
        <v>15.23</v>
      </c>
      <c r="N806">
        <v>15.23</v>
      </c>
      <c r="O806">
        <f>(sensor_data[[#This Row],[Energy Consumption]]-AVERAGE(sensor_data[Energy Consumption]))/_xlfn.STDEV.P(sensor_data[Energy Consumption])</f>
        <v>-7.1763712407745914E-2</v>
      </c>
      <c r="P806" t="str">
        <f>IF(ABS(sensor_data[[#This Row],[z_zcore]])&gt;3, "Outlier", "Normal")</f>
        <v>Normal</v>
      </c>
      <c r="Q806">
        <f>AVERAGEIF(sensor_data[Unit ID], sensor_data[[#This Row],[Unit ID]], sensor_data[EC])</f>
        <v>16.980555555555554</v>
      </c>
      <c r="R806">
        <f>IF(ISBLANK(sensor_data[[#This Row],[EC]]), sensor_data[[#This Row],[average]], sensor_data[[#This Row],[EC]])</f>
        <v>15.23</v>
      </c>
      <c r="S806" t="str">
        <f>IF(sensor_data[[#This Row],[Filled Energy Consumption]]&gt;AVERAGE(sensor_data[Filled Energy Consumption]), "High", "Low")</f>
        <v>Low</v>
      </c>
      <c r="T806" t="s">
        <v>13</v>
      </c>
      <c r="U806" t="b">
        <v>0</v>
      </c>
      <c r="V806">
        <v>5</v>
      </c>
      <c r="W806">
        <v>1</v>
      </c>
      <c r="X806" t="s">
        <v>19</v>
      </c>
    </row>
    <row r="807" spans="1:24" x14ac:dyDescent="0.3">
      <c r="A807" s="1">
        <v>45627.361064814817</v>
      </c>
      <c r="B807" s="1" t="str">
        <f>TEXT(sensor_data[[#This Row],[Timestamp]], "MMMM")</f>
        <v>December</v>
      </c>
      <c r="C8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07" s="2">
        <f>MONTH(sensor_data[[#This Row],[Timestamp]])</f>
        <v>12</v>
      </c>
      <c r="E807" s="2">
        <f>DAY(sensor_data[[#This Row],[Timestamp]])</f>
        <v>1</v>
      </c>
      <c r="F807" t="s">
        <v>448</v>
      </c>
      <c r="H807">
        <v>53.6</v>
      </c>
      <c r="I807">
        <v>35.299999999999997</v>
      </c>
      <c r="J807" t="b">
        <v>1</v>
      </c>
      <c r="K807">
        <v>3.5</v>
      </c>
      <c r="L807" t="str">
        <f>IF(sensor_data[[#This Row],[HVAC Setting]]&lt;=2, "Low", IF(sensor_data[[#This Row],[HVAC Setting]]=3, "Normal", "High"))</f>
        <v>High</v>
      </c>
      <c r="M807">
        <v>22.39</v>
      </c>
      <c r="N807">
        <v>22.39</v>
      </c>
      <c r="O807">
        <f>(sensor_data[[#This Row],[Energy Consumption]]-AVERAGE(sensor_data[Energy Consumption]))/_xlfn.STDEV.P(sensor_data[Energy Consumption])</f>
        <v>1.1495044568678952E-2</v>
      </c>
      <c r="P807" t="str">
        <f>IF(ABS(sensor_data[[#This Row],[z_zcore]])&gt;3, "Outlier", "Normal")</f>
        <v>Normal</v>
      </c>
      <c r="Q807">
        <f>AVERAGEIF(sensor_data[Unit ID], sensor_data[[#This Row],[Unit ID]], sensor_data[EC])</f>
        <v>16.980555555555554</v>
      </c>
      <c r="R807">
        <f>IF(ISBLANK(sensor_data[[#This Row],[EC]]), sensor_data[[#This Row],[average]], sensor_data[[#This Row],[EC]])</f>
        <v>22.39</v>
      </c>
      <c r="S807" t="str">
        <f>IF(sensor_data[[#This Row],[Filled Energy Consumption]]&gt;AVERAGE(sensor_data[Filled Energy Consumption]), "High", "Low")</f>
        <v>High</v>
      </c>
      <c r="T807" t="s">
        <v>449</v>
      </c>
      <c r="U807" t="b">
        <v>1</v>
      </c>
      <c r="V807">
        <v>6</v>
      </c>
      <c r="W807">
        <v>1</v>
      </c>
      <c r="X807" t="s">
        <v>19</v>
      </c>
    </row>
    <row r="808" spans="1:24" x14ac:dyDescent="0.3">
      <c r="A808" s="1">
        <v>45380.99726851852</v>
      </c>
      <c r="B808" s="1" t="str">
        <f>TEXT(sensor_data[[#This Row],[Timestamp]], "MMMM")</f>
        <v>March</v>
      </c>
      <c r="C8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08" s="2">
        <f>MONTH(sensor_data[[#This Row],[Timestamp]])</f>
        <v>3</v>
      </c>
      <c r="E808" s="2">
        <f>DAY(sensor_data[[#This Row],[Timestamp]])</f>
        <v>29</v>
      </c>
      <c r="F808" t="s">
        <v>448</v>
      </c>
      <c r="H808">
        <v>77.7</v>
      </c>
      <c r="I808">
        <v>49.4</v>
      </c>
      <c r="J808" t="b">
        <v>0</v>
      </c>
      <c r="K808">
        <v>3</v>
      </c>
      <c r="L808" t="str">
        <f>IF(sensor_data[[#This Row],[HVAC Setting]]&lt;=2, "Low", IF(sensor_data[[#This Row],[HVAC Setting]]=3, "Normal", "High"))</f>
        <v>Normal</v>
      </c>
      <c r="M808">
        <v>16</v>
      </c>
      <c r="N808">
        <v>16</v>
      </c>
      <c r="O808">
        <f>(sensor_data[[#This Row],[Energy Consumption]]-AVERAGE(sensor_data[Energy Consumption]))/_xlfn.STDEV.P(sensor_data[Energy Consumption])</f>
        <v>-6.2809907537376211E-2</v>
      </c>
      <c r="P808" t="str">
        <f>IF(ABS(sensor_data[[#This Row],[z_zcore]])&gt;3, "Outlier", "Normal")</f>
        <v>Normal</v>
      </c>
      <c r="Q808">
        <f>AVERAGEIF(sensor_data[Unit ID], sensor_data[[#This Row],[Unit ID]], sensor_data[EC])</f>
        <v>16.980555555555554</v>
      </c>
      <c r="R808">
        <f>IF(ISBLANK(sensor_data[[#This Row],[EC]]), sensor_data[[#This Row],[average]], sensor_data[[#This Row],[EC]])</f>
        <v>16</v>
      </c>
      <c r="S808" t="str">
        <f>IF(sensor_data[[#This Row],[Filled Energy Consumption]]&gt;AVERAGE(sensor_data[Filled Energy Consumption]), "High", "Low")</f>
        <v>Low</v>
      </c>
      <c r="T808" t="s">
        <v>96</v>
      </c>
      <c r="U808" t="b">
        <v>0</v>
      </c>
      <c r="V808">
        <v>12</v>
      </c>
      <c r="W808">
        <v>0</v>
      </c>
      <c r="X808" t="s">
        <v>19</v>
      </c>
    </row>
    <row r="809" spans="1:24" x14ac:dyDescent="0.3">
      <c r="A809" s="1">
        <v>45515.286053240743</v>
      </c>
      <c r="B809" s="1" t="str">
        <f>TEXT(sensor_data[[#This Row],[Timestamp]], "MMMM")</f>
        <v>August</v>
      </c>
      <c r="C8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09" s="2">
        <f>MONTH(sensor_data[[#This Row],[Timestamp]])</f>
        <v>8</v>
      </c>
      <c r="E809" s="2">
        <f>DAY(sensor_data[[#This Row],[Timestamp]])</f>
        <v>11</v>
      </c>
      <c r="F809" t="s">
        <v>448</v>
      </c>
      <c r="H809">
        <v>94.8</v>
      </c>
      <c r="I809">
        <v>46.2</v>
      </c>
      <c r="J809" t="b">
        <v>1</v>
      </c>
      <c r="K809">
        <v>5</v>
      </c>
      <c r="L809" t="str">
        <f>IF(sensor_data[[#This Row],[HVAC Setting]]&lt;=2, "Low", IF(sensor_data[[#This Row],[HVAC Setting]]=3, "Normal", "High"))</f>
        <v>High</v>
      </c>
      <c r="O809">
        <f>(sensor_data[[#This Row],[Energy Consumption]]-AVERAGE(sensor_data[Energy Consumption]))/_xlfn.STDEV.P(sensor_data[Energy Consumption])</f>
        <v>-0.24886299575285079</v>
      </c>
      <c r="P809" t="str">
        <f>IF(ABS(sensor_data[[#This Row],[z_zcore]])&gt;3, "Outlier", "Normal")</f>
        <v>Normal</v>
      </c>
      <c r="Q809">
        <f>AVERAGEIF(sensor_data[Unit ID], sensor_data[[#This Row],[Unit ID]], sensor_data[EC])</f>
        <v>16.980555555555554</v>
      </c>
      <c r="R809">
        <f>IF(ISBLANK(sensor_data[[#This Row],[EC]]), sensor_data[[#This Row],[average]], sensor_data[[#This Row],[EC]])</f>
        <v>16.980555555555554</v>
      </c>
      <c r="S809" t="str">
        <f>IF(sensor_data[[#This Row],[Filled Energy Consumption]]&gt;AVERAGE(sensor_data[Filled Energy Consumption]), "High", "Low")</f>
        <v>Low</v>
      </c>
      <c r="T809" t="s">
        <v>450</v>
      </c>
      <c r="U809" t="b">
        <v>1</v>
      </c>
      <c r="V809">
        <v>17</v>
      </c>
      <c r="W809">
        <v>1</v>
      </c>
      <c r="X809" t="s">
        <v>14</v>
      </c>
    </row>
    <row r="810" spans="1:24" x14ac:dyDescent="0.3">
      <c r="A810" s="1">
        <v>45408.997349537036</v>
      </c>
      <c r="B810" s="1" t="str">
        <f>TEXT(sensor_data[[#This Row],[Timestamp]], "MMMM")</f>
        <v>April</v>
      </c>
      <c r="C8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10" s="2">
        <f>MONTH(sensor_data[[#This Row],[Timestamp]])</f>
        <v>4</v>
      </c>
      <c r="E810" s="2">
        <f>DAY(sensor_data[[#This Row],[Timestamp]])</f>
        <v>26</v>
      </c>
      <c r="F810" t="s">
        <v>448</v>
      </c>
      <c r="H810">
        <v>71.3</v>
      </c>
      <c r="I810">
        <v>58.4</v>
      </c>
      <c r="J810" t="b">
        <v>0</v>
      </c>
      <c r="K810">
        <v>2</v>
      </c>
      <c r="L810" t="str">
        <f>IF(sensor_data[[#This Row],[HVAC Setting]]&lt;=2, "Low", IF(sensor_data[[#This Row],[HVAC Setting]]=3, "Normal", "High"))</f>
        <v>Low</v>
      </c>
      <c r="M810">
        <v>10</v>
      </c>
      <c r="N810">
        <v>10</v>
      </c>
      <c r="O810">
        <f>(sensor_data[[#This Row],[Energy Consumption]]-AVERAGE(sensor_data[Energy Consumption]))/_xlfn.STDEV.P(sensor_data[Energy Consumption])</f>
        <v>-0.13257981561817916</v>
      </c>
      <c r="P810" t="str">
        <f>IF(ABS(sensor_data[[#This Row],[z_zcore]])&gt;3, "Outlier", "Normal")</f>
        <v>Normal</v>
      </c>
      <c r="Q810">
        <f>AVERAGEIF(sensor_data[Unit ID], sensor_data[[#This Row],[Unit ID]], sensor_data[EC])</f>
        <v>16.980555555555554</v>
      </c>
      <c r="R810">
        <f>IF(ISBLANK(sensor_data[[#This Row],[EC]]), sensor_data[[#This Row],[average]], sensor_data[[#This Row],[EC]])</f>
        <v>10</v>
      </c>
      <c r="S810" t="str">
        <f>IF(sensor_data[[#This Row],[Filled Energy Consumption]]&gt;AVERAGE(sensor_data[Filled Energy Consumption]), "High", "Low")</f>
        <v>Low</v>
      </c>
      <c r="T810" t="s">
        <v>451</v>
      </c>
      <c r="U810" t="b">
        <v>0</v>
      </c>
      <c r="V810">
        <v>10</v>
      </c>
      <c r="W810">
        <v>0</v>
      </c>
      <c r="X810" t="s">
        <v>17</v>
      </c>
    </row>
    <row r="811" spans="1:24" x14ac:dyDescent="0.3">
      <c r="A811" s="1">
        <v>45352.042314814818</v>
      </c>
      <c r="B811" s="1" t="str">
        <f>TEXT(sensor_data[[#This Row],[Timestamp]], "MMMM")</f>
        <v>March</v>
      </c>
      <c r="C8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11" s="2">
        <f>MONTH(sensor_data[[#This Row],[Timestamp]])</f>
        <v>3</v>
      </c>
      <c r="E811" s="2">
        <f>DAY(sensor_data[[#This Row],[Timestamp]])</f>
        <v>1</v>
      </c>
      <c r="F811" t="s">
        <v>448</v>
      </c>
      <c r="H811">
        <v>74.400000000000006</v>
      </c>
      <c r="I811">
        <v>45.6</v>
      </c>
      <c r="J811" t="b">
        <v>0</v>
      </c>
      <c r="K811">
        <v>1</v>
      </c>
      <c r="L811" t="str">
        <f>IF(sensor_data[[#This Row],[HVAC Setting]]&lt;=2, "Low", IF(sensor_data[[#This Row],[HVAC Setting]]=3, "Normal", "High"))</f>
        <v>Low</v>
      </c>
      <c r="M811">
        <v>5</v>
      </c>
      <c r="N811">
        <v>5</v>
      </c>
      <c r="O811">
        <f>(sensor_data[[#This Row],[Energy Consumption]]-AVERAGE(sensor_data[Energy Consumption]))/_xlfn.STDEV.P(sensor_data[Energy Consumption])</f>
        <v>-0.19072140568551499</v>
      </c>
      <c r="P811" t="str">
        <f>IF(ABS(sensor_data[[#This Row],[z_zcore]])&gt;3, "Outlier", "Normal")</f>
        <v>Normal</v>
      </c>
      <c r="Q811">
        <f>AVERAGEIF(sensor_data[Unit ID], sensor_data[[#This Row],[Unit ID]], sensor_data[EC])</f>
        <v>16.980555555555554</v>
      </c>
      <c r="R811">
        <f>IF(ISBLANK(sensor_data[[#This Row],[EC]]), sensor_data[[#This Row],[average]], sensor_data[[#This Row],[EC]])</f>
        <v>5</v>
      </c>
      <c r="S811" t="str">
        <f>IF(sensor_data[[#This Row],[Filled Energy Consumption]]&gt;AVERAGE(sensor_data[Filled Energy Consumption]), "High", "Low")</f>
        <v>Low</v>
      </c>
      <c r="T811" t="s">
        <v>452</v>
      </c>
      <c r="U811" t="b">
        <v>0</v>
      </c>
      <c r="V811">
        <v>21</v>
      </c>
      <c r="W811">
        <v>1</v>
      </c>
      <c r="X811" t="s">
        <v>19</v>
      </c>
    </row>
    <row r="812" spans="1:24" x14ac:dyDescent="0.3">
      <c r="A812" s="1">
        <v>45619.686736111114</v>
      </c>
      <c r="B812" s="1" t="str">
        <f>TEXT(sensor_data[[#This Row],[Timestamp]], "MMMM")</f>
        <v>November</v>
      </c>
      <c r="C8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12" s="2">
        <f>MONTH(sensor_data[[#This Row],[Timestamp]])</f>
        <v>11</v>
      </c>
      <c r="E812" s="2">
        <f>DAY(sensor_data[[#This Row],[Timestamp]])</f>
        <v>23</v>
      </c>
      <c r="F812" t="s">
        <v>448</v>
      </c>
      <c r="H812">
        <v>65.5</v>
      </c>
      <c r="I812">
        <v>59.7</v>
      </c>
      <c r="J812" t="b">
        <v>1</v>
      </c>
      <c r="K812">
        <v>3.5</v>
      </c>
      <c r="L812" t="str">
        <f>IF(sensor_data[[#This Row],[HVAC Setting]]&lt;=2, "Low", IF(sensor_data[[#This Row],[HVAC Setting]]=3, "Normal", "High"))</f>
        <v>High</v>
      </c>
      <c r="M812">
        <v>21</v>
      </c>
      <c r="N812">
        <v>21</v>
      </c>
      <c r="O812">
        <f>(sensor_data[[#This Row],[Energy Consumption]]-AVERAGE(sensor_data[Energy Consumption]))/_xlfn.STDEV.P(sensor_data[Energy Consumption])</f>
        <v>-4.6683174700404085E-3</v>
      </c>
      <c r="P812" t="str">
        <f>IF(ABS(sensor_data[[#This Row],[z_zcore]])&gt;3, "Outlier", "Normal")</f>
        <v>Normal</v>
      </c>
      <c r="Q812">
        <f>AVERAGEIF(sensor_data[Unit ID], sensor_data[[#This Row],[Unit ID]], sensor_data[EC])</f>
        <v>16.980555555555554</v>
      </c>
      <c r="R812">
        <f>IF(ISBLANK(sensor_data[[#This Row],[EC]]), sensor_data[[#This Row],[average]], sensor_data[[#This Row],[EC]])</f>
        <v>21</v>
      </c>
      <c r="S812" t="str">
        <f>IF(sensor_data[[#This Row],[Filled Energy Consumption]]&gt;AVERAGE(sensor_data[Filled Energy Consumption]), "High", "Low")</f>
        <v>High</v>
      </c>
      <c r="T812" t="s">
        <v>249</v>
      </c>
      <c r="U812" t="b">
        <v>1</v>
      </c>
      <c r="V812">
        <v>18</v>
      </c>
      <c r="W812">
        <v>1</v>
      </c>
      <c r="X812" t="s">
        <v>14</v>
      </c>
    </row>
    <row r="813" spans="1:24" x14ac:dyDescent="0.3">
      <c r="A813" s="1">
        <v>45347.475856481484</v>
      </c>
      <c r="B813" s="1" t="str">
        <f>TEXT(sensor_data[[#This Row],[Timestamp]], "MMMM")</f>
        <v>February</v>
      </c>
      <c r="C8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13" s="2">
        <f>MONTH(sensor_data[[#This Row],[Timestamp]])</f>
        <v>2</v>
      </c>
      <c r="E813" s="2">
        <f>DAY(sensor_data[[#This Row],[Timestamp]])</f>
        <v>25</v>
      </c>
      <c r="F813" t="s">
        <v>448</v>
      </c>
      <c r="H813">
        <v>42.3</v>
      </c>
      <c r="I813">
        <v>35.5</v>
      </c>
      <c r="J813" t="b">
        <v>1</v>
      </c>
      <c r="K813">
        <v>4.5</v>
      </c>
      <c r="L813" t="str">
        <f>IF(sensor_data[[#This Row],[HVAC Setting]]&lt;=2, "Low", IF(sensor_data[[#This Row],[HVAC Setting]]=3, "Normal", "High"))</f>
        <v>High</v>
      </c>
      <c r="M813">
        <v>27.02</v>
      </c>
      <c r="N813">
        <v>27.02</v>
      </c>
      <c r="O813">
        <f>(sensor_data[[#This Row],[Energy Consumption]]-AVERAGE(sensor_data[Energy Consumption]))/_xlfn.STDEV.P(sensor_data[Energy Consumption])</f>
        <v>6.5334156971031898E-2</v>
      </c>
      <c r="P813" t="str">
        <f>IF(ABS(sensor_data[[#This Row],[z_zcore]])&gt;3, "Outlier", "Normal")</f>
        <v>Normal</v>
      </c>
      <c r="Q813">
        <f>AVERAGEIF(sensor_data[Unit ID], sensor_data[[#This Row],[Unit ID]], sensor_data[EC])</f>
        <v>16.980555555555554</v>
      </c>
      <c r="R813">
        <f>IF(ISBLANK(sensor_data[[#This Row],[EC]]), sensor_data[[#This Row],[average]], sensor_data[[#This Row],[EC]])</f>
        <v>27.02</v>
      </c>
      <c r="S813" t="str">
        <f>IF(sensor_data[[#This Row],[Filled Energy Consumption]]&gt;AVERAGE(sensor_data[Filled Energy Consumption]), "High", "Low")</f>
        <v>High</v>
      </c>
      <c r="T813" t="s">
        <v>453</v>
      </c>
      <c r="U813" t="b">
        <v>1</v>
      </c>
      <c r="V813">
        <v>8</v>
      </c>
      <c r="W813">
        <v>0</v>
      </c>
      <c r="X813" t="s">
        <v>14</v>
      </c>
    </row>
    <row r="814" spans="1:24" x14ac:dyDescent="0.3">
      <c r="A814" s="1">
        <v>45592.207106481481</v>
      </c>
      <c r="B814" s="1" t="str">
        <f>TEXT(sensor_data[[#This Row],[Timestamp]], "MMMM")</f>
        <v>October</v>
      </c>
      <c r="C8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14" s="2">
        <f>MONTH(sensor_data[[#This Row],[Timestamp]])</f>
        <v>10</v>
      </c>
      <c r="E814" s="2">
        <f>DAY(sensor_data[[#This Row],[Timestamp]])</f>
        <v>27</v>
      </c>
      <c r="F814" t="s">
        <v>448</v>
      </c>
      <c r="H814">
        <v>64.400000000000006</v>
      </c>
      <c r="I814">
        <v>49.8</v>
      </c>
      <c r="J814" t="b">
        <v>0</v>
      </c>
      <c r="K814">
        <v>1.5</v>
      </c>
      <c r="L814" t="str">
        <f>IF(sensor_data[[#This Row],[HVAC Setting]]&lt;=2, "Low", IF(sensor_data[[#This Row],[HVAC Setting]]=3, "Normal", "High"))</f>
        <v>Low</v>
      </c>
      <c r="M814">
        <v>7.88</v>
      </c>
      <c r="N814">
        <v>7.88</v>
      </c>
      <c r="O814">
        <f>(sensor_data[[#This Row],[Energy Consumption]]-AVERAGE(sensor_data[Energy Consumption]))/_xlfn.STDEV.P(sensor_data[Energy Consumption])</f>
        <v>-0.15723184980672958</v>
      </c>
      <c r="P814" t="str">
        <f>IF(ABS(sensor_data[[#This Row],[z_zcore]])&gt;3, "Outlier", "Normal")</f>
        <v>Normal</v>
      </c>
      <c r="Q814">
        <f>AVERAGEIF(sensor_data[Unit ID], sensor_data[[#This Row],[Unit ID]], sensor_data[EC])</f>
        <v>16.980555555555554</v>
      </c>
      <c r="R814">
        <f>IF(ISBLANK(sensor_data[[#This Row],[EC]]), sensor_data[[#This Row],[average]], sensor_data[[#This Row],[EC]])</f>
        <v>7.88</v>
      </c>
      <c r="S814" t="str">
        <f>IF(sensor_data[[#This Row],[Filled Energy Consumption]]&gt;AVERAGE(sensor_data[Filled Energy Consumption]), "High", "Low")</f>
        <v>Low</v>
      </c>
      <c r="T814" t="s">
        <v>429</v>
      </c>
      <c r="U814" t="b">
        <v>0</v>
      </c>
      <c r="V814">
        <v>21</v>
      </c>
      <c r="W814">
        <v>1</v>
      </c>
      <c r="X814" t="s">
        <v>19</v>
      </c>
    </row>
    <row r="815" spans="1:24" x14ac:dyDescent="0.3">
      <c r="A815" s="1">
        <v>45440.73196759259</v>
      </c>
      <c r="B815" s="1" t="str">
        <f>TEXT(sensor_data[[#This Row],[Timestamp]], "MMMM")</f>
        <v>May</v>
      </c>
      <c r="C8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15" s="2">
        <f>MONTH(sensor_data[[#This Row],[Timestamp]])</f>
        <v>5</v>
      </c>
      <c r="E815" s="2">
        <f>DAY(sensor_data[[#This Row],[Timestamp]])</f>
        <v>28</v>
      </c>
      <c r="F815" t="s">
        <v>448</v>
      </c>
      <c r="H815">
        <v>78.3</v>
      </c>
      <c r="I815">
        <v>42.8</v>
      </c>
      <c r="J815" t="b">
        <v>1</v>
      </c>
      <c r="K815">
        <v>3</v>
      </c>
      <c r="L815" t="str">
        <f>IF(sensor_data[[#This Row],[HVAC Setting]]&lt;=2, "Low", IF(sensor_data[[#This Row],[HVAC Setting]]=3, "Normal", "High"))</f>
        <v>Normal</v>
      </c>
      <c r="M815">
        <v>18.670000000000002</v>
      </c>
      <c r="N815">
        <v>18.670000000000002</v>
      </c>
      <c r="O815">
        <f>(sensor_data[[#This Row],[Energy Consumption]]-AVERAGE(sensor_data[Energy Consumption]))/_xlfn.STDEV.P(sensor_data[Energy Consumption])</f>
        <v>-3.1762298441418875E-2</v>
      </c>
      <c r="P815" t="str">
        <f>IF(ABS(sensor_data[[#This Row],[z_zcore]])&gt;3, "Outlier", "Normal")</f>
        <v>Normal</v>
      </c>
      <c r="Q815">
        <f>AVERAGEIF(sensor_data[Unit ID], sensor_data[[#This Row],[Unit ID]], sensor_data[EC])</f>
        <v>16.980555555555554</v>
      </c>
      <c r="R815">
        <f>IF(ISBLANK(sensor_data[[#This Row],[EC]]), sensor_data[[#This Row],[average]], sensor_data[[#This Row],[EC]])</f>
        <v>18.670000000000002</v>
      </c>
      <c r="S815" t="str">
        <f>IF(sensor_data[[#This Row],[Filled Energy Consumption]]&gt;AVERAGE(sensor_data[Filled Energy Consumption]), "High", "Low")</f>
        <v>High</v>
      </c>
      <c r="T815" t="s">
        <v>286</v>
      </c>
      <c r="U815" t="b">
        <v>1</v>
      </c>
      <c r="V815">
        <v>2</v>
      </c>
      <c r="W815">
        <v>1</v>
      </c>
      <c r="X815" t="s">
        <v>14</v>
      </c>
    </row>
    <row r="816" spans="1:24" x14ac:dyDescent="0.3">
      <c r="A816" s="1">
        <v>45369.757789351854</v>
      </c>
      <c r="B816" s="1" t="str">
        <f>TEXT(sensor_data[[#This Row],[Timestamp]], "MMMM")</f>
        <v>March</v>
      </c>
      <c r="C8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16" s="2">
        <f>MONTH(sensor_data[[#This Row],[Timestamp]])</f>
        <v>3</v>
      </c>
      <c r="E816" s="2">
        <f>DAY(sensor_data[[#This Row],[Timestamp]])</f>
        <v>18</v>
      </c>
      <c r="F816" t="s">
        <v>448</v>
      </c>
      <c r="H816">
        <v>82.7</v>
      </c>
      <c r="I816">
        <v>32.1</v>
      </c>
      <c r="J816" t="b">
        <v>0</v>
      </c>
      <c r="K816">
        <v>4</v>
      </c>
      <c r="L816" t="str">
        <f>IF(sensor_data[[#This Row],[HVAC Setting]]&lt;=2, "Low", IF(sensor_data[[#This Row],[HVAC Setting]]=3, "Normal", "High"))</f>
        <v>High</v>
      </c>
      <c r="M816">
        <v>23.1</v>
      </c>
      <c r="N816">
        <v>23.1</v>
      </c>
      <c r="O816">
        <f>(sensor_data[[#This Row],[Energy Consumption]]-AVERAGE(sensor_data[Energy Consumption]))/_xlfn.STDEV.P(sensor_data[Energy Consumption])</f>
        <v>1.9751150358240644E-2</v>
      </c>
      <c r="P816" t="str">
        <f>IF(ABS(sensor_data[[#This Row],[z_zcore]])&gt;3, "Outlier", "Normal")</f>
        <v>Normal</v>
      </c>
      <c r="Q816">
        <f>AVERAGEIF(sensor_data[Unit ID], sensor_data[[#This Row],[Unit ID]], sensor_data[EC])</f>
        <v>16.980555555555554</v>
      </c>
      <c r="R816">
        <f>IF(ISBLANK(sensor_data[[#This Row],[EC]]), sensor_data[[#This Row],[average]], sensor_data[[#This Row],[EC]])</f>
        <v>23.1</v>
      </c>
      <c r="S816" t="str">
        <f>IF(sensor_data[[#This Row],[Filled Energy Consumption]]&gt;AVERAGE(sensor_data[Filled Energy Consumption]), "High", "Low")</f>
        <v>High</v>
      </c>
      <c r="T816" t="s">
        <v>255</v>
      </c>
      <c r="U816" t="b">
        <v>0</v>
      </c>
      <c r="V816">
        <v>22</v>
      </c>
      <c r="W816">
        <v>0</v>
      </c>
      <c r="X816" t="s">
        <v>14</v>
      </c>
    </row>
    <row r="817" spans="1:24" x14ac:dyDescent="0.3">
      <c r="A817" s="1">
        <v>45513.965787037036</v>
      </c>
      <c r="B817" s="1" t="str">
        <f>TEXT(sensor_data[[#This Row],[Timestamp]], "MMMM")</f>
        <v>August</v>
      </c>
      <c r="C8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17" s="2">
        <f>MONTH(sensor_data[[#This Row],[Timestamp]])</f>
        <v>8</v>
      </c>
      <c r="E817" s="2">
        <f>DAY(sensor_data[[#This Row],[Timestamp]])</f>
        <v>9</v>
      </c>
      <c r="F817" t="s">
        <v>448</v>
      </c>
      <c r="H817">
        <v>87.8</v>
      </c>
      <c r="I817">
        <v>51.7</v>
      </c>
      <c r="J817" t="b">
        <v>1</v>
      </c>
      <c r="K817">
        <v>5</v>
      </c>
      <c r="L817" t="str">
        <f>IF(sensor_data[[#This Row],[HVAC Setting]]&lt;=2, "Low", IF(sensor_data[[#This Row],[HVAC Setting]]=3, "Normal", "High"))</f>
        <v>High</v>
      </c>
      <c r="M817">
        <v>30.56</v>
      </c>
      <c r="N817">
        <v>30.56</v>
      </c>
      <c r="O817">
        <f>(sensor_data[[#This Row],[Energy Consumption]]-AVERAGE(sensor_data[Energy Consumption]))/_xlfn.STDEV.P(sensor_data[Energy Consumption])</f>
        <v>0.10649840273870563</v>
      </c>
      <c r="P817" t="str">
        <f>IF(ABS(sensor_data[[#This Row],[z_zcore]])&gt;3, "Outlier", "Normal")</f>
        <v>Normal</v>
      </c>
      <c r="Q817">
        <f>AVERAGEIF(sensor_data[Unit ID], sensor_data[[#This Row],[Unit ID]], sensor_data[EC])</f>
        <v>16.980555555555554</v>
      </c>
      <c r="R817">
        <f>IF(ISBLANK(sensor_data[[#This Row],[EC]]), sensor_data[[#This Row],[average]], sensor_data[[#This Row],[EC]])</f>
        <v>30.56</v>
      </c>
      <c r="S817" t="str">
        <f>IF(sensor_data[[#This Row],[Filled Energy Consumption]]&gt;AVERAGE(sensor_data[Filled Energy Consumption]), "High", "Low")</f>
        <v>High</v>
      </c>
      <c r="T817" t="s">
        <v>284</v>
      </c>
      <c r="U817" t="b">
        <v>1</v>
      </c>
      <c r="V817">
        <v>18</v>
      </c>
      <c r="W817">
        <v>1</v>
      </c>
      <c r="X817" t="s">
        <v>14</v>
      </c>
    </row>
    <row r="818" spans="1:24" x14ac:dyDescent="0.3">
      <c r="A818" s="1">
        <v>45572.535196759258</v>
      </c>
      <c r="B818" s="1" t="str">
        <f>TEXT(sensor_data[[#This Row],[Timestamp]], "MMMM")</f>
        <v>October</v>
      </c>
      <c r="C8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18" s="2">
        <f>MONTH(sensor_data[[#This Row],[Timestamp]])</f>
        <v>10</v>
      </c>
      <c r="E818" s="2">
        <f>DAY(sensor_data[[#This Row],[Timestamp]])</f>
        <v>7</v>
      </c>
      <c r="F818" t="s">
        <v>448</v>
      </c>
      <c r="H818">
        <v>61</v>
      </c>
      <c r="I818">
        <v>56.7</v>
      </c>
      <c r="J818" t="b">
        <v>1</v>
      </c>
      <c r="K818">
        <v>2</v>
      </c>
      <c r="L818" t="str">
        <f>IF(sensor_data[[#This Row],[HVAC Setting]]&lt;=2, "Low", IF(sensor_data[[#This Row],[HVAC Setting]]=3, "Normal", "High"))</f>
        <v>Low</v>
      </c>
      <c r="M818">
        <v>13.27</v>
      </c>
      <c r="N818">
        <v>13.27</v>
      </c>
      <c r="O818">
        <f>(sensor_data[[#This Row],[Energy Consumption]]-AVERAGE(sensor_data[Energy Consumption]))/_xlfn.STDEV.P(sensor_data[Energy Consumption])</f>
        <v>-9.4555215714141563E-2</v>
      </c>
      <c r="P818" t="str">
        <f>IF(ABS(sensor_data[[#This Row],[z_zcore]])&gt;3, "Outlier", "Normal")</f>
        <v>Normal</v>
      </c>
      <c r="Q818">
        <f>AVERAGEIF(sensor_data[Unit ID], sensor_data[[#This Row],[Unit ID]], sensor_data[EC])</f>
        <v>16.980555555555554</v>
      </c>
      <c r="R818">
        <f>IF(ISBLANK(sensor_data[[#This Row],[EC]]), sensor_data[[#This Row],[average]], sensor_data[[#This Row],[EC]])</f>
        <v>13.27</v>
      </c>
      <c r="S818" t="str">
        <f>IF(sensor_data[[#This Row],[Filled Energy Consumption]]&gt;AVERAGE(sensor_data[Filled Energy Consumption]), "High", "Low")</f>
        <v>Low</v>
      </c>
      <c r="T818" t="s">
        <v>454</v>
      </c>
      <c r="U818" t="b">
        <v>1</v>
      </c>
      <c r="V818">
        <v>24</v>
      </c>
      <c r="W818">
        <v>1</v>
      </c>
      <c r="X818" t="s">
        <v>19</v>
      </c>
    </row>
    <row r="819" spans="1:24" x14ac:dyDescent="0.3">
      <c r="A819" s="1">
        <v>45620.444965277777</v>
      </c>
      <c r="B819" s="1" t="str">
        <f>TEXT(sensor_data[[#This Row],[Timestamp]], "MMMM")</f>
        <v>November</v>
      </c>
      <c r="C8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19" s="2">
        <f>MONTH(sensor_data[[#This Row],[Timestamp]])</f>
        <v>11</v>
      </c>
      <c r="E819" s="2">
        <f>DAY(sensor_data[[#This Row],[Timestamp]])</f>
        <v>24</v>
      </c>
      <c r="F819" t="s">
        <v>448</v>
      </c>
      <c r="H819">
        <v>74</v>
      </c>
      <c r="I819">
        <v>58.5</v>
      </c>
      <c r="J819" t="b">
        <v>1</v>
      </c>
      <c r="K819">
        <v>3.5</v>
      </c>
      <c r="L819" t="str">
        <f>IF(sensor_data[[#This Row],[HVAC Setting]]&lt;=2, "Low", IF(sensor_data[[#This Row],[HVAC Setting]]=3, "Normal", "High"))</f>
        <v>High</v>
      </c>
      <c r="M819">
        <v>20.52</v>
      </c>
      <c r="N819">
        <v>20.52</v>
      </c>
      <c r="O819">
        <f>(sensor_data[[#This Row],[Energy Consumption]]-AVERAGE(sensor_data[Energy Consumption]))/_xlfn.STDEV.P(sensor_data[Energy Consumption])</f>
        <v>-1.0249910116504651E-2</v>
      </c>
      <c r="P819" t="str">
        <f>IF(ABS(sensor_data[[#This Row],[z_zcore]])&gt;3, "Outlier", "Normal")</f>
        <v>Normal</v>
      </c>
      <c r="Q819">
        <f>AVERAGEIF(sensor_data[Unit ID], sensor_data[[#This Row],[Unit ID]], sensor_data[EC])</f>
        <v>16.980555555555554</v>
      </c>
      <c r="R819">
        <f>IF(ISBLANK(sensor_data[[#This Row],[EC]]), sensor_data[[#This Row],[average]], sensor_data[[#This Row],[EC]])</f>
        <v>20.52</v>
      </c>
      <c r="S819" t="str">
        <f>IF(sensor_data[[#This Row],[Filled Energy Consumption]]&gt;AVERAGE(sensor_data[Filled Energy Consumption]), "High", "Low")</f>
        <v>High</v>
      </c>
      <c r="T819" t="s">
        <v>167</v>
      </c>
      <c r="U819" t="b">
        <v>1</v>
      </c>
      <c r="V819">
        <v>24</v>
      </c>
      <c r="W819">
        <v>1</v>
      </c>
      <c r="X819" t="s">
        <v>17</v>
      </c>
    </row>
    <row r="820" spans="1:24" x14ac:dyDescent="0.3">
      <c r="A820" s="1">
        <v>45601.709351851852</v>
      </c>
      <c r="B820" s="1" t="str">
        <f>TEXT(sensor_data[[#This Row],[Timestamp]], "MMMM")</f>
        <v>November</v>
      </c>
      <c r="C8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20" s="2">
        <f>MONTH(sensor_data[[#This Row],[Timestamp]])</f>
        <v>11</v>
      </c>
      <c r="E820" s="2">
        <f>DAY(sensor_data[[#This Row],[Timestamp]])</f>
        <v>5</v>
      </c>
      <c r="F820" t="s">
        <v>448</v>
      </c>
      <c r="H820">
        <v>61.5</v>
      </c>
      <c r="I820">
        <v>40</v>
      </c>
      <c r="J820" t="b">
        <v>0</v>
      </c>
      <c r="K820">
        <v>3</v>
      </c>
      <c r="L820" t="str">
        <f>IF(sensor_data[[#This Row],[HVAC Setting]]&lt;=2, "Low", IF(sensor_data[[#This Row],[HVAC Setting]]=3, "Normal", "High"))</f>
        <v>Normal</v>
      </c>
      <c r="M820">
        <v>16.5</v>
      </c>
      <c r="N820">
        <v>16.5</v>
      </c>
      <c r="O820">
        <f>(sensor_data[[#This Row],[Energy Consumption]]-AVERAGE(sensor_data[Energy Consumption]))/_xlfn.STDEV.P(sensor_data[Energy Consumption])</f>
        <v>-5.6995748530642633E-2</v>
      </c>
      <c r="P820" t="str">
        <f>IF(ABS(sensor_data[[#This Row],[z_zcore]])&gt;3, "Outlier", "Normal")</f>
        <v>Normal</v>
      </c>
      <c r="Q820">
        <f>AVERAGEIF(sensor_data[Unit ID], sensor_data[[#This Row],[Unit ID]], sensor_data[EC])</f>
        <v>16.980555555555554</v>
      </c>
      <c r="R820">
        <f>IF(ISBLANK(sensor_data[[#This Row],[EC]]), sensor_data[[#This Row],[average]], sensor_data[[#This Row],[EC]])</f>
        <v>16.5</v>
      </c>
      <c r="S820" t="str">
        <f>IF(sensor_data[[#This Row],[Filled Energy Consumption]]&gt;AVERAGE(sensor_data[Filled Energy Consumption]), "High", "Low")</f>
        <v>Low</v>
      </c>
      <c r="T820" t="s">
        <v>107</v>
      </c>
      <c r="U820" t="b">
        <v>0</v>
      </c>
      <c r="V820">
        <v>9</v>
      </c>
      <c r="W820">
        <v>1</v>
      </c>
      <c r="X820" t="s">
        <v>19</v>
      </c>
    </row>
    <row r="821" spans="1:24" x14ac:dyDescent="0.3">
      <c r="A821" s="1">
        <v>45537.682222222225</v>
      </c>
      <c r="B821" s="1" t="str">
        <f>TEXT(sensor_data[[#This Row],[Timestamp]], "MMMM")</f>
        <v>September</v>
      </c>
      <c r="C8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21" s="2">
        <f>MONTH(sensor_data[[#This Row],[Timestamp]])</f>
        <v>9</v>
      </c>
      <c r="E821" s="2">
        <f>DAY(sensor_data[[#This Row],[Timestamp]])</f>
        <v>2</v>
      </c>
      <c r="F821" t="s">
        <v>448</v>
      </c>
      <c r="H821">
        <v>70.400000000000006</v>
      </c>
      <c r="I821">
        <v>52.3</v>
      </c>
      <c r="J821" t="b">
        <v>1</v>
      </c>
      <c r="K821">
        <v>3</v>
      </c>
      <c r="L821" t="str">
        <f>IF(sensor_data[[#This Row],[HVAC Setting]]&lt;=2, "Low", IF(sensor_data[[#This Row],[HVAC Setting]]=3, "Normal", "High"))</f>
        <v>Normal</v>
      </c>
      <c r="M821">
        <v>17.21</v>
      </c>
      <c r="N821">
        <v>17.21</v>
      </c>
      <c r="O821">
        <f>(sensor_data[[#This Row],[Energy Consumption]]-AVERAGE(sensor_data[Energy Consumption]))/_xlfn.STDEV.P(sensor_data[Energy Consumption])</f>
        <v>-4.8739642741080939E-2</v>
      </c>
      <c r="P821" t="str">
        <f>IF(ABS(sensor_data[[#This Row],[z_zcore]])&gt;3, "Outlier", "Normal")</f>
        <v>Normal</v>
      </c>
      <c r="Q821">
        <f>AVERAGEIF(sensor_data[Unit ID], sensor_data[[#This Row],[Unit ID]], sensor_data[EC])</f>
        <v>16.980555555555554</v>
      </c>
      <c r="R821">
        <f>IF(ISBLANK(sensor_data[[#This Row],[EC]]), sensor_data[[#This Row],[average]], sensor_data[[#This Row],[EC]])</f>
        <v>17.21</v>
      </c>
      <c r="S821" t="str">
        <f>IF(sensor_data[[#This Row],[Filled Energy Consumption]]&gt;AVERAGE(sensor_data[Filled Energy Consumption]), "High", "Low")</f>
        <v>Low</v>
      </c>
      <c r="T821" t="s">
        <v>262</v>
      </c>
      <c r="U821" t="b">
        <v>1</v>
      </c>
      <c r="V821">
        <v>24</v>
      </c>
      <c r="W821">
        <v>1</v>
      </c>
      <c r="X821" t="s">
        <v>17</v>
      </c>
    </row>
    <row r="822" spans="1:24" x14ac:dyDescent="0.3">
      <c r="A822" s="1">
        <v>45629.508298611108</v>
      </c>
      <c r="B822" s="1" t="str">
        <f>TEXT(sensor_data[[#This Row],[Timestamp]], "MMMM")</f>
        <v>December</v>
      </c>
      <c r="C8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22" s="2">
        <f>MONTH(sensor_data[[#This Row],[Timestamp]])</f>
        <v>12</v>
      </c>
      <c r="E822" s="2">
        <f>DAY(sensor_data[[#This Row],[Timestamp]])</f>
        <v>3</v>
      </c>
      <c r="F822" t="s">
        <v>403</v>
      </c>
      <c r="H822">
        <v>46.2</v>
      </c>
      <c r="I822">
        <v>36.200000000000003</v>
      </c>
      <c r="J822" t="b">
        <v>0</v>
      </c>
      <c r="K822">
        <v>3</v>
      </c>
      <c r="L822" t="str">
        <f>IF(sensor_data[[#This Row],[HVAC Setting]]&lt;=2, "Low", IF(sensor_data[[#This Row],[HVAC Setting]]=3, "Normal", "High"))</f>
        <v>Normal</v>
      </c>
      <c r="O822">
        <f>(sensor_data[[#This Row],[Energy Consumption]]-AVERAGE(sensor_data[Energy Consumption]))/_xlfn.STDEV.P(sensor_data[Energy Consumption])</f>
        <v>-0.24886299575285079</v>
      </c>
      <c r="P822" t="str">
        <f>IF(ABS(sensor_data[[#This Row],[z_zcore]])&gt;3, "Outlier", "Normal")</f>
        <v>Normal</v>
      </c>
      <c r="Q822">
        <f>AVERAGEIF(sensor_data[Unit ID], sensor_data[[#This Row],[Unit ID]], sensor_data[EC])</f>
        <v>20.229428571428574</v>
      </c>
      <c r="R822">
        <f>IF(ISBLANK(sensor_data[[#This Row],[EC]]), sensor_data[[#This Row],[average]], sensor_data[[#This Row],[EC]])</f>
        <v>20.229428571428574</v>
      </c>
      <c r="S822" t="str">
        <f>IF(sensor_data[[#This Row],[Filled Energy Consumption]]&gt;AVERAGE(sensor_data[Filled Energy Consumption]), "High", "Low")</f>
        <v>High</v>
      </c>
      <c r="T822" t="s">
        <v>455</v>
      </c>
      <c r="U822" t="b">
        <v>0</v>
      </c>
      <c r="V822">
        <v>23</v>
      </c>
      <c r="W822">
        <v>1</v>
      </c>
      <c r="X822" t="s">
        <v>14</v>
      </c>
    </row>
    <row r="823" spans="1:24" x14ac:dyDescent="0.3">
      <c r="A823" s="1">
        <v>45639.17324074074</v>
      </c>
      <c r="B823" s="1" t="str">
        <f>TEXT(sensor_data[[#This Row],[Timestamp]], "MMMM")</f>
        <v>December</v>
      </c>
      <c r="C8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23" s="2">
        <f>MONTH(sensor_data[[#This Row],[Timestamp]])</f>
        <v>12</v>
      </c>
      <c r="E823" s="2">
        <f>DAY(sensor_data[[#This Row],[Timestamp]])</f>
        <v>13</v>
      </c>
      <c r="F823" t="s">
        <v>403</v>
      </c>
      <c r="H823">
        <v>43.7</v>
      </c>
      <c r="I823">
        <v>35.4</v>
      </c>
      <c r="J823" t="b">
        <v>0</v>
      </c>
      <c r="K823">
        <v>2</v>
      </c>
      <c r="L823" t="str">
        <f>IF(sensor_data[[#This Row],[HVAC Setting]]&lt;=2, "Low", IF(sensor_data[[#This Row],[HVAC Setting]]=3, "Normal", "High"))</f>
        <v>Low</v>
      </c>
      <c r="M823">
        <v>12</v>
      </c>
      <c r="N823">
        <v>12</v>
      </c>
      <c r="O823">
        <f>(sensor_data[[#This Row],[Energy Consumption]]-AVERAGE(sensor_data[Energy Consumption]))/_xlfn.STDEV.P(sensor_data[Energy Consumption])</f>
        <v>-0.10932317959124485</v>
      </c>
      <c r="P823" t="str">
        <f>IF(ABS(sensor_data[[#This Row],[z_zcore]])&gt;3, "Outlier", "Normal")</f>
        <v>Normal</v>
      </c>
      <c r="Q823">
        <f>AVERAGEIF(sensor_data[Unit ID], sensor_data[[#This Row],[Unit ID]], sensor_data[EC])</f>
        <v>20.229428571428574</v>
      </c>
      <c r="R823">
        <f>IF(ISBLANK(sensor_data[[#This Row],[EC]]), sensor_data[[#This Row],[average]], sensor_data[[#This Row],[EC]])</f>
        <v>12</v>
      </c>
      <c r="S823" t="str">
        <f>IF(sensor_data[[#This Row],[Filled Energy Consumption]]&gt;AVERAGE(sensor_data[Filled Energy Consumption]), "High", "Low")</f>
        <v>Low</v>
      </c>
      <c r="T823" t="s">
        <v>246</v>
      </c>
      <c r="U823" t="b">
        <v>0</v>
      </c>
      <c r="V823">
        <v>14</v>
      </c>
      <c r="W823">
        <v>0</v>
      </c>
      <c r="X823" t="s">
        <v>14</v>
      </c>
    </row>
    <row r="824" spans="1:24" x14ac:dyDescent="0.3">
      <c r="A824" s="1">
        <v>45335.227118055554</v>
      </c>
      <c r="B824" s="1" t="str">
        <f>TEXT(sensor_data[[#This Row],[Timestamp]], "MMMM")</f>
        <v>February</v>
      </c>
      <c r="C8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24" s="2">
        <f>MONTH(sensor_data[[#This Row],[Timestamp]])</f>
        <v>2</v>
      </c>
      <c r="E824" s="2">
        <f>DAY(sensor_data[[#This Row],[Timestamp]])</f>
        <v>13</v>
      </c>
      <c r="F824" t="s">
        <v>403</v>
      </c>
      <c r="H824">
        <v>49.6</v>
      </c>
      <c r="I824">
        <v>25.3</v>
      </c>
      <c r="J824" t="b">
        <v>0</v>
      </c>
      <c r="K824">
        <v>2</v>
      </c>
      <c r="L824" t="str">
        <f>IF(sensor_data[[#This Row],[HVAC Setting]]&lt;=2, "Low", IF(sensor_data[[#This Row],[HVAC Setting]]=3, "Normal", "High"))</f>
        <v>Low</v>
      </c>
      <c r="M824">
        <v>12</v>
      </c>
      <c r="N824">
        <v>12</v>
      </c>
      <c r="O824">
        <f>(sensor_data[[#This Row],[Energy Consumption]]-AVERAGE(sensor_data[Energy Consumption]))/_xlfn.STDEV.P(sensor_data[Energy Consumption])</f>
        <v>-0.10932317959124485</v>
      </c>
      <c r="P824" t="str">
        <f>IF(ABS(sensor_data[[#This Row],[z_zcore]])&gt;3, "Outlier", "Normal")</f>
        <v>Normal</v>
      </c>
      <c r="Q824">
        <f>AVERAGEIF(sensor_data[Unit ID], sensor_data[[#This Row],[Unit ID]], sensor_data[EC])</f>
        <v>20.229428571428574</v>
      </c>
      <c r="R824">
        <f>IF(ISBLANK(sensor_data[[#This Row],[EC]]), sensor_data[[#This Row],[average]], sensor_data[[#This Row],[EC]])</f>
        <v>12</v>
      </c>
      <c r="S824" t="str">
        <f>IF(sensor_data[[#This Row],[Filled Energy Consumption]]&gt;AVERAGE(sensor_data[Filled Energy Consumption]), "High", "Low")</f>
        <v>Low</v>
      </c>
      <c r="T824" t="s">
        <v>110</v>
      </c>
      <c r="U824" t="b">
        <v>0</v>
      </c>
      <c r="V824">
        <v>19</v>
      </c>
      <c r="W824">
        <v>0</v>
      </c>
      <c r="X824" t="s">
        <v>19</v>
      </c>
    </row>
    <row r="825" spans="1:24" x14ac:dyDescent="0.3">
      <c r="A825" s="1">
        <v>45519.443935185183</v>
      </c>
      <c r="B825" s="1" t="str">
        <f>TEXT(sensor_data[[#This Row],[Timestamp]], "MMMM")</f>
        <v>August</v>
      </c>
      <c r="C8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25" s="2">
        <f>MONTH(sensor_data[[#This Row],[Timestamp]])</f>
        <v>8</v>
      </c>
      <c r="E825" s="2">
        <f>DAY(sensor_data[[#This Row],[Timestamp]])</f>
        <v>15</v>
      </c>
      <c r="F825" t="s">
        <v>403</v>
      </c>
      <c r="H825">
        <v>86.6</v>
      </c>
      <c r="I825">
        <v>66.2</v>
      </c>
      <c r="J825" t="b">
        <v>0</v>
      </c>
      <c r="K825">
        <v>4</v>
      </c>
      <c r="L825" t="str">
        <f>IF(sensor_data[[#This Row],[HVAC Setting]]&lt;=2, "Low", IF(sensor_data[[#This Row],[HVAC Setting]]=3, "Normal", "High"))</f>
        <v>High</v>
      </c>
      <c r="M825">
        <v>23</v>
      </c>
      <c r="N825">
        <v>23</v>
      </c>
      <c r="O825">
        <f>(sensor_data[[#This Row],[Energy Consumption]]-AVERAGE(sensor_data[Energy Consumption]))/_xlfn.STDEV.P(sensor_data[Energy Consumption])</f>
        <v>1.8588318556893912E-2</v>
      </c>
      <c r="P825" t="str">
        <f>IF(ABS(sensor_data[[#This Row],[z_zcore]])&gt;3, "Outlier", "Normal")</f>
        <v>Normal</v>
      </c>
      <c r="Q825">
        <f>AVERAGEIF(sensor_data[Unit ID], sensor_data[[#This Row],[Unit ID]], sensor_data[EC])</f>
        <v>20.229428571428574</v>
      </c>
      <c r="R825">
        <f>IF(ISBLANK(sensor_data[[#This Row],[EC]]), sensor_data[[#This Row],[average]], sensor_data[[#This Row],[EC]])</f>
        <v>23</v>
      </c>
      <c r="S825" t="str">
        <f>IF(sensor_data[[#This Row],[Filled Energy Consumption]]&gt;AVERAGE(sensor_data[Filled Energy Consumption]), "High", "Low")</f>
        <v>High</v>
      </c>
      <c r="T825" t="s">
        <v>367</v>
      </c>
      <c r="U825" t="b">
        <v>0</v>
      </c>
      <c r="V825">
        <v>13</v>
      </c>
      <c r="W825">
        <v>0</v>
      </c>
      <c r="X825" t="s">
        <v>17</v>
      </c>
    </row>
    <row r="826" spans="1:24" x14ac:dyDescent="0.3">
      <c r="A826" s="1">
        <v>45477.640810185185</v>
      </c>
      <c r="B826" s="1" t="str">
        <f>TEXT(sensor_data[[#This Row],[Timestamp]], "MMMM")</f>
        <v>July</v>
      </c>
      <c r="C8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26" s="2">
        <f>MONTH(sensor_data[[#This Row],[Timestamp]])</f>
        <v>7</v>
      </c>
      <c r="E826" s="2">
        <f>DAY(sensor_data[[#This Row],[Timestamp]])</f>
        <v>4</v>
      </c>
      <c r="F826" t="s">
        <v>403</v>
      </c>
      <c r="H826">
        <v>101.5</v>
      </c>
      <c r="I826">
        <v>48.5</v>
      </c>
      <c r="J826" t="b">
        <v>0</v>
      </c>
      <c r="K826">
        <v>3.5</v>
      </c>
      <c r="L826" t="str">
        <f>IF(sensor_data[[#This Row],[HVAC Setting]]&lt;=2, "Low", IF(sensor_data[[#This Row],[HVAC Setting]]=3, "Normal", "High"))</f>
        <v>High</v>
      </c>
      <c r="M826">
        <v>20.48</v>
      </c>
      <c r="N826">
        <v>20.48</v>
      </c>
      <c r="O826">
        <f>(sensor_data[[#This Row],[Energy Consumption]]-AVERAGE(sensor_data[Energy Consumption]))/_xlfn.STDEV.P(sensor_data[Energy Consumption])</f>
        <v>-1.0715042837043326E-2</v>
      </c>
      <c r="P826" t="str">
        <f>IF(ABS(sensor_data[[#This Row],[z_zcore]])&gt;3, "Outlier", "Normal")</f>
        <v>Normal</v>
      </c>
      <c r="Q826">
        <f>AVERAGEIF(sensor_data[Unit ID], sensor_data[[#This Row],[Unit ID]], sensor_data[EC])</f>
        <v>20.229428571428574</v>
      </c>
      <c r="R826">
        <f>IF(ISBLANK(sensor_data[[#This Row],[EC]]), sensor_data[[#This Row],[average]], sensor_data[[#This Row],[EC]])</f>
        <v>20.48</v>
      </c>
      <c r="S826" t="str">
        <f>IF(sensor_data[[#This Row],[Filled Energy Consumption]]&gt;AVERAGE(sensor_data[Filled Energy Consumption]), "High", "Low")</f>
        <v>High</v>
      </c>
      <c r="T826" t="s">
        <v>146</v>
      </c>
      <c r="U826" t="b">
        <v>0</v>
      </c>
      <c r="V826">
        <v>23</v>
      </c>
      <c r="W826">
        <v>0</v>
      </c>
      <c r="X826" t="s">
        <v>19</v>
      </c>
    </row>
    <row r="827" spans="1:24" x14ac:dyDescent="0.3">
      <c r="A827" s="1">
        <v>45471.801145833335</v>
      </c>
      <c r="B827" s="1" t="str">
        <f>TEXT(sensor_data[[#This Row],[Timestamp]], "MMMM")</f>
        <v>June</v>
      </c>
      <c r="C8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27" s="2">
        <f>MONTH(sensor_data[[#This Row],[Timestamp]])</f>
        <v>6</v>
      </c>
      <c r="E827" s="2">
        <f>DAY(sensor_data[[#This Row],[Timestamp]])</f>
        <v>28</v>
      </c>
      <c r="F827" t="s">
        <v>403</v>
      </c>
      <c r="H827">
        <v>95</v>
      </c>
      <c r="I827">
        <v>40.799999999999997</v>
      </c>
      <c r="J827" t="b">
        <v>1</v>
      </c>
      <c r="K827">
        <v>5</v>
      </c>
      <c r="L827" t="str">
        <f>IF(sensor_data[[#This Row],[HVAC Setting]]&lt;=2, "Low", IF(sensor_data[[#This Row],[HVAC Setting]]=3, "Normal", "High"))</f>
        <v>High</v>
      </c>
      <c r="M827">
        <v>33.15</v>
      </c>
      <c r="N827">
        <v>33.15</v>
      </c>
      <c r="O827">
        <f>(sensor_data[[#This Row],[Energy Consumption]]-AVERAGE(sensor_data[Energy Consumption]))/_xlfn.STDEV.P(sensor_data[Energy Consumption])</f>
        <v>0.13661574639358559</v>
      </c>
      <c r="P827" t="str">
        <f>IF(ABS(sensor_data[[#This Row],[z_zcore]])&gt;3, "Outlier", "Normal")</f>
        <v>Normal</v>
      </c>
      <c r="Q827">
        <f>AVERAGEIF(sensor_data[Unit ID], sensor_data[[#This Row],[Unit ID]], sensor_data[EC])</f>
        <v>20.229428571428574</v>
      </c>
      <c r="R827">
        <f>IF(ISBLANK(sensor_data[[#This Row],[EC]]), sensor_data[[#This Row],[average]], sensor_data[[#This Row],[EC]])</f>
        <v>33.15</v>
      </c>
      <c r="S827" t="str">
        <f>IF(sensor_data[[#This Row],[Filled Energy Consumption]]&gt;AVERAGE(sensor_data[Filled Energy Consumption]), "High", "Low")</f>
        <v>High</v>
      </c>
      <c r="T827" t="s">
        <v>69</v>
      </c>
      <c r="U827" t="b">
        <v>1</v>
      </c>
      <c r="V827">
        <v>9</v>
      </c>
      <c r="W827">
        <v>1</v>
      </c>
      <c r="X827" t="s">
        <v>14</v>
      </c>
    </row>
    <row r="828" spans="1:24" x14ac:dyDescent="0.3">
      <c r="A828" s="1">
        <v>45431.625185185185</v>
      </c>
      <c r="B828" s="1" t="str">
        <f>TEXT(sensor_data[[#This Row],[Timestamp]], "MMMM")</f>
        <v>May</v>
      </c>
      <c r="C8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28" s="2">
        <f>MONTH(sensor_data[[#This Row],[Timestamp]])</f>
        <v>5</v>
      </c>
      <c r="E828" s="2">
        <f>DAY(sensor_data[[#This Row],[Timestamp]])</f>
        <v>19</v>
      </c>
      <c r="F828" t="s">
        <v>403</v>
      </c>
      <c r="H828">
        <v>72.599999999999994</v>
      </c>
      <c r="I828">
        <v>55.9</v>
      </c>
      <c r="J828" t="b">
        <v>1</v>
      </c>
      <c r="K828">
        <v>3.5</v>
      </c>
      <c r="L828" t="str">
        <f>IF(sensor_data[[#This Row],[HVAC Setting]]&lt;=2, "Low", IF(sensor_data[[#This Row],[HVAC Setting]]=3, "Normal", "High"))</f>
        <v>High</v>
      </c>
      <c r="M828">
        <v>21.5</v>
      </c>
      <c r="N828">
        <v>21.5</v>
      </c>
      <c r="O828">
        <f>(sensor_data[[#This Row],[Energy Consumption]]-AVERAGE(sensor_data[Energy Consumption]))/_xlfn.STDEV.P(sensor_data[Energy Consumption])</f>
        <v>1.145841536693172E-3</v>
      </c>
      <c r="P828" t="str">
        <f>IF(ABS(sensor_data[[#This Row],[z_zcore]])&gt;3, "Outlier", "Normal")</f>
        <v>Normal</v>
      </c>
      <c r="Q828">
        <f>AVERAGEIF(sensor_data[Unit ID], sensor_data[[#This Row],[Unit ID]], sensor_data[EC])</f>
        <v>20.229428571428574</v>
      </c>
      <c r="R828">
        <f>IF(ISBLANK(sensor_data[[#This Row],[EC]]), sensor_data[[#This Row],[average]], sensor_data[[#This Row],[EC]])</f>
        <v>21.5</v>
      </c>
      <c r="S828" t="str">
        <f>IF(sensor_data[[#This Row],[Filled Energy Consumption]]&gt;AVERAGE(sensor_data[Filled Energy Consumption]), "High", "Low")</f>
        <v>High</v>
      </c>
      <c r="T828" t="s">
        <v>81</v>
      </c>
      <c r="U828" t="b">
        <v>1</v>
      </c>
      <c r="V828">
        <v>3</v>
      </c>
      <c r="W828">
        <v>1</v>
      </c>
      <c r="X828" t="s">
        <v>17</v>
      </c>
    </row>
    <row r="829" spans="1:24" x14ac:dyDescent="0.3">
      <c r="A829" s="1">
        <v>45428.696643518517</v>
      </c>
      <c r="B829" s="1" t="str">
        <f>TEXT(sensor_data[[#This Row],[Timestamp]], "MMMM")</f>
        <v>May</v>
      </c>
      <c r="C8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29" s="2">
        <f>MONTH(sensor_data[[#This Row],[Timestamp]])</f>
        <v>5</v>
      </c>
      <c r="E829" s="2">
        <f>DAY(sensor_data[[#This Row],[Timestamp]])</f>
        <v>16</v>
      </c>
      <c r="F829" t="s">
        <v>403</v>
      </c>
      <c r="H829">
        <v>73.400000000000006</v>
      </c>
      <c r="I829">
        <v>42</v>
      </c>
      <c r="J829" t="b">
        <v>1</v>
      </c>
      <c r="K829">
        <v>3</v>
      </c>
      <c r="L829" t="str">
        <f>IF(sensor_data[[#This Row],[HVAC Setting]]&lt;=2, "Low", IF(sensor_data[[#This Row],[HVAC Setting]]=3, "Normal", "High"))</f>
        <v>Normal</v>
      </c>
      <c r="M829">
        <v>16.559999999999999</v>
      </c>
      <c r="N829">
        <v>16.559999999999999</v>
      </c>
      <c r="O829">
        <f>(sensor_data[[#This Row],[Energy Consumption]]-AVERAGE(sensor_data[Energy Consumption]))/_xlfn.STDEV.P(sensor_data[Energy Consumption])</f>
        <v>-5.6298049449834617E-2</v>
      </c>
      <c r="P829" t="str">
        <f>IF(ABS(sensor_data[[#This Row],[z_zcore]])&gt;3, "Outlier", "Normal")</f>
        <v>Normal</v>
      </c>
      <c r="Q829">
        <f>AVERAGEIF(sensor_data[Unit ID], sensor_data[[#This Row],[Unit ID]], sensor_data[EC])</f>
        <v>20.229428571428574</v>
      </c>
      <c r="R829">
        <f>IF(ISBLANK(sensor_data[[#This Row],[EC]]), sensor_data[[#This Row],[average]], sensor_data[[#This Row],[EC]])</f>
        <v>16.559999999999999</v>
      </c>
      <c r="S829" t="str">
        <f>IF(sensor_data[[#This Row],[Filled Energy Consumption]]&gt;AVERAGE(sensor_data[Filled Energy Consumption]), "High", "Low")</f>
        <v>Low</v>
      </c>
      <c r="T829" t="s">
        <v>103</v>
      </c>
      <c r="U829" t="b">
        <v>1</v>
      </c>
      <c r="V829">
        <v>18</v>
      </c>
      <c r="W829">
        <v>1</v>
      </c>
      <c r="X829" t="s">
        <v>19</v>
      </c>
    </row>
    <row r="830" spans="1:24" x14ac:dyDescent="0.3">
      <c r="A830" s="1">
        <v>45499.834756944445</v>
      </c>
      <c r="B830" s="1" t="str">
        <f>TEXT(sensor_data[[#This Row],[Timestamp]], "MMMM")</f>
        <v>July</v>
      </c>
      <c r="C8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30" s="2">
        <f>MONTH(sensor_data[[#This Row],[Timestamp]])</f>
        <v>7</v>
      </c>
      <c r="E830" s="2">
        <f>DAY(sensor_data[[#This Row],[Timestamp]])</f>
        <v>26</v>
      </c>
      <c r="F830" t="s">
        <v>403</v>
      </c>
      <c r="H830">
        <v>100.5</v>
      </c>
      <c r="I830">
        <v>63.8</v>
      </c>
      <c r="J830" t="b">
        <v>1</v>
      </c>
      <c r="K830">
        <v>5</v>
      </c>
      <c r="L830" t="str">
        <f>IF(sensor_data[[#This Row],[HVAC Setting]]&lt;=2, "Low", IF(sensor_data[[#This Row],[HVAC Setting]]=3, "Normal", "High"))</f>
        <v>High</v>
      </c>
      <c r="M830">
        <v>31.14</v>
      </c>
      <c r="N830">
        <v>31.14</v>
      </c>
      <c r="O830">
        <f>(sensor_data[[#This Row],[Energy Consumption]]-AVERAGE(sensor_data[Energy Consumption]))/_xlfn.STDEV.P(sensor_data[Energy Consumption])</f>
        <v>0.11324282718651661</v>
      </c>
      <c r="P830" t="str">
        <f>IF(ABS(sensor_data[[#This Row],[z_zcore]])&gt;3, "Outlier", "Normal")</f>
        <v>Normal</v>
      </c>
      <c r="Q830">
        <f>AVERAGEIF(sensor_data[Unit ID], sensor_data[[#This Row],[Unit ID]], sensor_data[EC])</f>
        <v>20.229428571428574</v>
      </c>
      <c r="R830">
        <f>IF(ISBLANK(sensor_data[[#This Row],[EC]]), sensor_data[[#This Row],[average]], sensor_data[[#This Row],[EC]])</f>
        <v>31.14</v>
      </c>
      <c r="S830" t="str">
        <f>IF(sensor_data[[#This Row],[Filled Energy Consumption]]&gt;AVERAGE(sensor_data[Filled Energy Consumption]), "High", "Low")</f>
        <v>High</v>
      </c>
      <c r="T830" t="s">
        <v>431</v>
      </c>
      <c r="U830" t="b">
        <v>1</v>
      </c>
      <c r="V830">
        <v>5</v>
      </c>
      <c r="W830">
        <v>1</v>
      </c>
      <c r="X830" t="s">
        <v>19</v>
      </c>
    </row>
    <row r="831" spans="1:24" x14ac:dyDescent="0.3">
      <c r="A831" s="1">
        <v>45601.923449074071</v>
      </c>
      <c r="B831" s="1" t="str">
        <f>TEXT(sensor_data[[#This Row],[Timestamp]], "MMMM")</f>
        <v>November</v>
      </c>
      <c r="C8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31" s="2">
        <f>MONTH(sensor_data[[#This Row],[Timestamp]])</f>
        <v>11</v>
      </c>
      <c r="E831" s="2">
        <f>DAY(sensor_data[[#This Row],[Timestamp]])</f>
        <v>5</v>
      </c>
      <c r="F831" t="s">
        <v>403</v>
      </c>
      <c r="H831">
        <v>72.5</v>
      </c>
      <c r="I831">
        <v>46.4</v>
      </c>
      <c r="J831" t="b">
        <v>0</v>
      </c>
      <c r="K831">
        <v>2</v>
      </c>
      <c r="L831" t="str">
        <f>IF(sensor_data[[#This Row],[HVAC Setting]]&lt;=2, "Low", IF(sensor_data[[#This Row],[HVAC Setting]]=3, "Normal", "High"))</f>
        <v>Low</v>
      </c>
      <c r="M831">
        <v>10</v>
      </c>
      <c r="N831">
        <v>10</v>
      </c>
      <c r="O831">
        <f>(sensor_data[[#This Row],[Energy Consumption]]-AVERAGE(sensor_data[Energy Consumption]))/_xlfn.STDEV.P(sensor_data[Energy Consumption])</f>
        <v>-0.13257981561817916</v>
      </c>
      <c r="P831" t="str">
        <f>IF(ABS(sensor_data[[#This Row],[z_zcore]])&gt;3, "Outlier", "Normal")</f>
        <v>Normal</v>
      </c>
      <c r="Q831">
        <f>AVERAGEIF(sensor_data[Unit ID], sensor_data[[#This Row],[Unit ID]], sensor_data[EC])</f>
        <v>20.229428571428574</v>
      </c>
      <c r="R831">
        <f>IF(ISBLANK(sensor_data[[#This Row],[EC]]), sensor_data[[#This Row],[average]], sensor_data[[#This Row],[EC]])</f>
        <v>10</v>
      </c>
      <c r="S831" t="str">
        <f>IF(sensor_data[[#This Row],[Filled Energy Consumption]]&gt;AVERAGE(sensor_data[Filled Energy Consumption]), "High", "Low")</f>
        <v>Low</v>
      </c>
      <c r="T831" t="s">
        <v>22</v>
      </c>
      <c r="U831" t="b">
        <v>0</v>
      </c>
      <c r="V831">
        <v>16</v>
      </c>
      <c r="W831">
        <v>0</v>
      </c>
      <c r="X831" t="s">
        <v>14</v>
      </c>
    </row>
    <row r="832" spans="1:24" x14ac:dyDescent="0.3">
      <c r="A832" s="1">
        <v>45634.33997685185</v>
      </c>
      <c r="B832" s="1" t="str">
        <f>TEXT(sensor_data[[#This Row],[Timestamp]], "MMMM")</f>
        <v>December</v>
      </c>
      <c r="C8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32" s="2">
        <f>MONTH(sensor_data[[#This Row],[Timestamp]])</f>
        <v>12</v>
      </c>
      <c r="E832" s="2">
        <f>DAY(sensor_data[[#This Row],[Timestamp]])</f>
        <v>8</v>
      </c>
      <c r="F832" t="s">
        <v>403</v>
      </c>
      <c r="H832">
        <v>49.6</v>
      </c>
      <c r="I832">
        <v>27.1</v>
      </c>
      <c r="J832" t="b">
        <v>1</v>
      </c>
      <c r="K832">
        <v>5</v>
      </c>
      <c r="L832" t="str">
        <f>IF(sensor_data[[#This Row],[HVAC Setting]]&lt;=2, "Low", IF(sensor_data[[#This Row],[HVAC Setting]]=3, "Normal", "High"))</f>
        <v>High</v>
      </c>
      <c r="O832">
        <f>(sensor_data[[#This Row],[Energy Consumption]]-AVERAGE(sensor_data[Energy Consumption]))/_xlfn.STDEV.P(sensor_data[Energy Consumption])</f>
        <v>-0.24886299575285079</v>
      </c>
      <c r="P832" t="str">
        <f>IF(ABS(sensor_data[[#This Row],[z_zcore]])&gt;3, "Outlier", "Normal")</f>
        <v>Normal</v>
      </c>
      <c r="Q832">
        <f>AVERAGEIF(sensor_data[Unit ID], sensor_data[[#This Row],[Unit ID]], sensor_data[EC])</f>
        <v>20.229428571428574</v>
      </c>
      <c r="R832">
        <f>IF(ISBLANK(sensor_data[[#This Row],[EC]]), sensor_data[[#This Row],[average]], sensor_data[[#This Row],[EC]])</f>
        <v>20.229428571428574</v>
      </c>
      <c r="S832" t="str">
        <f>IF(sensor_data[[#This Row],[Filled Energy Consumption]]&gt;AVERAGE(sensor_data[Filled Energy Consumption]), "High", "Low")</f>
        <v>High</v>
      </c>
      <c r="T832" t="s">
        <v>298</v>
      </c>
      <c r="U832" t="b">
        <v>1</v>
      </c>
      <c r="V832">
        <v>11</v>
      </c>
      <c r="W832">
        <v>1</v>
      </c>
      <c r="X832" t="s">
        <v>19</v>
      </c>
    </row>
    <row r="833" spans="1:24" x14ac:dyDescent="0.3">
      <c r="A833" s="1">
        <v>45396.656747685185</v>
      </c>
      <c r="B833" s="1" t="str">
        <f>TEXT(sensor_data[[#This Row],[Timestamp]], "MMMM")</f>
        <v>April</v>
      </c>
      <c r="C8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33" s="2">
        <f>MONTH(sensor_data[[#This Row],[Timestamp]])</f>
        <v>4</v>
      </c>
      <c r="E833" s="2">
        <f>DAY(sensor_data[[#This Row],[Timestamp]])</f>
        <v>14</v>
      </c>
      <c r="F833" t="s">
        <v>403</v>
      </c>
      <c r="H833">
        <v>62.4</v>
      </c>
      <c r="I833">
        <v>53.3</v>
      </c>
      <c r="J833" t="b">
        <v>0</v>
      </c>
      <c r="K833">
        <v>2.5</v>
      </c>
      <c r="L833" t="str">
        <f>IF(sensor_data[[#This Row],[HVAC Setting]]&lt;=2, "Low", IF(sensor_data[[#This Row],[HVAC Setting]]=3, "Normal", "High"))</f>
        <v>High</v>
      </c>
      <c r="M833">
        <v>13.12</v>
      </c>
      <c r="N833">
        <v>13.12</v>
      </c>
      <c r="O833">
        <f>(sensor_data[[#This Row],[Energy Consumption]]-AVERAGE(sensor_data[Energy Consumption]))/_xlfn.STDEV.P(sensor_data[Energy Consumption])</f>
        <v>-9.6299463416161649E-2</v>
      </c>
      <c r="P833" t="str">
        <f>IF(ABS(sensor_data[[#This Row],[z_zcore]])&gt;3, "Outlier", "Normal")</f>
        <v>Normal</v>
      </c>
      <c r="Q833">
        <f>AVERAGEIF(sensor_data[Unit ID], sensor_data[[#This Row],[Unit ID]], sensor_data[EC])</f>
        <v>20.229428571428574</v>
      </c>
      <c r="R833">
        <f>IF(ISBLANK(sensor_data[[#This Row],[EC]]), sensor_data[[#This Row],[average]], sensor_data[[#This Row],[EC]])</f>
        <v>13.12</v>
      </c>
      <c r="S833" t="str">
        <f>IF(sensor_data[[#This Row],[Filled Energy Consumption]]&gt;AVERAGE(sensor_data[Filled Energy Consumption]), "High", "Low")</f>
        <v>Low</v>
      </c>
      <c r="T833" t="s">
        <v>110</v>
      </c>
      <c r="U833" t="b">
        <v>0</v>
      </c>
      <c r="V833">
        <v>12</v>
      </c>
      <c r="W833">
        <v>0</v>
      </c>
      <c r="X833" t="s">
        <v>17</v>
      </c>
    </row>
    <row r="834" spans="1:24" x14ac:dyDescent="0.3">
      <c r="A834" s="1">
        <v>45324.946886574071</v>
      </c>
      <c r="B834" s="1" t="str">
        <f>TEXT(sensor_data[[#This Row],[Timestamp]], "MMMM")</f>
        <v>February</v>
      </c>
      <c r="C8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34" s="2">
        <f>MONTH(sensor_data[[#This Row],[Timestamp]])</f>
        <v>2</v>
      </c>
      <c r="E834" s="2">
        <f>DAY(sensor_data[[#This Row],[Timestamp]])</f>
        <v>2</v>
      </c>
      <c r="F834" t="s">
        <v>403</v>
      </c>
      <c r="H834">
        <v>49</v>
      </c>
      <c r="I834">
        <v>26</v>
      </c>
      <c r="J834" t="b">
        <v>0</v>
      </c>
      <c r="K834">
        <v>3</v>
      </c>
      <c r="L834" t="str">
        <f>IF(sensor_data[[#This Row],[HVAC Setting]]&lt;=2, "Low", IF(sensor_data[[#This Row],[HVAC Setting]]=3, "Normal", "High"))</f>
        <v>Normal</v>
      </c>
      <c r="M834">
        <v>17</v>
      </c>
      <c r="N834">
        <v>17</v>
      </c>
      <c r="O834">
        <f>(sensor_data[[#This Row],[Energy Consumption]]-AVERAGE(sensor_data[Energy Consumption]))/_xlfn.STDEV.P(sensor_data[Energy Consumption])</f>
        <v>-5.1181589523909048E-2</v>
      </c>
      <c r="P834" t="str">
        <f>IF(ABS(sensor_data[[#This Row],[z_zcore]])&gt;3, "Outlier", "Normal")</f>
        <v>Normal</v>
      </c>
      <c r="Q834">
        <f>AVERAGEIF(sensor_data[Unit ID], sensor_data[[#This Row],[Unit ID]], sensor_data[EC])</f>
        <v>20.229428571428574</v>
      </c>
      <c r="R834">
        <f>IF(ISBLANK(sensor_data[[#This Row],[EC]]), sensor_data[[#This Row],[average]], sensor_data[[#This Row],[EC]])</f>
        <v>17</v>
      </c>
      <c r="S834" t="str">
        <f>IF(sensor_data[[#This Row],[Filled Energy Consumption]]&gt;AVERAGE(sensor_data[Filled Energy Consumption]), "High", "Low")</f>
        <v>Low</v>
      </c>
      <c r="T834" t="s">
        <v>103</v>
      </c>
      <c r="U834" t="b">
        <v>0</v>
      </c>
      <c r="V834">
        <v>14</v>
      </c>
      <c r="W834">
        <v>0</v>
      </c>
      <c r="X834" t="s">
        <v>17</v>
      </c>
    </row>
    <row r="835" spans="1:24" x14ac:dyDescent="0.3">
      <c r="A835" s="1">
        <v>45504.74722222222</v>
      </c>
      <c r="B835" s="1" t="str">
        <f>TEXT(sensor_data[[#This Row],[Timestamp]], "MMMM")</f>
        <v>July</v>
      </c>
      <c r="C8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35" s="2">
        <f>MONTH(sensor_data[[#This Row],[Timestamp]])</f>
        <v>7</v>
      </c>
      <c r="E835" s="2">
        <f>DAY(sensor_data[[#This Row],[Timestamp]])</f>
        <v>31</v>
      </c>
      <c r="F835" t="s">
        <v>403</v>
      </c>
      <c r="H835">
        <v>100.8</v>
      </c>
      <c r="I835">
        <v>62.7</v>
      </c>
      <c r="J835" t="b">
        <v>0</v>
      </c>
      <c r="K835">
        <v>3</v>
      </c>
      <c r="L835" t="str">
        <f>IF(sensor_data[[#This Row],[HVAC Setting]]&lt;=2, "Low", IF(sensor_data[[#This Row],[HVAC Setting]]=3, "Normal", "High"))</f>
        <v>Normal</v>
      </c>
      <c r="M835">
        <v>18.7</v>
      </c>
      <c r="N835">
        <v>18.7</v>
      </c>
      <c r="O835">
        <f>(sensor_data[[#This Row],[Energy Consumption]]-AVERAGE(sensor_data[Energy Consumption]))/_xlfn.STDEV.P(sensor_data[Energy Consumption])</f>
        <v>-3.1413448901014884E-2</v>
      </c>
      <c r="P835" t="str">
        <f>IF(ABS(sensor_data[[#This Row],[z_zcore]])&gt;3, "Outlier", "Normal")</f>
        <v>Normal</v>
      </c>
      <c r="Q835">
        <f>AVERAGEIF(sensor_data[Unit ID], sensor_data[[#This Row],[Unit ID]], sensor_data[EC])</f>
        <v>20.229428571428574</v>
      </c>
      <c r="R835">
        <f>IF(ISBLANK(sensor_data[[#This Row],[EC]]), sensor_data[[#This Row],[average]], sensor_data[[#This Row],[EC]])</f>
        <v>18.7</v>
      </c>
      <c r="S835" t="str">
        <f>IF(sensor_data[[#This Row],[Filled Energy Consumption]]&gt;AVERAGE(sensor_data[Filled Energy Consumption]), "High", "Low")</f>
        <v>High</v>
      </c>
      <c r="T835" t="s">
        <v>370</v>
      </c>
      <c r="U835" t="b">
        <v>0</v>
      </c>
      <c r="V835">
        <v>6</v>
      </c>
      <c r="W835">
        <v>1</v>
      </c>
      <c r="X835" t="s">
        <v>19</v>
      </c>
    </row>
    <row r="836" spans="1:24" x14ac:dyDescent="0.3">
      <c r="A836" s="1">
        <v>45421.411539351851</v>
      </c>
      <c r="B836" s="1" t="str">
        <f>TEXT(sensor_data[[#This Row],[Timestamp]], "MMMM")</f>
        <v>May</v>
      </c>
      <c r="C8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36" s="2">
        <f>MONTH(sensor_data[[#This Row],[Timestamp]])</f>
        <v>5</v>
      </c>
      <c r="E836" s="2">
        <f>DAY(sensor_data[[#This Row],[Timestamp]])</f>
        <v>9</v>
      </c>
      <c r="F836" t="s">
        <v>403</v>
      </c>
      <c r="H836">
        <v>69.2</v>
      </c>
      <c r="I836">
        <v>54.3</v>
      </c>
      <c r="J836" t="b">
        <v>1</v>
      </c>
      <c r="K836">
        <v>3</v>
      </c>
      <c r="L836" t="str">
        <f>IF(sensor_data[[#This Row],[HVAC Setting]]&lt;=2, "Low", IF(sensor_data[[#This Row],[HVAC Setting]]=3, "Normal", "High"))</f>
        <v>Normal</v>
      </c>
      <c r="M836">
        <v>16.690000000000001</v>
      </c>
      <c r="N836">
        <v>16.690000000000001</v>
      </c>
      <c r="O836">
        <f>(sensor_data[[#This Row],[Energy Consumption]]-AVERAGE(sensor_data[Energy Consumption]))/_xlfn.STDEV.P(sensor_data[Energy Consumption])</f>
        <v>-5.4786368108083856E-2</v>
      </c>
      <c r="P836" t="str">
        <f>IF(ABS(sensor_data[[#This Row],[z_zcore]])&gt;3, "Outlier", "Normal")</f>
        <v>Normal</v>
      </c>
      <c r="Q836">
        <f>AVERAGEIF(sensor_data[Unit ID], sensor_data[[#This Row],[Unit ID]], sensor_data[EC])</f>
        <v>20.229428571428574</v>
      </c>
      <c r="R836">
        <f>IF(ISBLANK(sensor_data[[#This Row],[EC]]), sensor_data[[#This Row],[average]], sensor_data[[#This Row],[EC]])</f>
        <v>16.690000000000001</v>
      </c>
      <c r="S836" t="str">
        <f>IF(sensor_data[[#This Row],[Filled Energy Consumption]]&gt;AVERAGE(sensor_data[Filled Energy Consumption]), "High", "Low")</f>
        <v>Low</v>
      </c>
      <c r="T836" t="s">
        <v>456</v>
      </c>
      <c r="U836" t="b">
        <v>1</v>
      </c>
      <c r="V836">
        <v>19</v>
      </c>
      <c r="W836">
        <v>1</v>
      </c>
      <c r="X836" t="s">
        <v>19</v>
      </c>
    </row>
    <row r="837" spans="1:24" x14ac:dyDescent="0.3">
      <c r="A837" s="1">
        <v>45460.988217592596</v>
      </c>
      <c r="B837" s="1" t="str">
        <f>TEXT(sensor_data[[#This Row],[Timestamp]], "MMMM")</f>
        <v>June</v>
      </c>
      <c r="C8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37" s="2">
        <f>MONTH(sensor_data[[#This Row],[Timestamp]])</f>
        <v>6</v>
      </c>
      <c r="E837" s="2">
        <f>DAY(sensor_data[[#This Row],[Timestamp]])</f>
        <v>17</v>
      </c>
      <c r="F837" t="s">
        <v>403</v>
      </c>
      <c r="H837">
        <v>80.900000000000006</v>
      </c>
      <c r="I837">
        <v>57.8</v>
      </c>
      <c r="J837" t="b">
        <v>0</v>
      </c>
      <c r="K837">
        <v>2</v>
      </c>
      <c r="L837" t="str">
        <f>IF(sensor_data[[#This Row],[HVAC Setting]]&lt;=2, "Low", IF(sensor_data[[#This Row],[HVAC Setting]]=3, "Normal", "High"))</f>
        <v>Low</v>
      </c>
      <c r="M837">
        <v>10</v>
      </c>
      <c r="N837">
        <v>10</v>
      </c>
      <c r="O837">
        <f>(sensor_data[[#This Row],[Energy Consumption]]-AVERAGE(sensor_data[Energy Consumption]))/_xlfn.STDEV.P(sensor_data[Energy Consumption])</f>
        <v>-0.13257981561817916</v>
      </c>
      <c r="P837" t="str">
        <f>IF(ABS(sensor_data[[#This Row],[z_zcore]])&gt;3, "Outlier", "Normal")</f>
        <v>Normal</v>
      </c>
      <c r="Q837">
        <f>AVERAGEIF(sensor_data[Unit ID], sensor_data[[#This Row],[Unit ID]], sensor_data[EC])</f>
        <v>20.229428571428574</v>
      </c>
      <c r="R837">
        <f>IF(ISBLANK(sensor_data[[#This Row],[EC]]), sensor_data[[#This Row],[average]], sensor_data[[#This Row],[EC]])</f>
        <v>10</v>
      </c>
      <c r="S837" t="str">
        <f>IF(sensor_data[[#This Row],[Filled Energy Consumption]]&gt;AVERAGE(sensor_data[Filled Energy Consumption]), "High", "Low")</f>
        <v>Low</v>
      </c>
      <c r="T837" t="s">
        <v>183</v>
      </c>
      <c r="U837" t="b">
        <v>0</v>
      </c>
      <c r="V837">
        <v>3</v>
      </c>
      <c r="W837">
        <v>0</v>
      </c>
      <c r="X837" t="s">
        <v>17</v>
      </c>
    </row>
    <row r="838" spans="1:24" x14ac:dyDescent="0.3">
      <c r="A838" s="1">
        <v>45389.477777777778</v>
      </c>
      <c r="B838" s="1" t="str">
        <f>TEXT(sensor_data[[#This Row],[Timestamp]], "MMMM")</f>
        <v>April</v>
      </c>
      <c r="C8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38" s="2">
        <f>MONTH(sensor_data[[#This Row],[Timestamp]])</f>
        <v>4</v>
      </c>
      <c r="E838" s="2">
        <f>DAY(sensor_data[[#This Row],[Timestamp]])</f>
        <v>7</v>
      </c>
      <c r="F838" t="s">
        <v>403</v>
      </c>
      <c r="H838">
        <v>71.400000000000006</v>
      </c>
      <c r="I838">
        <v>41.2</v>
      </c>
      <c r="J838" t="b">
        <v>1</v>
      </c>
      <c r="K838">
        <v>2.5</v>
      </c>
      <c r="L838" t="str">
        <f>IF(sensor_data[[#This Row],[HVAC Setting]]&lt;=2, "Low", IF(sensor_data[[#This Row],[HVAC Setting]]=3, "Normal", "High"))</f>
        <v>High</v>
      </c>
      <c r="O838">
        <f>(sensor_data[[#This Row],[Energy Consumption]]-AVERAGE(sensor_data[Energy Consumption]))/_xlfn.STDEV.P(sensor_data[Energy Consumption])</f>
        <v>-0.24886299575285079</v>
      </c>
      <c r="P838" t="str">
        <f>IF(ABS(sensor_data[[#This Row],[z_zcore]])&gt;3, "Outlier", "Normal")</f>
        <v>Normal</v>
      </c>
      <c r="Q838">
        <f>AVERAGEIF(sensor_data[Unit ID], sensor_data[[#This Row],[Unit ID]], sensor_data[EC])</f>
        <v>20.229428571428574</v>
      </c>
      <c r="R838">
        <f>IF(ISBLANK(sensor_data[[#This Row],[EC]]), sensor_data[[#This Row],[average]], sensor_data[[#This Row],[EC]])</f>
        <v>20.229428571428574</v>
      </c>
      <c r="S838" t="str">
        <f>IF(sensor_data[[#This Row],[Filled Energy Consumption]]&gt;AVERAGE(sensor_data[Filled Energy Consumption]), "High", "Low")</f>
        <v>High</v>
      </c>
      <c r="T838" t="s">
        <v>380</v>
      </c>
      <c r="U838" t="b">
        <v>1</v>
      </c>
      <c r="V838">
        <v>15</v>
      </c>
      <c r="W838">
        <v>0</v>
      </c>
      <c r="X838" t="s">
        <v>19</v>
      </c>
    </row>
    <row r="839" spans="1:24" x14ac:dyDescent="0.3">
      <c r="A839" s="1">
        <v>45631.847500000003</v>
      </c>
      <c r="B839" s="1" t="str">
        <f>TEXT(sensor_data[[#This Row],[Timestamp]], "MMMM")</f>
        <v>December</v>
      </c>
      <c r="C8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39" s="2">
        <f>MONTH(sensor_data[[#This Row],[Timestamp]])</f>
        <v>12</v>
      </c>
      <c r="E839" s="2">
        <f>DAY(sensor_data[[#This Row],[Timestamp]])</f>
        <v>5</v>
      </c>
      <c r="F839" t="s">
        <v>403</v>
      </c>
      <c r="H839">
        <v>50.2</v>
      </c>
      <c r="I839">
        <v>29.9</v>
      </c>
      <c r="J839" t="b">
        <v>0</v>
      </c>
      <c r="K839">
        <v>4</v>
      </c>
      <c r="L839" t="str">
        <f>IF(sensor_data[[#This Row],[HVAC Setting]]&lt;=2, "Low", IF(sensor_data[[#This Row],[HVAC Setting]]=3, "Normal", "High"))</f>
        <v>High</v>
      </c>
      <c r="M839">
        <v>22</v>
      </c>
      <c r="N839">
        <v>22</v>
      </c>
      <c r="O839">
        <f>(sensor_data[[#This Row],[Energy Consumption]]-AVERAGE(sensor_data[Energy Consumption]))/_xlfn.STDEV.P(sensor_data[Energy Consumption])</f>
        <v>6.9600005434267524E-3</v>
      </c>
      <c r="P839" t="str">
        <f>IF(ABS(sensor_data[[#This Row],[z_zcore]])&gt;3, "Outlier", "Normal")</f>
        <v>Normal</v>
      </c>
      <c r="Q839">
        <f>AVERAGEIF(sensor_data[Unit ID], sensor_data[[#This Row],[Unit ID]], sensor_data[EC])</f>
        <v>20.229428571428574</v>
      </c>
      <c r="R839">
        <f>IF(ISBLANK(sensor_data[[#This Row],[EC]]), sensor_data[[#This Row],[average]], sensor_data[[#This Row],[EC]])</f>
        <v>22</v>
      </c>
      <c r="S839" t="str">
        <f>IF(sensor_data[[#This Row],[Filled Energy Consumption]]&gt;AVERAGE(sensor_data[Filled Energy Consumption]), "High", "Low")</f>
        <v>High</v>
      </c>
      <c r="T839" t="s">
        <v>410</v>
      </c>
      <c r="U839" t="b">
        <v>0</v>
      </c>
      <c r="V839">
        <v>22</v>
      </c>
      <c r="W839">
        <v>0</v>
      </c>
      <c r="X839" t="s">
        <v>17</v>
      </c>
    </row>
    <row r="840" spans="1:24" x14ac:dyDescent="0.3">
      <c r="A840" s="1">
        <v>45650.998206018521</v>
      </c>
      <c r="B840" s="1" t="str">
        <f>TEXT(sensor_data[[#This Row],[Timestamp]], "MMMM")</f>
        <v>December</v>
      </c>
      <c r="C8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40" s="2">
        <f>MONTH(sensor_data[[#This Row],[Timestamp]])</f>
        <v>12</v>
      </c>
      <c r="E840" s="2">
        <f>DAY(sensor_data[[#This Row],[Timestamp]])</f>
        <v>24</v>
      </c>
      <c r="F840" t="s">
        <v>403</v>
      </c>
      <c r="H840">
        <v>52.2</v>
      </c>
      <c r="I840">
        <v>35</v>
      </c>
      <c r="J840" t="b">
        <v>0</v>
      </c>
      <c r="K840">
        <v>3</v>
      </c>
      <c r="L840" t="str">
        <f>IF(sensor_data[[#This Row],[HVAC Setting]]&lt;=2, "Low", IF(sensor_data[[#This Row],[HVAC Setting]]=3, "Normal", "High"))</f>
        <v>Normal</v>
      </c>
      <c r="M840">
        <v>15</v>
      </c>
      <c r="N840">
        <v>15</v>
      </c>
      <c r="O840">
        <f>(sensor_data[[#This Row],[Energy Consumption]]-AVERAGE(sensor_data[Energy Consumption]))/_xlfn.STDEV.P(sensor_data[Energy Consumption])</f>
        <v>-7.4438225550843368E-2</v>
      </c>
      <c r="P840" t="str">
        <f>IF(ABS(sensor_data[[#This Row],[z_zcore]])&gt;3, "Outlier", "Normal")</f>
        <v>Normal</v>
      </c>
      <c r="Q840">
        <f>AVERAGEIF(sensor_data[Unit ID], sensor_data[[#This Row],[Unit ID]], sensor_data[EC])</f>
        <v>20.229428571428574</v>
      </c>
      <c r="R840">
        <f>IF(ISBLANK(sensor_data[[#This Row],[EC]]), sensor_data[[#This Row],[average]], sensor_data[[#This Row],[EC]])</f>
        <v>15</v>
      </c>
      <c r="S840" t="str">
        <f>IF(sensor_data[[#This Row],[Filled Energy Consumption]]&gt;AVERAGE(sensor_data[Filled Energy Consumption]), "High", "Low")</f>
        <v>Low</v>
      </c>
      <c r="T840" t="s">
        <v>457</v>
      </c>
      <c r="U840" t="b">
        <v>0</v>
      </c>
      <c r="V840">
        <v>24</v>
      </c>
      <c r="W840">
        <v>0</v>
      </c>
      <c r="X840" t="s">
        <v>17</v>
      </c>
    </row>
    <row r="841" spans="1:24" x14ac:dyDescent="0.3">
      <c r="A841" s="1">
        <v>45488.719027777777</v>
      </c>
      <c r="B841" s="1" t="str">
        <f>TEXT(sensor_data[[#This Row],[Timestamp]], "MMMM")</f>
        <v>July</v>
      </c>
      <c r="C8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41" s="2">
        <f>MONTH(sensor_data[[#This Row],[Timestamp]])</f>
        <v>7</v>
      </c>
      <c r="E841" s="2">
        <f>DAY(sensor_data[[#This Row],[Timestamp]])</f>
        <v>15</v>
      </c>
      <c r="F841" t="s">
        <v>403</v>
      </c>
      <c r="H841">
        <v>90.3</v>
      </c>
      <c r="I841">
        <v>46.9</v>
      </c>
      <c r="J841" t="b">
        <v>1</v>
      </c>
      <c r="K841">
        <v>5</v>
      </c>
      <c r="L841" t="str">
        <f>IF(sensor_data[[#This Row],[HVAC Setting]]&lt;=2, "Low", IF(sensor_data[[#This Row],[HVAC Setting]]=3, "Normal", "High"))</f>
        <v>High</v>
      </c>
      <c r="M841">
        <v>33.58</v>
      </c>
      <c r="N841">
        <v>33.58</v>
      </c>
      <c r="O841">
        <f>(sensor_data[[#This Row],[Energy Consumption]]-AVERAGE(sensor_data[Energy Consumption]))/_xlfn.STDEV.P(sensor_data[Energy Consumption])</f>
        <v>0.14161592313937646</v>
      </c>
      <c r="P841" t="str">
        <f>IF(ABS(sensor_data[[#This Row],[z_zcore]])&gt;3, "Outlier", "Normal")</f>
        <v>Normal</v>
      </c>
      <c r="Q841">
        <f>AVERAGEIF(sensor_data[Unit ID], sensor_data[[#This Row],[Unit ID]], sensor_data[EC])</f>
        <v>20.229428571428574</v>
      </c>
      <c r="R841">
        <f>IF(ISBLANK(sensor_data[[#This Row],[EC]]), sensor_data[[#This Row],[average]], sensor_data[[#This Row],[EC]])</f>
        <v>33.58</v>
      </c>
      <c r="S841" t="str">
        <f>IF(sensor_data[[#This Row],[Filled Energy Consumption]]&gt;AVERAGE(sensor_data[Filled Energy Consumption]), "High", "Low")</f>
        <v>High</v>
      </c>
      <c r="T841" t="s">
        <v>372</v>
      </c>
      <c r="U841" t="b">
        <v>1</v>
      </c>
      <c r="V841">
        <v>10</v>
      </c>
      <c r="W841">
        <v>1</v>
      </c>
      <c r="X841" t="s">
        <v>19</v>
      </c>
    </row>
    <row r="842" spans="1:24" x14ac:dyDescent="0.3">
      <c r="A842" s="1">
        <v>45382.734456018516</v>
      </c>
      <c r="B842" s="1" t="str">
        <f>TEXT(sensor_data[[#This Row],[Timestamp]], "MMMM")</f>
        <v>March</v>
      </c>
      <c r="C8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42" s="2">
        <f>MONTH(sensor_data[[#This Row],[Timestamp]])</f>
        <v>3</v>
      </c>
      <c r="E842" s="2">
        <f>DAY(sensor_data[[#This Row],[Timestamp]])</f>
        <v>31</v>
      </c>
      <c r="F842" t="s">
        <v>458</v>
      </c>
      <c r="H842">
        <v>64.099999999999994</v>
      </c>
      <c r="I842">
        <v>39.200000000000003</v>
      </c>
      <c r="J842" t="b">
        <v>1</v>
      </c>
      <c r="K842">
        <v>3.5</v>
      </c>
      <c r="L842" t="str">
        <f>IF(sensor_data[[#This Row],[HVAC Setting]]&lt;=2, "Low", IF(sensor_data[[#This Row],[HVAC Setting]]=3, "Normal", "High"))</f>
        <v>High</v>
      </c>
      <c r="M842">
        <v>24.07</v>
      </c>
      <c r="N842">
        <v>24.07</v>
      </c>
      <c r="O842">
        <f>(sensor_data[[#This Row],[Energy Consumption]]-AVERAGE(sensor_data[Energy Consumption]))/_xlfn.STDEV.P(sensor_data[Energy Consumption])</f>
        <v>3.1030618831303779E-2</v>
      </c>
      <c r="P842" t="str">
        <f>IF(ABS(sensor_data[[#This Row],[z_zcore]])&gt;3, "Outlier", "Normal")</f>
        <v>Normal</v>
      </c>
      <c r="Q842">
        <f>AVERAGEIF(sensor_data[Unit ID], sensor_data[[#This Row],[Unit ID]], sensor_data[EC])</f>
        <v>18.368703703703698</v>
      </c>
      <c r="R842">
        <f>IF(ISBLANK(sensor_data[[#This Row],[EC]]), sensor_data[[#This Row],[average]], sensor_data[[#This Row],[EC]])</f>
        <v>24.07</v>
      </c>
      <c r="S842" t="str">
        <f>IF(sensor_data[[#This Row],[Filled Energy Consumption]]&gt;AVERAGE(sensor_data[Filled Energy Consumption]), "High", "Low")</f>
        <v>High</v>
      </c>
      <c r="T842" t="s">
        <v>459</v>
      </c>
      <c r="U842" t="b">
        <v>1</v>
      </c>
      <c r="V842">
        <v>4</v>
      </c>
      <c r="W842">
        <v>1</v>
      </c>
      <c r="X842" t="s">
        <v>19</v>
      </c>
    </row>
    <row r="843" spans="1:24" x14ac:dyDescent="0.3">
      <c r="A843" s="1">
        <v>45449.214502314811</v>
      </c>
      <c r="B843" s="1" t="str">
        <f>TEXT(sensor_data[[#This Row],[Timestamp]], "MMMM")</f>
        <v>June</v>
      </c>
      <c r="C8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43" s="2">
        <f>MONTH(sensor_data[[#This Row],[Timestamp]])</f>
        <v>6</v>
      </c>
      <c r="E843" s="2">
        <f>DAY(sensor_data[[#This Row],[Timestamp]])</f>
        <v>6</v>
      </c>
      <c r="F843" t="s">
        <v>458</v>
      </c>
      <c r="H843">
        <v>88.3</v>
      </c>
      <c r="I843">
        <v>54.4</v>
      </c>
      <c r="J843" t="b">
        <v>1</v>
      </c>
      <c r="K843">
        <v>3</v>
      </c>
      <c r="L843" t="str">
        <f>IF(sensor_data[[#This Row],[HVAC Setting]]&lt;=2, "Low", IF(sensor_data[[#This Row],[HVAC Setting]]=3, "Normal", "High"))</f>
        <v>Normal</v>
      </c>
      <c r="M843">
        <v>19.29</v>
      </c>
      <c r="N843">
        <v>19.29</v>
      </c>
      <c r="O843">
        <f>(sensor_data[[#This Row],[Energy Consumption]]-AVERAGE(sensor_data[Energy Consumption]))/_xlfn.STDEV.P(sensor_data[Energy Consumption])</f>
        <v>-2.4552741273069265E-2</v>
      </c>
      <c r="P843" t="str">
        <f>IF(ABS(sensor_data[[#This Row],[z_zcore]])&gt;3, "Outlier", "Normal")</f>
        <v>Normal</v>
      </c>
      <c r="Q843">
        <f>AVERAGEIF(sensor_data[Unit ID], sensor_data[[#This Row],[Unit ID]], sensor_data[EC])</f>
        <v>18.368703703703698</v>
      </c>
      <c r="R843">
        <f>IF(ISBLANK(sensor_data[[#This Row],[EC]]), sensor_data[[#This Row],[average]], sensor_data[[#This Row],[EC]])</f>
        <v>19.29</v>
      </c>
      <c r="S843" t="str">
        <f>IF(sensor_data[[#This Row],[Filled Energy Consumption]]&gt;AVERAGE(sensor_data[Filled Energy Consumption]), "High", "Low")</f>
        <v>High</v>
      </c>
      <c r="T843" t="s">
        <v>364</v>
      </c>
      <c r="U843" t="b">
        <v>1</v>
      </c>
      <c r="V843">
        <v>13</v>
      </c>
      <c r="W843">
        <v>1</v>
      </c>
      <c r="X843" t="s">
        <v>17</v>
      </c>
    </row>
    <row r="844" spans="1:24" x14ac:dyDescent="0.3">
      <c r="A844" s="1">
        <v>45512.236990740741</v>
      </c>
      <c r="B844" s="1" t="str">
        <f>TEXT(sensor_data[[#This Row],[Timestamp]], "MMMM")</f>
        <v>August</v>
      </c>
      <c r="C8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44" s="2">
        <f>MONTH(sensor_data[[#This Row],[Timestamp]])</f>
        <v>8</v>
      </c>
      <c r="E844" s="2">
        <f>DAY(sensor_data[[#This Row],[Timestamp]])</f>
        <v>8</v>
      </c>
      <c r="F844" t="s">
        <v>458</v>
      </c>
      <c r="H844">
        <v>86.7</v>
      </c>
      <c r="I844">
        <v>51.6</v>
      </c>
      <c r="J844" t="b">
        <v>1</v>
      </c>
      <c r="K844">
        <v>3</v>
      </c>
      <c r="L844" t="str">
        <f>IF(sensor_data[[#This Row],[HVAC Setting]]&lt;=2, "Low", IF(sensor_data[[#This Row],[HVAC Setting]]=3, "Normal", "High"))</f>
        <v>Normal</v>
      </c>
      <c r="M844">
        <v>18.34</v>
      </c>
      <c r="N844">
        <v>18.34</v>
      </c>
      <c r="O844">
        <f>(sensor_data[[#This Row],[Energy Consumption]]-AVERAGE(sensor_data[Energy Consumption]))/_xlfn.STDEV.P(sensor_data[Energy Consumption])</f>
        <v>-3.5599643385863057E-2</v>
      </c>
      <c r="P844" t="str">
        <f>IF(ABS(sensor_data[[#This Row],[z_zcore]])&gt;3, "Outlier", "Normal")</f>
        <v>Normal</v>
      </c>
      <c r="Q844">
        <f>AVERAGEIF(sensor_data[Unit ID], sensor_data[[#This Row],[Unit ID]], sensor_data[EC])</f>
        <v>18.368703703703698</v>
      </c>
      <c r="R844">
        <f>IF(ISBLANK(sensor_data[[#This Row],[EC]]), sensor_data[[#This Row],[average]], sensor_data[[#This Row],[EC]])</f>
        <v>18.34</v>
      </c>
      <c r="S844" t="str">
        <f>IF(sensor_data[[#This Row],[Filled Energy Consumption]]&gt;AVERAGE(sensor_data[Filled Energy Consumption]), "High", "Low")</f>
        <v>High</v>
      </c>
      <c r="T844" t="s">
        <v>384</v>
      </c>
      <c r="U844" t="b">
        <v>1</v>
      </c>
      <c r="V844">
        <v>5</v>
      </c>
      <c r="W844">
        <v>1</v>
      </c>
      <c r="X844" t="s">
        <v>14</v>
      </c>
    </row>
    <row r="845" spans="1:24" x14ac:dyDescent="0.3">
      <c r="A845" s="1">
        <v>45578.551458333335</v>
      </c>
      <c r="B845" s="1" t="str">
        <f>TEXT(sensor_data[[#This Row],[Timestamp]], "MMMM")</f>
        <v>October</v>
      </c>
      <c r="C8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45" s="2">
        <f>MONTH(sensor_data[[#This Row],[Timestamp]])</f>
        <v>10</v>
      </c>
      <c r="E845" s="2">
        <f>DAY(sensor_data[[#This Row],[Timestamp]])</f>
        <v>13</v>
      </c>
      <c r="F845" t="s">
        <v>458</v>
      </c>
      <c r="H845">
        <v>63.5</v>
      </c>
      <c r="I845">
        <v>51.1</v>
      </c>
      <c r="J845" t="b">
        <v>1</v>
      </c>
      <c r="K845">
        <v>3.5</v>
      </c>
      <c r="L845" t="str">
        <f>IF(sensor_data[[#This Row],[HVAC Setting]]&lt;=2, "Low", IF(sensor_data[[#This Row],[HVAC Setting]]=3, "Normal", "High"))</f>
        <v>High</v>
      </c>
      <c r="M845">
        <v>19.600000000000001</v>
      </c>
      <c r="N845">
        <v>19.600000000000001</v>
      </c>
      <c r="O845">
        <f>(sensor_data[[#This Row],[Energy Consumption]]-AVERAGE(sensor_data[Energy Consumption]))/_xlfn.STDEV.P(sensor_data[Energy Consumption])</f>
        <v>-2.0947962688894418E-2</v>
      </c>
      <c r="P845" t="str">
        <f>IF(ABS(sensor_data[[#This Row],[z_zcore]])&gt;3, "Outlier", "Normal")</f>
        <v>Normal</v>
      </c>
      <c r="Q845">
        <f>AVERAGEIF(sensor_data[Unit ID], sensor_data[[#This Row],[Unit ID]], sensor_data[EC])</f>
        <v>18.368703703703698</v>
      </c>
      <c r="R845">
        <f>IF(ISBLANK(sensor_data[[#This Row],[EC]]), sensor_data[[#This Row],[average]], sensor_data[[#This Row],[EC]])</f>
        <v>19.600000000000001</v>
      </c>
      <c r="S845" t="str">
        <f>IF(sensor_data[[#This Row],[Filled Energy Consumption]]&gt;AVERAGE(sensor_data[Filled Energy Consumption]), "High", "Low")</f>
        <v>High</v>
      </c>
      <c r="T845" t="s">
        <v>45</v>
      </c>
      <c r="U845" t="b">
        <v>1</v>
      </c>
      <c r="V845">
        <v>3</v>
      </c>
      <c r="W845">
        <v>1</v>
      </c>
      <c r="X845" t="s">
        <v>14</v>
      </c>
    </row>
    <row r="846" spans="1:24" x14ac:dyDescent="0.3">
      <c r="A846" s="1">
        <v>45573.278981481482</v>
      </c>
      <c r="B846" s="1" t="str">
        <f>TEXT(sensor_data[[#This Row],[Timestamp]], "MMMM")</f>
        <v>October</v>
      </c>
      <c r="C8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46" s="2">
        <f>MONTH(sensor_data[[#This Row],[Timestamp]])</f>
        <v>10</v>
      </c>
      <c r="E846" s="2">
        <f>DAY(sensor_data[[#This Row],[Timestamp]])</f>
        <v>8</v>
      </c>
      <c r="F846" t="s">
        <v>458</v>
      </c>
      <c r="H846">
        <v>59.2</v>
      </c>
      <c r="I846">
        <v>40.700000000000003</v>
      </c>
      <c r="J846" t="b">
        <v>0</v>
      </c>
      <c r="K846">
        <v>1</v>
      </c>
      <c r="L846" t="str">
        <f>IF(sensor_data[[#This Row],[HVAC Setting]]&lt;=2, "Low", IF(sensor_data[[#This Row],[HVAC Setting]]=3, "Normal", "High"))</f>
        <v>Low</v>
      </c>
      <c r="M846">
        <v>6</v>
      </c>
      <c r="N846">
        <v>6</v>
      </c>
      <c r="O846">
        <f>(sensor_data[[#This Row],[Energy Consumption]]-AVERAGE(sensor_data[Energy Consumption]))/_xlfn.STDEV.P(sensor_data[Energy Consumption])</f>
        <v>-0.17909308767204782</v>
      </c>
      <c r="P846" t="str">
        <f>IF(ABS(sensor_data[[#This Row],[z_zcore]])&gt;3, "Outlier", "Normal")</f>
        <v>Normal</v>
      </c>
      <c r="Q846">
        <f>AVERAGEIF(sensor_data[Unit ID], sensor_data[[#This Row],[Unit ID]], sensor_data[EC])</f>
        <v>18.368703703703698</v>
      </c>
      <c r="R846">
        <f>IF(ISBLANK(sensor_data[[#This Row],[EC]]), sensor_data[[#This Row],[average]], sensor_data[[#This Row],[EC]])</f>
        <v>6</v>
      </c>
      <c r="S846" t="str">
        <f>IF(sensor_data[[#This Row],[Filled Energy Consumption]]&gt;AVERAGE(sensor_data[Filled Energy Consumption]), "High", "Low")</f>
        <v>Low</v>
      </c>
      <c r="T846" t="s">
        <v>267</v>
      </c>
      <c r="U846" t="b">
        <v>0</v>
      </c>
      <c r="V846">
        <v>20</v>
      </c>
      <c r="W846">
        <v>1</v>
      </c>
      <c r="X846" t="s">
        <v>17</v>
      </c>
    </row>
    <row r="847" spans="1:24" x14ac:dyDescent="0.3">
      <c r="A847" s="1">
        <v>45458.875115740739</v>
      </c>
      <c r="B847" s="1" t="str">
        <f>TEXT(sensor_data[[#This Row],[Timestamp]], "MMMM")</f>
        <v>June</v>
      </c>
      <c r="C8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47" s="2">
        <f>MONTH(sensor_data[[#This Row],[Timestamp]])</f>
        <v>6</v>
      </c>
      <c r="E847" s="2">
        <f>DAY(sensor_data[[#This Row],[Timestamp]])</f>
        <v>15</v>
      </c>
      <c r="F847" t="s">
        <v>458</v>
      </c>
      <c r="H847">
        <v>100.7</v>
      </c>
      <c r="I847">
        <v>49.8</v>
      </c>
      <c r="J847" t="b">
        <v>1</v>
      </c>
      <c r="K847">
        <v>5</v>
      </c>
      <c r="L847" t="str">
        <f>IF(sensor_data[[#This Row],[HVAC Setting]]&lt;=2, "Low", IF(sensor_data[[#This Row],[HVAC Setting]]=3, "Normal", "High"))</f>
        <v>High</v>
      </c>
      <c r="M847">
        <v>32.14</v>
      </c>
      <c r="N847">
        <v>32.14</v>
      </c>
      <c r="O847">
        <f>(sensor_data[[#This Row],[Energy Consumption]]-AVERAGE(sensor_data[Energy Consumption]))/_xlfn.STDEV.P(sensor_data[Energy Consumption])</f>
        <v>0.12487114519998377</v>
      </c>
      <c r="P847" t="str">
        <f>IF(ABS(sensor_data[[#This Row],[z_zcore]])&gt;3, "Outlier", "Normal")</f>
        <v>Normal</v>
      </c>
      <c r="Q847">
        <f>AVERAGEIF(sensor_data[Unit ID], sensor_data[[#This Row],[Unit ID]], sensor_data[EC])</f>
        <v>18.368703703703698</v>
      </c>
      <c r="R847">
        <f>IF(ISBLANK(sensor_data[[#This Row],[EC]]), sensor_data[[#This Row],[average]], sensor_data[[#This Row],[EC]])</f>
        <v>32.14</v>
      </c>
      <c r="S847" t="str">
        <f>IF(sensor_data[[#This Row],[Filled Energy Consumption]]&gt;AVERAGE(sensor_data[Filled Energy Consumption]), "High", "Low")</f>
        <v>High</v>
      </c>
      <c r="T847" t="s">
        <v>46</v>
      </c>
      <c r="U847" t="b">
        <v>1</v>
      </c>
      <c r="V847">
        <v>21</v>
      </c>
      <c r="W847">
        <v>1</v>
      </c>
      <c r="X847" t="s">
        <v>19</v>
      </c>
    </row>
    <row r="848" spans="1:24" x14ac:dyDescent="0.3">
      <c r="A848" s="1">
        <v>45480.520358796297</v>
      </c>
      <c r="B848" s="1" t="str">
        <f>TEXT(sensor_data[[#This Row],[Timestamp]], "MMMM")</f>
        <v>July</v>
      </c>
      <c r="C8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48" s="2">
        <f>MONTH(sensor_data[[#This Row],[Timestamp]])</f>
        <v>7</v>
      </c>
      <c r="E848" s="2">
        <f>DAY(sensor_data[[#This Row],[Timestamp]])</f>
        <v>7</v>
      </c>
      <c r="F848" t="s">
        <v>458</v>
      </c>
      <c r="H848">
        <v>100.7</v>
      </c>
      <c r="I848">
        <v>46.7</v>
      </c>
      <c r="J848" t="b">
        <v>0</v>
      </c>
      <c r="K848">
        <v>4.5</v>
      </c>
      <c r="L848" t="str">
        <f>IF(sensor_data[[#This Row],[HVAC Setting]]&lt;=2, "Low", IF(sensor_data[[#This Row],[HVAC Setting]]=3, "Normal", "High"))</f>
        <v>High</v>
      </c>
      <c r="M848">
        <v>26.78</v>
      </c>
      <c r="N848">
        <v>26.78</v>
      </c>
      <c r="O848">
        <f>(sensor_data[[#This Row],[Energy Consumption]]-AVERAGE(sensor_data[Energy Consumption]))/_xlfn.STDEV.P(sensor_data[Energy Consumption])</f>
        <v>6.2543360647799792E-2</v>
      </c>
      <c r="P848" t="str">
        <f>IF(ABS(sensor_data[[#This Row],[z_zcore]])&gt;3, "Outlier", "Normal")</f>
        <v>Normal</v>
      </c>
      <c r="Q848">
        <f>AVERAGEIF(sensor_data[Unit ID], sensor_data[[#This Row],[Unit ID]], sensor_data[EC])</f>
        <v>18.368703703703698</v>
      </c>
      <c r="R848">
        <f>IF(ISBLANK(sensor_data[[#This Row],[EC]]), sensor_data[[#This Row],[average]], sensor_data[[#This Row],[EC]])</f>
        <v>26.78</v>
      </c>
      <c r="S848" t="str">
        <f>IF(sensor_data[[#This Row],[Filled Energy Consumption]]&gt;AVERAGE(sensor_data[Filled Energy Consumption]), "High", "Low")</f>
        <v>High</v>
      </c>
      <c r="T848" t="s">
        <v>394</v>
      </c>
      <c r="U848" t="b">
        <v>0</v>
      </c>
      <c r="V848">
        <v>8</v>
      </c>
      <c r="W848">
        <v>1</v>
      </c>
      <c r="X848" t="s">
        <v>14</v>
      </c>
    </row>
    <row r="849" spans="1:24" x14ac:dyDescent="0.3">
      <c r="A849" s="1">
        <v>45428.241122685184</v>
      </c>
      <c r="B849" s="1" t="str">
        <f>TEXT(sensor_data[[#This Row],[Timestamp]], "MMMM")</f>
        <v>May</v>
      </c>
      <c r="C8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49" s="2">
        <f>MONTH(sensor_data[[#This Row],[Timestamp]])</f>
        <v>5</v>
      </c>
      <c r="E849" s="2">
        <f>DAY(sensor_data[[#This Row],[Timestamp]])</f>
        <v>16</v>
      </c>
      <c r="F849" t="s">
        <v>458</v>
      </c>
      <c r="H849">
        <v>71.5</v>
      </c>
      <c r="I849">
        <v>37.799999999999997</v>
      </c>
      <c r="J849" t="b">
        <v>0</v>
      </c>
      <c r="K849">
        <v>0</v>
      </c>
      <c r="L849" t="str">
        <f>IF(sensor_data[[#This Row],[HVAC Setting]]&lt;=2, "Low", IF(sensor_data[[#This Row],[HVAC Setting]]=3, "Normal", "High"))</f>
        <v>Low</v>
      </c>
      <c r="M849">
        <v>0</v>
      </c>
      <c r="N849">
        <v>0</v>
      </c>
      <c r="O849">
        <f>(sensor_data[[#This Row],[Energy Consumption]]-AVERAGE(sensor_data[Energy Consumption]))/_xlfn.STDEV.P(sensor_data[Energy Consumption])</f>
        <v>-0.24886299575285079</v>
      </c>
      <c r="P849" t="str">
        <f>IF(ABS(sensor_data[[#This Row],[z_zcore]])&gt;3, "Outlier", "Normal")</f>
        <v>Normal</v>
      </c>
      <c r="Q849">
        <f>AVERAGEIF(sensor_data[Unit ID], sensor_data[[#This Row],[Unit ID]], sensor_data[EC])</f>
        <v>18.368703703703698</v>
      </c>
      <c r="R849">
        <f>IF(ISBLANK(sensor_data[[#This Row],[EC]]), sensor_data[[#This Row],[average]], sensor_data[[#This Row],[EC]])</f>
        <v>0</v>
      </c>
      <c r="S849" t="str">
        <f>IF(sensor_data[[#This Row],[Filled Energy Consumption]]&gt;AVERAGE(sensor_data[Filled Energy Consumption]), "High", "Low")</f>
        <v>Low</v>
      </c>
      <c r="T849" t="s">
        <v>95</v>
      </c>
      <c r="U849" t="b">
        <v>0</v>
      </c>
      <c r="V849">
        <v>24</v>
      </c>
      <c r="W849">
        <v>0</v>
      </c>
      <c r="X849" t="s">
        <v>14</v>
      </c>
    </row>
    <row r="850" spans="1:24" x14ac:dyDescent="0.3">
      <c r="A850" s="1">
        <v>45536.419444444444</v>
      </c>
      <c r="B850" s="1" t="str">
        <f>TEXT(sensor_data[[#This Row],[Timestamp]], "MMMM")</f>
        <v>September</v>
      </c>
      <c r="C8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50" s="2">
        <f>MONTH(sensor_data[[#This Row],[Timestamp]])</f>
        <v>9</v>
      </c>
      <c r="E850" s="2">
        <f>DAY(sensor_data[[#This Row],[Timestamp]])</f>
        <v>1</v>
      </c>
      <c r="F850" t="s">
        <v>458</v>
      </c>
      <c r="H850">
        <v>78.3</v>
      </c>
      <c r="I850">
        <v>55.9</v>
      </c>
      <c r="J850" t="b">
        <v>1</v>
      </c>
      <c r="K850">
        <v>3.5</v>
      </c>
      <c r="L850" t="str">
        <f>IF(sensor_data[[#This Row],[HVAC Setting]]&lt;=2, "Low", IF(sensor_data[[#This Row],[HVAC Setting]]=3, "Normal", "High"))</f>
        <v>High</v>
      </c>
      <c r="O850">
        <f>(sensor_data[[#This Row],[Energy Consumption]]-AVERAGE(sensor_data[Energy Consumption]))/_xlfn.STDEV.P(sensor_data[Energy Consumption])</f>
        <v>-0.24886299575285079</v>
      </c>
      <c r="P850" t="str">
        <f>IF(ABS(sensor_data[[#This Row],[z_zcore]])&gt;3, "Outlier", "Normal")</f>
        <v>Normal</v>
      </c>
      <c r="Q850">
        <f>AVERAGEIF(sensor_data[Unit ID], sensor_data[[#This Row],[Unit ID]], sensor_data[EC])</f>
        <v>18.368703703703698</v>
      </c>
      <c r="R850">
        <f>IF(ISBLANK(sensor_data[[#This Row],[EC]]), sensor_data[[#This Row],[average]], sensor_data[[#This Row],[EC]])</f>
        <v>18.368703703703698</v>
      </c>
      <c r="S850" t="str">
        <f>IF(sensor_data[[#This Row],[Filled Energy Consumption]]&gt;AVERAGE(sensor_data[Filled Energy Consumption]), "High", "Low")</f>
        <v>High</v>
      </c>
      <c r="T850" t="s">
        <v>41</v>
      </c>
      <c r="U850" t="b">
        <v>1</v>
      </c>
      <c r="V850">
        <v>18</v>
      </c>
      <c r="W850">
        <v>1</v>
      </c>
      <c r="X850" t="s">
        <v>19</v>
      </c>
    </row>
    <row r="851" spans="1:24" x14ac:dyDescent="0.3">
      <c r="A851" s="1">
        <v>45416.338819444441</v>
      </c>
      <c r="B851" s="1" t="str">
        <f>TEXT(sensor_data[[#This Row],[Timestamp]], "MMMM")</f>
        <v>May</v>
      </c>
      <c r="C8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51" s="2">
        <f>MONTH(sensor_data[[#This Row],[Timestamp]])</f>
        <v>5</v>
      </c>
      <c r="E851" s="2">
        <f>DAY(sensor_data[[#This Row],[Timestamp]])</f>
        <v>4</v>
      </c>
      <c r="F851" t="s">
        <v>458</v>
      </c>
      <c r="H851">
        <v>59.2</v>
      </c>
      <c r="I851">
        <v>57.8</v>
      </c>
      <c r="J851" t="b">
        <v>0</v>
      </c>
      <c r="K851">
        <v>1.5</v>
      </c>
      <c r="L851" t="str">
        <f>IF(sensor_data[[#This Row],[HVAC Setting]]&lt;=2, "Low", IF(sensor_data[[#This Row],[HVAC Setting]]=3, "Normal", "High"))</f>
        <v>Low</v>
      </c>
      <c r="M851">
        <v>8.93</v>
      </c>
      <c r="N851">
        <v>8.93</v>
      </c>
      <c r="O851">
        <f>(sensor_data[[#This Row],[Energy Consumption]]-AVERAGE(sensor_data[Energy Consumption]))/_xlfn.STDEV.P(sensor_data[Energy Consumption])</f>
        <v>-0.14502211589258904</v>
      </c>
      <c r="P851" t="str">
        <f>IF(ABS(sensor_data[[#This Row],[z_zcore]])&gt;3, "Outlier", "Normal")</f>
        <v>Normal</v>
      </c>
      <c r="Q851">
        <f>AVERAGEIF(sensor_data[Unit ID], sensor_data[[#This Row],[Unit ID]], sensor_data[EC])</f>
        <v>18.368703703703698</v>
      </c>
      <c r="R851">
        <f>IF(ISBLANK(sensor_data[[#This Row],[EC]]), sensor_data[[#This Row],[average]], sensor_data[[#This Row],[EC]])</f>
        <v>8.93</v>
      </c>
      <c r="S851" t="str">
        <f>IF(sensor_data[[#This Row],[Filled Energy Consumption]]&gt;AVERAGE(sensor_data[Filled Energy Consumption]), "High", "Low")</f>
        <v>Low</v>
      </c>
      <c r="T851" t="s">
        <v>341</v>
      </c>
      <c r="U851" t="b">
        <v>0</v>
      </c>
      <c r="V851">
        <v>6</v>
      </c>
      <c r="W851">
        <v>0</v>
      </c>
      <c r="X851" t="s">
        <v>14</v>
      </c>
    </row>
    <row r="852" spans="1:24" x14ac:dyDescent="0.3">
      <c r="A852" s="1">
        <v>45435.209976851853</v>
      </c>
      <c r="B852" s="1" t="str">
        <f>TEXT(sensor_data[[#This Row],[Timestamp]], "MMMM")</f>
        <v>May</v>
      </c>
      <c r="C8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52" s="2">
        <f>MONTH(sensor_data[[#This Row],[Timestamp]])</f>
        <v>5</v>
      </c>
      <c r="E852" s="2">
        <f>DAY(sensor_data[[#This Row],[Timestamp]])</f>
        <v>23</v>
      </c>
      <c r="F852" t="s">
        <v>458</v>
      </c>
      <c r="H852">
        <v>67.599999999999994</v>
      </c>
      <c r="I852">
        <v>55.1</v>
      </c>
      <c r="J852" t="b">
        <v>0</v>
      </c>
      <c r="K852">
        <v>1</v>
      </c>
      <c r="L852" t="str">
        <f>IF(sensor_data[[#This Row],[HVAC Setting]]&lt;=2, "Low", IF(sensor_data[[#This Row],[HVAC Setting]]=3, "Normal", "High"))</f>
        <v>Low</v>
      </c>
      <c r="O852">
        <f>(sensor_data[[#This Row],[Energy Consumption]]-AVERAGE(sensor_data[Energy Consumption]))/_xlfn.STDEV.P(sensor_data[Energy Consumption])</f>
        <v>-0.24886299575285079</v>
      </c>
      <c r="P852" t="str">
        <f>IF(ABS(sensor_data[[#This Row],[z_zcore]])&gt;3, "Outlier", "Normal")</f>
        <v>Normal</v>
      </c>
      <c r="Q852">
        <f>AVERAGEIF(sensor_data[Unit ID], sensor_data[[#This Row],[Unit ID]], sensor_data[EC])</f>
        <v>18.368703703703698</v>
      </c>
      <c r="R852">
        <f>IF(ISBLANK(sensor_data[[#This Row],[EC]]), sensor_data[[#This Row],[average]], sensor_data[[#This Row],[EC]])</f>
        <v>18.368703703703698</v>
      </c>
      <c r="S852" t="str">
        <f>IF(sensor_data[[#This Row],[Filled Energy Consumption]]&gt;AVERAGE(sensor_data[Filled Energy Consumption]), "High", "Low")</f>
        <v>High</v>
      </c>
      <c r="T852" t="s">
        <v>151</v>
      </c>
      <c r="U852" t="b">
        <v>0</v>
      </c>
      <c r="V852">
        <v>12</v>
      </c>
      <c r="W852">
        <v>0</v>
      </c>
      <c r="X852" t="s">
        <v>19</v>
      </c>
    </row>
    <row r="853" spans="1:24" x14ac:dyDescent="0.3">
      <c r="A853" s="1">
        <v>45319.686562499999</v>
      </c>
      <c r="B853" s="1" t="str">
        <f>TEXT(sensor_data[[#This Row],[Timestamp]], "MMMM")</f>
        <v>January</v>
      </c>
      <c r="C8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53" s="2">
        <f>MONTH(sensor_data[[#This Row],[Timestamp]])</f>
        <v>1</v>
      </c>
      <c r="E853" s="2">
        <f>DAY(sensor_data[[#This Row],[Timestamp]])</f>
        <v>28</v>
      </c>
      <c r="F853" t="s">
        <v>458</v>
      </c>
      <c r="H853">
        <v>46.5</v>
      </c>
      <c r="I853">
        <v>33</v>
      </c>
      <c r="J853" t="b">
        <v>1</v>
      </c>
      <c r="K853">
        <v>3.5</v>
      </c>
      <c r="L853" t="str">
        <f>IF(sensor_data[[#This Row],[HVAC Setting]]&lt;=2, "Low", IF(sensor_data[[#This Row],[HVAC Setting]]=3, "Normal", "High"))</f>
        <v>High</v>
      </c>
      <c r="M853">
        <v>23.08</v>
      </c>
      <c r="N853">
        <v>23.08</v>
      </c>
      <c r="O853">
        <f>(sensor_data[[#This Row],[Energy Consumption]]-AVERAGE(sensor_data[Energy Consumption]))/_xlfn.STDEV.P(sensor_data[Energy Consumption])</f>
        <v>1.9518583997971267E-2</v>
      </c>
      <c r="P853" t="str">
        <f>IF(ABS(sensor_data[[#This Row],[z_zcore]])&gt;3, "Outlier", "Normal")</f>
        <v>Normal</v>
      </c>
      <c r="Q853">
        <f>AVERAGEIF(sensor_data[Unit ID], sensor_data[[#This Row],[Unit ID]], sensor_data[EC])</f>
        <v>18.368703703703698</v>
      </c>
      <c r="R853">
        <f>IF(ISBLANK(sensor_data[[#This Row],[EC]]), sensor_data[[#This Row],[average]], sensor_data[[#This Row],[EC]])</f>
        <v>23.08</v>
      </c>
      <c r="S853" t="str">
        <f>IF(sensor_data[[#This Row],[Filled Energy Consumption]]&gt;AVERAGE(sensor_data[Filled Energy Consumption]), "High", "Low")</f>
        <v>High</v>
      </c>
      <c r="T853" t="s">
        <v>437</v>
      </c>
      <c r="U853" t="b">
        <v>1</v>
      </c>
      <c r="V853">
        <v>10</v>
      </c>
      <c r="W853">
        <v>0</v>
      </c>
      <c r="X853" t="s">
        <v>19</v>
      </c>
    </row>
    <row r="854" spans="1:24" x14ac:dyDescent="0.3">
      <c r="A854" s="1">
        <v>45354.734895833331</v>
      </c>
      <c r="B854" s="1" t="str">
        <f>TEXT(sensor_data[[#This Row],[Timestamp]], "MMMM")</f>
        <v>March</v>
      </c>
      <c r="C8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54" s="2">
        <f>MONTH(sensor_data[[#This Row],[Timestamp]])</f>
        <v>3</v>
      </c>
      <c r="E854" s="2">
        <f>DAY(sensor_data[[#This Row],[Timestamp]])</f>
        <v>3</v>
      </c>
      <c r="F854" t="s">
        <v>458</v>
      </c>
      <c r="H854">
        <v>75.900000000000006</v>
      </c>
      <c r="I854">
        <v>30.9</v>
      </c>
      <c r="J854" t="b">
        <v>1</v>
      </c>
      <c r="K854">
        <v>5</v>
      </c>
      <c r="L854" t="str">
        <f>IF(sensor_data[[#This Row],[HVAC Setting]]&lt;=2, "Low", IF(sensor_data[[#This Row],[HVAC Setting]]=3, "Normal", "High"))</f>
        <v>High</v>
      </c>
      <c r="M854">
        <v>33.08</v>
      </c>
      <c r="N854">
        <v>33.08</v>
      </c>
      <c r="O854">
        <f>(sensor_data[[#This Row],[Energy Consumption]]-AVERAGE(sensor_data[Energy Consumption]))/_xlfn.STDEV.P(sensor_data[Energy Consumption])</f>
        <v>0.13580176413264286</v>
      </c>
      <c r="P854" t="str">
        <f>IF(ABS(sensor_data[[#This Row],[z_zcore]])&gt;3, "Outlier", "Normal")</f>
        <v>Normal</v>
      </c>
      <c r="Q854">
        <f>AVERAGEIF(sensor_data[Unit ID], sensor_data[[#This Row],[Unit ID]], sensor_data[EC])</f>
        <v>18.368703703703698</v>
      </c>
      <c r="R854">
        <f>IF(ISBLANK(sensor_data[[#This Row],[EC]]), sensor_data[[#This Row],[average]], sensor_data[[#This Row],[EC]])</f>
        <v>33.08</v>
      </c>
      <c r="S854" t="str">
        <f>IF(sensor_data[[#This Row],[Filled Energy Consumption]]&gt;AVERAGE(sensor_data[Filled Energy Consumption]), "High", "Low")</f>
        <v>High</v>
      </c>
      <c r="T854" t="s">
        <v>195</v>
      </c>
      <c r="U854" t="b">
        <v>1</v>
      </c>
      <c r="V854">
        <v>18</v>
      </c>
      <c r="W854">
        <v>1</v>
      </c>
      <c r="X854" t="s">
        <v>17</v>
      </c>
    </row>
    <row r="855" spans="1:24" x14ac:dyDescent="0.3">
      <c r="A855" s="1">
        <v>45612.622349537036</v>
      </c>
      <c r="B855" s="1" t="str">
        <f>TEXT(sensor_data[[#This Row],[Timestamp]], "MMMM")</f>
        <v>November</v>
      </c>
      <c r="C8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55" s="2">
        <f>MONTH(sensor_data[[#This Row],[Timestamp]])</f>
        <v>11</v>
      </c>
      <c r="E855" s="2">
        <f>DAY(sensor_data[[#This Row],[Timestamp]])</f>
        <v>16</v>
      </c>
      <c r="F855" t="s">
        <v>458</v>
      </c>
      <c r="H855">
        <v>79.400000000000006</v>
      </c>
      <c r="I855">
        <v>38.5</v>
      </c>
      <c r="J855" t="b">
        <v>1</v>
      </c>
      <c r="K855">
        <v>2.5</v>
      </c>
      <c r="L855" t="str">
        <f>IF(sensor_data[[#This Row],[HVAC Setting]]&lt;=2, "Low", IF(sensor_data[[#This Row],[HVAC Setting]]=3, "Normal", "High"))</f>
        <v>High</v>
      </c>
      <c r="M855">
        <v>15.13</v>
      </c>
      <c r="N855">
        <v>15.13</v>
      </c>
      <c r="O855">
        <f>(sensor_data[[#This Row],[Energy Consumption]]-AVERAGE(sensor_data[Energy Consumption]))/_xlfn.STDEV.P(sensor_data[Energy Consumption])</f>
        <v>-7.2926544209092628E-2</v>
      </c>
      <c r="P855" t="str">
        <f>IF(ABS(sensor_data[[#This Row],[z_zcore]])&gt;3, "Outlier", "Normal")</f>
        <v>Normal</v>
      </c>
      <c r="Q855">
        <f>AVERAGEIF(sensor_data[Unit ID], sensor_data[[#This Row],[Unit ID]], sensor_data[EC])</f>
        <v>18.368703703703698</v>
      </c>
      <c r="R855">
        <f>IF(ISBLANK(sensor_data[[#This Row],[EC]]), sensor_data[[#This Row],[average]], sensor_data[[#This Row],[EC]])</f>
        <v>15.13</v>
      </c>
      <c r="S855" t="str">
        <f>IF(sensor_data[[#This Row],[Filled Energy Consumption]]&gt;AVERAGE(sensor_data[Filled Energy Consumption]), "High", "Low")</f>
        <v>Low</v>
      </c>
      <c r="T855" t="s">
        <v>57</v>
      </c>
      <c r="U855" t="b">
        <v>1</v>
      </c>
      <c r="V855">
        <v>4</v>
      </c>
      <c r="W855">
        <v>1</v>
      </c>
      <c r="X855" t="s">
        <v>19</v>
      </c>
    </row>
    <row r="856" spans="1:24" x14ac:dyDescent="0.3">
      <c r="A856" s="1">
        <v>45625.188611111109</v>
      </c>
      <c r="B856" s="1" t="str">
        <f>TEXT(sensor_data[[#This Row],[Timestamp]], "MMMM")</f>
        <v>November</v>
      </c>
      <c r="C8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56" s="2">
        <f>MONTH(sensor_data[[#This Row],[Timestamp]])</f>
        <v>11</v>
      </c>
      <c r="E856" s="2">
        <f>DAY(sensor_data[[#This Row],[Timestamp]])</f>
        <v>29</v>
      </c>
      <c r="F856" t="s">
        <v>458</v>
      </c>
      <c r="H856">
        <v>73.599999999999994</v>
      </c>
      <c r="I856">
        <v>44.8</v>
      </c>
      <c r="J856" t="b">
        <v>0</v>
      </c>
      <c r="K856">
        <v>0</v>
      </c>
      <c r="L856" t="str">
        <f>IF(sensor_data[[#This Row],[HVAC Setting]]&lt;=2, "Low", IF(sensor_data[[#This Row],[HVAC Setting]]=3, "Normal", "High"))</f>
        <v>Low</v>
      </c>
      <c r="M856">
        <v>0</v>
      </c>
      <c r="N856">
        <v>0</v>
      </c>
      <c r="O856">
        <f>(sensor_data[[#This Row],[Energy Consumption]]-AVERAGE(sensor_data[Energy Consumption]))/_xlfn.STDEV.P(sensor_data[Energy Consumption])</f>
        <v>-0.24886299575285079</v>
      </c>
      <c r="P856" t="str">
        <f>IF(ABS(sensor_data[[#This Row],[z_zcore]])&gt;3, "Outlier", "Normal")</f>
        <v>Normal</v>
      </c>
      <c r="Q856">
        <f>AVERAGEIF(sensor_data[Unit ID], sensor_data[[#This Row],[Unit ID]], sensor_data[EC])</f>
        <v>18.368703703703698</v>
      </c>
      <c r="R856">
        <f>IF(ISBLANK(sensor_data[[#This Row],[EC]]), sensor_data[[#This Row],[average]], sensor_data[[#This Row],[EC]])</f>
        <v>0</v>
      </c>
      <c r="S856" t="str">
        <f>IF(sensor_data[[#This Row],[Filled Energy Consumption]]&gt;AVERAGE(sensor_data[Filled Energy Consumption]), "High", "Low")</f>
        <v>Low</v>
      </c>
      <c r="T856" t="s">
        <v>460</v>
      </c>
      <c r="U856" t="b">
        <v>0</v>
      </c>
      <c r="V856">
        <v>16</v>
      </c>
      <c r="W856">
        <v>0</v>
      </c>
      <c r="X856" t="s">
        <v>17</v>
      </c>
    </row>
    <row r="857" spans="1:24" x14ac:dyDescent="0.3">
      <c r="A857" s="1">
        <v>45389.855416666665</v>
      </c>
      <c r="B857" s="1" t="str">
        <f>TEXT(sensor_data[[#This Row],[Timestamp]], "MMMM")</f>
        <v>April</v>
      </c>
      <c r="C8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57" s="2">
        <f>MONTH(sensor_data[[#This Row],[Timestamp]])</f>
        <v>4</v>
      </c>
      <c r="E857" s="2">
        <f>DAY(sensor_data[[#This Row],[Timestamp]])</f>
        <v>7</v>
      </c>
      <c r="F857" t="s">
        <v>458</v>
      </c>
      <c r="H857">
        <v>68.400000000000006</v>
      </c>
      <c r="I857">
        <v>44.8</v>
      </c>
      <c r="J857" t="b">
        <v>1</v>
      </c>
      <c r="K857">
        <v>5</v>
      </c>
      <c r="L857" t="str">
        <f>IF(sensor_data[[#This Row],[HVAC Setting]]&lt;=2, "Low", IF(sensor_data[[#This Row],[HVAC Setting]]=3, "Normal", "High"))</f>
        <v>High</v>
      </c>
      <c r="M857">
        <v>31.45</v>
      </c>
      <c r="N857">
        <v>31.45</v>
      </c>
      <c r="O857">
        <f>(sensor_data[[#This Row],[Energy Consumption]]-AVERAGE(sensor_data[Energy Consumption]))/_xlfn.STDEV.P(sensor_data[Energy Consumption])</f>
        <v>0.11684760577069141</v>
      </c>
      <c r="P857" t="str">
        <f>IF(ABS(sensor_data[[#This Row],[z_zcore]])&gt;3, "Outlier", "Normal")</f>
        <v>Normal</v>
      </c>
      <c r="Q857">
        <f>AVERAGEIF(sensor_data[Unit ID], sensor_data[[#This Row],[Unit ID]], sensor_data[EC])</f>
        <v>18.368703703703698</v>
      </c>
      <c r="R857">
        <f>IF(ISBLANK(sensor_data[[#This Row],[EC]]), sensor_data[[#This Row],[average]], sensor_data[[#This Row],[EC]])</f>
        <v>31.45</v>
      </c>
      <c r="S857" t="str">
        <f>IF(sensor_data[[#This Row],[Filled Energy Consumption]]&gt;AVERAGE(sensor_data[Filled Energy Consumption]), "High", "Low")</f>
        <v>High</v>
      </c>
      <c r="T857" t="s">
        <v>134</v>
      </c>
      <c r="U857" t="b">
        <v>1</v>
      </c>
      <c r="V857">
        <v>8</v>
      </c>
      <c r="W857">
        <v>1</v>
      </c>
      <c r="X857" t="s">
        <v>17</v>
      </c>
    </row>
    <row r="858" spans="1:24" x14ac:dyDescent="0.3">
      <c r="A858" s="1">
        <v>45576.641747685186</v>
      </c>
      <c r="B858" s="1" t="str">
        <f>TEXT(sensor_data[[#This Row],[Timestamp]], "MMMM")</f>
        <v>October</v>
      </c>
      <c r="C8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58" s="2">
        <f>MONTH(sensor_data[[#This Row],[Timestamp]])</f>
        <v>10</v>
      </c>
      <c r="E858" s="2">
        <f>DAY(sensor_data[[#This Row],[Timestamp]])</f>
        <v>11</v>
      </c>
      <c r="F858" t="s">
        <v>458</v>
      </c>
      <c r="H858">
        <v>75</v>
      </c>
      <c r="I858">
        <v>36.1</v>
      </c>
      <c r="J858" t="b">
        <v>0</v>
      </c>
      <c r="K858">
        <v>3</v>
      </c>
      <c r="L858" t="str">
        <f>IF(sensor_data[[#This Row],[HVAC Setting]]&lt;=2, "Low", IF(sensor_data[[#This Row],[HVAC Setting]]=3, "Normal", "High"))</f>
        <v>Normal</v>
      </c>
      <c r="M858">
        <v>16</v>
      </c>
      <c r="N858">
        <v>16</v>
      </c>
      <c r="O858">
        <f>(sensor_data[[#This Row],[Energy Consumption]]-AVERAGE(sensor_data[Energy Consumption]))/_xlfn.STDEV.P(sensor_data[Energy Consumption])</f>
        <v>-6.2809907537376211E-2</v>
      </c>
      <c r="P858" t="str">
        <f>IF(ABS(sensor_data[[#This Row],[z_zcore]])&gt;3, "Outlier", "Normal")</f>
        <v>Normal</v>
      </c>
      <c r="Q858">
        <f>AVERAGEIF(sensor_data[Unit ID], sensor_data[[#This Row],[Unit ID]], sensor_data[EC])</f>
        <v>18.368703703703698</v>
      </c>
      <c r="R858">
        <f>IF(ISBLANK(sensor_data[[#This Row],[EC]]), sensor_data[[#This Row],[average]], sensor_data[[#This Row],[EC]])</f>
        <v>16</v>
      </c>
      <c r="S858" t="str">
        <f>IF(sensor_data[[#This Row],[Filled Energy Consumption]]&gt;AVERAGE(sensor_data[Filled Energy Consumption]), "High", "Low")</f>
        <v>Low</v>
      </c>
      <c r="T858" t="s">
        <v>344</v>
      </c>
      <c r="U858" t="b">
        <v>0</v>
      </c>
      <c r="V858">
        <v>5</v>
      </c>
      <c r="W858">
        <v>1</v>
      </c>
      <c r="X858" t="s">
        <v>17</v>
      </c>
    </row>
    <row r="859" spans="1:24" x14ac:dyDescent="0.3">
      <c r="A859" s="1">
        <v>45345.630162037036</v>
      </c>
      <c r="B859" s="1" t="str">
        <f>TEXT(sensor_data[[#This Row],[Timestamp]], "MMMM")</f>
        <v>February</v>
      </c>
      <c r="C8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59" s="2">
        <f>MONTH(sensor_data[[#This Row],[Timestamp]])</f>
        <v>2</v>
      </c>
      <c r="E859" s="2">
        <f>DAY(sensor_data[[#This Row],[Timestamp]])</f>
        <v>23</v>
      </c>
      <c r="F859" t="s">
        <v>458</v>
      </c>
      <c r="H859">
        <v>48.3</v>
      </c>
      <c r="I859">
        <v>30.6</v>
      </c>
      <c r="J859" t="b">
        <v>0</v>
      </c>
      <c r="K859">
        <v>3</v>
      </c>
      <c r="L859" t="str">
        <f>IF(sensor_data[[#This Row],[HVAC Setting]]&lt;=2, "Low", IF(sensor_data[[#This Row],[HVAC Setting]]=3, "Normal", "High"))</f>
        <v>Normal</v>
      </c>
      <c r="M859">
        <v>17</v>
      </c>
      <c r="N859">
        <v>17</v>
      </c>
      <c r="O859">
        <f>(sensor_data[[#This Row],[Energy Consumption]]-AVERAGE(sensor_data[Energy Consumption]))/_xlfn.STDEV.P(sensor_data[Energy Consumption])</f>
        <v>-5.1181589523909048E-2</v>
      </c>
      <c r="P859" t="str">
        <f>IF(ABS(sensor_data[[#This Row],[z_zcore]])&gt;3, "Outlier", "Normal")</f>
        <v>Normal</v>
      </c>
      <c r="Q859">
        <f>AVERAGEIF(sensor_data[Unit ID], sensor_data[[#This Row],[Unit ID]], sensor_data[EC])</f>
        <v>18.368703703703698</v>
      </c>
      <c r="R859">
        <f>IF(ISBLANK(sensor_data[[#This Row],[EC]]), sensor_data[[#This Row],[average]], sensor_data[[#This Row],[EC]])</f>
        <v>17</v>
      </c>
      <c r="S859" t="str">
        <f>IF(sensor_data[[#This Row],[Filled Energy Consumption]]&gt;AVERAGE(sensor_data[Filled Energy Consumption]), "High", "Low")</f>
        <v>Low</v>
      </c>
      <c r="T859" t="s">
        <v>143</v>
      </c>
      <c r="U859" t="b">
        <v>0</v>
      </c>
      <c r="V859">
        <v>8</v>
      </c>
      <c r="W859">
        <v>1</v>
      </c>
      <c r="X859" t="s">
        <v>14</v>
      </c>
    </row>
    <row r="860" spans="1:24" x14ac:dyDescent="0.3">
      <c r="A860" s="1">
        <v>45446.463171296295</v>
      </c>
      <c r="B860" s="1" t="str">
        <f>TEXT(sensor_data[[#This Row],[Timestamp]], "MMMM")</f>
        <v>June</v>
      </c>
      <c r="C8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60" s="2">
        <f>MONTH(sensor_data[[#This Row],[Timestamp]])</f>
        <v>6</v>
      </c>
      <c r="E860" s="2">
        <f>DAY(sensor_data[[#This Row],[Timestamp]])</f>
        <v>3</v>
      </c>
      <c r="F860" t="s">
        <v>458</v>
      </c>
      <c r="H860">
        <v>83.4</v>
      </c>
      <c r="I860">
        <v>44.4</v>
      </c>
      <c r="J860" t="b">
        <v>1</v>
      </c>
      <c r="K860">
        <v>3</v>
      </c>
      <c r="L860" t="str">
        <f>IF(sensor_data[[#This Row],[HVAC Setting]]&lt;=2, "Low", IF(sensor_data[[#This Row],[HVAC Setting]]=3, "Normal", "High"))</f>
        <v>Normal</v>
      </c>
      <c r="M860">
        <v>17.579999999999998</v>
      </c>
      <c r="N860">
        <v>17.579999999999998</v>
      </c>
      <c r="O860">
        <f>(sensor_data[[#This Row],[Energy Consumption]]-AVERAGE(sensor_data[Energy Consumption]))/_xlfn.STDEV.P(sensor_data[Energy Consumption])</f>
        <v>-4.4437165076098115E-2</v>
      </c>
      <c r="P860" t="str">
        <f>IF(ABS(sensor_data[[#This Row],[z_zcore]])&gt;3, "Outlier", "Normal")</f>
        <v>Normal</v>
      </c>
      <c r="Q860">
        <f>AVERAGEIF(sensor_data[Unit ID], sensor_data[[#This Row],[Unit ID]], sensor_data[EC])</f>
        <v>18.368703703703698</v>
      </c>
      <c r="R860">
        <f>IF(ISBLANK(sensor_data[[#This Row],[EC]]), sensor_data[[#This Row],[average]], sensor_data[[#This Row],[EC]])</f>
        <v>17.579999999999998</v>
      </c>
      <c r="S860" t="str">
        <f>IF(sensor_data[[#This Row],[Filled Energy Consumption]]&gt;AVERAGE(sensor_data[Filled Energy Consumption]), "High", "Low")</f>
        <v>Low</v>
      </c>
      <c r="T860" t="s">
        <v>452</v>
      </c>
      <c r="U860" t="b">
        <v>1</v>
      </c>
      <c r="V860">
        <v>1</v>
      </c>
      <c r="W860">
        <v>1</v>
      </c>
      <c r="X860" t="s">
        <v>14</v>
      </c>
    </row>
    <row r="861" spans="1:24" x14ac:dyDescent="0.3">
      <c r="A861" s="1">
        <v>45308.53665509259</v>
      </c>
      <c r="B861" s="1" t="str">
        <f>TEXT(sensor_data[[#This Row],[Timestamp]], "MMMM")</f>
        <v>January</v>
      </c>
      <c r="C8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61" s="2">
        <f>MONTH(sensor_data[[#This Row],[Timestamp]])</f>
        <v>1</v>
      </c>
      <c r="E861" s="2">
        <f>DAY(sensor_data[[#This Row],[Timestamp]])</f>
        <v>17</v>
      </c>
      <c r="F861" t="s">
        <v>458</v>
      </c>
      <c r="H861">
        <v>36.799999999999997</v>
      </c>
      <c r="I861">
        <v>39.4</v>
      </c>
      <c r="J861" t="b">
        <v>1</v>
      </c>
      <c r="K861">
        <v>3</v>
      </c>
      <c r="L861" t="str">
        <f>IF(sensor_data[[#This Row],[HVAC Setting]]&lt;=2, "Low", IF(sensor_data[[#This Row],[HVAC Setting]]=3, "Normal", "High"))</f>
        <v>Normal</v>
      </c>
      <c r="M861">
        <v>20.32</v>
      </c>
      <c r="N861">
        <v>20.32</v>
      </c>
      <c r="O861">
        <f>(sensor_data[[#This Row],[Energy Consumption]]-AVERAGE(sensor_data[Energy Consumption]))/_xlfn.STDEV.P(sensor_data[Energy Consumption])</f>
        <v>-1.2575573719198074E-2</v>
      </c>
      <c r="P861" t="str">
        <f>IF(ABS(sensor_data[[#This Row],[z_zcore]])&gt;3, "Outlier", "Normal")</f>
        <v>Normal</v>
      </c>
      <c r="Q861">
        <f>AVERAGEIF(sensor_data[Unit ID], sensor_data[[#This Row],[Unit ID]], sensor_data[EC])</f>
        <v>18.368703703703698</v>
      </c>
      <c r="R861">
        <f>IF(ISBLANK(sensor_data[[#This Row],[EC]]), sensor_data[[#This Row],[average]], sensor_data[[#This Row],[EC]])</f>
        <v>20.32</v>
      </c>
      <c r="S861" t="str">
        <f>IF(sensor_data[[#This Row],[Filled Energy Consumption]]&gt;AVERAGE(sensor_data[Filled Energy Consumption]), "High", "Low")</f>
        <v>High</v>
      </c>
      <c r="T861" t="s">
        <v>461</v>
      </c>
      <c r="U861" t="b">
        <v>1</v>
      </c>
      <c r="V861">
        <v>24</v>
      </c>
      <c r="W861">
        <v>1</v>
      </c>
      <c r="X861" t="s">
        <v>19</v>
      </c>
    </row>
    <row r="862" spans="1:24" x14ac:dyDescent="0.3">
      <c r="A862" s="1">
        <v>45601.25440972222</v>
      </c>
      <c r="B862" s="1" t="str">
        <f>TEXT(sensor_data[[#This Row],[Timestamp]], "MMMM")</f>
        <v>November</v>
      </c>
      <c r="C8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62" s="2">
        <f>MONTH(sensor_data[[#This Row],[Timestamp]])</f>
        <v>11</v>
      </c>
      <c r="E862" s="2">
        <f>DAY(sensor_data[[#This Row],[Timestamp]])</f>
        <v>5</v>
      </c>
      <c r="F862" t="s">
        <v>462</v>
      </c>
      <c r="H862">
        <v>70.400000000000006</v>
      </c>
      <c r="I862">
        <v>45.5</v>
      </c>
      <c r="J862" t="b">
        <v>1</v>
      </c>
      <c r="K862">
        <v>3</v>
      </c>
      <c r="L862" t="str">
        <f>IF(sensor_data[[#This Row],[HVAC Setting]]&lt;=2, "Low", IF(sensor_data[[#This Row],[HVAC Setting]]=3, "Normal", "High"))</f>
        <v>Normal</v>
      </c>
      <c r="M862">
        <v>17</v>
      </c>
      <c r="N862">
        <v>17</v>
      </c>
      <c r="O862">
        <f>(sensor_data[[#This Row],[Energy Consumption]]-AVERAGE(sensor_data[Energy Consumption]))/_xlfn.STDEV.P(sensor_data[Energy Consumption])</f>
        <v>-5.1181589523909048E-2</v>
      </c>
      <c r="P862" t="str">
        <f>IF(ABS(sensor_data[[#This Row],[z_zcore]])&gt;3, "Outlier", "Normal")</f>
        <v>Normal</v>
      </c>
      <c r="Q862">
        <f>AVERAGEIF(sensor_data[Unit ID], sensor_data[[#This Row],[Unit ID]], sensor_data[EC])</f>
        <v>15.984999999999998</v>
      </c>
      <c r="R862">
        <f>IF(ISBLANK(sensor_data[[#This Row],[EC]]), sensor_data[[#This Row],[average]], sensor_data[[#This Row],[EC]])</f>
        <v>17</v>
      </c>
      <c r="S862" t="str">
        <f>IF(sensor_data[[#This Row],[Filled Energy Consumption]]&gt;AVERAGE(sensor_data[Filled Energy Consumption]), "High", "Low")</f>
        <v>Low</v>
      </c>
      <c r="T862" t="s">
        <v>348</v>
      </c>
      <c r="U862" t="b">
        <v>1</v>
      </c>
      <c r="V862">
        <v>15</v>
      </c>
      <c r="W862">
        <v>0</v>
      </c>
      <c r="X862" t="s">
        <v>17</v>
      </c>
    </row>
    <row r="863" spans="1:24" x14ac:dyDescent="0.3">
      <c r="A863" s="1">
        <v>45295.780358796299</v>
      </c>
      <c r="B863" s="1" t="str">
        <f>TEXT(sensor_data[[#This Row],[Timestamp]], "MMMM")</f>
        <v>January</v>
      </c>
      <c r="C8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63" s="2">
        <f>MONTH(sensor_data[[#This Row],[Timestamp]])</f>
        <v>1</v>
      </c>
      <c r="E863" s="2">
        <f>DAY(sensor_data[[#This Row],[Timestamp]])</f>
        <v>4</v>
      </c>
      <c r="F863" t="s">
        <v>462</v>
      </c>
      <c r="H863">
        <v>46.3</v>
      </c>
      <c r="I863">
        <v>36.700000000000003</v>
      </c>
      <c r="J863" t="b">
        <v>1</v>
      </c>
      <c r="K863">
        <v>5</v>
      </c>
      <c r="L863" t="str">
        <f>IF(sensor_data[[#This Row],[HVAC Setting]]&lt;=2, "Low", IF(sensor_data[[#This Row],[HVAC Setting]]=3, "Normal", "High"))</f>
        <v>High</v>
      </c>
      <c r="M863">
        <v>32.39</v>
      </c>
      <c r="N863">
        <v>32.39</v>
      </c>
      <c r="O863">
        <f>(sensor_data[[#This Row],[Energy Consumption]]-AVERAGE(sensor_data[Energy Consumption]))/_xlfn.STDEV.P(sensor_data[Energy Consumption])</f>
        <v>0.12777822470335057</v>
      </c>
      <c r="P863" t="str">
        <f>IF(ABS(sensor_data[[#This Row],[z_zcore]])&gt;3, "Outlier", "Normal")</f>
        <v>Normal</v>
      </c>
      <c r="Q863">
        <f>AVERAGEIF(sensor_data[Unit ID], sensor_data[[#This Row],[Unit ID]], sensor_data[EC])</f>
        <v>15.984999999999998</v>
      </c>
      <c r="R863">
        <f>IF(ISBLANK(sensor_data[[#This Row],[EC]]), sensor_data[[#This Row],[average]], sensor_data[[#This Row],[EC]])</f>
        <v>32.39</v>
      </c>
      <c r="S863" t="str">
        <f>IF(sensor_data[[#This Row],[Filled Energy Consumption]]&gt;AVERAGE(sensor_data[Filled Energy Consumption]), "High", "Low")</f>
        <v>High</v>
      </c>
      <c r="T863" t="s">
        <v>337</v>
      </c>
      <c r="U863" t="b">
        <v>1</v>
      </c>
      <c r="V863">
        <v>10</v>
      </c>
      <c r="W863">
        <v>1</v>
      </c>
      <c r="X863" t="s">
        <v>19</v>
      </c>
    </row>
    <row r="864" spans="1:24" x14ac:dyDescent="0.3">
      <c r="A864" s="1">
        <v>45585.624861111108</v>
      </c>
      <c r="B864" s="1" t="str">
        <f>TEXT(sensor_data[[#This Row],[Timestamp]], "MMMM")</f>
        <v>October</v>
      </c>
      <c r="C8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64" s="2">
        <f>MONTH(sensor_data[[#This Row],[Timestamp]])</f>
        <v>10</v>
      </c>
      <c r="E864" s="2">
        <f>DAY(sensor_data[[#This Row],[Timestamp]])</f>
        <v>20</v>
      </c>
      <c r="F864" t="s">
        <v>462</v>
      </c>
      <c r="H864">
        <v>73.2</v>
      </c>
      <c r="I864">
        <v>38.299999999999997</v>
      </c>
      <c r="J864" t="b">
        <v>1</v>
      </c>
      <c r="K864">
        <v>3.5</v>
      </c>
      <c r="L864" t="str">
        <f>IF(sensor_data[[#This Row],[HVAC Setting]]&lt;=2, "Low", IF(sensor_data[[#This Row],[HVAC Setting]]=3, "Normal", "High"))</f>
        <v>High</v>
      </c>
      <c r="M864">
        <v>19.54</v>
      </c>
      <c r="N864">
        <v>19.54</v>
      </c>
      <c r="O864">
        <f>(sensor_data[[#This Row],[Energy Consumption]]-AVERAGE(sensor_data[Energy Consumption]))/_xlfn.STDEV.P(sensor_data[Energy Consumption])</f>
        <v>-2.1645661769702472E-2</v>
      </c>
      <c r="P864" t="str">
        <f>IF(ABS(sensor_data[[#This Row],[z_zcore]])&gt;3, "Outlier", "Normal")</f>
        <v>Normal</v>
      </c>
      <c r="Q864">
        <f>AVERAGEIF(sensor_data[Unit ID], sensor_data[[#This Row],[Unit ID]], sensor_data[EC])</f>
        <v>15.984999999999998</v>
      </c>
      <c r="R864">
        <f>IF(ISBLANK(sensor_data[[#This Row],[EC]]), sensor_data[[#This Row],[average]], sensor_data[[#This Row],[EC]])</f>
        <v>19.54</v>
      </c>
      <c r="S864" t="str">
        <f>IF(sensor_data[[#This Row],[Filled Energy Consumption]]&gt;AVERAGE(sensor_data[Filled Energy Consumption]), "High", "Low")</f>
        <v>High</v>
      </c>
      <c r="T864" t="s">
        <v>45</v>
      </c>
      <c r="U864" t="b">
        <v>1</v>
      </c>
      <c r="V864">
        <v>24</v>
      </c>
      <c r="W864">
        <v>1</v>
      </c>
      <c r="X864" t="s">
        <v>14</v>
      </c>
    </row>
    <row r="865" spans="1:24" x14ac:dyDescent="0.3">
      <c r="A865" s="1">
        <v>45502.582685185182</v>
      </c>
      <c r="B865" s="1" t="str">
        <f>TEXT(sensor_data[[#This Row],[Timestamp]], "MMMM")</f>
        <v>July</v>
      </c>
      <c r="C8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65" s="2">
        <f>MONTH(sensor_data[[#This Row],[Timestamp]])</f>
        <v>7</v>
      </c>
      <c r="E865" s="2">
        <f>DAY(sensor_data[[#This Row],[Timestamp]])</f>
        <v>29</v>
      </c>
      <c r="F865" t="s">
        <v>462</v>
      </c>
      <c r="H865">
        <v>102.6</v>
      </c>
      <c r="I865">
        <v>67.5</v>
      </c>
      <c r="J865" t="b">
        <v>0</v>
      </c>
      <c r="K865">
        <v>4</v>
      </c>
      <c r="L865" t="str">
        <f>IF(sensor_data[[#This Row],[HVAC Setting]]&lt;=2, "Low", IF(sensor_data[[#This Row],[HVAC Setting]]=3, "Normal", "High"))</f>
        <v>High</v>
      </c>
      <c r="M865">
        <v>23</v>
      </c>
      <c r="N865">
        <v>23</v>
      </c>
      <c r="O865">
        <f>(sensor_data[[#This Row],[Energy Consumption]]-AVERAGE(sensor_data[Energy Consumption]))/_xlfn.STDEV.P(sensor_data[Energy Consumption])</f>
        <v>1.8588318556893912E-2</v>
      </c>
      <c r="P865" t="str">
        <f>IF(ABS(sensor_data[[#This Row],[z_zcore]])&gt;3, "Outlier", "Normal")</f>
        <v>Normal</v>
      </c>
      <c r="Q865">
        <f>AVERAGEIF(sensor_data[Unit ID], sensor_data[[#This Row],[Unit ID]], sensor_data[EC])</f>
        <v>15.984999999999998</v>
      </c>
      <c r="R865">
        <f>IF(ISBLANK(sensor_data[[#This Row],[EC]]), sensor_data[[#This Row],[average]], sensor_data[[#This Row],[EC]])</f>
        <v>23</v>
      </c>
      <c r="S865" t="str">
        <f>IF(sensor_data[[#This Row],[Filled Energy Consumption]]&gt;AVERAGE(sensor_data[Filled Energy Consumption]), "High", "Low")</f>
        <v>High</v>
      </c>
      <c r="T865" t="s">
        <v>144</v>
      </c>
      <c r="U865" t="b">
        <v>0</v>
      </c>
      <c r="V865">
        <v>18</v>
      </c>
      <c r="W865">
        <v>1</v>
      </c>
      <c r="X865" t="s">
        <v>14</v>
      </c>
    </row>
    <row r="866" spans="1:24" x14ac:dyDescent="0.3">
      <c r="A866" s="1">
        <v>45542.881724537037</v>
      </c>
      <c r="B866" s="1" t="str">
        <f>TEXT(sensor_data[[#This Row],[Timestamp]], "MMMM")</f>
        <v>September</v>
      </c>
      <c r="C8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66" s="2">
        <f>MONTH(sensor_data[[#This Row],[Timestamp]])</f>
        <v>9</v>
      </c>
      <c r="E866" s="2">
        <f>DAY(sensor_data[[#This Row],[Timestamp]])</f>
        <v>7</v>
      </c>
      <c r="F866" t="s">
        <v>462</v>
      </c>
      <c r="H866">
        <v>76.2</v>
      </c>
      <c r="I866">
        <v>56.5</v>
      </c>
      <c r="J866" t="b">
        <v>1</v>
      </c>
      <c r="K866">
        <v>4.5</v>
      </c>
      <c r="L866" t="str">
        <f>IF(sensor_data[[#This Row],[HVAC Setting]]&lt;=2, "Low", IF(sensor_data[[#This Row],[HVAC Setting]]=3, "Normal", "High"))</f>
        <v>High</v>
      </c>
      <c r="M866">
        <v>26.67</v>
      </c>
      <c r="N866">
        <v>26.67</v>
      </c>
      <c r="O866">
        <f>(sensor_data[[#This Row],[Energy Consumption]]-AVERAGE(sensor_data[Energy Consumption]))/_xlfn.STDEV.P(sensor_data[Energy Consumption])</f>
        <v>6.1264245666318412E-2</v>
      </c>
      <c r="P866" t="str">
        <f>IF(ABS(sensor_data[[#This Row],[z_zcore]])&gt;3, "Outlier", "Normal")</f>
        <v>Normal</v>
      </c>
      <c r="Q866">
        <f>AVERAGEIF(sensor_data[Unit ID], sensor_data[[#This Row],[Unit ID]], sensor_data[EC])</f>
        <v>15.984999999999998</v>
      </c>
      <c r="R866">
        <f>IF(ISBLANK(sensor_data[[#This Row],[EC]]), sensor_data[[#This Row],[average]], sensor_data[[#This Row],[EC]])</f>
        <v>26.67</v>
      </c>
      <c r="S866" t="str">
        <f>IF(sensor_data[[#This Row],[Filled Energy Consumption]]&gt;AVERAGE(sensor_data[Filled Energy Consumption]), "High", "Low")</f>
        <v>High</v>
      </c>
      <c r="T866" t="s">
        <v>39</v>
      </c>
      <c r="U866" t="b">
        <v>1</v>
      </c>
      <c r="V866">
        <v>23</v>
      </c>
      <c r="W866">
        <v>1</v>
      </c>
      <c r="X866" t="s">
        <v>14</v>
      </c>
    </row>
    <row r="867" spans="1:24" x14ac:dyDescent="0.3">
      <c r="A867" s="1">
        <v>45387.460173611114</v>
      </c>
      <c r="B867" s="1" t="str">
        <f>TEXT(sensor_data[[#This Row],[Timestamp]], "MMMM")</f>
        <v>April</v>
      </c>
      <c r="C8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67" s="2">
        <f>MONTH(sensor_data[[#This Row],[Timestamp]])</f>
        <v>4</v>
      </c>
      <c r="E867" s="2">
        <f>DAY(sensor_data[[#This Row],[Timestamp]])</f>
        <v>5</v>
      </c>
      <c r="F867" t="s">
        <v>462</v>
      </c>
      <c r="H867">
        <v>66.3</v>
      </c>
      <c r="I867">
        <v>37</v>
      </c>
      <c r="J867" t="b">
        <v>0</v>
      </c>
      <c r="K867">
        <v>1</v>
      </c>
      <c r="L867" t="str">
        <f>IF(sensor_data[[#This Row],[HVAC Setting]]&lt;=2, "Low", IF(sensor_data[[#This Row],[HVAC Setting]]=3, "Normal", "High"))</f>
        <v>Low</v>
      </c>
      <c r="M867">
        <v>6</v>
      </c>
      <c r="N867">
        <v>6</v>
      </c>
      <c r="O867">
        <f>(sensor_data[[#This Row],[Energy Consumption]]-AVERAGE(sensor_data[Energy Consumption]))/_xlfn.STDEV.P(sensor_data[Energy Consumption])</f>
        <v>-0.17909308767204782</v>
      </c>
      <c r="P867" t="str">
        <f>IF(ABS(sensor_data[[#This Row],[z_zcore]])&gt;3, "Outlier", "Normal")</f>
        <v>Normal</v>
      </c>
      <c r="Q867">
        <f>AVERAGEIF(sensor_data[Unit ID], sensor_data[[#This Row],[Unit ID]], sensor_data[EC])</f>
        <v>15.984999999999998</v>
      </c>
      <c r="R867">
        <f>IF(ISBLANK(sensor_data[[#This Row],[EC]]), sensor_data[[#This Row],[average]], sensor_data[[#This Row],[EC]])</f>
        <v>6</v>
      </c>
      <c r="S867" t="str">
        <f>IF(sensor_data[[#This Row],[Filled Energy Consumption]]&gt;AVERAGE(sensor_data[Filled Energy Consumption]), "High", "Low")</f>
        <v>Low</v>
      </c>
      <c r="T867" t="s">
        <v>428</v>
      </c>
      <c r="U867" t="b">
        <v>0</v>
      </c>
      <c r="V867">
        <v>1</v>
      </c>
      <c r="W867">
        <v>1</v>
      </c>
      <c r="X867" t="s">
        <v>17</v>
      </c>
    </row>
    <row r="868" spans="1:24" x14ac:dyDescent="0.3">
      <c r="A868" s="1">
        <v>45376.329386574071</v>
      </c>
      <c r="B868" s="1" t="str">
        <f>TEXT(sensor_data[[#This Row],[Timestamp]], "MMMM")</f>
        <v>March</v>
      </c>
      <c r="C8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68" s="2">
        <f>MONTH(sensor_data[[#This Row],[Timestamp]])</f>
        <v>3</v>
      </c>
      <c r="E868" s="2">
        <f>DAY(sensor_data[[#This Row],[Timestamp]])</f>
        <v>25</v>
      </c>
      <c r="F868" t="s">
        <v>462</v>
      </c>
      <c r="H868">
        <v>76.5</v>
      </c>
      <c r="I868">
        <v>36.1</v>
      </c>
      <c r="J868" t="b">
        <v>1</v>
      </c>
      <c r="K868">
        <v>3</v>
      </c>
      <c r="L868" t="str">
        <f>IF(sensor_data[[#This Row],[HVAC Setting]]&lt;=2, "Low", IF(sensor_data[[#This Row],[HVAC Setting]]=3, "Normal", "High"))</f>
        <v>Normal</v>
      </c>
      <c r="M868">
        <v>17.68</v>
      </c>
      <c r="N868">
        <v>17.68</v>
      </c>
      <c r="O868">
        <f>(sensor_data[[#This Row],[Energy Consumption]]-AVERAGE(sensor_data[Energy Consumption]))/_xlfn.STDEV.P(sensor_data[Energy Consumption])</f>
        <v>-4.3274333274751386E-2</v>
      </c>
      <c r="P868" t="str">
        <f>IF(ABS(sensor_data[[#This Row],[z_zcore]])&gt;3, "Outlier", "Normal")</f>
        <v>Normal</v>
      </c>
      <c r="Q868">
        <f>AVERAGEIF(sensor_data[Unit ID], sensor_data[[#This Row],[Unit ID]], sensor_data[EC])</f>
        <v>15.984999999999998</v>
      </c>
      <c r="R868">
        <f>IF(ISBLANK(sensor_data[[#This Row],[EC]]), sensor_data[[#This Row],[average]], sensor_data[[#This Row],[EC]])</f>
        <v>17.68</v>
      </c>
      <c r="S868" t="str">
        <f>IF(sensor_data[[#This Row],[Filled Energy Consumption]]&gt;AVERAGE(sensor_data[Filled Energy Consumption]), "High", "Low")</f>
        <v>Low</v>
      </c>
      <c r="T868" t="s">
        <v>57</v>
      </c>
      <c r="U868" t="b">
        <v>1</v>
      </c>
      <c r="V868">
        <v>4</v>
      </c>
      <c r="W868">
        <v>1</v>
      </c>
      <c r="X868" t="s">
        <v>19</v>
      </c>
    </row>
    <row r="869" spans="1:24" x14ac:dyDescent="0.3">
      <c r="A869" s="1">
        <v>45585.229814814818</v>
      </c>
      <c r="B869" s="1" t="str">
        <f>TEXT(sensor_data[[#This Row],[Timestamp]], "MMMM")</f>
        <v>October</v>
      </c>
      <c r="C8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69" s="2">
        <f>MONTH(sensor_data[[#This Row],[Timestamp]])</f>
        <v>10</v>
      </c>
      <c r="E869" s="2">
        <f>DAY(sensor_data[[#This Row],[Timestamp]])</f>
        <v>20</v>
      </c>
      <c r="F869" t="s">
        <v>462</v>
      </c>
      <c r="H869">
        <v>74.5</v>
      </c>
      <c r="I869">
        <v>44.4</v>
      </c>
      <c r="J869" t="b">
        <v>1</v>
      </c>
      <c r="K869">
        <v>1.5</v>
      </c>
      <c r="L869" t="str">
        <f>IF(sensor_data[[#This Row],[HVAC Setting]]&lt;=2, "Low", IF(sensor_data[[#This Row],[HVAC Setting]]=3, "Normal", "High"))</f>
        <v>Low</v>
      </c>
      <c r="O869">
        <f>(sensor_data[[#This Row],[Energy Consumption]]-AVERAGE(sensor_data[Energy Consumption]))/_xlfn.STDEV.P(sensor_data[Energy Consumption])</f>
        <v>-0.24886299575285079</v>
      </c>
      <c r="P869" t="str">
        <f>IF(ABS(sensor_data[[#This Row],[z_zcore]])&gt;3, "Outlier", "Normal")</f>
        <v>Normal</v>
      </c>
      <c r="Q869">
        <f>AVERAGEIF(sensor_data[Unit ID], sensor_data[[#This Row],[Unit ID]], sensor_data[EC])</f>
        <v>15.984999999999998</v>
      </c>
      <c r="R869">
        <f>IF(ISBLANK(sensor_data[[#This Row],[EC]]), sensor_data[[#This Row],[average]], sensor_data[[#This Row],[EC]])</f>
        <v>15.984999999999998</v>
      </c>
      <c r="S869" t="str">
        <f>IF(sensor_data[[#This Row],[Filled Energy Consumption]]&gt;AVERAGE(sensor_data[Filled Energy Consumption]), "High", "Low")</f>
        <v>Low</v>
      </c>
      <c r="T869" t="s">
        <v>138</v>
      </c>
      <c r="U869" t="b">
        <v>1</v>
      </c>
      <c r="V869">
        <v>13</v>
      </c>
      <c r="W869">
        <v>1</v>
      </c>
      <c r="X869" t="s">
        <v>14</v>
      </c>
    </row>
    <row r="870" spans="1:24" x14ac:dyDescent="0.3">
      <c r="A870" s="1">
        <v>45587.052256944444</v>
      </c>
      <c r="B870" s="1" t="str">
        <f>TEXT(sensor_data[[#This Row],[Timestamp]], "MMMM")</f>
        <v>October</v>
      </c>
      <c r="C8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70" s="2">
        <f>MONTH(sensor_data[[#This Row],[Timestamp]])</f>
        <v>10</v>
      </c>
      <c r="E870" s="2">
        <f>DAY(sensor_data[[#This Row],[Timestamp]])</f>
        <v>22</v>
      </c>
      <c r="F870" t="s">
        <v>462</v>
      </c>
      <c r="H870">
        <v>73.400000000000006</v>
      </c>
      <c r="I870">
        <v>48.1</v>
      </c>
      <c r="J870" t="b">
        <v>1</v>
      </c>
      <c r="K870">
        <v>1</v>
      </c>
      <c r="L870" t="str">
        <f>IF(sensor_data[[#This Row],[HVAC Setting]]&lt;=2, "Low", IF(sensor_data[[#This Row],[HVAC Setting]]=3, "Normal", "High"))</f>
        <v>Low</v>
      </c>
      <c r="M870">
        <v>7.39</v>
      </c>
      <c r="N870">
        <v>7.39</v>
      </c>
      <c r="O870">
        <f>(sensor_data[[#This Row],[Energy Consumption]]-AVERAGE(sensor_data[Energy Consumption]))/_xlfn.STDEV.P(sensor_data[Energy Consumption])</f>
        <v>-0.16292972563332847</v>
      </c>
      <c r="P870" t="str">
        <f>IF(ABS(sensor_data[[#This Row],[z_zcore]])&gt;3, "Outlier", "Normal")</f>
        <v>Normal</v>
      </c>
      <c r="Q870">
        <f>AVERAGEIF(sensor_data[Unit ID], sensor_data[[#This Row],[Unit ID]], sensor_data[EC])</f>
        <v>15.984999999999998</v>
      </c>
      <c r="R870">
        <f>IF(ISBLANK(sensor_data[[#This Row],[EC]]), sensor_data[[#This Row],[average]], sensor_data[[#This Row],[EC]])</f>
        <v>7.39</v>
      </c>
      <c r="S870" t="str">
        <f>IF(sensor_data[[#This Row],[Filled Energy Consumption]]&gt;AVERAGE(sensor_data[Filled Energy Consumption]), "High", "Low")</f>
        <v>Low</v>
      </c>
      <c r="T870" t="s">
        <v>285</v>
      </c>
      <c r="U870" t="b">
        <v>1</v>
      </c>
      <c r="V870">
        <v>9</v>
      </c>
      <c r="W870">
        <v>0</v>
      </c>
      <c r="X870" t="s">
        <v>19</v>
      </c>
    </row>
    <row r="871" spans="1:24" x14ac:dyDescent="0.3">
      <c r="A871" s="1">
        <v>45607.371851851851</v>
      </c>
      <c r="B871" s="1" t="str">
        <f>TEXT(sensor_data[[#This Row],[Timestamp]], "MMMM")</f>
        <v>November</v>
      </c>
      <c r="C8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71" s="2">
        <f>MONTH(sensor_data[[#This Row],[Timestamp]])</f>
        <v>11</v>
      </c>
      <c r="E871" s="2">
        <f>DAY(sensor_data[[#This Row],[Timestamp]])</f>
        <v>11</v>
      </c>
      <c r="F871" t="s">
        <v>462</v>
      </c>
      <c r="H871">
        <v>78.2</v>
      </c>
      <c r="I871">
        <v>36.299999999999997</v>
      </c>
      <c r="J871" t="b">
        <v>1</v>
      </c>
      <c r="K871">
        <v>2</v>
      </c>
      <c r="L871" t="str">
        <f>IF(sensor_data[[#This Row],[HVAC Setting]]&lt;=2, "Low", IF(sensor_data[[#This Row],[HVAC Setting]]=3, "Normal", "High"))</f>
        <v>Low</v>
      </c>
      <c r="M871">
        <v>12.6</v>
      </c>
      <c r="N871">
        <v>12.6</v>
      </c>
      <c r="O871">
        <f>(sensor_data[[#This Row],[Energy Consumption]]-AVERAGE(sensor_data[Energy Consumption]))/_xlfn.STDEV.P(sensor_data[Energy Consumption])</f>
        <v>-0.10234618878316457</v>
      </c>
      <c r="P871" t="str">
        <f>IF(ABS(sensor_data[[#This Row],[z_zcore]])&gt;3, "Outlier", "Normal")</f>
        <v>Normal</v>
      </c>
      <c r="Q871">
        <f>AVERAGEIF(sensor_data[Unit ID], sensor_data[[#This Row],[Unit ID]], sensor_data[EC])</f>
        <v>15.984999999999998</v>
      </c>
      <c r="R871">
        <f>IF(ISBLANK(sensor_data[[#This Row],[EC]]), sensor_data[[#This Row],[average]], sensor_data[[#This Row],[EC]])</f>
        <v>12.6</v>
      </c>
      <c r="S871" t="str">
        <f>IF(sensor_data[[#This Row],[Filled Energy Consumption]]&gt;AVERAGE(sensor_data[Filled Energy Consumption]), "High", "Low")</f>
        <v>Low</v>
      </c>
      <c r="T871" t="s">
        <v>328</v>
      </c>
      <c r="U871" t="b">
        <v>1</v>
      </c>
      <c r="V871">
        <v>4</v>
      </c>
      <c r="W871">
        <v>0</v>
      </c>
      <c r="X871" t="s">
        <v>17</v>
      </c>
    </row>
    <row r="872" spans="1:24" x14ac:dyDescent="0.3">
      <c r="A872" s="1">
        <v>45583.391550925924</v>
      </c>
      <c r="B872" s="1" t="str">
        <f>TEXT(sensor_data[[#This Row],[Timestamp]], "MMMM")</f>
        <v>October</v>
      </c>
      <c r="C8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72" s="2">
        <f>MONTH(sensor_data[[#This Row],[Timestamp]])</f>
        <v>10</v>
      </c>
      <c r="E872" s="2">
        <f>DAY(sensor_data[[#This Row],[Timestamp]])</f>
        <v>18</v>
      </c>
      <c r="F872" t="s">
        <v>462</v>
      </c>
      <c r="H872">
        <v>71.400000000000006</v>
      </c>
      <c r="I872">
        <v>35.799999999999997</v>
      </c>
      <c r="J872" t="b">
        <v>1</v>
      </c>
      <c r="K872">
        <v>4</v>
      </c>
      <c r="L872" t="str">
        <f>IF(sensor_data[[#This Row],[HVAC Setting]]&lt;=2, "Low", IF(sensor_data[[#This Row],[HVAC Setting]]=3, "Normal", "High"))</f>
        <v>High</v>
      </c>
      <c r="M872">
        <v>23.46</v>
      </c>
      <c r="N872">
        <v>23.46</v>
      </c>
      <c r="O872">
        <f>(sensor_data[[#This Row],[Energy Consumption]]-AVERAGE(sensor_data[Energy Consumption]))/_xlfn.STDEV.P(sensor_data[Energy Consumption])</f>
        <v>2.3937344843088817E-2</v>
      </c>
      <c r="P872" t="str">
        <f>IF(ABS(sensor_data[[#This Row],[z_zcore]])&gt;3, "Outlier", "Normal")</f>
        <v>Normal</v>
      </c>
      <c r="Q872">
        <f>AVERAGEIF(sensor_data[Unit ID], sensor_data[[#This Row],[Unit ID]], sensor_data[EC])</f>
        <v>15.984999999999998</v>
      </c>
      <c r="R872">
        <f>IF(ISBLANK(sensor_data[[#This Row],[EC]]), sensor_data[[#This Row],[average]], sensor_data[[#This Row],[EC]])</f>
        <v>23.46</v>
      </c>
      <c r="S872" t="str">
        <f>IF(sensor_data[[#This Row],[Filled Energy Consumption]]&gt;AVERAGE(sensor_data[Filled Energy Consumption]), "High", "Low")</f>
        <v>High</v>
      </c>
      <c r="T872" t="s">
        <v>67</v>
      </c>
      <c r="U872" t="b">
        <v>1</v>
      </c>
      <c r="V872">
        <v>18</v>
      </c>
      <c r="W872">
        <v>1</v>
      </c>
      <c r="X872" t="s">
        <v>17</v>
      </c>
    </row>
    <row r="873" spans="1:24" x14ac:dyDescent="0.3">
      <c r="A873" s="1">
        <v>45644.921469907407</v>
      </c>
      <c r="B873" s="1" t="str">
        <f>TEXT(sensor_data[[#This Row],[Timestamp]], "MMMM")</f>
        <v>December</v>
      </c>
      <c r="C8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73" s="2">
        <f>MONTH(sensor_data[[#This Row],[Timestamp]])</f>
        <v>12</v>
      </c>
      <c r="E873" s="2">
        <f>DAY(sensor_data[[#This Row],[Timestamp]])</f>
        <v>18</v>
      </c>
      <c r="F873" t="s">
        <v>462</v>
      </c>
      <c r="H873">
        <v>45.3</v>
      </c>
      <c r="I873">
        <v>30.5</v>
      </c>
      <c r="J873" t="b">
        <v>0</v>
      </c>
      <c r="K873">
        <v>2</v>
      </c>
      <c r="L873" t="str">
        <f>IF(sensor_data[[#This Row],[HVAC Setting]]&lt;=2, "Low", IF(sensor_data[[#This Row],[HVAC Setting]]=3, "Normal", "High"))</f>
        <v>Low</v>
      </c>
      <c r="M873">
        <v>13</v>
      </c>
      <c r="N873">
        <v>13</v>
      </c>
      <c r="O873">
        <f>(sensor_data[[#This Row],[Energy Consumption]]-AVERAGE(sensor_data[Energy Consumption]))/_xlfn.STDEV.P(sensor_data[Energy Consumption])</f>
        <v>-9.7694861577777695E-2</v>
      </c>
      <c r="P873" t="str">
        <f>IF(ABS(sensor_data[[#This Row],[z_zcore]])&gt;3, "Outlier", "Normal")</f>
        <v>Normal</v>
      </c>
      <c r="Q873">
        <f>AVERAGEIF(sensor_data[Unit ID], sensor_data[[#This Row],[Unit ID]], sensor_data[EC])</f>
        <v>15.984999999999998</v>
      </c>
      <c r="R873">
        <f>IF(ISBLANK(sensor_data[[#This Row],[EC]]), sensor_data[[#This Row],[average]], sensor_data[[#This Row],[EC]])</f>
        <v>13</v>
      </c>
      <c r="S873" t="str">
        <f>IF(sensor_data[[#This Row],[Filled Energy Consumption]]&gt;AVERAGE(sensor_data[Filled Energy Consumption]), "High", "Low")</f>
        <v>Low</v>
      </c>
      <c r="T873" t="s">
        <v>463</v>
      </c>
      <c r="U873" t="b">
        <v>0</v>
      </c>
      <c r="V873">
        <v>12</v>
      </c>
      <c r="W873">
        <v>0</v>
      </c>
      <c r="X873" t="s">
        <v>19</v>
      </c>
    </row>
    <row r="874" spans="1:24" x14ac:dyDescent="0.3">
      <c r="A874" s="1">
        <v>45336.641030092593</v>
      </c>
      <c r="B874" s="1" t="str">
        <f>TEXT(sensor_data[[#This Row],[Timestamp]], "MMMM")</f>
        <v>February</v>
      </c>
      <c r="C8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74" s="2">
        <f>MONTH(sensor_data[[#This Row],[Timestamp]])</f>
        <v>2</v>
      </c>
      <c r="E874" s="2">
        <f>DAY(sensor_data[[#This Row],[Timestamp]])</f>
        <v>14</v>
      </c>
      <c r="F874" t="s">
        <v>462</v>
      </c>
      <c r="H874">
        <v>57.5</v>
      </c>
      <c r="I874">
        <v>31.6</v>
      </c>
      <c r="J874" t="b">
        <v>0</v>
      </c>
      <c r="K874">
        <v>4</v>
      </c>
      <c r="L874" t="str">
        <f>IF(sensor_data[[#This Row],[HVAC Setting]]&lt;=2, "Low", IF(sensor_data[[#This Row],[HVAC Setting]]=3, "Normal", "High"))</f>
        <v>High</v>
      </c>
      <c r="M874">
        <v>20</v>
      </c>
      <c r="N874">
        <v>20</v>
      </c>
      <c r="O874">
        <f>(sensor_data[[#This Row],[Energy Consumption]]-AVERAGE(sensor_data[Energy Consumption]))/_xlfn.STDEV.P(sensor_data[Energy Consumption])</f>
        <v>-1.6296635483507568E-2</v>
      </c>
      <c r="P874" t="str">
        <f>IF(ABS(sensor_data[[#This Row],[z_zcore]])&gt;3, "Outlier", "Normal")</f>
        <v>Normal</v>
      </c>
      <c r="Q874">
        <f>AVERAGEIF(sensor_data[Unit ID], sensor_data[[#This Row],[Unit ID]], sensor_data[EC])</f>
        <v>15.984999999999998</v>
      </c>
      <c r="R874">
        <f>IF(ISBLANK(sensor_data[[#This Row],[EC]]), sensor_data[[#This Row],[average]], sensor_data[[#This Row],[EC]])</f>
        <v>20</v>
      </c>
      <c r="S874" t="str">
        <f>IF(sensor_data[[#This Row],[Filled Energy Consumption]]&gt;AVERAGE(sensor_data[Filled Energy Consumption]), "High", "Low")</f>
        <v>High</v>
      </c>
      <c r="T874" t="s">
        <v>327</v>
      </c>
      <c r="U874" t="b">
        <v>0</v>
      </c>
      <c r="V874">
        <v>16</v>
      </c>
      <c r="W874">
        <v>0</v>
      </c>
      <c r="X874" t="s">
        <v>19</v>
      </c>
    </row>
    <row r="875" spans="1:24" x14ac:dyDescent="0.3">
      <c r="A875" s="1">
        <v>45412.324074074073</v>
      </c>
      <c r="B875" s="1" t="str">
        <f>TEXT(sensor_data[[#This Row],[Timestamp]], "MMMM")</f>
        <v>April</v>
      </c>
      <c r="C8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75" s="2">
        <f>MONTH(sensor_data[[#This Row],[Timestamp]])</f>
        <v>4</v>
      </c>
      <c r="E875" s="2">
        <f>DAY(sensor_data[[#This Row],[Timestamp]])</f>
        <v>30</v>
      </c>
      <c r="F875" t="s">
        <v>462</v>
      </c>
      <c r="H875">
        <v>60</v>
      </c>
      <c r="I875">
        <v>58.7</v>
      </c>
      <c r="J875" t="b">
        <v>1</v>
      </c>
      <c r="K875">
        <v>2</v>
      </c>
      <c r="L875" t="str">
        <f>IF(sensor_data[[#This Row],[HVAC Setting]]&lt;=2, "Low", IF(sensor_data[[#This Row],[HVAC Setting]]=3, "Normal", "High"))</f>
        <v>Low</v>
      </c>
      <c r="M875">
        <v>12.36</v>
      </c>
      <c r="N875">
        <v>12.36</v>
      </c>
      <c r="O875">
        <f>(sensor_data[[#This Row],[Energy Consumption]]-AVERAGE(sensor_data[Energy Consumption]))/_xlfn.STDEV.P(sensor_data[Energy Consumption])</f>
        <v>-0.10513698510639669</v>
      </c>
      <c r="P875" t="str">
        <f>IF(ABS(sensor_data[[#This Row],[z_zcore]])&gt;3, "Outlier", "Normal")</f>
        <v>Normal</v>
      </c>
      <c r="Q875">
        <f>AVERAGEIF(sensor_data[Unit ID], sensor_data[[#This Row],[Unit ID]], sensor_data[EC])</f>
        <v>15.984999999999998</v>
      </c>
      <c r="R875">
        <f>IF(ISBLANK(sensor_data[[#This Row],[EC]]), sensor_data[[#This Row],[average]], sensor_data[[#This Row],[EC]])</f>
        <v>12.36</v>
      </c>
      <c r="S875" t="str">
        <f>IF(sensor_data[[#This Row],[Filled Energy Consumption]]&gt;AVERAGE(sensor_data[Filled Energy Consumption]), "High", "Low")</f>
        <v>Low</v>
      </c>
      <c r="T875" t="s">
        <v>97</v>
      </c>
      <c r="U875" t="b">
        <v>1</v>
      </c>
      <c r="V875">
        <v>23</v>
      </c>
      <c r="W875">
        <v>1</v>
      </c>
      <c r="X875" t="s">
        <v>17</v>
      </c>
    </row>
    <row r="876" spans="1:24" x14ac:dyDescent="0.3">
      <c r="A876" s="1">
        <v>45648.618506944447</v>
      </c>
      <c r="B876" s="1" t="str">
        <f>TEXT(sensor_data[[#This Row],[Timestamp]], "MMMM")</f>
        <v>December</v>
      </c>
      <c r="C8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76" s="2">
        <f>MONTH(sensor_data[[#This Row],[Timestamp]])</f>
        <v>12</v>
      </c>
      <c r="E876" s="2">
        <f>DAY(sensor_data[[#This Row],[Timestamp]])</f>
        <v>22</v>
      </c>
      <c r="F876" t="s">
        <v>462</v>
      </c>
      <c r="H876">
        <v>58.9</v>
      </c>
      <c r="I876">
        <v>32.799999999999997</v>
      </c>
      <c r="J876" t="b">
        <v>1</v>
      </c>
      <c r="K876">
        <v>5</v>
      </c>
      <c r="L876" t="str">
        <f>IF(sensor_data[[#This Row],[HVAC Setting]]&lt;=2, "Low", IF(sensor_data[[#This Row],[HVAC Setting]]=3, "Normal", "High"))</f>
        <v>High</v>
      </c>
      <c r="M876">
        <v>27.76</v>
      </c>
      <c r="N876">
        <v>27.76</v>
      </c>
      <c r="O876">
        <f>(sensor_data[[#This Row],[Energy Consumption]]-AVERAGE(sensor_data[Energy Consumption]))/_xlfn.STDEV.P(sensor_data[Energy Consumption])</f>
        <v>7.3939112300997617E-2</v>
      </c>
      <c r="P876" t="str">
        <f>IF(ABS(sensor_data[[#This Row],[z_zcore]])&gt;3, "Outlier", "Normal")</f>
        <v>Normal</v>
      </c>
      <c r="Q876">
        <f>AVERAGEIF(sensor_data[Unit ID], sensor_data[[#This Row],[Unit ID]], sensor_data[EC])</f>
        <v>15.984999999999998</v>
      </c>
      <c r="R876">
        <f>IF(ISBLANK(sensor_data[[#This Row],[EC]]), sensor_data[[#This Row],[average]], sensor_data[[#This Row],[EC]])</f>
        <v>27.76</v>
      </c>
      <c r="S876" t="str">
        <f>IF(sensor_data[[#This Row],[Filled Energy Consumption]]&gt;AVERAGE(sensor_data[Filled Energy Consumption]), "High", "Low")</f>
        <v>High</v>
      </c>
      <c r="T876" t="s">
        <v>385</v>
      </c>
      <c r="U876" t="b">
        <v>1</v>
      </c>
      <c r="V876">
        <v>8</v>
      </c>
      <c r="W876">
        <v>1</v>
      </c>
      <c r="X876" t="s">
        <v>17</v>
      </c>
    </row>
    <row r="877" spans="1:24" x14ac:dyDescent="0.3">
      <c r="A877" s="1">
        <v>45372.22996527778</v>
      </c>
      <c r="B877" s="1" t="str">
        <f>TEXT(sensor_data[[#This Row],[Timestamp]], "MMMM")</f>
        <v>March</v>
      </c>
      <c r="C8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77" s="2">
        <f>MONTH(sensor_data[[#This Row],[Timestamp]])</f>
        <v>3</v>
      </c>
      <c r="E877" s="2">
        <f>DAY(sensor_data[[#This Row],[Timestamp]])</f>
        <v>21</v>
      </c>
      <c r="F877" t="s">
        <v>462</v>
      </c>
      <c r="H877">
        <v>69.3</v>
      </c>
      <c r="I877">
        <v>46</v>
      </c>
      <c r="J877" t="b">
        <v>0</v>
      </c>
      <c r="K877">
        <v>0</v>
      </c>
      <c r="L877" t="str">
        <f>IF(sensor_data[[#This Row],[HVAC Setting]]&lt;=2, "Low", IF(sensor_data[[#This Row],[HVAC Setting]]=3, "Normal", "High"))</f>
        <v>Low</v>
      </c>
      <c r="M877">
        <v>1</v>
      </c>
      <c r="N877">
        <v>1</v>
      </c>
      <c r="O877">
        <f>(sensor_data[[#This Row],[Energy Consumption]]-AVERAGE(sensor_data[Energy Consumption]))/_xlfn.STDEV.P(sensor_data[Energy Consumption])</f>
        <v>-0.23723467773938361</v>
      </c>
      <c r="P877" t="str">
        <f>IF(ABS(sensor_data[[#This Row],[z_zcore]])&gt;3, "Outlier", "Normal")</f>
        <v>Normal</v>
      </c>
      <c r="Q877">
        <f>AVERAGEIF(sensor_data[Unit ID], sensor_data[[#This Row],[Unit ID]], sensor_data[EC])</f>
        <v>15.984999999999998</v>
      </c>
      <c r="R877">
        <f>IF(ISBLANK(sensor_data[[#This Row],[EC]]), sensor_data[[#This Row],[average]], sensor_data[[#This Row],[EC]])</f>
        <v>1</v>
      </c>
      <c r="S877" t="str">
        <f>IF(sensor_data[[#This Row],[Filled Energy Consumption]]&gt;AVERAGE(sensor_data[Filled Energy Consumption]), "High", "Low")</f>
        <v>Low</v>
      </c>
      <c r="T877" t="s">
        <v>208</v>
      </c>
      <c r="U877" t="b">
        <v>0</v>
      </c>
      <c r="V877">
        <v>1</v>
      </c>
      <c r="W877">
        <v>1</v>
      </c>
      <c r="X877" t="s">
        <v>14</v>
      </c>
    </row>
    <row r="878" spans="1:24" x14ac:dyDescent="0.3">
      <c r="A878" s="1">
        <v>45615.251319444447</v>
      </c>
      <c r="B878" s="1" t="str">
        <f>TEXT(sensor_data[[#This Row],[Timestamp]], "MMMM")</f>
        <v>November</v>
      </c>
      <c r="C8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78" s="2">
        <f>MONTH(sensor_data[[#This Row],[Timestamp]])</f>
        <v>11</v>
      </c>
      <c r="E878" s="2">
        <f>DAY(sensor_data[[#This Row],[Timestamp]])</f>
        <v>19</v>
      </c>
      <c r="F878" t="s">
        <v>462</v>
      </c>
      <c r="H878">
        <v>69.7</v>
      </c>
      <c r="I878">
        <v>49.4</v>
      </c>
      <c r="J878" t="b">
        <v>0</v>
      </c>
      <c r="K878">
        <v>2</v>
      </c>
      <c r="L878" t="str">
        <f>IF(sensor_data[[#This Row],[HVAC Setting]]&lt;=2, "Low", IF(sensor_data[[#This Row],[HVAC Setting]]=3, "Normal", "High"))</f>
        <v>Low</v>
      </c>
      <c r="M878">
        <v>10</v>
      </c>
      <c r="N878">
        <v>10</v>
      </c>
      <c r="O878">
        <f>(sensor_data[[#This Row],[Energy Consumption]]-AVERAGE(sensor_data[Energy Consumption]))/_xlfn.STDEV.P(sensor_data[Energy Consumption])</f>
        <v>-0.13257981561817916</v>
      </c>
      <c r="P878" t="str">
        <f>IF(ABS(sensor_data[[#This Row],[z_zcore]])&gt;3, "Outlier", "Normal")</f>
        <v>Normal</v>
      </c>
      <c r="Q878">
        <f>AVERAGEIF(sensor_data[Unit ID], sensor_data[[#This Row],[Unit ID]], sensor_data[EC])</f>
        <v>15.984999999999998</v>
      </c>
      <c r="R878">
        <f>IF(ISBLANK(sensor_data[[#This Row],[EC]]), sensor_data[[#This Row],[average]], sensor_data[[#This Row],[EC]])</f>
        <v>10</v>
      </c>
      <c r="S878" t="str">
        <f>IF(sensor_data[[#This Row],[Filled Energy Consumption]]&gt;AVERAGE(sensor_data[Filled Energy Consumption]), "High", "Low")</f>
        <v>Low</v>
      </c>
      <c r="T878" t="s">
        <v>423</v>
      </c>
      <c r="U878" t="b">
        <v>0</v>
      </c>
      <c r="V878">
        <v>22</v>
      </c>
      <c r="W878">
        <v>0</v>
      </c>
      <c r="X878" t="s">
        <v>19</v>
      </c>
    </row>
    <row r="879" spans="1:24" x14ac:dyDescent="0.3">
      <c r="A879" s="1">
        <v>45615.276087962964</v>
      </c>
      <c r="B879" s="1" t="str">
        <f>TEXT(sensor_data[[#This Row],[Timestamp]], "MMMM")</f>
        <v>November</v>
      </c>
      <c r="C8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79" s="2">
        <f>MONTH(sensor_data[[#This Row],[Timestamp]])</f>
        <v>11</v>
      </c>
      <c r="E879" s="2">
        <f>DAY(sensor_data[[#This Row],[Timestamp]])</f>
        <v>19</v>
      </c>
      <c r="F879" t="s">
        <v>462</v>
      </c>
      <c r="H879">
        <v>69.3</v>
      </c>
      <c r="I879">
        <v>43.6</v>
      </c>
      <c r="J879" t="b">
        <v>0</v>
      </c>
      <c r="K879">
        <v>2</v>
      </c>
      <c r="L879" t="str">
        <f>IF(sensor_data[[#This Row],[HVAC Setting]]&lt;=2, "Low", IF(sensor_data[[#This Row],[HVAC Setting]]=3, "Normal", "High"))</f>
        <v>Low</v>
      </c>
      <c r="M879">
        <v>10</v>
      </c>
      <c r="N879">
        <v>10</v>
      </c>
      <c r="O879">
        <f>(sensor_data[[#This Row],[Energy Consumption]]-AVERAGE(sensor_data[Energy Consumption]))/_xlfn.STDEV.P(sensor_data[Energy Consumption])</f>
        <v>-0.13257981561817916</v>
      </c>
      <c r="P879" t="str">
        <f>IF(ABS(sensor_data[[#This Row],[z_zcore]])&gt;3, "Outlier", "Normal")</f>
        <v>Normal</v>
      </c>
      <c r="Q879">
        <f>AVERAGEIF(sensor_data[Unit ID], sensor_data[[#This Row],[Unit ID]], sensor_data[EC])</f>
        <v>15.984999999999998</v>
      </c>
      <c r="R879">
        <f>IF(ISBLANK(sensor_data[[#This Row],[EC]]), sensor_data[[#This Row],[average]], sensor_data[[#This Row],[EC]])</f>
        <v>10</v>
      </c>
      <c r="S879" t="str">
        <f>IF(sensor_data[[#This Row],[Filled Energy Consumption]]&gt;AVERAGE(sensor_data[Filled Energy Consumption]), "High", "Low")</f>
        <v>Low</v>
      </c>
      <c r="T879" t="s">
        <v>408</v>
      </c>
      <c r="U879" t="b">
        <v>0</v>
      </c>
      <c r="V879">
        <v>2</v>
      </c>
      <c r="W879">
        <v>0</v>
      </c>
      <c r="X879" t="s">
        <v>19</v>
      </c>
    </row>
    <row r="880" spans="1:24" x14ac:dyDescent="0.3">
      <c r="A880" s="1">
        <v>45381.055358796293</v>
      </c>
      <c r="B880" s="1" t="str">
        <f>TEXT(sensor_data[[#This Row],[Timestamp]], "MMMM")</f>
        <v>March</v>
      </c>
      <c r="C8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80" s="2">
        <f>MONTH(sensor_data[[#This Row],[Timestamp]])</f>
        <v>3</v>
      </c>
      <c r="E880" s="2">
        <f>DAY(sensor_data[[#This Row],[Timestamp]])</f>
        <v>30</v>
      </c>
      <c r="F880" t="s">
        <v>462</v>
      </c>
      <c r="H880">
        <v>71.5</v>
      </c>
      <c r="I880">
        <v>55.6</v>
      </c>
      <c r="J880" t="b">
        <v>0</v>
      </c>
      <c r="K880">
        <v>1.5</v>
      </c>
      <c r="L880" t="str">
        <f>IF(sensor_data[[#This Row],[HVAC Setting]]&lt;=2, "Low", IF(sensor_data[[#This Row],[HVAC Setting]]=3, "Normal", "High"))</f>
        <v>Low</v>
      </c>
      <c r="M880">
        <v>7.88</v>
      </c>
      <c r="N880">
        <v>7.88</v>
      </c>
      <c r="O880">
        <f>(sensor_data[[#This Row],[Energy Consumption]]-AVERAGE(sensor_data[Energy Consumption]))/_xlfn.STDEV.P(sensor_data[Energy Consumption])</f>
        <v>-0.15723184980672958</v>
      </c>
      <c r="P880" t="str">
        <f>IF(ABS(sensor_data[[#This Row],[z_zcore]])&gt;3, "Outlier", "Normal")</f>
        <v>Normal</v>
      </c>
      <c r="Q880">
        <f>AVERAGEIF(sensor_data[Unit ID], sensor_data[[#This Row],[Unit ID]], sensor_data[EC])</f>
        <v>15.984999999999998</v>
      </c>
      <c r="R880">
        <f>IF(ISBLANK(sensor_data[[#This Row],[EC]]), sensor_data[[#This Row],[average]], sensor_data[[#This Row],[EC]])</f>
        <v>7.88</v>
      </c>
      <c r="S880" t="str">
        <f>IF(sensor_data[[#This Row],[Filled Energy Consumption]]&gt;AVERAGE(sensor_data[Filled Energy Consumption]), "High", "Low")</f>
        <v>Low</v>
      </c>
      <c r="T880" t="s">
        <v>62</v>
      </c>
      <c r="U880" t="b">
        <v>0</v>
      </c>
      <c r="V880">
        <v>11</v>
      </c>
      <c r="W880">
        <v>0</v>
      </c>
      <c r="X880" t="s">
        <v>19</v>
      </c>
    </row>
    <row r="881" spans="1:24" x14ac:dyDescent="0.3">
      <c r="A881" s="1">
        <v>45408.745335648149</v>
      </c>
      <c r="B881" s="1" t="str">
        <f>TEXT(sensor_data[[#This Row],[Timestamp]], "MMMM")</f>
        <v>April</v>
      </c>
      <c r="C8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81" s="2">
        <f>MONTH(sensor_data[[#This Row],[Timestamp]])</f>
        <v>4</v>
      </c>
      <c r="E881" s="2">
        <f>DAY(sensor_data[[#This Row],[Timestamp]])</f>
        <v>26</v>
      </c>
      <c r="F881" t="s">
        <v>462</v>
      </c>
      <c r="H881">
        <v>73.599999999999994</v>
      </c>
      <c r="I881">
        <v>43.6</v>
      </c>
      <c r="J881" t="b">
        <v>0</v>
      </c>
      <c r="K881">
        <v>2</v>
      </c>
      <c r="L881" t="str">
        <f>IF(sensor_data[[#This Row],[HVAC Setting]]&lt;=2, "Low", IF(sensor_data[[#This Row],[HVAC Setting]]=3, "Normal", "High"))</f>
        <v>Low</v>
      </c>
      <c r="O881">
        <f>(sensor_data[[#This Row],[Energy Consumption]]-AVERAGE(sensor_data[Energy Consumption]))/_xlfn.STDEV.P(sensor_data[Energy Consumption])</f>
        <v>-0.24886299575285079</v>
      </c>
      <c r="P881" t="str">
        <f>IF(ABS(sensor_data[[#This Row],[z_zcore]])&gt;3, "Outlier", "Normal")</f>
        <v>Normal</v>
      </c>
      <c r="Q881">
        <f>AVERAGEIF(sensor_data[Unit ID], sensor_data[[#This Row],[Unit ID]], sensor_data[EC])</f>
        <v>15.984999999999998</v>
      </c>
      <c r="R881">
        <f>IF(ISBLANK(sensor_data[[#This Row],[EC]]), sensor_data[[#This Row],[average]], sensor_data[[#This Row],[EC]])</f>
        <v>15.984999999999998</v>
      </c>
      <c r="S881" t="str">
        <f>IF(sensor_data[[#This Row],[Filled Energy Consumption]]&gt;AVERAGE(sensor_data[Filled Energy Consumption]), "High", "Low")</f>
        <v>Low</v>
      </c>
      <c r="T881" t="s">
        <v>464</v>
      </c>
      <c r="U881" t="b">
        <v>0</v>
      </c>
      <c r="V881">
        <v>12</v>
      </c>
      <c r="W881">
        <v>1</v>
      </c>
      <c r="X881" t="s">
        <v>14</v>
      </c>
    </row>
    <row r="882" spans="1:24" x14ac:dyDescent="0.3">
      <c r="A882" s="1">
        <v>45637.319409722222</v>
      </c>
      <c r="B882" s="1" t="str">
        <f>TEXT(sensor_data[[#This Row],[Timestamp]], "MMMM")</f>
        <v>December</v>
      </c>
      <c r="C8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82" s="2">
        <f>MONTH(sensor_data[[#This Row],[Timestamp]])</f>
        <v>12</v>
      </c>
      <c r="E882" s="2">
        <f>DAY(sensor_data[[#This Row],[Timestamp]])</f>
        <v>11</v>
      </c>
      <c r="F882" t="s">
        <v>465</v>
      </c>
      <c r="H882">
        <v>47.9</v>
      </c>
      <c r="I882">
        <v>31.7</v>
      </c>
      <c r="J882" t="b">
        <v>0</v>
      </c>
      <c r="K882">
        <v>3</v>
      </c>
      <c r="L882" t="str">
        <f>IF(sensor_data[[#This Row],[HVAC Setting]]&lt;=2, "Low", IF(sensor_data[[#This Row],[HVAC Setting]]=3, "Normal", "High"))</f>
        <v>Normal</v>
      </c>
      <c r="M882">
        <v>17</v>
      </c>
      <c r="N882">
        <v>17</v>
      </c>
      <c r="O882">
        <f>(sensor_data[[#This Row],[Energy Consumption]]-AVERAGE(sensor_data[Energy Consumption]))/_xlfn.STDEV.P(sensor_data[Energy Consumption])</f>
        <v>-5.1181589523909048E-2</v>
      </c>
      <c r="P882" t="str">
        <f>IF(ABS(sensor_data[[#This Row],[z_zcore]])&gt;3, "Outlier", "Normal")</f>
        <v>Normal</v>
      </c>
      <c r="Q882">
        <f>AVERAGEIF(sensor_data[Unit ID], sensor_data[[#This Row],[Unit ID]], sensor_data[EC])</f>
        <v>20.105625</v>
      </c>
      <c r="R882">
        <f>IF(ISBLANK(sensor_data[[#This Row],[EC]]), sensor_data[[#This Row],[average]], sensor_data[[#This Row],[EC]])</f>
        <v>17</v>
      </c>
      <c r="S882" t="str">
        <f>IF(sensor_data[[#This Row],[Filled Energy Consumption]]&gt;AVERAGE(sensor_data[Filled Energy Consumption]), "High", "Low")</f>
        <v>Low</v>
      </c>
      <c r="T882" t="s">
        <v>162</v>
      </c>
      <c r="U882" t="b">
        <v>0</v>
      </c>
      <c r="V882">
        <v>5</v>
      </c>
      <c r="W882">
        <v>0</v>
      </c>
      <c r="X882" t="s">
        <v>14</v>
      </c>
    </row>
    <row r="883" spans="1:24" x14ac:dyDescent="0.3">
      <c r="A883" s="1">
        <v>45556.052546296298</v>
      </c>
      <c r="B883" s="1" t="str">
        <f>TEXT(sensor_data[[#This Row],[Timestamp]], "MMMM")</f>
        <v>September</v>
      </c>
      <c r="C8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83" s="2">
        <f>MONTH(sensor_data[[#This Row],[Timestamp]])</f>
        <v>9</v>
      </c>
      <c r="E883" s="2">
        <f>DAY(sensor_data[[#This Row],[Timestamp]])</f>
        <v>21</v>
      </c>
      <c r="F883" t="s">
        <v>465</v>
      </c>
      <c r="H883">
        <v>79.099999999999994</v>
      </c>
      <c r="I883">
        <v>58.4</v>
      </c>
      <c r="J883" t="b">
        <v>0</v>
      </c>
      <c r="K883">
        <v>2.5</v>
      </c>
      <c r="L883" t="str">
        <f>IF(sensor_data[[#This Row],[HVAC Setting]]&lt;=2, "Low", IF(sensor_data[[#This Row],[HVAC Setting]]=3, "Normal", "High"))</f>
        <v>High</v>
      </c>
      <c r="M883">
        <v>14.18</v>
      </c>
      <c r="N883">
        <v>14.18</v>
      </c>
      <c r="O883">
        <f>(sensor_data[[#This Row],[Energy Consumption]]-AVERAGE(sensor_data[Energy Consumption]))/_xlfn.STDEV.P(sensor_data[Energy Consumption])</f>
        <v>-8.3973446321886441E-2</v>
      </c>
      <c r="P883" t="str">
        <f>IF(ABS(sensor_data[[#This Row],[z_zcore]])&gt;3, "Outlier", "Normal")</f>
        <v>Normal</v>
      </c>
      <c r="Q883">
        <f>AVERAGEIF(sensor_data[Unit ID], sensor_data[[#This Row],[Unit ID]], sensor_data[EC])</f>
        <v>20.105625</v>
      </c>
      <c r="R883">
        <f>IF(ISBLANK(sensor_data[[#This Row],[EC]]), sensor_data[[#This Row],[average]], sensor_data[[#This Row],[EC]])</f>
        <v>14.18</v>
      </c>
      <c r="S883" t="str">
        <f>IF(sensor_data[[#This Row],[Filled Energy Consumption]]&gt;AVERAGE(sensor_data[Filled Energy Consumption]), "High", "Low")</f>
        <v>Low</v>
      </c>
      <c r="T883" t="s">
        <v>172</v>
      </c>
      <c r="U883" t="b">
        <v>0</v>
      </c>
      <c r="V883">
        <v>21</v>
      </c>
      <c r="W883">
        <v>1</v>
      </c>
      <c r="X883" t="s">
        <v>17</v>
      </c>
    </row>
    <row r="884" spans="1:24" x14ac:dyDescent="0.3">
      <c r="A884" s="1">
        <v>45336.954293981478</v>
      </c>
      <c r="B884" s="1" t="str">
        <f>TEXT(sensor_data[[#This Row],[Timestamp]], "MMMM")</f>
        <v>February</v>
      </c>
      <c r="C8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84" s="2">
        <f>MONTH(sensor_data[[#This Row],[Timestamp]])</f>
        <v>2</v>
      </c>
      <c r="E884" s="2">
        <f>DAY(sensor_data[[#This Row],[Timestamp]])</f>
        <v>14</v>
      </c>
      <c r="F884" t="s">
        <v>465</v>
      </c>
      <c r="H884">
        <v>41.4</v>
      </c>
      <c r="I884">
        <v>32.799999999999997</v>
      </c>
      <c r="J884" t="b">
        <v>0</v>
      </c>
      <c r="K884">
        <v>4</v>
      </c>
      <c r="L884" t="str">
        <f>IF(sensor_data[[#This Row],[HVAC Setting]]&lt;=2, "Low", IF(sensor_data[[#This Row],[HVAC Setting]]=3, "Normal", "High"))</f>
        <v>High</v>
      </c>
      <c r="M884">
        <v>22</v>
      </c>
      <c r="N884">
        <v>22</v>
      </c>
      <c r="O884">
        <f>(sensor_data[[#This Row],[Energy Consumption]]-AVERAGE(sensor_data[Energy Consumption]))/_xlfn.STDEV.P(sensor_data[Energy Consumption])</f>
        <v>6.9600005434267524E-3</v>
      </c>
      <c r="P884" t="str">
        <f>IF(ABS(sensor_data[[#This Row],[z_zcore]])&gt;3, "Outlier", "Normal")</f>
        <v>Normal</v>
      </c>
      <c r="Q884">
        <f>AVERAGEIF(sensor_data[Unit ID], sensor_data[[#This Row],[Unit ID]], sensor_data[EC])</f>
        <v>20.105625</v>
      </c>
      <c r="R884">
        <f>IF(ISBLANK(sensor_data[[#This Row],[EC]]), sensor_data[[#This Row],[average]], sensor_data[[#This Row],[EC]])</f>
        <v>22</v>
      </c>
      <c r="S884" t="str">
        <f>IF(sensor_data[[#This Row],[Filled Energy Consumption]]&gt;AVERAGE(sensor_data[Filled Energy Consumption]), "High", "Low")</f>
        <v>High</v>
      </c>
      <c r="T884" t="s">
        <v>440</v>
      </c>
      <c r="U884" t="b">
        <v>0</v>
      </c>
      <c r="V884">
        <v>2</v>
      </c>
      <c r="W884">
        <v>0</v>
      </c>
      <c r="X884" t="s">
        <v>19</v>
      </c>
    </row>
    <row r="885" spans="1:24" x14ac:dyDescent="0.3">
      <c r="A885" s="1">
        <v>45592.113692129627</v>
      </c>
      <c r="B885" s="1" t="str">
        <f>TEXT(sensor_data[[#This Row],[Timestamp]], "MMMM")</f>
        <v>October</v>
      </c>
      <c r="C8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85" s="2">
        <f>MONTH(sensor_data[[#This Row],[Timestamp]])</f>
        <v>10</v>
      </c>
      <c r="E885" s="2">
        <f>DAY(sensor_data[[#This Row],[Timestamp]])</f>
        <v>27</v>
      </c>
      <c r="F885" t="s">
        <v>465</v>
      </c>
      <c r="H885">
        <v>74</v>
      </c>
      <c r="I885">
        <v>40.1</v>
      </c>
      <c r="J885" t="b">
        <v>1</v>
      </c>
      <c r="K885">
        <v>2.5</v>
      </c>
      <c r="L885" t="str">
        <f>IF(sensor_data[[#This Row],[HVAC Setting]]&lt;=2, "Low", IF(sensor_data[[#This Row],[HVAC Setting]]=3, "Normal", "High"))</f>
        <v>High</v>
      </c>
      <c r="M885">
        <v>14.98</v>
      </c>
      <c r="N885">
        <v>14.98</v>
      </c>
      <c r="O885">
        <f>(sensor_data[[#This Row],[Energy Consumption]]-AVERAGE(sensor_data[Energy Consumption]))/_xlfn.STDEV.P(sensor_data[Energy Consumption])</f>
        <v>-7.4670791911112713E-2</v>
      </c>
      <c r="P885" t="str">
        <f>IF(ABS(sensor_data[[#This Row],[z_zcore]])&gt;3, "Outlier", "Normal")</f>
        <v>Normal</v>
      </c>
      <c r="Q885">
        <f>AVERAGEIF(sensor_data[Unit ID], sensor_data[[#This Row],[Unit ID]], sensor_data[EC])</f>
        <v>20.105625</v>
      </c>
      <c r="R885">
        <f>IF(ISBLANK(sensor_data[[#This Row],[EC]]), sensor_data[[#This Row],[average]], sensor_data[[#This Row],[EC]])</f>
        <v>14.98</v>
      </c>
      <c r="S885" t="str">
        <f>IF(sensor_data[[#This Row],[Filled Energy Consumption]]&gt;AVERAGE(sensor_data[Filled Energy Consumption]), "High", "Low")</f>
        <v>Low</v>
      </c>
      <c r="T885" t="s">
        <v>32</v>
      </c>
      <c r="U885" t="b">
        <v>1</v>
      </c>
      <c r="V885">
        <v>12</v>
      </c>
      <c r="W885">
        <v>0</v>
      </c>
      <c r="X885" t="s">
        <v>14</v>
      </c>
    </row>
    <row r="886" spans="1:24" x14ac:dyDescent="0.3">
      <c r="A886" s="1">
        <v>45550.288703703707</v>
      </c>
      <c r="B886" s="1" t="str">
        <f>TEXT(sensor_data[[#This Row],[Timestamp]], "MMMM")</f>
        <v>September</v>
      </c>
      <c r="C8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86" s="2">
        <f>MONTH(sensor_data[[#This Row],[Timestamp]])</f>
        <v>9</v>
      </c>
      <c r="E886" s="2">
        <f>DAY(sensor_data[[#This Row],[Timestamp]])</f>
        <v>15</v>
      </c>
      <c r="F886" t="s">
        <v>465</v>
      </c>
      <c r="H886">
        <v>77</v>
      </c>
      <c r="I886">
        <v>42.3</v>
      </c>
      <c r="J886" t="b">
        <v>1</v>
      </c>
      <c r="K886">
        <v>2.5</v>
      </c>
      <c r="L886" t="str">
        <f>IF(sensor_data[[#This Row],[HVAC Setting]]&lt;=2, "Low", IF(sensor_data[[#This Row],[HVAC Setting]]=3, "Normal", "High"))</f>
        <v>High</v>
      </c>
      <c r="M886">
        <v>16.03</v>
      </c>
      <c r="N886">
        <v>16.03</v>
      </c>
      <c r="O886">
        <f>(sensor_data[[#This Row],[Energy Consumption]]-AVERAGE(sensor_data[Energy Consumption]))/_xlfn.STDEV.P(sensor_data[Energy Consumption])</f>
        <v>-6.2461057996972186E-2</v>
      </c>
      <c r="P886" t="str">
        <f>IF(ABS(sensor_data[[#This Row],[z_zcore]])&gt;3, "Outlier", "Normal")</f>
        <v>Normal</v>
      </c>
      <c r="Q886">
        <f>AVERAGEIF(sensor_data[Unit ID], sensor_data[[#This Row],[Unit ID]], sensor_data[EC])</f>
        <v>20.105625</v>
      </c>
      <c r="R886">
        <f>IF(ISBLANK(sensor_data[[#This Row],[EC]]), sensor_data[[#This Row],[average]], sensor_data[[#This Row],[EC]])</f>
        <v>16.03</v>
      </c>
      <c r="S886" t="str">
        <f>IF(sensor_data[[#This Row],[Filled Energy Consumption]]&gt;AVERAGE(sensor_data[Filled Energy Consumption]), "High", "Low")</f>
        <v>Low</v>
      </c>
      <c r="T886" t="s">
        <v>410</v>
      </c>
      <c r="U886" t="b">
        <v>1</v>
      </c>
      <c r="V886">
        <v>13</v>
      </c>
      <c r="W886">
        <v>1</v>
      </c>
      <c r="X886" t="s">
        <v>19</v>
      </c>
    </row>
    <row r="887" spans="1:24" x14ac:dyDescent="0.3">
      <c r="A887" s="1">
        <v>45473.338807870372</v>
      </c>
      <c r="B887" s="1" t="str">
        <f>TEXT(sensor_data[[#This Row],[Timestamp]], "MMMM")</f>
        <v>June</v>
      </c>
      <c r="C8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87" s="2">
        <f>MONTH(sensor_data[[#This Row],[Timestamp]])</f>
        <v>6</v>
      </c>
      <c r="E887" s="2">
        <f>DAY(sensor_data[[#This Row],[Timestamp]])</f>
        <v>30</v>
      </c>
      <c r="F887" t="s">
        <v>465</v>
      </c>
      <c r="H887">
        <v>101.6</v>
      </c>
      <c r="I887">
        <v>53.5</v>
      </c>
      <c r="J887" t="b">
        <v>0</v>
      </c>
      <c r="K887">
        <v>4.5</v>
      </c>
      <c r="L887" t="str">
        <f>IF(sensor_data[[#This Row],[HVAC Setting]]&lt;=2, "Low", IF(sensor_data[[#This Row],[HVAC Setting]]=3, "Normal", "High"))</f>
        <v>High</v>
      </c>
      <c r="M887">
        <v>26.78</v>
      </c>
      <c r="N887">
        <v>26.78</v>
      </c>
      <c r="O887">
        <f>(sensor_data[[#This Row],[Energy Consumption]]-AVERAGE(sensor_data[Energy Consumption]))/_xlfn.STDEV.P(sensor_data[Energy Consumption])</f>
        <v>6.2543360647799792E-2</v>
      </c>
      <c r="P887" t="str">
        <f>IF(ABS(sensor_data[[#This Row],[z_zcore]])&gt;3, "Outlier", "Normal")</f>
        <v>Normal</v>
      </c>
      <c r="Q887">
        <f>AVERAGEIF(sensor_data[Unit ID], sensor_data[[#This Row],[Unit ID]], sensor_data[EC])</f>
        <v>20.105625</v>
      </c>
      <c r="R887">
        <f>IF(ISBLANK(sensor_data[[#This Row],[EC]]), sensor_data[[#This Row],[average]], sensor_data[[#This Row],[EC]])</f>
        <v>26.78</v>
      </c>
      <c r="S887" t="str">
        <f>IF(sensor_data[[#This Row],[Filled Energy Consumption]]&gt;AVERAGE(sensor_data[Filled Energy Consumption]), "High", "Low")</f>
        <v>High</v>
      </c>
      <c r="T887" t="s">
        <v>466</v>
      </c>
      <c r="U887" t="b">
        <v>0</v>
      </c>
      <c r="V887">
        <v>5</v>
      </c>
      <c r="W887">
        <v>0</v>
      </c>
      <c r="X887" t="s">
        <v>17</v>
      </c>
    </row>
    <row r="888" spans="1:24" x14ac:dyDescent="0.3">
      <c r="A888" s="1">
        <v>45369.330358796295</v>
      </c>
      <c r="B888" s="1" t="str">
        <f>TEXT(sensor_data[[#This Row],[Timestamp]], "MMMM")</f>
        <v>March</v>
      </c>
      <c r="C8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88" s="2">
        <f>MONTH(sensor_data[[#This Row],[Timestamp]])</f>
        <v>3</v>
      </c>
      <c r="E888" s="2">
        <f>DAY(sensor_data[[#This Row],[Timestamp]])</f>
        <v>18</v>
      </c>
      <c r="F888" t="s">
        <v>465</v>
      </c>
      <c r="H888">
        <v>62.9</v>
      </c>
      <c r="I888">
        <v>45.3</v>
      </c>
      <c r="J888" t="b">
        <v>0</v>
      </c>
      <c r="K888">
        <v>3</v>
      </c>
      <c r="L888" t="str">
        <f>IF(sensor_data[[#This Row],[HVAC Setting]]&lt;=2, "Low", IF(sensor_data[[#This Row],[HVAC Setting]]=3, "Normal", "High"))</f>
        <v>Normal</v>
      </c>
      <c r="M888">
        <v>15</v>
      </c>
      <c r="N888">
        <v>15</v>
      </c>
      <c r="O888">
        <f>(sensor_data[[#This Row],[Energy Consumption]]-AVERAGE(sensor_data[Energy Consumption]))/_xlfn.STDEV.P(sensor_data[Energy Consumption])</f>
        <v>-7.4438225550843368E-2</v>
      </c>
      <c r="P888" t="str">
        <f>IF(ABS(sensor_data[[#This Row],[z_zcore]])&gt;3, "Outlier", "Normal")</f>
        <v>Normal</v>
      </c>
      <c r="Q888">
        <f>AVERAGEIF(sensor_data[Unit ID], sensor_data[[#This Row],[Unit ID]], sensor_data[EC])</f>
        <v>20.105625</v>
      </c>
      <c r="R888">
        <f>IF(ISBLANK(sensor_data[[#This Row],[EC]]), sensor_data[[#This Row],[average]], sensor_data[[#This Row],[EC]])</f>
        <v>15</v>
      </c>
      <c r="S888" t="str">
        <f>IF(sensor_data[[#This Row],[Filled Energy Consumption]]&gt;AVERAGE(sensor_data[Filled Energy Consumption]), "High", "Low")</f>
        <v>Low</v>
      </c>
      <c r="T888" t="s">
        <v>422</v>
      </c>
      <c r="U888" t="b">
        <v>0</v>
      </c>
      <c r="V888">
        <v>23</v>
      </c>
      <c r="W888">
        <v>0</v>
      </c>
      <c r="X888" t="s">
        <v>19</v>
      </c>
    </row>
    <row r="889" spans="1:24" x14ac:dyDescent="0.3">
      <c r="A889" s="1">
        <v>45452.692719907405</v>
      </c>
      <c r="B889" s="1" t="str">
        <f>TEXT(sensor_data[[#This Row],[Timestamp]], "MMMM")</f>
        <v>June</v>
      </c>
      <c r="C8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889" s="2">
        <f>MONTH(sensor_data[[#This Row],[Timestamp]])</f>
        <v>6</v>
      </c>
      <c r="E889" s="2">
        <f>DAY(sensor_data[[#This Row],[Timestamp]])</f>
        <v>9</v>
      </c>
      <c r="F889" t="s">
        <v>465</v>
      </c>
      <c r="H889">
        <v>103.1</v>
      </c>
      <c r="I889">
        <v>49.6</v>
      </c>
      <c r="J889" t="b">
        <v>1</v>
      </c>
      <c r="K889">
        <v>5</v>
      </c>
      <c r="L889" t="str">
        <f>IF(sensor_data[[#This Row],[HVAC Setting]]&lt;=2, "Low", IF(sensor_data[[#This Row],[HVAC Setting]]=3, "Normal", "High"))</f>
        <v>High</v>
      </c>
      <c r="M889">
        <v>31.29</v>
      </c>
      <c r="N889">
        <v>31.29</v>
      </c>
      <c r="O889">
        <f>(sensor_data[[#This Row],[Energy Consumption]]-AVERAGE(sensor_data[Energy Consumption]))/_xlfn.STDEV.P(sensor_data[Energy Consumption])</f>
        <v>0.11498707488853667</v>
      </c>
      <c r="P889" t="str">
        <f>IF(ABS(sensor_data[[#This Row],[z_zcore]])&gt;3, "Outlier", "Normal")</f>
        <v>Normal</v>
      </c>
      <c r="Q889">
        <f>AVERAGEIF(sensor_data[Unit ID], sensor_data[[#This Row],[Unit ID]], sensor_data[EC])</f>
        <v>20.105625</v>
      </c>
      <c r="R889">
        <f>IF(ISBLANK(sensor_data[[#This Row],[EC]]), sensor_data[[#This Row],[average]], sensor_data[[#This Row],[EC]])</f>
        <v>31.29</v>
      </c>
      <c r="S889" t="str">
        <f>IF(sensor_data[[#This Row],[Filled Energy Consumption]]&gt;AVERAGE(sensor_data[Filled Energy Consumption]), "High", "Low")</f>
        <v>High</v>
      </c>
      <c r="T889" t="s">
        <v>467</v>
      </c>
      <c r="U889" t="b">
        <v>1</v>
      </c>
      <c r="V889">
        <v>17</v>
      </c>
      <c r="W889">
        <v>1</v>
      </c>
      <c r="X889" t="s">
        <v>19</v>
      </c>
    </row>
    <row r="890" spans="1:24" x14ac:dyDescent="0.3">
      <c r="A890" s="1">
        <v>45343.819050925929</v>
      </c>
      <c r="B890" s="1" t="str">
        <f>TEXT(sensor_data[[#This Row],[Timestamp]], "MMMM")</f>
        <v>February</v>
      </c>
      <c r="C8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90" s="2">
        <f>MONTH(sensor_data[[#This Row],[Timestamp]])</f>
        <v>2</v>
      </c>
      <c r="E890" s="2">
        <f>DAY(sensor_data[[#This Row],[Timestamp]])</f>
        <v>21</v>
      </c>
      <c r="F890" t="s">
        <v>465</v>
      </c>
      <c r="H890">
        <v>45.5</v>
      </c>
      <c r="I890">
        <v>39.1</v>
      </c>
      <c r="J890" t="b">
        <v>1</v>
      </c>
      <c r="K890">
        <v>5</v>
      </c>
      <c r="L890" t="str">
        <f>IF(sensor_data[[#This Row],[HVAC Setting]]&lt;=2, "Low", IF(sensor_data[[#This Row],[HVAC Setting]]=3, "Normal", "High"))</f>
        <v>High</v>
      </c>
      <c r="M890">
        <v>31.95</v>
      </c>
      <c r="N890">
        <v>31.95</v>
      </c>
      <c r="O890">
        <f>(sensor_data[[#This Row],[Energy Consumption]]-AVERAGE(sensor_data[Energy Consumption]))/_xlfn.STDEV.P(sensor_data[Energy Consumption])</f>
        <v>0.12266176477742499</v>
      </c>
      <c r="P890" t="str">
        <f>IF(ABS(sensor_data[[#This Row],[z_zcore]])&gt;3, "Outlier", "Normal")</f>
        <v>Normal</v>
      </c>
      <c r="Q890">
        <f>AVERAGEIF(sensor_data[Unit ID], sensor_data[[#This Row],[Unit ID]], sensor_data[EC])</f>
        <v>20.105625</v>
      </c>
      <c r="R890">
        <f>IF(ISBLANK(sensor_data[[#This Row],[EC]]), sensor_data[[#This Row],[average]], sensor_data[[#This Row],[EC]])</f>
        <v>31.95</v>
      </c>
      <c r="S890" t="str">
        <f>IF(sensor_data[[#This Row],[Filled Energy Consumption]]&gt;AVERAGE(sensor_data[Filled Energy Consumption]), "High", "Low")</f>
        <v>High</v>
      </c>
      <c r="T890" t="s">
        <v>468</v>
      </c>
      <c r="U890" t="b">
        <v>1</v>
      </c>
      <c r="V890">
        <v>17</v>
      </c>
      <c r="W890">
        <v>1</v>
      </c>
      <c r="X890" t="s">
        <v>17</v>
      </c>
    </row>
    <row r="891" spans="1:24" x14ac:dyDescent="0.3">
      <c r="A891" s="1">
        <v>45579.393900462965</v>
      </c>
      <c r="B891" s="1" t="str">
        <f>TEXT(sensor_data[[#This Row],[Timestamp]], "MMMM")</f>
        <v>October</v>
      </c>
      <c r="C8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91" s="2">
        <f>MONTH(sensor_data[[#This Row],[Timestamp]])</f>
        <v>10</v>
      </c>
      <c r="E891" s="2">
        <f>DAY(sensor_data[[#This Row],[Timestamp]])</f>
        <v>14</v>
      </c>
      <c r="F891" t="s">
        <v>465</v>
      </c>
      <c r="H891">
        <v>68</v>
      </c>
      <c r="I891">
        <v>40.5</v>
      </c>
      <c r="J891" t="b">
        <v>0</v>
      </c>
      <c r="K891">
        <v>3</v>
      </c>
      <c r="L891" t="str">
        <f>IF(sensor_data[[#This Row],[HVAC Setting]]&lt;=2, "Low", IF(sensor_data[[#This Row],[HVAC Setting]]=3, "Normal", "High"))</f>
        <v>Normal</v>
      </c>
      <c r="O891">
        <f>(sensor_data[[#This Row],[Energy Consumption]]-AVERAGE(sensor_data[Energy Consumption]))/_xlfn.STDEV.P(sensor_data[Energy Consumption])</f>
        <v>-0.24886299575285079</v>
      </c>
      <c r="P891" t="str">
        <f>IF(ABS(sensor_data[[#This Row],[z_zcore]])&gt;3, "Outlier", "Normal")</f>
        <v>Normal</v>
      </c>
      <c r="Q891">
        <f>AVERAGEIF(sensor_data[Unit ID], sensor_data[[#This Row],[Unit ID]], sensor_data[EC])</f>
        <v>20.105625</v>
      </c>
      <c r="R891">
        <f>IF(ISBLANK(sensor_data[[#This Row],[EC]]), sensor_data[[#This Row],[average]], sensor_data[[#This Row],[EC]])</f>
        <v>20.105625</v>
      </c>
      <c r="S891" t="str">
        <f>IF(sensor_data[[#This Row],[Filled Energy Consumption]]&gt;AVERAGE(sensor_data[Filled Energy Consumption]), "High", "Low")</f>
        <v>High</v>
      </c>
      <c r="T891" t="s">
        <v>457</v>
      </c>
      <c r="U891" t="b">
        <v>0</v>
      </c>
      <c r="V891">
        <v>11</v>
      </c>
      <c r="W891">
        <v>0</v>
      </c>
      <c r="X891" t="s">
        <v>17</v>
      </c>
    </row>
    <row r="892" spans="1:24" x14ac:dyDescent="0.3">
      <c r="A892" s="1">
        <v>45555.276180555556</v>
      </c>
      <c r="B892" s="1" t="str">
        <f>TEXT(sensor_data[[#This Row],[Timestamp]], "MMMM")</f>
        <v>September</v>
      </c>
      <c r="C8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892" s="2">
        <f>MONTH(sensor_data[[#This Row],[Timestamp]])</f>
        <v>9</v>
      </c>
      <c r="E892" s="2">
        <f>DAY(sensor_data[[#This Row],[Timestamp]])</f>
        <v>20</v>
      </c>
      <c r="F892" t="s">
        <v>465</v>
      </c>
      <c r="H892">
        <v>62.9</v>
      </c>
      <c r="I892">
        <v>37.6</v>
      </c>
      <c r="J892" t="b">
        <v>0</v>
      </c>
      <c r="K892">
        <v>3</v>
      </c>
      <c r="L892" t="str">
        <f>IF(sensor_data[[#This Row],[HVAC Setting]]&lt;=2, "Low", IF(sensor_data[[#This Row],[HVAC Setting]]=3, "Normal", "High"))</f>
        <v>Normal</v>
      </c>
      <c r="O892">
        <f>(sensor_data[[#This Row],[Energy Consumption]]-AVERAGE(sensor_data[Energy Consumption]))/_xlfn.STDEV.P(sensor_data[Energy Consumption])</f>
        <v>-0.24886299575285079</v>
      </c>
      <c r="P892" t="str">
        <f>IF(ABS(sensor_data[[#This Row],[z_zcore]])&gt;3, "Outlier", "Normal")</f>
        <v>Normal</v>
      </c>
      <c r="Q892">
        <f>AVERAGEIF(sensor_data[Unit ID], sensor_data[[#This Row],[Unit ID]], sensor_data[EC])</f>
        <v>20.105625</v>
      </c>
      <c r="R892">
        <f>IF(ISBLANK(sensor_data[[#This Row],[EC]]), sensor_data[[#This Row],[average]], sensor_data[[#This Row],[EC]])</f>
        <v>20.105625</v>
      </c>
      <c r="S892" t="str">
        <f>IF(sensor_data[[#This Row],[Filled Energy Consumption]]&gt;AVERAGE(sensor_data[Filled Energy Consumption]), "High", "Low")</f>
        <v>High</v>
      </c>
      <c r="T892" t="s">
        <v>469</v>
      </c>
      <c r="U892" t="b">
        <v>0</v>
      </c>
      <c r="V892">
        <v>23</v>
      </c>
      <c r="W892">
        <v>0</v>
      </c>
      <c r="X892" t="s">
        <v>17</v>
      </c>
    </row>
    <row r="893" spans="1:24" x14ac:dyDescent="0.3">
      <c r="A893" s="1">
        <v>45575.181400462963</v>
      </c>
      <c r="B893" s="1" t="str">
        <f>TEXT(sensor_data[[#This Row],[Timestamp]], "MMMM")</f>
        <v>October</v>
      </c>
      <c r="C8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93" s="2">
        <f>MONTH(sensor_data[[#This Row],[Timestamp]])</f>
        <v>10</v>
      </c>
      <c r="E893" s="2">
        <f>DAY(sensor_data[[#This Row],[Timestamp]])</f>
        <v>10</v>
      </c>
      <c r="F893" t="s">
        <v>465</v>
      </c>
      <c r="H893">
        <v>64.8</v>
      </c>
      <c r="I893">
        <v>52.8</v>
      </c>
      <c r="J893" t="b">
        <v>0</v>
      </c>
      <c r="K893">
        <v>2</v>
      </c>
      <c r="L893" t="str">
        <f>IF(sensor_data[[#This Row],[HVAC Setting]]&lt;=2, "Low", IF(sensor_data[[#This Row],[HVAC Setting]]=3, "Normal", "High"))</f>
        <v>Low</v>
      </c>
      <c r="M893">
        <v>10</v>
      </c>
      <c r="N893">
        <v>10</v>
      </c>
      <c r="O893">
        <f>(sensor_data[[#This Row],[Energy Consumption]]-AVERAGE(sensor_data[Energy Consumption]))/_xlfn.STDEV.P(sensor_data[Energy Consumption])</f>
        <v>-0.13257981561817916</v>
      </c>
      <c r="P893" t="str">
        <f>IF(ABS(sensor_data[[#This Row],[z_zcore]])&gt;3, "Outlier", "Normal")</f>
        <v>Normal</v>
      </c>
      <c r="Q893">
        <f>AVERAGEIF(sensor_data[Unit ID], sensor_data[[#This Row],[Unit ID]], sensor_data[EC])</f>
        <v>20.105625</v>
      </c>
      <c r="R893">
        <f>IF(ISBLANK(sensor_data[[#This Row],[EC]]), sensor_data[[#This Row],[average]], sensor_data[[#This Row],[EC]])</f>
        <v>10</v>
      </c>
      <c r="S893" t="str">
        <f>IF(sensor_data[[#This Row],[Filled Energy Consumption]]&gt;AVERAGE(sensor_data[Filled Energy Consumption]), "High", "Low")</f>
        <v>Low</v>
      </c>
      <c r="T893" t="s">
        <v>470</v>
      </c>
      <c r="U893" t="b">
        <v>0</v>
      </c>
      <c r="V893">
        <v>7</v>
      </c>
      <c r="W893">
        <v>0</v>
      </c>
      <c r="X893" t="s">
        <v>14</v>
      </c>
    </row>
    <row r="894" spans="1:24" x14ac:dyDescent="0.3">
      <c r="A894" s="1">
        <v>45610.134027777778</v>
      </c>
      <c r="B894" s="1" t="str">
        <f>TEXT(sensor_data[[#This Row],[Timestamp]], "MMMM")</f>
        <v>November</v>
      </c>
      <c r="C8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94" s="2">
        <f>MONTH(sensor_data[[#This Row],[Timestamp]])</f>
        <v>11</v>
      </c>
      <c r="E894" s="2">
        <f>DAY(sensor_data[[#This Row],[Timestamp]])</f>
        <v>14</v>
      </c>
      <c r="F894" t="s">
        <v>465</v>
      </c>
      <c r="H894">
        <v>57.6</v>
      </c>
      <c r="I894">
        <v>58</v>
      </c>
      <c r="J894" t="b">
        <v>0</v>
      </c>
      <c r="K894">
        <v>1</v>
      </c>
      <c r="L894" t="str">
        <f>IF(sensor_data[[#This Row],[HVAC Setting]]&lt;=2, "Low", IF(sensor_data[[#This Row],[HVAC Setting]]=3, "Normal", "High"))</f>
        <v>Low</v>
      </c>
      <c r="O894">
        <f>(sensor_data[[#This Row],[Energy Consumption]]-AVERAGE(sensor_data[Energy Consumption]))/_xlfn.STDEV.P(sensor_data[Energy Consumption])</f>
        <v>-0.24886299575285079</v>
      </c>
      <c r="P894" t="str">
        <f>IF(ABS(sensor_data[[#This Row],[z_zcore]])&gt;3, "Outlier", "Normal")</f>
        <v>Normal</v>
      </c>
      <c r="Q894">
        <f>AVERAGEIF(sensor_data[Unit ID], sensor_data[[#This Row],[Unit ID]], sensor_data[EC])</f>
        <v>20.105625</v>
      </c>
      <c r="R894">
        <f>IF(ISBLANK(sensor_data[[#This Row],[EC]]), sensor_data[[#This Row],[average]], sensor_data[[#This Row],[EC]])</f>
        <v>20.105625</v>
      </c>
      <c r="S894" t="str">
        <f>IF(sensor_data[[#This Row],[Filled Energy Consumption]]&gt;AVERAGE(sensor_data[Filled Energy Consumption]), "High", "Low")</f>
        <v>High</v>
      </c>
      <c r="T894" t="s">
        <v>108</v>
      </c>
      <c r="U894" t="b">
        <v>0</v>
      </c>
      <c r="V894">
        <v>9</v>
      </c>
      <c r="W894">
        <v>0</v>
      </c>
      <c r="X894" t="s">
        <v>14</v>
      </c>
    </row>
    <row r="895" spans="1:24" x14ac:dyDescent="0.3">
      <c r="A895" s="1">
        <v>45591.966921296298</v>
      </c>
      <c r="B895" s="1" t="str">
        <f>TEXT(sensor_data[[#This Row],[Timestamp]], "MMMM")</f>
        <v>October</v>
      </c>
      <c r="C8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95" s="2">
        <f>MONTH(sensor_data[[#This Row],[Timestamp]])</f>
        <v>10</v>
      </c>
      <c r="E895" s="2">
        <f>DAY(sensor_data[[#This Row],[Timestamp]])</f>
        <v>26</v>
      </c>
      <c r="F895" t="s">
        <v>465</v>
      </c>
      <c r="H895">
        <v>72.2</v>
      </c>
      <c r="I895">
        <v>56.9</v>
      </c>
      <c r="J895" t="b">
        <v>0</v>
      </c>
      <c r="K895">
        <v>3.5</v>
      </c>
      <c r="L895" t="str">
        <f>IF(sensor_data[[#This Row],[HVAC Setting]]&lt;=2, "Low", IF(sensor_data[[#This Row],[HVAC Setting]]=3, "Normal", "High"))</f>
        <v>High</v>
      </c>
      <c r="M895">
        <v>19.43</v>
      </c>
      <c r="N895">
        <v>19.43</v>
      </c>
      <c r="O895">
        <f>(sensor_data[[#This Row],[Energy Consumption]]-AVERAGE(sensor_data[Energy Consumption]))/_xlfn.STDEV.P(sensor_data[Energy Consumption])</f>
        <v>-2.2924776751183856E-2</v>
      </c>
      <c r="P895" t="str">
        <f>IF(ABS(sensor_data[[#This Row],[z_zcore]])&gt;3, "Outlier", "Normal")</f>
        <v>Normal</v>
      </c>
      <c r="Q895">
        <f>AVERAGEIF(sensor_data[Unit ID], sensor_data[[#This Row],[Unit ID]], sensor_data[EC])</f>
        <v>20.105625</v>
      </c>
      <c r="R895">
        <f>IF(ISBLANK(sensor_data[[#This Row],[EC]]), sensor_data[[#This Row],[average]], sensor_data[[#This Row],[EC]])</f>
        <v>19.43</v>
      </c>
      <c r="S895" t="str">
        <f>IF(sensor_data[[#This Row],[Filled Energy Consumption]]&gt;AVERAGE(sensor_data[Filled Energy Consumption]), "High", "Low")</f>
        <v>High</v>
      </c>
      <c r="T895" t="s">
        <v>46</v>
      </c>
      <c r="U895" t="b">
        <v>0</v>
      </c>
      <c r="V895">
        <v>21</v>
      </c>
      <c r="W895">
        <v>0</v>
      </c>
      <c r="X895" t="s">
        <v>19</v>
      </c>
    </row>
    <row r="896" spans="1:24" x14ac:dyDescent="0.3">
      <c r="A896" s="1">
        <v>45322.87128472222</v>
      </c>
      <c r="B896" s="1" t="str">
        <f>TEXT(sensor_data[[#This Row],[Timestamp]], "MMMM")</f>
        <v>January</v>
      </c>
      <c r="C8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96" s="2">
        <f>MONTH(sensor_data[[#This Row],[Timestamp]])</f>
        <v>1</v>
      </c>
      <c r="E896" s="2">
        <f>DAY(sensor_data[[#This Row],[Timestamp]])</f>
        <v>31</v>
      </c>
      <c r="F896" t="s">
        <v>465</v>
      </c>
      <c r="H896">
        <v>48.2</v>
      </c>
      <c r="I896">
        <v>32.9</v>
      </c>
      <c r="J896" t="b">
        <v>0</v>
      </c>
      <c r="K896">
        <v>5</v>
      </c>
      <c r="L896" t="str">
        <f>IF(sensor_data[[#This Row],[HVAC Setting]]&lt;=2, "Low", IF(sensor_data[[#This Row],[HVAC Setting]]=3, "Normal", "High"))</f>
        <v>High</v>
      </c>
      <c r="M896">
        <v>29.7</v>
      </c>
      <c r="N896">
        <v>29.7</v>
      </c>
      <c r="O896">
        <f>(sensor_data[[#This Row],[Energy Consumption]]-AVERAGE(sensor_data[Energy Consumption]))/_xlfn.STDEV.P(sensor_data[Energy Consumption])</f>
        <v>9.6498049247123879E-2</v>
      </c>
      <c r="P896" t="str">
        <f>IF(ABS(sensor_data[[#This Row],[z_zcore]])&gt;3, "Outlier", "Normal")</f>
        <v>Normal</v>
      </c>
      <c r="Q896">
        <f>AVERAGEIF(sensor_data[Unit ID], sensor_data[[#This Row],[Unit ID]], sensor_data[EC])</f>
        <v>20.105625</v>
      </c>
      <c r="R896">
        <f>IF(ISBLANK(sensor_data[[#This Row],[EC]]), sensor_data[[#This Row],[average]], sensor_data[[#This Row],[EC]])</f>
        <v>29.7</v>
      </c>
      <c r="S896" t="str">
        <f>IF(sensor_data[[#This Row],[Filled Energy Consumption]]&gt;AVERAGE(sensor_data[Filled Energy Consumption]), "High", "Low")</f>
        <v>High</v>
      </c>
      <c r="T896" t="s">
        <v>441</v>
      </c>
      <c r="U896" t="b">
        <v>0</v>
      </c>
      <c r="V896">
        <v>23</v>
      </c>
      <c r="W896">
        <v>1</v>
      </c>
      <c r="X896" t="s">
        <v>19</v>
      </c>
    </row>
    <row r="897" spans="1:24" x14ac:dyDescent="0.3">
      <c r="A897" s="1">
        <v>45314.846030092594</v>
      </c>
      <c r="B897" s="1" t="str">
        <f>TEXT(sensor_data[[#This Row],[Timestamp]], "MMMM")</f>
        <v>January</v>
      </c>
      <c r="C8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897" s="2">
        <f>MONTH(sensor_data[[#This Row],[Timestamp]])</f>
        <v>1</v>
      </c>
      <c r="E897" s="2">
        <f>DAY(sensor_data[[#This Row],[Timestamp]])</f>
        <v>23</v>
      </c>
      <c r="F897" t="s">
        <v>465</v>
      </c>
      <c r="H897">
        <v>50.6</v>
      </c>
      <c r="I897">
        <v>34.9</v>
      </c>
      <c r="J897" t="b">
        <v>0</v>
      </c>
      <c r="K897">
        <v>4</v>
      </c>
      <c r="L897" t="str">
        <f>IF(sensor_data[[#This Row],[HVAC Setting]]&lt;=2, "Low", IF(sensor_data[[#This Row],[HVAC Setting]]=3, "Normal", "High"))</f>
        <v>High</v>
      </c>
      <c r="M897">
        <v>22</v>
      </c>
      <c r="N897">
        <v>22</v>
      </c>
      <c r="O897">
        <f>(sensor_data[[#This Row],[Energy Consumption]]-AVERAGE(sensor_data[Energy Consumption]))/_xlfn.STDEV.P(sensor_data[Energy Consumption])</f>
        <v>6.9600005434267524E-3</v>
      </c>
      <c r="P897" t="str">
        <f>IF(ABS(sensor_data[[#This Row],[z_zcore]])&gt;3, "Outlier", "Normal")</f>
        <v>Normal</v>
      </c>
      <c r="Q897">
        <f>AVERAGEIF(sensor_data[Unit ID], sensor_data[[#This Row],[Unit ID]], sensor_data[EC])</f>
        <v>20.105625</v>
      </c>
      <c r="R897">
        <f>IF(ISBLANK(sensor_data[[#This Row],[EC]]), sensor_data[[#This Row],[average]], sensor_data[[#This Row],[EC]])</f>
        <v>22</v>
      </c>
      <c r="S897" t="str">
        <f>IF(sensor_data[[#This Row],[Filled Energy Consumption]]&gt;AVERAGE(sensor_data[Filled Energy Consumption]), "High", "Low")</f>
        <v>High</v>
      </c>
      <c r="T897" t="s">
        <v>43</v>
      </c>
      <c r="U897" t="b">
        <v>0</v>
      </c>
      <c r="V897">
        <v>19</v>
      </c>
      <c r="W897">
        <v>0</v>
      </c>
      <c r="X897" t="s">
        <v>14</v>
      </c>
    </row>
    <row r="898" spans="1:24" x14ac:dyDescent="0.3">
      <c r="A898" s="1">
        <v>45352.99423611111</v>
      </c>
      <c r="B898" s="1" t="str">
        <f>TEXT(sensor_data[[#This Row],[Timestamp]], "MMMM")</f>
        <v>March</v>
      </c>
      <c r="C8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98" s="2">
        <f>MONTH(sensor_data[[#This Row],[Timestamp]])</f>
        <v>3</v>
      </c>
      <c r="E898" s="2">
        <f>DAY(sensor_data[[#This Row],[Timestamp]])</f>
        <v>1</v>
      </c>
      <c r="F898" t="s">
        <v>465</v>
      </c>
      <c r="H898">
        <v>62.2</v>
      </c>
      <c r="I898">
        <v>35.200000000000003</v>
      </c>
      <c r="J898" t="b">
        <v>0</v>
      </c>
      <c r="K898">
        <v>1</v>
      </c>
      <c r="L898" t="str">
        <f>IF(sensor_data[[#This Row],[HVAC Setting]]&lt;=2, "Low", IF(sensor_data[[#This Row],[HVAC Setting]]=3, "Normal", "High"))</f>
        <v>Low</v>
      </c>
      <c r="M898">
        <v>6</v>
      </c>
      <c r="N898">
        <v>6</v>
      </c>
      <c r="O898">
        <f>(sensor_data[[#This Row],[Energy Consumption]]-AVERAGE(sensor_data[Energy Consumption]))/_xlfn.STDEV.P(sensor_data[Energy Consumption])</f>
        <v>-0.17909308767204782</v>
      </c>
      <c r="P898" t="str">
        <f>IF(ABS(sensor_data[[#This Row],[z_zcore]])&gt;3, "Outlier", "Normal")</f>
        <v>Normal</v>
      </c>
      <c r="Q898">
        <f>AVERAGEIF(sensor_data[Unit ID], sensor_data[[#This Row],[Unit ID]], sensor_data[EC])</f>
        <v>20.105625</v>
      </c>
      <c r="R898">
        <f>IF(ISBLANK(sensor_data[[#This Row],[EC]]), sensor_data[[#This Row],[average]], sensor_data[[#This Row],[EC]])</f>
        <v>6</v>
      </c>
      <c r="S898" t="str">
        <f>IF(sensor_data[[#This Row],[Filled Energy Consumption]]&gt;AVERAGE(sensor_data[Filled Energy Consumption]), "High", "Low")</f>
        <v>Low</v>
      </c>
      <c r="T898" t="s">
        <v>471</v>
      </c>
      <c r="U898" t="b">
        <v>0</v>
      </c>
      <c r="V898">
        <v>20</v>
      </c>
      <c r="W898">
        <v>0</v>
      </c>
      <c r="X898" t="s">
        <v>19</v>
      </c>
    </row>
    <row r="899" spans="1:24" x14ac:dyDescent="0.3">
      <c r="A899" s="1">
        <v>45591.003437500003</v>
      </c>
      <c r="B899" s="1" t="str">
        <f>TEXT(sensor_data[[#This Row],[Timestamp]], "MMMM")</f>
        <v>October</v>
      </c>
      <c r="C8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899" s="2">
        <f>MONTH(sensor_data[[#This Row],[Timestamp]])</f>
        <v>10</v>
      </c>
      <c r="E899" s="2">
        <f>DAY(sensor_data[[#This Row],[Timestamp]])</f>
        <v>26</v>
      </c>
      <c r="F899" t="s">
        <v>465</v>
      </c>
      <c r="H899">
        <v>71.599999999999994</v>
      </c>
      <c r="I899">
        <v>39.4</v>
      </c>
      <c r="J899" t="b">
        <v>1</v>
      </c>
      <c r="K899">
        <v>2.5</v>
      </c>
      <c r="L899" t="str">
        <f>IF(sensor_data[[#This Row],[HVAC Setting]]&lt;=2, "Low", IF(sensor_data[[#This Row],[HVAC Setting]]=3, "Normal", "High"))</f>
        <v>High</v>
      </c>
      <c r="O899">
        <f>(sensor_data[[#This Row],[Energy Consumption]]-AVERAGE(sensor_data[Energy Consumption]))/_xlfn.STDEV.P(sensor_data[Energy Consumption])</f>
        <v>-0.24886299575285079</v>
      </c>
      <c r="P899" t="str">
        <f>IF(ABS(sensor_data[[#This Row],[z_zcore]])&gt;3, "Outlier", "Normal")</f>
        <v>Normal</v>
      </c>
      <c r="Q899">
        <f>AVERAGEIF(sensor_data[Unit ID], sensor_data[[#This Row],[Unit ID]], sensor_data[EC])</f>
        <v>20.105625</v>
      </c>
      <c r="R899">
        <f>IF(ISBLANK(sensor_data[[#This Row],[EC]]), sensor_data[[#This Row],[average]], sensor_data[[#This Row],[EC]])</f>
        <v>20.105625</v>
      </c>
      <c r="S899" t="str">
        <f>IF(sensor_data[[#This Row],[Filled Energy Consumption]]&gt;AVERAGE(sensor_data[Filled Energy Consumption]), "High", "Low")</f>
        <v>High</v>
      </c>
      <c r="T899" t="s">
        <v>66</v>
      </c>
      <c r="U899" t="b">
        <v>1</v>
      </c>
      <c r="V899">
        <v>17</v>
      </c>
      <c r="W899">
        <v>1</v>
      </c>
      <c r="X899" t="s">
        <v>19</v>
      </c>
    </row>
    <row r="900" spans="1:24" x14ac:dyDescent="0.3">
      <c r="A900" s="1">
        <v>45420.896064814813</v>
      </c>
      <c r="B900" s="1" t="str">
        <f>TEXT(sensor_data[[#This Row],[Timestamp]], "MMMM")</f>
        <v>May</v>
      </c>
      <c r="C9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00" s="2">
        <f>MONTH(sensor_data[[#This Row],[Timestamp]])</f>
        <v>5</v>
      </c>
      <c r="E900" s="2">
        <f>DAY(sensor_data[[#This Row],[Timestamp]])</f>
        <v>8</v>
      </c>
      <c r="F900" t="s">
        <v>465</v>
      </c>
      <c r="H900">
        <v>74.900000000000006</v>
      </c>
      <c r="I900">
        <v>50.3</v>
      </c>
      <c r="J900" t="b">
        <v>1</v>
      </c>
      <c r="K900">
        <v>5</v>
      </c>
      <c r="L900" t="str">
        <f>IF(sensor_data[[#This Row],[HVAC Setting]]&lt;=2, "Low", IF(sensor_data[[#This Row],[HVAC Setting]]=3, "Normal", "High"))</f>
        <v>High</v>
      </c>
      <c r="M900">
        <v>28.56</v>
      </c>
      <c r="N900">
        <v>28.56</v>
      </c>
      <c r="O900">
        <f>(sensor_data[[#This Row],[Energy Consumption]]-AVERAGE(sensor_data[Energy Consumption]))/_xlfn.STDEV.P(sensor_data[Energy Consumption])</f>
        <v>8.3241766711771317E-2</v>
      </c>
      <c r="P900" t="str">
        <f>IF(ABS(sensor_data[[#This Row],[z_zcore]])&gt;3, "Outlier", "Normal")</f>
        <v>Normal</v>
      </c>
      <c r="Q900">
        <f>AVERAGEIF(sensor_data[Unit ID], sensor_data[[#This Row],[Unit ID]], sensor_data[EC])</f>
        <v>20.105625</v>
      </c>
      <c r="R900">
        <f>IF(ISBLANK(sensor_data[[#This Row],[EC]]), sensor_data[[#This Row],[average]], sensor_data[[#This Row],[EC]])</f>
        <v>28.56</v>
      </c>
      <c r="S900" t="str">
        <f>IF(sensor_data[[#This Row],[Filled Energy Consumption]]&gt;AVERAGE(sensor_data[Filled Energy Consumption]), "High", "Low")</f>
        <v>High</v>
      </c>
      <c r="T900" t="s">
        <v>472</v>
      </c>
      <c r="U900" t="b">
        <v>1</v>
      </c>
      <c r="V900">
        <v>4</v>
      </c>
      <c r="W900">
        <v>1</v>
      </c>
      <c r="X900" t="s">
        <v>19</v>
      </c>
    </row>
    <row r="901" spans="1:24" x14ac:dyDescent="0.3">
      <c r="A901" s="1">
        <v>45500.194004629629</v>
      </c>
      <c r="B901" s="1" t="str">
        <f>TEXT(sensor_data[[#This Row],[Timestamp]], "MMMM")</f>
        <v>July</v>
      </c>
      <c r="C9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01" s="2">
        <f>MONTH(sensor_data[[#This Row],[Timestamp]])</f>
        <v>7</v>
      </c>
      <c r="E901" s="2">
        <f>DAY(sensor_data[[#This Row],[Timestamp]])</f>
        <v>27</v>
      </c>
      <c r="F901" t="s">
        <v>465</v>
      </c>
      <c r="H901">
        <v>87.1</v>
      </c>
      <c r="I901">
        <v>55.9</v>
      </c>
      <c r="J901" t="b">
        <v>1</v>
      </c>
      <c r="K901">
        <v>2.5</v>
      </c>
      <c r="L901" t="str">
        <f>IF(sensor_data[[#This Row],[HVAC Setting]]&lt;=2, "Low", IF(sensor_data[[#This Row],[HVAC Setting]]=3, "Normal", "High"))</f>
        <v>High</v>
      </c>
      <c r="M901">
        <v>16.79</v>
      </c>
      <c r="N901">
        <v>16.79</v>
      </c>
      <c r="O901">
        <f>(sensor_data[[#This Row],[Energy Consumption]]-AVERAGE(sensor_data[Energy Consumption]))/_xlfn.STDEV.P(sensor_data[Energy Consumption])</f>
        <v>-5.3623536306737163E-2</v>
      </c>
      <c r="P901" t="str">
        <f>IF(ABS(sensor_data[[#This Row],[z_zcore]])&gt;3, "Outlier", "Normal")</f>
        <v>Normal</v>
      </c>
      <c r="Q901">
        <f>AVERAGEIF(sensor_data[Unit ID], sensor_data[[#This Row],[Unit ID]], sensor_data[EC])</f>
        <v>20.105625</v>
      </c>
      <c r="R901">
        <f>IF(ISBLANK(sensor_data[[#This Row],[EC]]), sensor_data[[#This Row],[average]], sensor_data[[#This Row],[EC]])</f>
        <v>16.79</v>
      </c>
      <c r="S901" t="str">
        <f>IF(sensor_data[[#This Row],[Filled Energy Consumption]]&gt;AVERAGE(sensor_data[Filled Energy Consumption]), "High", "Low")</f>
        <v>Low</v>
      </c>
      <c r="T901" t="s">
        <v>456</v>
      </c>
      <c r="U901" t="b">
        <v>1</v>
      </c>
      <c r="V901">
        <v>18</v>
      </c>
      <c r="W901">
        <v>1</v>
      </c>
      <c r="X901" t="s">
        <v>14</v>
      </c>
    </row>
    <row r="902" spans="1:24" x14ac:dyDescent="0.3">
      <c r="A902" s="1">
        <v>45329.793495370373</v>
      </c>
      <c r="B902" s="1" t="str">
        <f>TEXT(sensor_data[[#This Row],[Timestamp]], "MMMM")</f>
        <v>February</v>
      </c>
      <c r="C9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02" s="2">
        <f>MONTH(sensor_data[[#This Row],[Timestamp]])</f>
        <v>2</v>
      </c>
      <c r="E902" s="2">
        <f>DAY(sensor_data[[#This Row],[Timestamp]])</f>
        <v>7</v>
      </c>
      <c r="F902" t="s">
        <v>473</v>
      </c>
      <c r="H902">
        <v>44.2</v>
      </c>
      <c r="I902">
        <v>36.6</v>
      </c>
      <c r="J902" t="b">
        <v>1</v>
      </c>
      <c r="K902">
        <v>4</v>
      </c>
      <c r="L902" t="str">
        <f>IF(sensor_data[[#This Row],[HVAC Setting]]&lt;=2, "Low", IF(sensor_data[[#This Row],[HVAC Setting]]=3, "Normal", "High"))</f>
        <v>High</v>
      </c>
      <c r="M902">
        <v>27.16</v>
      </c>
      <c r="N902">
        <v>27.16</v>
      </c>
      <c r="O902">
        <f>(sensor_data[[#This Row],[Energy Consumption]]-AVERAGE(sensor_data[Energy Consumption]))/_xlfn.STDEV.P(sensor_data[Energy Consumption])</f>
        <v>6.6962121492917304E-2</v>
      </c>
      <c r="P902" t="str">
        <f>IF(ABS(sensor_data[[#This Row],[z_zcore]])&gt;3, "Outlier", "Normal")</f>
        <v>Normal</v>
      </c>
      <c r="Q902">
        <f>AVERAGEIF(sensor_data[Unit ID], sensor_data[[#This Row],[Unit ID]], sensor_data[EC])</f>
        <v>19.647142857142853</v>
      </c>
      <c r="R902">
        <f>IF(ISBLANK(sensor_data[[#This Row],[EC]]), sensor_data[[#This Row],[average]], sensor_data[[#This Row],[EC]])</f>
        <v>27.16</v>
      </c>
      <c r="S902" t="str">
        <f>IF(sensor_data[[#This Row],[Filled Energy Consumption]]&gt;AVERAGE(sensor_data[Filled Energy Consumption]), "High", "Low")</f>
        <v>High</v>
      </c>
      <c r="T902" t="s">
        <v>348</v>
      </c>
      <c r="U902" t="b">
        <v>1</v>
      </c>
      <c r="V902">
        <v>1</v>
      </c>
      <c r="W902">
        <v>1</v>
      </c>
      <c r="X902" t="s">
        <v>19</v>
      </c>
    </row>
    <row r="903" spans="1:24" x14ac:dyDescent="0.3">
      <c r="A903" s="1">
        <v>45376.492777777778</v>
      </c>
      <c r="B903" s="1" t="str">
        <f>TEXT(sensor_data[[#This Row],[Timestamp]], "MMMM")</f>
        <v>March</v>
      </c>
      <c r="C9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03" s="2">
        <f>MONTH(sensor_data[[#This Row],[Timestamp]])</f>
        <v>3</v>
      </c>
      <c r="E903" s="2">
        <f>DAY(sensor_data[[#This Row],[Timestamp]])</f>
        <v>25</v>
      </c>
      <c r="F903" t="s">
        <v>473</v>
      </c>
      <c r="H903">
        <v>74.900000000000006</v>
      </c>
      <c r="I903">
        <v>36.799999999999997</v>
      </c>
      <c r="J903" t="b">
        <v>0</v>
      </c>
      <c r="K903">
        <v>2</v>
      </c>
      <c r="L903" t="str">
        <f>IF(sensor_data[[#This Row],[HVAC Setting]]&lt;=2, "Low", IF(sensor_data[[#This Row],[HVAC Setting]]=3, "Normal", "High"))</f>
        <v>Low</v>
      </c>
      <c r="M903">
        <v>10</v>
      </c>
      <c r="N903">
        <v>10</v>
      </c>
      <c r="O903">
        <f>(sensor_data[[#This Row],[Energy Consumption]]-AVERAGE(sensor_data[Energy Consumption]))/_xlfn.STDEV.P(sensor_data[Energy Consumption])</f>
        <v>-0.13257981561817916</v>
      </c>
      <c r="P903" t="str">
        <f>IF(ABS(sensor_data[[#This Row],[z_zcore]])&gt;3, "Outlier", "Normal")</f>
        <v>Normal</v>
      </c>
      <c r="Q903">
        <f>AVERAGEIF(sensor_data[Unit ID], sensor_data[[#This Row],[Unit ID]], sensor_data[EC])</f>
        <v>19.647142857142853</v>
      </c>
      <c r="R903">
        <f>IF(ISBLANK(sensor_data[[#This Row],[EC]]), sensor_data[[#This Row],[average]], sensor_data[[#This Row],[EC]])</f>
        <v>10</v>
      </c>
      <c r="S903" t="str">
        <f>IF(sensor_data[[#This Row],[Filled Energy Consumption]]&gt;AVERAGE(sensor_data[Filled Energy Consumption]), "High", "Low")</f>
        <v>Low</v>
      </c>
      <c r="T903" t="s">
        <v>438</v>
      </c>
      <c r="U903" t="b">
        <v>0</v>
      </c>
      <c r="V903">
        <v>19</v>
      </c>
      <c r="W903">
        <v>0</v>
      </c>
      <c r="X903" t="s">
        <v>17</v>
      </c>
    </row>
    <row r="904" spans="1:24" x14ac:dyDescent="0.3">
      <c r="A904" s="1">
        <v>45608.87096064815</v>
      </c>
      <c r="B904" s="1" t="str">
        <f>TEXT(sensor_data[[#This Row],[Timestamp]], "MMMM")</f>
        <v>November</v>
      </c>
      <c r="C9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04" s="2">
        <f>MONTH(sensor_data[[#This Row],[Timestamp]])</f>
        <v>11</v>
      </c>
      <c r="E904" s="2">
        <f>DAY(sensor_data[[#This Row],[Timestamp]])</f>
        <v>12</v>
      </c>
      <c r="F904" t="s">
        <v>473</v>
      </c>
      <c r="H904">
        <v>62.5</v>
      </c>
      <c r="I904">
        <v>50.2</v>
      </c>
      <c r="J904" t="b">
        <v>0</v>
      </c>
      <c r="K904">
        <v>2</v>
      </c>
      <c r="L904" t="str">
        <f>IF(sensor_data[[#This Row],[HVAC Setting]]&lt;=2, "Low", IF(sensor_data[[#This Row],[HVAC Setting]]=3, "Normal", "High"))</f>
        <v>Low</v>
      </c>
      <c r="M904">
        <v>12.1</v>
      </c>
      <c r="N904">
        <v>12.1</v>
      </c>
      <c r="O904">
        <f>(sensor_data[[#This Row],[Energy Consumption]]-AVERAGE(sensor_data[Energy Consumption]))/_xlfn.STDEV.P(sensor_data[Energy Consumption])</f>
        <v>-0.10816034778989814</v>
      </c>
      <c r="P904" t="str">
        <f>IF(ABS(sensor_data[[#This Row],[z_zcore]])&gt;3, "Outlier", "Normal")</f>
        <v>Normal</v>
      </c>
      <c r="Q904">
        <f>AVERAGEIF(sensor_data[Unit ID], sensor_data[[#This Row],[Unit ID]], sensor_data[EC])</f>
        <v>19.647142857142853</v>
      </c>
      <c r="R904">
        <f>IF(ISBLANK(sensor_data[[#This Row],[EC]]), sensor_data[[#This Row],[average]], sensor_data[[#This Row],[EC]])</f>
        <v>12.1</v>
      </c>
      <c r="S904" t="str">
        <f>IF(sensor_data[[#This Row],[Filled Energy Consumption]]&gt;AVERAGE(sensor_data[Filled Energy Consumption]), "High", "Low")</f>
        <v>Low</v>
      </c>
      <c r="T904" t="s">
        <v>194</v>
      </c>
      <c r="U904" t="b">
        <v>0</v>
      </c>
      <c r="V904">
        <v>7</v>
      </c>
      <c r="W904">
        <v>0</v>
      </c>
      <c r="X904" t="s">
        <v>14</v>
      </c>
    </row>
    <row r="905" spans="1:24" x14ac:dyDescent="0.3">
      <c r="A905" s="1">
        <v>45523.133449074077</v>
      </c>
      <c r="B905" s="1" t="str">
        <f>TEXT(sensor_data[[#This Row],[Timestamp]], "MMMM")</f>
        <v>August</v>
      </c>
      <c r="C9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05" s="2">
        <f>MONTH(sensor_data[[#This Row],[Timestamp]])</f>
        <v>8</v>
      </c>
      <c r="E905" s="2">
        <f>DAY(sensor_data[[#This Row],[Timestamp]])</f>
        <v>19</v>
      </c>
      <c r="F905" t="s">
        <v>473</v>
      </c>
      <c r="H905">
        <v>81.599999999999994</v>
      </c>
      <c r="I905">
        <v>44.7</v>
      </c>
      <c r="J905" t="b">
        <v>0</v>
      </c>
      <c r="K905">
        <v>1</v>
      </c>
      <c r="L905" t="str">
        <f>IF(sensor_data[[#This Row],[HVAC Setting]]&lt;=2, "Low", IF(sensor_data[[#This Row],[HVAC Setting]]=3, "Normal", "High"))</f>
        <v>Low</v>
      </c>
      <c r="M905">
        <v>5</v>
      </c>
      <c r="N905">
        <v>5</v>
      </c>
      <c r="O905">
        <f>(sensor_data[[#This Row],[Energy Consumption]]-AVERAGE(sensor_data[Energy Consumption]))/_xlfn.STDEV.P(sensor_data[Energy Consumption])</f>
        <v>-0.19072140568551499</v>
      </c>
      <c r="P905" t="str">
        <f>IF(ABS(sensor_data[[#This Row],[z_zcore]])&gt;3, "Outlier", "Normal")</f>
        <v>Normal</v>
      </c>
      <c r="Q905">
        <f>AVERAGEIF(sensor_data[Unit ID], sensor_data[[#This Row],[Unit ID]], sensor_data[EC])</f>
        <v>19.647142857142853</v>
      </c>
      <c r="R905">
        <f>IF(ISBLANK(sensor_data[[#This Row],[EC]]), sensor_data[[#This Row],[average]], sensor_data[[#This Row],[EC]])</f>
        <v>5</v>
      </c>
      <c r="S905" t="str">
        <f>IF(sensor_data[[#This Row],[Filled Energy Consumption]]&gt;AVERAGE(sensor_data[Filled Energy Consumption]), "High", "Low")</f>
        <v>Low</v>
      </c>
      <c r="T905" t="s">
        <v>158</v>
      </c>
      <c r="U905" t="b">
        <v>0</v>
      </c>
      <c r="V905">
        <v>22</v>
      </c>
      <c r="W905">
        <v>0</v>
      </c>
      <c r="X905" t="s">
        <v>17</v>
      </c>
    </row>
    <row r="906" spans="1:24" x14ac:dyDescent="0.3">
      <c r="A906" s="1">
        <v>45339.181041666663</v>
      </c>
      <c r="B906" s="1" t="str">
        <f>TEXT(sensor_data[[#This Row],[Timestamp]], "MMMM")</f>
        <v>February</v>
      </c>
      <c r="C9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06" s="2">
        <f>MONTH(sensor_data[[#This Row],[Timestamp]])</f>
        <v>2</v>
      </c>
      <c r="E906" s="2">
        <f>DAY(sensor_data[[#This Row],[Timestamp]])</f>
        <v>17</v>
      </c>
      <c r="F906" t="s">
        <v>473</v>
      </c>
      <c r="H906">
        <v>41.5</v>
      </c>
      <c r="I906">
        <v>29.5</v>
      </c>
      <c r="J906" t="b">
        <v>0</v>
      </c>
      <c r="K906">
        <v>3.5</v>
      </c>
      <c r="L906" t="str">
        <f>IF(sensor_data[[#This Row],[HVAC Setting]]&lt;=2, "Low", IF(sensor_data[[#This Row],[HVAC Setting]]=3, "Normal", "High"))</f>
        <v>High</v>
      </c>
      <c r="M906">
        <v>20.48</v>
      </c>
      <c r="N906">
        <v>20.48</v>
      </c>
      <c r="O906">
        <f>(sensor_data[[#This Row],[Energy Consumption]]-AVERAGE(sensor_data[Energy Consumption]))/_xlfn.STDEV.P(sensor_data[Energy Consumption])</f>
        <v>-1.0715042837043326E-2</v>
      </c>
      <c r="P906" t="str">
        <f>IF(ABS(sensor_data[[#This Row],[z_zcore]])&gt;3, "Outlier", "Normal")</f>
        <v>Normal</v>
      </c>
      <c r="Q906">
        <f>AVERAGEIF(sensor_data[Unit ID], sensor_data[[#This Row],[Unit ID]], sensor_data[EC])</f>
        <v>19.647142857142853</v>
      </c>
      <c r="R906">
        <f>IF(ISBLANK(sensor_data[[#This Row],[EC]]), sensor_data[[#This Row],[average]], sensor_data[[#This Row],[EC]])</f>
        <v>20.48</v>
      </c>
      <c r="S906" t="str">
        <f>IF(sensor_data[[#This Row],[Filled Energy Consumption]]&gt;AVERAGE(sensor_data[Filled Energy Consumption]), "High", "Low")</f>
        <v>High</v>
      </c>
      <c r="T906" t="s">
        <v>474</v>
      </c>
      <c r="U906" t="b">
        <v>0</v>
      </c>
      <c r="V906">
        <v>11</v>
      </c>
      <c r="W906">
        <v>0</v>
      </c>
      <c r="X906" t="s">
        <v>19</v>
      </c>
    </row>
    <row r="907" spans="1:24" x14ac:dyDescent="0.3">
      <c r="A907" s="1">
        <v>45451.915891203702</v>
      </c>
      <c r="B907" s="1" t="str">
        <f>TEXT(sensor_data[[#This Row],[Timestamp]], "MMMM")</f>
        <v>June</v>
      </c>
      <c r="C9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07" s="2">
        <f>MONTH(sensor_data[[#This Row],[Timestamp]])</f>
        <v>6</v>
      </c>
      <c r="E907" s="2">
        <f>DAY(sensor_data[[#This Row],[Timestamp]])</f>
        <v>8</v>
      </c>
      <c r="F907" t="s">
        <v>473</v>
      </c>
      <c r="H907">
        <v>103.1</v>
      </c>
      <c r="I907">
        <v>68.599999999999994</v>
      </c>
      <c r="J907" t="b">
        <v>1</v>
      </c>
      <c r="K907">
        <v>5</v>
      </c>
      <c r="L907" t="str">
        <f>IF(sensor_data[[#This Row],[HVAC Setting]]&lt;=2, "Low", IF(sensor_data[[#This Row],[HVAC Setting]]=3, "Normal", "High"))</f>
        <v>High</v>
      </c>
      <c r="M907">
        <v>29.85</v>
      </c>
      <c r="N907">
        <v>29.85</v>
      </c>
      <c r="O907">
        <f>(sensor_data[[#This Row],[Energy Consumption]]-AVERAGE(sensor_data[Energy Consumption]))/_xlfn.STDEV.P(sensor_data[Energy Consumption])</f>
        <v>9.8242296949143978E-2</v>
      </c>
      <c r="P907" t="str">
        <f>IF(ABS(sensor_data[[#This Row],[z_zcore]])&gt;3, "Outlier", "Normal")</f>
        <v>Normal</v>
      </c>
      <c r="Q907">
        <f>AVERAGEIF(sensor_data[Unit ID], sensor_data[[#This Row],[Unit ID]], sensor_data[EC])</f>
        <v>19.647142857142853</v>
      </c>
      <c r="R907">
        <f>IF(ISBLANK(sensor_data[[#This Row],[EC]]), sensor_data[[#This Row],[average]], sensor_data[[#This Row],[EC]])</f>
        <v>29.85</v>
      </c>
      <c r="S907" t="str">
        <f>IF(sensor_data[[#This Row],[Filled Energy Consumption]]&gt;AVERAGE(sensor_data[Filled Energy Consumption]), "High", "Low")</f>
        <v>High</v>
      </c>
      <c r="T907" t="s">
        <v>225</v>
      </c>
      <c r="U907" t="b">
        <v>1</v>
      </c>
      <c r="V907">
        <v>24</v>
      </c>
      <c r="W907">
        <v>1</v>
      </c>
      <c r="X907" t="s">
        <v>17</v>
      </c>
    </row>
    <row r="908" spans="1:24" x14ac:dyDescent="0.3">
      <c r="A908" s="1">
        <v>45529.647337962961</v>
      </c>
      <c r="B908" s="1" t="str">
        <f>TEXT(sensor_data[[#This Row],[Timestamp]], "MMMM")</f>
        <v>August</v>
      </c>
      <c r="C9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08" s="2">
        <f>MONTH(sensor_data[[#This Row],[Timestamp]])</f>
        <v>8</v>
      </c>
      <c r="E908" s="2">
        <f>DAY(sensor_data[[#This Row],[Timestamp]])</f>
        <v>25</v>
      </c>
      <c r="F908" t="s">
        <v>473</v>
      </c>
      <c r="H908">
        <v>97.2</v>
      </c>
      <c r="I908">
        <v>42.9</v>
      </c>
      <c r="J908" t="b">
        <v>1</v>
      </c>
      <c r="K908">
        <v>5</v>
      </c>
      <c r="L908" t="str">
        <f>IF(sensor_data[[#This Row],[HVAC Setting]]&lt;=2, "Low", IF(sensor_data[[#This Row],[HVAC Setting]]=3, "Normal", "High"))</f>
        <v>High</v>
      </c>
      <c r="O908">
        <f>(sensor_data[[#This Row],[Energy Consumption]]-AVERAGE(sensor_data[Energy Consumption]))/_xlfn.STDEV.P(sensor_data[Energy Consumption])</f>
        <v>-0.24886299575285079</v>
      </c>
      <c r="P908" t="str">
        <f>IF(ABS(sensor_data[[#This Row],[z_zcore]])&gt;3, "Outlier", "Normal")</f>
        <v>Normal</v>
      </c>
      <c r="Q908">
        <f>AVERAGEIF(sensor_data[Unit ID], sensor_data[[#This Row],[Unit ID]], sensor_data[EC])</f>
        <v>19.647142857142853</v>
      </c>
      <c r="R908">
        <f>IF(ISBLANK(sensor_data[[#This Row],[EC]]), sensor_data[[#This Row],[average]], sensor_data[[#This Row],[EC]])</f>
        <v>19.647142857142853</v>
      </c>
      <c r="S908" t="str">
        <f>IF(sensor_data[[#This Row],[Filled Energy Consumption]]&gt;AVERAGE(sensor_data[Filled Energy Consumption]), "High", "Low")</f>
        <v>High</v>
      </c>
      <c r="T908" t="s">
        <v>475</v>
      </c>
      <c r="U908" t="b">
        <v>1</v>
      </c>
      <c r="V908">
        <v>7</v>
      </c>
      <c r="W908">
        <v>1</v>
      </c>
      <c r="X908" t="s">
        <v>17</v>
      </c>
    </row>
    <row r="909" spans="1:24" x14ac:dyDescent="0.3">
      <c r="A909" s="1">
        <v>45438.118356481478</v>
      </c>
      <c r="B909" s="1" t="str">
        <f>TEXT(sensor_data[[#This Row],[Timestamp]], "MMMM")</f>
        <v>May</v>
      </c>
      <c r="C9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09" s="2">
        <f>MONTH(sensor_data[[#This Row],[Timestamp]])</f>
        <v>5</v>
      </c>
      <c r="E909" s="2">
        <f>DAY(sensor_data[[#This Row],[Timestamp]])</f>
        <v>26</v>
      </c>
      <c r="F909" t="s">
        <v>473</v>
      </c>
      <c r="H909">
        <v>62.4</v>
      </c>
      <c r="I909">
        <v>43.2</v>
      </c>
      <c r="J909" t="b">
        <v>1</v>
      </c>
      <c r="K909">
        <v>1.5</v>
      </c>
      <c r="L909" t="str">
        <f>IF(sensor_data[[#This Row],[HVAC Setting]]&lt;=2, "Low", IF(sensor_data[[#This Row],[HVAC Setting]]=3, "Normal", "High"))</f>
        <v>Low</v>
      </c>
      <c r="M909">
        <v>11.97</v>
      </c>
      <c r="N909">
        <v>11.97</v>
      </c>
      <c r="O909">
        <f>(sensor_data[[#This Row],[Energy Consumption]]-AVERAGE(sensor_data[Energy Consumption]))/_xlfn.STDEV.P(sensor_data[Energy Consumption])</f>
        <v>-0.10967202913164886</v>
      </c>
      <c r="P909" t="str">
        <f>IF(ABS(sensor_data[[#This Row],[z_zcore]])&gt;3, "Outlier", "Normal")</f>
        <v>Normal</v>
      </c>
      <c r="Q909">
        <f>AVERAGEIF(sensor_data[Unit ID], sensor_data[[#This Row],[Unit ID]], sensor_data[EC])</f>
        <v>19.647142857142853</v>
      </c>
      <c r="R909">
        <f>IF(ISBLANK(sensor_data[[#This Row],[EC]]), sensor_data[[#This Row],[average]], sensor_data[[#This Row],[EC]])</f>
        <v>11.97</v>
      </c>
      <c r="S909" t="str">
        <f>IF(sensor_data[[#This Row],[Filled Energy Consumption]]&gt;AVERAGE(sensor_data[Filled Energy Consumption]), "High", "Low")</f>
        <v>Low</v>
      </c>
      <c r="T909" t="s">
        <v>308</v>
      </c>
      <c r="U909" t="b">
        <v>1</v>
      </c>
      <c r="V909">
        <v>4</v>
      </c>
      <c r="W909">
        <v>1</v>
      </c>
      <c r="X909" t="s">
        <v>19</v>
      </c>
    </row>
    <row r="910" spans="1:24" x14ac:dyDescent="0.3">
      <c r="A910" s="1">
        <v>45297.709918981483</v>
      </c>
      <c r="B910" s="1" t="str">
        <f>TEXT(sensor_data[[#This Row],[Timestamp]], "MMMM")</f>
        <v>January</v>
      </c>
      <c r="C9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10" s="2">
        <f>MONTH(sensor_data[[#This Row],[Timestamp]])</f>
        <v>1</v>
      </c>
      <c r="E910" s="2">
        <f>DAY(sensor_data[[#This Row],[Timestamp]])</f>
        <v>6</v>
      </c>
      <c r="F910" t="s">
        <v>473</v>
      </c>
      <c r="H910">
        <v>51</v>
      </c>
      <c r="I910">
        <v>31.5</v>
      </c>
      <c r="J910" t="b">
        <v>1</v>
      </c>
      <c r="K910">
        <v>5</v>
      </c>
      <c r="L910" t="str">
        <f>IF(sensor_data[[#This Row],[HVAC Setting]]&lt;=2, "Low", IF(sensor_data[[#This Row],[HVAC Setting]]=3, "Normal", "High"))</f>
        <v>High</v>
      </c>
      <c r="M910">
        <v>31.7</v>
      </c>
      <c r="N910">
        <v>31.7</v>
      </c>
      <c r="O910">
        <f>(sensor_data[[#This Row],[Energy Consumption]]-AVERAGE(sensor_data[Energy Consumption]))/_xlfn.STDEV.P(sensor_data[Energy Consumption])</f>
        <v>0.11975468527405821</v>
      </c>
      <c r="P910" t="str">
        <f>IF(ABS(sensor_data[[#This Row],[z_zcore]])&gt;3, "Outlier", "Normal")</f>
        <v>Normal</v>
      </c>
      <c r="Q910">
        <f>AVERAGEIF(sensor_data[Unit ID], sensor_data[[#This Row],[Unit ID]], sensor_data[EC])</f>
        <v>19.647142857142853</v>
      </c>
      <c r="R910">
        <f>IF(ISBLANK(sensor_data[[#This Row],[EC]]), sensor_data[[#This Row],[average]], sensor_data[[#This Row],[EC]])</f>
        <v>31.7</v>
      </c>
      <c r="S910" t="str">
        <f>IF(sensor_data[[#This Row],[Filled Energy Consumption]]&gt;AVERAGE(sensor_data[Filled Energy Consumption]), "High", "Low")</f>
        <v>High</v>
      </c>
      <c r="T910" t="s">
        <v>49</v>
      </c>
      <c r="U910" t="b">
        <v>1</v>
      </c>
      <c r="V910">
        <v>12</v>
      </c>
      <c r="W910">
        <v>1</v>
      </c>
      <c r="X910" t="s">
        <v>19</v>
      </c>
    </row>
    <row r="911" spans="1:24" x14ac:dyDescent="0.3">
      <c r="A911" s="1">
        <v>45613.552858796298</v>
      </c>
      <c r="B911" s="1" t="str">
        <f>TEXT(sensor_data[[#This Row],[Timestamp]], "MMMM")</f>
        <v>November</v>
      </c>
      <c r="C9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11" s="2">
        <f>MONTH(sensor_data[[#This Row],[Timestamp]])</f>
        <v>11</v>
      </c>
      <c r="E911" s="2">
        <f>DAY(sensor_data[[#This Row],[Timestamp]])</f>
        <v>17</v>
      </c>
      <c r="F911" t="s">
        <v>473</v>
      </c>
      <c r="H911">
        <v>72</v>
      </c>
      <c r="I911">
        <v>56.6</v>
      </c>
      <c r="J911" t="b">
        <v>0</v>
      </c>
      <c r="K911">
        <v>2.5</v>
      </c>
      <c r="L911" t="str">
        <f>IF(sensor_data[[#This Row],[HVAC Setting]]&lt;=2, "Low", IF(sensor_data[[#This Row],[HVAC Setting]]=3, "Normal", "High"))</f>
        <v>High</v>
      </c>
      <c r="M911">
        <v>13.12</v>
      </c>
      <c r="N911">
        <v>13.12</v>
      </c>
      <c r="O911">
        <f>(sensor_data[[#This Row],[Energy Consumption]]-AVERAGE(sensor_data[Energy Consumption]))/_xlfn.STDEV.P(sensor_data[Energy Consumption])</f>
        <v>-9.6299463416161649E-2</v>
      </c>
      <c r="P911" t="str">
        <f>IF(ABS(sensor_data[[#This Row],[z_zcore]])&gt;3, "Outlier", "Normal")</f>
        <v>Normal</v>
      </c>
      <c r="Q911">
        <f>AVERAGEIF(sensor_data[Unit ID], sensor_data[[#This Row],[Unit ID]], sensor_data[EC])</f>
        <v>19.647142857142853</v>
      </c>
      <c r="R911">
        <f>IF(ISBLANK(sensor_data[[#This Row],[EC]]), sensor_data[[#This Row],[average]], sensor_data[[#This Row],[EC]])</f>
        <v>13.12</v>
      </c>
      <c r="S911" t="str">
        <f>IF(sensor_data[[#This Row],[Filled Energy Consumption]]&gt;AVERAGE(sensor_data[Filled Energy Consumption]), "High", "Low")</f>
        <v>Low</v>
      </c>
      <c r="T911" t="s">
        <v>256</v>
      </c>
      <c r="U911" t="b">
        <v>0</v>
      </c>
      <c r="V911">
        <v>6</v>
      </c>
      <c r="W911">
        <v>1</v>
      </c>
      <c r="X911" t="s">
        <v>14</v>
      </c>
    </row>
    <row r="912" spans="1:24" x14ac:dyDescent="0.3">
      <c r="A912" s="1">
        <v>45543.274027777778</v>
      </c>
      <c r="B912" s="1" t="str">
        <f>TEXT(sensor_data[[#This Row],[Timestamp]], "MMMM")</f>
        <v>September</v>
      </c>
      <c r="C9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12" s="2">
        <f>MONTH(sensor_data[[#This Row],[Timestamp]])</f>
        <v>9</v>
      </c>
      <c r="E912" s="2">
        <f>DAY(sensor_data[[#This Row],[Timestamp]])</f>
        <v>8</v>
      </c>
      <c r="F912" t="s">
        <v>473</v>
      </c>
      <c r="H912">
        <v>61.5</v>
      </c>
      <c r="I912">
        <v>31.7</v>
      </c>
      <c r="J912" t="b">
        <v>0</v>
      </c>
      <c r="K912">
        <v>2.5</v>
      </c>
      <c r="L912" t="str">
        <f>IF(sensor_data[[#This Row],[HVAC Setting]]&lt;=2, "Low", IF(sensor_data[[#This Row],[HVAC Setting]]=3, "Normal", "High"))</f>
        <v>High</v>
      </c>
      <c r="M912">
        <v>13.12</v>
      </c>
      <c r="N912">
        <v>13.12</v>
      </c>
      <c r="O912">
        <f>(sensor_data[[#This Row],[Energy Consumption]]-AVERAGE(sensor_data[Energy Consumption]))/_xlfn.STDEV.P(sensor_data[Energy Consumption])</f>
        <v>-9.6299463416161649E-2</v>
      </c>
      <c r="P912" t="str">
        <f>IF(ABS(sensor_data[[#This Row],[z_zcore]])&gt;3, "Outlier", "Normal")</f>
        <v>Normal</v>
      </c>
      <c r="Q912">
        <f>AVERAGEIF(sensor_data[Unit ID], sensor_data[[#This Row],[Unit ID]], sensor_data[EC])</f>
        <v>19.647142857142853</v>
      </c>
      <c r="R912">
        <f>IF(ISBLANK(sensor_data[[#This Row],[EC]]), sensor_data[[#This Row],[average]], sensor_data[[#This Row],[EC]])</f>
        <v>13.12</v>
      </c>
      <c r="S912" t="str">
        <f>IF(sensor_data[[#This Row],[Filled Energy Consumption]]&gt;AVERAGE(sensor_data[Filled Energy Consumption]), "High", "Low")</f>
        <v>Low</v>
      </c>
      <c r="T912" t="s">
        <v>306</v>
      </c>
      <c r="U912" t="b">
        <v>0</v>
      </c>
      <c r="V912">
        <v>20</v>
      </c>
      <c r="W912">
        <v>0</v>
      </c>
      <c r="X912" t="s">
        <v>17</v>
      </c>
    </row>
    <row r="913" spans="1:24" x14ac:dyDescent="0.3">
      <c r="A913" s="1">
        <v>45304.514803240738</v>
      </c>
      <c r="B913" s="1" t="str">
        <f>TEXT(sensor_data[[#This Row],[Timestamp]], "MMMM")</f>
        <v>January</v>
      </c>
      <c r="C9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13" s="2">
        <f>MONTH(sensor_data[[#This Row],[Timestamp]])</f>
        <v>1</v>
      </c>
      <c r="E913" s="2">
        <f>DAY(sensor_data[[#This Row],[Timestamp]])</f>
        <v>13</v>
      </c>
      <c r="F913" t="s">
        <v>473</v>
      </c>
      <c r="H913">
        <v>48.4</v>
      </c>
      <c r="I913">
        <v>39.200000000000003</v>
      </c>
      <c r="J913" t="b">
        <v>1</v>
      </c>
      <c r="K913">
        <v>5</v>
      </c>
      <c r="L913" t="str">
        <f>IF(sensor_data[[#This Row],[HVAC Setting]]&lt;=2, "Low", IF(sensor_data[[#This Row],[HVAC Setting]]=3, "Normal", "High"))</f>
        <v>High</v>
      </c>
      <c r="M913">
        <v>31.39</v>
      </c>
      <c r="N913">
        <v>31.39</v>
      </c>
      <c r="O913">
        <f>(sensor_data[[#This Row],[Energy Consumption]]-AVERAGE(sensor_data[Energy Consumption]))/_xlfn.STDEV.P(sensor_data[Energy Consumption])</f>
        <v>0.1161499066898834</v>
      </c>
      <c r="P913" t="str">
        <f>IF(ABS(sensor_data[[#This Row],[z_zcore]])&gt;3, "Outlier", "Normal")</f>
        <v>Normal</v>
      </c>
      <c r="Q913">
        <f>AVERAGEIF(sensor_data[Unit ID], sensor_data[[#This Row],[Unit ID]], sensor_data[EC])</f>
        <v>19.647142857142853</v>
      </c>
      <c r="R913">
        <f>IF(ISBLANK(sensor_data[[#This Row],[EC]]), sensor_data[[#This Row],[average]], sensor_data[[#This Row],[EC]])</f>
        <v>31.39</v>
      </c>
      <c r="S913" t="str">
        <f>IF(sensor_data[[#This Row],[Filled Energy Consumption]]&gt;AVERAGE(sensor_data[Filled Energy Consumption]), "High", "Low")</f>
        <v>High</v>
      </c>
      <c r="T913" t="s">
        <v>189</v>
      </c>
      <c r="U913" t="b">
        <v>1</v>
      </c>
      <c r="V913">
        <v>4</v>
      </c>
      <c r="W913">
        <v>1</v>
      </c>
      <c r="X913" t="s">
        <v>14</v>
      </c>
    </row>
    <row r="914" spans="1:24" x14ac:dyDescent="0.3">
      <c r="A914" s="1">
        <v>45642.271249999998</v>
      </c>
      <c r="B914" s="1" t="str">
        <f>TEXT(sensor_data[[#This Row],[Timestamp]], "MMMM")</f>
        <v>December</v>
      </c>
      <c r="C9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14" s="2">
        <f>MONTH(sensor_data[[#This Row],[Timestamp]])</f>
        <v>12</v>
      </c>
      <c r="E914" s="2">
        <f>DAY(sensor_data[[#This Row],[Timestamp]])</f>
        <v>16</v>
      </c>
      <c r="F914" t="s">
        <v>473</v>
      </c>
      <c r="H914">
        <v>47.2</v>
      </c>
      <c r="I914">
        <v>39.5</v>
      </c>
      <c r="J914" t="b">
        <v>1</v>
      </c>
      <c r="K914">
        <v>4</v>
      </c>
      <c r="L914" t="str">
        <f>IF(sensor_data[[#This Row],[HVAC Setting]]&lt;=2, "Low", IF(sensor_data[[#This Row],[HVAC Setting]]=3, "Normal", "High"))</f>
        <v>High</v>
      </c>
      <c r="M914">
        <v>24.79</v>
      </c>
      <c r="N914">
        <v>24.79</v>
      </c>
      <c r="O914">
        <f>(sensor_data[[#This Row],[Energy Consumption]]-AVERAGE(sensor_data[Energy Consumption]))/_xlfn.STDEV.P(sensor_data[Energy Consumption])</f>
        <v>3.9403007801000117E-2</v>
      </c>
      <c r="P914" t="str">
        <f>IF(ABS(sensor_data[[#This Row],[z_zcore]])&gt;3, "Outlier", "Normal")</f>
        <v>Normal</v>
      </c>
      <c r="Q914">
        <f>AVERAGEIF(sensor_data[Unit ID], sensor_data[[#This Row],[Unit ID]], sensor_data[EC])</f>
        <v>19.647142857142853</v>
      </c>
      <c r="R914">
        <f>IF(ISBLANK(sensor_data[[#This Row],[EC]]), sensor_data[[#This Row],[average]], sensor_data[[#This Row],[EC]])</f>
        <v>24.79</v>
      </c>
      <c r="S914" t="str">
        <f>IF(sensor_data[[#This Row],[Filled Energy Consumption]]&gt;AVERAGE(sensor_data[Filled Energy Consumption]), "High", "Low")</f>
        <v>High</v>
      </c>
      <c r="T914" t="s">
        <v>83</v>
      </c>
      <c r="U914" t="b">
        <v>1</v>
      </c>
      <c r="V914">
        <v>23</v>
      </c>
      <c r="W914">
        <v>1</v>
      </c>
      <c r="X914" t="s">
        <v>14</v>
      </c>
    </row>
    <row r="915" spans="1:24" x14ac:dyDescent="0.3">
      <c r="A915" s="1">
        <v>45448.996192129627</v>
      </c>
      <c r="B915" s="1" t="str">
        <f>TEXT(sensor_data[[#This Row],[Timestamp]], "MMMM")</f>
        <v>June</v>
      </c>
      <c r="C9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15" s="2">
        <f>MONTH(sensor_data[[#This Row],[Timestamp]])</f>
        <v>6</v>
      </c>
      <c r="E915" s="2">
        <f>DAY(sensor_data[[#This Row],[Timestamp]])</f>
        <v>5</v>
      </c>
      <c r="F915" t="s">
        <v>473</v>
      </c>
      <c r="H915">
        <v>92.9</v>
      </c>
      <c r="I915">
        <v>67.3</v>
      </c>
      <c r="J915" t="b">
        <v>0</v>
      </c>
      <c r="K915">
        <v>3</v>
      </c>
      <c r="L915" t="str">
        <f>IF(sensor_data[[#This Row],[HVAC Setting]]&lt;=2, "Low", IF(sensor_data[[#This Row],[HVAC Setting]]=3, "Normal", "High"))</f>
        <v>Normal</v>
      </c>
      <c r="M915">
        <v>17</v>
      </c>
      <c r="N915">
        <v>17</v>
      </c>
      <c r="O915">
        <f>(sensor_data[[#This Row],[Energy Consumption]]-AVERAGE(sensor_data[Energy Consumption]))/_xlfn.STDEV.P(sensor_data[Energy Consumption])</f>
        <v>-5.1181589523909048E-2</v>
      </c>
      <c r="P915" t="str">
        <f>IF(ABS(sensor_data[[#This Row],[z_zcore]])&gt;3, "Outlier", "Normal")</f>
        <v>Normal</v>
      </c>
      <c r="Q915">
        <f>AVERAGEIF(sensor_data[Unit ID], sensor_data[[#This Row],[Unit ID]], sensor_data[EC])</f>
        <v>19.647142857142853</v>
      </c>
      <c r="R915">
        <f>IF(ISBLANK(sensor_data[[#This Row],[EC]]), sensor_data[[#This Row],[average]], sensor_data[[#This Row],[EC]])</f>
        <v>17</v>
      </c>
      <c r="S915" t="str">
        <f>IF(sensor_data[[#This Row],[Filled Energy Consumption]]&gt;AVERAGE(sensor_data[Filled Energy Consumption]), "High", "Low")</f>
        <v>Low</v>
      </c>
      <c r="T915" t="s">
        <v>121</v>
      </c>
      <c r="U915" t="b">
        <v>0</v>
      </c>
      <c r="V915">
        <v>6</v>
      </c>
      <c r="W915">
        <v>0</v>
      </c>
      <c r="X915" t="s">
        <v>19</v>
      </c>
    </row>
    <row r="916" spans="1:24" x14ac:dyDescent="0.3">
      <c r="A916" s="1">
        <v>45578.75854166667</v>
      </c>
      <c r="B916" s="1" t="str">
        <f>TEXT(sensor_data[[#This Row],[Timestamp]], "MMMM")</f>
        <v>October</v>
      </c>
      <c r="C9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16" s="2">
        <f>MONTH(sensor_data[[#This Row],[Timestamp]])</f>
        <v>10</v>
      </c>
      <c r="E916" s="2">
        <f>DAY(sensor_data[[#This Row],[Timestamp]])</f>
        <v>13</v>
      </c>
      <c r="F916" t="s">
        <v>473</v>
      </c>
      <c r="H916">
        <v>70.099999999999994</v>
      </c>
      <c r="I916">
        <v>51.2</v>
      </c>
      <c r="J916" t="b">
        <v>1</v>
      </c>
      <c r="K916">
        <v>3.5</v>
      </c>
      <c r="L916" t="str">
        <f>IF(sensor_data[[#This Row],[HVAC Setting]]&lt;=2, "Low", IF(sensor_data[[#This Row],[HVAC Setting]]=3, "Normal", "High"))</f>
        <v>High</v>
      </c>
      <c r="M916">
        <v>23.09</v>
      </c>
      <c r="N916">
        <v>23.09</v>
      </c>
      <c r="O916">
        <f>(sensor_data[[#This Row],[Energy Consumption]]-AVERAGE(sensor_data[Energy Consumption]))/_xlfn.STDEV.P(sensor_data[Energy Consumption])</f>
        <v>1.9634867178105957E-2</v>
      </c>
      <c r="P916" t="str">
        <f>IF(ABS(sensor_data[[#This Row],[z_zcore]])&gt;3, "Outlier", "Normal")</f>
        <v>Normal</v>
      </c>
      <c r="Q916">
        <f>AVERAGEIF(sensor_data[Unit ID], sensor_data[[#This Row],[Unit ID]], sensor_data[EC])</f>
        <v>19.647142857142853</v>
      </c>
      <c r="R916">
        <f>IF(ISBLANK(sensor_data[[#This Row],[EC]]), sensor_data[[#This Row],[average]], sensor_data[[#This Row],[EC]])</f>
        <v>23.09</v>
      </c>
      <c r="S916" t="str">
        <f>IF(sensor_data[[#This Row],[Filled Energy Consumption]]&gt;AVERAGE(sensor_data[Filled Energy Consumption]), "High", "Low")</f>
        <v>High</v>
      </c>
      <c r="T916" t="s">
        <v>86</v>
      </c>
      <c r="U916" t="b">
        <v>1</v>
      </c>
      <c r="V916">
        <v>10</v>
      </c>
      <c r="W916">
        <v>1</v>
      </c>
      <c r="X916" t="s">
        <v>14</v>
      </c>
    </row>
    <row r="917" spans="1:24" x14ac:dyDescent="0.3">
      <c r="A917" s="1">
        <v>45319.685659722221</v>
      </c>
      <c r="B917" s="1" t="str">
        <f>TEXT(sensor_data[[#This Row],[Timestamp]], "MMMM")</f>
        <v>January</v>
      </c>
      <c r="C9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17" s="2">
        <f>MONTH(sensor_data[[#This Row],[Timestamp]])</f>
        <v>1</v>
      </c>
      <c r="E917" s="2">
        <f>DAY(sensor_data[[#This Row],[Timestamp]])</f>
        <v>28</v>
      </c>
      <c r="F917" t="s">
        <v>473</v>
      </c>
      <c r="H917">
        <v>47</v>
      </c>
      <c r="I917">
        <v>35.799999999999997</v>
      </c>
      <c r="J917" t="b">
        <v>1</v>
      </c>
      <c r="K917">
        <v>3.5</v>
      </c>
      <c r="L917" t="str">
        <f>IF(sensor_data[[#This Row],[HVAC Setting]]&lt;=2, "Low", IF(sensor_data[[#This Row],[HVAC Setting]]=3, "Normal", "High"))</f>
        <v>High</v>
      </c>
      <c r="M917">
        <v>24.4</v>
      </c>
      <c r="N917">
        <v>24.4</v>
      </c>
      <c r="O917">
        <f>(sensor_data[[#This Row],[Energy Consumption]]-AVERAGE(sensor_data[Energy Consumption]))/_xlfn.STDEV.P(sensor_data[Energy Consumption])</f>
        <v>3.4867963775747919E-2</v>
      </c>
      <c r="P917" t="str">
        <f>IF(ABS(sensor_data[[#This Row],[z_zcore]])&gt;3, "Outlier", "Normal")</f>
        <v>Normal</v>
      </c>
      <c r="Q917">
        <f>AVERAGEIF(sensor_data[Unit ID], sensor_data[[#This Row],[Unit ID]], sensor_data[EC])</f>
        <v>19.647142857142853</v>
      </c>
      <c r="R917">
        <f>IF(ISBLANK(sensor_data[[#This Row],[EC]]), sensor_data[[#This Row],[average]], sensor_data[[#This Row],[EC]])</f>
        <v>24.4</v>
      </c>
      <c r="S917" t="str">
        <f>IF(sensor_data[[#This Row],[Filled Energy Consumption]]&gt;AVERAGE(sensor_data[Filled Energy Consumption]), "High", "Low")</f>
        <v>High</v>
      </c>
      <c r="T917" t="s">
        <v>273</v>
      </c>
      <c r="U917" t="b">
        <v>1</v>
      </c>
      <c r="V917">
        <v>18</v>
      </c>
      <c r="W917">
        <v>1</v>
      </c>
      <c r="X917" t="s">
        <v>19</v>
      </c>
    </row>
    <row r="918" spans="1:24" x14ac:dyDescent="0.3">
      <c r="A918" s="1">
        <v>45531.745300925926</v>
      </c>
      <c r="B918" s="1" t="str">
        <f>TEXT(sensor_data[[#This Row],[Timestamp]], "MMMM")</f>
        <v>August</v>
      </c>
      <c r="C9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18" s="2">
        <f>MONTH(sensor_data[[#This Row],[Timestamp]])</f>
        <v>8</v>
      </c>
      <c r="E918" s="2">
        <f>DAY(sensor_data[[#This Row],[Timestamp]])</f>
        <v>27</v>
      </c>
      <c r="F918" t="s">
        <v>473</v>
      </c>
      <c r="H918">
        <v>101.1</v>
      </c>
      <c r="I918">
        <v>55.6</v>
      </c>
      <c r="J918" t="b">
        <v>1</v>
      </c>
      <c r="K918">
        <v>5</v>
      </c>
      <c r="L918" t="str">
        <f>IF(sensor_data[[#This Row],[HVAC Setting]]&lt;=2, "Low", IF(sensor_data[[#This Row],[HVAC Setting]]=3, "Normal", "High"))</f>
        <v>High</v>
      </c>
      <c r="M918">
        <v>32.869999999999997</v>
      </c>
      <c r="N918">
        <v>32.869999999999997</v>
      </c>
      <c r="O918">
        <f>(sensor_data[[#This Row],[Energy Consumption]]-AVERAGE(sensor_data[Energy Consumption]))/_xlfn.STDEV.P(sensor_data[Energy Consumption])</f>
        <v>0.13335981734981475</v>
      </c>
      <c r="P918" t="str">
        <f>IF(ABS(sensor_data[[#This Row],[z_zcore]])&gt;3, "Outlier", "Normal")</f>
        <v>Normal</v>
      </c>
      <c r="Q918">
        <f>AVERAGEIF(sensor_data[Unit ID], sensor_data[[#This Row],[Unit ID]], sensor_data[EC])</f>
        <v>19.647142857142853</v>
      </c>
      <c r="R918">
        <f>IF(ISBLANK(sensor_data[[#This Row],[EC]]), sensor_data[[#This Row],[average]], sensor_data[[#This Row],[EC]])</f>
        <v>32.869999999999997</v>
      </c>
      <c r="S918" t="str">
        <f>IF(sensor_data[[#This Row],[Filled Energy Consumption]]&gt;AVERAGE(sensor_data[Filled Energy Consumption]), "High", "Low")</f>
        <v>High</v>
      </c>
      <c r="T918" t="s">
        <v>295</v>
      </c>
      <c r="U918" t="b">
        <v>1</v>
      </c>
      <c r="V918">
        <v>5</v>
      </c>
      <c r="W918">
        <v>1</v>
      </c>
      <c r="X918" t="s">
        <v>14</v>
      </c>
    </row>
    <row r="919" spans="1:24" x14ac:dyDescent="0.3">
      <c r="A919" s="1">
        <v>45515.872858796298</v>
      </c>
      <c r="B919" s="1" t="str">
        <f>TEXT(sensor_data[[#This Row],[Timestamp]], "MMMM")</f>
        <v>August</v>
      </c>
      <c r="C9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19" s="2">
        <f>MONTH(sensor_data[[#This Row],[Timestamp]])</f>
        <v>8</v>
      </c>
      <c r="E919" s="2">
        <f>DAY(sensor_data[[#This Row],[Timestamp]])</f>
        <v>11</v>
      </c>
      <c r="F919" t="s">
        <v>473</v>
      </c>
      <c r="H919">
        <v>90.1</v>
      </c>
      <c r="I919">
        <v>63.9</v>
      </c>
      <c r="J919" t="b">
        <v>1</v>
      </c>
      <c r="K919">
        <v>4.5</v>
      </c>
      <c r="L919" t="str">
        <f>IF(sensor_data[[#This Row],[HVAC Setting]]&lt;=2, "Low", IF(sensor_data[[#This Row],[HVAC Setting]]=3, "Normal", "High"))</f>
        <v>High</v>
      </c>
      <c r="M919">
        <v>29.93</v>
      </c>
      <c r="N919">
        <v>29.93</v>
      </c>
      <c r="O919">
        <f>(sensor_data[[#This Row],[Energy Consumption]]-AVERAGE(sensor_data[Energy Consumption]))/_xlfn.STDEV.P(sensor_data[Energy Consumption])</f>
        <v>9.9172562390221333E-2</v>
      </c>
      <c r="P919" t="str">
        <f>IF(ABS(sensor_data[[#This Row],[z_zcore]])&gt;3, "Outlier", "Normal")</f>
        <v>Normal</v>
      </c>
      <c r="Q919">
        <f>AVERAGEIF(sensor_data[Unit ID], sensor_data[[#This Row],[Unit ID]], sensor_data[EC])</f>
        <v>19.647142857142853</v>
      </c>
      <c r="R919">
        <f>IF(ISBLANK(sensor_data[[#This Row],[EC]]), sensor_data[[#This Row],[average]], sensor_data[[#This Row],[EC]])</f>
        <v>29.93</v>
      </c>
      <c r="S919" t="str">
        <f>IF(sensor_data[[#This Row],[Filled Energy Consumption]]&gt;AVERAGE(sensor_data[Filled Energy Consumption]), "High", "Low")</f>
        <v>High</v>
      </c>
      <c r="T919" t="s">
        <v>370</v>
      </c>
      <c r="U919" t="b">
        <v>1</v>
      </c>
      <c r="V919">
        <v>7</v>
      </c>
      <c r="W919">
        <v>1</v>
      </c>
      <c r="X919" t="s">
        <v>17</v>
      </c>
    </row>
    <row r="920" spans="1:24" x14ac:dyDescent="0.3">
      <c r="A920" s="1">
        <v>45489.803587962961</v>
      </c>
      <c r="B920" s="1" t="str">
        <f>TEXT(sensor_data[[#This Row],[Timestamp]], "MMMM")</f>
        <v>July</v>
      </c>
      <c r="C9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20" s="2">
        <f>MONTH(sensor_data[[#This Row],[Timestamp]])</f>
        <v>7</v>
      </c>
      <c r="E920" s="2">
        <f>DAY(sensor_data[[#This Row],[Timestamp]])</f>
        <v>16</v>
      </c>
      <c r="F920" t="s">
        <v>473</v>
      </c>
      <c r="H920">
        <v>86.2</v>
      </c>
      <c r="I920">
        <v>64.099999999999994</v>
      </c>
      <c r="J920" t="b">
        <v>1</v>
      </c>
      <c r="K920">
        <v>5</v>
      </c>
      <c r="L920" t="str">
        <f>IF(sensor_data[[#This Row],[HVAC Setting]]&lt;=2, "Low", IF(sensor_data[[#This Row],[HVAC Setting]]=3, "Normal", "High"))</f>
        <v>High</v>
      </c>
      <c r="M920">
        <v>31.48</v>
      </c>
      <c r="N920">
        <v>31.48</v>
      </c>
      <c r="O920">
        <f>(sensor_data[[#This Row],[Energy Consumption]]-AVERAGE(sensor_data[Energy Consumption]))/_xlfn.STDEV.P(sensor_data[Energy Consumption])</f>
        <v>0.11719645531109545</v>
      </c>
      <c r="P920" t="str">
        <f>IF(ABS(sensor_data[[#This Row],[z_zcore]])&gt;3, "Outlier", "Normal")</f>
        <v>Normal</v>
      </c>
      <c r="Q920">
        <f>AVERAGEIF(sensor_data[Unit ID], sensor_data[[#This Row],[Unit ID]], sensor_data[EC])</f>
        <v>19.647142857142853</v>
      </c>
      <c r="R920">
        <f>IF(ISBLANK(sensor_data[[#This Row],[EC]]), sensor_data[[#This Row],[average]], sensor_data[[#This Row],[EC]])</f>
        <v>31.48</v>
      </c>
      <c r="S920" t="str">
        <f>IF(sensor_data[[#This Row],[Filled Energy Consumption]]&gt;AVERAGE(sensor_data[Filled Energy Consumption]), "High", "Low")</f>
        <v>High</v>
      </c>
      <c r="T920" t="s">
        <v>243</v>
      </c>
      <c r="U920" t="b">
        <v>1</v>
      </c>
      <c r="V920">
        <v>6</v>
      </c>
      <c r="W920">
        <v>1</v>
      </c>
      <c r="X920" t="s">
        <v>19</v>
      </c>
    </row>
    <row r="921" spans="1:24" x14ac:dyDescent="0.3">
      <c r="A921" s="1">
        <v>45522.809918981482</v>
      </c>
      <c r="B921" s="1" t="str">
        <f>TEXT(sensor_data[[#This Row],[Timestamp]], "MMMM")</f>
        <v>August</v>
      </c>
      <c r="C9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21" s="2">
        <f>MONTH(sensor_data[[#This Row],[Timestamp]])</f>
        <v>8</v>
      </c>
      <c r="E921" s="2">
        <f>DAY(sensor_data[[#This Row],[Timestamp]])</f>
        <v>18</v>
      </c>
      <c r="F921" t="s">
        <v>473</v>
      </c>
      <c r="H921">
        <v>102.5</v>
      </c>
      <c r="I921">
        <v>59.3</v>
      </c>
      <c r="J921" t="b">
        <v>1</v>
      </c>
      <c r="K921">
        <v>5</v>
      </c>
      <c r="L921" t="str">
        <f>IF(sensor_data[[#This Row],[HVAC Setting]]&lt;=2, "Low", IF(sensor_data[[#This Row],[HVAC Setting]]=3, "Normal", "High"))</f>
        <v>High</v>
      </c>
      <c r="M921">
        <v>32.56</v>
      </c>
      <c r="N921">
        <v>32.56</v>
      </c>
      <c r="O921">
        <f>(sensor_data[[#This Row],[Energy Consumption]]-AVERAGE(sensor_data[Energy Consumption]))/_xlfn.STDEV.P(sensor_data[Energy Consumption])</f>
        <v>0.12975503876563999</v>
      </c>
      <c r="P921" t="str">
        <f>IF(ABS(sensor_data[[#This Row],[z_zcore]])&gt;3, "Outlier", "Normal")</f>
        <v>Normal</v>
      </c>
      <c r="Q921">
        <f>AVERAGEIF(sensor_data[Unit ID], sensor_data[[#This Row],[Unit ID]], sensor_data[EC])</f>
        <v>19.647142857142853</v>
      </c>
      <c r="R921">
        <f>IF(ISBLANK(sensor_data[[#This Row],[EC]]), sensor_data[[#This Row],[average]], sensor_data[[#This Row],[EC]])</f>
        <v>32.56</v>
      </c>
      <c r="S921" t="str">
        <f>IF(sensor_data[[#This Row],[Filled Energy Consumption]]&gt;AVERAGE(sensor_data[Filled Energy Consumption]), "High", "Low")</f>
        <v>High</v>
      </c>
      <c r="T921" t="s">
        <v>355</v>
      </c>
      <c r="U921" t="b">
        <v>1</v>
      </c>
      <c r="V921">
        <v>13</v>
      </c>
      <c r="W921">
        <v>1</v>
      </c>
      <c r="X921" t="s">
        <v>14</v>
      </c>
    </row>
    <row r="922" spans="1:24" x14ac:dyDescent="0.3">
      <c r="A922" s="1">
        <v>45538.985717592594</v>
      </c>
      <c r="B922" s="1" t="str">
        <f>TEXT(sensor_data[[#This Row],[Timestamp]], "MMMM")</f>
        <v>September</v>
      </c>
      <c r="C9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22" s="2">
        <f>MONTH(sensor_data[[#This Row],[Timestamp]])</f>
        <v>9</v>
      </c>
      <c r="E922" s="2">
        <f>DAY(sensor_data[[#This Row],[Timestamp]])</f>
        <v>3</v>
      </c>
      <c r="F922" t="s">
        <v>476</v>
      </c>
      <c r="H922">
        <v>61.9</v>
      </c>
      <c r="I922">
        <v>46.5</v>
      </c>
      <c r="J922" t="b">
        <v>0</v>
      </c>
      <c r="K922">
        <v>1</v>
      </c>
      <c r="L922" t="str">
        <f>IF(sensor_data[[#This Row],[HVAC Setting]]&lt;=2, "Low", IF(sensor_data[[#This Row],[HVAC Setting]]=3, "Normal", "High"))</f>
        <v>Low</v>
      </c>
      <c r="M922">
        <v>6</v>
      </c>
      <c r="N922">
        <v>6</v>
      </c>
      <c r="O922">
        <f>(sensor_data[[#This Row],[Energy Consumption]]-AVERAGE(sensor_data[Energy Consumption]))/_xlfn.STDEV.P(sensor_data[Energy Consumption])</f>
        <v>-0.17909308767204782</v>
      </c>
      <c r="P922" t="str">
        <f>IF(ABS(sensor_data[[#This Row],[z_zcore]])&gt;3, "Outlier", "Normal")</f>
        <v>Normal</v>
      </c>
      <c r="Q922">
        <f>AVERAGEIF(sensor_data[Unit ID], sensor_data[[#This Row],[Unit ID]], sensor_data[EC])</f>
        <v>19.005294117647058</v>
      </c>
      <c r="R922">
        <f>IF(ISBLANK(sensor_data[[#This Row],[EC]]), sensor_data[[#This Row],[average]], sensor_data[[#This Row],[EC]])</f>
        <v>6</v>
      </c>
      <c r="S922" t="str">
        <f>IF(sensor_data[[#This Row],[Filled Energy Consumption]]&gt;AVERAGE(sensor_data[Filled Energy Consumption]), "High", "Low")</f>
        <v>Low</v>
      </c>
      <c r="T922" t="s">
        <v>395</v>
      </c>
      <c r="U922" t="b">
        <v>0</v>
      </c>
      <c r="V922">
        <v>2</v>
      </c>
      <c r="W922">
        <v>1</v>
      </c>
      <c r="X922" t="s">
        <v>14</v>
      </c>
    </row>
    <row r="923" spans="1:24" x14ac:dyDescent="0.3">
      <c r="A923" s="1">
        <v>45654.086562500001</v>
      </c>
      <c r="B923" s="1" t="str">
        <f>TEXT(sensor_data[[#This Row],[Timestamp]], "MMMM")</f>
        <v>December</v>
      </c>
      <c r="C9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23" s="2">
        <f>MONTH(sensor_data[[#This Row],[Timestamp]])</f>
        <v>12</v>
      </c>
      <c r="E923" s="2">
        <f>DAY(sensor_data[[#This Row],[Timestamp]])</f>
        <v>28</v>
      </c>
      <c r="F923" t="s">
        <v>476</v>
      </c>
      <c r="H923">
        <v>46.6</v>
      </c>
      <c r="I923">
        <v>35.700000000000003</v>
      </c>
      <c r="J923" t="b">
        <v>0</v>
      </c>
      <c r="K923">
        <v>2.5</v>
      </c>
      <c r="L923" t="str">
        <f>IF(sensor_data[[#This Row],[HVAC Setting]]&lt;=2, "Low", IF(sensor_data[[#This Row],[HVAC Setting]]=3, "Normal", "High"))</f>
        <v>High</v>
      </c>
      <c r="O923">
        <f>(sensor_data[[#This Row],[Energy Consumption]]-AVERAGE(sensor_data[Energy Consumption]))/_xlfn.STDEV.P(sensor_data[Energy Consumption])</f>
        <v>-0.24886299575285079</v>
      </c>
      <c r="P923" t="str">
        <f>IF(ABS(sensor_data[[#This Row],[z_zcore]])&gt;3, "Outlier", "Normal")</f>
        <v>Normal</v>
      </c>
      <c r="Q923">
        <f>AVERAGEIF(sensor_data[Unit ID], sensor_data[[#This Row],[Unit ID]], sensor_data[EC])</f>
        <v>19.005294117647058</v>
      </c>
      <c r="R923">
        <f>IF(ISBLANK(sensor_data[[#This Row],[EC]]), sensor_data[[#This Row],[average]], sensor_data[[#This Row],[EC]])</f>
        <v>19.005294117647058</v>
      </c>
      <c r="S923" t="str">
        <f>IF(sensor_data[[#This Row],[Filled Energy Consumption]]&gt;AVERAGE(sensor_data[Filled Energy Consumption]), "High", "Low")</f>
        <v>High</v>
      </c>
      <c r="T923" t="s">
        <v>477</v>
      </c>
      <c r="U923" t="b">
        <v>0</v>
      </c>
      <c r="V923">
        <v>9</v>
      </c>
      <c r="W923">
        <v>0</v>
      </c>
      <c r="X923" t="s">
        <v>14</v>
      </c>
    </row>
    <row r="924" spans="1:24" x14ac:dyDescent="0.3">
      <c r="A924" s="1">
        <v>45437.469780092593</v>
      </c>
      <c r="B924" s="1" t="str">
        <f>TEXT(sensor_data[[#This Row],[Timestamp]], "MMMM")</f>
        <v>May</v>
      </c>
      <c r="C9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24" s="2">
        <f>MONTH(sensor_data[[#This Row],[Timestamp]])</f>
        <v>5</v>
      </c>
      <c r="E924" s="2">
        <f>DAY(sensor_data[[#This Row],[Timestamp]])</f>
        <v>25</v>
      </c>
      <c r="F924" t="s">
        <v>476</v>
      </c>
      <c r="H924">
        <v>79.599999999999994</v>
      </c>
      <c r="I924">
        <v>59.3</v>
      </c>
      <c r="J924" t="b">
        <v>0</v>
      </c>
      <c r="K924">
        <v>2.5</v>
      </c>
      <c r="L924" t="str">
        <f>IF(sensor_data[[#This Row],[HVAC Setting]]&lt;=2, "Low", IF(sensor_data[[#This Row],[HVAC Setting]]=3, "Normal", "High"))</f>
        <v>High</v>
      </c>
      <c r="M924">
        <v>13.12</v>
      </c>
      <c r="N924">
        <v>13.12</v>
      </c>
      <c r="O924">
        <f>(sensor_data[[#This Row],[Energy Consumption]]-AVERAGE(sensor_data[Energy Consumption]))/_xlfn.STDEV.P(sensor_data[Energy Consumption])</f>
        <v>-9.6299463416161649E-2</v>
      </c>
      <c r="P924" t="str">
        <f>IF(ABS(sensor_data[[#This Row],[z_zcore]])&gt;3, "Outlier", "Normal")</f>
        <v>Normal</v>
      </c>
      <c r="Q924">
        <f>AVERAGEIF(sensor_data[Unit ID], sensor_data[[#This Row],[Unit ID]], sensor_data[EC])</f>
        <v>19.005294117647058</v>
      </c>
      <c r="R924">
        <f>IF(ISBLANK(sensor_data[[#This Row],[EC]]), sensor_data[[#This Row],[average]], sensor_data[[#This Row],[EC]])</f>
        <v>13.12</v>
      </c>
      <c r="S924" t="str">
        <f>IF(sensor_data[[#This Row],[Filled Energy Consumption]]&gt;AVERAGE(sensor_data[Filled Energy Consumption]), "High", "Low")</f>
        <v>Low</v>
      </c>
      <c r="T924" t="s">
        <v>231</v>
      </c>
      <c r="U924" t="b">
        <v>0</v>
      </c>
      <c r="V924">
        <v>7</v>
      </c>
      <c r="W924">
        <v>0</v>
      </c>
      <c r="X924" t="s">
        <v>14</v>
      </c>
    </row>
    <row r="925" spans="1:24" x14ac:dyDescent="0.3">
      <c r="A925" s="1">
        <v>45563.809710648151</v>
      </c>
      <c r="B925" s="1" t="str">
        <f>TEXT(sensor_data[[#This Row],[Timestamp]], "MMMM")</f>
        <v>September</v>
      </c>
      <c r="C9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25" s="2">
        <f>MONTH(sensor_data[[#This Row],[Timestamp]])</f>
        <v>9</v>
      </c>
      <c r="E925" s="2">
        <f>DAY(sensor_data[[#This Row],[Timestamp]])</f>
        <v>28</v>
      </c>
      <c r="F925" t="s">
        <v>476</v>
      </c>
      <c r="H925">
        <v>64.599999999999994</v>
      </c>
      <c r="I925">
        <v>44.9</v>
      </c>
      <c r="J925" t="b">
        <v>1</v>
      </c>
      <c r="K925">
        <v>4.5</v>
      </c>
      <c r="L925" t="str">
        <f>IF(sensor_data[[#This Row],[HVAC Setting]]&lt;=2, "Low", IF(sensor_data[[#This Row],[HVAC Setting]]=3, "Normal", "High"))</f>
        <v>High</v>
      </c>
      <c r="M925">
        <v>27.87</v>
      </c>
      <c r="N925">
        <v>27.87</v>
      </c>
      <c r="O925">
        <f>(sensor_data[[#This Row],[Energy Consumption]]-AVERAGE(sensor_data[Energy Consumption]))/_xlfn.STDEV.P(sensor_data[Energy Consumption])</f>
        <v>7.5218227282478997E-2</v>
      </c>
      <c r="P925" t="str">
        <f>IF(ABS(sensor_data[[#This Row],[z_zcore]])&gt;3, "Outlier", "Normal")</f>
        <v>Normal</v>
      </c>
      <c r="Q925">
        <f>AVERAGEIF(sensor_data[Unit ID], sensor_data[[#This Row],[Unit ID]], sensor_data[EC])</f>
        <v>19.005294117647058</v>
      </c>
      <c r="R925">
        <f>IF(ISBLANK(sensor_data[[#This Row],[EC]]), sensor_data[[#This Row],[average]], sensor_data[[#This Row],[EC]])</f>
        <v>27.87</v>
      </c>
      <c r="S925" t="str">
        <f>IF(sensor_data[[#This Row],[Filled Energy Consumption]]&gt;AVERAGE(sensor_data[Filled Energy Consumption]), "High", "Low")</f>
        <v>High</v>
      </c>
      <c r="T925" t="s">
        <v>206</v>
      </c>
      <c r="U925" t="b">
        <v>1</v>
      </c>
      <c r="V925">
        <v>24</v>
      </c>
      <c r="W925">
        <v>1</v>
      </c>
      <c r="X925" t="s">
        <v>19</v>
      </c>
    </row>
    <row r="926" spans="1:24" x14ac:dyDescent="0.3">
      <c r="A926" s="1">
        <v>45618.790972222225</v>
      </c>
      <c r="B926" s="1" t="str">
        <f>TEXT(sensor_data[[#This Row],[Timestamp]], "MMMM")</f>
        <v>November</v>
      </c>
      <c r="C9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26" s="2">
        <f>MONTH(sensor_data[[#This Row],[Timestamp]])</f>
        <v>11</v>
      </c>
      <c r="E926" s="2">
        <f>DAY(sensor_data[[#This Row],[Timestamp]])</f>
        <v>22</v>
      </c>
      <c r="F926" t="s">
        <v>476</v>
      </c>
      <c r="H926">
        <v>84</v>
      </c>
      <c r="I926">
        <v>55.2</v>
      </c>
      <c r="J926" t="b">
        <v>1</v>
      </c>
      <c r="K926">
        <v>5</v>
      </c>
      <c r="L926" t="str">
        <f>IF(sensor_data[[#This Row],[HVAC Setting]]&lt;=2, "Low", IF(sensor_data[[#This Row],[HVAC Setting]]=3, "Normal", "High"))</f>
        <v>High</v>
      </c>
      <c r="O926">
        <f>(sensor_data[[#This Row],[Energy Consumption]]-AVERAGE(sensor_data[Energy Consumption]))/_xlfn.STDEV.P(sensor_data[Energy Consumption])</f>
        <v>-0.24886299575285079</v>
      </c>
      <c r="P926" t="str">
        <f>IF(ABS(sensor_data[[#This Row],[z_zcore]])&gt;3, "Outlier", "Normal")</f>
        <v>Normal</v>
      </c>
      <c r="Q926">
        <f>AVERAGEIF(sensor_data[Unit ID], sensor_data[[#This Row],[Unit ID]], sensor_data[EC])</f>
        <v>19.005294117647058</v>
      </c>
      <c r="R926">
        <f>IF(ISBLANK(sensor_data[[#This Row],[EC]]), sensor_data[[#This Row],[average]], sensor_data[[#This Row],[EC]])</f>
        <v>19.005294117647058</v>
      </c>
      <c r="S926" t="str">
        <f>IF(sensor_data[[#This Row],[Filled Energy Consumption]]&gt;AVERAGE(sensor_data[Filled Energy Consumption]), "High", "Low")</f>
        <v>High</v>
      </c>
      <c r="T926" t="s">
        <v>321</v>
      </c>
      <c r="U926" t="b">
        <v>1</v>
      </c>
      <c r="V926">
        <v>14</v>
      </c>
      <c r="W926">
        <v>1</v>
      </c>
      <c r="X926" t="s">
        <v>14</v>
      </c>
    </row>
    <row r="927" spans="1:24" x14ac:dyDescent="0.3">
      <c r="A927" s="1">
        <v>45416.247118055559</v>
      </c>
      <c r="B927" s="1" t="str">
        <f>TEXT(sensor_data[[#This Row],[Timestamp]], "MMMM")</f>
        <v>May</v>
      </c>
      <c r="C9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27" s="2">
        <f>MONTH(sensor_data[[#This Row],[Timestamp]])</f>
        <v>5</v>
      </c>
      <c r="E927" s="2">
        <f>DAY(sensor_data[[#This Row],[Timestamp]])</f>
        <v>4</v>
      </c>
      <c r="F927" t="s">
        <v>476</v>
      </c>
      <c r="H927">
        <v>77.7</v>
      </c>
      <c r="I927">
        <v>47.1</v>
      </c>
      <c r="J927" t="b">
        <v>1</v>
      </c>
      <c r="K927">
        <v>2.5</v>
      </c>
      <c r="L927" t="str">
        <f>IF(sensor_data[[#This Row],[HVAC Setting]]&lt;=2, "Low", IF(sensor_data[[#This Row],[HVAC Setting]]=3, "Normal", "High"))</f>
        <v>High</v>
      </c>
      <c r="M927">
        <v>16.16</v>
      </c>
      <c r="N927">
        <v>16.16</v>
      </c>
      <c r="O927">
        <f>(sensor_data[[#This Row],[Energy Consumption]]-AVERAGE(sensor_data[Energy Consumption]))/_xlfn.STDEV.P(sensor_data[Energy Consumption])</f>
        <v>-6.0949376655221467E-2</v>
      </c>
      <c r="P927" t="str">
        <f>IF(ABS(sensor_data[[#This Row],[z_zcore]])&gt;3, "Outlier", "Normal")</f>
        <v>Normal</v>
      </c>
      <c r="Q927">
        <f>AVERAGEIF(sensor_data[Unit ID], sensor_data[[#This Row],[Unit ID]], sensor_data[EC])</f>
        <v>19.005294117647058</v>
      </c>
      <c r="R927">
        <f>IF(ISBLANK(sensor_data[[#This Row],[EC]]), sensor_data[[#This Row],[average]], sensor_data[[#This Row],[EC]])</f>
        <v>16.16</v>
      </c>
      <c r="S927" t="str">
        <f>IF(sensor_data[[#This Row],[Filled Energy Consumption]]&gt;AVERAGE(sensor_data[Filled Energy Consumption]), "High", "Low")</f>
        <v>Low</v>
      </c>
      <c r="T927" t="s">
        <v>368</v>
      </c>
      <c r="U927" t="b">
        <v>1</v>
      </c>
      <c r="V927">
        <v>16</v>
      </c>
      <c r="W927">
        <v>1</v>
      </c>
      <c r="X927" t="s">
        <v>14</v>
      </c>
    </row>
    <row r="928" spans="1:24" x14ac:dyDescent="0.3">
      <c r="A928" s="1">
        <v>45619.220520833333</v>
      </c>
      <c r="B928" s="1" t="str">
        <f>TEXT(sensor_data[[#This Row],[Timestamp]], "MMMM")</f>
        <v>November</v>
      </c>
      <c r="C9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28" s="2">
        <f>MONTH(sensor_data[[#This Row],[Timestamp]])</f>
        <v>11</v>
      </c>
      <c r="E928" s="2">
        <f>DAY(sensor_data[[#This Row],[Timestamp]])</f>
        <v>23</v>
      </c>
      <c r="F928" t="s">
        <v>476</v>
      </c>
      <c r="H928">
        <v>75.3</v>
      </c>
      <c r="I928">
        <v>46.8</v>
      </c>
      <c r="J928" t="b">
        <v>0</v>
      </c>
      <c r="K928">
        <v>1.5</v>
      </c>
      <c r="L928" t="str">
        <f>IF(sensor_data[[#This Row],[HVAC Setting]]&lt;=2, "Low", IF(sensor_data[[#This Row],[HVAC Setting]]=3, "Normal", "High"))</f>
        <v>Low</v>
      </c>
      <c r="M928">
        <v>7.88</v>
      </c>
      <c r="N928">
        <v>7.88</v>
      </c>
      <c r="O928">
        <f>(sensor_data[[#This Row],[Energy Consumption]]-AVERAGE(sensor_data[Energy Consumption]))/_xlfn.STDEV.P(sensor_data[Energy Consumption])</f>
        <v>-0.15723184980672958</v>
      </c>
      <c r="P928" t="str">
        <f>IF(ABS(sensor_data[[#This Row],[z_zcore]])&gt;3, "Outlier", "Normal")</f>
        <v>Normal</v>
      </c>
      <c r="Q928">
        <f>AVERAGEIF(sensor_data[Unit ID], sensor_data[[#This Row],[Unit ID]], sensor_data[EC])</f>
        <v>19.005294117647058</v>
      </c>
      <c r="R928">
        <f>IF(ISBLANK(sensor_data[[#This Row],[EC]]), sensor_data[[#This Row],[average]], sensor_data[[#This Row],[EC]])</f>
        <v>7.88</v>
      </c>
      <c r="S928" t="str">
        <f>IF(sensor_data[[#This Row],[Filled Energy Consumption]]&gt;AVERAGE(sensor_data[Filled Energy Consumption]), "High", "Low")</f>
        <v>Low</v>
      </c>
      <c r="T928" t="s">
        <v>20</v>
      </c>
      <c r="U928" t="b">
        <v>0</v>
      </c>
      <c r="V928">
        <v>12</v>
      </c>
      <c r="W928">
        <v>0</v>
      </c>
      <c r="X928" t="s">
        <v>19</v>
      </c>
    </row>
    <row r="929" spans="1:24" x14ac:dyDescent="0.3">
      <c r="A929" s="1">
        <v>45602.198622685188</v>
      </c>
      <c r="B929" s="1" t="str">
        <f>TEXT(sensor_data[[#This Row],[Timestamp]], "MMMM")</f>
        <v>November</v>
      </c>
      <c r="C9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29" s="2">
        <f>MONTH(sensor_data[[#This Row],[Timestamp]])</f>
        <v>11</v>
      </c>
      <c r="E929" s="2">
        <f>DAY(sensor_data[[#This Row],[Timestamp]])</f>
        <v>6</v>
      </c>
      <c r="F929" t="s">
        <v>476</v>
      </c>
      <c r="H929">
        <v>65</v>
      </c>
      <c r="I929">
        <v>37.4</v>
      </c>
      <c r="J929" t="b">
        <v>0</v>
      </c>
      <c r="K929">
        <v>2</v>
      </c>
      <c r="L929" t="str">
        <f>IF(sensor_data[[#This Row],[HVAC Setting]]&lt;=2, "Low", IF(sensor_data[[#This Row],[HVAC Setting]]=3, "Normal", "High"))</f>
        <v>Low</v>
      </c>
      <c r="M929">
        <v>10</v>
      </c>
      <c r="N929">
        <v>10</v>
      </c>
      <c r="O929">
        <f>(sensor_data[[#This Row],[Energy Consumption]]-AVERAGE(sensor_data[Energy Consumption]))/_xlfn.STDEV.P(sensor_data[Energy Consumption])</f>
        <v>-0.13257981561817916</v>
      </c>
      <c r="P929" t="str">
        <f>IF(ABS(sensor_data[[#This Row],[z_zcore]])&gt;3, "Outlier", "Normal")</f>
        <v>Normal</v>
      </c>
      <c r="Q929">
        <f>AVERAGEIF(sensor_data[Unit ID], sensor_data[[#This Row],[Unit ID]], sensor_data[EC])</f>
        <v>19.005294117647058</v>
      </c>
      <c r="R929">
        <f>IF(ISBLANK(sensor_data[[#This Row],[EC]]), sensor_data[[#This Row],[average]], sensor_data[[#This Row],[EC]])</f>
        <v>10</v>
      </c>
      <c r="S929" t="str">
        <f>IF(sensor_data[[#This Row],[Filled Energy Consumption]]&gt;AVERAGE(sensor_data[Filled Energy Consumption]), "High", "Low")</f>
        <v>Low</v>
      </c>
      <c r="T929" t="s">
        <v>306</v>
      </c>
      <c r="U929" t="b">
        <v>0</v>
      </c>
      <c r="V929">
        <v>11</v>
      </c>
      <c r="W929">
        <v>1</v>
      </c>
      <c r="X929" t="s">
        <v>14</v>
      </c>
    </row>
    <row r="930" spans="1:24" x14ac:dyDescent="0.3">
      <c r="A930" s="1">
        <v>45450.393530092595</v>
      </c>
      <c r="B930" s="1" t="str">
        <f>TEXT(sensor_data[[#This Row],[Timestamp]], "MMMM")</f>
        <v>June</v>
      </c>
      <c r="C9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30" s="2">
        <f>MONTH(sensor_data[[#This Row],[Timestamp]])</f>
        <v>6</v>
      </c>
      <c r="E930" s="2">
        <f>DAY(sensor_data[[#This Row],[Timestamp]])</f>
        <v>7</v>
      </c>
      <c r="F930" t="s">
        <v>476</v>
      </c>
      <c r="H930">
        <v>84.4</v>
      </c>
      <c r="I930">
        <v>57.6</v>
      </c>
      <c r="J930" t="b">
        <v>0</v>
      </c>
      <c r="K930">
        <v>4</v>
      </c>
      <c r="L930" t="str">
        <f>IF(sensor_data[[#This Row],[HVAC Setting]]&lt;=2, "Low", IF(sensor_data[[#This Row],[HVAC Setting]]=3, "Normal", "High"))</f>
        <v>High</v>
      </c>
      <c r="M930">
        <v>21</v>
      </c>
      <c r="N930">
        <v>21</v>
      </c>
      <c r="O930">
        <f>(sensor_data[[#This Row],[Energy Consumption]]-AVERAGE(sensor_data[Energy Consumption]))/_xlfn.STDEV.P(sensor_data[Energy Consumption])</f>
        <v>-4.6683174700404085E-3</v>
      </c>
      <c r="P930" t="str">
        <f>IF(ABS(sensor_data[[#This Row],[z_zcore]])&gt;3, "Outlier", "Normal")</f>
        <v>Normal</v>
      </c>
      <c r="Q930">
        <f>AVERAGEIF(sensor_data[Unit ID], sensor_data[[#This Row],[Unit ID]], sensor_data[EC])</f>
        <v>19.005294117647058</v>
      </c>
      <c r="R930">
        <f>IF(ISBLANK(sensor_data[[#This Row],[EC]]), sensor_data[[#This Row],[average]], sensor_data[[#This Row],[EC]])</f>
        <v>21</v>
      </c>
      <c r="S930" t="str">
        <f>IF(sensor_data[[#This Row],[Filled Energy Consumption]]&gt;AVERAGE(sensor_data[Filled Energy Consumption]), "High", "Low")</f>
        <v>High</v>
      </c>
      <c r="T930" t="s">
        <v>311</v>
      </c>
      <c r="U930" t="b">
        <v>0</v>
      </c>
      <c r="V930">
        <v>20</v>
      </c>
      <c r="W930">
        <v>0</v>
      </c>
      <c r="X930" t="s">
        <v>19</v>
      </c>
    </row>
    <row r="931" spans="1:24" x14ac:dyDescent="0.3">
      <c r="A931" s="1">
        <v>45654.007662037038</v>
      </c>
      <c r="B931" s="1" t="str">
        <f>TEXT(sensor_data[[#This Row],[Timestamp]], "MMMM")</f>
        <v>December</v>
      </c>
      <c r="C9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31" s="2">
        <f>MONTH(sensor_data[[#This Row],[Timestamp]])</f>
        <v>12</v>
      </c>
      <c r="E931" s="2">
        <f>DAY(sensor_data[[#This Row],[Timestamp]])</f>
        <v>28</v>
      </c>
      <c r="F931" t="s">
        <v>476</v>
      </c>
      <c r="H931">
        <v>50.1</v>
      </c>
      <c r="I931">
        <v>39.200000000000003</v>
      </c>
      <c r="J931" t="b">
        <v>1</v>
      </c>
      <c r="K931">
        <v>4.5</v>
      </c>
      <c r="L931" t="str">
        <f>IF(sensor_data[[#This Row],[HVAC Setting]]&lt;=2, "Low", IF(sensor_data[[#This Row],[HVAC Setting]]=3, "Normal", "High"))</f>
        <v>High</v>
      </c>
      <c r="M931">
        <v>26.62</v>
      </c>
      <c r="N931">
        <v>26.62</v>
      </c>
      <c r="O931">
        <f>(sensor_data[[#This Row],[Energy Consumption]]-AVERAGE(sensor_data[Energy Consumption]))/_xlfn.STDEV.P(sensor_data[Energy Consumption])</f>
        <v>6.0682829765645048E-2</v>
      </c>
      <c r="P931" t="str">
        <f>IF(ABS(sensor_data[[#This Row],[z_zcore]])&gt;3, "Outlier", "Normal")</f>
        <v>Normal</v>
      </c>
      <c r="Q931">
        <f>AVERAGEIF(sensor_data[Unit ID], sensor_data[[#This Row],[Unit ID]], sensor_data[EC])</f>
        <v>19.005294117647058</v>
      </c>
      <c r="R931">
        <f>IF(ISBLANK(sensor_data[[#This Row],[EC]]), sensor_data[[#This Row],[average]], sensor_data[[#This Row],[EC]])</f>
        <v>26.62</v>
      </c>
      <c r="S931" t="str">
        <f>IF(sensor_data[[#This Row],[Filled Energy Consumption]]&gt;AVERAGE(sensor_data[Filled Energy Consumption]), "High", "Low")</f>
        <v>High</v>
      </c>
      <c r="T931" t="s">
        <v>432</v>
      </c>
      <c r="U931" t="b">
        <v>1</v>
      </c>
      <c r="V931">
        <v>8</v>
      </c>
      <c r="W931">
        <v>1</v>
      </c>
      <c r="X931" t="s">
        <v>19</v>
      </c>
    </row>
    <row r="932" spans="1:24" x14ac:dyDescent="0.3">
      <c r="A932" s="1">
        <v>45359.978946759256</v>
      </c>
      <c r="B932" s="1" t="str">
        <f>TEXT(sensor_data[[#This Row],[Timestamp]], "MMMM")</f>
        <v>March</v>
      </c>
      <c r="C9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32" s="2">
        <f>MONTH(sensor_data[[#This Row],[Timestamp]])</f>
        <v>3</v>
      </c>
      <c r="E932" s="2">
        <f>DAY(sensor_data[[#This Row],[Timestamp]])</f>
        <v>8</v>
      </c>
      <c r="F932" t="s">
        <v>476</v>
      </c>
      <c r="H932">
        <v>63.5</v>
      </c>
      <c r="I932">
        <v>59.3</v>
      </c>
      <c r="J932" t="b">
        <v>0</v>
      </c>
      <c r="K932">
        <v>3</v>
      </c>
      <c r="L932" t="str">
        <f>IF(sensor_data[[#This Row],[HVAC Setting]]&lt;=2, "Low", IF(sensor_data[[#This Row],[HVAC Setting]]=3, "Normal", "High"))</f>
        <v>Normal</v>
      </c>
      <c r="M932">
        <v>15</v>
      </c>
      <c r="N932">
        <v>15</v>
      </c>
      <c r="O932">
        <f>(sensor_data[[#This Row],[Energy Consumption]]-AVERAGE(sensor_data[Energy Consumption]))/_xlfn.STDEV.P(sensor_data[Energy Consumption])</f>
        <v>-7.4438225550843368E-2</v>
      </c>
      <c r="P932" t="str">
        <f>IF(ABS(sensor_data[[#This Row],[z_zcore]])&gt;3, "Outlier", "Normal")</f>
        <v>Normal</v>
      </c>
      <c r="Q932">
        <f>AVERAGEIF(sensor_data[Unit ID], sensor_data[[#This Row],[Unit ID]], sensor_data[EC])</f>
        <v>19.005294117647058</v>
      </c>
      <c r="R932">
        <f>IF(ISBLANK(sensor_data[[#This Row],[EC]]), sensor_data[[#This Row],[average]], sensor_data[[#This Row],[EC]])</f>
        <v>15</v>
      </c>
      <c r="S932" t="str">
        <f>IF(sensor_data[[#This Row],[Filled Energy Consumption]]&gt;AVERAGE(sensor_data[Filled Energy Consumption]), "High", "Low")</f>
        <v>Low</v>
      </c>
      <c r="T932" t="s">
        <v>354</v>
      </c>
      <c r="U932" t="b">
        <v>0</v>
      </c>
      <c r="V932">
        <v>20</v>
      </c>
      <c r="W932">
        <v>1</v>
      </c>
      <c r="X932" t="s">
        <v>14</v>
      </c>
    </row>
    <row r="933" spans="1:24" x14ac:dyDescent="0.3">
      <c r="A933" s="1">
        <v>45304.577210648145</v>
      </c>
      <c r="B933" s="1" t="str">
        <f>TEXT(sensor_data[[#This Row],[Timestamp]], "MMMM")</f>
        <v>January</v>
      </c>
      <c r="C9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33" s="2">
        <f>MONTH(sensor_data[[#This Row],[Timestamp]])</f>
        <v>1</v>
      </c>
      <c r="E933" s="2">
        <f>DAY(sensor_data[[#This Row],[Timestamp]])</f>
        <v>13</v>
      </c>
      <c r="F933" t="s">
        <v>476</v>
      </c>
      <c r="H933">
        <v>57.8</v>
      </c>
      <c r="I933">
        <v>30.7</v>
      </c>
      <c r="J933" t="b">
        <v>1</v>
      </c>
      <c r="K933">
        <v>4.5</v>
      </c>
      <c r="L933" t="str">
        <f>IF(sensor_data[[#This Row],[HVAC Setting]]&lt;=2, "Low", IF(sensor_data[[#This Row],[HVAC Setting]]=3, "Normal", "High"))</f>
        <v>High</v>
      </c>
      <c r="M933">
        <v>25.93</v>
      </c>
      <c r="N933">
        <v>25.93</v>
      </c>
      <c r="O933">
        <f>(sensor_data[[#This Row],[Energy Consumption]]-AVERAGE(sensor_data[Energy Consumption]))/_xlfn.STDEV.P(sensor_data[Energy Consumption])</f>
        <v>5.2659290336352693E-2</v>
      </c>
      <c r="P933" t="str">
        <f>IF(ABS(sensor_data[[#This Row],[z_zcore]])&gt;3, "Outlier", "Normal")</f>
        <v>Normal</v>
      </c>
      <c r="Q933">
        <f>AVERAGEIF(sensor_data[Unit ID], sensor_data[[#This Row],[Unit ID]], sensor_data[EC])</f>
        <v>19.005294117647058</v>
      </c>
      <c r="R933">
        <f>IF(ISBLANK(sensor_data[[#This Row],[EC]]), sensor_data[[#This Row],[average]], sensor_data[[#This Row],[EC]])</f>
        <v>25.93</v>
      </c>
      <c r="S933" t="str">
        <f>IF(sensor_data[[#This Row],[Filled Energy Consumption]]&gt;AVERAGE(sensor_data[Filled Energy Consumption]), "High", "Low")</f>
        <v>High</v>
      </c>
      <c r="T933" t="s">
        <v>15</v>
      </c>
      <c r="U933" t="b">
        <v>1</v>
      </c>
      <c r="V933">
        <v>20</v>
      </c>
      <c r="W933">
        <v>1</v>
      </c>
      <c r="X933" t="s">
        <v>14</v>
      </c>
    </row>
    <row r="934" spans="1:24" x14ac:dyDescent="0.3">
      <c r="A934" s="1">
        <v>45342.053541666668</v>
      </c>
      <c r="B934" s="1" t="str">
        <f>TEXT(sensor_data[[#This Row],[Timestamp]], "MMMM")</f>
        <v>February</v>
      </c>
      <c r="C9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34" s="2">
        <f>MONTH(sensor_data[[#This Row],[Timestamp]])</f>
        <v>2</v>
      </c>
      <c r="E934" s="2">
        <f>DAY(sensor_data[[#This Row],[Timestamp]])</f>
        <v>20</v>
      </c>
      <c r="F934" t="s">
        <v>476</v>
      </c>
      <c r="H934">
        <v>55.8</v>
      </c>
      <c r="I934">
        <v>29</v>
      </c>
      <c r="J934" t="b">
        <v>0</v>
      </c>
      <c r="K934">
        <v>3</v>
      </c>
      <c r="L934" t="str">
        <f>IF(sensor_data[[#This Row],[HVAC Setting]]&lt;=2, "Low", IF(sensor_data[[#This Row],[HVAC Setting]]=3, "Normal", "High"))</f>
        <v>Normal</v>
      </c>
      <c r="M934">
        <v>15</v>
      </c>
      <c r="N934">
        <v>15</v>
      </c>
      <c r="O934">
        <f>(sensor_data[[#This Row],[Energy Consumption]]-AVERAGE(sensor_data[Energy Consumption]))/_xlfn.STDEV.P(sensor_data[Energy Consumption])</f>
        <v>-7.4438225550843368E-2</v>
      </c>
      <c r="P934" t="str">
        <f>IF(ABS(sensor_data[[#This Row],[z_zcore]])&gt;3, "Outlier", "Normal")</f>
        <v>Normal</v>
      </c>
      <c r="Q934">
        <f>AVERAGEIF(sensor_data[Unit ID], sensor_data[[#This Row],[Unit ID]], sensor_data[EC])</f>
        <v>19.005294117647058</v>
      </c>
      <c r="R934">
        <f>IF(ISBLANK(sensor_data[[#This Row],[EC]]), sensor_data[[#This Row],[average]], sensor_data[[#This Row],[EC]])</f>
        <v>15</v>
      </c>
      <c r="S934" t="str">
        <f>IF(sensor_data[[#This Row],[Filled Energy Consumption]]&gt;AVERAGE(sensor_data[Filled Energy Consumption]), "High", "Low")</f>
        <v>Low</v>
      </c>
      <c r="T934" t="s">
        <v>314</v>
      </c>
      <c r="U934" t="b">
        <v>0</v>
      </c>
      <c r="V934">
        <v>5</v>
      </c>
      <c r="W934">
        <v>0</v>
      </c>
      <c r="X934" t="s">
        <v>19</v>
      </c>
    </row>
    <row r="935" spans="1:24" x14ac:dyDescent="0.3">
      <c r="A935" s="1">
        <v>45438.928287037037</v>
      </c>
      <c r="B935" s="1" t="str">
        <f>TEXT(sensor_data[[#This Row],[Timestamp]], "MMMM")</f>
        <v>May</v>
      </c>
      <c r="C9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35" s="2">
        <f>MONTH(sensor_data[[#This Row],[Timestamp]])</f>
        <v>5</v>
      </c>
      <c r="E935" s="2">
        <f>DAY(sensor_data[[#This Row],[Timestamp]])</f>
        <v>26</v>
      </c>
      <c r="F935" t="s">
        <v>476</v>
      </c>
      <c r="H935">
        <v>64.900000000000006</v>
      </c>
      <c r="I935">
        <v>57.2</v>
      </c>
      <c r="J935" t="b">
        <v>0</v>
      </c>
      <c r="K935">
        <v>3.5</v>
      </c>
      <c r="L935" t="str">
        <f>IF(sensor_data[[#This Row],[HVAC Setting]]&lt;=2, "Low", IF(sensor_data[[#This Row],[HVAC Setting]]=3, "Normal", "High"))</f>
        <v>High</v>
      </c>
      <c r="M935">
        <v>18.38</v>
      </c>
      <c r="N935">
        <v>18.38</v>
      </c>
      <c r="O935">
        <f>(sensor_data[[#This Row],[Energy Consumption]]-AVERAGE(sensor_data[Energy Consumption]))/_xlfn.STDEV.P(sensor_data[Energy Consumption])</f>
        <v>-3.513451066532438E-2</v>
      </c>
      <c r="P935" t="str">
        <f>IF(ABS(sensor_data[[#This Row],[z_zcore]])&gt;3, "Outlier", "Normal")</f>
        <v>Normal</v>
      </c>
      <c r="Q935">
        <f>AVERAGEIF(sensor_data[Unit ID], sensor_data[[#This Row],[Unit ID]], sensor_data[EC])</f>
        <v>19.005294117647058</v>
      </c>
      <c r="R935">
        <f>IF(ISBLANK(sensor_data[[#This Row],[EC]]), sensor_data[[#This Row],[average]], sensor_data[[#This Row],[EC]])</f>
        <v>18.38</v>
      </c>
      <c r="S935" t="str">
        <f>IF(sensor_data[[#This Row],[Filled Energy Consumption]]&gt;AVERAGE(sensor_data[Filled Energy Consumption]), "High", "Low")</f>
        <v>High</v>
      </c>
      <c r="T935" t="s">
        <v>478</v>
      </c>
      <c r="U935" t="b">
        <v>0</v>
      </c>
      <c r="V935">
        <v>12</v>
      </c>
      <c r="W935">
        <v>0</v>
      </c>
      <c r="X935" t="s">
        <v>19</v>
      </c>
    </row>
    <row r="936" spans="1:24" x14ac:dyDescent="0.3">
      <c r="A936" s="1">
        <v>45354.223310185182</v>
      </c>
      <c r="B936" s="1" t="str">
        <f>TEXT(sensor_data[[#This Row],[Timestamp]], "MMMM")</f>
        <v>March</v>
      </c>
      <c r="C9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36" s="2">
        <f>MONTH(sensor_data[[#This Row],[Timestamp]])</f>
        <v>3</v>
      </c>
      <c r="E936" s="2">
        <f>DAY(sensor_data[[#This Row],[Timestamp]])</f>
        <v>3</v>
      </c>
      <c r="F936" t="s">
        <v>476</v>
      </c>
      <c r="H936">
        <v>73.5</v>
      </c>
      <c r="I936">
        <v>56.1</v>
      </c>
      <c r="J936" t="b">
        <v>1</v>
      </c>
      <c r="K936">
        <v>2.5</v>
      </c>
      <c r="L936" t="str">
        <f>IF(sensor_data[[#This Row],[HVAC Setting]]&lt;=2, "Low", IF(sensor_data[[#This Row],[HVAC Setting]]=3, "Normal", "High"))</f>
        <v>High</v>
      </c>
      <c r="M936">
        <v>15.04</v>
      </c>
      <c r="N936">
        <v>15.04</v>
      </c>
      <c r="O936">
        <f>(sensor_data[[#This Row],[Energy Consumption]]-AVERAGE(sensor_data[Energy Consumption]))/_xlfn.STDEV.P(sensor_data[Energy Consumption])</f>
        <v>-7.397309283030469E-2</v>
      </c>
      <c r="P936" t="str">
        <f>IF(ABS(sensor_data[[#This Row],[z_zcore]])&gt;3, "Outlier", "Normal")</f>
        <v>Normal</v>
      </c>
      <c r="Q936">
        <f>AVERAGEIF(sensor_data[Unit ID], sensor_data[[#This Row],[Unit ID]], sensor_data[EC])</f>
        <v>19.005294117647058</v>
      </c>
      <c r="R936">
        <f>IF(ISBLANK(sensor_data[[#This Row],[EC]]), sensor_data[[#This Row],[average]], sensor_data[[#This Row],[EC]])</f>
        <v>15.04</v>
      </c>
      <c r="S936" t="str">
        <f>IF(sensor_data[[#This Row],[Filled Energy Consumption]]&gt;AVERAGE(sensor_data[Filled Energy Consumption]), "High", "Low")</f>
        <v>Low</v>
      </c>
      <c r="T936" t="s">
        <v>67</v>
      </c>
      <c r="U936" t="b">
        <v>1</v>
      </c>
      <c r="V936">
        <v>7</v>
      </c>
      <c r="W936">
        <v>1</v>
      </c>
      <c r="X936" t="s">
        <v>19</v>
      </c>
    </row>
    <row r="937" spans="1:24" x14ac:dyDescent="0.3">
      <c r="A937" s="1">
        <v>45564.076157407406</v>
      </c>
      <c r="B937" s="1" t="str">
        <f>TEXT(sensor_data[[#This Row],[Timestamp]], "MMMM")</f>
        <v>September</v>
      </c>
      <c r="C9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37" s="2">
        <f>MONTH(sensor_data[[#This Row],[Timestamp]])</f>
        <v>9</v>
      </c>
      <c r="E937" s="2">
        <f>DAY(sensor_data[[#This Row],[Timestamp]])</f>
        <v>29</v>
      </c>
      <c r="F937" t="s">
        <v>476</v>
      </c>
      <c r="H937">
        <v>70.2</v>
      </c>
      <c r="I937">
        <v>31.8</v>
      </c>
      <c r="J937" t="b">
        <v>0</v>
      </c>
      <c r="K937">
        <v>1.5</v>
      </c>
      <c r="L937" t="str">
        <f>IF(sensor_data[[#This Row],[HVAC Setting]]&lt;=2, "Low", IF(sensor_data[[#This Row],[HVAC Setting]]=3, "Normal", "High"))</f>
        <v>Low</v>
      </c>
      <c r="O937">
        <f>(sensor_data[[#This Row],[Energy Consumption]]-AVERAGE(sensor_data[Energy Consumption]))/_xlfn.STDEV.P(sensor_data[Energy Consumption])</f>
        <v>-0.24886299575285079</v>
      </c>
      <c r="P937" t="str">
        <f>IF(ABS(sensor_data[[#This Row],[z_zcore]])&gt;3, "Outlier", "Normal")</f>
        <v>Normal</v>
      </c>
      <c r="Q937">
        <f>AVERAGEIF(sensor_data[Unit ID], sensor_data[[#This Row],[Unit ID]], sensor_data[EC])</f>
        <v>19.005294117647058</v>
      </c>
      <c r="R937">
        <f>IF(ISBLANK(sensor_data[[#This Row],[EC]]), sensor_data[[#This Row],[average]], sensor_data[[#This Row],[EC]])</f>
        <v>19.005294117647058</v>
      </c>
      <c r="S937" t="str">
        <f>IF(sensor_data[[#This Row],[Filled Energy Consumption]]&gt;AVERAGE(sensor_data[Filled Energy Consumption]), "High", "Low")</f>
        <v>High</v>
      </c>
      <c r="T937" t="s">
        <v>269</v>
      </c>
      <c r="U937" t="b">
        <v>0</v>
      </c>
      <c r="V937">
        <v>4</v>
      </c>
      <c r="W937">
        <v>0</v>
      </c>
      <c r="X937" t="s">
        <v>19</v>
      </c>
    </row>
    <row r="938" spans="1:24" x14ac:dyDescent="0.3">
      <c r="A938" s="1">
        <v>45346.803460648145</v>
      </c>
      <c r="B938" s="1" t="str">
        <f>TEXT(sensor_data[[#This Row],[Timestamp]], "MMMM")</f>
        <v>February</v>
      </c>
      <c r="C9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38" s="2">
        <f>MONTH(sensor_data[[#This Row],[Timestamp]])</f>
        <v>2</v>
      </c>
      <c r="E938" s="2">
        <f>DAY(sensor_data[[#This Row],[Timestamp]])</f>
        <v>24</v>
      </c>
      <c r="F938" t="s">
        <v>476</v>
      </c>
      <c r="H938">
        <v>59.2</v>
      </c>
      <c r="I938">
        <v>34.4</v>
      </c>
      <c r="J938" t="b">
        <v>1</v>
      </c>
      <c r="K938">
        <v>5</v>
      </c>
      <c r="L938" t="str">
        <f>IF(sensor_data[[#This Row],[HVAC Setting]]&lt;=2, "Low", IF(sensor_data[[#This Row],[HVAC Setting]]=3, "Normal", "High"))</f>
        <v>High</v>
      </c>
      <c r="M938">
        <v>32.01</v>
      </c>
      <c r="N938">
        <v>32.01</v>
      </c>
      <c r="O938">
        <f>(sensor_data[[#This Row],[Energy Consumption]]-AVERAGE(sensor_data[Energy Consumption]))/_xlfn.STDEV.P(sensor_data[Energy Consumption])</f>
        <v>0.123359463858233</v>
      </c>
      <c r="P938" t="str">
        <f>IF(ABS(sensor_data[[#This Row],[z_zcore]])&gt;3, "Outlier", "Normal")</f>
        <v>Normal</v>
      </c>
      <c r="Q938">
        <f>AVERAGEIF(sensor_data[Unit ID], sensor_data[[#This Row],[Unit ID]], sensor_data[EC])</f>
        <v>19.005294117647058</v>
      </c>
      <c r="R938">
        <f>IF(ISBLANK(sensor_data[[#This Row],[EC]]), sensor_data[[#This Row],[average]], sensor_data[[#This Row],[EC]])</f>
        <v>32.01</v>
      </c>
      <c r="S938" t="str">
        <f>IF(sensor_data[[#This Row],[Filled Energy Consumption]]&gt;AVERAGE(sensor_data[Filled Energy Consumption]), "High", "Low")</f>
        <v>High</v>
      </c>
      <c r="T938" t="s">
        <v>479</v>
      </c>
      <c r="U938" t="b">
        <v>1</v>
      </c>
      <c r="V938">
        <v>6</v>
      </c>
      <c r="W938">
        <v>1</v>
      </c>
      <c r="X938" t="s">
        <v>14</v>
      </c>
    </row>
    <row r="939" spans="1:24" x14ac:dyDescent="0.3">
      <c r="A939" s="1">
        <v>45597.813460648147</v>
      </c>
      <c r="B939" s="1" t="str">
        <f>TEXT(sensor_data[[#This Row],[Timestamp]], "MMMM")</f>
        <v>November</v>
      </c>
      <c r="C9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39" s="2">
        <f>MONTH(sensor_data[[#This Row],[Timestamp]])</f>
        <v>11</v>
      </c>
      <c r="E939" s="2">
        <f>DAY(sensor_data[[#This Row],[Timestamp]])</f>
        <v>1</v>
      </c>
      <c r="F939" t="s">
        <v>476</v>
      </c>
      <c r="H939">
        <v>66.900000000000006</v>
      </c>
      <c r="I939">
        <v>35.799999999999997</v>
      </c>
      <c r="J939" t="b">
        <v>1</v>
      </c>
      <c r="K939">
        <v>4</v>
      </c>
      <c r="L939" t="str">
        <f>IF(sensor_data[[#This Row],[HVAC Setting]]&lt;=2, "Low", IF(sensor_data[[#This Row],[HVAC Setting]]=3, "Normal", "High"))</f>
        <v>High</v>
      </c>
      <c r="M939">
        <v>24.5</v>
      </c>
      <c r="N939">
        <v>24.5</v>
      </c>
      <c r="O939">
        <f>(sensor_data[[#This Row],[Energy Consumption]]-AVERAGE(sensor_data[Energy Consumption]))/_xlfn.STDEV.P(sensor_data[Energy Consumption])</f>
        <v>3.6030795577094654E-2</v>
      </c>
      <c r="P939" t="str">
        <f>IF(ABS(sensor_data[[#This Row],[z_zcore]])&gt;3, "Outlier", "Normal")</f>
        <v>Normal</v>
      </c>
      <c r="Q939">
        <f>AVERAGEIF(sensor_data[Unit ID], sensor_data[[#This Row],[Unit ID]], sensor_data[EC])</f>
        <v>19.005294117647058</v>
      </c>
      <c r="R939">
        <f>IF(ISBLANK(sensor_data[[#This Row],[EC]]), sensor_data[[#This Row],[average]], sensor_data[[#This Row],[EC]])</f>
        <v>24.5</v>
      </c>
      <c r="S939" t="str">
        <f>IF(sensor_data[[#This Row],[Filled Energy Consumption]]&gt;AVERAGE(sensor_data[Filled Energy Consumption]), "High", "Low")</f>
        <v>High</v>
      </c>
      <c r="T939" t="s">
        <v>428</v>
      </c>
      <c r="U939" t="b">
        <v>1</v>
      </c>
      <c r="V939">
        <v>10</v>
      </c>
      <c r="W939">
        <v>1</v>
      </c>
      <c r="X939" t="s">
        <v>14</v>
      </c>
    </row>
    <row r="940" spans="1:24" x14ac:dyDescent="0.3">
      <c r="A940" s="1">
        <v>45451.45890046296</v>
      </c>
      <c r="B940" s="1" t="str">
        <f>TEXT(sensor_data[[#This Row],[Timestamp]], "MMMM")</f>
        <v>June</v>
      </c>
      <c r="C9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40" s="2">
        <f>MONTH(sensor_data[[#This Row],[Timestamp]])</f>
        <v>6</v>
      </c>
      <c r="E940" s="2">
        <f>DAY(sensor_data[[#This Row],[Timestamp]])</f>
        <v>8</v>
      </c>
      <c r="F940" t="s">
        <v>476</v>
      </c>
      <c r="H940">
        <v>90.7</v>
      </c>
      <c r="I940">
        <v>62.6</v>
      </c>
      <c r="J940" t="b">
        <v>1</v>
      </c>
      <c r="K940">
        <v>5</v>
      </c>
      <c r="L940" t="str">
        <f>IF(sensor_data[[#This Row],[HVAC Setting]]&lt;=2, "Low", IF(sensor_data[[#This Row],[HVAC Setting]]=3, "Normal", "High"))</f>
        <v>High</v>
      </c>
      <c r="M940">
        <v>32.08</v>
      </c>
      <c r="N940">
        <v>32.08</v>
      </c>
      <c r="O940">
        <f>(sensor_data[[#This Row],[Energy Consumption]]-AVERAGE(sensor_data[Energy Consumption]))/_xlfn.STDEV.P(sensor_data[Energy Consumption])</f>
        <v>0.12417344611917572</v>
      </c>
      <c r="P940" t="str">
        <f>IF(ABS(sensor_data[[#This Row],[z_zcore]])&gt;3, "Outlier", "Normal")</f>
        <v>Normal</v>
      </c>
      <c r="Q940">
        <f>AVERAGEIF(sensor_data[Unit ID], sensor_data[[#This Row],[Unit ID]], sensor_data[EC])</f>
        <v>19.005294117647058</v>
      </c>
      <c r="R940">
        <f>IF(ISBLANK(sensor_data[[#This Row],[EC]]), sensor_data[[#This Row],[average]], sensor_data[[#This Row],[EC]])</f>
        <v>32.08</v>
      </c>
      <c r="S940" t="str">
        <f>IF(sensor_data[[#This Row],[Filled Energy Consumption]]&gt;AVERAGE(sensor_data[Filled Energy Consumption]), "High", "Low")</f>
        <v>High</v>
      </c>
      <c r="T940" t="s">
        <v>198</v>
      </c>
      <c r="U940" t="b">
        <v>1</v>
      </c>
      <c r="V940">
        <v>1</v>
      </c>
      <c r="W940">
        <v>1</v>
      </c>
      <c r="X940" t="s">
        <v>17</v>
      </c>
    </row>
    <row r="941" spans="1:24" x14ac:dyDescent="0.3">
      <c r="A941" s="1">
        <v>45546.80976851852</v>
      </c>
      <c r="B941" s="1" t="str">
        <f>TEXT(sensor_data[[#This Row],[Timestamp]], "MMMM")</f>
        <v>September</v>
      </c>
      <c r="C9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41" s="2">
        <f>MONTH(sensor_data[[#This Row],[Timestamp]])</f>
        <v>9</v>
      </c>
      <c r="E941" s="2">
        <f>DAY(sensor_data[[#This Row],[Timestamp]])</f>
        <v>11</v>
      </c>
      <c r="F941" t="s">
        <v>476</v>
      </c>
      <c r="H941">
        <v>79.599999999999994</v>
      </c>
      <c r="I941">
        <v>48.4</v>
      </c>
      <c r="J941" t="b">
        <v>0</v>
      </c>
      <c r="K941">
        <v>3</v>
      </c>
      <c r="L941" t="str">
        <f>IF(sensor_data[[#This Row],[HVAC Setting]]&lt;=2, "Low", IF(sensor_data[[#This Row],[HVAC Setting]]=3, "Normal", "High"))</f>
        <v>Normal</v>
      </c>
      <c r="M941">
        <v>16.5</v>
      </c>
      <c r="N941">
        <v>16.5</v>
      </c>
      <c r="O941">
        <f>(sensor_data[[#This Row],[Energy Consumption]]-AVERAGE(sensor_data[Energy Consumption]))/_xlfn.STDEV.P(sensor_data[Energy Consumption])</f>
        <v>-5.6995748530642633E-2</v>
      </c>
      <c r="P941" t="str">
        <f>IF(ABS(sensor_data[[#This Row],[z_zcore]])&gt;3, "Outlier", "Normal")</f>
        <v>Normal</v>
      </c>
      <c r="Q941">
        <f>AVERAGEIF(sensor_data[Unit ID], sensor_data[[#This Row],[Unit ID]], sensor_data[EC])</f>
        <v>19.005294117647058</v>
      </c>
      <c r="R941">
        <f>IF(ISBLANK(sensor_data[[#This Row],[EC]]), sensor_data[[#This Row],[average]], sensor_data[[#This Row],[EC]])</f>
        <v>16.5</v>
      </c>
      <c r="S941" t="str">
        <f>IF(sensor_data[[#This Row],[Filled Energy Consumption]]&gt;AVERAGE(sensor_data[Filled Energy Consumption]), "High", "Low")</f>
        <v>Low</v>
      </c>
      <c r="T941" t="s">
        <v>244</v>
      </c>
      <c r="U941" t="b">
        <v>0</v>
      </c>
      <c r="V941">
        <v>14</v>
      </c>
      <c r="W941">
        <v>0</v>
      </c>
      <c r="X941" t="s">
        <v>19</v>
      </c>
    </row>
    <row r="942" spans="1:24" x14ac:dyDescent="0.3">
      <c r="A942" s="1">
        <v>45483.100983796299</v>
      </c>
      <c r="B942" s="1" t="str">
        <f>TEXT(sensor_data[[#This Row],[Timestamp]], "MMMM")</f>
        <v>July</v>
      </c>
      <c r="C9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42" s="2">
        <f>MONTH(sensor_data[[#This Row],[Timestamp]])</f>
        <v>7</v>
      </c>
      <c r="E942" s="2">
        <f>DAY(sensor_data[[#This Row],[Timestamp]])</f>
        <v>10</v>
      </c>
      <c r="F942" t="s">
        <v>185</v>
      </c>
      <c r="H942">
        <v>94.8</v>
      </c>
      <c r="I942">
        <v>60</v>
      </c>
      <c r="J942" t="b">
        <v>1</v>
      </c>
      <c r="K942">
        <v>2</v>
      </c>
      <c r="L942" t="str">
        <f>IF(sensor_data[[#This Row],[HVAC Setting]]&lt;=2, "Low", IF(sensor_data[[#This Row],[HVAC Setting]]=3, "Normal", "High"))</f>
        <v>Low</v>
      </c>
      <c r="M942">
        <v>13.71</v>
      </c>
      <c r="N942">
        <v>13.71</v>
      </c>
      <c r="O942">
        <f>(sensor_data[[#This Row],[Energy Consumption]]-AVERAGE(sensor_data[Energy Consumption]))/_xlfn.STDEV.P(sensor_data[Energy Consumption])</f>
        <v>-8.9438755788216001E-2</v>
      </c>
      <c r="P942" t="str">
        <f>IF(ABS(sensor_data[[#This Row],[z_zcore]])&gt;3, "Outlier", "Normal")</f>
        <v>Normal</v>
      </c>
      <c r="Q942">
        <f>AVERAGEIF(sensor_data[Unit ID], sensor_data[[#This Row],[Unit ID]], sensor_data[EC])</f>
        <v>18.91</v>
      </c>
      <c r="R942">
        <f>IF(ISBLANK(sensor_data[[#This Row],[EC]]), sensor_data[[#This Row],[average]], sensor_data[[#This Row],[EC]])</f>
        <v>13.71</v>
      </c>
      <c r="S942" t="str">
        <f>IF(sensor_data[[#This Row],[Filled Energy Consumption]]&gt;AVERAGE(sensor_data[Filled Energy Consumption]), "High", "Low")</f>
        <v>Low</v>
      </c>
      <c r="T942" t="s">
        <v>400</v>
      </c>
      <c r="U942" t="b">
        <v>1</v>
      </c>
      <c r="V942">
        <v>23</v>
      </c>
      <c r="W942">
        <v>1</v>
      </c>
      <c r="X942" t="s">
        <v>19</v>
      </c>
    </row>
    <row r="943" spans="1:24" x14ac:dyDescent="0.3">
      <c r="A943" s="1">
        <v>45606.747476851851</v>
      </c>
      <c r="B943" s="1" t="str">
        <f>TEXT(sensor_data[[#This Row],[Timestamp]], "MMMM")</f>
        <v>November</v>
      </c>
      <c r="C9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43" s="2">
        <f>MONTH(sensor_data[[#This Row],[Timestamp]])</f>
        <v>11</v>
      </c>
      <c r="E943" s="2">
        <f>DAY(sensor_data[[#This Row],[Timestamp]])</f>
        <v>10</v>
      </c>
      <c r="F943" t="s">
        <v>185</v>
      </c>
      <c r="H943">
        <v>84</v>
      </c>
      <c r="I943">
        <v>41.9</v>
      </c>
      <c r="J943" t="b">
        <v>1</v>
      </c>
      <c r="K943">
        <v>4.5</v>
      </c>
      <c r="L943" t="str">
        <f>IF(sensor_data[[#This Row],[HVAC Setting]]&lt;=2, "Low", IF(sensor_data[[#This Row],[HVAC Setting]]=3, "Normal", "High"))</f>
        <v>High</v>
      </c>
      <c r="M943">
        <v>28.88</v>
      </c>
      <c r="N943">
        <v>28.88</v>
      </c>
      <c r="O943">
        <f>(sensor_data[[#This Row],[Energy Consumption]]-AVERAGE(sensor_data[Energy Consumption]))/_xlfn.STDEV.P(sensor_data[Energy Consumption])</f>
        <v>8.6962828476080806E-2</v>
      </c>
      <c r="P943" t="str">
        <f>IF(ABS(sensor_data[[#This Row],[z_zcore]])&gt;3, "Outlier", "Normal")</f>
        <v>Normal</v>
      </c>
      <c r="Q943">
        <f>AVERAGEIF(sensor_data[Unit ID], sensor_data[[#This Row],[Unit ID]], sensor_data[EC])</f>
        <v>18.91</v>
      </c>
      <c r="R943">
        <f>IF(ISBLANK(sensor_data[[#This Row],[EC]]), sensor_data[[#This Row],[average]], sensor_data[[#This Row],[EC]])</f>
        <v>28.88</v>
      </c>
      <c r="S943" t="str">
        <f>IF(sensor_data[[#This Row],[Filled Energy Consumption]]&gt;AVERAGE(sensor_data[Filled Energy Consumption]), "High", "Low")</f>
        <v>High</v>
      </c>
      <c r="T943" t="s">
        <v>41</v>
      </c>
      <c r="U943" t="b">
        <v>1</v>
      </c>
      <c r="V943">
        <v>11</v>
      </c>
      <c r="W943">
        <v>1</v>
      </c>
      <c r="X943" t="s">
        <v>19</v>
      </c>
    </row>
    <row r="944" spans="1:24" x14ac:dyDescent="0.3">
      <c r="A944" s="1">
        <v>45608.778553240743</v>
      </c>
      <c r="B944" s="1" t="str">
        <f>TEXT(sensor_data[[#This Row],[Timestamp]], "MMMM")</f>
        <v>November</v>
      </c>
      <c r="C9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44" s="2">
        <f>MONTH(sensor_data[[#This Row],[Timestamp]])</f>
        <v>11</v>
      </c>
      <c r="E944" s="2">
        <f>DAY(sensor_data[[#This Row],[Timestamp]])</f>
        <v>12</v>
      </c>
      <c r="F944" t="s">
        <v>185</v>
      </c>
      <c r="H944">
        <v>71.8</v>
      </c>
      <c r="I944">
        <v>46.4</v>
      </c>
      <c r="J944" t="b">
        <v>1</v>
      </c>
      <c r="K944">
        <v>3</v>
      </c>
      <c r="L944" t="str">
        <f>IF(sensor_data[[#This Row],[HVAC Setting]]&lt;=2, "Low", IF(sensor_data[[#This Row],[HVAC Setting]]=3, "Normal", "High"))</f>
        <v>Normal</v>
      </c>
      <c r="M944">
        <v>18.54</v>
      </c>
      <c r="N944">
        <v>18.54</v>
      </c>
      <c r="O944">
        <f>(sensor_data[[#This Row],[Energy Consumption]]-AVERAGE(sensor_data[Energy Consumption]))/_xlfn.STDEV.P(sensor_data[Energy Consumption])</f>
        <v>-3.3273979783169635E-2</v>
      </c>
      <c r="P944" t="str">
        <f>IF(ABS(sensor_data[[#This Row],[z_zcore]])&gt;3, "Outlier", "Normal")</f>
        <v>Normal</v>
      </c>
      <c r="Q944">
        <f>AVERAGEIF(sensor_data[Unit ID], sensor_data[[#This Row],[Unit ID]], sensor_data[EC])</f>
        <v>18.91</v>
      </c>
      <c r="R944">
        <f>IF(ISBLANK(sensor_data[[#This Row],[EC]]), sensor_data[[#This Row],[average]], sensor_data[[#This Row],[EC]])</f>
        <v>18.54</v>
      </c>
      <c r="S944" t="str">
        <f>IF(sensor_data[[#This Row],[Filled Energy Consumption]]&gt;AVERAGE(sensor_data[Filled Energy Consumption]), "High", "Low")</f>
        <v>High</v>
      </c>
      <c r="T944" t="s">
        <v>245</v>
      </c>
      <c r="U944" t="b">
        <v>1</v>
      </c>
      <c r="V944">
        <v>16</v>
      </c>
      <c r="W944">
        <v>0</v>
      </c>
      <c r="X944" t="s">
        <v>17</v>
      </c>
    </row>
    <row r="945" spans="1:24" x14ac:dyDescent="0.3">
      <c r="A945" s="1">
        <v>45537.896597222221</v>
      </c>
      <c r="B945" s="1" t="str">
        <f>TEXT(sensor_data[[#This Row],[Timestamp]], "MMMM")</f>
        <v>September</v>
      </c>
      <c r="C9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45" s="2">
        <f>MONTH(sensor_data[[#This Row],[Timestamp]])</f>
        <v>9</v>
      </c>
      <c r="E945" s="2">
        <f>DAY(sensor_data[[#This Row],[Timestamp]])</f>
        <v>2</v>
      </c>
      <c r="F945" t="s">
        <v>185</v>
      </c>
      <c r="H945">
        <v>68</v>
      </c>
      <c r="I945">
        <v>56.3</v>
      </c>
      <c r="J945" t="b">
        <v>1</v>
      </c>
      <c r="K945">
        <v>5</v>
      </c>
      <c r="L945" t="str">
        <f>IF(sensor_data[[#This Row],[HVAC Setting]]&lt;=2, "Low", IF(sensor_data[[#This Row],[HVAC Setting]]=3, "Normal", "High"))</f>
        <v>High</v>
      </c>
      <c r="M945">
        <v>27.26</v>
      </c>
      <c r="N945">
        <v>27.26</v>
      </c>
      <c r="O945">
        <f>(sensor_data[[#This Row],[Energy Consumption]]-AVERAGE(sensor_data[Energy Consumption]))/_xlfn.STDEV.P(sensor_data[Energy Consumption])</f>
        <v>6.8124953294264032E-2</v>
      </c>
      <c r="P945" t="str">
        <f>IF(ABS(sensor_data[[#This Row],[z_zcore]])&gt;3, "Outlier", "Normal")</f>
        <v>Normal</v>
      </c>
      <c r="Q945">
        <f>AVERAGEIF(sensor_data[Unit ID], sensor_data[[#This Row],[Unit ID]], sensor_data[EC])</f>
        <v>18.91</v>
      </c>
      <c r="R945">
        <f>IF(ISBLANK(sensor_data[[#This Row],[EC]]), sensor_data[[#This Row],[average]], sensor_data[[#This Row],[EC]])</f>
        <v>27.26</v>
      </c>
      <c r="S945" t="str">
        <f>IF(sensor_data[[#This Row],[Filled Energy Consumption]]&gt;AVERAGE(sensor_data[Filled Energy Consumption]), "High", "Low")</f>
        <v>High</v>
      </c>
      <c r="T945" t="s">
        <v>226</v>
      </c>
      <c r="U945" t="b">
        <v>1</v>
      </c>
      <c r="V945">
        <v>4</v>
      </c>
      <c r="W945">
        <v>1</v>
      </c>
      <c r="X945" t="s">
        <v>19</v>
      </c>
    </row>
    <row r="946" spans="1:24" x14ac:dyDescent="0.3">
      <c r="A946" s="1">
        <v>45450.782488425924</v>
      </c>
      <c r="B946" s="1" t="str">
        <f>TEXT(sensor_data[[#This Row],[Timestamp]], "MMMM")</f>
        <v>June</v>
      </c>
      <c r="C9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46" s="2">
        <f>MONTH(sensor_data[[#This Row],[Timestamp]])</f>
        <v>6</v>
      </c>
      <c r="E946" s="2">
        <f>DAY(sensor_data[[#This Row],[Timestamp]])</f>
        <v>7</v>
      </c>
      <c r="F946" t="s">
        <v>185</v>
      </c>
      <c r="H946">
        <v>93.8</v>
      </c>
      <c r="I946">
        <v>64.400000000000006</v>
      </c>
      <c r="J946" t="b">
        <v>1</v>
      </c>
      <c r="K946">
        <v>5</v>
      </c>
      <c r="L946" t="str">
        <f>IF(sensor_data[[#This Row],[HVAC Setting]]&lt;=2, "Low", IF(sensor_data[[#This Row],[HVAC Setting]]=3, "Normal", "High"))</f>
        <v>High</v>
      </c>
      <c r="M946">
        <v>31.51</v>
      </c>
      <c r="N946">
        <v>31.51</v>
      </c>
      <c r="O946">
        <f>(sensor_data[[#This Row],[Energy Consumption]]-AVERAGE(sensor_data[Energy Consumption]))/_xlfn.STDEV.P(sensor_data[Energy Consumption])</f>
        <v>0.11754530485149947</v>
      </c>
      <c r="P946" t="str">
        <f>IF(ABS(sensor_data[[#This Row],[z_zcore]])&gt;3, "Outlier", "Normal")</f>
        <v>Normal</v>
      </c>
      <c r="Q946">
        <f>AVERAGEIF(sensor_data[Unit ID], sensor_data[[#This Row],[Unit ID]], sensor_data[EC])</f>
        <v>18.91</v>
      </c>
      <c r="R946">
        <f>IF(ISBLANK(sensor_data[[#This Row],[EC]]), sensor_data[[#This Row],[average]], sensor_data[[#This Row],[EC]])</f>
        <v>31.51</v>
      </c>
      <c r="S946" t="str">
        <f>IF(sensor_data[[#This Row],[Filled Energy Consumption]]&gt;AVERAGE(sensor_data[Filled Energy Consumption]), "High", "Low")</f>
        <v>High</v>
      </c>
      <c r="T946" t="s">
        <v>111</v>
      </c>
      <c r="U946" t="b">
        <v>1</v>
      </c>
      <c r="V946">
        <v>14</v>
      </c>
      <c r="W946">
        <v>1</v>
      </c>
      <c r="X946" t="s">
        <v>19</v>
      </c>
    </row>
    <row r="947" spans="1:24" x14ac:dyDescent="0.3">
      <c r="A947" s="1">
        <v>45320.554305555554</v>
      </c>
      <c r="B947" s="1" t="str">
        <f>TEXT(sensor_data[[#This Row],[Timestamp]], "MMMM")</f>
        <v>January</v>
      </c>
      <c r="C9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47" s="2">
        <f>MONTH(sensor_data[[#This Row],[Timestamp]])</f>
        <v>1</v>
      </c>
      <c r="E947" s="2">
        <f>DAY(sensor_data[[#This Row],[Timestamp]])</f>
        <v>29</v>
      </c>
      <c r="F947" t="s">
        <v>185</v>
      </c>
      <c r="H947">
        <v>47.6</v>
      </c>
      <c r="I947">
        <v>32.6</v>
      </c>
      <c r="J947" t="b">
        <v>1</v>
      </c>
      <c r="K947">
        <v>3</v>
      </c>
      <c r="L947" t="str">
        <f>IF(sensor_data[[#This Row],[HVAC Setting]]&lt;=2, "Low", IF(sensor_data[[#This Row],[HVAC Setting]]=3, "Normal", "High"))</f>
        <v>Normal</v>
      </c>
      <c r="M947">
        <v>20.23</v>
      </c>
      <c r="N947">
        <v>20.23</v>
      </c>
      <c r="O947">
        <f>(sensor_data[[#This Row],[Energy Consumption]]-AVERAGE(sensor_data[Energy Consumption]))/_xlfn.STDEV.P(sensor_data[Energy Consumption])</f>
        <v>-1.3622122340410117E-2</v>
      </c>
      <c r="P947" t="str">
        <f>IF(ABS(sensor_data[[#This Row],[z_zcore]])&gt;3, "Outlier", "Normal")</f>
        <v>Normal</v>
      </c>
      <c r="Q947">
        <f>AVERAGEIF(sensor_data[Unit ID], sensor_data[[#This Row],[Unit ID]], sensor_data[EC])</f>
        <v>18.91</v>
      </c>
      <c r="R947">
        <f>IF(ISBLANK(sensor_data[[#This Row],[EC]]), sensor_data[[#This Row],[average]], sensor_data[[#This Row],[EC]])</f>
        <v>20.23</v>
      </c>
      <c r="S947" t="str">
        <f>IF(sensor_data[[#This Row],[Filled Energy Consumption]]&gt;AVERAGE(sensor_data[Filled Energy Consumption]), "High", "Low")</f>
        <v>High</v>
      </c>
      <c r="T947" t="s">
        <v>205</v>
      </c>
      <c r="U947" t="b">
        <v>1</v>
      </c>
      <c r="V947">
        <v>2</v>
      </c>
      <c r="W947">
        <v>1</v>
      </c>
      <c r="X947" t="s">
        <v>14</v>
      </c>
    </row>
    <row r="948" spans="1:24" x14ac:dyDescent="0.3">
      <c r="A948" s="1">
        <v>45604.129178240742</v>
      </c>
      <c r="B948" s="1" t="str">
        <f>TEXT(sensor_data[[#This Row],[Timestamp]], "MMMM")</f>
        <v>November</v>
      </c>
      <c r="C9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48" s="2">
        <f>MONTH(sensor_data[[#This Row],[Timestamp]])</f>
        <v>11</v>
      </c>
      <c r="E948" s="2">
        <f>DAY(sensor_data[[#This Row],[Timestamp]])</f>
        <v>8</v>
      </c>
      <c r="F948" t="s">
        <v>185</v>
      </c>
      <c r="H948">
        <v>75</v>
      </c>
      <c r="I948">
        <v>54.4</v>
      </c>
      <c r="J948" t="b">
        <v>0</v>
      </c>
      <c r="K948">
        <v>2</v>
      </c>
      <c r="L948" t="str">
        <f>IF(sensor_data[[#This Row],[HVAC Setting]]&lt;=2, "Low", IF(sensor_data[[#This Row],[HVAC Setting]]=3, "Normal", "High"))</f>
        <v>Low</v>
      </c>
      <c r="M948">
        <v>11</v>
      </c>
      <c r="N948">
        <v>11</v>
      </c>
      <c r="O948">
        <f>(sensor_data[[#This Row],[Energy Consumption]]-AVERAGE(sensor_data[Energy Consumption]))/_xlfn.STDEV.P(sensor_data[Energy Consumption])</f>
        <v>-0.12095149760471202</v>
      </c>
      <c r="P948" t="str">
        <f>IF(ABS(sensor_data[[#This Row],[z_zcore]])&gt;3, "Outlier", "Normal")</f>
        <v>Normal</v>
      </c>
      <c r="Q948">
        <f>AVERAGEIF(sensor_data[Unit ID], sensor_data[[#This Row],[Unit ID]], sensor_data[EC])</f>
        <v>18.91</v>
      </c>
      <c r="R948">
        <f>IF(ISBLANK(sensor_data[[#This Row],[EC]]), sensor_data[[#This Row],[average]], sensor_data[[#This Row],[EC]])</f>
        <v>11</v>
      </c>
      <c r="S948" t="str">
        <f>IF(sensor_data[[#This Row],[Filled Energy Consumption]]&gt;AVERAGE(sensor_data[Filled Energy Consumption]), "High", "Low")</f>
        <v>Low</v>
      </c>
      <c r="T948" t="s">
        <v>270</v>
      </c>
      <c r="U948" t="b">
        <v>0</v>
      </c>
      <c r="V948">
        <v>3</v>
      </c>
      <c r="W948">
        <v>0</v>
      </c>
      <c r="X948" t="s">
        <v>19</v>
      </c>
    </row>
    <row r="949" spans="1:24" x14ac:dyDescent="0.3">
      <c r="A949" s="1">
        <v>45582.367685185185</v>
      </c>
      <c r="B949" s="1" t="str">
        <f>TEXT(sensor_data[[#This Row],[Timestamp]], "MMMM")</f>
        <v>October</v>
      </c>
      <c r="C9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49" s="2">
        <f>MONTH(sensor_data[[#This Row],[Timestamp]])</f>
        <v>10</v>
      </c>
      <c r="E949" s="2">
        <f>DAY(sensor_data[[#This Row],[Timestamp]])</f>
        <v>17</v>
      </c>
      <c r="F949" t="s">
        <v>185</v>
      </c>
      <c r="H949">
        <v>68.599999999999994</v>
      </c>
      <c r="I949">
        <v>49.3</v>
      </c>
      <c r="J949" t="b">
        <v>1</v>
      </c>
      <c r="K949">
        <v>3</v>
      </c>
      <c r="L949" t="str">
        <f>IF(sensor_data[[#This Row],[HVAC Setting]]&lt;=2, "Low", IF(sensor_data[[#This Row],[HVAC Setting]]=3, "Normal", "High"))</f>
        <v>Normal</v>
      </c>
      <c r="M949">
        <v>17.34</v>
      </c>
      <c r="N949">
        <v>17.34</v>
      </c>
      <c r="O949">
        <f>(sensor_data[[#This Row],[Energy Consumption]]-AVERAGE(sensor_data[Energy Consumption]))/_xlfn.STDEV.P(sensor_data[Energy Consumption])</f>
        <v>-4.7227961399330221E-2</v>
      </c>
      <c r="P949" t="str">
        <f>IF(ABS(sensor_data[[#This Row],[z_zcore]])&gt;3, "Outlier", "Normal")</f>
        <v>Normal</v>
      </c>
      <c r="Q949">
        <f>AVERAGEIF(sensor_data[Unit ID], sensor_data[[#This Row],[Unit ID]], sensor_data[EC])</f>
        <v>18.91</v>
      </c>
      <c r="R949">
        <f>IF(ISBLANK(sensor_data[[#This Row],[EC]]), sensor_data[[#This Row],[average]], sensor_data[[#This Row],[EC]])</f>
        <v>17.34</v>
      </c>
      <c r="S949" t="str">
        <f>IF(sensor_data[[#This Row],[Filled Energy Consumption]]&gt;AVERAGE(sensor_data[Filled Energy Consumption]), "High", "Low")</f>
        <v>Low</v>
      </c>
      <c r="T949" t="s">
        <v>55</v>
      </c>
      <c r="U949" t="b">
        <v>1</v>
      </c>
      <c r="V949">
        <v>16</v>
      </c>
      <c r="W949">
        <v>0</v>
      </c>
      <c r="X949" t="s">
        <v>14</v>
      </c>
    </row>
    <row r="950" spans="1:24" x14ac:dyDescent="0.3">
      <c r="A950" s="1">
        <v>45618.498865740738</v>
      </c>
      <c r="B950" s="1" t="str">
        <f>TEXT(sensor_data[[#This Row],[Timestamp]], "MMMM")</f>
        <v>November</v>
      </c>
      <c r="C9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50" s="2">
        <f>MONTH(sensor_data[[#This Row],[Timestamp]])</f>
        <v>11</v>
      </c>
      <c r="E950" s="2">
        <f>DAY(sensor_data[[#This Row],[Timestamp]])</f>
        <v>22</v>
      </c>
      <c r="F950" t="s">
        <v>185</v>
      </c>
      <c r="H950">
        <v>65.400000000000006</v>
      </c>
      <c r="I950">
        <v>44.8</v>
      </c>
      <c r="J950" t="b">
        <v>0</v>
      </c>
      <c r="K950">
        <v>1</v>
      </c>
      <c r="L950" t="str">
        <f>IF(sensor_data[[#This Row],[HVAC Setting]]&lt;=2, "Low", IF(sensor_data[[#This Row],[HVAC Setting]]=3, "Normal", "High"))</f>
        <v>Low</v>
      </c>
      <c r="M950">
        <v>6</v>
      </c>
      <c r="N950">
        <v>6</v>
      </c>
      <c r="O950">
        <f>(sensor_data[[#This Row],[Energy Consumption]]-AVERAGE(sensor_data[Energy Consumption]))/_xlfn.STDEV.P(sensor_data[Energy Consumption])</f>
        <v>-0.17909308767204782</v>
      </c>
      <c r="P950" t="str">
        <f>IF(ABS(sensor_data[[#This Row],[z_zcore]])&gt;3, "Outlier", "Normal")</f>
        <v>Normal</v>
      </c>
      <c r="Q950">
        <f>AVERAGEIF(sensor_data[Unit ID], sensor_data[[#This Row],[Unit ID]], sensor_data[EC])</f>
        <v>18.91</v>
      </c>
      <c r="R950">
        <f>IF(ISBLANK(sensor_data[[#This Row],[EC]]), sensor_data[[#This Row],[average]], sensor_data[[#This Row],[EC]])</f>
        <v>6</v>
      </c>
      <c r="S950" t="str">
        <f>IF(sensor_data[[#This Row],[Filled Energy Consumption]]&gt;AVERAGE(sensor_data[Filled Energy Consumption]), "High", "Low")</f>
        <v>Low</v>
      </c>
      <c r="T950" t="s">
        <v>325</v>
      </c>
      <c r="U950" t="b">
        <v>0</v>
      </c>
      <c r="V950">
        <v>12</v>
      </c>
      <c r="W950">
        <v>0</v>
      </c>
      <c r="X950" t="s">
        <v>17</v>
      </c>
    </row>
    <row r="951" spans="1:24" x14ac:dyDescent="0.3">
      <c r="A951" s="1">
        <v>45653.019571759258</v>
      </c>
      <c r="B951" s="1" t="str">
        <f>TEXT(sensor_data[[#This Row],[Timestamp]], "MMMM")</f>
        <v>December</v>
      </c>
      <c r="C9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51" s="2">
        <f>MONTH(sensor_data[[#This Row],[Timestamp]])</f>
        <v>12</v>
      </c>
      <c r="E951" s="2">
        <f>DAY(sensor_data[[#This Row],[Timestamp]])</f>
        <v>27</v>
      </c>
      <c r="F951" t="s">
        <v>185</v>
      </c>
      <c r="H951">
        <v>37.200000000000003</v>
      </c>
      <c r="I951">
        <v>36.799999999999997</v>
      </c>
      <c r="J951" t="b">
        <v>0</v>
      </c>
      <c r="K951">
        <v>2</v>
      </c>
      <c r="L951" t="str">
        <f>IF(sensor_data[[#This Row],[HVAC Setting]]&lt;=2, "Low", IF(sensor_data[[#This Row],[HVAC Setting]]=3, "Normal", "High"))</f>
        <v>Low</v>
      </c>
      <c r="M951">
        <v>12</v>
      </c>
      <c r="N951">
        <v>12</v>
      </c>
      <c r="O951">
        <f>(sensor_data[[#This Row],[Energy Consumption]]-AVERAGE(sensor_data[Energy Consumption]))/_xlfn.STDEV.P(sensor_data[Energy Consumption])</f>
        <v>-0.10932317959124485</v>
      </c>
      <c r="P951" t="str">
        <f>IF(ABS(sensor_data[[#This Row],[z_zcore]])&gt;3, "Outlier", "Normal")</f>
        <v>Normal</v>
      </c>
      <c r="Q951">
        <f>AVERAGEIF(sensor_data[Unit ID], sensor_data[[#This Row],[Unit ID]], sensor_data[EC])</f>
        <v>18.91</v>
      </c>
      <c r="R951">
        <f>IF(ISBLANK(sensor_data[[#This Row],[EC]]), sensor_data[[#This Row],[average]], sensor_data[[#This Row],[EC]])</f>
        <v>12</v>
      </c>
      <c r="S951" t="str">
        <f>IF(sensor_data[[#This Row],[Filled Energy Consumption]]&gt;AVERAGE(sensor_data[Filled Energy Consumption]), "High", "Low")</f>
        <v>Low</v>
      </c>
      <c r="T951" t="s">
        <v>189</v>
      </c>
      <c r="U951" t="b">
        <v>0</v>
      </c>
      <c r="V951">
        <v>1</v>
      </c>
      <c r="W951">
        <v>0</v>
      </c>
      <c r="X951" t="s">
        <v>17</v>
      </c>
    </row>
    <row r="952" spans="1:24" x14ac:dyDescent="0.3">
      <c r="A952" s="1">
        <v>45298.362673611111</v>
      </c>
      <c r="B952" s="1" t="str">
        <f>TEXT(sensor_data[[#This Row],[Timestamp]], "MMMM")</f>
        <v>January</v>
      </c>
      <c r="C9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52" s="2">
        <f>MONTH(sensor_data[[#This Row],[Timestamp]])</f>
        <v>1</v>
      </c>
      <c r="E952" s="2">
        <f>DAY(sensor_data[[#This Row],[Timestamp]])</f>
        <v>7</v>
      </c>
      <c r="F952" t="s">
        <v>185</v>
      </c>
      <c r="H952">
        <v>55.8</v>
      </c>
      <c r="I952">
        <v>26.3</v>
      </c>
      <c r="J952" t="b">
        <v>1</v>
      </c>
      <c r="K952">
        <v>5</v>
      </c>
      <c r="L952" t="str">
        <f>IF(sensor_data[[#This Row],[HVAC Setting]]&lt;=2, "Low", IF(sensor_data[[#This Row],[HVAC Setting]]=3, "Normal", "High"))</f>
        <v>High</v>
      </c>
      <c r="O952">
        <f>(sensor_data[[#This Row],[Energy Consumption]]-AVERAGE(sensor_data[Energy Consumption]))/_xlfn.STDEV.P(sensor_data[Energy Consumption])</f>
        <v>-0.24886299575285079</v>
      </c>
      <c r="P952" t="str">
        <f>IF(ABS(sensor_data[[#This Row],[z_zcore]])&gt;3, "Outlier", "Normal")</f>
        <v>Normal</v>
      </c>
      <c r="Q952">
        <f>AVERAGEIF(sensor_data[Unit ID], sensor_data[[#This Row],[Unit ID]], sensor_data[EC])</f>
        <v>18.91</v>
      </c>
      <c r="R952">
        <f>IF(ISBLANK(sensor_data[[#This Row],[EC]]), sensor_data[[#This Row],[average]], sensor_data[[#This Row],[EC]])</f>
        <v>18.91</v>
      </c>
      <c r="S952" t="str">
        <f>IF(sensor_data[[#This Row],[Filled Energy Consumption]]&gt;AVERAGE(sensor_data[Filled Energy Consumption]), "High", "Low")</f>
        <v>High</v>
      </c>
      <c r="T952" t="s">
        <v>121</v>
      </c>
      <c r="U952" t="b">
        <v>1</v>
      </c>
      <c r="V952">
        <v>20</v>
      </c>
      <c r="W952">
        <v>1</v>
      </c>
      <c r="X952" t="s">
        <v>19</v>
      </c>
    </row>
    <row r="953" spans="1:24" x14ac:dyDescent="0.3">
      <c r="A953" s="1">
        <v>45595.70684027778</v>
      </c>
      <c r="B953" s="1" t="str">
        <f>TEXT(sensor_data[[#This Row],[Timestamp]], "MMMM")</f>
        <v>October</v>
      </c>
      <c r="C9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53" s="2">
        <f>MONTH(sensor_data[[#This Row],[Timestamp]])</f>
        <v>10</v>
      </c>
      <c r="E953" s="2">
        <f>DAY(sensor_data[[#This Row],[Timestamp]])</f>
        <v>30</v>
      </c>
      <c r="F953" t="s">
        <v>185</v>
      </c>
      <c r="H953">
        <v>62.2</v>
      </c>
      <c r="I953">
        <v>44.5</v>
      </c>
      <c r="J953" t="b">
        <v>0</v>
      </c>
      <c r="K953">
        <v>1</v>
      </c>
      <c r="L953" t="str">
        <f>IF(sensor_data[[#This Row],[HVAC Setting]]&lt;=2, "Low", IF(sensor_data[[#This Row],[HVAC Setting]]=3, "Normal", "High"))</f>
        <v>Low</v>
      </c>
      <c r="O953">
        <f>(sensor_data[[#This Row],[Energy Consumption]]-AVERAGE(sensor_data[Energy Consumption]))/_xlfn.STDEV.P(sensor_data[Energy Consumption])</f>
        <v>-0.24886299575285079</v>
      </c>
      <c r="P953" t="str">
        <f>IF(ABS(sensor_data[[#This Row],[z_zcore]])&gt;3, "Outlier", "Normal")</f>
        <v>Normal</v>
      </c>
      <c r="Q953">
        <f>AVERAGEIF(sensor_data[Unit ID], sensor_data[[#This Row],[Unit ID]], sensor_data[EC])</f>
        <v>18.91</v>
      </c>
      <c r="R953">
        <f>IF(ISBLANK(sensor_data[[#This Row],[EC]]), sensor_data[[#This Row],[average]], sensor_data[[#This Row],[EC]])</f>
        <v>18.91</v>
      </c>
      <c r="S953" t="str">
        <f>IF(sensor_data[[#This Row],[Filled Energy Consumption]]&gt;AVERAGE(sensor_data[Filled Energy Consumption]), "High", "Low")</f>
        <v>High</v>
      </c>
      <c r="T953" t="s">
        <v>279</v>
      </c>
      <c r="U953" t="b">
        <v>0</v>
      </c>
      <c r="V953">
        <v>16</v>
      </c>
      <c r="W953">
        <v>0</v>
      </c>
      <c r="X953" t="s">
        <v>19</v>
      </c>
    </row>
    <row r="954" spans="1:24" x14ac:dyDescent="0.3">
      <c r="A954" s="1">
        <v>45515.076851851853</v>
      </c>
      <c r="B954" s="1" t="str">
        <f>TEXT(sensor_data[[#This Row],[Timestamp]], "MMMM")</f>
        <v>August</v>
      </c>
      <c r="C9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54" s="2">
        <f>MONTH(sensor_data[[#This Row],[Timestamp]])</f>
        <v>8</v>
      </c>
      <c r="E954" s="2">
        <f>DAY(sensor_data[[#This Row],[Timestamp]])</f>
        <v>11</v>
      </c>
      <c r="F954" t="s">
        <v>185</v>
      </c>
      <c r="H954">
        <v>95.4</v>
      </c>
      <c r="I954">
        <v>64.7</v>
      </c>
      <c r="J954" t="b">
        <v>0</v>
      </c>
      <c r="K954">
        <v>3.5</v>
      </c>
      <c r="L954" t="str">
        <f>IF(sensor_data[[#This Row],[HVAC Setting]]&lt;=2, "Low", IF(sensor_data[[#This Row],[HVAC Setting]]=3, "Normal", "High"))</f>
        <v>High</v>
      </c>
      <c r="M954">
        <v>21.53</v>
      </c>
      <c r="N954">
        <v>21.53</v>
      </c>
      <c r="O954">
        <f>(sensor_data[[#This Row],[Energy Consumption]]-AVERAGE(sensor_data[Energy Consumption]))/_xlfn.STDEV.P(sensor_data[Energy Consumption])</f>
        <v>1.4946910770972E-3</v>
      </c>
      <c r="P954" t="str">
        <f>IF(ABS(sensor_data[[#This Row],[z_zcore]])&gt;3, "Outlier", "Normal")</f>
        <v>Normal</v>
      </c>
      <c r="Q954">
        <f>AVERAGEIF(sensor_data[Unit ID], sensor_data[[#This Row],[Unit ID]], sensor_data[EC])</f>
        <v>18.91</v>
      </c>
      <c r="R954">
        <f>IF(ISBLANK(sensor_data[[#This Row],[EC]]), sensor_data[[#This Row],[average]], sensor_data[[#This Row],[EC]])</f>
        <v>21.53</v>
      </c>
      <c r="S954" t="str">
        <f>IF(sensor_data[[#This Row],[Filled Energy Consumption]]&gt;AVERAGE(sensor_data[Filled Energy Consumption]), "High", "Low")</f>
        <v>High</v>
      </c>
      <c r="T954" t="s">
        <v>130</v>
      </c>
      <c r="U954" t="b">
        <v>0</v>
      </c>
      <c r="V954">
        <v>24</v>
      </c>
      <c r="W954">
        <v>0</v>
      </c>
      <c r="X954" t="s">
        <v>14</v>
      </c>
    </row>
    <row r="955" spans="1:24" x14ac:dyDescent="0.3">
      <c r="A955" s="1">
        <v>45302.540324074071</v>
      </c>
      <c r="B955" s="1" t="str">
        <f>TEXT(sensor_data[[#This Row],[Timestamp]], "MMMM")</f>
        <v>January</v>
      </c>
      <c r="C9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55" s="2">
        <f>MONTH(sensor_data[[#This Row],[Timestamp]])</f>
        <v>1</v>
      </c>
      <c r="E955" s="2">
        <f>DAY(sensor_data[[#This Row],[Timestamp]])</f>
        <v>11</v>
      </c>
      <c r="F955" t="s">
        <v>185</v>
      </c>
      <c r="H955">
        <v>49.7</v>
      </c>
      <c r="I955">
        <v>36.4</v>
      </c>
      <c r="J955" t="b">
        <v>0</v>
      </c>
      <c r="K955">
        <v>3</v>
      </c>
      <c r="L955" t="str">
        <f>IF(sensor_data[[#This Row],[HVAC Setting]]&lt;=2, "Low", IF(sensor_data[[#This Row],[HVAC Setting]]=3, "Normal", "High"))</f>
        <v>Normal</v>
      </c>
      <c r="M955">
        <v>17</v>
      </c>
      <c r="N955">
        <v>17</v>
      </c>
      <c r="O955">
        <f>(sensor_data[[#This Row],[Energy Consumption]]-AVERAGE(sensor_data[Energy Consumption]))/_xlfn.STDEV.P(sensor_data[Energy Consumption])</f>
        <v>-5.1181589523909048E-2</v>
      </c>
      <c r="P955" t="str">
        <f>IF(ABS(sensor_data[[#This Row],[z_zcore]])&gt;3, "Outlier", "Normal")</f>
        <v>Normal</v>
      </c>
      <c r="Q955">
        <f>AVERAGEIF(sensor_data[Unit ID], sensor_data[[#This Row],[Unit ID]], sensor_data[EC])</f>
        <v>18.91</v>
      </c>
      <c r="R955">
        <f>IF(ISBLANK(sensor_data[[#This Row],[EC]]), sensor_data[[#This Row],[average]], sensor_data[[#This Row],[EC]])</f>
        <v>17</v>
      </c>
      <c r="S955" t="str">
        <f>IF(sensor_data[[#This Row],[Filled Energy Consumption]]&gt;AVERAGE(sensor_data[Filled Energy Consumption]), "High", "Low")</f>
        <v>Low</v>
      </c>
      <c r="T955" t="s">
        <v>153</v>
      </c>
      <c r="U955" t="b">
        <v>0</v>
      </c>
      <c r="V955">
        <v>13</v>
      </c>
      <c r="W955">
        <v>0</v>
      </c>
      <c r="X955" t="s">
        <v>17</v>
      </c>
    </row>
    <row r="956" spans="1:24" x14ac:dyDescent="0.3">
      <c r="A956" s="1">
        <v>45334.670023148145</v>
      </c>
      <c r="B956" s="1" t="str">
        <f>TEXT(sensor_data[[#This Row],[Timestamp]], "MMMM")</f>
        <v>February</v>
      </c>
      <c r="C9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56" s="2">
        <f>MONTH(sensor_data[[#This Row],[Timestamp]])</f>
        <v>2</v>
      </c>
      <c r="E956" s="2">
        <f>DAY(sensor_data[[#This Row],[Timestamp]])</f>
        <v>12</v>
      </c>
      <c r="F956" t="s">
        <v>185</v>
      </c>
      <c r="H956">
        <v>50</v>
      </c>
      <c r="I956">
        <v>37.1</v>
      </c>
      <c r="J956" t="b">
        <v>0</v>
      </c>
      <c r="K956">
        <v>3</v>
      </c>
      <c r="L956" t="str">
        <f>IF(sensor_data[[#This Row],[HVAC Setting]]&lt;=2, "Low", IF(sensor_data[[#This Row],[HVAC Setting]]=3, "Normal", "High"))</f>
        <v>Normal</v>
      </c>
      <c r="M956">
        <v>15</v>
      </c>
      <c r="N956">
        <v>15</v>
      </c>
      <c r="O956">
        <f>(sensor_data[[#This Row],[Energy Consumption]]-AVERAGE(sensor_data[Energy Consumption]))/_xlfn.STDEV.P(sensor_data[Energy Consumption])</f>
        <v>-7.4438225550843368E-2</v>
      </c>
      <c r="P956" t="str">
        <f>IF(ABS(sensor_data[[#This Row],[z_zcore]])&gt;3, "Outlier", "Normal")</f>
        <v>Normal</v>
      </c>
      <c r="Q956">
        <f>AVERAGEIF(sensor_data[Unit ID], sensor_data[[#This Row],[Unit ID]], sensor_data[EC])</f>
        <v>18.91</v>
      </c>
      <c r="R956">
        <f>IF(ISBLANK(sensor_data[[#This Row],[EC]]), sensor_data[[#This Row],[average]], sensor_data[[#This Row],[EC]])</f>
        <v>15</v>
      </c>
      <c r="S956" t="str">
        <f>IF(sensor_data[[#This Row],[Filled Energy Consumption]]&gt;AVERAGE(sensor_data[Filled Energy Consumption]), "High", "Low")</f>
        <v>Low</v>
      </c>
      <c r="T956" t="s">
        <v>154</v>
      </c>
      <c r="U956" t="b">
        <v>0</v>
      </c>
      <c r="V956">
        <v>8</v>
      </c>
      <c r="W956">
        <v>0</v>
      </c>
      <c r="X956" t="s">
        <v>17</v>
      </c>
    </row>
    <row r="957" spans="1:24" x14ac:dyDescent="0.3">
      <c r="A957" s="1">
        <v>45293.487083333333</v>
      </c>
      <c r="B957" s="1" t="str">
        <f>TEXT(sensor_data[[#This Row],[Timestamp]], "MMMM")</f>
        <v>January</v>
      </c>
      <c r="C9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57" s="2">
        <f>MONTH(sensor_data[[#This Row],[Timestamp]])</f>
        <v>1</v>
      </c>
      <c r="E957" s="2">
        <f>DAY(sensor_data[[#This Row],[Timestamp]])</f>
        <v>2</v>
      </c>
      <c r="F957" t="s">
        <v>185</v>
      </c>
      <c r="H957">
        <v>50.8</v>
      </c>
      <c r="I957">
        <v>30.1</v>
      </c>
      <c r="J957" t="b">
        <v>0</v>
      </c>
      <c r="K957">
        <v>3</v>
      </c>
      <c r="L957" t="str">
        <f>IF(sensor_data[[#This Row],[HVAC Setting]]&lt;=2, "Low", IF(sensor_data[[#This Row],[HVAC Setting]]=3, "Normal", "High"))</f>
        <v>Normal</v>
      </c>
      <c r="M957">
        <v>15</v>
      </c>
      <c r="N957">
        <v>15</v>
      </c>
      <c r="O957">
        <f>(sensor_data[[#This Row],[Energy Consumption]]-AVERAGE(sensor_data[Energy Consumption]))/_xlfn.STDEV.P(sensor_data[Energy Consumption])</f>
        <v>-7.4438225550843368E-2</v>
      </c>
      <c r="P957" t="str">
        <f>IF(ABS(sensor_data[[#This Row],[z_zcore]])&gt;3, "Outlier", "Normal")</f>
        <v>Normal</v>
      </c>
      <c r="Q957">
        <f>AVERAGEIF(sensor_data[Unit ID], sensor_data[[#This Row],[Unit ID]], sensor_data[EC])</f>
        <v>18.91</v>
      </c>
      <c r="R957">
        <f>IF(ISBLANK(sensor_data[[#This Row],[EC]]), sensor_data[[#This Row],[average]], sensor_data[[#This Row],[EC]])</f>
        <v>15</v>
      </c>
      <c r="S957" t="str">
        <f>IF(sensor_data[[#This Row],[Filled Energy Consumption]]&gt;AVERAGE(sensor_data[Filled Energy Consumption]), "High", "Low")</f>
        <v>Low</v>
      </c>
      <c r="T957" t="s">
        <v>102</v>
      </c>
      <c r="U957" t="b">
        <v>0</v>
      </c>
      <c r="V957">
        <v>5</v>
      </c>
      <c r="W957">
        <v>0</v>
      </c>
      <c r="X957" t="s">
        <v>17</v>
      </c>
    </row>
    <row r="958" spans="1:24" x14ac:dyDescent="0.3">
      <c r="A958" s="1">
        <v>45297.579687500001</v>
      </c>
      <c r="B958" s="1" t="str">
        <f>TEXT(sensor_data[[#This Row],[Timestamp]], "MMMM")</f>
        <v>January</v>
      </c>
      <c r="C9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58" s="2">
        <f>MONTH(sensor_data[[#This Row],[Timestamp]])</f>
        <v>1</v>
      </c>
      <c r="E958" s="2">
        <f>DAY(sensor_data[[#This Row],[Timestamp]])</f>
        <v>6</v>
      </c>
      <c r="F958" t="s">
        <v>185</v>
      </c>
      <c r="H958">
        <v>43.7</v>
      </c>
      <c r="I958">
        <v>39.5</v>
      </c>
      <c r="J958" t="b">
        <v>1</v>
      </c>
      <c r="K958">
        <v>5</v>
      </c>
      <c r="L958" t="str">
        <f>IF(sensor_data[[#This Row],[HVAC Setting]]&lt;=2, "Low", IF(sensor_data[[#This Row],[HVAC Setting]]=3, "Normal", "High"))</f>
        <v>High</v>
      </c>
      <c r="O958">
        <f>(sensor_data[[#This Row],[Energy Consumption]]-AVERAGE(sensor_data[Energy Consumption]))/_xlfn.STDEV.P(sensor_data[Energy Consumption])</f>
        <v>-0.24886299575285079</v>
      </c>
      <c r="P958" t="str">
        <f>IF(ABS(sensor_data[[#This Row],[z_zcore]])&gt;3, "Outlier", "Normal")</f>
        <v>Normal</v>
      </c>
      <c r="Q958">
        <f>AVERAGEIF(sensor_data[Unit ID], sensor_data[[#This Row],[Unit ID]], sensor_data[EC])</f>
        <v>18.91</v>
      </c>
      <c r="R958">
        <f>IF(ISBLANK(sensor_data[[#This Row],[EC]]), sensor_data[[#This Row],[average]], sensor_data[[#This Row],[EC]])</f>
        <v>18.91</v>
      </c>
      <c r="S958" t="str">
        <f>IF(sensor_data[[#This Row],[Filled Energy Consumption]]&gt;AVERAGE(sensor_data[Filled Energy Consumption]), "High", "Low")</f>
        <v>High</v>
      </c>
      <c r="T958" t="s">
        <v>195</v>
      </c>
      <c r="U958" t="b">
        <v>1</v>
      </c>
      <c r="V958">
        <v>23</v>
      </c>
      <c r="W958">
        <v>1</v>
      </c>
      <c r="X958" t="s">
        <v>17</v>
      </c>
    </row>
    <row r="959" spans="1:24" x14ac:dyDescent="0.3">
      <c r="A959" s="1">
        <v>45452.150266203702</v>
      </c>
      <c r="B959" s="1" t="str">
        <f>TEXT(sensor_data[[#This Row],[Timestamp]], "MMMM")</f>
        <v>June</v>
      </c>
      <c r="C9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59" s="2">
        <f>MONTH(sensor_data[[#This Row],[Timestamp]])</f>
        <v>6</v>
      </c>
      <c r="E959" s="2">
        <f>DAY(sensor_data[[#This Row],[Timestamp]])</f>
        <v>9</v>
      </c>
      <c r="F959" t="s">
        <v>185</v>
      </c>
      <c r="H959">
        <v>95.4</v>
      </c>
      <c r="I959">
        <v>43.9</v>
      </c>
      <c r="J959" t="b">
        <v>0</v>
      </c>
      <c r="K959">
        <v>1.5</v>
      </c>
      <c r="L959" t="str">
        <f>IF(sensor_data[[#This Row],[HVAC Setting]]&lt;=2, "Low", IF(sensor_data[[#This Row],[HVAC Setting]]=3, "Normal", "High"))</f>
        <v>Low</v>
      </c>
      <c r="M959">
        <v>9.9700000000000006</v>
      </c>
      <c r="N959">
        <v>9.9700000000000006</v>
      </c>
      <c r="O959">
        <f>(sensor_data[[#This Row],[Energy Consumption]]-AVERAGE(sensor_data[Energy Consumption]))/_xlfn.STDEV.P(sensor_data[Energy Consumption])</f>
        <v>-0.13292866515858318</v>
      </c>
      <c r="P959" t="str">
        <f>IF(ABS(sensor_data[[#This Row],[z_zcore]])&gt;3, "Outlier", "Normal")</f>
        <v>Normal</v>
      </c>
      <c r="Q959">
        <f>AVERAGEIF(sensor_data[Unit ID], sensor_data[[#This Row],[Unit ID]], sensor_data[EC])</f>
        <v>18.91</v>
      </c>
      <c r="R959">
        <f>IF(ISBLANK(sensor_data[[#This Row],[EC]]), sensor_data[[#This Row],[average]], sensor_data[[#This Row],[EC]])</f>
        <v>9.9700000000000006</v>
      </c>
      <c r="S959" t="str">
        <f>IF(sensor_data[[#This Row],[Filled Energy Consumption]]&gt;AVERAGE(sensor_data[Filled Energy Consumption]), "High", "Low")</f>
        <v>Low</v>
      </c>
      <c r="T959" t="s">
        <v>125</v>
      </c>
      <c r="U959" t="b">
        <v>0</v>
      </c>
      <c r="V959">
        <v>3</v>
      </c>
      <c r="W959">
        <v>0</v>
      </c>
      <c r="X959" t="s">
        <v>14</v>
      </c>
    </row>
    <row r="960" spans="1:24" x14ac:dyDescent="0.3">
      <c r="A960" s="1">
        <v>45431.885798611111</v>
      </c>
      <c r="B960" s="1" t="str">
        <f>TEXT(sensor_data[[#This Row],[Timestamp]], "MMMM")</f>
        <v>May</v>
      </c>
      <c r="C9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60" s="2">
        <f>MONTH(sensor_data[[#This Row],[Timestamp]])</f>
        <v>5</v>
      </c>
      <c r="E960" s="2">
        <f>DAY(sensor_data[[#This Row],[Timestamp]])</f>
        <v>19</v>
      </c>
      <c r="F960" t="s">
        <v>185</v>
      </c>
      <c r="H960">
        <v>74.900000000000006</v>
      </c>
      <c r="I960">
        <v>32.200000000000003</v>
      </c>
      <c r="J960" t="b">
        <v>1</v>
      </c>
      <c r="K960">
        <v>5</v>
      </c>
      <c r="L960" t="str">
        <f>IF(sensor_data[[#This Row],[HVAC Setting]]&lt;=2, "Low", IF(sensor_data[[#This Row],[HVAC Setting]]=3, "Normal", "High"))</f>
        <v>High</v>
      </c>
      <c r="M960">
        <v>30.1</v>
      </c>
      <c r="N960">
        <v>30.1</v>
      </c>
      <c r="O960">
        <f>(sensor_data[[#This Row],[Energy Consumption]]-AVERAGE(sensor_data[Energy Consumption]))/_xlfn.STDEV.P(sensor_data[Energy Consumption])</f>
        <v>0.10114937645251076</v>
      </c>
      <c r="P960" t="str">
        <f>IF(ABS(sensor_data[[#This Row],[z_zcore]])&gt;3, "Outlier", "Normal")</f>
        <v>Normal</v>
      </c>
      <c r="Q960">
        <f>AVERAGEIF(sensor_data[Unit ID], sensor_data[[#This Row],[Unit ID]], sensor_data[EC])</f>
        <v>18.91</v>
      </c>
      <c r="R960">
        <f>IF(ISBLANK(sensor_data[[#This Row],[EC]]), sensor_data[[#This Row],[average]], sensor_data[[#This Row],[EC]])</f>
        <v>30.1</v>
      </c>
      <c r="S960" t="str">
        <f>IF(sensor_data[[#This Row],[Filled Energy Consumption]]&gt;AVERAGE(sensor_data[Filled Energy Consumption]), "High", "Low")</f>
        <v>High</v>
      </c>
      <c r="T960" t="s">
        <v>416</v>
      </c>
      <c r="U960" t="b">
        <v>1</v>
      </c>
      <c r="V960">
        <v>16</v>
      </c>
      <c r="W960">
        <v>1</v>
      </c>
      <c r="X960" t="s">
        <v>17</v>
      </c>
    </row>
    <row r="961" spans="1:24" x14ac:dyDescent="0.3">
      <c r="A961" s="1">
        <v>45554.739027777781</v>
      </c>
      <c r="B961" s="1" t="str">
        <f>TEXT(sensor_data[[#This Row],[Timestamp]], "MMMM")</f>
        <v>September</v>
      </c>
      <c r="C9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61" s="2">
        <f>MONTH(sensor_data[[#This Row],[Timestamp]])</f>
        <v>9</v>
      </c>
      <c r="E961" s="2">
        <f>DAY(sensor_data[[#This Row],[Timestamp]])</f>
        <v>19</v>
      </c>
      <c r="F961" t="s">
        <v>185</v>
      </c>
      <c r="H961">
        <v>74.2</v>
      </c>
      <c r="I961">
        <v>48.6</v>
      </c>
      <c r="J961" t="b">
        <v>1</v>
      </c>
      <c r="K961">
        <v>4</v>
      </c>
      <c r="L961" t="str">
        <f>IF(sensor_data[[#This Row],[HVAC Setting]]&lt;=2, "Low", IF(sensor_data[[#This Row],[HVAC Setting]]=3, "Normal", "High"))</f>
        <v>High</v>
      </c>
      <c r="M961">
        <v>24.02</v>
      </c>
      <c r="N961">
        <v>24.02</v>
      </c>
      <c r="O961">
        <f>(sensor_data[[#This Row],[Energy Consumption]]-AVERAGE(sensor_data[Energy Consumption]))/_xlfn.STDEV.P(sensor_data[Energy Consumption])</f>
        <v>3.0449202930630411E-2</v>
      </c>
      <c r="P961" t="str">
        <f>IF(ABS(sensor_data[[#This Row],[z_zcore]])&gt;3, "Outlier", "Normal")</f>
        <v>Normal</v>
      </c>
      <c r="Q961">
        <f>AVERAGEIF(sensor_data[Unit ID], sensor_data[[#This Row],[Unit ID]], sensor_data[EC])</f>
        <v>18.91</v>
      </c>
      <c r="R961">
        <f>IF(ISBLANK(sensor_data[[#This Row],[EC]]), sensor_data[[#This Row],[average]], sensor_data[[#This Row],[EC]])</f>
        <v>24.02</v>
      </c>
      <c r="S961" t="str">
        <f>IF(sensor_data[[#This Row],[Filled Energy Consumption]]&gt;AVERAGE(sensor_data[Filled Energy Consumption]), "High", "Low")</f>
        <v>High</v>
      </c>
      <c r="T961" t="s">
        <v>138</v>
      </c>
      <c r="U961" t="b">
        <v>1</v>
      </c>
      <c r="V961">
        <v>3</v>
      </c>
      <c r="W961">
        <v>1</v>
      </c>
      <c r="X961" t="s">
        <v>19</v>
      </c>
    </row>
    <row r="962" spans="1:24" x14ac:dyDescent="0.3">
      <c r="A962" s="1">
        <v>45344.948333333334</v>
      </c>
      <c r="B962" s="1" t="str">
        <f>TEXT(sensor_data[[#This Row],[Timestamp]], "MMMM")</f>
        <v>February</v>
      </c>
      <c r="C9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62" s="2">
        <f>MONTH(sensor_data[[#This Row],[Timestamp]])</f>
        <v>2</v>
      </c>
      <c r="E962" s="2">
        <f>DAY(sensor_data[[#This Row],[Timestamp]])</f>
        <v>22</v>
      </c>
      <c r="F962" t="s">
        <v>480</v>
      </c>
      <c r="H962">
        <v>49.7</v>
      </c>
      <c r="I962">
        <v>32.4</v>
      </c>
      <c r="J962" t="b">
        <v>0</v>
      </c>
      <c r="K962">
        <v>3</v>
      </c>
      <c r="L962" t="str">
        <f>IF(sensor_data[[#This Row],[HVAC Setting]]&lt;=2, "Low", IF(sensor_data[[#This Row],[HVAC Setting]]=3, "Normal", "High"))</f>
        <v>Normal</v>
      </c>
      <c r="M962">
        <v>17</v>
      </c>
      <c r="N962">
        <v>17</v>
      </c>
      <c r="O962">
        <f>(sensor_data[[#This Row],[Energy Consumption]]-AVERAGE(sensor_data[Energy Consumption]))/_xlfn.STDEV.P(sensor_data[Energy Consumption])</f>
        <v>-5.1181589523909048E-2</v>
      </c>
      <c r="P962" t="str">
        <f>IF(ABS(sensor_data[[#This Row],[z_zcore]])&gt;3, "Outlier", "Normal")</f>
        <v>Normal</v>
      </c>
      <c r="Q962">
        <f>AVERAGEIF(sensor_data[Unit ID], sensor_data[[#This Row],[Unit ID]], sensor_data[EC])</f>
        <v>18.88105263157895</v>
      </c>
      <c r="R962">
        <f>IF(ISBLANK(sensor_data[[#This Row],[EC]]), sensor_data[[#This Row],[average]], sensor_data[[#This Row],[EC]])</f>
        <v>17</v>
      </c>
      <c r="S962" t="str">
        <f>IF(sensor_data[[#This Row],[Filled Energy Consumption]]&gt;AVERAGE(sensor_data[Filled Energy Consumption]), "High", "Low")</f>
        <v>Low</v>
      </c>
      <c r="T962" t="s">
        <v>98</v>
      </c>
      <c r="U962" t="b">
        <v>0</v>
      </c>
      <c r="V962">
        <v>7</v>
      </c>
      <c r="W962">
        <v>1</v>
      </c>
      <c r="X962" t="s">
        <v>14</v>
      </c>
    </row>
    <row r="963" spans="1:24" x14ac:dyDescent="0.3">
      <c r="A963" s="1">
        <v>45340.901087962964</v>
      </c>
      <c r="B963" s="1" t="str">
        <f>TEXT(sensor_data[[#This Row],[Timestamp]], "MMMM")</f>
        <v>February</v>
      </c>
      <c r="C9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63" s="2">
        <f>MONTH(sensor_data[[#This Row],[Timestamp]])</f>
        <v>2</v>
      </c>
      <c r="E963" s="2">
        <f>DAY(sensor_data[[#This Row],[Timestamp]])</f>
        <v>18</v>
      </c>
      <c r="F963" t="s">
        <v>480</v>
      </c>
      <c r="H963">
        <v>58.3</v>
      </c>
      <c r="I963">
        <v>27</v>
      </c>
      <c r="J963" t="b">
        <v>1</v>
      </c>
      <c r="K963">
        <v>4.5</v>
      </c>
      <c r="L963" t="str">
        <f>IF(sensor_data[[#This Row],[HVAC Setting]]&lt;=2, "Low", IF(sensor_data[[#This Row],[HVAC Setting]]=3, "Normal", "High"))</f>
        <v>High</v>
      </c>
      <c r="M963">
        <v>27.79</v>
      </c>
      <c r="N963">
        <v>27.79</v>
      </c>
      <c r="O963">
        <f>(sensor_data[[#This Row],[Energy Consumption]]-AVERAGE(sensor_data[Energy Consumption]))/_xlfn.STDEV.P(sensor_data[Energy Consumption])</f>
        <v>7.4287961841401601E-2</v>
      </c>
      <c r="P963" t="str">
        <f>IF(ABS(sensor_data[[#This Row],[z_zcore]])&gt;3, "Outlier", "Normal")</f>
        <v>Normal</v>
      </c>
      <c r="Q963">
        <f>AVERAGEIF(sensor_data[Unit ID], sensor_data[[#This Row],[Unit ID]], sensor_data[EC])</f>
        <v>18.88105263157895</v>
      </c>
      <c r="R963">
        <f>IF(ISBLANK(sensor_data[[#This Row],[EC]]), sensor_data[[#This Row],[average]], sensor_data[[#This Row],[EC]])</f>
        <v>27.79</v>
      </c>
      <c r="S963" t="str">
        <f>IF(sensor_data[[#This Row],[Filled Energy Consumption]]&gt;AVERAGE(sensor_data[Filled Energy Consumption]), "High", "Low")</f>
        <v>High</v>
      </c>
      <c r="T963" t="s">
        <v>183</v>
      </c>
      <c r="U963" t="b">
        <v>1</v>
      </c>
      <c r="V963">
        <v>7</v>
      </c>
      <c r="W963">
        <v>1</v>
      </c>
      <c r="X963" t="s">
        <v>14</v>
      </c>
    </row>
    <row r="964" spans="1:24" x14ac:dyDescent="0.3">
      <c r="A964" s="1">
        <v>45585.601944444446</v>
      </c>
      <c r="B964" s="1" t="str">
        <f>TEXT(sensor_data[[#This Row],[Timestamp]], "MMMM")</f>
        <v>October</v>
      </c>
      <c r="C9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64" s="2">
        <f>MONTH(sensor_data[[#This Row],[Timestamp]])</f>
        <v>10</v>
      </c>
      <c r="E964" s="2">
        <f>DAY(sensor_data[[#This Row],[Timestamp]])</f>
        <v>20</v>
      </c>
      <c r="F964" t="s">
        <v>480</v>
      </c>
      <c r="H964">
        <v>63.7</v>
      </c>
      <c r="I964">
        <v>48.6</v>
      </c>
      <c r="J964" t="b">
        <v>1</v>
      </c>
      <c r="K964">
        <v>2.5</v>
      </c>
      <c r="L964" t="str">
        <f>IF(sensor_data[[#This Row],[HVAC Setting]]&lt;=2, "Low", IF(sensor_data[[#This Row],[HVAC Setting]]=3, "Normal", "High"))</f>
        <v>High</v>
      </c>
      <c r="M964">
        <v>17.04</v>
      </c>
      <c r="N964">
        <v>17.04</v>
      </c>
      <c r="O964">
        <f>(sensor_data[[#This Row],[Energy Consumption]]-AVERAGE(sensor_data[Energy Consumption]))/_xlfn.STDEV.P(sensor_data[Energy Consumption])</f>
        <v>-5.0716456803370377E-2</v>
      </c>
      <c r="P964" t="str">
        <f>IF(ABS(sensor_data[[#This Row],[z_zcore]])&gt;3, "Outlier", "Normal")</f>
        <v>Normal</v>
      </c>
      <c r="Q964">
        <f>AVERAGEIF(sensor_data[Unit ID], sensor_data[[#This Row],[Unit ID]], sensor_data[EC])</f>
        <v>18.88105263157895</v>
      </c>
      <c r="R964">
        <f>IF(ISBLANK(sensor_data[[#This Row],[EC]]), sensor_data[[#This Row],[average]], sensor_data[[#This Row],[EC]])</f>
        <v>17.04</v>
      </c>
      <c r="S964" t="str">
        <f>IF(sensor_data[[#This Row],[Filled Energy Consumption]]&gt;AVERAGE(sensor_data[Filled Energy Consumption]), "High", "Low")</f>
        <v>Low</v>
      </c>
      <c r="T964" t="s">
        <v>129</v>
      </c>
      <c r="U964" t="b">
        <v>1</v>
      </c>
      <c r="V964">
        <v>23</v>
      </c>
      <c r="W964">
        <v>1</v>
      </c>
      <c r="X964" t="s">
        <v>19</v>
      </c>
    </row>
    <row r="965" spans="1:24" x14ac:dyDescent="0.3">
      <c r="A965" s="1">
        <v>45516.852777777778</v>
      </c>
      <c r="B965" s="1" t="str">
        <f>TEXT(sensor_data[[#This Row],[Timestamp]], "MMMM")</f>
        <v>August</v>
      </c>
      <c r="C9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65" s="2">
        <f>MONTH(sensor_data[[#This Row],[Timestamp]])</f>
        <v>8</v>
      </c>
      <c r="E965" s="2">
        <f>DAY(sensor_data[[#This Row],[Timestamp]])</f>
        <v>12</v>
      </c>
      <c r="F965" t="s">
        <v>480</v>
      </c>
      <c r="H965">
        <v>95</v>
      </c>
      <c r="I965">
        <v>69.900000000000006</v>
      </c>
      <c r="J965" t="b">
        <v>0</v>
      </c>
      <c r="K965">
        <v>4</v>
      </c>
      <c r="L965" t="str">
        <f>IF(sensor_data[[#This Row],[HVAC Setting]]&lt;=2, "Low", IF(sensor_data[[#This Row],[HVAC Setting]]=3, "Normal", "High"))</f>
        <v>High</v>
      </c>
      <c r="M965">
        <v>24.2</v>
      </c>
      <c r="N965">
        <v>24.2</v>
      </c>
      <c r="O965">
        <f>(sensor_data[[#This Row],[Energy Consumption]]-AVERAGE(sensor_data[Energy Consumption]))/_xlfn.STDEV.P(sensor_data[Energy Consumption])</f>
        <v>3.2542300173054498E-2</v>
      </c>
      <c r="P965" t="str">
        <f>IF(ABS(sensor_data[[#This Row],[z_zcore]])&gt;3, "Outlier", "Normal")</f>
        <v>Normal</v>
      </c>
      <c r="Q965">
        <f>AVERAGEIF(sensor_data[Unit ID], sensor_data[[#This Row],[Unit ID]], sensor_data[EC])</f>
        <v>18.88105263157895</v>
      </c>
      <c r="R965">
        <f>IF(ISBLANK(sensor_data[[#This Row],[EC]]), sensor_data[[#This Row],[average]], sensor_data[[#This Row],[EC]])</f>
        <v>24.2</v>
      </c>
      <c r="S965" t="str">
        <f>IF(sensor_data[[#This Row],[Filled Energy Consumption]]&gt;AVERAGE(sensor_data[Filled Energy Consumption]), "High", "Low")</f>
        <v>High</v>
      </c>
      <c r="T965" t="s">
        <v>114</v>
      </c>
      <c r="U965" t="b">
        <v>0</v>
      </c>
      <c r="V965">
        <v>17</v>
      </c>
      <c r="W965">
        <v>0</v>
      </c>
      <c r="X965" t="s">
        <v>19</v>
      </c>
    </row>
    <row r="966" spans="1:24" x14ac:dyDescent="0.3">
      <c r="A966" s="1">
        <v>45622.072870370372</v>
      </c>
      <c r="B966" s="1" t="str">
        <f>TEXT(sensor_data[[#This Row],[Timestamp]], "MMMM")</f>
        <v>November</v>
      </c>
      <c r="C9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66" s="2">
        <f>MONTH(sensor_data[[#This Row],[Timestamp]])</f>
        <v>11</v>
      </c>
      <c r="E966" s="2">
        <f>DAY(sensor_data[[#This Row],[Timestamp]])</f>
        <v>26</v>
      </c>
      <c r="F966" t="s">
        <v>480</v>
      </c>
      <c r="H966">
        <v>63.7</v>
      </c>
      <c r="I966">
        <v>47.6</v>
      </c>
      <c r="J966" t="b">
        <v>0</v>
      </c>
      <c r="K966">
        <v>2</v>
      </c>
      <c r="L966" t="str">
        <f>IF(sensor_data[[#This Row],[HVAC Setting]]&lt;=2, "Low", IF(sensor_data[[#This Row],[HVAC Setting]]=3, "Normal", "High"))</f>
        <v>Low</v>
      </c>
      <c r="M966">
        <v>10</v>
      </c>
      <c r="N966">
        <v>10</v>
      </c>
      <c r="O966">
        <f>(sensor_data[[#This Row],[Energy Consumption]]-AVERAGE(sensor_data[Energy Consumption]))/_xlfn.STDEV.P(sensor_data[Energy Consumption])</f>
        <v>-0.13257981561817916</v>
      </c>
      <c r="P966" t="str">
        <f>IF(ABS(sensor_data[[#This Row],[z_zcore]])&gt;3, "Outlier", "Normal")</f>
        <v>Normal</v>
      </c>
      <c r="Q966">
        <f>AVERAGEIF(sensor_data[Unit ID], sensor_data[[#This Row],[Unit ID]], sensor_data[EC])</f>
        <v>18.88105263157895</v>
      </c>
      <c r="R966">
        <f>IF(ISBLANK(sensor_data[[#This Row],[EC]]), sensor_data[[#This Row],[average]], sensor_data[[#This Row],[EC]])</f>
        <v>10</v>
      </c>
      <c r="S966" t="str">
        <f>IF(sensor_data[[#This Row],[Filled Energy Consumption]]&gt;AVERAGE(sensor_data[Filled Energy Consumption]), "High", "Low")</f>
        <v>Low</v>
      </c>
      <c r="T966" t="s">
        <v>442</v>
      </c>
      <c r="U966" t="b">
        <v>0</v>
      </c>
      <c r="V966">
        <v>7</v>
      </c>
      <c r="W966">
        <v>0</v>
      </c>
      <c r="X966" t="s">
        <v>19</v>
      </c>
    </row>
    <row r="967" spans="1:24" x14ac:dyDescent="0.3">
      <c r="A967" s="1">
        <v>45507.576319444444</v>
      </c>
      <c r="B967" s="1" t="str">
        <f>TEXT(sensor_data[[#This Row],[Timestamp]], "MMMM")</f>
        <v>August</v>
      </c>
      <c r="C9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67" s="2">
        <f>MONTH(sensor_data[[#This Row],[Timestamp]])</f>
        <v>8</v>
      </c>
      <c r="E967" s="2">
        <f>DAY(sensor_data[[#This Row],[Timestamp]])</f>
        <v>3</v>
      </c>
      <c r="F967" t="s">
        <v>480</v>
      </c>
      <c r="H967">
        <v>92.2</v>
      </c>
      <c r="I967">
        <v>59.5</v>
      </c>
      <c r="J967" t="b">
        <v>1</v>
      </c>
      <c r="K967">
        <v>4.5</v>
      </c>
      <c r="L967" t="str">
        <f>IF(sensor_data[[#This Row],[HVAC Setting]]&lt;=2, "Low", IF(sensor_data[[#This Row],[HVAC Setting]]=3, "Normal", "High"))</f>
        <v>High</v>
      </c>
      <c r="M967">
        <v>26.89</v>
      </c>
      <c r="N967">
        <v>26.89</v>
      </c>
      <c r="O967">
        <f>(sensor_data[[#This Row],[Energy Consumption]]-AVERAGE(sensor_data[Energy Consumption]))/_xlfn.STDEV.P(sensor_data[Energy Consumption])</f>
        <v>6.3822475629281172E-2</v>
      </c>
      <c r="P967" t="str">
        <f>IF(ABS(sensor_data[[#This Row],[z_zcore]])&gt;3, "Outlier", "Normal")</f>
        <v>Normal</v>
      </c>
      <c r="Q967">
        <f>AVERAGEIF(sensor_data[Unit ID], sensor_data[[#This Row],[Unit ID]], sensor_data[EC])</f>
        <v>18.88105263157895</v>
      </c>
      <c r="R967">
        <f>IF(ISBLANK(sensor_data[[#This Row],[EC]]), sensor_data[[#This Row],[average]], sensor_data[[#This Row],[EC]])</f>
        <v>26.89</v>
      </c>
      <c r="S967" t="str">
        <f>IF(sensor_data[[#This Row],[Filled Energy Consumption]]&gt;AVERAGE(sensor_data[Filled Energy Consumption]), "High", "Low")</f>
        <v>High</v>
      </c>
      <c r="T967" t="s">
        <v>335</v>
      </c>
      <c r="U967" t="b">
        <v>1</v>
      </c>
      <c r="V967">
        <v>4</v>
      </c>
      <c r="W967">
        <v>1</v>
      </c>
      <c r="X967" t="s">
        <v>17</v>
      </c>
    </row>
    <row r="968" spans="1:24" x14ac:dyDescent="0.3">
      <c r="A968" s="1">
        <v>45489.588055555556</v>
      </c>
      <c r="B968" s="1" t="str">
        <f>TEXT(sensor_data[[#This Row],[Timestamp]], "MMMM")</f>
        <v>July</v>
      </c>
      <c r="C9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68" s="2">
        <f>MONTH(sensor_data[[#This Row],[Timestamp]])</f>
        <v>7</v>
      </c>
      <c r="E968" s="2">
        <f>DAY(sensor_data[[#This Row],[Timestamp]])</f>
        <v>16</v>
      </c>
      <c r="F968" t="s">
        <v>480</v>
      </c>
      <c r="H968">
        <v>98.1</v>
      </c>
      <c r="I968">
        <v>40.299999999999997</v>
      </c>
      <c r="J968" t="b">
        <v>0</v>
      </c>
      <c r="K968">
        <v>2</v>
      </c>
      <c r="L968" t="str">
        <f>IF(sensor_data[[#This Row],[HVAC Setting]]&lt;=2, "Low", IF(sensor_data[[#This Row],[HVAC Setting]]=3, "Normal", "High"))</f>
        <v>Low</v>
      </c>
      <c r="M968">
        <v>12</v>
      </c>
      <c r="N968">
        <v>12</v>
      </c>
      <c r="O968">
        <f>(sensor_data[[#This Row],[Energy Consumption]]-AVERAGE(sensor_data[Energy Consumption]))/_xlfn.STDEV.P(sensor_data[Energy Consumption])</f>
        <v>-0.10932317959124485</v>
      </c>
      <c r="P968" t="str">
        <f>IF(ABS(sensor_data[[#This Row],[z_zcore]])&gt;3, "Outlier", "Normal")</f>
        <v>Normal</v>
      </c>
      <c r="Q968">
        <f>AVERAGEIF(sensor_data[Unit ID], sensor_data[[#This Row],[Unit ID]], sensor_data[EC])</f>
        <v>18.88105263157895</v>
      </c>
      <c r="R968">
        <f>IF(ISBLANK(sensor_data[[#This Row],[EC]]), sensor_data[[#This Row],[average]], sensor_data[[#This Row],[EC]])</f>
        <v>12</v>
      </c>
      <c r="S968" t="str">
        <f>IF(sensor_data[[#This Row],[Filled Energy Consumption]]&gt;AVERAGE(sensor_data[Filled Energy Consumption]), "High", "Low")</f>
        <v>Low</v>
      </c>
      <c r="T968" t="s">
        <v>376</v>
      </c>
      <c r="U968" t="b">
        <v>0</v>
      </c>
      <c r="V968">
        <v>6</v>
      </c>
      <c r="W968">
        <v>0</v>
      </c>
      <c r="X968" t="s">
        <v>19</v>
      </c>
    </row>
    <row r="969" spans="1:24" x14ac:dyDescent="0.3">
      <c r="A969" s="1">
        <v>45417.487708333334</v>
      </c>
      <c r="B969" s="1" t="str">
        <f>TEXT(sensor_data[[#This Row],[Timestamp]], "MMMM")</f>
        <v>May</v>
      </c>
      <c r="C9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69" s="2">
        <f>MONTH(sensor_data[[#This Row],[Timestamp]])</f>
        <v>5</v>
      </c>
      <c r="E969" s="2">
        <f>DAY(sensor_data[[#This Row],[Timestamp]])</f>
        <v>5</v>
      </c>
      <c r="F969" t="s">
        <v>480</v>
      </c>
      <c r="H969">
        <v>67.900000000000006</v>
      </c>
      <c r="I969">
        <v>48.5</v>
      </c>
      <c r="J969" t="b">
        <v>1</v>
      </c>
      <c r="K969">
        <v>4.5</v>
      </c>
      <c r="L969" t="str">
        <f>IF(sensor_data[[#This Row],[HVAC Setting]]&lt;=2, "Low", IF(sensor_data[[#This Row],[HVAC Setting]]=3, "Normal", "High"))</f>
        <v>High</v>
      </c>
      <c r="M969">
        <v>24.9</v>
      </c>
      <c r="N969">
        <v>24.9</v>
      </c>
      <c r="O969">
        <f>(sensor_data[[#This Row],[Energy Consumption]]-AVERAGE(sensor_data[Energy Consumption]))/_xlfn.STDEV.P(sensor_data[Energy Consumption])</f>
        <v>4.0682122782481504E-2</v>
      </c>
      <c r="P969" t="str">
        <f>IF(ABS(sensor_data[[#This Row],[z_zcore]])&gt;3, "Outlier", "Normal")</f>
        <v>Normal</v>
      </c>
      <c r="Q969">
        <f>AVERAGEIF(sensor_data[Unit ID], sensor_data[[#This Row],[Unit ID]], sensor_data[EC])</f>
        <v>18.88105263157895</v>
      </c>
      <c r="R969">
        <f>IF(ISBLANK(sensor_data[[#This Row],[EC]]), sensor_data[[#This Row],[average]], sensor_data[[#This Row],[EC]])</f>
        <v>24.9</v>
      </c>
      <c r="S969" t="str">
        <f>IF(sensor_data[[#This Row],[Filled Energy Consumption]]&gt;AVERAGE(sensor_data[Filled Energy Consumption]), "High", "Low")</f>
        <v>High</v>
      </c>
      <c r="T969" t="s">
        <v>363</v>
      </c>
      <c r="U969" t="b">
        <v>1</v>
      </c>
      <c r="V969">
        <v>3</v>
      </c>
      <c r="W969">
        <v>1</v>
      </c>
      <c r="X969" t="s">
        <v>19</v>
      </c>
    </row>
    <row r="970" spans="1:24" x14ac:dyDescent="0.3">
      <c r="A970" s="1">
        <v>45562.380254629628</v>
      </c>
      <c r="B970" s="1" t="str">
        <f>TEXT(sensor_data[[#This Row],[Timestamp]], "MMMM")</f>
        <v>September</v>
      </c>
      <c r="C9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70" s="2">
        <f>MONTH(sensor_data[[#This Row],[Timestamp]])</f>
        <v>9</v>
      </c>
      <c r="E970" s="2">
        <f>DAY(sensor_data[[#This Row],[Timestamp]])</f>
        <v>27</v>
      </c>
      <c r="F970" t="s">
        <v>480</v>
      </c>
      <c r="H970">
        <v>68.099999999999994</v>
      </c>
      <c r="I970">
        <v>45.5</v>
      </c>
      <c r="J970" t="b">
        <v>0</v>
      </c>
      <c r="K970">
        <v>3</v>
      </c>
      <c r="L970" t="str">
        <f>IF(sensor_data[[#This Row],[HVAC Setting]]&lt;=2, "Low", IF(sensor_data[[#This Row],[HVAC Setting]]=3, "Normal", "High"))</f>
        <v>Normal</v>
      </c>
      <c r="M970">
        <v>15</v>
      </c>
      <c r="N970">
        <v>15</v>
      </c>
      <c r="O970">
        <f>(sensor_data[[#This Row],[Energy Consumption]]-AVERAGE(sensor_data[Energy Consumption]))/_xlfn.STDEV.P(sensor_data[Energy Consumption])</f>
        <v>-7.4438225550843368E-2</v>
      </c>
      <c r="P970" t="str">
        <f>IF(ABS(sensor_data[[#This Row],[z_zcore]])&gt;3, "Outlier", "Normal")</f>
        <v>Normal</v>
      </c>
      <c r="Q970">
        <f>AVERAGEIF(sensor_data[Unit ID], sensor_data[[#This Row],[Unit ID]], sensor_data[EC])</f>
        <v>18.88105263157895</v>
      </c>
      <c r="R970">
        <f>IF(ISBLANK(sensor_data[[#This Row],[EC]]), sensor_data[[#This Row],[average]], sensor_data[[#This Row],[EC]])</f>
        <v>15</v>
      </c>
      <c r="S970" t="str">
        <f>IF(sensor_data[[#This Row],[Filled Energy Consumption]]&gt;AVERAGE(sensor_data[Filled Energy Consumption]), "High", "Low")</f>
        <v>Low</v>
      </c>
      <c r="T970" t="s">
        <v>161</v>
      </c>
      <c r="U970" t="b">
        <v>0</v>
      </c>
      <c r="V970">
        <v>3</v>
      </c>
      <c r="W970">
        <v>0</v>
      </c>
      <c r="X970" t="s">
        <v>19</v>
      </c>
    </row>
    <row r="971" spans="1:24" x14ac:dyDescent="0.3">
      <c r="A971" s="1">
        <v>45577.748101851852</v>
      </c>
      <c r="B971" s="1" t="str">
        <f>TEXT(sensor_data[[#This Row],[Timestamp]], "MMMM")</f>
        <v>October</v>
      </c>
      <c r="C9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71" s="2">
        <f>MONTH(sensor_data[[#This Row],[Timestamp]])</f>
        <v>10</v>
      </c>
      <c r="E971" s="2">
        <f>DAY(sensor_data[[#This Row],[Timestamp]])</f>
        <v>12</v>
      </c>
      <c r="F971" t="s">
        <v>480</v>
      </c>
      <c r="H971">
        <v>78.2</v>
      </c>
      <c r="I971">
        <v>49</v>
      </c>
      <c r="J971" t="b">
        <v>1</v>
      </c>
      <c r="K971">
        <v>3.5</v>
      </c>
      <c r="L971" t="str">
        <f>IF(sensor_data[[#This Row],[HVAC Setting]]&lt;=2, "Low", IF(sensor_data[[#This Row],[HVAC Setting]]=3, "Normal", "High"))</f>
        <v>High</v>
      </c>
      <c r="M971">
        <v>21.64</v>
      </c>
      <c r="N971">
        <v>21.64</v>
      </c>
      <c r="O971">
        <f>(sensor_data[[#This Row],[Energy Consumption]]-AVERAGE(sensor_data[Energy Consumption]))/_xlfn.STDEV.P(sensor_data[Energy Consumption])</f>
        <v>2.773806058578581E-3</v>
      </c>
      <c r="P971" t="str">
        <f>IF(ABS(sensor_data[[#This Row],[z_zcore]])&gt;3, "Outlier", "Normal")</f>
        <v>Normal</v>
      </c>
      <c r="Q971">
        <f>AVERAGEIF(sensor_data[Unit ID], sensor_data[[#This Row],[Unit ID]], sensor_data[EC])</f>
        <v>18.88105263157895</v>
      </c>
      <c r="R971">
        <f>IF(ISBLANK(sensor_data[[#This Row],[EC]]), sensor_data[[#This Row],[average]], sensor_data[[#This Row],[EC]])</f>
        <v>21.64</v>
      </c>
      <c r="S971" t="str">
        <f>IF(sensor_data[[#This Row],[Filled Energy Consumption]]&gt;AVERAGE(sensor_data[Filled Energy Consumption]), "High", "Low")</f>
        <v>High</v>
      </c>
      <c r="T971" t="s">
        <v>132</v>
      </c>
      <c r="U971" t="b">
        <v>1</v>
      </c>
      <c r="V971">
        <v>16</v>
      </c>
      <c r="W971">
        <v>1</v>
      </c>
      <c r="X971" t="s">
        <v>19</v>
      </c>
    </row>
    <row r="972" spans="1:24" x14ac:dyDescent="0.3">
      <c r="A972" s="1">
        <v>45644.070347222223</v>
      </c>
      <c r="B972" s="1" t="str">
        <f>TEXT(sensor_data[[#This Row],[Timestamp]], "MMMM")</f>
        <v>December</v>
      </c>
      <c r="C9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72" s="2">
        <f>MONTH(sensor_data[[#This Row],[Timestamp]])</f>
        <v>12</v>
      </c>
      <c r="E972" s="2">
        <f>DAY(sensor_data[[#This Row],[Timestamp]])</f>
        <v>18</v>
      </c>
      <c r="F972" t="s">
        <v>480</v>
      </c>
      <c r="H972">
        <v>53.1</v>
      </c>
      <c r="I972">
        <v>36.4</v>
      </c>
      <c r="J972" t="b">
        <v>0</v>
      </c>
      <c r="K972">
        <v>2</v>
      </c>
      <c r="L972" t="str">
        <f>IF(sensor_data[[#This Row],[HVAC Setting]]&lt;=2, "Low", IF(sensor_data[[#This Row],[HVAC Setting]]=3, "Normal", "High"))</f>
        <v>Low</v>
      </c>
      <c r="M972">
        <v>10</v>
      </c>
      <c r="N972">
        <v>10</v>
      </c>
      <c r="O972">
        <f>(sensor_data[[#This Row],[Energy Consumption]]-AVERAGE(sensor_data[Energy Consumption]))/_xlfn.STDEV.P(sensor_data[Energy Consumption])</f>
        <v>-0.13257981561817916</v>
      </c>
      <c r="P972" t="str">
        <f>IF(ABS(sensor_data[[#This Row],[z_zcore]])&gt;3, "Outlier", "Normal")</f>
        <v>Normal</v>
      </c>
      <c r="Q972">
        <f>AVERAGEIF(sensor_data[Unit ID], sensor_data[[#This Row],[Unit ID]], sensor_data[EC])</f>
        <v>18.88105263157895</v>
      </c>
      <c r="R972">
        <f>IF(ISBLANK(sensor_data[[#This Row],[EC]]), sensor_data[[#This Row],[average]], sensor_data[[#This Row],[EC]])</f>
        <v>10</v>
      </c>
      <c r="S972" t="str">
        <f>IF(sensor_data[[#This Row],[Filled Energy Consumption]]&gt;AVERAGE(sensor_data[Filled Energy Consumption]), "High", "Low")</f>
        <v>Low</v>
      </c>
      <c r="T972" t="s">
        <v>95</v>
      </c>
      <c r="U972" t="b">
        <v>0</v>
      </c>
      <c r="V972">
        <v>23</v>
      </c>
      <c r="W972">
        <v>0</v>
      </c>
      <c r="X972" t="s">
        <v>17</v>
      </c>
    </row>
    <row r="973" spans="1:24" x14ac:dyDescent="0.3">
      <c r="A973" s="1">
        <v>45313.318333333336</v>
      </c>
      <c r="B973" s="1" t="str">
        <f>TEXT(sensor_data[[#This Row],[Timestamp]], "MMMM")</f>
        <v>January</v>
      </c>
      <c r="C9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73" s="2">
        <f>MONTH(sensor_data[[#This Row],[Timestamp]])</f>
        <v>1</v>
      </c>
      <c r="E973" s="2">
        <f>DAY(sensor_data[[#This Row],[Timestamp]])</f>
        <v>22</v>
      </c>
      <c r="F973" t="s">
        <v>480</v>
      </c>
      <c r="H973">
        <v>41</v>
      </c>
      <c r="I973">
        <v>27.4</v>
      </c>
      <c r="J973" t="b">
        <v>1</v>
      </c>
      <c r="K973">
        <v>3</v>
      </c>
      <c r="L973" t="str">
        <f>IF(sensor_data[[#This Row],[HVAC Setting]]&lt;=2, "Low", IF(sensor_data[[#This Row],[HVAC Setting]]=3, "Normal", "High"))</f>
        <v>Normal</v>
      </c>
      <c r="M973">
        <v>20.59</v>
      </c>
      <c r="N973">
        <v>20.59</v>
      </c>
      <c r="O973">
        <f>(sensor_data[[#This Row],[Energy Consumption]]-AVERAGE(sensor_data[Energy Consumption]))/_xlfn.STDEV.P(sensor_data[Energy Consumption])</f>
        <v>-9.4359278555619461E-3</v>
      </c>
      <c r="P973" t="str">
        <f>IF(ABS(sensor_data[[#This Row],[z_zcore]])&gt;3, "Outlier", "Normal")</f>
        <v>Normal</v>
      </c>
      <c r="Q973">
        <f>AVERAGEIF(sensor_data[Unit ID], sensor_data[[#This Row],[Unit ID]], sensor_data[EC])</f>
        <v>18.88105263157895</v>
      </c>
      <c r="R973">
        <f>IF(ISBLANK(sensor_data[[#This Row],[EC]]), sensor_data[[#This Row],[average]], sensor_data[[#This Row],[EC]])</f>
        <v>20.59</v>
      </c>
      <c r="S973" t="str">
        <f>IF(sensor_data[[#This Row],[Filled Energy Consumption]]&gt;AVERAGE(sensor_data[Filled Energy Consumption]), "High", "Low")</f>
        <v>High</v>
      </c>
      <c r="T973" t="s">
        <v>221</v>
      </c>
      <c r="U973" t="b">
        <v>1</v>
      </c>
      <c r="V973">
        <v>2</v>
      </c>
      <c r="W973">
        <v>0</v>
      </c>
      <c r="X973" t="s">
        <v>14</v>
      </c>
    </row>
    <row r="974" spans="1:24" x14ac:dyDescent="0.3">
      <c r="A974" s="1">
        <v>45415.996828703705</v>
      </c>
      <c r="B974" s="1" t="str">
        <f>TEXT(sensor_data[[#This Row],[Timestamp]], "MMMM")</f>
        <v>May</v>
      </c>
      <c r="C9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74" s="2">
        <f>MONTH(sensor_data[[#This Row],[Timestamp]])</f>
        <v>5</v>
      </c>
      <c r="E974" s="2">
        <f>DAY(sensor_data[[#This Row],[Timestamp]])</f>
        <v>3</v>
      </c>
      <c r="F974" t="s">
        <v>480</v>
      </c>
      <c r="H974">
        <v>76.3</v>
      </c>
      <c r="I974">
        <v>40.4</v>
      </c>
      <c r="J974" t="b">
        <v>0</v>
      </c>
      <c r="K974">
        <v>2</v>
      </c>
      <c r="L974" t="str">
        <f>IF(sensor_data[[#This Row],[HVAC Setting]]&lt;=2, "Low", IF(sensor_data[[#This Row],[HVAC Setting]]=3, "Normal", "High"))</f>
        <v>Low</v>
      </c>
      <c r="M974">
        <v>10</v>
      </c>
      <c r="N974">
        <v>10</v>
      </c>
      <c r="O974">
        <f>(sensor_data[[#This Row],[Energy Consumption]]-AVERAGE(sensor_data[Energy Consumption]))/_xlfn.STDEV.P(sensor_data[Energy Consumption])</f>
        <v>-0.13257981561817916</v>
      </c>
      <c r="P974" t="str">
        <f>IF(ABS(sensor_data[[#This Row],[z_zcore]])&gt;3, "Outlier", "Normal")</f>
        <v>Normal</v>
      </c>
      <c r="Q974">
        <f>AVERAGEIF(sensor_data[Unit ID], sensor_data[[#This Row],[Unit ID]], sensor_data[EC])</f>
        <v>18.88105263157895</v>
      </c>
      <c r="R974">
        <f>IF(ISBLANK(sensor_data[[#This Row],[EC]]), sensor_data[[#This Row],[average]], sensor_data[[#This Row],[EC]])</f>
        <v>10</v>
      </c>
      <c r="S974" t="str">
        <f>IF(sensor_data[[#This Row],[Filled Energy Consumption]]&gt;AVERAGE(sensor_data[Filled Energy Consumption]), "High", "Low")</f>
        <v>Low</v>
      </c>
      <c r="T974" t="s">
        <v>49</v>
      </c>
      <c r="U974" t="b">
        <v>0</v>
      </c>
      <c r="V974">
        <v>9</v>
      </c>
      <c r="W974">
        <v>0</v>
      </c>
      <c r="X974" t="s">
        <v>19</v>
      </c>
    </row>
    <row r="975" spans="1:24" x14ac:dyDescent="0.3">
      <c r="A975" s="1">
        <v>45448.889930555553</v>
      </c>
      <c r="B975" s="1" t="str">
        <f>TEXT(sensor_data[[#This Row],[Timestamp]], "MMMM")</f>
        <v>June</v>
      </c>
      <c r="C9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75" s="2">
        <f>MONTH(sensor_data[[#This Row],[Timestamp]])</f>
        <v>6</v>
      </c>
      <c r="E975" s="2">
        <f>DAY(sensor_data[[#This Row],[Timestamp]])</f>
        <v>5</v>
      </c>
      <c r="F975" t="s">
        <v>480</v>
      </c>
      <c r="H975">
        <v>99.8</v>
      </c>
      <c r="I975">
        <v>62</v>
      </c>
      <c r="J975" t="b">
        <v>0</v>
      </c>
      <c r="K975">
        <v>4</v>
      </c>
      <c r="L975" t="str">
        <f>IF(sensor_data[[#This Row],[HVAC Setting]]&lt;=2, "Low", IF(sensor_data[[#This Row],[HVAC Setting]]=3, "Normal", "High"))</f>
        <v>High</v>
      </c>
      <c r="M975">
        <v>22</v>
      </c>
      <c r="N975">
        <v>22</v>
      </c>
      <c r="O975">
        <f>(sensor_data[[#This Row],[Energy Consumption]]-AVERAGE(sensor_data[Energy Consumption]))/_xlfn.STDEV.P(sensor_data[Energy Consumption])</f>
        <v>6.9600005434267524E-3</v>
      </c>
      <c r="P975" t="str">
        <f>IF(ABS(sensor_data[[#This Row],[z_zcore]])&gt;3, "Outlier", "Normal")</f>
        <v>Normal</v>
      </c>
      <c r="Q975">
        <f>AVERAGEIF(sensor_data[Unit ID], sensor_data[[#This Row],[Unit ID]], sensor_data[EC])</f>
        <v>18.88105263157895</v>
      </c>
      <c r="R975">
        <f>IF(ISBLANK(sensor_data[[#This Row],[EC]]), sensor_data[[#This Row],[average]], sensor_data[[#This Row],[EC]])</f>
        <v>22</v>
      </c>
      <c r="S975" t="str">
        <f>IF(sensor_data[[#This Row],[Filled Energy Consumption]]&gt;AVERAGE(sensor_data[Filled Energy Consumption]), "High", "Low")</f>
        <v>High</v>
      </c>
      <c r="T975" t="s">
        <v>481</v>
      </c>
      <c r="U975" t="b">
        <v>0</v>
      </c>
      <c r="V975">
        <v>4</v>
      </c>
      <c r="W975">
        <v>0</v>
      </c>
      <c r="X975" t="s">
        <v>14</v>
      </c>
    </row>
    <row r="976" spans="1:24" x14ac:dyDescent="0.3">
      <c r="A976" s="1">
        <v>45598.594537037039</v>
      </c>
      <c r="B976" s="1" t="str">
        <f>TEXT(sensor_data[[#This Row],[Timestamp]], "MMMM")</f>
        <v>November</v>
      </c>
      <c r="C9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76" s="2">
        <f>MONTH(sensor_data[[#This Row],[Timestamp]])</f>
        <v>11</v>
      </c>
      <c r="E976" s="2">
        <f>DAY(sensor_data[[#This Row],[Timestamp]])</f>
        <v>2</v>
      </c>
      <c r="F976" t="s">
        <v>480</v>
      </c>
      <c r="H976">
        <v>73.8</v>
      </c>
      <c r="I976">
        <v>44.8</v>
      </c>
      <c r="J976" t="b">
        <v>1</v>
      </c>
      <c r="K976">
        <v>3.5</v>
      </c>
      <c r="L976" t="str">
        <f>IF(sensor_data[[#This Row],[HVAC Setting]]&lt;=2, "Low", IF(sensor_data[[#This Row],[HVAC Setting]]=3, "Normal", "High"))</f>
        <v>High</v>
      </c>
      <c r="M976">
        <v>20.71</v>
      </c>
      <c r="N976">
        <v>20.71</v>
      </c>
      <c r="O976">
        <f>(sensor_data[[#This Row],[Energy Consumption]]-AVERAGE(sensor_data[Energy Consumption]))/_xlfn.STDEV.P(sensor_data[Energy Consumption])</f>
        <v>-8.0405296939458758E-3</v>
      </c>
      <c r="P976" t="str">
        <f>IF(ABS(sensor_data[[#This Row],[z_zcore]])&gt;3, "Outlier", "Normal")</f>
        <v>Normal</v>
      </c>
      <c r="Q976">
        <f>AVERAGEIF(sensor_data[Unit ID], sensor_data[[#This Row],[Unit ID]], sensor_data[EC])</f>
        <v>18.88105263157895</v>
      </c>
      <c r="R976">
        <f>IF(ISBLANK(sensor_data[[#This Row],[EC]]), sensor_data[[#This Row],[average]], sensor_data[[#This Row],[EC]])</f>
        <v>20.71</v>
      </c>
      <c r="S976" t="str">
        <f>IF(sensor_data[[#This Row],[Filled Energy Consumption]]&gt;AVERAGE(sensor_data[Filled Energy Consumption]), "High", "Low")</f>
        <v>High</v>
      </c>
      <c r="T976" t="s">
        <v>80</v>
      </c>
      <c r="U976" t="b">
        <v>1</v>
      </c>
      <c r="V976">
        <v>22</v>
      </c>
      <c r="W976">
        <v>1</v>
      </c>
      <c r="X976" t="s">
        <v>17</v>
      </c>
    </row>
    <row r="977" spans="1:24" x14ac:dyDescent="0.3">
      <c r="A977" s="1">
        <v>45464.13071759259</v>
      </c>
      <c r="B977" s="1" t="str">
        <f>TEXT(sensor_data[[#This Row],[Timestamp]], "MMMM")</f>
        <v>June</v>
      </c>
      <c r="C9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77" s="2">
        <f>MONTH(sensor_data[[#This Row],[Timestamp]])</f>
        <v>6</v>
      </c>
      <c r="E977" s="2">
        <f>DAY(sensor_data[[#This Row],[Timestamp]])</f>
        <v>21</v>
      </c>
      <c r="F977" t="s">
        <v>480</v>
      </c>
      <c r="H977">
        <v>92.6</v>
      </c>
      <c r="I977">
        <v>64</v>
      </c>
      <c r="J977" t="b">
        <v>0</v>
      </c>
      <c r="K977">
        <v>3</v>
      </c>
      <c r="L977" t="str">
        <f>IF(sensor_data[[#This Row],[HVAC Setting]]&lt;=2, "Low", IF(sensor_data[[#This Row],[HVAC Setting]]=3, "Normal", "High"))</f>
        <v>Normal</v>
      </c>
      <c r="M977">
        <v>18</v>
      </c>
      <c r="N977">
        <v>18</v>
      </c>
      <c r="O977">
        <f>(sensor_data[[#This Row],[Energy Consumption]]-AVERAGE(sensor_data[Energy Consumption]))/_xlfn.STDEV.P(sensor_data[Energy Consumption])</f>
        <v>-3.9553271510441891E-2</v>
      </c>
      <c r="P977" t="str">
        <f>IF(ABS(sensor_data[[#This Row],[z_zcore]])&gt;3, "Outlier", "Normal")</f>
        <v>Normal</v>
      </c>
      <c r="Q977">
        <f>AVERAGEIF(sensor_data[Unit ID], sensor_data[[#This Row],[Unit ID]], sensor_data[EC])</f>
        <v>18.88105263157895</v>
      </c>
      <c r="R977">
        <f>IF(ISBLANK(sensor_data[[#This Row],[EC]]), sensor_data[[#This Row],[average]], sensor_data[[#This Row],[EC]])</f>
        <v>18</v>
      </c>
      <c r="S977" t="str">
        <f>IF(sensor_data[[#This Row],[Filled Energy Consumption]]&gt;AVERAGE(sensor_data[Filled Energy Consumption]), "High", "Low")</f>
        <v>High</v>
      </c>
      <c r="T977" t="s">
        <v>355</v>
      </c>
      <c r="U977" t="b">
        <v>0</v>
      </c>
      <c r="V977">
        <v>17</v>
      </c>
      <c r="W977">
        <v>0</v>
      </c>
      <c r="X977" t="s">
        <v>19</v>
      </c>
    </row>
    <row r="978" spans="1:24" x14ac:dyDescent="0.3">
      <c r="A978" s="1">
        <v>45529.132256944446</v>
      </c>
      <c r="B978" s="1" t="str">
        <f>TEXT(sensor_data[[#This Row],[Timestamp]], "MMMM")</f>
        <v>August</v>
      </c>
      <c r="C9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78" s="2">
        <f>MONTH(sensor_data[[#This Row],[Timestamp]])</f>
        <v>8</v>
      </c>
      <c r="E978" s="2">
        <f>DAY(sensor_data[[#This Row],[Timestamp]])</f>
        <v>25</v>
      </c>
      <c r="F978" t="s">
        <v>480</v>
      </c>
      <c r="H978">
        <v>89.4</v>
      </c>
      <c r="I978">
        <v>53.8</v>
      </c>
      <c r="J978" t="b">
        <v>0</v>
      </c>
      <c r="K978">
        <v>2.5</v>
      </c>
      <c r="L978" t="str">
        <f>IF(sensor_data[[#This Row],[HVAC Setting]]&lt;=2, "Low", IF(sensor_data[[#This Row],[HVAC Setting]]=3, "Normal", "High"))</f>
        <v>High</v>
      </c>
      <c r="O978">
        <f>(sensor_data[[#This Row],[Energy Consumption]]-AVERAGE(sensor_data[Energy Consumption]))/_xlfn.STDEV.P(sensor_data[Energy Consumption])</f>
        <v>-0.24886299575285079</v>
      </c>
      <c r="P978" t="str">
        <f>IF(ABS(sensor_data[[#This Row],[z_zcore]])&gt;3, "Outlier", "Normal")</f>
        <v>Normal</v>
      </c>
      <c r="Q978">
        <f>AVERAGEIF(sensor_data[Unit ID], sensor_data[[#This Row],[Unit ID]], sensor_data[EC])</f>
        <v>18.88105263157895</v>
      </c>
      <c r="R978">
        <f>IF(ISBLANK(sensor_data[[#This Row],[EC]]), sensor_data[[#This Row],[average]], sensor_data[[#This Row],[EC]])</f>
        <v>18.88105263157895</v>
      </c>
      <c r="S978" t="str">
        <f>IF(sensor_data[[#This Row],[Filled Energy Consumption]]&gt;AVERAGE(sensor_data[Filled Energy Consumption]), "High", "Low")</f>
        <v>High</v>
      </c>
      <c r="T978" t="s">
        <v>92</v>
      </c>
      <c r="U978" t="b">
        <v>0</v>
      </c>
      <c r="V978">
        <v>2</v>
      </c>
      <c r="W978">
        <v>0</v>
      </c>
      <c r="X978" t="s">
        <v>17</v>
      </c>
    </row>
    <row r="979" spans="1:24" x14ac:dyDescent="0.3">
      <c r="A979" s="1">
        <v>45529.53398148148</v>
      </c>
      <c r="B979" s="1" t="str">
        <f>TEXT(sensor_data[[#This Row],[Timestamp]], "MMMM")</f>
        <v>August</v>
      </c>
      <c r="C9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79" s="2">
        <f>MONTH(sensor_data[[#This Row],[Timestamp]])</f>
        <v>8</v>
      </c>
      <c r="E979" s="2">
        <f>DAY(sensor_data[[#This Row],[Timestamp]])</f>
        <v>25</v>
      </c>
      <c r="F979" t="s">
        <v>480</v>
      </c>
      <c r="H979">
        <v>94</v>
      </c>
      <c r="I979">
        <v>65.3</v>
      </c>
      <c r="J979" t="b">
        <v>0</v>
      </c>
      <c r="K979">
        <v>3.5</v>
      </c>
      <c r="L979" t="str">
        <f>IF(sensor_data[[#This Row],[HVAC Setting]]&lt;=2, "Low", IF(sensor_data[[#This Row],[HVAC Setting]]=3, "Normal", "High"))</f>
        <v>High</v>
      </c>
      <c r="M979">
        <v>20.48</v>
      </c>
      <c r="N979">
        <v>20.48</v>
      </c>
      <c r="O979">
        <f>(sensor_data[[#This Row],[Energy Consumption]]-AVERAGE(sensor_data[Energy Consumption]))/_xlfn.STDEV.P(sensor_data[Energy Consumption])</f>
        <v>-1.0715042837043326E-2</v>
      </c>
      <c r="P979" t="str">
        <f>IF(ABS(sensor_data[[#This Row],[z_zcore]])&gt;3, "Outlier", "Normal")</f>
        <v>Normal</v>
      </c>
      <c r="Q979">
        <f>AVERAGEIF(sensor_data[Unit ID], sensor_data[[#This Row],[Unit ID]], sensor_data[EC])</f>
        <v>18.88105263157895</v>
      </c>
      <c r="R979">
        <f>IF(ISBLANK(sensor_data[[#This Row],[EC]]), sensor_data[[#This Row],[average]], sensor_data[[#This Row],[EC]])</f>
        <v>20.48</v>
      </c>
      <c r="S979" t="str">
        <f>IF(sensor_data[[#This Row],[Filled Energy Consumption]]&gt;AVERAGE(sensor_data[Filled Energy Consumption]), "High", "Low")</f>
        <v>High</v>
      </c>
      <c r="T979" t="s">
        <v>369</v>
      </c>
      <c r="U979" t="b">
        <v>0</v>
      </c>
      <c r="V979">
        <v>4</v>
      </c>
      <c r="W979">
        <v>0</v>
      </c>
      <c r="X979" t="s">
        <v>17</v>
      </c>
    </row>
    <row r="980" spans="1:24" x14ac:dyDescent="0.3">
      <c r="A980" s="1">
        <v>45605.458229166667</v>
      </c>
      <c r="B980" s="1" t="str">
        <f>TEXT(sensor_data[[#This Row],[Timestamp]], "MMMM")</f>
        <v>November</v>
      </c>
      <c r="C9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80" s="2">
        <f>MONTH(sensor_data[[#This Row],[Timestamp]])</f>
        <v>11</v>
      </c>
      <c r="E980" s="2">
        <f>DAY(sensor_data[[#This Row],[Timestamp]])</f>
        <v>9</v>
      </c>
      <c r="F980" t="s">
        <v>480</v>
      </c>
      <c r="H980">
        <v>63.7</v>
      </c>
      <c r="I980">
        <v>41.2</v>
      </c>
      <c r="J980" t="b">
        <v>1</v>
      </c>
      <c r="K980">
        <v>2.5</v>
      </c>
      <c r="L980" t="str">
        <f>IF(sensor_data[[#This Row],[HVAC Setting]]&lt;=2, "Low", IF(sensor_data[[#This Row],[HVAC Setting]]=3, "Normal", "High"))</f>
        <v>High</v>
      </c>
      <c r="M980">
        <v>16.88</v>
      </c>
      <c r="N980">
        <v>16.88</v>
      </c>
      <c r="O980">
        <f>(sensor_data[[#This Row],[Energy Consumption]]-AVERAGE(sensor_data[Energy Consumption]))/_xlfn.STDEV.P(sensor_data[Energy Consumption])</f>
        <v>-5.2576987685525121E-2</v>
      </c>
      <c r="P980" t="str">
        <f>IF(ABS(sensor_data[[#This Row],[z_zcore]])&gt;3, "Outlier", "Normal")</f>
        <v>Normal</v>
      </c>
      <c r="Q980">
        <f>AVERAGEIF(sensor_data[Unit ID], sensor_data[[#This Row],[Unit ID]], sensor_data[EC])</f>
        <v>18.88105263157895</v>
      </c>
      <c r="R980">
        <f>IF(ISBLANK(sensor_data[[#This Row],[EC]]), sensor_data[[#This Row],[average]], sensor_data[[#This Row],[EC]])</f>
        <v>16.88</v>
      </c>
      <c r="S980" t="str">
        <f>IF(sensor_data[[#This Row],[Filled Energy Consumption]]&gt;AVERAGE(sensor_data[Filled Energy Consumption]), "High", "Low")</f>
        <v>Low</v>
      </c>
      <c r="T980" t="s">
        <v>369</v>
      </c>
      <c r="U980" t="b">
        <v>1</v>
      </c>
      <c r="V980">
        <v>23</v>
      </c>
      <c r="W980">
        <v>1</v>
      </c>
      <c r="X980" t="s">
        <v>19</v>
      </c>
    </row>
    <row r="981" spans="1:24" x14ac:dyDescent="0.3">
      <c r="A981" s="1">
        <v>45386.845555555556</v>
      </c>
      <c r="B981" s="1" t="str">
        <f>TEXT(sensor_data[[#This Row],[Timestamp]], "MMMM")</f>
        <v>April</v>
      </c>
      <c r="C9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81" s="2">
        <f>MONTH(sensor_data[[#This Row],[Timestamp]])</f>
        <v>4</v>
      </c>
      <c r="E981" s="2">
        <f>DAY(sensor_data[[#This Row],[Timestamp]])</f>
        <v>4</v>
      </c>
      <c r="F981" t="s">
        <v>480</v>
      </c>
      <c r="H981">
        <v>67.599999999999994</v>
      </c>
      <c r="I981">
        <v>39.9</v>
      </c>
      <c r="J981" t="b">
        <v>1</v>
      </c>
      <c r="K981">
        <v>4</v>
      </c>
      <c r="L981" t="str">
        <f>IF(sensor_data[[#This Row],[HVAC Setting]]&lt;=2, "Low", IF(sensor_data[[#This Row],[HVAC Setting]]=3, "Normal", "High"))</f>
        <v>High</v>
      </c>
      <c r="M981">
        <v>23.62</v>
      </c>
      <c r="N981">
        <v>23.62</v>
      </c>
      <c r="O981">
        <f>(sensor_data[[#This Row],[Energy Consumption]]-AVERAGE(sensor_data[Energy Consumption]))/_xlfn.STDEV.P(sensor_data[Energy Consumption])</f>
        <v>2.5797875725243564E-2</v>
      </c>
      <c r="P981" t="str">
        <f>IF(ABS(sensor_data[[#This Row],[z_zcore]])&gt;3, "Outlier", "Normal")</f>
        <v>Normal</v>
      </c>
      <c r="Q981">
        <f>AVERAGEIF(sensor_data[Unit ID], sensor_data[[#This Row],[Unit ID]], sensor_data[EC])</f>
        <v>18.88105263157895</v>
      </c>
      <c r="R981">
        <f>IF(ISBLANK(sensor_data[[#This Row],[EC]]), sensor_data[[#This Row],[average]], sensor_data[[#This Row],[EC]])</f>
        <v>23.62</v>
      </c>
      <c r="S981" t="str">
        <f>IF(sensor_data[[#This Row],[Filled Energy Consumption]]&gt;AVERAGE(sensor_data[Filled Energy Consumption]), "High", "Low")</f>
        <v>High</v>
      </c>
      <c r="T981" t="s">
        <v>331</v>
      </c>
      <c r="U981" t="b">
        <v>1</v>
      </c>
      <c r="V981">
        <v>9</v>
      </c>
      <c r="W981">
        <v>0</v>
      </c>
      <c r="X981" t="s">
        <v>14</v>
      </c>
    </row>
    <row r="982" spans="1:24" x14ac:dyDescent="0.3">
      <c r="A982" s="1">
        <v>45368.22760416667</v>
      </c>
      <c r="B982" s="1" t="str">
        <f>TEXT(sensor_data[[#This Row],[Timestamp]], "MMMM")</f>
        <v>March</v>
      </c>
      <c r="C9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82" s="2">
        <f>MONTH(sensor_data[[#This Row],[Timestamp]])</f>
        <v>3</v>
      </c>
      <c r="E982" s="2">
        <f>DAY(sensor_data[[#This Row],[Timestamp]])</f>
        <v>17</v>
      </c>
      <c r="F982" t="s">
        <v>482</v>
      </c>
      <c r="H982">
        <v>71.099999999999994</v>
      </c>
      <c r="I982">
        <v>38.299999999999997</v>
      </c>
      <c r="J982" t="b">
        <v>1</v>
      </c>
      <c r="K982">
        <v>2.5</v>
      </c>
      <c r="L982" t="str">
        <f>IF(sensor_data[[#This Row],[HVAC Setting]]&lt;=2, "Low", IF(sensor_data[[#This Row],[HVAC Setting]]=3, "Normal", "High"))</f>
        <v>High</v>
      </c>
      <c r="M982">
        <v>14.76</v>
      </c>
      <c r="N982">
        <v>14.76</v>
      </c>
      <c r="O982">
        <f>(sensor_data[[#This Row],[Energy Consumption]]-AVERAGE(sensor_data[Energy Consumption]))/_xlfn.STDEV.P(sensor_data[Energy Consumption])</f>
        <v>-7.7229021874075487E-2</v>
      </c>
      <c r="P982" t="str">
        <f>IF(ABS(sensor_data[[#This Row],[z_zcore]])&gt;3, "Outlier", "Normal")</f>
        <v>Normal</v>
      </c>
      <c r="Q982">
        <f>AVERAGEIF(sensor_data[Unit ID], sensor_data[[#This Row],[Unit ID]], sensor_data[EC])</f>
        <v>17.28166666666667</v>
      </c>
      <c r="R982">
        <f>IF(ISBLANK(sensor_data[[#This Row],[EC]]), sensor_data[[#This Row],[average]], sensor_data[[#This Row],[EC]])</f>
        <v>14.76</v>
      </c>
      <c r="S982" t="str">
        <f>IF(sensor_data[[#This Row],[Filled Energy Consumption]]&gt;AVERAGE(sensor_data[Filled Energy Consumption]), "High", "Low")</f>
        <v>Low</v>
      </c>
      <c r="T982" t="s">
        <v>287</v>
      </c>
      <c r="U982" t="b">
        <v>1</v>
      </c>
      <c r="V982">
        <v>8</v>
      </c>
      <c r="W982">
        <v>1</v>
      </c>
      <c r="X982" t="s">
        <v>19</v>
      </c>
    </row>
    <row r="983" spans="1:24" x14ac:dyDescent="0.3">
      <c r="A983" s="1">
        <v>45635.323831018519</v>
      </c>
      <c r="B983" s="1" t="str">
        <f>TEXT(sensor_data[[#This Row],[Timestamp]], "MMMM")</f>
        <v>December</v>
      </c>
      <c r="C9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83" s="2">
        <f>MONTH(sensor_data[[#This Row],[Timestamp]])</f>
        <v>12</v>
      </c>
      <c r="E983" s="2">
        <f>DAY(sensor_data[[#This Row],[Timestamp]])</f>
        <v>9</v>
      </c>
      <c r="F983" t="s">
        <v>482</v>
      </c>
      <c r="H983">
        <v>41.8</v>
      </c>
      <c r="I983">
        <v>25.4</v>
      </c>
      <c r="J983" t="b">
        <v>1</v>
      </c>
      <c r="K983">
        <v>3</v>
      </c>
      <c r="L983" t="str">
        <f>IF(sensor_data[[#This Row],[HVAC Setting]]&lt;=2, "Low", IF(sensor_data[[#This Row],[HVAC Setting]]=3, "Normal", "High"))</f>
        <v>Normal</v>
      </c>
      <c r="M983">
        <v>19.7</v>
      </c>
      <c r="N983">
        <v>19.7</v>
      </c>
      <c r="O983">
        <f>(sensor_data[[#This Row],[Energy Consumption]]-AVERAGE(sensor_data[Energy Consumption]))/_xlfn.STDEV.P(sensor_data[Energy Consumption])</f>
        <v>-1.9785130887547724E-2</v>
      </c>
      <c r="P983" t="str">
        <f>IF(ABS(sensor_data[[#This Row],[z_zcore]])&gt;3, "Outlier", "Normal")</f>
        <v>Normal</v>
      </c>
      <c r="Q983">
        <f>AVERAGEIF(sensor_data[Unit ID], sensor_data[[#This Row],[Unit ID]], sensor_data[EC])</f>
        <v>17.28166666666667</v>
      </c>
      <c r="R983">
        <f>IF(ISBLANK(sensor_data[[#This Row],[EC]]), sensor_data[[#This Row],[average]], sensor_data[[#This Row],[EC]])</f>
        <v>19.7</v>
      </c>
      <c r="S983" t="str">
        <f>IF(sensor_data[[#This Row],[Filled Energy Consumption]]&gt;AVERAGE(sensor_data[Filled Energy Consumption]), "High", "Low")</f>
        <v>High</v>
      </c>
      <c r="T983" t="s">
        <v>49</v>
      </c>
      <c r="U983" t="b">
        <v>1</v>
      </c>
      <c r="V983">
        <v>10</v>
      </c>
      <c r="W983">
        <v>1</v>
      </c>
      <c r="X983" t="s">
        <v>17</v>
      </c>
    </row>
    <row r="984" spans="1:24" x14ac:dyDescent="0.3">
      <c r="A984" s="1">
        <v>45538.262199074074</v>
      </c>
      <c r="B984" s="1" t="str">
        <f>TEXT(sensor_data[[#This Row],[Timestamp]], "MMMM")</f>
        <v>September</v>
      </c>
      <c r="C9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84" s="2">
        <f>MONTH(sensor_data[[#This Row],[Timestamp]])</f>
        <v>9</v>
      </c>
      <c r="E984" s="2">
        <f>DAY(sensor_data[[#This Row],[Timestamp]])</f>
        <v>3</v>
      </c>
      <c r="F984" t="s">
        <v>482</v>
      </c>
      <c r="H984">
        <v>60.4</v>
      </c>
      <c r="I984">
        <v>52.1</v>
      </c>
      <c r="J984" t="b">
        <v>1</v>
      </c>
      <c r="K984">
        <v>2</v>
      </c>
      <c r="L984" t="str">
        <f>IF(sensor_data[[#This Row],[HVAC Setting]]&lt;=2, "Low", IF(sensor_data[[#This Row],[HVAC Setting]]=3, "Normal", "High"))</f>
        <v>Low</v>
      </c>
      <c r="M984">
        <v>13.35</v>
      </c>
      <c r="N984">
        <v>13.35</v>
      </c>
      <c r="O984">
        <f>(sensor_data[[#This Row],[Energy Consumption]]-AVERAGE(sensor_data[Energy Consumption]))/_xlfn.STDEV.P(sensor_data[Energy Consumption])</f>
        <v>-9.3624950273064195E-2</v>
      </c>
      <c r="P984" t="str">
        <f>IF(ABS(sensor_data[[#This Row],[z_zcore]])&gt;3, "Outlier", "Normal")</f>
        <v>Normal</v>
      </c>
      <c r="Q984">
        <f>AVERAGEIF(sensor_data[Unit ID], sensor_data[[#This Row],[Unit ID]], sensor_data[EC])</f>
        <v>17.28166666666667</v>
      </c>
      <c r="R984">
        <f>IF(ISBLANK(sensor_data[[#This Row],[EC]]), sensor_data[[#This Row],[average]], sensor_data[[#This Row],[EC]])</f>
        <v>13.35</v>
      </c>
      <c r="S984" t="str">
        <f>IF(sensor_data[[#This Row],[Filled Energy Consumption]]&gt;AVERAGE(sensor_data[Filled Energy Consumption]), "High", "Low")</f>
        <v>Low</v>
      </c>
      <c r="T984" t="s">
        <v>210</v>
      </c>
      <c r="U984" t="b">
        <v>1</v>
      </c>
      <c r="V984">
        <v>9</v>
      </c>
      <c r="W984">
        <v>0</v>
      </c>
      <c r="X984" t="s">
        <v>14</v>
      </c>
    </row>
    <row r="985" spans="1:24" x14ac:dyDescent="0.3">
      <c r="A985" s="1">
        <v>45636.870416666665</v>
      </c>
      <c r="B985" s="1" t="str">
        <f>TEXT(sensor_data[[#This Row],[Timestamp]], "MMMM")</f>
        <v>December</v>
      </c>
      <c r="C9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85" s="2">
        <f>MONTH(sensor_data[[#This Row],[Timestamp]])</f>
        <v>12</v>
      </c>
      <c r="E985" s="2">
        <f>DAY(sensor_data[[#This Row],[Timestamp]])</f>
        <v>10</v>
      </c>
      <c r="F985" t="s">
        <v>482</v>
      </c>
      <c r="H985">
        <v>46.1</v>
      </c>
      <c r="I985">
        <v>37.9</v>
      </c>
      <c r="J985" t="b">
        <v>0</v>
      </c>
      <c r="K985">
        <v>4</v>
      </c>
      <c r="L985" t="str">
        <f>IF(sensor_data[[#This Row],[HVAC Setting]]&lt;=2, "Low", IF(sensor_data[[#This Row],[HVAC Setting]]=3, "Normal", "High"))</f>
        <v>High</v>
      </c>
      <c r="M985">
        <v>24.2</v>
      </c>
      <c r="N985">
        <v>24.2</v>
      </c>
      <c r="O985">
        <f>(sensor_data[[#This Row],[Energy Consumption]]-AVERAGE(sensor_data[Energy Consumption]))/_xlfn.STDEV.P(sensor_data[Energy Consumption])</f>
        <v>3.2542300173054498E-2</v>
      </c>
      <c r="P985" t="str">
        <f>IF(ABS(sensor_data[[#This Row],[z_zcore]])&gt;3, "Outlier", "Normal")</f>
        <v>Normal</v>
      </c>
      <c r="Q985">
        <f>AVERAGEIF(sensor_data[Unit ID], sensor_data[[#This Row],[Unit ID]], sensor_data[EC])</f>
        <v>17.28166666666667</v>
      </c>
      <c r="R985">
        <f>IF(ISBLANK(sensor_data[[#This Row],[EC]]), sensor_data[[#This Row],[average]], sensor_data[[#This Row],[EC]])</f>
        <v>24.2</v>
      </c>
      <c r="S985" t="str">
        <f>IF(sensor_data[[#This Row],[Filled Energy Consumption]]&gt;AVERAGE(sensor_data[Filled Energy Consumption]), "High", "Low")</f>
        <v>High</v>
      </c>
      <c r="T985" t="s">
        <v>80</v>
      </c>
      <c r="U985" t="b">
        <v>0</v>
      </c>
      <c r="V985">
        <v>11</v>
      </c>
      <c r="W985">
        <v>0</v>
      </c>
      <c r="X985" t="s">
        <v>19</v>
      </c>
    </row>
    <row r="986" spans="1:24" x14ac:dyDescent="0.3">
      <c r="A986" s="1">
        <v>45605.793819444443</v>
      </c>
      <c r="B986" s="1" t="str">
        <f>TEXT(sensor_data[[#This Row],[Timestamp]], "MMMM")</f>
        <v>November</v>
      </c>
      <c r="C9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86" s="2">
        <f>MONTH(sensor_data[[#This Row],[Timestamp]])</f>
        <v>11</v>
      </c>
      <c r="E986" s="2">
        <f>DAY(sensor_data[[#This Row],[Timestamp]])</f>
        <v>9</v>
      </c>
      <c r="F986" t="s">
        <v>482</v>
      </c>
      <c r="H986">
        <v>78.599999999999994</v>
      </c>
      <c r="I986">
        <v>35.9</v>
      </c>
      <c r="J986" t="b">
        <v>1</v>
      </c>
      <c r="K986">
        <v>5</v>
      </c>
      <c r="L986" t="str">
        <f>IF(sensor_data[[#This Row],[HVAC Setting]]&lt;=2, "Low", IF(sensor_data[[#This Row],[HVAC Setting]]=3, "Normal", "High"))</f>
        <v>High</v>
      </c>
      <c r="M986">
        <v>32.56</v>
      </c>
      <c r="N986">
        <v>32.56</v>
      </c>
      <c r="O986">
        <f>(sensor_data[[#This Row],[Energy Consumption]]-AVERAGE(sensor_data[Energy Consumption]))/_xlfn.STDEV.P(sensor_data[Energy Consumption])</f>
        <v>0.12975503876563999</v>
      </c>
      <c r="P986" t="str">
        <f>IF(ABS(sensor_data[[#This Row],[z_zcore]])&gt;3, "Outlier", "Normal")</f>
        <v>Normal</v>
      </c>
      <c r="Q986">
        <f>AVERAGEIF(sensor_data[Unit ID], sensor_data[[#This Row],[Unit ID]], sensor_data[EC])</f>
        <v>17.28166666666667</v>
      </c>
      <c r="R986">
        <f>IF(ISBLANK(sensor_data[[#This Row],[EC]]), sensor_data[[#This Row],[average]], sensor_data[[#This Row],[EC]])</f>
        <v>32.56</v>
      </c>
      <c r="S986" t="str">
        <f>IF(sensor_data[[#This Row],[Filled Energy Consumption]]&gt;AVERAGE(sensor_data[Filled Energy Consumption]), "High", "Low")</f>
        <v>High</v>
      </c>
      <c r="T986" t="s">
        <v>62</v>
      </c>
      <c r="U986" t="b">
        <v>1</v>
      </c>
      <c r="V986">
        <v>24</v>
      </c>
      <c r="W986">
        <v>1</v>
      </c>
      <c r="X986" t="s">
        <v>19</v>
      </c>
    </row>
    <row r="987" spans="1:24" x14ac:dyDescent="0.3">
      <c r="A987" s="1">
        <v>45547.036238425928</v>
      </c>
      <c r="B987" s="1" t="str">
        <f>TEXT(sensor_data[[#This Row],[Timestamp]], "MMMM")</f>
        <v>September</v>
      </c>
      <c r="C9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87" s="2">
        <f>MONTH(sensor_data[[#This Row],[Timestamp]])</f>
        <v>9</v>
      </c>
      <c r="E987" s="2">
        <f>DAY(sensor_data[[#This Row],[Timestamp]])</f>
        <v>12</v>
      </c>
      <c r="F987" t="s">
        <v>482</v>
      </c>
      <c r="H987">
        <v>60.4</v>
      </c>
      <c r="I987">
        <v>49.8</v>
      </c>
      <c r="J987" t="b">
        <v>0</v>
      </c>
      <c r="K987">
        <v>2</v>
      </c>
      <c r="L987" t="str">
        <f>IF(sensor_data[[#This Row],[HVAC Setting]]&lt;=2, "Low", IF(sensor_data[[#This Row],[HVAC Setting]]=3, "Normal", "High"))</f>
        <v>Low</v>
      </c>
      <c r="M987">
        <v>10</v>
      </c>
      <c r="N987">
        <v>10</v>
      </c>
      <c r="O987">
        <f>(sensor_data[[#This Row],[Energy Consumption]]-AVERAGE(sensor_data[Energy Consumption]))/_xlfn.STDEV.P(sensor_data[Energy Consumption])</f>
        <v>-0.13257981561817916</v>
      </c>
      <c r="P987" t="str">
        <f>IF(ABS(sensor_data[[#This Row],[z_zcore]])&gt;3, "Outlier", "Normal")</f>
        <v>Normal</v>
      </c>
      <c r="Q987">
        <f>AVERAGEIF(sensor_data[Unit ID], sensor_data[[#This Row],[Unit ID]], sensor_data[EC])</f>
        <v>17.28166666666667</v>
      </c>
      <c r="R987">
        <f>IF(ISBLANK(sensor_data[[#This Row],[EC]]), sensor_data[[#This Row],[average]], sensor_data[[#This Row],[EC]])</f>
        <v>10</v>
      </c>
      <c r="S987" t="str">
        <f>IF(sensor_data[[#This Row],[Filled Energy Consumption]]&gt;AVERAGE(sensor_data[Filled Energy Consumption]), "High", "Low")</f>
        <v>Low</v>
      </c>
      <c r="T987" t="s">
        <v>483</v>
      </c>
      <c r="U987" t="b">
        <v>0</v>
      </c>
      <c r="V987">
        <v>2</v>
      </c>
      <c r="W987">
        <v>0</v>
      </c>
      <c r="X987" t="s">
        <v>19</v>
      </c>
    </row>
    <row r="988" spans="1:24" x14ac:dyDescent="0.3">
      <c r="A988" s="1">
        <v>45382.937835648147</v>
      </c>
      <c r="B988" s="1" t="str">
        <f>TEXT(sensor_data[[#This Row],[Timestamp]], "MMMM")</f>
        <v>March</v>
      </c>
      <c r="C9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88" s="2">
        <f>MONTH(sensor_data[[#This Row],[Timestamp]])</f>
        <v>3</v>
      </c>
      <c r="E988" s="2">
        <f>DAY(sensor_data[[#This Row],[Timestamp]])</f>
        <v>31</v>
      </c>
      <c r="F988" t="s">
        <v>482</v>
      </c>
      <c r="H988">
        <v>75.400000000000006</v>
      </c>
      <c r="I988">
        <v>34.1</v>
      </c>
      <c r="J988" t="b">
        <v>0</v>
      </c>
      <c r="K988">
        <v>3.5</v>
      </c>
      <c r="L988" t="str">
        <f>IF(sensor_data[[#This Row],[HVAC Setting]]&lt;=2, "Low", IF(sensor_data[[#This Row],[HVAC Setting]]=3, "Normal", "High"))</f>
        <v>High</v>
      </c>
      <c r="M988">
        <v>19.43</v>
      </c>
      <c r="N988">
        <v>19.43</v>
      </c>
      <c r="O988">
        <f>(sensor_data[[#This Row],[Energy Consumption]]-AVERAGE(sensor_data[Energy Consumption]))/_xlfn.STDEV.P(sensor_data[Energy Consumption])</f>
        <v>-2.2924776751183856E-2</v>
      </c>
      <c r="P988" t="str">
        <f>IF(ABS(sensor_data[[#This Row],[z_zcore]])&gt;3, "Outlier", "Normal")</f>
        <v>Normal</v>
      </c>
      <c r="Q988">
        <f>AVERAGEIF(sensor_data[Unit ID], sensor_data[[#This Row],[Unit ID]], sensor_data[EC])</f>
        <v>17.28166666666667</v>
      </c>
      <c r="R988">
        <f>IF(ISBLANK(sensor_data[[#This Row],[EC]]), sensor_data[[#This Row],[average]], sensor_data[[#This Row],[EC]])</f>
        <v>19.43</v>
      </c>
      <c r="S988" t="str">
        <f>IF(sensor_data[[#This Row],[Filled Energy Consumption]]&gt;AVERAGE(sensor_data[Filled Energy Consumption]), "High", "Low")</f>
        <v>High</v>
      </c>
      <c r="T988" t="s">
        <v>38</v>
      </c>
      <c r="U988" t="b">
        <v>0</v>
      </c>
      <c r="V988">
        <v>22</v>
      </c>
      <c r="W988">
        <v>1</v>
      </c>
      <c r="X988" t="s">
        <v>19</v>
      </c>
    </row>
    <row r="989" spans="1:24" x14ac:dyDescent="0.3">
      <c r="A989" s="1">
        <v>45542.360601851855</v>
      </c>
      <c r="B989" s="1" t="str">
        <f>TEXT(sensor_data[[#This Row],[Timestamp]], "MMMM")</f>
        <v>September</v>
      </c>
      <c r="C9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89" s="2">
        <f>MONTH(sensor_data[[#This Row],[Timestamp]])</f>
        <v>9</v>
      </c>
      <c r="E989" s="2">
        <f>DAY(sensor_data[[#This Row],[Timestamp]])</f>
        <v>7</v>
      </c>
      <c r="F989" t="s">
        <v>482</v>
      </c>
      <c r="H989">
        <v>71</v>
      </c>
      <c r="I989">
        <v>55</v>
      </c>
      <c r="J989" t="b">
        <v>0</v>
      </c>
      <c r="K989">
        <v>3.5</v>
      </c>
      <c r="L989" t="str">
        <f>IF(sensor_data[[#This Row],[HVAC Setting]]&lt;=2, "Low", IF(sensor_data[[#This Row],[HVAC Setting]]=3, "Normal", "High"))</f>
        <v>High</v>
      </c>
      <c r="M989">
        <v>19.43</v>
      </c>
      <c r="N989">
        <v>19.43</v>
      </c>
      <c r="O989">
        <f>(sensor_data[[#This Row],[Energy Consumption]]-AVERAGE(sensor_data[Energy Consumption]))/_xlfn.STDEV.P(sensor_data[Energy Consumption])</f>
        <v>-2.2924776751183856E-2</v>
      </c>
      <c r="P989" t="str">
        <f>IF(ABS(sensor_data[[#This Row],[z_zcore]])&gt;3, "Outlier", "Normal")</f>
        <v>Normal</v>
      </c>
      <c r="Q989">
        <f>AVERAGEIF(sensor_data[Unit ID], sensor_data[[#This Row],[Unit ID]], sensor_data[EC])</f>
        <v>17.28166666666667</v>
      </c>
      <c r="R989">
        <f>IF(ISBLANK(sensor_data[[#This Row],[EC]]), sensor_data[[#This Row],[average]], sensor_data[[#This Row],[EC]])</f>
        <v>19.43</v>
      </c>
      <c r="S989" t="str">
        <f>IF(sensor_data[[#This Row],[Filled Energy Consumption]]&gt;AVERAGE(sensor_data[Filled Energy Consumption]), "High", "Low")</f>
        <v>High</v>
      </c>
      <c r="T989" t="s">
        <v>16</v>
      </c>
      <c r="U989" t="b">
        <v>0</v>
      </c>
      <c r="V989">
        <v>5</v>
      </c>
      <c r="W989">
        <v>0</v>
      </c>
      <c r="X989" t="s">
        <v>19</v>
      </c>
    </row>
    <row r="990" spans="1:24" x14ac:dyDescent="0.3">
      <c r="A990" s="1">
        <v>45542.87363425926</v>
      </c>
      <c r="B990" s="1" t="str">
        <f>TEXT(sensor_data[[#This Row],[Timestamp]], "MMMM")</f>
        <v>September</v>
      </c>
      <c r="C9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990" s="2">
        <f>MONTH(sensor_data[[#This Row],[Timestamp]])</f>
        <v>9</v>
      </c>
      <c r="E990" s="2">
        <f>DAY(sensor_data[[#This Row],[Timestamp]])</f>
        <v>7</v>
      </c>
      <c r="F990" t="s">
        <v>482</v>
      </c>
      <c r="H990">
        <v>67.400000000000006</v>
      </c>
      <c r="I990">
        <v>40.200000000000003</v>
      </c>
      <c r="J990" t="b">
        <v>1</v>
      </c>
      <c r="K990">
        <v>5</v>
      </c>
      <c r="L990" t="str">
        <f>IF(sensor_data[[#This Row],[HVAC Setting]]&lt;=2, "Low", IF(sensor_data[[#This Row],[HVAC Setting]]=3, "Normal", "High"))</f>
        <v>High</v>
      </c>
      <c r="M990">
        <v>30.55</v>
      </c>
      <c r="N990">
        <v>30.55</v>
      </c>
      <c r="O990">
        <f>(sensor_data[[#This Row],[Energy Consumption]]-AVERAGE(sensor_data[Energy Consumption]))/_xlfn.STDEV.P(sensor_data[Energy Consumption])</f>
        <v>0.10638211955857098</v>
      </c>
      <c r="P990" t="str">
        <f>IF(ABS(sensor_data[[#This Row],[z_zcore]])&gt;3, "Outlier", "Normal")</f>
        <v>Normal</v>
      </c>
      <c r="Q990">
        <f>AVERAGEIF(sensor_data[Unit ID], sensor_data[[#This Row],[Unit ID]], sensor_data[EC])</f>
        <v>17.28166666666667</v>
      </c>
      <c r="R990">
        <f>IF(ISBLANK(sensor_data[[#This Row],[EC]]), sensor_data[[#This Row],[average]], sensor_data[[#This Row],[EC]])</f>
        <v>30.55</v>
      </c>
      <c r="S990" t="str">
        <f>IF(sensor_data[[#This Row],[Filled Energy Consumption]]&gt;AVERAGE(sensor_data[Filled Energy Consumption]), "High", "Low")</f>
        <v>High</v>
      </c>
      <c r="T990" t="s">
        <v>27</v>
      </c>
      <c r="U990" t="b">
        <v>1</v>
      </c>
      <c r="V990">
        <v>16</v>
      </c>
      <c r="W990">
        <v>1</v>
      </c>
      <c r="X990" t="s">
        <v>19</v>
      </c>
    </row>
    <row r="991" spans="1:24" x14ac:dyDescent="0.3">
      <c r="A991" s="1">
        <v>45599.982800925929</v>
      </c>
      <c r="B991" s="1" t="str">
        <f>TEXT(sensor_data[[#This Row],[Timestamp]], "MMMM")</f>
        <v>November</v>
      </c>
      <c r="C9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91" s="2">
        <f>MONTH(sensor_data[[#This Row],[Timestamp]])</f>
        <v>11</v>
      </c>
      <c r="E991" s="2">
        <f>DAY(sensor_data[[#This Row],[Timestamp]])</f>
        <v>3</v>
      </c>
      <c r="F991" t="s">
        <v>482</v>
      </c>
      <c r="H991">
        <v>64.400000000000006</v>
      </c>
      <c r="I991">
        <v>37.700000000000003</v>
      </c>
      <c r="J991" t="b">
        <v>1</v>
      </c>
      <c r="K991">
        <v>4.5</v>
      </c>
      <c r="L991" t="str">
        <f>IF(sensor_data[[#This Row],[HVAC Setting]]&lt;=2, "Low", IF(sensor_data[[#This Row],[HVAC Setting]]=3, "Normal", "High"))</f>
        <v>High</v>
      </c>
      <c r="M991">
        <v>25.21</v>
      </c>
      <c r="N991">
        <v>25.21</v>
      </c>
      <c r="O991">
        <f>(sensor_data[[#This Row],[Energy Consumption]]-AVERAGE(sensor_data[Energy Consumption]))/_xlfn.STDEV.P(sensor_data[Energy Consumption])</f>
        <v>4.4286901366656348E-2</v>
      </c>
      <c r="P991" t="str">
        <f>IF(ABS(sensor_data[[#This Row],[z_zcore]])&gt;3, "Outlier", "Normal")</f>
        <v>Normal</v>
      </c>
      <c r="Q991">
        <f>AVERAGEIF(sensor_data[Unit ID], sensor_data[[#This Row],[Unit ID]], sensor_data[EC])</f>
        <v>17.28166666666667</v>
      </c>
      <c r="R991">
        <f>IF(ISBLANK(sensor_data[[#This Row],[EC]]), sensor_data[[#This Row],[average]], sensor_data[[#This Row],[EC]])</f>
        <v>25.21</v>
      </c>
      <c r="S991" t="str">
        <f>IF(sensor_data[[#This Row],[Filled Energy Consumption]]&gt;AVERAGE(sensor_data[Filled Energy Consumption]), "High", "Low")</f>
        <v>High</v>
      </c>
      <c r="T991" t="s">
        <v>461</v>
      </c>
      <c r="U991" t="b">
        <v>1</v>
      </c>
      <c r="V991">
        <v>19</v>
      </c>
      <c r="W991">
        <v>1</v>
      </c>
      <c r="X991" t="s">
        <v>17</v>
      </c>
    </row>
    <row r="992" spans="1:24" x14ac:dyDescent="0.3">
      <c r="A992" s="1">
        <v>45545.352719907409</v>
      </c>
      <c r="B992" s="1" t="str">
        <f>TEXT(sensor_data[[#This Row],[Timestamp]], "MMMM")</f>
        <v>September</v>
      </c>
      <c r="C9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92" s="2">
        <f>MONTH(sensor_data[[#This Row],[Timestamp]])</f>
        <v>9</v>
      </c>
      <c r="E992" s="2">
        <f>DAY(sensor_data[[#This Row],[Timestamp]])</f>
        <v>10</v>
      </c>
      <c r="F992" t="s">
        <v>482</v>
      </c>
      <c r="H992">
        <v>63.5</v>
      </c>
      <c r="I992">
        <v>32.299999999999997</v>
      </c>
      <c r="J992" t="b">
        <v>0</v>
      </c>
      <c r="K992">
        <v>1</v>
      </c>
      <c r="L992" t="str">
        <f>IF(sensor_data[[#This Row],[HVAC Setting]]&lt;=2, "Low", IF(sensor_data[[#This Row],[HVAC Setting]]=3, "Normal", "High"))</f>
        <v>Low</v>
      </c>
      <c r="M992">
        <v>6</v>
      </c>
      <c r="N992">
        <v>6</v>
      </c>
      <c r="O992">
        <f>(sensor_data[[#This Row],[Energy Consumption]]-AVERAGE(sensor_data[Energy Consumption]))/_xlfn.STDEV.P(sensor_data[Energy Consumption])</f>
        <v>-0.17909308767204782</v>
      </c>
      <c r="P992" t="str">
        <f>IF(ABS(sensor_data[[#This Row],[z_zcore]])&gt;3, "Outlier", "Normal")</f>
        <v>Normal</v>
      </c>
      <c r="Q992">
        <f>AVERAGEIF(sensor_data[Unit ID], sensor_data[[#This Row],[Unit ID]], sensor_data[EC])</f>
        <v>17.28166666666667</v>
      </c>
      <c r="R992">
        <f>IF(ISBLANK(sensor_data[[#This Row],[EC]]), sensor_data[[#This Row],[average]], sensor_data[[#This Row],[EC]])</f>
        <v>6</v>
      </c>
      <c r="S992" t="str">
        <f>IF(sensor_data[[#This Row],[Filled Energy Consumption]]&gt;AVERAGE(sensor_data[Filled Energy Consumption]), "High", "Low")</f>
        <v>Low</v>
      </c>
      <c r="T992" t="s">
        <v>30</v>
      </c>
      <c r="U992" t="b">
        <v>0</v>
      </c>
      <c r="V992">
        <v>10</v>
      </c>
      <c r="W992">
        <v>1</v>
      </c>
      <c r="X992" t="s">
        <v>19</v>
      </c>
    </row>
    <row r="993" spans="1:24" x14ac:dyDescent="0.3">
      <c r="A993" s="1">
        <v>45392.636388888888</v>
      </c>
      <c r="B993" s="1" t="str">
        <f>TEXT(sensor_data[[#This Row],[Timestamp]], "MMMM")</f>
        <v>April</v>
      </c>
      <c r="C9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93" s="2">
        <f>MONTH(sensor_data[[#This Row],[Timestamp]])</f>
        <v>4</v>
      </c>
      <c r="E993" s="2">
        <f>DAY(sensor_data[[#This Row],[Timestamp]])</f>
        <v>10</v>
      </c>
      <c r="F993" t="s">
        <v>482</v>
      </c>
      <c r="H993">
        <v>69.900000000000006</v>
      </c>
      <c r="I993">
        <v>57.3</v>
      </c>
      <c r="J993" t="b">
        <v>0</v>
      </c>
      <c r="K993">
        <v>1</v>
      </c>
      <c r="L993" t="str">
        <f>IF(sensor_data[[#This Row],[HVAC Setting]]&lt;=2, "Low", IF(sensor_data[[#This Row],[HVAC Setting]]=3, "Normal", "High"))</f>
        <v>Low</v>
      </c>
      <c r="O993">
        <f>(sensor_data[[#This Row],[Energy Consumption]]-AVERAGE(sensor_data[Energy Consumption]))/_xlfn.STDEV.P(sensor_data[Energy Consumption])</f>
        <v>-0.24886299575285079</v>
      </c>
      <c r="P993" t="str">
        <f>IF(ABS(sensor_data[[#This Row],[z_zcore]])&gt;3, "Outlier", "Normal")</f>
        <v>Normal</v>
      </c>
      <c r="Q993">
        <f>AVERAGEIF(sensor_data[Unit ID], sensor_data[[#This Row],[Unit ID]], sensor_data[EC])</f>
        <v>17.28166666666667</v>
      </c>
      <c r="R993">
        <f>IF(ISBLANK(sensor_data[[#This Row],[EC]]), sensor_data[[#This Row],[average]], sensor_data[[#This Row],[EC]])</f>
        <v>17.28166666666667</v>
      </c>
      <c r="S993" t="str">
        <f>IF(sensor_data[[#This Row],[Filled Energy Consumption]]&gt;AVERAGE(sensor_data[Filled Energy Consumption]), "High", "Low")</f>
        <v>Low</v>
      </c>
      <c r="T993" t="s">
        <v>157</v>
      </c>
      <c r="U993" t="b">
        <v>0</v>
      </c>
      <c r="V993">
        <v>24</v>
      </c>
      <c r="W993">
        <v>0</v>
      </c>
      <c r="X993" t="s">
        <v>19</v>
      </c>
    </row>
    <row r="994" spans="1:24" x14ac:dyDescent="0.3">
      <c r="A994" s="1">
        <v>45614.010636574072</v>
      </c>
      <c r="B994" s="1" t="str">
        <f>TEXT(sensor_data[[#This Row],[Timestamp]], "MMMM")</f>
        <v>November</v>
      </c>
      <c r="C9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94" s="2">
        <f>MONTH(sensor_data[[#This Row],[Timestamp]])</f>
        <v>11</v>
      </c>
      <c r="E994" s="2">
        <f>DAY(sensor_data[[#This Row],[Timestamp]])</f>
        <v>18</v>
      </c>
      <c r="F994" t="s">
        <v>482</v>
      </c>
      <c r="H994">
        <v>58.6</v>
      </c>
      <c r="I994">
        <v>50.1</v>
      </c>
      <c r="J994" t="b">
        <v>0</v>
      </c>
      <c r="K994">
        <v>0</v>
      </c>
      <c r="L994" t="str">
        <f>IF(sensor_data[[#This Row],[HVAC Setting]]&lt;=2, "Low", IF(sensor_data[[#This Row],[HVAC Setting]]=3, "Normal", "High"))</f>
        <v>Low</v>
      </c>
      <c r="M994">
        <v>1</v>
      </c>
      <c r="N994">
        <v>1</v>
      </c>
      <c r="O994">
        <f>(sensor_data[[#This Row],[Energy Consumption]]-AVERAGE(sensor_data[Energy Consumption]))/_xlfn.STDEV.P(sensor_data[Energy Consumption])</f>
        <v>-0.23723467773938361</v>
      </c>
      <c r="P994" t="str">
        <f>IF(ABS(sensor_data[[#This Row],[z_zcore]])&gt;3, "Outlier", "Normal")</f>
        <v>Normal</v>
      </c>
      <c r="Q994">
        <f>AVERAGEIF(sensor_data[Unit ID], sensor_data[[#This Row],[Unit ID]], sensor_data[EC])</f>
        <v>17.28166666666667</v>
      </c>
      <c r="R994">
        <f>IF(ISBLANK(sensor_data[[#This Row],[EC]]), sensor_data[[#This Row],[average]], sensor_data[[#This Row],[EC]])</f>
        <v>1</v>
      </c>
      <c r="S994" t="str">
        <f>IF(sensor_data[[#This Row],[Filled Energy Consumption]]&gt;AVERAGE(sensor_data[Filled Energy Consumption]), "High", "Low")</f>
        <v>Low</v>
      </c>
      <c r="T994" t="s">
        <v>484</v>
      </c>
      <c r="U994" t="b">
        <v>0</v>
      </c>
      <c r="V994">
        <v>17</v>
      </c>
      <c r="W994">
        <v>0</v>
      </c>
      <c r="X994" t="s">
        <v>19</v>
      </c>
    </row>
    <row r="995" spans="1:24" x14ac:dyDescent="0.3">
      <c r="A995" s="1">
        <v>45376.202777777777</v>
      </c>
      <c r="B995" s="1" t="str">
        <f>TEXT(sensor_data[[#This Row],[Timestamp]], "MMMM")</f>
        <v>March</v>
      </c>
      <c r="C9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995" s="2">
        <f>MONTH(sensor_data[[#This Row],[Timestamp]])</f>
        <v>3</v>
      </c>
      <c r="E995" s="2">
        <f>DAY(sensor_data[[#This Row],[Timestamp]])</f>
        <v>25</v>
      </c>
      <c r="F995" t="s">
        <v>482</v>
      </c>
      <c r="H995">
        <v>75.5</v>
      </c>
      <c r="I995">
        <v>58.9</v>
      </c>
      <c r="J995" t="b">
        <v>0</v>
      </c>
      <c r="K995">
        <v>2</v>
      </c>
      <c r="L995" t="str">
        <f>IF(sensor_data[[#This Row],[HVAC Setting]]&lt;=2, "Low", IF(sensor_data[[#This Row],[HVAC Setting]]=3, "Normal", "High"))</f>
        <v>Low</v>
      </c>
      <c r="M995">
        <v>11</v>
      </c>
      <c r="N995">
        <v>11</v>
      </c>
      <c r="O995">
        <f>(sensor_data[[#This Row],[Energy Consumption]]-AVERAGE(sensor_data[Energy Consumption]))/_xlfn.STDEV.P(sensor_data[Energy Consumption])</f>
        <v>-0.12095149760471202</v>
      </c>
      <c r="P995" t="str">
        <f>IF(ABS(sensor_data[[#This Row],[z_zcore]])&gt;3, "Outlier", "Normal")</f>
        <v>Normal</v>
      </c>
      <c r="Q995">
        <f>AVERAGEIF(sensor_data[Unit ID], sensor_data[[#This Row],[Unit ID]], sensor_data[EC])</f>
        <v>17.28166666666667</v>
      </c>
      <c r="R995">
        <f>IF(ISBLANK(sensor_data[[#This Row],[EC]]), sensor_data[[#This Row],[average]], sensor_data[[#This Row],[EC]])</f>
        <v>11</v>
      </c>
      <c r="S995" t="str">
        <f>IF(sensor_data[[#This Row],[Filled Energy Consumption]]&gt;AVERAGE(sensor_data[Filled Energy Consumption]), "High", "Low")</f>
        <v>Low</v>
      </c>
      <c r="T995" t="s">
        <v>63</v>
      </c>
      <c r="U995" t="b">
        <v>0</v>
      </c>
      <c r="V995">
        <v>20</v>
      </c>
      <c r="W995">
        <v>1</v>
      </c>
      <c r="X995" t="s">
        <v>19</v>
      </c>
    </row>
    <row r="996" spans="1:24" x14ac:dyDescent="0.3">
      <c r="A996" s="1">
        <v>45375.548807870371</v>
      </c>
      <c r="B996" s="1" t="str">
        <f>TEXT(sensor_data[[#This Row],[Timestamp]], "MMMM")</f>
        <v>March</v>
      </c>
      <c r="C9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996" s="2">
        <f>MONTH(sensor_data[[#This Row],[Timestamp]])</f>
        <v>3</v>
      </c>
      <c r="E996" s="2">
        <f>DAY(sensor_data[[#This Row],[Timestamp]])</f>
        <v>24</v>
      </c>
      <c r="F996" t="s">
        <v>482</v>
      </c>
      <c r="H996">
        <v>65.099999999999994</v>
      </c>
      <c r="I996">
        <v>37.4</v>
      </c>
      <c r="J996" t="b">
        <v>0</v>
      </c>
      <c r="K996">
        <v>1.5</v>
      </c>
      <c r="L996" t="str">
        <f>IF(sensor_data[[#This Row],[HVAC Setting]]&lt;=2, "Low", IF(sensor_data[[#This Row],[HVAC Setting]]=3, "Normal", "High"))</f>
        <v>Low</v>
      </c>
      <c r="M996">
        <v>8.93</v>
      </c>
      <c r="N996">
        <v>8.93</v>
      </c>
      <c r="O996">
        <f>(sensor_data[[#This Row],[Energy Consumption]]-AVERAGE(sensor_data[Energy Consumption]))/_xlfn.STDEV.P(sensor_data[Energy Consumption])</f>
        <v>-0.14502211589258904</v>
      </c>
      <c r="P996" t="str">
        <f>IF(ABS(sensor_data[[#This Row],[z_zcore]])&gt;3, "Outlier", "Normal")</f>
        <v>Normal</v>
      </c>
      <c r="Q996">
        <f>AVERAGEIF(sensor_data[Unit ID], sensor_data[[#This Row],[Unit ID]], sensor_data[EC])</f>
        <v>17.28166666666667</v>
      </c>
      <c r="R996">
        <f>IF(ISBLANK(sensor_data[[#This Row],[EC]]), sensor_data[[#This Row],[average]], sensor_data[[#This Row],[EC]])</f>
        <v>8.93</v>
      </c>
      <c r="S996" t="str">
        <f>IF(sensor_data[[#This Row],[Filled Energy Consumption]]&gt;AVERAGE(sensor_data[Filled Energy Consumption]), "High", "Low")</f>
        <v>Low</v>
      </c>
      <c r="T996" t="s">
        <v>56</v>
      </c>
      <c r="U996" t="b">
        <v>0</v>
      </c>
      <c r="V996">
        <v>18</v>
      </c>
      <c r="W996">
        <v>0</v>
      </c>
      <c r="X996" t="s">
        <v>14</v>
      </c>
    </row>
    <row r="997" spans="1:24" x14ac:dyDescent="0.3">
      <c r="A997" s="1">
        <v>45497.222303240742</v>
      </c>
      <c r="B997" s="1" t="str">
        <f>TEXT(sensor_data[[#This Row],[Timestamp]], "MMMM")</f>
        <v>July</v>
      </c>
      <c r="C9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97" s="2">
        <f>MONTH(sensor_data[[#This Row],[Timestamp]])</f>
        <v>7</v>
      </c>
      <c r="E997" s="2">
        <f>DAY(sensor_data[[#This Row],[Timestamp]])</f>
        <v>24</v>
      </c>
      <c r="F997" t="s">
        <v>482</v>
      </c>
      <c r="H997">
        <v>97.1</v>
      </c>
      <c r="I997">
        <v>54.3</v>
      </c>
      <c r="J997" t="b">
        <v>1</v>
      </c>
      <c r="K997">
        <v>4</v>
      </c>
      <c r="L997" t="str">
        <f>IF(sensor_data[[#This Row],[HVAC Setting]]&lt;=2, "Low", IF(sensor_data[[#This Row],[HVAC Setting]]=3, "Normal", "High"))</f>
        <v>High</v>
      </c>
      <c r="M997">
        <v>25.32</v>
      </c>
      <c r="N997">
        <v>25.32</v>
      </c>
      <c r="O997">
        <f>(sensor_data[[#This Row],[Energy Consumption]]-AVERAGE(sensor_data[Energy Consumption]))/_xlfn.STDEV.P(sensor_data[Energy Consumption])</f>
        <v>4.5566016348137728E-2</v>
      </c>
      <c r="P997" t="str">
        <f>IF(ABS(sensor_data[[#This Row],[z_zcore]])&gt;3, "Outlier", "Normal")</f>
        <v>Normal</v>
      </c>
      <c r="Q997">
        <f>AVERAGEIF(sensor_data[Unit ID], sensor_data[[#This Row],[Unit ID]], sensor_data[EC])</f>
        <v>17.28166666666667</v>
      </c>
      <c r="R997">
        <f>IF(ISBLANK(sensor_data[[#This Row],[EC]]), sensor_data[[#This Row],[average]], sensor_data[[#This Row],[EC]])</f>
        <v>25.32</v>
      </c>
      <c r="S997" t="str">
        <f>IF(sensor_data[[#This Row],[Filled Energy Consumption]]&gt;AVERAGE(sensor_data[Filled Energy Consumption]), "High", "Low")</f>
        <v>High</v>
      </c>
      <c r="T997" t="s">
        <v>131</v>
      </c>
      <c r="U997" t="b">
        <v>1</v>
      </c>
      <c r="V997">
        <v>10</v>
      </c>
      <c r="W997">
        <v>1</v>
      </c>
      <c r="X997" t="s">
        <v>14</v>
      </c>
    </row>
    <row r="998" spans="1:24" x14ac:dyDescent="0.3">
      <c r="A998" s="1">
        <v>45617.364571759259</v>
      </c>
      <c r="B998" s="1" t="str">
        <f>TEXT(sensor_data[[#This Row],[Timestamp]], "MMMM")</f>
        <v>November</v>
      </c>
      <c r="C9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98" s="2">
        <f>MONTH(sensor_data[[#This Row],[Timestamp]])</f>
        <v>11</v>
      </c>
      <c r="E998" s="2">
        <f>DAY(sensor_data[[#This Row],[Timestamp]])</f>
        <v>21</v>
      </c>
      <c r="F998" t="s">
        <v>482</v>
      </c>
      <c r="H998">
        <v>63.8</v>
      </c>
      <c r="I998">
        <v>48.1</v>
      </c>
      <c r="J998" t="b">
        <v>0</v>
      </c>
      <c r="K998">
        <v>2</v>
      </c>
      <c r="L998" t="str">
        <f>IF(sensor_data[[#This Row],[HVAC Setting]]&lt;=2, "Low", IF(sensor_data[[#This Row],[HVAC Setting]]=3, "Normal", "High"))</f>
        <v>Low</v>
      </c>
      <c r="M998">
        <v>10</v>
      </c>
      <c r="N998">
        <v>10</v>
      </c>
      <c r="O998">
        <f>(sensor_data[[#This Row],[Energy Consumption]]-AVERAGE(sensor_data[Energy Consumption]))/_xlfn.STDEV.P(sensor_data[Energy Consumption])</f>
        <v>-0.13257981561817916</v>
      </c>
      <c r="P998" t="str">
        <f>IF(ABS(sensor_data[[#This Row],[z_zcore]])&gt;3, "Outlier", "Normal")</f>
        <v>Normal</v>
      </c>
      <c r="Q998">
        <f>AVERAGEIF(sensor_data[Unit ID], sensor_data[[#This Row],[Unit ID]], sensor_data[EC])</f>
        <v>17.28166666666667</v>
      </c>
      <c r="R998">
        <f>IF(ISBLANK(sensor_data[[#This Row],[EC]]), sensor_data[[#This Row],[average]], sensor_data[[#This Row],[EC]])</f>
        <v>10</v>
      </c>
      <c r="S998" t="str">
        <f>IF(sensor_data[[#This Row],[Filled Energy Consumption]]&gt;AVERAGE(sensor_data[Filled Energy Consumption]), "High", "Low")</f>
        <v>Low</v>
      </c>
      <c r="T998" t="s">
        <v>211</v>
      </c>
      <c r="U998" t="b">
        <v>0</v>
      </c>
      <c r="V998">
        <v>3</v>
      </c>
      <c r="W998">
        <v>0</v>
      </c>
      <c r="X998" t="s">
        <v>17</v>
      </c>
    </row>
    <row r="999" spans="1:24" x14ac:dyDescent="0.3">
      <c r="A999" s="1">
        <v>45609.484571759262</v>
      </c>
      <c r="B999" s="1" t="str">
        <f>TEXT(sensor_data[[#This Row],[Timestamp]], "MMMM")</f>
        <v>November</v>
      </c>
      <c r="C9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999" s="2">
        <f>MONTH(sensor_data[[#This Row],[Timestamp]])</f>
        <v>11</v>
      </c>
      <c r="E999" s="2">
        <f>DAY(sensor_data[[#This Row],[Timestamp]])</f>
        <v>13</v>
      </c>
      <c r="F999" t="s">
        <v>482</v>
      </c>
      <c r="H999">
        <v>79.7</v>
      </c>
      <c r="I999">
        <v>58.5</v>
      </c>
      <c r="J999" t="b">
        <v>0</v>
      </c>
      <c r="K999">
        <v>3</v>
      </c>
      <c r="L999" t="str">
        <f>IF(sensor_data[[#This Row],[HVAC Setting]]&lt;=2, "Low", IF(sensor_data[[#This Row],[HVAC Setting]]=3, "Normal", "High"))</f>
        <v>Normal</v>
      </c>
      <c r="M999">
        <v>16</v>
      </c>
      <c r="N999">
        <v>16</v>
      </c>
      <c r="O999">
        <f>(sensor_data[[#This Row],[Energy Consumption]]-AVERAGE(sensor_data[Energy Consumption]))/_xlfn.STDEV.P(sensor_data[Energy Consumption])</f>
        <v>-6.2809907537376211E-2</v>
      </c>
      <c r="P999" t="str">
        <f>IF(ABS(sensor_data[[#This Row],[z_zcore]])&gt;3, "Outlier", "Normal")</f>
        <v>Normal</v>
      </c>
      <c r="Q999">
        <f>AVERAGEIF(sensor_data[Unit ID], sensor_data[[#This Row],[Unit ID]], sensor_data[EC])</f>
        <v>17.28166666666667</v>
      </c>
      <c r="R999">
        <f>IF(ISBLANK(sensor_data[[#This Row],[EC]]), sensor_data[[#This Row],[average]], sensor_data[[#This Row],[EC]])</f>
        <v>16</v>
      </c>
      <c r="S999" t="str">
        <f>IF(sensor_data[[#This Row],[Filled Energy Consumption]]&gt;AVERAGE(sensor_data[Filled Energy Consumption]), "High", "Low")</f>
        <v>Low</v>
      </c>
      <c r="T999" t="s">
        <v>274</v>
      </c>
      <c r="U999" t="b">
        <v>0</v>
      </c>
      <c r="V999">
        <v>14</v>
      </c>
      <c r="W999">
        <v>0</v>
      </c>
      <c r="X999" t="s">
        <v>14</v>
      </c>
    </row>
    <row r="1000" spans="1:24" x14ac:dyDescent="0.3">
      <c r="A1000" s="1">
        <v>45551.728692129633</v>
      </c>
      <c r="B1000" s="1" t="str">
        <f>TEXT(sensor_data[[#This Row],[Timestamp]], "MMMM")</f>
        <v>September</v>
      </c>
      <c r="C10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00" s="2">
        <f>MONTH(sensor_data[[#This Row],[Timestamp]])</f>
        <v>9</v>
      </c>
      <c r="E1000" s="2">
        <f>DAY(sensor_data[[#This Row],[Timestamp]])</f>
        <v>16</v>
      </c>
      <c r="F1000" t="s">
        <v>482</v>
      </c>
      <c r="H1000">
        <v>69.8</v>
      </c>
      <c r="I1000">
        <v>38.200000000000003</v>
      </c>
      <c r="J1000" t="b">
        <v>1</v>
      </c>
      <c r="K1000">
        <v>4</v>
      </c>
      <c r="L1000" t="str">
        <f>IF(sensor_data[[#This Row],[HVAC Setting]]&lt;=2, "Low", IF(sensor_data[[#This Row],[HVAC Setting]]=3, "Normal", "High"))</f>
        <v>High</v>
      </c>
      <c r="M1000">
        <v>23.63</v>
      </c>
      <c r="N1000">
        <v>23.63</v>
      </c>
      <c r="O1000">
        <f>(sensor_data[[#This Row],[Energy Consumption]]-AVERAGE(sensor_data[Energy Consumption]))/_xlfn.STDEV.P(sensor_data[Energy Consumption])</f>
        <v>2.5914158905378213E-2</v>
      </c>
      <c r="P1000" t="str">
        <f>IF(ABS(sensor_data[[#This Row],[z_zcore]])&gt;3, "Outlier", "Normal")</f>
        <v>Normal</v>
      </c>
      <c r="Q1000">
        <f>AVERAGEIF(sensor_data[Unit ID], sensor_data[[#This Row],[Unit ID]], sensor_data[EC])</f>
        <v>17.28166666666667</v>
      </c>
      <c r="R1000">
        <f>IF(ISBLANK(sensor_data[[#This Row],[EC]]), sensor_data[[#This Row],[average]], sensor_data[[#This Row],[EC]])</f>
        <v>23.63</v>
      </c>
      <c r="S1000" t="str">
        <f>IF(sensor_data[[#This Row],[Filled Energy Consumption]]&gt;AVERAGE(sensor_data[Filled Energy Consumption]), "High", "Low")</f>
        <v>High</v>
      </c>
      <c r="T1000" t="s">
        <v>417</v>
      </c>
      <c r="U1000" t="b">
        <v>1</v>
      </c>
      <c r="V1000">
        <v>4</v>
      </c>
      <c r="W1000">
        <v>0</v>
      </c>
      <c r="X1000" t="s">
        <v>17</v>
      </c>
    </row>
    <row r="1001" spans="1:24" x14ac:dyDescent="0.3">
      <c r="A1001" s="1">
        <v>45539.570324074077</v>
      </c>
      <c r="B1001" s="1" t="str">
        <f>TEXT(sensor_data[[#This Row],[Timestamp]], "MMMM")</f>
        <v>September</v>
      </c>
      <c r="C10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01" s="2">
        <f>MONTH(sensor_data[[#This Row],[Timestamp]])</f>
        <v>9</v>
      </c>
      <c r="E1001" s="2">
        <f>DAY(sensor_data[[#This Row],[Timestamp]])</f>
        <v>4</v>
      </c>
      <c r="F1001" t="s">
        <v>482</v>
      </c>
      <c r="H1001">
        <v>68.400000000000006</v>
      </c>
      <c r="I1001">
        <v>45.2</v>
      </c>
      <c r="J1001" t="b">
        <v>1</v>
      </c>
      <c r="K1001">
        <v>3</v>
      </c>
      <c r="L1001" t="str">
        <f>IF(sensor_data[[#This Row],[HVAC Setting]]&lt;=2, "Low", IF(sensor_data[[#This Row],[HVAC Setting]]=3, "Normal", "High"))</f>
        <v>Normal</v>
      </c>
      <c r="O1001">
        <f>(sensor_data[[#This Row],[Energy Consumption]]-AVERAGE(sensor_data[Energy Consumption]))/_xlfn.STDEV.P(sensor_data[Energy Consumption])</f>
        <v>-0.24886299575285079</v>
      </c>
      <c r="P1001" t="str">
        <f>IF(ABS(sensor_data[[#This Row],[z_zcore]])&gt;3, "Outlier", "Normal")</f>
        <v>Normal</v>
      </c>
      <c r="Q1001">
        <f>AVERAGEIF(sensor_data[Unit ID], sensor_data[[#This Row],[Unit ID]], sensor_data[EC])</f>
        <v>17.28166666666667</v>
      </c>
      <c r="R1001">
        <f>IF(ISBLANK(sensor_data[[#This Row],[EC]]), sensor_data[[#This Row],[average]], sensor_data[[#This Row],[EC]])</f>
        <v>17.28166666666667</v>
      </c>
      <c r="S1001" t="str">
        <f>IF(sensor_data[[#This Row],[Filled Energy Consumption]]&gt;AVERAGE(sensor_data[Filled Energy Consumption]), "High", "Low")</f>
        <v>Low</v>
      </c>
      <c r="T1001" t="s">
        <v>428</v>
      </c>
      <c r="U1001" t="b">
        <v>1</v>
      </c>
      <c r="V1001">
        <v>8</v>
      </c>
      <c r="W1001">
        <v>1</v>
      </c>
      <c r="X1001" t="s">
        <v>17</v>
      </c>
    </row>
    <row r="1002" spans="1:24" x14ac:dyDescent="0.3">
      <c r="A1002" s="1">
        <v>45386.849456018521</v>
      </c>
      <c r="B1002" s="1" t="str">
        <f>TEXT(sensor_data[[#This Row],[Timestamp]], "MMMM")</f>
        <v>April</v>
      </c>
      <c r="C10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02" s="2">
        <f>MONTH(sensor_data[[#This Row],[Timestamp]])</f>
        <v>4</v>
      </c>
      <c r="E1002" s="2">
        <f>DAY(sensor_data[[#This Row],[Timestamp]])</f>
        <v>4</v>
      </c>
      <c r="F1002" t="s">
        <v>485</v>
      </c>
      <c r="H1002">
        <v>77.400000000000006</v>
      </c>
      <c r="I1002">
        <v>48.3</v>
      </c>
      <c r="J1002" t="b">
        <v>1</v>
      </c>
      <c r="K1002">
        <v>4</v>
      </c>
      <c r="L1002" t="str">
        <f>IF(sensor_data[[#This Row],[HVAC Setting]]&lt;=2, "Low", IF(sensor_data[[#This Row],[HVAC Setting]]=3, "Normal", "High"))</f>
        <v>High</v>
      </c>
      <c r="M1002">
        <v>24.06</v>
      </c>
      <c r="N1002">
        <v>24.06</v>
      </c>
      <c r="O1002">
        <f>(sensor_data[[#This Row],[Energy Consumption]]-AVERAGE(sensor_data[Energy Consumption]))/_xlfn.STDEV.P(sensor_data[Energy Consumption])</f>
        <v>3.0914335651169089E-2</v>
      </c>
      <c r="P1002" t="str">
        <f>IF(ABS(sensor_data[[#This Row],[z_zcore]])&gt;3, "Outlier", "Normal")</f>
        <v>Normal</v>
      </c>
      <c r="Q1002">
        <f>AVERAGEIF(sensor_data[Unit ID], sensor_data[[#This Row],[Unit ID]], sensor_data[EC])</f>
        <v>18.012222222222221</v>
      </c>
      <c r="R1002">
        <f>IF(ISBLANK(sensor_data[[#This Row],[EC]]), sensor_data[[#This Row],[average]], sensor_data[[#This Row],[EC]])</f>
        <v>24.06</v>
      </c>
      <c r="S1002" t="str">
        <f>IF(sensor_data[[#This Row],[Filled Energy Consumption]]&gt;AVERAGE(sensor_data[Filled Energy Consumption]), "High", "Low")</f>
        <v>High</v>
      </c>
      <c r="T1002" t="s">
        <v>243</v>
      </c>
      <c r="U1002" t="b">
        <v>1</v>
      </c>
      <c r="V1002">
        <v>3</v>
      </c>
      <c r="W1002">
        <v>1</v>
      </c>
      <c r="X1002" t="s">
        <v>17</v>
      </c>
    </row>
    <row r="1003" spans="1:24" x14ac:dyDescent="0.3">
      <c r="A1003" s="1">
        <v>45435.572291666664</v>
      </c>
      <c r="B1003" s="1" t="str">
        <f>TEXT(sensor_data[[#This Row],[Timestamp]], "MMMM")</f>
        <v>May</v>
      </c>
      <c r="C10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03" s="2">
        <f>MONTH(sensor_data[[#This Row],[Timestamp]])</f>
        <v>5</v>
      </c>
      <c r="E1003" s="2">
        <f>DAY(sensor_data[[#This Row],[Timestamp]])</f>
        <v>23</v>
      </c>
      <c r="F1003" t="s">
        <v>485</v>
      </c>
      <c r="H1003">
        <v>68.900000000000006</v>
      </c>
      <c r="I1003">
        <v>51.1</v>
      </c>
      <c r="J1003" t="b">
        <v>0</v>
      </c>
      <c r="K1003">
        <v>1</v>
      </c>
      <c r="L1003" t="str">
        <f>IF(sensor_data[[#This Row],[HVAC Setting]]&lt;=2, "Low", IF(sensor_data[[#This Row],[HVAC Setting]]=3, "Normal", "High"))</f>
        <v>Low</v>
      </c>
      <c r="M1003">
        <v>6</v>
      </c>
      <c r="N1003">
        <v>6</v>
      </c>
      <c r="O1003">
        <f>(sensor_data[[#This Row],[Energy Consumption]]-AVERAGE(sensor_data[Energy Consumption]))/_xlfn.STDEV.P(sensor_data[Energy Consumption])</f>
        <v>-0.17909308767204782</v>
      </c>
      <c r="P1003" t="str">
        <f>IF(ABS(sensor_data[[#This Row],[z_zcore]])&gt;3, "Outlier", "Normal")</f>
        <v>Normal</v>
      </c>
      <c r="Q1003">
        <f>AVERAGEIF(sensor_data[Unit ID], sensor_data[[#This Row],[Unit ID]], sensor_data[EC])</f>
        <v>18.012222222222221</v>
      </c>
      <c r="R1003">
        <f>IF(ISBLANK(sensor_data[[#This Row],[EC]]), sensor_data[[#This Row],[average]], sensor_data[[#This Row],[EC]])</f>
        <v>6</v>
      </c>
      <c r="S1003" t="str">
        <f>IF(sensor_data[[#This Row],[Filled Energy Consumption]]&gt;AVERAGE(sensor_data[Filled Energy Consumption]), "High", "Low")</f>
        <v>Low</v>
      </c>
      <c r="T1003" t="s">
        <v>146</v>
      </c>
      <c r="U1003" t="b">
        <v>0</v>
      </c>
      <c r="V1003">
        <v>8</v>
      </c>
      <c r="W1003">
        <v>0</v>
      </c>
      <c r="X1003" t="s">
        <v>19</v>
      </c>
    </row>
    <row r="1004" spans="1:24" x14ac:dyDescent="0.3">
      <c r="A1004" s="1">
        <v>45435.950752314813</v>
      </c>
      <c r="B1004" s="1" t="str">
        <f>TEXT(sensor_data[[#This Row],[Timestamp]], "MMMM")</f>
        <v>May</v>
      </c>
      <c r="C10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04" s="2">
        <f>MONTH(sensor_data[[#This Row],[Timestamp]])</f>
        <v>5</v>
      </c>
      <c r="E1004" s="2">
        <f>DAY(sensor_data[[#This Row],[Timestamp]])</f>
        <v>23</v>
      </c>
      <c r="F1004" t="s">
        <v>485</v>
      </c>
      <c r="H1004">
        <v>76.7</v>
      </c>
      <c r="I1004">
        <v>51.8</v>
      </c>
      <c r="J1004" t="b">
        <v>0</v>
      </c>
      <c r="K1004">
        <v>2</v>
      </c>
      <c r="L1004" t="str">
        <f>IF(sensor_data[[#This Row],[HVAC Setting]]&lt;=2, "Low", IF(sensor_data[[#This Row],[HVAC Setting]]=3, "Normal", "High"))</f>
        <v>Low</v>
      </c>
      <c r="M1004">
        <v>10</v>
      </c>
      <c r="N1004">
        <v>10</v>
      </c>
      <c r="O1004">
        <f>(sensor_data[[#This Row],[Energy Consumption]]-AVERAGE(sensor_data[Energy Consumption]))/_xlfn.STDEV.P(sensor_data[Energy Consumption])</f>
        <v>-0.13257981561817916</v>
      </c>
      <c r="P1004" t="str">
        <f>IF(ABS(sensor_data[[#This Row],[z_zcore]])&gt;3, "Outlier", "Normal")</f>
        <v>Normal</v>
      </c>
      <c r="Q1004">
        <f>AVERAGEIF(sensor_data[Unit ID], sensor_data[[#This Row],[Unit ID]], sensor_data[EC])</f>
        <v>18.012222222222221</v>
      </c>
      <c r="R1004">
        <f>IF(ISBLANK(sensor_data[[#This Row],[EC]]), sensor_data[[#This Row],[average]], sensor_data[[#This Row],[EC]])</f>
        <v>10</v>
      </c>
      <c r="S1004" t="str">
        <f>IF(sensor_data[[#This Row],[Filled Energy Consumption]]&gt;AVERAGE(sensor_data[Filled Energy Consumption]), "High", "Low")</f>
        <v>Low</v>
      </c>
      <c r="T1004" t="s">
        <v>486</v>
      </c>
      <c r="U1004" t="b">
        <v>0</v>
      </c>
      <c r="V1004">
        <v>15</v>
      </c>
      <c r="W1004">
        <v>0</v>
      </c>
      <c r="X1004" t="s">
        <v>17</v>
      </c>
    </row>
    <row r="1005" spans="1:24" x14ac:dyDescent="0.3">
      <c r="A1005" s="1">
        <v>45651.287476851852</v>
      </c>
      <c r="B1005" s="1" t="str">
        <f>TEXT(sensor_data[[#This Row],[Timestamp]], "MMMM")</f>
        <v>December</v>
      </c>
      <c r="C10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05" s="2">
        <f>MONTH(sensor_data[[#This Row],[Timestamp]])</f>
        <v>12</v>
      </c>
      <c r="E1005" s="2">
        <f>DAY(sensor_data[[#This Row],[Timestamp]])</f>
        <v>25</v>
      </c>
      <c r="F1005" t="s">
        <v>485</v>
      </c>
      <c r="H1005">
        <v>42.1</v>
      </c>
      <c r="I1005">
        <v>27</v>
      </c>
      <c r="J1005" t="b">
        <v>0</v>
      </c>
      <c r="K1005">
        <v>2.5</v>
      </c>
      <c r="L1005" t="str">
        <f>IF(sensor_data[[#This Row],[HVAC Setting]]&lt;=2, "Low", IF(sensor_data[[#This Row],[HVAC Setting]]=3, "Normal", "High"))</f>
        <v>High</v>
      </c>
      <c r="M1005">
        <v>16.28</v>
      </c>
      <c r="N1005">
        <v>16.28</v>
      </c>
      <c r="O1005">
        <f>(sensor_data[[#This Row],[Energy Consumption]]-AVERAGE(sensor_data[Energy Consumption]))/_xlfn.STDEV.P(sensor_data[Energy Consumption])</f>
        <v>-5.9553978493605393E-2</v>
      </c>
      <c r="P1005" t="str">
        <f>IF(ABS(sensor_data[[#This Row],[z_zcore]])&gt;3, "Outlier", "Normal")</f>
        <v>Normal</v>
      </c>
      <c r="Q1005">
        <f>AVERAGEIF(sensor_data[Unit ID], sensor_data[[#This Row],[Unit ID]], sensor_data[EC])</f>
        <v>18.012222222222221</v>
      </c>
      <c r="R1005">
        <f>IF(ISBLANK(sensor_data[[#This Row],[EC]]), sensor_data[[#This Row],[average]], sensor_data[[#This Row],[EC]])</f>
        <v>16.28</v>
      </c>
      <c r="S1005" t="str">
        <f>IF(sensor_data[[#This Row],[Filled Energy Consumption]]&gt;AVERAGE(sensor_data[Filled Energy Consumption]), "High", "Low")</f>
        <v>Low</v>
      </c>
      <c r="T1005" t="s">
        <v>250</v>
      </c>
      <c r="U1005" t="b">
        <v>0</v>
      </c>
      <c r="V1005">
        <v>18</v>
      </c>
      <c r="W1005">
        <v>0</v>
      </c>
      <c r="X1005" t="s">
        <v>14</v>
      </c>
    </row>
    <row r="1006" spans="1:24" x14ac:dyDescent="0.3">
      <c r="A1006" s="1">
        <v>45328.887824074074</v>
      </c>
      <c r="B1006" s="1" t="str">
        <f>TEXT(sensor_data[[#This Row],[Timestamp]], "MMMM")</f>
        <v>February</v>
      </c>
      <c r="C10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06" s="2">
        <f>MONTH(sensor_data[[#This Row],[Timestamp]])</f>
        <v>2</v>
      </c>
      <c r="E1006" s="2">
        <f>DAY(sensor_data[[#This Row],[Timestamp]])</f>
        <v>6</v>
      </c>
      <c r="F1006" t="s">
        <v>485</v>
      </c>
      <c r="H1006">
        <v>41.6</v>
      </c>
      <c r="I1006">
        <v>31.7</v>
      </c>
      <c r="J1006" t="b">
        <v>1</v>
      </c>
      <c r="K1006">
        <v>4</v>
      </c>
      <c r="L1006" t="str">
        <f>IF(sensor_data[[#This Row],[HVAC Setting]]&lt;=2, "Low", IF(sensor_data[[#This Row],[HVAC Setting]]=3, "Normal", "High"))</f>
        <v>High</v>
      </c>
      <c r="M1006">
        <v>24.07</v>
      </c>
      <c r="N1006">
        <v>24.07</v>
      </c>
      <c r="O1006">
        <f>(sensor_data[[#This Row],[Energy Consumption]]-AVERAGE(sensor_data[Energy Consumption]))/_xlfn.STDEV.P(sensor_data[Energy Consumption])</f>
        <v>3.1030618831303779E-2</v>
      </c>
      <c r="P1006" t="str">
        <f>IF(ABS(sensor_data[[#This Row],[z_zcore]])&gt;3, "Outlier", "Normal")</f>
        <v>Normal</v>
      </c>
      <c r="Q1006">
        <f>AVERAGEIF(sensor_data[Unit ID], sensor_data[[#This Row],[Unit ID]], sensor_data[EC])</f>
        <v>18.012222222222221</v>
      </c>
      <c r="R1006">
        <f>IF(ISBLANK(sensor_data[[#This Row],[EC]]), sensor_data[[#This Row],[average]], sensor_data[[#This Row],[EC]])</f>
        <v>24.07</v>
      </c>
      <c r="S1006" t="str">
        <f>IF(sensor_data[[#This Row],[Filled Energy Consumption]]&gt;AVERAGE(sensor_data[Filled Energy Consumption]), "High", "Low")</f>
        <v>High</v>
      </c>
      <c r="T1006" t="s">
        <v>394</v>
      </c>
      <c r="U1006" t="b">
        <v>1</v>
      </c>
      <c r="V1006">
        <v>9</v>
      </c>
      <c r="W1006">
        <v>1</v>
      </c>
      <c r="X1006" t="s">
        <v>17</v>
      </c>
    </row>
    <row r="1007" spans="1:24" x14ac:dyDescent="0.3">
      <c r="A1007" s="1">
        <v>45372.257314814815</v>
      </c>
      <c r="B1007" s="1" t="str">
        <f>TEXT(sensor_data[[#This Row],[Timestamp]], "MMMM")</f>
        <v>March</v>
      </c>
      <c r="C10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07" s="2">
        <f>MONTH(sensor_data[[#This Row],[Timestamp]])</f>
        <v>3</v>
      </c>
      <c r="E1007" s="2">
        <f>DAY(sensor_data[[#This Row],[Timestamp]])</f>
        <v>21</v>
      </c>
      <c r="F1007" t="s">
        <v>485</v>
      </c>
      <c r="H1007">
        <v>63.7</v>
      </c>
      <c r="I1007">
        <v>58.7</v>
      </c>
      <c r="J1007" t="b">
        <v>1</v>
      </c>
      <c r="K1007">
        <v>2</v>
      </c>
      <c r="L1007" t="str">
        <f>IF(sensor_data[[#This Row],[HVAC Setting]]&lt;=2, "Low", IF(sensor_data[[#This Row],[HVAC Setting]]=3, "Normal", "High"))</f>
        <v>Low</v>
      </c>
      <c r="M1007">
        <v>13.65</v>
      </c>
      <c r="N1007">
        <v>13.65</v>
      </c>
      <c r="O1007">
        <f>(sensor_data[[#This Row],[Energy Consumption]]-AVERAGE(sensor_data[Energy Consumption]))/_xlfn.STDEV.P(sensor_data[Energy Consumption])</f>
        <v>-9.0136454869024038E-2</v>
      </c>
      <c r="P1007" t="str">
        <f>IF(ABS(sensor_data[[#This Row],[z_zcore]])&gt;3, "Outlier", "Normal")</f>
        <v>Normal</v>
      </c>
      <c r="Q1007">
        <f>AVERAGEIF(sensor_data[Unit ID], sensor_data[[#This Row],[Unit ID]], sensor_data[EC])</f>
        <v>18.012222222222221</v>
      </c>
      <c r="R1007">
        <f>IF(ISBLANK(sensor_data[[#This Row],[EC]]), sensor_data[[#This Row],[average]], sensor_data[[#This Row],[EC]])</f>
        <v>13.65</v>
      </c>
      <c r="S1007" t="str">
        <f>IF(sensor_data[[#This Row],[Filled Energy Consumption]]&gt;AVERAGE(sensor_data[Filled Energy Consumption]), "High", "Low")</f>
        <v>Low</v>
      </c>
      <c r="T1007" t="s">
        <v>487</v>
      </c>
      <c r="U1007" t="b">
        <v>1</v>
      </c>
      <c r="V1007">
        <v>3</v>
      </c>
      <c r="W1007">
        <v>1</v>
      </c>
      <c r="X1007" t="s">
        <v>14</v>
      </c>
    </row>
    <row r="1008" spans="1:24" x14ac:dyDescent="0.3">
      <c r="A1008" s="1">
        <v>45354.853449074071</v>
      </c>
      <c r="B1008" s="1" t="str">
        <f>TEXT(sensor_data[[#This Row],[Timestamp]], "MMMM")</f>
        <v>March</v>
      </c>
      <c r="C10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08" s="2">
        <f>MONTH(sensor_data[[#This Row],[Timestamp]])</f>
        <v>3</v>
      </c>
      <c r="E1008" s="2">
        <f>DAY(sensor_data[[#This Row],[Timestamp]])</f>
        <v>3</v>
      </c>
      <c r="F1008" t="s">
        <v>485</v>
      </c>
      <c r="H1008">
        <v>66.3</v>
      </c>
      <c r="I1008">
        <v>31.8</v>
      </c>
      <c r="J1008" t="b">
        <v>1</v>
      </c>
      <c r="K1008">
        <v>4.5</v>
      </c>
      <c r="L1008" t="str">
        <f>IF(sensor_data[[#This Row],[HVAC Setting]]&lt;=2, "Low", IF(sensor_data[[#This Row],[HVAC Setting]]=3, "Normal", "High"))</f>
        <v>High</v>
      </c>
      <c r="M1008">
        <v>27.44</v>
      </c>
      <c r="N1008">
        <v>27.44</v>
      </c>
      <c r="O1008">
        <f>(sensor_data[[#This Row],[Energy Consumption]]-AVERAGE(sensor_data[Energy Consumption]))/_xlfn.STDEV.P(sensor_data[Energy Consumption])</f>
        <v>7.0218050536688115E-2</v>
      </c>
      <c r="P1008" t="str">
        <f>IF(ABS(sensor_data[[#This Row],[z_zcore]])&gt;3, "Outlier", "Normal")</f>
        <v>Normal</v>
      </c>
      <c r="Q1008">
        <f>AVERAGEIF(sensor_data[Unit ID], sensor_data[[#This Row],[Unit ID]], sensor_data[EC])</f>
        <v>18.012222222222221</v>
      </c>
      <c r="R1008">
        <f>IF(ISBLANK(sensor_data[[#This Row],[EC]]), sensor_data[[#This Row],[average]], sensor_data[[#This Row],[EC]])</f>
        <v>27.44</v>
      </c>
      <c r="S1008" t="str">
        <f>IF(sensor_data[[#This Row],[Filled Energy Consumption]]&gt;AVERAGE(sensor_data[Filled Energy Consumption]), "High", "Low")</f>
        <v>High</v>
      </c>
      <c r="T1008" t="s">
        <v>326</v>
      </c>
      <c r="U1008" t="b">
        <v>1</v>
      </c>
      <c r="V1008">
        <v>17</v>
      </c>
      <c r="W1008">
        <v>1</v>
      </c>
      <c r="X1008" t="s">
        <v>14</v>
      </c>
    </row>
    <row r="1009" spans="1:24" x14ac:dyDescent="0.3">
      <c r="A1009" s="1">
        <v>45337.132870370369</v>
      </c>
      <c r="B1009" s="1" t="str">
        <f>TEXT(sensor_data[[#This Row],[Timestamp]], "MMMM")</f>
        <v>February</v>
      </c>
      <c r="C10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09" s="2">
        <f>MONTH(sensor_data[[#This Row],[Timestamp]])</f>
        <v>2</v>
      </c>
      <c r="E1009" s="2">
        <f>DAY(sensor_data[[#This Row],[Timestamp]])</f>
        <v>15</v>
      </c>
      <c r="F1009" t="s">
        <v>485</v>
      </c>
      <c r="H1009">
        <v>43.9</v>
      </c>
      <c r="I1009">
        <v>39</v>
      </c>
      <c r="J1009" t="b">
        <v>0</v>
      </c>
      <c r="K1009">
        <v>1</v>
      </c>
      <c r="L1009" t="str">
        <f>IF(sensor_data[[#This Row],[HVAC Setting]]&lt;=2, "Low", IF(sensor_data[[#This Row],[HVAC Setting]]=3, "Normal", "High"))</f>
        <v>Low</v>
      </c>
      <c r="M1009">
        <v>8</v>
      </c>
      <c r="N1009">
        <v>8</v>
      </c>
      <c r="O1009">
        <f>(sensor_data[[#This Row],[Energy Consumption]]-AVERAGE(sensor_data[Energy Consumption]))/_xlfn.STDEV.P(sensor_data[Energy Consumption])</f>
        <v>-0.15583645164511351</v>
      </c>
      <c r="P1009" t="str">
        <f>IF(ABS(sensor_data[[#This Row],[z_zcore]])&gt;3, "Outlier", "Normal")</f>
        <v>Normal</v>
      </c>
      <c r="Q1009">
        <f>AVERAGEIF(sensor_data[Unit ID], sensor_data[[#This Row],[Unit ID]], sensor_data[EC])</f>
        <v>18.012222222222221</v>
      </c>
      <c r="R1009">
        <f>IF(ISBLANK(sensor_data[[#This Row],[EC]]), sensor_data[[#This Row],[average]], sensor_data[[#This Row],[EC]])</f>
        <v>8</v>
      </c>
      <c r="S1009" t="str">
        <f>IF(sensor_data[[#This Row],[Filled Energy Consumption]]&gt;AVERAGE(sensor_data[Filled Energy Consumption]), "High", "Low")</f>
        <v>Low</v>
      </c>
      <c r="T1009" t="s">
        <v>23</v>
      </c>
      <c r="U1009" t="b">
        <v>0</v>
      </c>
      <c r="V1009">
        <v>13</v>
      </c>
      <c r="W1009">
        <v>0</v>
      </c>
      <c r="X1009" t="s">
        <v>17</v>
      </c>
    </row>
    <row r="1010" spans="1:24" x14ac:dyDescent="0.3">
      <c r="A1010" s="1">
        <v>45503.520277777781</v>
      </c>
      <c r="B1010" s="1" t="str">
        <f>TEXT(sensor_data[[#This Row],[Timestamp]], "MMMM")</f>
        <v>July</v>
      </c>
      <c r="C10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10" s="2">
        <f>MONTH(sensor_data[[#This Row],[Timestamp]])</f>
        <v>7</v>
      </c>
      <c r="E1010" s="2">
        <f>DAY(sensor_data[[#This Row],[Timestamp]])</f>
        <v>30</v>
      </c>
      <c r="F1010" t="s">
        <v>485</v>
      </c>
      <c r="H1010">
        <v>85.8</v>
      </c>
      <c r="I1010">
        <v>52.5</v>
      </c>
      <c r="J1010" t="b">
        <v>0</v>
      </c>
      <c r="K1010">
        <v>4</v>
      </c>
      <c r="L1010" t="str">
        <f>IF(sensor_data[[#This Row],[HVAC Setting]]&lt;=2, "Low", IF(sensor_data[[#This Row],[HVAC Setting]]=3, "Normal", "High"))</f>
        <v>High</v>
      </c>
      <c r="M1010">
        <v>23</v>
      </c>
      <c r="N1010">
        <v>23</v>
      </c>
      <c r="O1010">
        <f>(sensor_data[[#This Row],[Energy Consumption]]-AVERAGE(sensor_data[Energy Consumption]))/_xlfn.STDEV.P(sensor_data[Energy Consumption])</f>
        <v>1.8588318556893912E-2</v>
      </c>
      <c r="P1010" t="str">
        <f>IF(ABS(sensor_data[[#This Row],[z_zcore]])&gt;3, "Outlier", "Normal")</f>
        <v>Normal</v>
      </c>
      <c r="Q1010">
        <f>AVERAGEIF(sensor_data[Unit ID], sensor_data[[#This Row],[Unit ID]], sensor_data[EC])</f>
        <v>18.012222222222221</v>
      </c>
      <c r="R1010">
        <f>IF(ISBLANK(sensor_data[[#This Row],[EC]]), sensor_data[[#This Row],[average]], sensor_data[[#This Row],[EC]])</f>
        <v>23</v>
      </c>
      <c r="S1010" t="str">
        <f>IF(sensor_data[[#This Row],[Filled Energy Consumption]]&gt;AVERAGE(sensor_data[Filled Energy Consumption]), "High", "Low")</f>
        <v>High</v>
      </c>
      <c r="T1010" t="s">
        <v>149</v>
      </c>
      <c r="U1010" t="b">
        <v>0</v>
      </c>
      <c r="V1010">
        <v>20</v>
      </c>
      <c r="W1010">
        <v>0</v>
      </c>
      <c r="X1010" t="s">
        <v>19</v>
      </c>
    </row>
    <row r="1011" spans="1:24" x14ac:dyDescent="0.3">
      <c r="A1011" s="1">
        <v>45377.626354166663</v>
      </c>
      <c r="B1011" s="1" t="str">
        <f>TEXT(sensor_data[[#This Row],[Timestamp]], "MMMM")</f>
        <v>March</v>
      </c>
      <c r="C10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11" s="2">
        <f>MONTH(sensor_data[[#This Row],[Timestamp]])</f>
        <v>3</v>
      </c>
      <c r="E1011" s="2">
        <f>DAY(sensor_data[[#This Row],[Timestamp]])</f>
        <v>26</v>
      </c>
      <c r="F1011" t="s">
        <v>485</v>
      </c>
      <c r="H1011">
        <v>64.8</v>
      </c>
      <c r="I1011">
        <v>41.4</v>
      </c>
      <c r="J1011" t="b">
        <v>0</v>
      </c>
      <c r="K1011">
        <v>1</v>
      </c>
      <c r="L1011" t="str">
        <f>IF(sensor_data[[#This Row],[HVAC Setting]]&lt;=2, "Low", IF(sensor_data[[#This Row],[HVAC Setting]]=3, "Normal", "High"))</f>
        <v>Low</v>
      </c>
      <c r="O1011">
        <f>(sensor_data[[#This Row],[Energy Consumption]]-AVERAGE(sensor_data[Energy Consumption]))/_xlfn.STDEV.P(sensor_data[Energy Consumption])</f>
        <v>-0.24886299575285079</v>
      </c>
      <c r="P1011" t="str">
        <f>IF(ABS(sensor_data[[#This Row],[z_zcore]])&gt;3, "Outlier", "Normal")</f>
        <v>Normal</v>
      </c>
      <c r="Q1011">
        <f>AVERAGEIF(sensor_data[Unit ID], sensor_data[[#This Row],[Unit ID]], sensor_data[EC])</f>
        <v>18.012222222222221</v>
      </c>
      <c r="R1011">
        <f>IF(ISBLANK(sensor_data[[#This Row],[EC]]), sensor_data[[#This Row],[average]], sensor_data[[#This Row],[EC]])</f>
        <v>18.012222222222221</v>
      </c>
      <c r="S1011" t="str">
        <f>IF(sensor_data[[#This Row],[Filled Energy Consumption]]&gt;AVERAGE(sensor_data[Filled Energy Consumption]), "High", "Low")</f>
        <v>High</v>
      </c>
      <c r="T1011" t="s">
        <v>488</v>
      </c>
      <c r="U1011" t="b">
        <v>0</v>
      </c>
      <c r="V1011">
        <v>24</v>
      </c>
      <c r="W1011">
        <v>0</v>
      </c>
      <c r="X1011" t="s">
        <v>19</v>
      </c>
    </row>
    <row r="1012" spans="1:24" x14ac:dyDescent="0.3">
      <c r="A1012" s="1">
        <v>45471.191238425927</v>
      </c>
      <c r="B1012" s="1" t="str">
        <f>TEXT(sensor_data[[#This Row],[Timestamp]], "MMMM")</f>
        <v>June</v>
      </c>
      <c r="C10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12" s="2">
        <f>MONTH(sensor_data[[#This Row],[Timestamp]])</f>
        <v>6</v>
      </c>
      <c r="E1012" s="2">
        <f>DAY(sensor_data[[#This Row],[Timestamp]])</f>
        <v>28</v>
      </c>
      <c r="F1012" t="s">
        <v>485</v>
      </c>
      <c r="H1012">
        <v>98.5</v>
      </c>
      <c r="I1012">
        <v>42.8</v>
      </c>
      <c r="J1012" t="b">
        <v>0</v>
      </c>
      <c r="K1012">
        <v>2</v>
      </c>
      <c r="L1012" t="str">
        <f>IF(sensor_data[[#This Row],[HVAC Setting]]&lt;=2, "Low", IF(sensor_data[[#This Row],[HVAC Setting]]=3, "Normal", "High"))</f>
        <v>Low</v>
      </c>
      <c r="M1012">
        <v>12</v>
      </c>
      <c r="N1012">
        <v>12</v>
      </c>
      <c r="O1012">
        <f>(sensor_data[[#This Row],[Energy Consumption]]-AVERAGE(sensor_data[Energy Consumption]))/_xlfn.STDEV.P(sensor_data[Energy Consumption])</f>
        <v>-0.10932317959124485</v>
      </c>
      <c r="P1012" t="str">
        <f>IF(ABS(sensor_data[[#This Row],[z_zcore]])&gt;3, "Outlier", "Normal")</f>
        <v>Normal</v>
      </c>
      <c r="Q1012">
        <f>AVERAGEIF(sensor_data[Unit ID], sensor_data[[#This Row],[Unit ID]], sensor_data[EC])</f>
        <v>18.012222222222221</v>
      </c>
      <c r="R1012">
        <f>IF(ISBLANK(sensor_data[[#This Row],[EC]]), sensor_data[[#This Row],[average]], sensor_data[[#This Row],[EC]])</f>
        <v>12</v>
      </c>
      <c r="S1012" t="str">
        <f>IF(sensor_data[[#This Row],[Filled Energy Consumption]]&gt;AVERAGE(sensor_data[Filled Energy Consumption]), "High", "Low")</f>
        <v>Low</v>
      </c>
      <c r="T1012" t="s">
        <v>337</v>
      </c>
      <c r="U1012" t="b">
        <v>0</v>
      </c>
      <c r="V1012">
        <v>15</v>
      </c>
      <c r="W1012">
        <v>0</v>
      </c>
      <c r="X1012" t="s">
        <v>14</v>
      </c>
    </row>
    <row r="1013" spans="1:24" x14ac:dyDescent="0.3">
      <c r="A1013" s="1">
        <v>45443.74391203704</v>
      </c>
      <c r="B1013" s="1" t="str">
        <f>TEXT(sensor_data[[#This Row],[Timestamp]], "MMMM")</f>
        <v>May</v>
      </c>
      <c r="C10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13" s="2">
        <f>MONTH(sensor_data[[#This Row],[Timestamp]])</f>
        <v>5</v>
      </c>
      <c r="E1013" s="2">
        <f>DAY(sensor_data[[#This Row],[Timestamp]])</f>
        <v>31</v>
      </c>
      <c r="F1013" t="s">
        <v>485</v>
      </c>
      <c r="H1013">
        <v>69.2</v>
      </c>
      <c r="I1013">
        <v>33.5</v>
      </c>
      <c r="J1013" t="b">
        <v>1</v>
      </c>
      <c r="K1013">
        <v>3</v>
      </c>
      <c r="L1013" t="str">
        <f>IF(sensor_data[[#This Row],[HVAC Setting]]&lt;=2, "Low", IF(sensor_data[[#This Row],[HVAC Setting]]=3, "Normal", "High"))</f>
        <v>Normal</v>
      </c>
      <c r="M1013">
        <v>20.04</v>
      </c>
      <c r="N1013">
        <v>20.04</v>
      </c>
      <c r="O1013">
        <f>(sensor_data[[#This Row],[Energy Consumption]]-AVERAGE(sensor_data[Energy Consumption]))/_xlfn.STDEV.P(sensor_data[Energy Consumption])</f>
        <v>-1.5831502762968894E-2</v>
      </c>
      <c r="P1013" t="str">
        <f>IF(ABS(sensor_data[[#This Row],[z_zcore]])&gt;3, "Outlier", "Normal")</f>
        <v>Normal</v>
      </c>
      <c r="Q1013">
        <f>AVERAGEIF(sensor_data[Unit ID], sensor_data[[#This Row],[Unit ID]], sensor_data[EC])</f>
        <v>18.012222222222221</v>
      </c>
      <c r="R1013">
        <f>IF(ISBLANK(sensor_data[[#This Row],[EC]]), sensor_data[[#This Row],[average]], sensor_data[[#This Row],[EC]])</f>
        <v>20.04</v>
      </c>
      <c r="S1013" t="str">
        <f>IF(sensor_data[[#This Row],[Filled Energy Consumption]]&gt;AVERAGE(sensor_data[Filled Energy Consumption]), "High", "Low")</f>
        <v>High</v>
      </c>
      <c r="T1013" t="s">
        <v>339</v>
      </c>
      <c r="U1013" t="b">
        <v>1</v>
      </c>
      <c r="V1013">
        <v>2</v>
      </c>
      <c r="W1013">
        <v>1</v>
      </c>
      <c r="X1013" t="s">
        <v>17</v>
      </c>
    </row>
    <row r="1014" spans="1:24" x14ac:dyDescent="0.3">
      <c r="A1014" s="1">
        <v>45501.965219907404</v>
      </c>
      <c r="B1014" s="1" t="str">
        <f>TEXT(sensor_data[[#This Row],[Timestamp]], "MMMM")</f>
        <v>July</v>
      </c>
      <c r="C10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14" s="2">
        <f>MONTH(sensor_data[[#This Row],[Timestamp]])</f>
        <v>7</v>
      </c>
      <c r="E1014" s="2">
        <f>DAY(sensor_data[[#This Row],[Timestamp]])</f>
        <v>28</v>
      </c>
      <c r="F1014" t="s">
        <v>485</v>
      </c>
      <c r="H1014">
        <v>92.2</v>
      </c>
      <c r="I1014">
        <v>42.1</v>
      </c>
      <c r="J1014" t="b">
        <v>0</v>
      </c>
      <c r="K1014">
        <v>3.5</v>
      </c>
      <c r="L1014" t="str">
        <f>IF(sensor_data[[#This Row],[HVAC Setting]]&lt;=2, "Low", IF(sensor_data[[#This Row],[HVAC Setting]]=3, "Normal", "High"))</f>
        <v>High</v>
      </c>
      <c r="M1014">
        <v>20.48</v>
      </c>
      <c r="N1014">
        <v>20.48</v>
      </c>
      <c r="O1014">
        <f>(sensor_data[[#This Row],[Energy Consumption]]-AVERAGE(sensor_data[Energy Consumption]))/_xlfn.STDEV.P(sensor_data[Energy Consumption])</f>
        <v>-1.0715042837043326E-2</v>
      </c>
      <c r="P1014" t="str">
        <f>IF(ABS(sensor_data[[#This Row],[z_zcore]])&gt;3, "Outlier", "Normal")</f>
        <v>Normal</v>
      </c>
      <c r="Q1014">
        <f>AVERAGEIF(sensor_data[Unit ID], sensor_data[[#This Row],[Unit ID]], sensor_data[EC])</f>
        <v>18.012222222222221</v>
      </c>
      <c r="R1014">
        <f>IF(ISBLANK(sensor_data[[#This Row],[EC]]), sensor_data[[#This Row],[average]], sensor_data[[#This Row],[EC]])</f>
        <v>20.48</v>
      </c>
      <c r="S1014" t="str">
        <f>IF(sensor_data[[#This Row],[Filled Energy Consumption]]&gt;AVERAGE(sensor_data[Filled Energy Consumption]), "High", "Low")</f>
        <v>High</v>
      </c>
      <c r="T1014" t="s">
        <v>123</v>
      </c>
      <c r="U1014" t="b">
        <v>0</v>
      </c>
      <c r="V1014">
        <v>10</v>
      </c>
      <c r="W1014">
        <v>0</v>
      </c>
      <c r="X1014" t="s">
        <v>19</v>
      </c>
    </row>
    <row r="1015" spans="1:24" x14ac:dyDescent="0.3">
      <c r="A1015" s="1">
        <v>45646.926759259259</v>
      </c>
      <c r="B1015" s="1" t="str">
        <f>TEXT(sensor_data[[#This Row],[Timestamp]], "MMMM")</f>
        <v>December</v>
      </c>
      <c r="C10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15" s="2">
        <f>MONTH(sensor_data[[#This Row],[Timestamp]])</f>
        <v>12</v>
      </c>
      <c r="E1015" s="2">
        <f>DAY(sensor_data[[#This Row],[Timestamp]])</f>
        <v>20</v>
      </c>
      <c r="F1015" t="s">
        <v>485</v>
      </c>
      <c r="H1015">
        <v>46.7</v>
      </c>
      <c r="I1015">
        <v>26.5</v>
      </c>
      <c r="J1015" t="b">
        <v>0</v>
      </c>
      <c r="K1015">
        <v>2</v>
      </c>
      <c r="L1015" t="str">
        <f>IF(sensor_data[[#This Row],[HVAC Setting]]&lt;=2, "Low", IF(sensor_data[[#This Row],[HVAC Setting]]=3, "Normal", "High"))</f>
        <v>Low</v>
      </c>
      <c r="O1015">
        <f>(sensor_data[[#This Row],[Energy Consumption]]-AVERAGE(sensor_data[Energy Consumption]))/_xlfn.STDEV.P(sensor_data[Energy Consumption])</f>
        <v>-0.24886299575285079</v>
      </c>
      <c r="P1015" t="str">
        <f>IF(ABS(sensor_data[[#This Row],[z_zcore]])&gt;3, "Outlier", "Normal")</f>
        <v>Normal</v>
      </c>
      <c r="Q1015">
        <f>AVERAGEIF(sensor_data[Unit ID], sensor_data[[#This Row],[Unit ID]], sensor_data[EC])</f>
        <v>18.012222222222221</v>
      </c>
      <c r="R1015">
        <f>IF(ISBLANK(sensor_data[[#This Row],[EC]]), sensor_data[[#This Row],[average]], sensor_data[[#This Row],[EC]])</f>
        <v>18.012222222222221</v>
      </c>
      <c r="S1015" t="str">
        <f>IF(sensor_data[[#This Row],[Filled Energy Consumption]]&gt;AVERAGE(sensor_data[Filled Energy Consumption]), "High", "Low")</f>
        <v>High</v>
      </c>
      <c r="T1015" t="s">
        <v>337</v>
      </c>
      <c r="U1015" t="b">
        <v>0</v>
      </c>
      <c r="V1015">
        <v>22</v>
      </c>
      <c r="W1015">
        <v>0</v>
      </c>
      <c r="X1015" t="s">
        <v>19</v>
      </c>
    </row>
    <row r="1016" spans="1:24" x14ac:dyDescent="0.3">
      <c r="A1016" s="1">
        <v>45475.25072916667</v>
      </c>
      <c r="B1016" s="1" t="str">
        <f>TEXT(sensor_data[[#This Row],[Timestamp]], "MMMM")</f>
        <v>July</v>
      </c>
      <c r="C10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16" s="2">
        <f>MONTH(sensor_data[[#This Row],[Timestamp]])</f>
        <v>7</v>
      </c>
      <c r="E1016" s="2">
        <f>DAY(sensor_data[[#This Row],[Timestamp]])</f>
        <v>2</v>
      </c>
      <c r="F1016" t="s">
        <v>485</v>
      </c>
      <c r="H1016">
        <v>87.9</v>
      </c>
      <c r="I1016">
        <v>42.7</v>
      </c>
      <c r="J1016" t="b">
        <v>1</v>
      </c>
      <c r="K1016">
        <v>5</v>
      </c>
      <c r="L1016" t="str">
        <f>IF(sensor_data[[#This Row],[HVAC Setting]]&lt;=2, "Low", IF(sensor_data[[#This Row],[HVAC Setting]]=3, "Normal", "High"))</f>
        <v>High</v>
      </c>
      <c r="M1016">
        <v>30.26</v>
      </c>
      <c r="N1016">
        <v>30.26</v>
      </c>
      <c r="O1016">
        <f>(sensor_data[[#This Row],[Energy Consumption]]-AVERAGE(sensor_data[Energy Consumption]))/_xlfn.STDEV.P(sensor_data[Energy Consumption])</f>
        <v>0.10300990733466552</v>
      </c>
      <c r="P1016" t="str">
        <f>IF(ABS(sensor_data[[#This Row],[z_zcore]])&gt;3, "Outlier", "Normal")</f>
        <v>Normal</v>
      </c>
      <c r="Q1016">
        <f>AVERAGEIF(sensor_data[Unit ID], sensor_data[[#This Row],[Unit ID]], sensor_data[EC])</f>
        <v>18.012222222222221</v>
      </c>
      <c r="R1016">
        <f>IF(ISBLANK(sensor_data[[#This Row],[EC]]), sensor_data[[#This Row],[average]], sensor_data[[#This Row],[EC]])</f>
        <v>30.26</v>
      </c>
      <c r="S1016" t="str">
        <f>IF(sensor_data[[#This Row],[Filled Energy Consumption]]&gt;AVERAGE(sensor_data[Filled Energy Consumption]), "High", "Low")</f>
        <v>High</v>
      </c>
      <c r="T1016" t="s">
        <v>411</v>
      </c>
      <c r="U1016" t="b">
        <v>1</v>
      </c>
      <c r="V1016">
        <v>1</v>
      </c>
      <c r="W1016">
        <v>1</v>
      </c>
      <c r="X1016" t="s">
        <v>17</v>
      </c>
    </row>
    <row r="1017" spans="1:24" x14ac:dyDescent="0.3">
      <c r="A1017" s="1">
        <v>45363.327800925923</v>
      </c>
      <c r="B1017" s="1" t="str">
        <f>TEXT(sensor_data[[#This Row],[Timestamp]], "MMMM")</f>
        <v>March</v>
      </c>
      <c r="C10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17" s="2">
        <f>MONTH(sensor_data[[#This Row],[Timestamp]])</f>
        <v>3</v>
      </c>
      <c r="E1017" s="2">
        <f>DAY(sensor_data[[#This Row],[Timestamp]])</f>
        <v>12</v>
      </c>
      <c r="F1017" t="s">
        <v>485</v>
      </c>
      <c r="H1017">
        <v>78.7</v>
      </c>
      <c r="I1017">
        <v>39</v>
      </c>
      <c r="J1017" t="b">
        <v>0</v>
      </c>
      <c r="K1017">
        <v>2</v>
      </c>
      <c r="L1017" t="str">
        <f>IF(sensor_data[[#This Row],[HVAC Setting]]&lt;=2, "Low", IF(sensor_data[[#This Row],[HVAC Setting]]=3, "Normal", "High"))</f>
        <v>Low</v>
      </c>
      <c r="M1017">
        <v>10</v>
      </c>
      <c r="N1017">
        <v>10</v>
      </c>
      <c r="O1017">
        <f>(sensor_data[[#This Row],[Energy Consumption]]-AVERAGE(sensor_data[Energy Consumption]))/_xlfn.STDEV.P(sensor_data[Energy Consumption])</f>
        <v>-0.13257981561817916</v>
      </c>
      <c r="P1017" t="str">
        <f>IF(ABS(sensor_data[[#This Row],[z_zcore]])&gt;3, "Outlier", "Normal")</f>
        <v>Normal</v>
      </c>
      <c r="Q1017">
        <f>AVERAGEIF(sensor_data[Unit ID], sensor_data[[#This Row],[Unit ID]], sensor_data[EC])</f>
        <v>18.012222222222221</v>
      </c>
      <c r="R1017">
        <f>IF(ISBLANK(sensor_data[[#This Row],[EC]]), sensor_data[[#This Row],[average]], sensor_data[[#This Row],[EC]])</f>
        <v>10</v>
      </c>
      <c r="S1017" t="str">
        <f>IF(sensor_data[[#This Row],[Filled Energy Consumption]]&gt;AVERAGE(sensor_data[Filled Energy Consumption]), "High", "Low")</f>
        <v>Low</v>
      </c>
      <c r="T1017" t="s">
        <v>60</v>
      </c>
      <c r="U1017" t="b">
        <v>0</v>
      </c>
      <c r="V1017">
        <v>15</v>
      </c>
      <c r="W1017">
        <v>0</v>
      </c>
      <c r="X1017" t="s">
        <v>17</v>
      </c>
    </row>
    <row r="1018" spans="1:24" x14ac:dyDescent="0.3">
      <c r="A1018" s="1">
        <v>45450.622719907406</v>
      </c>
      <c r="B1018" s="1" t="str">
        <f>TEXT(sensor_data[[#This Row],[Timestamp]], "MMMM")</f>
        <v>June</v>
      </c>
      <c r="C10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18" s="2">
        <f>MONTH(sensor_data[[#This Row],[Timestamp]])</f>
        <v>6</v>
      </c>
      <c r="E1018" s="2">
        <f>DAY(sensor_data[[#This Row],[Timestamp]])</f>
        <v>7</v>
      </c>
      <c r="F1018" t="s">
        <v>485</v>
      </c>
      <c r="H1018">
        <v>93.2</v>
      </c>
      <c r="I1018">
        <v>58</v>
      </c>
      <c r="J1018" t="b">
        <v>1</v>
      </c>
      <c r="K1018">
        <v>3</v>
      </c>
      <c r="L1018" t="str">
        <f>IF(sensor_data[[#This Row],[HVAC Setting]]&lt;=2, "Low", IF(sensor_data[[#This Row],[HVAC Setting]]=3, "Normal", "High"))</f>
        <v>Normal</v>
      </c>
      <c r="M1018">
        <v>18.63</v>
      </c>
      <c r="N1018">
        <v>18.63</v>
      </c>
      <c r="O1018">
        <f>(sensor_data[[#This Row],[Energy Consumption]]-AVERAGE(sensor_data[Energy Consumption]))/_xlfn.STDEV.P(sensor_data[Energy Consumption])</f>
        <v>-3.2227431161957594E-2</v>
      </c>
      <c r="P1018" t="str">
        <f>IF(ABS(sensor_data[[#This Row],[z_zcore]])&gt;3, "Outlier", "Normal")</f>
        <v>Normal</v>
      </c>
      <c r="Q1018">
        <f>AVERAGEIF(sensor_data[Unit ID], sensor_data[[#This Row],[Unit ID]], sensor_data[EC])</f>
        <v>18.012222222222221</v>
      </c>
      <c r="R1018">
        <f>IF(ISBLANK(sensor_data[[#This Row],[EC]]), sensor_data[[#This Row],[average]], sensor_data[[#This Row],[EC]])</f>
        <v>18.63</v>
      </c>
      <c r="S1018" t="str">
        <f>IF(sensor_data[[#This Row],[Filled Energy Consumption]]&gt;AVERAGE(sensor_data[Filled Energy Consumption]), "High", "Low")</f>
        <v>High</v>
      </c>
      <c r="T1018" t="s">
        <v>347</v>
      </c>
      <c r="U1018" t="b">
        <v>1</v>
      </c>
      <c r="V1018">
        <v>12</v>
      </c>
      <c r="W1018">
        <v>1</v>
      </c>
      <c r="X1018" t="s">
        <v>14</v>
      </c>
    </row>
    <row r="1019" spans="1:24" x14ac:dyDescent="0.3">
      <c r="A1019" s="1">
        <v>45501.142291666663</v>
      </c>
      <c r="B1019" s="1" t="str">
        <f>TEXT(sensor_data[[#This Row],[Timestamp]], "MMMM")</f>
        <v>July</v>
      </c>
      <c r="C10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19" s="2">
        <f>MONTH(sensor_data[[#This Row],[Timestamp]])</f>
        <v>7</v>
      </c>
      <c r="E1019" s="2">
        <f>DAY(sensor_data[[#This Row],[Timestamp]])</f>
        <v>28</v>
      </c>
      <c r="F1019" t="s">
        <v>485</v>
      </c>
      <c r="H1019">
        <v>93.8</v>
      </c>
      <c r="I1019">
        <v>42.8</v>
      </c>
      <c r="J1019" t="b">
        <v>1</v>
      </c>
      <c r="K1019">
        <v>3.5</v>
      </c>
      <c r="L1019" t="str">
        <f>IF(sensor_data[[#This Row],[HVAC Setting]]&lt;=2, "Low", IF(sensor_data[[#This Row],[HVAC Setting]]=3, "Normal", "High"))</f>
        <v>High</v>
      </c>
      <c r="M1019">
        <v>21.74</v>
      </c>
      <c r="N1019">
        <v>21.74</v>
      </c>
      <c r="O1019">
        <f>(sensor_data[[#This Row],[Energy Consumption]]-AVERAGE(sensor_data[Energy Consumption]))/_xlfn.STDEV.P(sensor_data[Energy Consumption])</f>
        <v>3.9366378599252723E-3</v>
      </c>
      <c r="P1019" t="str">
        <f>IF(ABS(sensor_data[[#This Row],[z_zcore]])&gt;3, "Outlier", "Normal")</f>
        <v>Normal</v>
      </c>
      <c r="Q1019">
        <f>AVERAGEIF(sensor_data[Unit ID], sensor_data[[#This Row],[Unit ID]], sensor_data[EC])</f>
        <v>18.012222222222221</v>
      </c>
      <c r="R1019">
        <f>IF(ISBLANK(sensor_data[[#This Row],[EC]]), sensor_data[[#This Row],[average]], sensor_data[[#This Row],[EC]])</f>
        <v>21.74</v>
      </c>
      <c r="S1019" t="str">
        <f>IF(sensor_data[[#This Row],[Filled Energy Consumption]]&gt;AVERAGE(sensor_data[Filled Energy Consumption]), "High", "Low")</f>
        <v>High</v>
      </c>
      <c r="T1019" t="s">
        <v>80</v>
      </c>
      <c r="U1019" t="b">
        <v>1</v>
      </c>
      <c r="V1019">
        <v>16</v>
      </c>
      <c r="W1019">
        <v>0</v>
      </c>
      <c r="X1019" t="s">
        <v>14</v>
      </c>
    </row>
    <row r="1020" spans="1:24" x14ac:dyDescent="0.3">
      <c r="A1020" s="1">
        <v>45318.09170138889</v>
      </c>
      <c r="B1020" s="1" t="str">
        <f>TEXT(sensor_data[[#This Row],[Timestamp]], "MMMM")</f>
        <v>January</v>
      </c>
      <c r="C10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20" s="2">
        <f>MONTH(sensor_data[[#This Row],[Timestamp]])</f>
        <v>1</v>
      </c>
      <c r="E1020" s="2">
        <f>DAY(sensor_data[[#This Row],[Timestamp]])</f>
        <v>27</v>
      </c>
      <c r="F1020" t="s">
        <v>485</v>
      </c>
      <c r="H1020">
        <v>37.5</v>
      </c>
      <c r="I1020">
        <v>29.4</v>
      </c>
      <c r="J1020" t="b">
        <v>1</v>
      </c>
      <c r="K1020">
        <v>2.5</v>
      </c>
      <c r="L1020" t="str">
        <f>IF(sensor_data[[#This Row],[HVAC Setting]]&lt;=2, "Low", IF(sensor_data[[#This Row],[HVAC Setting]]=3, "Normal", "High"))</f>
        <v>High</v>
      </c>
      <c r="M1020">
        <v>17.440000000000001</v>
      </c>
      <c r="N1020">
        <v>17.440000000000001</v>
      </c>
      <c r="O1020">
        <f>(sensor_data[[#This Row],[Energy Consumption]]-AVERAGE(sensor_data[Energy Consumption]))/_xlfn.STDEV.P(sensor_data[Energy Consumption])</f>
        <v>-4.6065129597983485E-2</v>
      </c>
      <c r="P1020" t="str">
        <f>IF(ABS(sensor_data[[#This Row],[z_zcore]])&gt;3, "Outlier", "Normal")</f>
        <v>Normal</v>
      </c>
      <c r="Q1020">
        <f>AVERAGEIF(sensor_data[Unit ID], sensor_data[[#This Row],[Unit ID]], sensor_data[EC])</f>
        <v>18.012222222222221</v>
      </c>
      <c r="R1020">
        <f>IF(ISBLANK(sensor_data[[#This Row],[EC]]), sensor_data[[#This Row],[average]], sensor_data[[#This Row],[EC]])</f>
        <v>17.440000000000001</v>
      </c>
      <c r="S1020" t="str">
        <f>IF(sensor_data[[#This Row],[Filled Energy Consumption]]&gt;AVERAGE(sensor_data[Filled Energy Consumption]), "High", "Low")</f>
        <v>Low</v>
      </c>
      <c r="T1020" t="s">
        <v>127</v>
      </c>
      <c r="U1020" t="b">
        <v>1</v>
      </c>
      <c r="V1020">
        <v>4</v>
      </c>
      <c r="W1020">
        <v>0</v>
      </c>
      <c r="X1020" t="s">
        <v>14</v>
      </c>
    </row>
    <row r="1021" spans="1:24" x14ac:dyDescent="0.3">
      <c r="A1021" s="1">
        <v>45436.961215277777</v>
      </c>
      <c r="B1021" s="1" t="str">
        <f>TEXT(sensor_data[[#This Row],[Timestamp]], "MMMM")</f>
        <v>May</v>
      </c>
      <c r="C10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21" s="2">
        <f>MONTH(sensor_data[[#This Row],[Timestamp]])</f>
        <v>5</v>
      </c>
      <c r="E1021" s="2">
        <f>DAY(sensor_data[[#This Row],[Timestamp]])</f>
        <v>24</v>
      </c>
      <c r="F1021" t="s">
        <v>485</v>
      </c>
      <c r="H1021">
        <v>63.5</v>
      </c>
      <c r="I1021">
        <v>53.1</v>
      </c>
      <c r="J1021" t="b">
        <v>1</v>
      </c>
      <c r="K1021">
        <v>4</v>
      </c>
      <c r="L1021" t="str">
        <f>IF(sensor_data[[#This Row],[HVAC Setting]]&lt;=2, "Low", IF(sensor_data[[#This Row],[HVAC Setting]]=3, "Normal", "High"))</f>
        <v>High</v>
      </c>
      <c r="M1021">
        <v>21.13</v>
      </c>
      <c r="N1021">
        <v>21.13</v>
      </c>
      <c r="O1021">
        <f>(sensor_data[[#This Row],[Energy Consumption]]-AVERAGE(sensor_data[Energy Consumption]))/_xlfn.STDEV.P(sensor_data[Energy Consumption])</f>
        <v>-3.1566361282896892E-3</v>
      </c>
      <c r="P1021" t="str">
        <f>IF(ABS(sensor_data[[#This Row],[z_zcore]])&gt;3, "Outlier", "Normal")</f>
        <v>Normal</v>
      </c>
      <c r="Q1021">
        <f>AVERAGEIF(sensor_data[Unit ID], sensor_data[[#This Row],[Unit ID]], sensor_data[EC])</f>
        <v>18.012222222222221</v>
      </c>
      <c r="R1021">
        <f>IF(ISBLANK(sensor_data[[#This Row],[EC]]), sensor_data[[#This Row],[average]], sensor_data[[#This Row],[EC]])</f>
        <v>21.13</v>
      </c>
      <c r="S1021" t="str">
        <f>IF(sensor_data[[#This Row],[Filled Energy Consumption]]&gt;AVERAGE(sensor_data[Filled Energy Consumption]), "High", "Low")</f>
        <v>High</v>
      </c>
      <c r="T1021" t="s">
        <v>268</v>
      </c>
      <c r="U1021" t="b">
        <v>1</v>
      </c>
      <c r="V1021">
        <v>11</v>
      </c>
      <c r="W1021">
        <v>1</v>
      </c>
      <c r="X1021" t="s">
        <v>19</v>
      </c>
    </row>
    <row r="1022" spans="1:24" x14ac:dyDescent="0.3">
      <c r="A1022" s="1">
        <v>45453.86954861111</v>
      </c>
      <c r="B1022" s="1" t="str">
        <f>TEXT(sensor_data[[#This Row],[Timestamp]], "MMMM")</f>
        <v>June</v>
      </c>
      <c r="C10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22" s="2">
        <f>MONTH(sensor_data[[#This Row],[Timestamp]])</f>
        <v>6</v>
      </c>
      <c r="E1022" s="2">
        <f>DAY(sensor_data[[#This Row],[Timestamp]])</f>
        <v>10</v>
      </c>
      <c r="F1022" t="s">
        <v>489</v>
      </c>
      <c r="H1022">
        <v>96.5</v>
      </c>
      <c r="I1022">
        <v>62.7</v>
      </c>
      <c r="J1022" t="b">
        <v>1</v>
      </c>
      <c r="K1022">
        <v>5</v>
      </c>
      <c r="L1022" t="str">
        <f>IF(sensor_data[[#This Row],[HVAC Setting]]&lt;=2, "Low", IF(sensor_data[[#This Row],[HVAC Setting]]=3, "Normal", "High"))</f>
        <v>High</v>
      </c>
      <c r="M1022">
        <v>32.28</v>
      </c>
      <c r="N1022">
        <v>32.28</v>
      </c>
      <c r="O1022">
        <f>(sensor_data[[#This Row],[Energy Consumption]]-AVERAGE(sensor_data[Energy Consumption]))/_xlfn.STDEV.P(sensor_data[Energy Consumption])</f>
        <v>0.12649910972186917</v>
      </c>
      <c r="P1022" t="str">
        <f>IF(ABS(sensor_data[[#This Row],[z_zcore]])&gt;3, "Outlier", "Normal")</f>
        <v>Normal</v>
      </c>
      <c r="Q1022">
        <f>AVERAGEIF(sensor_data[Unit ID], sensor_data[[#This Row],[Unit ID]], sensor_data[EC])</f>
        <v>20.043333333333337</v>
      </c>
      <c r="R1022">
        <f>IF(ISBLANK(sensor_data[[#This Row],[EC]]), sensor_data[[#This Row],[average]], sensor_data[[#This Row],[EC]])</f>
        <v>32.28</v>
      </c>
      <c r="S1022" t="str">
        <f>IF(sensor_data[[#This Row],[Filled Energy Consumption]]&gt;AVERAGE(sensor_data[Filled Energy Consumption]), "High", "Low")</f>
        <v>High</v>
      </c>
      <c r="T1022" t="s">
        <v>244</v>
      </c>
      <c r="U1022" t="b">
        <v>1</v>
      </c>
      <c r="V1022">
        <v>3</v>
      </c>
      <c r="W1022">
        <v>1</v>
      </c>
      <c r="X1022" t="s">
        <v>14</v>
      </c>
    </row>
    <row r="1023" spans="1:24" x14ac:dyDescent="0.3">
      <c r="A1023" s="1">
        <v>45471.935104166667</v>
      </c>
      <c r="B1023" s="1" t="str">
        <f>TEXT(sensor_data[[#This Row],[Timestamp]], "MMMM")</f>
        <v>June</v>
      </c>
      <c r="C10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23" s="2">
        <f>MONTH(sensor_data[[#This Row],[Timestamp]])</f>
        <v>6</v>
      </c>
      <c r="E1023" s="2">
        <f>DAY(sensor_data[[#This Row],[Timestamp]])</f>
        <v>28</v>
      </c>
      <c r="F1023" t="s">
        <v>489</v>
      </c>
      <c r="H1023">
        <v>96</v>
      </c>
      <c r="I1023">
        <v>66.7</v>
      </c>
      <c r="J1023" t="b">
        <v>0</v>
      </c>
      <c r="K1023">
        <v>3</v>
      </c>
      <c r="L1023" t="str">
        <f>IF(sensor_data[[#This Row],[HVAC Setting]]&lt;=2, "Low", IF(sensor_data[[#This Row],[HVAC Setting]]=3, "Normal", "High"))</f>
        <v>Normal</v>
      </c>
      <c r="M1023">
        <v>17</v>
      </c>
      <c r="N1023">
        <v>17</v>
      </c>
      <c r="O1023">
        <f>(sensor_data[[#This Row],[Energy Consumption]]-AVERAGE(sensor_data[Energy Consumption]))/_xlfn.STDEV.P(sensor_data[Energy Consumption])</f>
        <v>-5.1181589523909048E-2</v>
      </c>
      <c r="P1023" t="str">
        <f>IF(ABS(sensor_data[[#This Row],[z_zcore]])&gt;3, "Outlier", "Normal")</f>
        <v>Normal</v>
      </c>
      <c r="Q1023">
        <f>AVERAGEIF(sensor_data[Unit ID], sensor_data[[#This Row],[Unit ID]], sensor_data[EC])</f>
        <v>20.043333333333337</v>
      </c>
      <c r="R1023">
        <f>IF(ISBLANK(sensor_data[[#This Row],[EC]]), sensor_data[[#This Row],[average]], sensor_data[[#This Row],[EC]])</f>
        <v>17</v>
      </c>
      <c r="S1023" t="str">
        <f>IF(sensor_data[[#This Row],[Filled Energy Consumption]]&gt;AVERAGE(sensor_data[Filled Energy Consumption]), "High", "Low")</f>
        <v>Low</v>
      </c>
      <c r="T1023" t="s">
        <v>162</v>
      </c>
      <c r="U1023" t="b">
        <v>0</v>
      </c>
      <c r="V1023">
        <v>7</v>
      </c>
      <c r="W1023">
        <v>0</v>
      </c>
      <c r="X1023" t="s">
        <v>19</v>
      </c>
    </row>
    <row r="1024" spans="1:24" x14ac:dyDescent="0.3">
      <c r="A1024" s="1">
        <v>45350.993680555555</v>
      </c>
      <c r="B1024" s="1" t="str">
        <f>TEXT(sensor_data[[#This Row],[Timestamp]], "MMMM")</f>
        <v>February</v>
      </c>
      <c r="C10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24" s="2">
        <f>MONTH(sensor_data[[#This Row],[Timestamp]])</f>
        <v>2</v>
      </c>
      <c r="E1024" s="2">
        <f>DAY(sensor_data[[#This Row],[Timestamp]])</f>
        <v>28</v>
      </c>
      <c r="F1024" t="s">
        <v>489</v>
      </c>
      <c r="H1024">
        <v>42.2</v>
      </c>
      <c r="I1024">
        <v>37.700000000000003</v>
      </c>
      <c r="J1024" t="b">
        <v>1</v>
      </c>
      <c r="K1024">
        <v>3</v>
      </c>
      <c r="L1024" t="str">
        <f>IF(sensor_data[[#This Row],[HVAC Setting]]&lt;=2, "Low", IF(sensor_data[[#This Row],[HVAC Setting]]=3, "Normal", "High"))</f>
        <v>Normal</v>
      </c>
      <c r="M1024">
        <v>19.39</v>
      </c>
      <c r="N1024">
        <v>19.39</v>
      </c>
      <c r="O1024">
        <f>(sensor_data[[#This Row],[Energy Consumption]]-AVERAGE(sensor_data[Energy Consumption]))/_xlfn.STDEV.P(sensor_data[Energy Consumption])</f>
        <v>-2.3389909471722529E-2</v>
      </c>
      <c r="P1024" t="str">
        <f>IF(ABS(sensor_data[[#This Row],[z_zcore]])&gt;3, "Outlier", "Normal")</f>
        <v>Normal</v>
      </c>
      <c r="Q1024">
        <f>AVERAGEIF(sensor_data[Unit ID], sensor_data[[#This Row],[Unit ID]], sensor_data[EC])</f>
        <v>20.043333333333337</v>
      </c>
      <c r="R1024">
        <f>IF(ISBLANK(sensor_data[[#This Row],[EC]]), sensor_data[[#This Row],[average]], sensor_data[[#This Row],[EC]])</f>
        <v>19.39</v>
      </c>
      <c r="S1024" t="str">
        <f>IF(sensor_data[[#This Row],[Filled Energy Consumption]]&gt;AVERAGE(sensor_data[Filled Energy Consumption]), "High", "Low")</f>
        <v>High</v>
      </c>
      <c r="T1024" t="s">
        <v>80</v>
      </c>
      <c r="U1024" t="b">
        <v>1</v>
      </c>
      <c r="V1024">
        <v>17</v>
      </c>
      <c r="W1024">
        <v>1</v>
      </c>
      <c r="X1024" t="s">
        <v>14</v>
      </c>
    </row>
    <row r="1025" spans="1:24" x14ac:dyDescent="0.3">
      <c r="A1025" s="1">
        <v>45577.182187500002</v>
      </c>
      <c r="B1025" s="1" t="str">
        <f>TEXT(sensor_data[[#This Row],[Timestamp]], "MMMM")</f>
        <v>October</v>
      </c>
      <c r="C10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25" s="2">
        <f>MONTH(sensor_data[[#This Row],[Timestamp]])</f>
        <v>10</v>
      </c>
      <c r="E1025" s="2">
        <f>DAY(sensor_data[[#This Row],[Timestamp]])</f>
        <v>12</v>
      </c>
      <c r="F1025" t="s">
        <v>489</v>
      </c>
      <c r="H1025">
        <v>61.5</v>
      </c>
      <c r="I1025">
        <v>52.4</v>
      </c>
      <c r="J1025" t="b">
        <v>1</v>
      </c>
      <c r="K1025">
        <v>2.5</v>
      </c>
      <c r="L1025" t="str">
        <f>IF(sensor_data[[#This Row],[HVAC Setting]]&lt;=2, "Low", IF(sensor_data[[#This Row],[HVAC Setting]]=3, "Normal", "High"))</f>
        <v>High</v>
      </c>
      <c r="O1025">
        <f>(sensor_data[[#This Row],[Energy Consumption]]-AVERAGE(sensor_data[Energy Consumption]))/_xlfn.STDEV.P(sensor_data[Energy Consumption])</f>
        <v>-0.24886299575285079</v>
      </c>
      <c r="P1025" t="str">
        <f>IF(ABS(sensor_data[[#This Row],[z_zcore]])&gt;3, "Outlier", "Normal")</f>
        <v>Normal</v>
      </c>
      <c r="Q1025">
        <f>AVERAGEIF(sensor_data[Unit ID], sensor_data[[#This Row],[Unit ID]], sensor_data[EC])</f>
        <v>20.043333333333337</v>
      </c>
      <c r="R1025">
        <f>IF(ISBLANK(sensor_data[[#This Row],[EC]]), sensor_data[[#This Row],[average]], sensor_data[[#This Row],[EC]])</f>
        <v>20.043333333333337</v>
      </c>
      <c r="S1025" t="str">
        <f>IF(sensor_data[[#This Row],[Filled Energy Consumption]]&gt;AVERAGE(sensor_data[Filled Energy Consumption]), "High", "Low")</f>
        <v>High</v>
      </c>
      <c r="T1025" t="s">
        <v>63</v>
      </c>
      <c r="U1025" t="b">
        <v>1</v>
      </c>
      <c r="V1025">
        <v>14</v>
      </c>
      <c r="W1025">
        <v>1</v>
      </c>
      <c r="X1025" t="s">
        <v>17</v>
      </c>
    </row>
    <row r="1026" spans="1:24" x14ac:dyDescent="0.3">
      <c r="A1026" s="1">
        <v>45519.879340277781</v>
      </c>
      <c r="B1026" s="1" t="str">
        <f>TEXT(sensor_data[[#This Row],[Timestamp]], "MMMM")</f>
        <v>August</v>
      </c>
      <c r="C10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26" s="2">
        <f>MONTH(sensor_data[[#This Row],[Timestamp]])</f>
        <v>8</v>
      </c>
      <c r="E1026" s="2">
        <f>DAY(sensor_data[[#This Row],[Timestamp]])</f>
        <v>15</v>
      </c>
      <c r="F1026" t="s">
        <v>489</v>
      </c>
      <c r="H1026">
        <v>104.1</v>
      </c>
      <c r="I1026">
        <v>68.599999999999994</v>
      </c>
      <c r="J1026" t="b">
        <v>1</v>
      </c>
      <c r="K1026">
        <v>5</v>
      </c>
      <c r="L1026" t="str">
        <f>IF(sensor_data[[#This Row],[HVAC Setting]]&lt;=2, "Low", IF(sensor_data[[#This Row],[HVAC Setting]]=3, "Normal", "High"))</f>
        <v>High</v>
      </c>
      <c r="M1026">
        <v>28.56</v>
      </c>
      <c r="N1026">
        <v>28.56</v>
      </c>
      <c r="O1026">
        <f>(sensor_data[[#This Row],[Energy Consumption]]-AVERAGE(sensor_data[Energy Consumption]))/_xlfn.STDEV.P(sensor_data[Energy Consumption])</f>
        <v>8.3241766711771317E-2</v>
      </c>
      <c r="P1026" t="str">
        <f>IF(ABS(sensor_data[[#This Row],[z_zcore]])&gt;3, "Outlier", "Normal")</f>
        <v>Normal</v>
      </c>
      <c r="Q1026">
        <f>AVERAGEIF(sensor_data[Unit ID], sensor_data[[#This Row],[Unit ID]], sensor_data[EC])</f>
        <v>20.043333333333337</v>
      </c>
      <c r="R1026">
        <f>IF(ISBLANK(sensor_data[[#This Row],[EC]]), sensor_data[[#This Row],[average]], sensor_data[[#This Row],[EC]])</f>
        <v>28.56</v>
      </c>
      <c r="S1026" t="str">
        <f>IF(sensor_data[[#This Row],[Filled Energy Consumption]]&gt;AVERAGE(sensor_data[Filled Energy Consumption]), "High", "Low")</f>
        <v>High</v>
      </c>
      <c r="T1026" t="s">
        <v>331</v>
      </c>
      <c r="U1026" t="b">
        <v>1</v>
      </c>
      <c r="V1026">
        <v>24</v>
      </c>
      <c r="W1026">
        <v>1</v>
      </c>
      <c r="X1026" t="s">
        <v>14</v>
      </c>
    </row>
    <row r="1027" spans="1:24" x14ac:dyDescent="0.3">
      <c r="A1027" s="1">
        <v>45342.920601851853</v>
      </c>
      <c r="B1027" s="1" t="str">
        <f>TEXT(sensor_data[[#This Row],[Timestamp]], "MMMM")</f>
        <v>February</v>
      </c>
      <c r="C10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27" s="2">
        <f>MONTH(sensor_data[[#This Row],[Timestamp]])</f>
        <v>2</v>
      </c>
      <c r="E1027" s="2">
        <f>DAY(sensor_data[[#This Row],[Timestamp]])</f>
        <v>20</v>
      </c>
      <c r="F1027" t="s">
        <v>489</v>
      </c>
      <c r="H1027">
        <v>48.9</v>
      </c>
      <c r="I1027">
        <v>39.4</v>
      </c>
      <c r="J1027" t="b">
        <v>0</v>
      </c>
      <c r="K1027">
        <v>2</v>
      </c>
      <c r="L1027" t="str">
        <f>IF(sensor_data[[#This Row],[HVAC Setting]]&lt;=2, "Low", IF(sensor_data[[#This Row],[HVAC Setting]]=3, "Normal", "High"))</f>
        <v>Low</v>
      </c>
      <c r="M1027">
        <v>13</v>
      </c>
      <c r="N1027">
        <v>13</v>
      </c>
      <c r="O1027">
        <f>(sensor_data[[#This Row],[Energy Consumption]]-AVERAGE(sensor_data[Energy Consumption]))/_xlfn.STDEV.P(sensor_data[Energy Consumption])</f>
        <v>-9.7694861577777695E-2</v>
      </c>
      <c r="P1027" t="str">
        <f>IF(ABS(sensor_data[[#This Row],[z_zcore]])&gt;3, "Outlier", "Normal")</f>
        <v>Normal</v>
      </c>
      <c r="Q1027">
        <f>AVERAGEIF(sensor_data[Unit ID], sensor_data[[#This Row],[Unit ID]], sensor_data[EC])</f>
        <v>20.043333333333337</v>
      </c>
      <c r="R1027">
        <f>IF(ISBLANK(sensor_data[[#This Row],[EC]]), sensor_data[[#This Row],[average]], sensor_data[[#This Row],[EC]])</f>
        <v>13</v>
      </c>
      <c r="S1027" t="str">
        <f>IF(sensor_data[[#This Row],[Filled Energy Consumption]]&gt;AVERAGE(sensor_data[Filled Energy Consumption]), "High", "Low")</f>
        <v>Low</v>
      </c>
      <c r="T1027" t="s">
        <v>140</v>
      </c>
      <c r="U1027" t="b">
        <v>0</v>
      </c>
      <c r="V1027">
        <v>6</v>
      </c>
      <c r="W1027">
        <v>0</v>
      </c>
      <c r="X1027" t="s">
        <v>19</v>
      </c>
    </row>
    <row r="1028" spans="1:24" x14ac:dyDescent="0.3">
      <c r="A1028" s="1">
        <v>45398.479490740741</v>
      </c>
      <c r="B1028" s="1" t="str">
        <f>TEXT(sensor_data[[#This Row],[Timestamp]], "MMMM")</f>
        <v>April</v>
      </c>
      <c r="C10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28" s="2">
        <f>MONTH(sensor_data[[#This Row],[Timestamp]])</f>
        <v>4</v>
      </c>
      <c r="E1028" s="2">
        <f>DAY(sensor_data[[#This Row],[Timestamp]])</f>
        <v>16</v>
      </c>
      <c r="F1028" t="s">
        <v>489</v>
      </c>
      <c r="H1028">
        <v>71.7</v>
      </c>
      <c r="I1028">
        <v>30.7</v>
      </c>
      <c r="J1028" t="b">
        <v>0</v>
      </c>
      <c r="K1028">
        <v>2</v>
      </c>
      <c r="L1028" t="str">
        <f>IF(sensor_data[[#This Row],[HVAC Setting]]&lt;=2, "Low", IF(sensor_data[[#This Row],[HVAC Setting]]=3, "Normal", "High"))</f>
        <v>Low</v>
      </c>
      <c r="M1028">
        <v>10</v>
      </c>
      <c r="N1028">
        <v>10</v>
      </c>
      <c r="O1028">
        <f>(sensor_data[[#This Row],[Energy Consumption]]-AVERAGE(sensor_data[Energy Consumption]))/_xlfn.STDEV.P(sensor_data[Energy Consumption])</f>
        <v>-0.13257981561817916</v>
      </c>
      <c r="P1028" t="str">
        <f>IF(ABS(sensor_data[[#This Row],[z_zcore]])&gt;3, "Outlier", "Normal")</f>
        <v>Normal</v>
      </c>
      <c r="Q1028">
        <f>AVERAGEIF(sensor_data[Unit ID], sensor_data[[#This Row],[Unit ID]], sensor_data[EC])</f>
        <v>20.043333333333337</v>
      </c>
      <c r="R1028">
        <f>IF(ISBLANK(sensor_data[[#This Row],[EC]]), sensor_data[[#This Row],[average]], sensor_data[[#This Row],[EC]])</f>
        <v>10</v>
      </c>
      <c r="S1028" t="str">
        <f>IF(sensor_data[[#This Row],[Filled Energy Consumption]]&gt;AVERAGE(sensor_data[Filled Energy Consumption]), "High", "Low")</f>
        <v>Low</v>
      </c>
      <c r="T1028" t="s">
        <v>75</v>
      </c>
      <c r="U1028" t="b">
        <v>0</v>
      </c>
      <c r="V1028">
        <v>4</v>
      </c>
      <c r="W1028">
        <v>0</v>
      </c>
      <c r="X1028" t="s">
        <v>14</v>
      </c>
    </row>
    <row r="1029" spans="1:24" x14ac:dyDescent="0.3">
      <c r="A1029" s="1">
        <v>45527.423773148148</v>
      </c>
      <c r="B1029" s="1" t="str">
        <f>TEXT(sensor_data[[#This Row],[Timestamp]], "MMMM")</f>
        <v>August</v>
      </c>
      <c r="C10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29" s="2">
        <f>MONTH(sensor_data[[#This Row],[Timestamp]])</f>
        <v>8</v>
      </c>
      <c r="E1029" s="2">
        <f>DAY(sensor_data[[#This Row],[Timestamp]])</f>
        <v>23</v>
      </c>
      <c r="F1029" t="s">
        <v>489</v>
      </c>
      <c r="H1029">
        <v>86.1</v>
      </c>
      <c r="I1029">
        <v>45.4</v>
      </c>
      <c r="J1029" t="b">
        <v>1</v>
      </c>
      <c r="K1029">
        <v>5</v>
      </c>
      <c r="L1029" t="str">
        <f>IF(sensor_data[[#This Row],[HVAC Setting]]&lt;=2, "Low", IF(sensor_data[[#This Row],[HVAC Setting]]=3, "Normal", "High"))</f>
        <v>High</v>
      </c>
      <c r="M1029">
        <v>29.03</v>
      </c>
      <c r="N1029">
        <v>29.03</v>
      </c>
      <c r="O1029">
        <f>(sensor_data[[#This Row],[Energy Consumption]]-AVERAGE(sensor_data[Energy Consumption]))/_xlfn.STDEV.P(sensor_data[Energy Consumption])</f>
        <v>8.8707076178100905E-2</v>
      </c>
      <c r="P1029" t="str">
        <f>IF(ABS(sensor_data[[#This Row],[z_zcore]])&gt;3, "Outlier", "Normal")</f>
        <v>Normal</v>
      </c>
      <c r="Q1029">
        <f>AVERAGEIF(sensor_data[Unit ID], sensor_data[[#This Row],[Unit ID]], sensor_data[EC])</f>
        <v>20.043333333333337</v>
      </c>
      <c r="R1029">
        <f>IF(ISBLANK(sensor_data[[#This Row],[EC]]), sensor_data[[#This Row],[average]], sensor_data[[#This Row],[EC]])</f>
        <v>29.03</v>
      </c>
      <c r="S1029" t="str">
        <f>IF(sensor_data[[#This Row],[Filled Energy Consumption]]&gt;AVERAGE(sensor_data[Filled Energy Consumption]), "High", "Low")</f>
        <v>High</v>
      </c>
      <c r="T1029" t="s">
        <v>411</v>
      </c>
      <c r="U1029" t="b">
        <v>1</v>
      </c>
      <c r="V1029">
        <v>10</v>
      </c>
      <c r="W1029">
        <v>1</v>
      </c>
      <c r="X1029" t="s">
        <v>17</v>
      </c>
    </row>
    <row r="1030" spans="1:24" x14ac:dyDescent="0.3">
      <c r="A1030" s="1">
        <v>45338.2655787037</v>
      </c>
      <c r="B1030" s="1" t="str">
        <f>TEXT(sensor_data[[#This Row],[Timestamp]], "MMMM")</f>
        <v>February</v>
      </c>
      <c r="C10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30" s="2">
        <f>MONTH(sensor_data[[#This Row],[Timestamp]])</f>
        <v>2</v>
      </c>
      <c r="E1030" s="2">
        <f>DAY(sensor_data[[#This Row],[Timestamp]])</f>
        <v>16</v>
      </c>
      <c r="F1030" t="s">
        <v>489</v>
      </c>
      <c r="H1030">
        <v>39.4</v>
      </c>
      <c r="I1030">
        <v>30.1</v>
      </c>
      <c r="J1030" t="b">
        <v>1</v>
      </c>
      <c r="K1030">
        <v>4</v>
      </c>
      <c r="L1030" t="str">
        <f>IF(sensor_data[[#This Row],[HVAC Setting]]&lt;=2, "Low", IF(sensor_data[[#This Row],[HVAC Setting]]=3, "Normal", "High"))</f>
        <v>High</v>
      </c>
      <c r="M1030">
        <v>23.49</v>
      </c>
      <c r="N1030">
        <v>23.49</v>
      </c>
      <c r="O1030">
        <f>(sensor_data[[#This Row],[Energy Consumption]]-AVERAGE(sensor_data[Energy Consumption]))/_xlfn.STDEV.P(sensor_data[Energy Consumption])</f>
        <v>2.4286194383492804E-2</v>
      </c>
      <c r="P1030" t="str">
        <f>IF(ABS(sensor_data[[#This Row],[z_zcore]])&gt;3, "Outlier", "Normal")</f>
        <v>Normal</v>
      </c>
      <c r="Q1030">
        <f>AVERAGEIF(sensor_data[Unit ID], sensor_data[[#This Row],[Unit ID]], sensor_data[EC])</f>
        <v>20.043333333333337</v>
      </c>
      <c r="R1030">
        <f>IF(ISBLANK(sensor_data[[#This Row],[EC]]), sensor_data[[#This Row],[average]], sensor_data[[#This Row],[EC]])</f>
        <v>23.49</v>
      </c>
      <c r="S1030" t="str">
        <f>IF(sensor_data[[#This Row],[Filled Energy Consumption]]&gt;AVERAGE(sensor_data[Filled Energy Consumption]), "High", "Low")</f>
        <v>High</v>
      </c>
      <c r="T1030" t="s">
        <v>490</v>
      </c>
      <c r="U1030" t="b">
        <v>1</v>
      </c>
      <c r="V1030">
        <v>17</v>
      </c>
      <c r="W1030">
        <v>0</v>
      </c>
      <c r="X1030" t="s">
        <v>14</v>
      </c>
    </row>
    <row r="1031" spans="1:24" x14ac:dyDescent="0.3">
      <c r="A1031" s="1">
        <v>45550.649293981478</v>
      </c>
      <c r="B1031" s="1" t="str">
        <f>TEXT(sensor_data[[#This Row],[Timestamp]], "MMMM")</f>
        <v>September</v>
      </c>
      <c r="C10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31" s="2">
        <f>MONTH(sensor_data[[#This Row],[Timestamp]])</f>
        <v>9</v>
      </c>
      <c r="E1031" s="2">
        <f>DAY(sensor_data[[#This Row],[Timestamp]])</f>
        <v>15</v>
      </c>
      <c r="F1031" t="s">
        <v>489</v>
      </c>
      <c r="H1031">
        <v>67.7</v>
      </c>
      <c r="I1031">
        <v>58.2</v>
      </c>
      <c r="J1031" t="b">
        <v>0</v>
      </c>
      <c r="K1031">
        <v>2.5</v>
      </c>
      <c r="L1031" t="str">
        <f>IF(sensor_data[[#This Row],[HVAC Setting]]&lt;=2, "Low", IF(sensor_data[[#This Row],[HVAC Setting]]=3, "Normal", "High"))</f>
        <v>High</v>
      </c>
      <c r="M1031">
        <v>13.12</v>
      </c>
      <c r="N1031">
        <v>13.12</v>
      </c>
      <c r="O1031">
        <f>(sensor_data[[#This Row],[Energy Consumption]]-AVERAGE(sensor_data[Energy Consumption]))/_xlfn.STDEV.P(sensor_data[Energy Consumption])</f>
        <v>-9.6299463416161649E-2</v>
      </c>
      <c r="P1031" t="str">
        <f>IF(ABS(sensor_data[[#This Row],[z_zcore]])&gt;3, "Outlier", "Normal")</f>
        <v>Normal</v>
      </c>
      <c r="Q1031">
        <f>AVERAGEIF(sensor_data[Unit ID], sensor_data[[#This Row],[Unit ID]], sensor_data[EC])</f>
        <v>20.043333333333337</v>
      </c>
      <c r="R1031">
        <f>IF(ISBLANK(sensor_data[[#This Row],[EC]]), sensor_data[[#This Row],[average]], sensor_data[[#This Row],[EC]])</f>
        <v>13.12</v>
      </c>
      <c r="S1031" t="str">
        <f>IF(sensor_data[[#This Row],[Filled Energy Consumption]]&gt;AVERAGE(sensor_data[Filled Energy Consumption]), "High", "Low")</f>
        <v>Low</v>
      </c>
      <c r="T1031" t="s">
        <v>65</v>
      </c>
      <c r="U1031" t="b">
        <v>0</v>
      </c>
      <c r="V1031">
        <v>22</v>
      </c>
      <c r="W1031">
        <v>0</v>
      </c>
      <c r="X1031" t="s">
        <v>17</v>
      </c>
    </row>
    <row r="1032" spans="1:24" x14ac:dyDescent="0.3">
      <c r="A1032" s="1">
        <v>45353.264189814814</v>
      </c>
      <c r="B1032" s="1" t="str">
        <f>TEXT(sensor_data[[#This Row],[Timestamp]], "MMMM")</f>
        <v>March</v>
      </c>
      <c r="C10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32" s="2">
        <f>MONTH(sensor_data[[#This Row],[Timestamp]])</f>
        <v>3</v>
      </c>
      <c r="E1032" s="2">
        <f>DAY(sensor_data[[#This Row],[Timestamp]])</f>
        <v>2</v>
      </c>
      <c r="F1032" t="s">
        <v>489</v>
      </c>
      <c r="H1032">
        <v>80.400000000000006</v>
      </c>
      <c r="I1032">
        <v>46</v>
      </c>
      <c r="J1032" t="b">
        <v>1</v>
      </c>
      <c r="K1032">
        <v>3.5</v>
      </c>
      <c r="L1032" t="str">
        <f>IF(sensor_data[[#This Row],[HVAC Setting]]&lt;=2, "Low", IF(sensor_data[[#This Row],[HVAC Setting]]=3, "Normal", "High"))</f>
        <v>High</v>
      </c>
      <c r="M1032">
        <v>20.98</v>
      </c>
      <c r="N1032">
        <v>20.98</v>
      </c>
      <c r="O1032">
        <f>(sensor_data[[#This Row],[Energy Consumption]]-AVERAGE(sensor_data[Energy Consumption]))/_xlfn.STDEV.P(sensor_data[Energy Consumption])</f>
        <v>-4.9008838303097463E-3</v>
      </c>
      <c r="P1032" t="str">
        <f>IF(ABS(sensor_data[[#This Row],[z_zcore]])&gt;3, "Outlier", "Normal")</f>
        <v>Normal</v>
      </c>
      <c r="Q1032">
        <f>AVERAGEIF(sensor_data[Unit ID], sensor_data[[#This Row],[Unit ID]], sensor_data[EC])</f>
        <v>20.043333333333337</v>
      </c>
      <c r="R1032">
        <f>IF(ISBLANK(sensor_data[[#This Row],[EC]]), sensor_data[[#This Row],[average]], sensor_data[[#This Row],[EC]])</f>
        <v>20.98</v>
      </c>
      <c r="S1032" t="str">
        <f>IF(sensor_data[[#This Row],[Filled Energy Consumption]]&gt;AVERAGE(sensor_data[Filled Energy Consumption]), "High", "Low")</f>
        <v>High</v>
      </c>
      <c r="T1032" t="s">
        <v>491</v>
      </c>
      <c r="U1032" t="b">
        <v>1</v>
      </c>
      <c r="V1032">
        <v>23</v>
      </c>
      <c r="W1032">
        <v>0</v>
      </c>
      <c r="X1032" t="s">
        <v>17</v>
      </c>
    </row>
    <row r="1033" spans="1:24" x14ac:dyDescent="0.3">
      <c r="A1033" s="1">
        <v>45455.805185185185</v>
      </c>
      <c r="B1033" s="1" t="str">
        <f>TEXT(sensor_data[[#This Row],[Timestamp]], "MMMM")</f>
        <v>June</v>
      </c>
      <c r="C10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33" s="2">
        <f>MONTH(sensor_data[[#This Row],[Timestamp]])</f>
        <v>6</v>
      </c>
      <c r="E1033" s="2">
        <f>DAY(sensor_data[[#This Row],[Timestamp]])</f>
        <v>12</v>
      </c>
      <c r="F1033" t="s">
        <v>489</v>
      </c>
      <c r="H1033">
        <v>99.3</v>
      </c>
      <c r="I1033">
        <v>47.6</v>
      </c>
      <c r="J1033" t="b">
        <v>1</v>
      </c>
      <c r="K1033">
        <v>4</v>
      </c>
      <c r="L1033" t="str">
        <f>IF(sensor_data[[#This Row],[HVAC Setting]]&lt;=2, "Low", IF(sensor_data[[#This Row],[HVAC Setting]]=3, "Normal", "High"))</f>
        <v>High</v>
      </c>
      <c r="M1033">
        <v>25.9</v>
      </c>
      <c r="N1033">
        <v>25.9</v>
      </c>
      <c r="O1033">
        <f>(sensor_data[[#This Row],[Energy Consumption]]-AVERAGE(sensor_data[Energy Consumption]))/_xlfn.STDEV.P(sensor_data[Energy Consumption])</f>
        <v>5.2310440795948661E-2</v>
      </c>
      <c r="P1033" t="str">
        <f>IF(ABS(sensor_data[[#This Row],[z_zcore]])&gt;3, "Outlier", "Normal")</f>
        <v>Normal</v>
      </c>
      <c r="Q1033">
        <f>AVERAGEIF(sensor_data[Unit ID], sensor_data[[#This Row],[Unit ID]], sensor_data[EC])</f>
        <v>20.043333333333337</v>
      </c>
      <c r="R1033">
        <f>IF(ISBLANK(sensor_data[[#This Row],[EC]]), sensor_data[[#This Row],[average]], sensor_data[[#This Row],[EC]])</f>
        <v>25.9</v>
      </c>
      <c r="S1033" t="str">
        <f>IF(sensor_data[[#This Row],[Filled Energy Consumption]]&gt;AVERAGE(sensor_data[Filled Energy Consumption]), "High", "Low")</f>
        <v>High</v>
      </c>
      <c r="T1033" t="s">
        <v>492</v>
      </c>
      <c r="U1033" t="b">
        <v>1</v>
      </c>
      <c r="V1033">
        <v>7</v>
      </c>
      <c r="W1033">
        <v>1</v>
      </c>
      <c r="X1033" t="s">
        <v>19</v>
      </c>
    </row>
    <row r="1034" spans="1:24" x14ac:dyDescent="0.3">
      <c r="A1034" s="1">
        <v>45531.709837962961</v>
      </c>
      <c r="B1034" s="1" t="str">
        <f>TEXT(sensor_data[[#This Row],[Timestamp]], "MMMM")</f>
        <v>August</v>
      </c>
      <c r="C10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34" s="2">
        <f>MONTH(sensor_data[[#This Row],[Timestamp]])</f>
        <v>8</v>
      </c>
      <c r="E1034" s="2">
        <f>DAY(sensor_data[[#This Row],[Timestamp]])</f>
        <v>27</v>
      </c>
      <c r="F1034" t="s">
        <v>489</v>
      </c>
      <c r="H1034">
        <v>91.5</v>
      </c>
      <c r="I1034">
        <v>41.2</v>
      </c>
      <c r="J1034" t="b">
        <v>0</v>
      </c>
      <c r="K1034">
        <v>5</v>
      </c>
      <c r="L1034" t="str">
        <f>IF(sensor_data[[#This Row],[HVAC Setting]]&lt;=2, "Low", IF(sensor_data[[#This Row],[HVAC Setting]]=3, "Normal", "High"))</f>
        <v>High</v>
      </c>
      <c r="M1034">
        <v>30.8</v>
      </c>
      <c r="N1034">
        <v>30.8</v>
      </c>
      <c r="O1034">
        <f>(sensor_data[[#This Row],[Energy Consumption]]-AVERAGE(sensor_data[Energy Consumption]))/_xlfn.STDEV.P(sensor_data[Energy Consumption])</f>
        <v>0.10928919906193778</v>
      </c>
      <c r="P1034" t="str">
        <f>IF(ABS(sensor_data[[#This Row],[z_zcore]])&gt;3, "Outlier", "Normal")</f>
        <v>Normal</v>
      </c>
      <c r="Q1034">
        <f>AVERAGEIF(sensor_data[Unit ID], sensor_data[[#This Row],[Unit ID]], sensor_data[EC])</f>
        <v>20.043333333333337</v>
      </c>
      <c r="R1034">
        <f>IF(ISBLANK(sensor_data[[#This Row],[EC]]), sensor_data[[#This Row],[average]], sensor_data[[#This Row],[EC]])</f>
        <v>30.8</v>
      </c>
      <c r="S1034" t="str">
        <f>IF(sensor_data[[#This Row],[Filled Energy Consumption]]&gt;AVERAGE(sensor_data[Filled Energy Consumption]), "High", "Low")</f>
        <v>High</v>
      </c>
      <c r="T1034" t="s">
        <v>144</v>
      </c>
      <c r="U1034" t="b">
        <v>0</v>
      </c>
      <c r="V1034">
        <v>1</v>
      </c>
      <c r="W1034">
        <v>0</v>
      </c>
      <c r="X1034" t="s">
        <v>14</v>
      </c>
    </row>
    <row r="1035" spans="1:24" x14ac:dyDescent="0.3">
      <c r="A1035" s="1">
        <v>45574.43041666667</v>
      </c>
      <c r="B1035" s="1" t="str">
        <f>TEXT(sensor_data[[#This Row],[Timestamp]], "MMMM")</f>
        <v>October</v>
      </c>
      <c r="C10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35" s="2">
        <f>MONTH(sensor_data[[#This Row],[Timestamp]])</f>
        <v>10</v>
      </c>
      <c r="E1035" s="2">
        <f>DAY(sensor_data[[#This Row],[Timestamp]])</f>
        <v>9</v>
      </c>
      <c r="F1035" t="s">
        <v>489</v>
      </c>
      <c r="H1035">
        <v>72.099999999999994</v>
      </c>
      <c r="I1035">
        <v>46.9</v>
      </c>
      <c r="J1035" t="b">
        <v>1</v>
      </c>
      <c r="K1035">
        <v>3</v>
      </c>
      <c r="L1035" t="str">
        <f>IF(sensor_data[[#This Row],[HVAC Setting]]&lt;=2, "Low", IF(sensor_data[[#This Row],[HVAC Setting]]=3, "Normal", "High"))</f>
        <v>Normal</v>
      </c>
      <c r="O1035">
        <f>(sensor_data[[#This Row],[Energy Consumption]]-AVERAGE(sensor_data[Energy Consumption]))/_xlfn.STDEV.P(sensor_data[Energy Consumption])</f>
        <v>-0.24886299575285079</v>
      </c>
      <c r="P1035" t="str">
        <f>IF(ABS(sensor_data[[#This Row],[z_zcore]])&gt;3, "Outlier", "Normal")</f>
        <v>Normal</v>
      </c>
      <c r="Q1035">
        <f>AVERAGEIF(sensor_data[Unit ID], sensor_data[[#This Row],[Unit ID]], sensor_data[EC])</f>
        <v>20.043333333333337</v>
      </c>
      <c r="R1035">
        <f>IF(ISBLANK(sensor_data[[#This Row],[EC]]), sensor_data[[#This Row],[average]], sensor_data[[#This Row],[EC]])</f>
        <v>20.043333333333337</v>
      </c>
      <c r="S1035" t="str">
        <f>IF(sensor_data[[#This Row],[Filled Energy Consumption]]&gt;AVERAGE(sensor_data[Filled Energy Consumption]), "High", "Low")</f>
        <v>High</v>
      </c>
      <c r="T1035" t="s">
        <v>157</v>
      </c>
      <c r="U1035" t="b">
        <v>1</v>
      </c>
      <c r="V1035">
        <v>15</v>
      </c>
      <c r="W1035">
        <v>0</v>
      </c>
      <c r="X1035" t="s">
        <v>17</v>
      </c>
    </row>
    <row r="1036" spans="1:24" x14ac:dyDescent="0.3">
      <c r="A1036" s="1">
        <v>45564.69158564815</v>
      </c>
      <c r="B1036" s="1" t="str">
        <f>TEXT(sensor_data[[#This Row],[Timestamp]], "MMMM")</f>
        <v>September</v>
      </c>
      <c r="C10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36" s="2">
        <f>MONTH(sensor_data[[#This Row],[Timestamp]])</f>
        <v>9</v>
      </c>
      <c r="E1036" s="2">
        <f>DAY(sensor_data[[#This Row],[Timestamp]])</f>
        <v>29</v>
      </c>
      <c r="F1036" t="s">
        <v>489</v>
      </c>
      <c r="H1036">
        <v>69.900000000000006</v>
      </c>
      <c r="I1036">
        <v>37.299999999999997</v>
      </c>
      <c r="J1036" t="b">
        <v>1</v>
      </c>
      <c r="K1036">
        <v>3.5</v>
      </c>
      <c r="L1036" t="str">
        <f>IF(sensor_data[[#This Row],[HVAC Setting]]&lt;=2, "Low", IF(sensor_data[[#This Row],[HVAC Setting]]=3, "Normal", "High"))</f>
        <v>High</v>
      </c>
      <c r="M1036">
        <v>19.91</v>
      </c>
      <c r="N1036">
        <v>19.91</v>
      </c>
      <c r="O1036">
        <f>(sensor_data[[#This Row],[Energy Consumption]]-AVERAGE(sensor_data[Energy Consumption]))/_xlfn.STDEV.P(sensor_data[Energy Consumption])</f>
        <v>-1.7343184104719613E-2</v>
      </c>
      <c r="P1036" t="str">
        <f>IF(ABS(sensor_data[[#This Row],[z_zcore]])&gt;3, "Outlier", "Normal")</f>
        <v>Normal</v>
      </c>
      <c r="Q1036">
        <f>AVERAGEIF(sensor_data[Unit ID], sensor_data[[#This Row],[Unit ID]], sensor_data[EC])</f>
        <v>20.043333333333337</v>
      </c>
      <c r="R1036">
        <f>IF(ISBLANK(sensor_data[[#This Row],[EC]]), sensor_data[[#This Row],[average]], sensor_data[[#This Row],[EC]])</f>
        <v>19.91</v>
      </c>
      <c r="S1036" t="str">
        <f>IF(sensor_data[[#This Row],[Filled Energy Consumption]]&gt;AVERAGE(sensor_data[Filled Energy Consumption]), "High", "Low")</f>
        <v>High</v>
      </c>
      <c r="T1036" t="s">
        <v>100</v>
      </c>
      <c r="U1036" t="b">
        <v>1</v>
      </c>
      <c r="V1036">
        <v>10</v>
      </c>
      <c r="W1036">
        <v>1</v>
      </c>
      <c r="X1036" t="s">
        <v>19</v>
      </c>
    </row>
    <row r="1037" spans="1:24" x14ac:dyDescent="0.3">
      <c r="A1037" s="1">
        <v>45464.500625000001</v>
      </c>
      <c r="B1037" s="1" t="str">
        <f>TEXT(sensor_data[[#This Row],[Timestamp]], "MMMM")</f>
        <v>June</v>
      </c>
      <c r="C10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37" s="2">
        <f>MONTH(sensor_data[[#This Row],[Timestamp]])</f>
        <v>6</v>
      </c>
      <c r="E1037" s="2">
        <f>DAY(sensor_data[[#This Row],[Timestamp]])</f>
        <v>21</v>
      </c>
      <c r="F1037" t="s">
        <v>489</v>
      </c>
      <c r="H1037">
        <v>95.4</v>
      </c>
      <c r="I1037">
        <v>60.5</v>
      </c>
      <c r="J1037" t="b">
        <v>0</v>
      </c>
      <c r="K1037">
        <v>3</v>
      </c>
      <c r="L1037" t="str">
        <f>IF(sensor_data[[#This Row],[HVAC Setting]]&lt;=2, "Low", IF(sensor_data[[#This Row],[HVAC Setting]]=3, "Normal", "High"))</f>
        <v>Normal</v>
      </c>
      <c r="M1037">
        <v>17</v>
      </c>
      <c r="N1037">
        <v>17</v>
      </c>
      <c r="O1037">
        <f>(sensor_data[[#This Row],[Energy Consumption]]-AVERAGE(sensor_data[Energy Consumption]))/_xlfn.STDEV.P(sensor_data[Energy Consumption])</f>
        <v>-5.1181589523909048E-2</v>
      </c>
      <c r="P1037" t="str">
        <f>IF(ABS(sensor_data[[#This Row],[z_zcore]])&gt;3, "Outlier", "Normal")</f>
        <v>Normal</v>
      </c>
      <c r="Q1037">
        <f>AVERAGEIF(sensor_data[Unit ID], sensor_data[[#This Row],[Unit ID]], sensor_data[EC])</f>
        <v>20.043333333333337</v>
      </c>
      <c r="R1037">
        <f>IF(ISBLANK(sensor_data[[#This Row],[EC]]), sensor_data[[#This Row],[average]], sensor_data[[#This Row],[EC]])</f>
        <v>17</v>
      </c>
      <c r="S1037" t="str">
        <f>IF(sensor_data[[#This Row],[Filled Energy Consumption]]&gt;AVERAGE(sensor_data[Filled Energy Consumption]), "High", "Low")</f>
        <v>Low</v>
      </c>
      <c r="T1037" t="s">
        <v>262</v>
      </c>
      <c r="U1037" t="b">
        <v>0</v>
      </c>
      <c r="V1037">
        <v>6</v>
      </c>
      <c r="W1037">
        <v>1</v>
      </c>
      <c r="X1037" t="s">
        <v>17</v>
      </c>
    </row>
    <row r="1038" spans="1:24" x14ac:dyDescent="0.3">
      <c r="A1038" s="1">
        <v>45574.471238425926</v>
      </c>
      <c r="B1038" s="1" t="str">
        <f>TEXT(sensor_data[[#This Row],[Timestamp]], "MMMM")</f>
        <v>October</v>
      </c>
      <c r="C10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38" s="2">
        <f>MONTH(sensor_data[[#This Row],[Timestamp]])</f>
        <v>10</v>
      </c>
      <c r="E1038" s="2">
        <f>DAY(sensor_data[[#This Row],[Timestamp]])</f>
        <v>9</v>
      </c>
      <c r="F1038" t="s">
        <v>489</v>
      </c>
      <c r="H1038">
        <v>68.900000000000006</v>
      </c>
      <c r="I1038">
        <v>40</v>
      </c>
      <c r="J1038" t="b">
        <v>0</v>
      </c>
      <c r="K1038">
        <v>2</v>
      </c>
      <c r="L1038" t="str">
        <f>IF(sensor_data[[#This Row],[HVAC Setting]]&lt;=2, "Low", IF(sensor_data[[#This Row],[HVAC Setting]]=3, "Normal", "High"))</f>
        <v>Low</v>
      </c>
      <c r="M1038">
        <v>10</v>
      </c>
      <c r="N1038">
        <v>10</v>
      </c>
      <c r="O1038">
        <f>(sensor_data[[#This Row],[Energy Consumption]]-AVERAGE(sensor_data[Energy Consumption]))/_xlfn.STDEV.P(sensor_data[Energy Consumption])</f>
        <v>-0.13257981561817916</v>
      </c>
      <c r="P1038" t="str">
        <f>IF(ABS(sensor_data[[#This Row],[z_zcore]])&gt;3, "Outlier", "Normal")</f>
        <v>Normal</v>
      </c>
      <c r="Q1038">
        <f>AVERAGEIF(sensor_data[Unit ID], sensor_data[[#This Row],[Unit ID]], sensor_data[EC])</f>
        <v>20.043333333333337</v>
      </c>
      <c r="R1038">
        <f>IF(ISBLANK(sensor_data[[#This Row],[EC]]), sensor_data[[#This Row],[average]], sensor_data[[#This Row],[EC]])</f>
        <v>10</v>
      </c>
      <c r="S1038" t="str">
        <f>IF(sensor_data[[#This Row],[Filled Energy Consumption]]&gt;AVERAGE(sensor_data[Filled Energy Consumption]), "High", "Low")</f>
        <v>Low</v>
      </c>
      <c r="T1038" t="s">
        <v>382</v>
      </c>
      <c r="U1038" t="b">
        <v>0</v>
      </c>
      <c r="V1038">
        <v>15</v>
      </c>
      <c r="W1038">
        <v>0</v>
      </c>
      <c r="X1038" t="s">
        <v>19</v>
      </c>
    </row>
    <row r="1039" spans="1:24" x14ac:dyDescent="0.3">
      <c r="A1039" s="1">
        <v>45331.96366898148</v>
      </c>
      <c r="B1039" s="1" t="str">
        <f>TEXT(sensor_data[[#This Row],[Timestamp]], "MMMM")</f>
        <v>February</v>
      </c>
      <c r="C10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39" s="2">
        <f>MONTH(sensor_data[[#This Row],[Timestamp]])</f>
        <v>2</v>
      </c>
      <c r="E1039" s="2">
        <f>DAY(sensor_data[[#This Row],[Timestamp]])</f>
        <v>9</v>
      </c>
      <c r="F1039" t="s">
        <v>489</v>
      </c>
      <c r="H1039">
        <v>36.6</v>
      </c>
      <c r="I1039">
        <v>30.9</v>
      </c>
      <c r="J1039" t="b">
        <v>0</v>
      </c>
      <c r="K1039">
        <v>2</v>
      </c>
      <c r="L1039" t="str">
        <f>IF(sensor_data[[#This Row],[HVAC Setting]]&lt;=2, "Low", IF(sensor_data[[#This Row],[HVAC Setting]]=3, "Normal", "High"))</f>
        <v>Low</v>
      </c>
      <c r="M1039">
        <v>13</v>
      </c>
      <c r="N1039">
        <v>13</v>
      </c>
      <c r="O1039">
        <f>(sensor_data[[#This Row],[Energy Consumption]]-AVERAGE(sensor_data[Energy Consumption]))/_xlfn.STDEV.P(sensor_data[Energy Consumption])</f>
        <v>-9.7694861577777695E-2</v>
      </c>
      <c r="P1039" t="str">
        <f>IF(ABS(sensor_data[[#This Row],[z_zcore]])&gt;3, "Outlier", "Normal")</f>
        <v>Normal</v>
      </c>
      <c r="Q1039">
        <f>AVERAGEIF(sensor_data[Unit ID], sensor_data[[#This Row],[Unit ID]], sensor_data[EC])</f>
        <v>20.043333333333337</v>
      </c>
      <c r="R1039">
        <f>IF(ISBLANK(sensor_data[[#This Row],[EC]]), sensor_data[[#This Row],[average]], sensor_data[[#This Row],[EC]])</f>
        <v>13</v>
      </c>
      <c r="S1039" t="str">
        <f>IF(sensor_data[[#This Row],[Filled Energy Consumption]]&gt;AVERAGE(sensor_data[Filled Energy Consumption]), "High", "Low")</f>
        <v>Low</v>
      </c>
      <c r="T1039" t="s">
        <v>378</v>
      </c>
      <c r="U1039" t="b">
        <v>0</v>
      </c>
      <c r="V1039">
        <v>5</v>
      </c>
      <c r="W1039">
        <v>0</v>
      </c>
      <c r="X1039" t="s">
        <v>14</v>
      </c>
    </row>
    <row r="1040" spans="1:24" x14ac:dyDescent="0.3">
      <c r="A1040" s="1">
        <v>45563.917638888888</v>
      </c>
      <c r="B1040" s="1" t="str">
        <f>TEXT(sensor_data[[#This Row],[Timestamp]], "MMMM")</f>
        <v>September</v>
      </c>
      <c r="C10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40" s="2">
        <f>MONTH(sensor_data[[#This Row],[Timestamp]])</f>
        <v>9</v>
      </c>
      <c r="E1040" s="2">
        <f>DAY(sensor_data[[#This Row],[Timestamp]])</f>
        <v>28</v>
      </c>
      <c r="F1040" t="s">
        <v>489</v>
      </c>
      <c r="H1040">
        <v>62.4</v>
      </c>
      <c r="I1040">
        <v>37.4</v>
      </c>
      <c r="J1040" t="b">
        <v>0</v>
      </c>
      <c r="K1040">
        <v>2.5</v>
      </c>
      <c r="L1040" t="str">
        <f>IF(sensor_data[[#This Row],[HVAC Setting]]&lt;=2, "Low", IF(sensor_data[[#This Row],[HVAC Setting]]=3, "Normal", "High"))</f>
        <v>High</v>
      </c>
      <c r="M1040">
        <v>13.12</v>
      </c>
      <c r="N1040">
        <v>13.12</v>
      </c>
      <c r="O1040">
        <f>(sensor_data[[#This Row],[Energy Consumption]]-AVERAGE(sensor_data[Energy Consumption]))/_xlfn.STDEV.P(sensor_data[Energy Consumption])</f>
        <v>-9.6299463416161649E-2</v>
      </c>
      <c r="P1040" t="str">
        <f>IF(ABS(sensor_data[[#This Row],[z_zcore]])&gt;3, "Outlier", "Normal")</f>
        <v>Normal</v>
      </c>
      <c r="Q1040">
        <f>AVERAGEIF(sensor_data[Unit ID], sensor_data[[#This Row],[Unit ID]], sensor_data[EC])</f>
        <v>20.043333333333337</v>
      </c>
      <c r="R1040">
        <f>IF(ISBLANK(sensor_data[[#This Row],[EC]]), sensor_data[[#This Row],[average]], sensor_data[[#This Row],[EC]])</f>
        <v>13.12</v>
      </c>
      <c r="S1040" t="str">
        <f>IF(sensor_data[[#This Row],[Filled Energy Consumption]]&gt;AVERAGE(sensor_data[Filled Energy Consumption]), "High", "Low")</f>
        <v>Low</v>
      </c>
      <c r="T1040" t="s">
        <v>38</v>
      </c>
      <c r="U1040" t="b">
        <v>0</v>
      </c>
      <c r="V1040">
        <v>4</v>
      </c>
      <c r="W1040">
        <v>0</v>
      </c>
      <c r="X1040" t="s">
        <v>17</v>
      </c>
    </row>
    <row r="1041" spans="1:24" x14ac:dyDescent="0.3">
      <c r="A1041" s="1">
        <v>45309.966805555552</v>
      </c>
      <c r="B1041" s="1" t="str">
        <f>TEXT(sensor_data[[#This Row],[Timestamp]], "MMMM")</f>
        <v>January</v>
      </c>
      <c r="C10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41" s="2">
        <f>MONTH(sensor_data[[#This Row],[Timestamp]])</f>
        <v>1</v>
      </c>
      <c r="E1041" s="2">
        <f>DAY(sensor_data[[#This Row],[Timestamp]])</f>
        <v>18</v>
      </c>
      <c r="F1041" t="s">
        <v>489</v>
      </c>
      <c r="H1041">
        <v>48.9</v>
      </c>
      <c r="I1041">
        <v>35.1</v>
      </c>
      <c r="J1041" t="b">
        <v>1</v>
      </c>
      <c r="K1041">
        <v>4</v>
      </c>
      <c r="L1041" t="str">
        <f>IF(sensor_data[[#This Row],[HVAC Setting]]&lt;=2, "Low", IF(sensor_data[[#This Row],[HVAC Setting]]=3, "Normal", "High"))</f>
        <v>High</v>
      </c>
      <c r="M1041">
        <v>24.2</v>
      </c>
      <c r="N1041">
        <v>24.2</v>
      </c>
      <c r="O1041">
        <f>(sensor_data[[#This Row],[Energy Consumption]]-AVERAGE(sensor_data[Energy Consumption]))/_xlfn.STDEV.P(sensor_data[Energy Consumption])</f>
        <v>3.2542300173054498E-2</v>
      </c>
      <c r="P1041" t="str">
        <f>IF(ABS(sensor_data[[#This Row],[z_zcore]])&gt;3, "Outlier", "Normal")</f>
        <v>Normal</v>
      </c>
      <c r="Q1041">
        <f>AVERAGEIF(sensor_data[Unit ID], sensor_data[[#This Row],[Unit ID]], sensor_data[EC])</f>
        <v>20.043333333333337</v>
      </c>
      <c r="R1041">
        <f>IF(ISBLANK(sensor_data[[#This Row],[EC]]), sensor_data[[#This Row],[average]], sensor_data[[#This Row],[EC]])</f>
        <v>24.2</v>
      </c>
      <c r="S1041" t="str">
        <f>IF(sensor_data[[#This Row],[Filled Energy Consumption]]&gt;AVERAGE(sensor_data[Filled Energy Consumption]), "High", "Low")</f>
        <v>High</v>
      </c>
      <c r="T1041" t="s">
        <v>117</v>
      </c>
      <c r="U1041" t="b">
        <v>1</v>
      </c>
      <c r="V1041">
        <v>15</v>
      </c>
      <c r="W1041">
        <v>0</v>
      </c>
      <c r="X1041" t="s">
        <v>19</v>
      </c>
    </row>
    <row r="1042" spans="1:24" x14ac:dyDescent="0.3">
      <c r="A1042" s="1">
        <v>45592.48233796296</v>
      </c>
      <c r="B1042" s="1" t="str">
        <f>TEXT(sensor_data[[#This Row],[Timestamp]], "MMMM")</f>
        <v>October</v>
      </c>
      <c r="C10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42" s="2">
        <f>MONTH(sensor_data[[#This Row],[Timestamp]])</f>
        <v>10</v>
      </c>
      <c r="E1042" s="2">
        <f>DAY(sensor_data[[#This Row],[Timestamp]])</f>
        <v>27</v>
      </c>
      <c r="F1042" t="s">
        <v>493</v>
      </c>
      <c r="H1042">
        <v>69.3</v>
      </c>
      <c r="I1042">
        <v>53.7</v>
      </c>
      <c r="J1042" t="b">
        <v>1</v>
      </c>
      <c r="K1042">
        <v>4.5</v>
      </c>
      <c r="L1042" t="str">
        <f>IF(sensor_data[[#This Row],[HVAC Setting]]&lt;=2, "Low", IF(sensor_data[[#This Row],[HVAC Setting]]=3, "Normal", "High"))</f>
        <v>High</v>
      </c>
      <c r="M1042">
        <v>25.45</v>
      </c>
      <c r="N1042">
        <v>25.45</v>
      </c>
      <c r="O1042">
        <f>(sensor_data[[#This Row],[Energy Consumption]]-AVERAGE(sensor_data[Energy Consumption]))/_xlfn.STDEV.P(sensor_data[Energy Consumption])</f>
        <v>4.7077697689888447E-2</v>
      </c>
      <c r="P1042" t="str">
        <f>IF(ABS(sensor_data[[#This Row],[z_zcore]])&gt;3, "Outlier", "Normal")</f>
        <v>Normal</v>
      </c>
      <c r="Q1042">
        <f>AVERAGEIF(sensor_data[Unit ID], sensor_data[[#This Row],[Unit ID]], sensor_data[EC])</f>
        <v>18.684242424242424</v>
      </c>
      <c r="R1042">
        <f>IF(ISBLANK(sensor_data[[#This Row],[EC]]), sensor_data[[#This Row],[average]], sensor_data[[#This Row],[EC]])</f>
        <v>25.45</v>
      </c>
      <c r="S1042" t="str">
        <f>IF(sensor_data[[#This Row],[Filled Energy Consumption]]&gt;AVERAGE(sensor_data[Filled Energy Consumption]), "High", "Low")</f>
        <v>High</v>
      </c>
      <c r="T1042" t="s">
        <v>324</v>
      </c>
      <c r="U1042" t="b">
        <v>1</v>
      </c>
      <c r="V1042">
        <v>18</v>
      </c>
      <c r="W1042">
        <v>1</v>
      </c>
      <c r="X1042" t="s">
        <v>17</v>
      </c>
    </row>
    <row r="1043" spans="1:24" x14ac:dyDescent="0.3">
      <c r="A1043" s="1">
        <v>45508.129317129627</v>
      </c>
      <c r="B1043" s="1" t="str">
        <f>TEXT(sensor_data[[#This Row],[Timestamp]], "MMMM")</f>
        <v>August</v>
      </c>
      <c r="C10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43" s="2">
        <f>MONTH(sensor_data[[#This Row],[Timestamp]])</f>
        <v>8</v>
      </c>
      <c r="E1043" s="2">
        <f>DAY(sensor_data[[#This Row],[Timestamp]])</f>
        <v>4</v>
      </c>
      <c r="F1043" t="s">
        <v>493</v>
      </c>
      <c r="H1043">
        <v>84.2</v>
      </c>
      <c r="I1043">
        <v>50.6</v>
      </c>
      <c r="J1043" t="b">
        <v>1</v>
      </c>
      <c r="K1043">
        <v>3.5</v>
      </c>
      <c r="L1043" t="str">
        <f>IF(sensor_data[[#This Row],[HVAC Setting]]&lt;=2, "Low", IF(sensor_data[[#This Row],[HVAC Setting]]=3, "Normal", "High"))</f>
        <v>High</v>
      </c>
      <c r="M1043">
        <v>19.829999999999998</v>
      </c>
      <c r="N1043">
        <v>19.829999999999998</v>
      </c>
      <c r="O1043">
        <f>(sensor_data[[#This Row],[Energy Consumption]]-AVERAGE(sensor_data[Energy Consumption]))/_xlfn.STDEV.P(sensor_data[Energy Consumption])</f>
        <v>-1.8273449545797005E-2</v>
      </c>
      <c r="P1043" t="str">
        <f>IF(ABS(sensor_data[[#This Row],[z_zcore]])&gt;3, "Outlier", "Normal")</f>
        <v>Normal</v>
      </c>
      <c r="Q1043">
        <f>AVERAGEIF(sensor_data[Unit ID], sensor_data[[#This Row],[Unit ID]], sensor_data[EC])</f>
        <v>18.684242424242424</v>
      </c>
      <c r="R1043">
        <f>IF(ISBLANK(sensor_data[[#This Row],[EC]]), sensor_data[[#This Row],[average]], sensor_data[[#This Row],[EC]])</f>
        <v>19.829999999999998</v>
      </c>
      <c r="S1043" t="str">
        <f>IF(sensor_data[[#This Row],[Filled Energy Consumption]]&gt;AVERAGE(sensor_data[Filled Energy Consumption]), "High", "Low")</f>
        <v>High</v>
      </c>
      <c r="T1043" t="s">
        <v>159</v>
      </c>
      <c r="U1043" t="b">
        <v>1</v>
      </c>
      <c r="V1043">
        <v>4</v>
      </c>
      <c r="W1043">
        <v>1</v>
      </c>
      <c r="X1043" t="s">
        <v>17</v>
      </c>
    </row>
    <row r="1044" spans="1:24" x14ac:dyDescent="0.3">
      <c r="A1044" s="1">
        <v>45373.428391203706</v>
      </c>
      <c r="B1044" s="1" t="str">
        <f>TEXT(sensor_data[[#This Row],[Timestamp]], "MMMM")</f>
        <v>March</v>
      </c>
      <c r="C10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44" s="2">
        <f>MONTH(sensor_data[[#This Row],[Timestamp]])</f>
        <v>3</v>
      </c>
      <c r="E1044" s="2">
        <f>DAY(sensor_data[[#This Row],[Timestamp]])</f>
        <v>22</v>
      </c>
      <c r="F1044" t="s">
        <v>493</v>
      </c>
      <c r="H1044">
        <v>73.3</v>
      </c>
      <c r="I1044">
        <v>36.9</v>
      </c>
      <c r="J1044" t="b">
        <v>0</v>
      </c>
      <c r="K1044">
        <v>2</v>
      </c>
      <c r="L1044" t="str">
        <f>IF(sensor_data[[#This Row],[HVAC Setting]]&lt;=2, "Low", IF(sensor_data[[#This Row],[HVAC Setting]]=3, "Normal", "High"))</f>
        <v>Low</v>
      </c>
      <c r="M1044">
        <v>10</v>
      </c>
      <c r="N1044">
        <v>10</v>
      </c>
      <c r="O1044">
        <f>(sensor_data[[#This Row],[Energy Consumption]]-AVERAGE(sensor_data[Energy Consumption]))/_xlfn.STDEV.P(sensor_data[Energy Consumption])</f>
        <v>-0.13257981561817916</v>
      </c>
      <c r="P1044" t="str">
        <f>IF(ABS(sensor_data[[#This Row],[z_zcore]])&gt;3, "Outlier", "Normal")</f>
        <v>Normal</v>
      </c>
      <c r="Q1044">
        <f>AVERAGEIF(sensor_data[Unit ID], sensor_data[[#This Row],[Unit ID]], sensor_data[EC])</f>
        <v>18.684242424242424</v>
      </c>
      <c r="R1044">
        <f>IF(ISBLANK(sensor_data[[#This Row],[EC]]), sensor_data[[#This Row],[average]], sensor_data[[#This Row],[EC]])</f>
        <v>10</v>
      </c>
      <c r="S1044" t="str">
        <f>IF(sensor_data[[#This Row],[Filled Energy Consumption]]&gt;AVERAGE(sensor_data[Filled Energy Consumption]), "High", "Low")</f>
        <v>Low</v>
      </c>
      <c r="T1044" t="s">
        <v>345</v>
      </c>
      <c r="U1044" t="b">
        <v>0</v>
      </c>
      <c r="V1044">
        <v>22</v>
      </c>
      <c r="W1044">
        <v>1</v>
      </c>
      <c r="X1044" t="s">
        <v>17</v>
      </c>
    </row>
    <row r="1045" spans="1:24" x14ac:dyDescent="0.3">
      <c r="A1045" s="1">
        <v>45528.630937499998</v>
      </c>
      <c r="B1045" s="1" t="str">
        <f>TEXT(sensor_data[[#This Row],[Timestamp]], "MMMM")</f>
        <v>August</v>
      </c>
      <c r="C10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45" s="2">
        <f>MONTH(sensor_data[[#This Row],[Timestamp]])</f>
        <v>8</v>
      </c>
      <c r="E1045" s="2">
        <f>DAY(sensor_data[[#This Row],[Timestamp]])</f>
        <v>24</v>
      </c>
      <c r="F1045" t="s">
        <v>493</v>
      </c>
      <c r="H1045">
        <v>93.1</v>
      </c>
      <c r="I1045">
        <v>65.3</v>
      </c>
      <c r="J1045" t="b">
        <v>1</v>
      </c>
      <c r="K1045">
        <v>4.5</v>
      </c>
      <c r="L1045" t="str">
        <f>IF(sensor_data[[#This Row],[HVAC Setting]]&lt;=2, "Low", IF(sensor_data[[#This Row],[HVAC Setting]]=3, "Normal", "High"))</f>
        <v>High</v>
      </c>
      <c r="M1045">
        <v>27.34</v>
      </c>
      <c r="N1045">
        <v>27.34</v>
      </c>
      <c r="O1045">
        <f>(sensor_data[[#This Row],[Energy Consumption]]-AVERAGE(sensor_data[Energy Consumption]))/_xlfn.STDEV.P(sensor_data[Energy Consumption])</f>
        <v>6.9055218735341387E-2</v>
      </c>
      <c r="P1045" t="str">
        <f>IF(ABS(sensor_data[[#This Row],[z_zcore]])&gt;3, "Outlier", "Normal")</f>
        <v>Normal</v>
      </c>
      <c r="Q1045">
        <f>AVERAGEIF(sensor_data[Unit ID], sensor_data[[#This Row],[Unit ID]], sensor_data[EC])</f>
        <v>18.684242424242424</v>
      </c>
      <c r="R1045">
        <f>IF(ISBLANK(sensor_data[[#This Row],[EC]]), sensor_data[[#This Row],[average]], sensor_data[[#This Row],[EC]])</f>
        <v>27.34</v>
      </c>
      <c r="S1045" t="str">
        <f>IF(sensor_data[[#This Row],[Filled Energy Consumption]]&gt;AVERAGE(sensor_data[Filled Energy Consumption]), "High", "Low")</f>
        <v>High</v>
      </c>
      <c r="T1045" t="s">
        <v>494</v>
      </c>
      <c r="U1045" t="b">
        <v>1</v>
      </c>
      <c r="V1045">
        <v>13</v>
      </c>
      <c r="W1045">
        <v>0</v>
      </c>
      <c r="X1045" t="s">
        <v>19</v>
      </c>
    </row>
    <row r="1046" spans="1:24" x14ac:dyDescent="0.3">
      <c r="A1046" s="1">
        <v>45355.36855324074</v>
      </c>
      <c r="B1046" s="1" t="str">
        <f>TEXT(sensor_data[[#This Row],[Timestamp]], "MMMM")</f>
        <v>March</v>
      </c>
      <c r="C10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46" s="2">
        <f>MONTH(sensor_data[[#This Row],[Timestamp]])</f>
        <v>3</v>
      </c>
      <c r="E1046" s="2">
        <f>DAY(sensor_data[[#This Row],[Timestamp]])</f>
        <v>4</v>
      </c>
      <c r="F1046" t="s">
        <v>493</v>
      </c>
      <c r="H1046">
        <v>71.400000000000006</v>
      </c>
      <c r="I1046">
        <v>40.299999999999997</v>
      </c>
      <c r="J1046" t="b">
        <v>1</v>
      </c>
      <c r="K1046">
        <v>3</v>
      </c>
      <c r="L1046" t="str">
        <f>IF(sensor_data[[#This Row],[HVAC Setting]]&lt;=2, "Low", IF(sensor_data[[#This Row],[HVAC Setting]]=3, "Normal", "High"))</f>
        <v>Normal</v>
      </c>
      <c r="M1046">
        <v>17.260000000000002</v>
      </c>
      <c r="N1046">
        <v>17.260000000000002</v>
      </c>
      <c r="O1046">
        <f>(sensor_data[[#This Row],[Energy Consumption]]-AVERAGE(sensor_data[Energy Consumption]))/_xlfn.STDEV.P(sensor_data[Energy Consumption])</f>
        <v>-4.8158226840407568E-2</v>
      </c>
      <c r="P1046" t="str">
        <f>IF(ABS(sensor_data[[#This Row],[z_zcore]])&gt;3, "Outlier", "Normal")</f>
        <v>Normal</v>
      </c>
      <c r="Q1046">
        <f>AVERAGEIF(sensor_data[Unit ID], sensor_data[[#This Row],[Unit ID]], sensor_data[EC])</f>
        <v>18.684242424242424</v>
      </c>
      <c r="R1046">
        <f>IF(ISBLANK(sensor_data[[#This Row],[EC]]), sensor_data[[#This Row],[average]], sensor_data[[#This Row],[EC]])</f>
        <v>17.260000000000002</v>
      </c>
      <c r="S1046" t="str">
        <f>IF(sensor_data[[#This Row],[Filled Energy Consumption]]&gt;AVERAGE(sensor_data[Filled Energy Consumption]), "High", "Low")</f>
        <v>Low</v>
      </c>
      <c r="T1046" t="s">
        <v>388</v>
      </c>
      <c r="U1046" t="b">
        <v>1</v>
      </c>
      <c r="V1046">
        <v>15</v>
      </c>
      <c r="W1046">
        <v>1</v>
      </c>
      <c r="X1046" t="s">
        <v>14</v>
      </c>
    </row>
    <row r="1047" spans="1:24" x14ac:dyDescent="0.3">
      <c r="A1047" s="1">
        <v>45483.268333333333</v>
      </c>
      <c r="B1047" s="1" t="str">
        <f>TEXT(sensor_data[[#This Row],[Timestamp]], "MMMM")</f>
        <v>July</v>
      </c>
      <c r="C10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47" s="2">
        <f>MONTH(sensor_data[[#This Row],[Timestamp]])</f>
        <v>7</v>
      </c>
      <c r="E1047" s="2">
        <f>DAY(sensor_data[[#This Row],[Timestamp]])</f>
        <v>10</v>
      </c>
      <c r="F1047" t="s">
        <v>493</v>
      </c>
      <c r="H1047">
        <v>84.8</v>
      </c>
      <c r="I1047">
        <v>57</v>
      </c>
      <c r="J1047" t="b">
        <v>0</v>
      </c>
      <c r="K1047">
        <v>4</v>
      </c>
      <c r="L1047" t="str">
        <f>IF(sensor_data[[#This Row],[HVAC Setting]]&lt;=2, "Low", IF(sensor_data[[#This Row],[HVAC Setting]]=3, "Normal", "High"))</f>
        <v>High</v>
      </c>
      <c r="M1047">
        <v>21</v>
      </c>
      <c r="N1047">
        <v>21</v>
      </c>
      <c r="O1047">
        <f>(sensor_data[[#This Row],[Energy Consumption]]-AVERAGE(sensor_data[Energy Consumption]))/_xlfn.STDEV.P(sensor_data[Energy Consumption])</f>
        <v>-4.6683174700404085E-3</v>
      </c>
      <c r="P1047" t="str">
        <f>IF(ABS(sensor_data[[#This Row],[z_zcore]])&gt;3, "Outlier", "Normal")</f>
        <v>Normal</v>
      </c>
      <c r="Q1047">
        <f>AVERAGEIF(sensor_data[Unit ID], sensor_data[[#This Row],[Unit ID]], sensor_data[EC])</f>
        <v>18.684242424242424</v>
      </c>
      <c r="R1047">
        <f>IF(ISBLANK(sensor_data[[#This Row],[EC]]), sensor_data[[#This Row],[average]], sensor_data[[#This Row],[EC]])</f>
        <v>21</v>
      </c>
      <c r="S1047" t="str">
        <f>IF(sensor_data[[#This Row],[Filled Energy Consumption]]&gt;AVERAGE(sensor_data[Filled Energy Consumption]), "High", "Low")</f>
        <v>High</v>
      </c>
      <c r="T1047" t="s">
        <v>495</v>
      </c>
      <c r="U1047" t="b">
        <v>0</v>
      </c>
      <c r="V1047">
        <v>12</v>
      </c>
      <c r="W1047">
        <v>0</v>
      </c>
      <c r="X1047" t="s">
        <v>17</v>
      </c>
    </row>
    <row r="1048" spans="1:24" x14ac:dyDescent="0.3">
      <c r="A1048" s="1">
        <v>45604.033229166664</v>
      </c>
      <c r="B1048" s="1" t="str">
        <f>TEXT(sensor_data[[#This Row],[Timestamp]], "MMMM")</f>
        <v>November</v>
      </c>
      <c r="C10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48" s="2">
        <f>MONTH(sensor_data[[#This Row],[Timestamp]])</f>
        <v>11</v>
      </c>
      <c r="E1048" s="2">
        <f>DAY(sensor_data[[#This Row],[Timestamp]])</f>
        <v>8</v>
      </c>
      <c r="F1048" t="s">
        <v>493</v>
      </c>
      <c r="H1048">
        <v>67.5</v>
      </c>
      <c r="I1048">
        <v>36.1</v>
      </c>
      <c r="J1048" t="b">
        <v>1</v>
      </c>
      <c r="K1048">
        <v>2</v>
      </c>
      <c r="L1048" t="str">
        <f>IF(sensor_data[[#This Row],[HVAC Setting]]&lt;=2, "Low", IF(sensor_data[[#This Row],[HVAC Setting]]=3, "Normal", "High"))</f>
        <v>Low</v>
      </c>
      <c r="M1048">
        <v>11.51</v>
      </c>
      <c r="N1048">
        <v>11.51</v>
      </c>
      <c r="O1048">
        <f>(sensor_data[[#This Row],[Energy Consumption]]-AVERAGE(sensor_data[Energy Consumption]))/_xlfn.STDEV.P(sensor_data[Energy Consumption])</f>
        <v>-0.11502105541784377</v>
      </c>
      <c r="P1048" t="str">
        <f>IF(ABS(sensor_data[[#This Row],[z_zcore]])&gt;3, "Outlier", "Normal")</f>
        <v>Normal</v>
      </c>
      <c r="Q1048">
        <f>AVERAGEIF(sensor_data[Unit ID], sensor_data[[#This Row],[Unit ID]], sensor_data[EC])</f>
        <v>18.684242424242424</v>
      </c>
      <c r="R1048">
        <f>IF(ISBLANK(sensor_data[[#This Row],[EC]]), sensor_data[[#This Row],[average]], sensor_data[[#This Row],[EC]])</f>
        <v>11.51</v>
      </c>
      <c r="S1048" t="str">
        <f>IF(sensor_data[[#This Row],[Filled Energy Consumption]]&gt;AVERAGE(sensor_data[Filled Energy Consumption]), "High", "Low")</f>
        <v>Low</v>
      </c>
      <c r="T1048" t="s">
        <v>208</v>
      </c>
      <c r="U1048" t="b">
        <v>1</v>
      </c>
      <c r="V1048">
        <v>8</v>
      </c>
      <c r="W1048">
        <v>0</v>
      </c>
      <c r="X1048" t="s">
        <v>19</v>
      </c>
    </row>
    <row r="1049" spans="1:24" x14ac:dyDescent="0.3">
      <c r="A1049" s="1">
        <v>45526.577997685185</v>
      </c>
      <c r="B1049" s="1" t="str">
        <f>TEXT(sensor_data[[#This Row],[Timestamp]], "MMMM")</f>
        <v>August</v>
      </c>
      <c r="C10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49" s="2">
        <f>MONTH(sensor_data[[#This Row],[Timestamp]])</f>
        <v>8</v>
      </c>
      <c r="E1049" s="2">
        <f>DAY(sensor_data[[#This Row],[Timestamp]])</f>
        <v>22</v>
      </c>
      <c r="F1049" t="s">
        <v>493</v>
      </c>
      <c r="H1049">
        <v>101.9</v>
      </c>
      <c r="I1049">
        <v>57.2</v>
      </c>
      <c r="J1049" t="b">
        <v>1</v>
      </c>
      <c r="K1049">
        <v>4</v>
      </c>
      <c r="L1049" t="str">
        <f>IF(sensor_data[[#This Row],[HVAC Setting]]&lt;=2, "Low", IF(sensor_data[[#This Row],[HVAC Setting]]=3, "Normal", "High"))</f>
        <v>High</v>
      </c>
      <c r="M1049">
        <v>24.31</v>
      </c>
      <c r="N1049">
        <v>24.31</v>
      </c>
      <c r="O1049">
        <f>(sensor_data[[#This Row],[Energy Consumption]]-AVERAGE(sensor_data[Energy Consumption]))/_xlfn.STDEV.P(sensor_data[Energy Consumption])</f>
        <v>3.3821415154535878E-2</v>
      </c>
      <c r="P1049" t="str">
        <f>IF(ABS(sensor_data[[#This Row],[z_zcore]])&gt;3, "Outlier", "Normal")</f>
        <v>Normal</v>
      </c>
      <c r="Q1049">
        <f>AVERAGEIF(sensor_data[Unit ID], sensor_data[[#This Row],[Unit ID]], sensor_data[EC])</f>
        <v>18.684242424242424</v>
      </c>
      <c r="R1049">
        <f>IF(ISBLANK(sensor_data[[#This Row],[EC]]), sensor_data[[#This Row],[average]], sensor_data[[#This Row],[EC]])</f>
        <v>24.31</v>
      </c>
      <c r="S1049" t="str">
        <f>IF(sensor_data[[#This Row],[Filled Energy Consumption]]&gt;AVERAGE(sensor_data[Filled Energy Consumption]), "High", "Low")</f>
        <v>High</v>
      </c>
      <c r="T1049" t="s">
        <v>414</v>
      </c>
      <c r="U1049" t="b">
        <v>1</v>
      </c>
      <c r="V1049">
        <v>12</v>
      </c>
      <c r="W1049">
        <v>1</v>
      </c>
      <c r="X1049" t="s">
        <v>19</v>
      </c>
    </row>
    <row r="1050" spans="1:24" x14ac:dyDescent="0.3">
      <c r="A1050" s="1">
        <v>45553.888599537036</v>
      </c>
      <c r="B1050" s="1" t="str">
        <f>TEXT(sensor_data[[#This Row],[Timestamp]], "MMMM")</f>
        <v>September</v>
      </c>
      <c r="C10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0" s="2">
        <f>MONTH(sensor_data[[#This Row],[Timestamp]])</f>
        <v>9</v>
      </c>
      <c r="E1050" s="2">
        <f>DAY(sensor_data[[#This Row],[Timestamp]])</f>
        <v>18</v>
      </c>
      <c r="F1050" t="s">
        <v>493</v>
      </c>
      <c r="H1050">
        <v>69.5</v>
      </c>
      <c r="I1050">
        <v>54.5</v>
      </c>
      <c r="J1050" t="b">
        <v>1</v>
      </c>
      <c r="K1050">
        <v>5</v>
      </c>
      <c r="L1050" t="str">
        <f>IF(sensor_data[[#This Row],[HVAC Setting]]&lt;=2, "Low", IF(sensor_data[[#This Row],[HVAC Setting]]=3, "Normal", "High"))</f>
        <v>High</v>
      </c>
      <c r="M1050">
        <v>26.34</v>
      </c>
      <c r="N1050">
        <v>26.34</v>
      </c>
      <c r="O1050">
        <f>(sensor_data[[#This Row],[Energy Consumption]]-AVERAGE(sensor_data[Energy Consumption]))/_xlfn.STDEV.P(sensor_data[Energy Consumption])</f>
        <v>5.742690072187423E-2</v>
      </c>
      <c r="P1050" t="str">
        <f>IF(ABS(sensor_data[[#This Row],[z_zcore]])&gt;3, "Outlier", "Normal")</f>
        <v>Normal</v>
      </c>
      <c r="Q1050">
        <f>AVERAGEIF(sensor_data[Unit ID], sensor_data[[#This Row],[Unit ID]], sensor_data[EC])</f>
        <v>18.684242424242424</v>
      </c>
      <c r="R1050">
        <f>IF(ISBLANK(sensor_data[[#This Row],[EC]]), sensor_data[[#This Row],[average]], sensor_data[[#This Row],[EC]])</f>
        <v>26.34</v>
      </c>
      <c r="S1050" t="str">
        <f>IF(sensor_data[[#This Row],[Filled Energy Consumption]]&gt;AVERAGE(sensor_data[Filled Energy Consumption]), "High", "Low")</f>
        <v>High</v>
      </c>
      <c r="T1050" t="s">
        <v>141</v>
      </c>
      <c r="U1050" t="b">
        <v>1</v>
      </c>
      <c r="V1050">
        <v>7</v>
      </c>
      <c r="W1050">
        <v>1</v>
      </c>
      <c r="X1050" t="s">
        <v>17</v>
      </c>
    </row>
    <row r="1051" spans="1:24" x14ac:dyDescent="0.3">
      <c r="A1051" s="1">
        <v>45517.557326388887</v>
      </c>
      <c r="B1051" s="1" t="str">
        <f>TEXT(sensor_data[[#This Row],[Timestamp]], "MMMM")</f>
        <v>August</v>
      </c>
      <c r="C10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51" s="2">
        <f>MONTH(sensor_data[[#This Row],[Timestamp]])</f>
        <v>8</v>
      </c>
      <c r="E1051" s="2">
        <f>DAY(sensor_data[[#This Row],[Timestamp]])</f>
        <v>13</v>
      </c>
      <c r="F1051" t="s">
        <v>493</v>
      </c>
      <c r="H1051">
        <v>95.8</v>
      </c>
      <c r="I1051">
        <v>60.6</v>
      </c>
      <c r="J1051" t="b">
        <v>1</v>
      </c>
      <c r="K1051">
        <v>3</v>
      </c>
      <c r="L1051" t="str">
        <f>IF(sensor_data[[#This Row],[HVAC Setting]]&lt;=2, "Low", IF(sensor_data[[#This Row],[HVAC Setting]]=3, "Normal", "High"))</f>
        <v>Normal</v>
      </c>
      <c r="O1051">
        <f>(sensor_data[[#This Row],[Energy Consumption]]-AVERAGE(sensor_data[Energy Consumption]))/_xlfn.STDEV.P(sensor_data[Energy Consumption])</f>
        <v>-0.24886299575285079</v>
      </c>
      <c r="P1051" t="str">
        <f>IF(ABS(sensor_data[[#This Row],[z_zcore]])&gt;3, "Outlier", "Normal")</f>
        <v>Normal</v>
      </c>
      <c r="Q1051">
        <f>AVERAGEIF(sensor_data[Unit ID], sensor_data[[#This Row],[Unit ID]], sensor_data[EC])</f>
        <v>18.684242424242424</v>
      </c>
      <c r="R1051">
        <f>IF(ISBLANK(sensor_data[[#This Row],[EC]]), sensor_data[[#This Row],[average]], sensor_data[[#This Row],[EC]])</f>
        <v>18.684242424242424</v>
      </c>
      <c r="S1051" t="str">
        <f>IF(sensor_data[[#This Row],[Filled Energy Consumption]]&gt;AVERAGE(sensor_data[Filled Energy Consumption]), "High", "Low")</f>
        <v>High</v>
      </c>
      <c r="T1051" t="s">
        <v>302</v>
      </c>
      <c r="U1051" t="b">
        <v>1</v>
      </c>
      <c r="V1051">
        <v>3</v>
      </c>
      <c r="W1051">
        <v>0</v>
      </c>
      <c r="X1051" t="s">
        <v>14</v>
      </c>
    </row>
    <row r="1052" spans="1:24" x14ac:dyDescent="0.3">
      <c r="A1052" s="1">
        <v>45653.131354166668</v>
      </c>
      <c r="B1052" s="1" t="str">
        <f>TEXT(sensor_data[[#This Row],[Timestamp]], "MMMM")</f>
        <v>December</v>
      </c>
      <c r="C10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2" s="2">
        <f>MONTH(sensor_data[[#This Row],[Timestamp]])</f>
        <v>12</v>
      </c>
      <c r="E1052" s="2">
        <f>DAY(sensor_data[[#This Row],[Timestamp]])</f>
        <v>27</v>
      </c>
      <c r="F1052" t="s">
        <v>493</v>
      </c>
      <c r="H1052">
        <v>33.1</v>
      </c>
      <c r="I1052">
        <v>37.5</v>
      </c>
      <c r="J1052" t="b">
        <v>0</v>
      </c>
      <c r="K1052">
        <v>1</v>
      </c>
      <c r="L1052" t="str">
        <f>IF(sensor_data[[#This Row],[HVAC Setting]]&lt;=2, "Low", IF(sensor_data[[#This Row],[HVAC Setting]]=3, "Normal", "High"))</f>
        <v>Low</v>
      </c>
      <c r="O1052">
        <f>(sensor_data[[#This Row],[Energy Consumption]]-AVERAGE(sensor_data[Energy Consumption]))/_xlfn.STDEV.P(sensor_data[Energy Consumption])</f>
        <v>-0.24886299575285079</v>
      </c>
      <c r="P1052" t="str">
        <f>IF(ABS(sensor_data[[#This Row],[z_zcore]])&gt;3, "Outlier", "Normal")</f>
        <v>Normal</v>
      </c>
      <c r="Q1052">
        <f>AVERAGEIF(sensor_data[Unit ID], sensor_data[[#This Row],[Unit ID]], sensor_data[EC])</f>
        <v>18.684242424242424</v>
      </c>
      <c r="R1052">
        <f>IF(ISBLANK(sensor_data[[#This Row],[EC]]), sensor_data[[#This Row],[average]], sensor_data[[#This Row],[EC]])</f>
        <v>18.684242424242424</v>
      </c>
      <c r="S1052" t="str">
        <f>IF(sensor_data[[#This Row],[Filled Energy Consumption]]&gt;AVERAGE(sensor_data[Filled Energy Consumption]), "High", "Low")</f>
        <v>High</v>
      </c>
      <c r="T1052" t="s">
        <v>468</v>
      </c>
      <c r="U1052" t="b">
        <v>0</v>
      </c>
      <c r="V1052">
        <v>19</v>
      </c>
      <c r="W1052">
        <v>0</v>
      </c>
      <c r="X1052" t="s">
        <v>19</v>
      </c>
    </row>
    <row r="1053" spans="1:24" x14ac:dyDescent="0.3">
      <c r="A1053" s="1">
        <v>45645.145497685182</v>
      </c>
      <c r="B1053" s="1" t="str">
        <f>TEXT(sensor_data[[#This Row],[Timestamp]], "MMMM")</f>
        <v>December</v>
      </c>
      <c r="C10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3" s="2">
        <f>MONTH(sensor_data[[#This Row],[Timestamp]])</f>
        <v>12</v>
      </c>
      <c r="E1053" s="2">
        <f>DAY(sensor_data[[#This Row],[Timestamp]])</f>
        <v>19</v>
      </c>
      <c r="F1053" t="s">
        <v>493</v>
      </c>
      <c r="H1053">
        <v>52.1</v>
      </c>
      <c r="I1053">
        <v>27.7</v>
      </c>
      <c r="J1053" t="b">
        <v>0</v>
      </c>
      <c r="K1053">
        <v>3</v>
      </c>
      <c r="L1053" t="str">
        <f>IF(sensor_data[[#This Row],[HVAC Setting]]&lt;=2, "Low", IF(sensor_data[[#This Row],[HVAC Setting]]=3, "Normal", "High"))</f>
        <v>Normal</v>
      </c>
      <c r="O1053">
        <f>(sensor_data[[#This Row],[Energy Consumption]]-AVERAGE(sensor_data[Energy Consumption]))/_xlfn.STDEV.P(sensor_data[Energy Consumption])</f>
        <v>-0.24886299575285079</v>
      </c>
      <c r="P1053" t="str">
        <f>IF(ABS(sensor_data[[#This Row],[z_zcore]])&gt;3, "Outlier", "Normal")</f>
        <v>Normal</v>
      </c>
      <c r="Q1053">
        <f>AVERAGEIF(sensor_data[Unit ID], sensor_data[[#This Row],[Unit ID]], sensor_data[EC])</f>
        <v>18.684242424242424</v>
      </c>
      <c r="R1053">
        <f>IF(ISBLANK(sensor_data[[#This Row],[EC]]), sensor_data[[#This Row],[average]], sensor_data[[#This Row],[EC]])</f>
        <v>18.684242424242424</v>
      </c>
      <c r="S1053" t="str">
        <f>IF(sensor_data[[#This Row],[Filled Energy Consumption]]&gt;AVERAGE(sensor_data[Filled Energy Consumption]), "High", "Low")</f>
        <v>High</v>
      </c>
      <c r="T1053" t="s">
        <v>390</v>
      </c>
      <c r="U1053" t="b">
        <v>0</v>
      </c>
      <c r="V1053">
        <v>5</v>
      </c>
      <c r="W1053">
        <v>0</v>
      </c>
      <c r="X1053" t="s">
        <v>17</v>
      </c>
    </row>
    <row r="1054" spans="1:24" x14ac:dyDescent="0.3">
      <c r="A1054" s="1">
        <v>45582.417766203704</v>
      </c>
      <c r="B1054" s="1" t="str">
        <f>TEXT(sensor_data[[#This Row],[Timestamp]], "MMMM")</f>
        <v>October</v>
      </c>
      <c r="C10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54" s="2">
        <f>MONTH(sensor_data[[#This Row],[Timestamp]])</f>
        <v>10</v>
      </c>
      <c r="E1054" s="2">
        <f>DAY(sensor_data[[#This Row],[Timestamp]])</f>
        <v>17</v>
      </c>
      <c r="F1054" t="s">
        <v>493</v>
      </c>
      <c r="H1054">
        <v>73.5</v>
      </c>
      <c r="I1054">
        <v>59.2</v>
      </c>
      <c r="J1054" t="b">
        <v>0</v>
      </c>
      <c r="K1054">
        <v>2</v>
      </c>
      <c r="L1054" t="str">
        <f>IF(sensor_data[[#This Row],[HVAC Setting]]&lt;=2, "Low", IF(sensor_data[[#This Row],[HVAC Setting]]=3, "Normal", "High"))</f>
        <v>Low</v>
      </c>
      <c r="M1054">
        <v>10</v>
      </c>
      <c r="N1054">
        <v>10</v>
      </c>
      <c r="O1054">
        <f>(sensor_data[[#This Row],[Energy Consumption]]-AVERAGE(sensor_data[Energy Consumption]))/_xlfn.STDEV.P(sensor_data[Energy Consumption])</f>
        <v>-0.13257981561817916</v>
      </c>
      <c r="P1054" t="str">
        <f>IF(ABS(sensor_data[[#This Row],[z_zcore]])&gt;3, "Outlier", "Normal")</f>
        <v>Normal</v>
      </c>
      <c r="Q1054">
        <f>AVERAGEIF(sensor_data[Unit ID], sensor_data[[#This Row],[Unit ID]], sensor_data[EC])</f>
        <v>18.684242424242424</v>
      </c>
      <c r="R1054">
        <f>IF(ISBLANK(sensor_data[[#This Row],[EC]]), sensor_data[[#This Row],[average]], sensor_data[[#This Row],[EC]])</f>
        <v>10</v>
      </c>
      <c r="S1054" t="str">
        <f>IF(sensor_data[[#This Row],[Filled Energy Consumption]]&gt;AVERAGE(sensor_data[Filled Energy Consumption]), "High", "Low")</f>
        <v>Low</v>
      </c>
      <c r="T1054" t="s">
        <v>496</v>
      </c>
      <c r="U1054" t="b">
        <v>0</v>
      </c>
      <c r="V1054">
        <v>1</v>
      </c>
      <c r="W1054">
        <v>0</v>
      </c>
      <c r="X1054" t="s">
        <v>19</v>
      </c>
    </row>
    <row r="1055" spans="1:24" x14ac:dyDescent="0.3">
      <c r="A1055" s="1">
        <v>45488.031076388892</v>
      </c>
      <c r="B1055" s="1" t="str">
        <f>TEXT(sensor_data[[#This Row],[Timestamp]], "MMMM")</f>
        <v>July</v>
      </c>
      <c r="C10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5" s="2">
        <f>MONTH(sensor_data[[#This Row],[Timestamp]])</f>
        <v>7</v>
      </c>
      <c r="E1055" s="2">
        <f>DAY(sensor_data[[#This Row],[Timestamp]])</f>
        <v>15</v>
      </c>
      <c r="F1055" t="s">
        <v>493</v>
      </c>
      <c r="H1055">
        <v>85.5</v>
      </c>
      <c r="I1055">
        <v>68.400000000000006</v>
      </c>
      <c r="J1055" t="b">
        <v>1</v>
      </c>
      <c r="K1055">
        <v>3</v>
      </c>
      <c r="L1055" t="str">
        <f>IF(sensor_data[[#This Row],[HVAC Setting]]&lt;=2, "Low", IF(sensor_data[[#This Row],[HVAC Setting]]=3, "Normal", "High"))</f>
        <v>Normal</v>
      </c>
      <c r="O1055">
        <f>(sensor_data[[#This Row],[Energy Consumption]]-AVERAGE(sensor_data[Energy Consumption]))/_xlfn.STDEV.P(sensor_data[Energy Consumption])</f>
        <v>-0.24886299575285079</v>
      </c>
      <c r="P1055" t="str">
        <f>IF(ABS(sensor_data[[#This Row],[z_zcore]])&gt;3, "Outlier", "Normal")</f>
        <v>Normal</v>
      </c>
      <c r="Q1055">
        <f>AVERAGEIF(sensor_data[Unit ID], sensor_data[[#This Row],[Unit ID]], sensor_data[EC])</f>
        <v>18.684242424242424</v>
      </c>
      <c r="R1055">
        <f>IF(ISBLANK(sensor_data[[#This Row],[EC]]), sensor_data[[#This Row],[average]], sensor_data[[#This Row],[EC]])</f>
        <v>18.684242424242424</v>
      </c>
      <c r="S1055" t="str">
        <f>IF(sensor_data[[#This Row],[Filled Energy Consumption]]&gt;AVERAGE(sensor_data[Filled Energy Consumption]), "High", "Low")</f>
        <v>High</v>
      </c>
      <c r="T1055" t="s">
        <v>497</v>
      </c>
      <c r="U1055" t="b">
        <v>1</v>
      </c>
      <c r="V1055">
        <v>6</v>
      </c>
      <c r="W1055">
        <v>1</v>
      </c>
      <c r="X1055" t="s">
        <v>17</v>
      </c>
    </row>
    <row r="1056" spans="1:24" x14ac:dyDescent="0.3">
      <c r="A1056" s="1">
        <v>45498.919861111113</v>
      </c>
      <c r="B1056" s="1" t="str">
        <f>TEXT(sensor_data[[#This Row],[Timestamp]], "MMMM")</f>
        <v>July</v>
      </c>
      <c r="C10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6" s="2">
        <f>MONTH(sensor_data[[#This Row],[Timestamp]])</f>
        <v>7</v>
      </c>
      <c r="E1056" s="2">
        <f>DAY(sensor_data[[#This Row],[Timestamp]])</f>
        <v>25</v>
      </c>
      <c r="F1056" t="s">
        <v>493</v>
      </c>
      <c r="H1056">
        <v>97.2</v>
      </c>
      <c r="I1056">
        <v>62.3</v>
      </c>
      <c r="J1056" t="b">
        <v>0</v>
      </c>
      <c r="K1056">
        <v>3</v>
      </c>
      <c r="L1056" t="str">
        <f>IF(sensor_data[[#This Row],[HVAC Setting]]&lt;=2, "Low", IF(sensor_data[[#This Row],[HVAC Setting]]=3, "Normal", "High"))</f>
        <v>Normal</v>
      </c>
      <c r="M1056">
        <v>17</v>
      </c>
      <c r="N1056">
        <v>17</v>
      </c>
      <c r="O1056">
        <f>(sensor_data[[#This Row],[Energy Consumption]]-AVERAGE(sensor_data[Energy Consumption]))/_xlfn.STDEV.P(sensor_data[Energy Consumption])</f>
        <v>-5.1181589523909048E-2</v>
      </c>
      <c r="P1056" t="str">
        <f>IF(ABS(sensor_data[[#This Row],[z_zcore]])&gt;3, "Outlier", "Normal")</f>
        <v>Normal</v>
      </c>
      <c r="Q1056">
        <f>AVERAGEIF(sensor_data[Unit ID], sensor_data[[#This Row],[Unit ID]], sensor_data[EC])</f>
        <v>18.684242424242424</v>
      </c>
      <c r="R1056">
        <f>IF(ISBLANK(sensor_data[[#This Row],[EC]]), sensor_data[[#This Row],[average]], sensor_data[[#This Row],[EC]])</f>
        <v>17</v>
      </c>
      <c r="S1056" t="str">
        <f>IF(sensor_data[[#This Row],[Filled Energy Consumption]]&gt;AVERAGE(sensor_data[Filled Energy Consumption]), "High", "Low")</f>
        <v>Low</v>
      </c>
      <c r="T1056" t="s">
        <v>498</v>
      </c>
      <c r="U1056" t="b">
        <v>0</v>
      </c>
      <c r="V1056">
        <v>13</v>
      </c>
      <c r="W1056">
        <v>0</v>
      </c>
      <c r="X1056" t="s">
        <v>14</v>
      </c>
    </row>
    <row r="1057" spans="1:24" x14ac:dyDescent="0.3">
      <c r="A1057" s="1">
        <v>45649.743009259262</v>
      </c>
      <c r="B1057" s="1" t="str">
        <f>TEXT(sensor_data[[#This Row],[Timestamp]], "MMMM")</f>
        <v>December</v>
      </c>
      <c r="C10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57" s="2">
        <f>MONTH(sensor_data[[#This Row],[Timestamp]])</f>
        <v>12</v>
      </c>
      <c r="E1057" s="2">
        <f>DAY(sensor_data[[#This Row],[Timestamp]])</f>
        <v>23</v>
      </c>
      <c r="F1057" t="s">
        <v>493</v>
      </c>
      <c r="H1057">
        <v>50.1</v>
      </c>
      <c r="I1057">
        <v>37.299999999999997</v>
      </c>
      <c r="J1057" t="b">
        <v>1</v>
      </c>
      <c r="K1057">
        <v>5</v>
      </c>
      <c r="L1057" t="str">
        <f>IF(sensor_data[[#This Row],[HVAC Setting]]&lt;=2, "Low", IF(sensor_data[[#This Row],[HVAC Setting]]=3, "Normal", "High"))</f>
        <v>High</v>
      </c>
      <c r="M1057">
        <v>29.42</v>
      </c>
      <c r="N1057">
        <v>29.42</v>
      </c>
      <c r="O1057">
        <f>(sensor_data[[#This Row],[Energy Consumption]]-AVERAGE(sensor_data[Energy Consumption]))/_xlfn.STDEV.P(sensor_data[Energy Consumption])</f>
        <v>9.324212020335311E-2</v>
      </c>
      <c r="P1057" t="str">
        <f>IF(ABS(sensor_data[[#This Row],[z_zcore]])&gt;3, "Outlier", "Normal")</f>
        <v>Normal</v>
      </c>
      <c r="Q1057">
        <f>AVERAGEIF(sensor_data[Unit ID], sensor_data[[#This Row],[Unit ID]], sensor_data[EC])</f>
        <v>18.684242424242424</v>
      </c>
      <c r="R1057">
        <f>IF(ISBLANK(sensor_data[[#This Row],[EC]]), sensor_data[[#This Row],[average]], sensor_data[[#This Row],[EC]])</f>
        <v>29.42</v>
      </c>
      <c r="S1057" t="str">
        <f>IF(sensor_data[[#This Row],[Filled Energy Consumption]]&gt;AVERAGE(sensor_data[Filled Energy Consumption]), "High", "Low")</f>
        <v>High</v>
      </c>
      <c r="T1057" t="s">
        <v>48</v>
      </c>
      <c r="U1057" t="b">
        <v>1</v>
      </c>
      <c r="V1057">
        <v>9</v>
      </c>
      <c r="W1057">
        <v>1</v>
      </c>
      <c r="X1057" t="s">
        <v>17</v>
      </c>
    </row>
    <row r="1058" spans="1:24" x14ac:dyDescent="0.3">
      <c r="A1058" s="1">
        <v>45425.16101851852</v>
      </c>
      <c r="B1058" s="1" t="str">
        <f>TEXT(sensor_data[[#This Row],[Timestamp]], "MMMM")</f>
        <v>May</v>
      </c>
      <c r="C10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8" s="2">
        <f>MONTH(sensor_data[[#This Row],[Timestamp]])</f>
        <v>5</v>
      </c>
      <c r="E1058" s="2">
        <f>DAY(sensor_data[[#This Row],[Timestamp]])</f>
        <v>13</v>
      </c>
      <c r="F1058" t="s">
        <v>493</v>
      </c>
      <c r="H1058">
        <v>62</v>
      </c>
      <c r="I1058">
        <v>38.200000000000003</v>
      </c>
      <c r="J1058" t="b">
        <v>0</v>
      </c>
      <c r="K1058">
        <v>0</v>
      </c>
      <c r="L1058" t="str">
        <f>IF(sensor_data[[#This Row],[HVAC Setting]]&lt;=2, "Low", IF(sensor_data[[#This Row],[HVAC Setting]]=3, "Normal", "High"))</f>
        <v>Low</v>
      </c>
      <c r="M1058">
        <v>1</v>
      </c>
      <c r="N1058">
        <v>1</v>
      </c>
      <c r="O1058">
        <f>(sensor_data[[#This Row],[Energy Consumption]]-AVERAGE(sensor_data[Energy Consumption]))/_xlfn.STDEV.P(sensor_data[Energy Consumption])</f>
        <v>-0.23723467773938361</v>
      </c>
      <c r="P1058" t="str">
        <f>IF(ABS(sensor_data[[#This Row],[z_zcore]])&gt;3, "Outlier", "Normal")</f>
        <v>Normal</v>
      </c>
      <c r="Q1058">
        <f>AVERAGEIF(sensor_data[Unit ID], sensor_data[[#This Row],[Unit ID]], sensor_data[EC])</f>
        <v>18.684242424242424</v>
      </c>
      <c r="R1058">
        <f>IF(ISBLANK(sensor_data[[#This Row],[EC]]), sensor_data[[#This Row],[average]], sensor_data[[#This Row],[EC]])</f>
        <v>1</v>
      </c>
      <c r="S1058" t="str">
        <f>IF(sensor_data[[#This Row],[Filled Energy Consumption]]&gt;AVERAGE(sensor_data[Filled Energy Consumption]), "High", "Low")</f>
        <v>Low</v>
      </c>
      <c r="T1058" t="s">
        <v>32</v>
      </c>
      <c r="U1058" t="b">
        <v>0</v>
      </c>
      <c r="V1058">
        <v>15</v>
      </c>
      <c r="W1058">
        <v>0</v>
      </c>
      <c r="X1058" t="s">
        <v>14</v>
      </c>
    </row>
    <row r="1059" spans="1:24" x14ac:dyDescent="0.3">
      <c r="A1059" s="1">
        <v>45473.91138888889</v>
      </c>
      <c r="B1059" s="1" t="str">
        <f>TEXT(sensor_data[[#This Row],[Timestamp]], "MMMM")</f>
        <v>June</v>
      </c>
      <c r="C10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59" s="2">
        <f>MONTH(sensor_data[[#This Row],[Timestamp]])</f>
        <v>6</v>
      </c>
      <c r="E1059" s="2">
        <f>DAY(sensor_data[[#This Row],[Timestamp]])</f>
        <v>30</v>
      </c>
      <c r="F1059" t="s">
        <v>493</v>
      </c>
      <c r="H1059">
        <v>100.4</v>
      </c>
      <c r="I1059">
        <v>55.6</v>
      </c>
      <c r="J1059" t="b">
        <v>1</v>
      </c>
      <c r="K1059">
        <v>5</v>
      </c>
      <c r="L1059" t="str">
        <f>IF(sensor_data[[#This Row],[HVAC Setting]]&lt;=2, "Low", IF(sensor_data[[#This Row],[HVAC Setting]]=3, "Normal", "High"))</f>
        <v>High</v>
      </c>
      <c r="M1059">
        <v>30.42</v>
      </c>
      <c r="N1059">
        <v>30.42</v>
      </c>
      <c r="O1059">
        <f>(sensor_data[[#This Row],[Energy Consumption]]-AVERAGE(sensor_data[Energy Consumption]))/_xlfn.STDEV.P(sensor_data[Energy Consumption])</f>
        <v>0.10487043821682027</v>
      </c>
      <c r="P1059" t="str">
        <f>IF(ABS(sensor_data[[#This Row],[z_zcore]])&gt;3, "Outlier", "Normal")</f>
        <v>Normal</v>
      </c>
      <c r="Q1059">
        <f>AVERAGEIF(sensor_data[Unit ID], sensor_data[[#This Row],[Unit ID]], sensor_data[EC])</f>
        <v>18.684242424242424</v>
      </c>
      <c r="R1059">
        <f>IF(ISBLANK(sensor_data[[#This Row],[EC]]), sensor_data[[#This Row],[average]], sensor_data[[#This Row],[EC]])</f>
        <v>30.42</v>
      </c>
      <c r="S1059" t="str">
        <f>IF(sensor_data[[#This Row],[Filled Energy Consumption]]&gt;AVERAGE(sensor_data[Filled Energy Consumption]), "High", "Low")</f>
        <v>High</v>
      </c>
      <c r="T1059" t="s">
        <v>382</v>
      </c>
      <c r="U1059" t="b">
        <v>1</v>
      </c>
      <c r="V1059">
        <v>20</v>
      </c>
      <c r="W1059">
        <v>1</v>
      </c>
      <c r="X1059" t="s">
        <v>19</v>
      </c>
    </row>
    <row r="1060" spans="1:24" x14ac:dyDescent="0.3">
      <c r="A1060" s="1">
        <v>45322.733425925922</v>
      </c>
      <c r="B1060" s="1" t="str">
        <f>TEXT(sensor_data[[#This Row],[Timestamp]], "MMMM")</f>
        <v>January</v>
      </c>
      <c r="C10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60" s="2">
        <f>MONTH(sensor_data[[#This Row],[Timestamp]])</f>
        <v>1</v>
      </c>
      <c r="E1060" s="2">
        <f>DAY(sensor_data[[#This Row],[Timestamp]])</f>
        <v>31</v>
      </c>
      <c r="F1060" t="s">
        <v>493</v>
      </c>
      <c r="H1060">
        <v>41.7</v>
      </c>
      <c r="I1060">
        <v>38.6</v>
      </c>
      <c r="J1060" t="b">
        <v>0</v>
      </c>
      <c r="K1060">
        <v>4</v>
      </c>
      <c r="L1060" t="str">
        <f>IF(sensor_data[[#This Row],[HVAC Setting]]&lt;=2, "Low", IF(sensor_data[[#This Row],[HVAC Setting]]=3, "Normal", "High"))</f>
        <v>High</v>
      </c>
      <c r="O1060">
        <f>(sensor_data[[#This Row],[Energy Consumption]]-AVERAGE(sensor_data[Energy Consumption]))/_xlfn.STDEV.P(sensor_data[Energy Consumption])</f>
        <v>-0.24886299575285079</v>
      </c>
      <c r="P1060" t="str">
        <f>IF(ABS(sensor_data[[#This Row],[z_zcore]])&gt;3, "Outlier", "Normal")</f>
        <v>Normal</v>
      </c>
      <c r="Q1060">
        <f>AVERAGEIF(sensor_data[Unit ID], sensor_data[[#This Row],[Unit ID]], sensor_data[EC])</f>
        <v>18.684242424242424</v>
      </c>
      <c r="R1060">
        <f>IF(ISBLANK(sensor_data[[#This Row],[EC]]), sensor_data[[#This Row],[average]], sensor_data[[#This Row],[EC]])</f>
        <v>18.684242424242424</v>
      </c>
      <c r="S1060" t="str">
        <f>IF(sensor_data[[#This Row],[Filled Energy Consumption]]&gt;AVERAGE(sensor_data[Filled Energy Consumption]), "High", "Low")</f>
        <v>High</v>
      </c>
      <c r="T1060" t="s">
        <v>424</v>
      </c>
      <c r="U1060" t="b">
        <v>0</v>
      </c>
      <c r="V1060">
        <v>7</v>
      </c>
      <c r="W1060">
        <v>1</v>
      </c>
      <c r="X1060" t="s">
        <v>19</v>
      </c>
    </row>
    <row r="1061" spans="1:24" x14ac:dyDescent="0.3">
      <c r="A1061" s="1">
        <v>45368.340729166666</v>
      </c>
      <c r="B1061" s="1" t="str">
        <f>TEXT(sensor_data[[#This Row],[Timestamp]], "MMMM")</f>
        <v>March</v>
      </c>
      <c r="C10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61" s="2">
        <f>MONTH(sensor_data[[#This Row],[Timestamp]])</f>
        <v>3</v>
      </c>
      <c r="E1061" s="2">
        <f>DAY(sensor_data[[#This Row],[Timestamp]])</f>
        <v>17</v>
      </c>
      <c r="F1061" t="s">
        <v>493</v>
      </c>
      <c r="H1061">
        <v>65.8</v>
      </c>
      <c r="I1061">
        <v>53.4</v>
      </c>
      <c r="J1061" t="b">
        <v>1</v>
      </c>
      <c r="K1061">
        <v>3.5</v>
      </c>
      <c r="L1061" t="str">
        <f>IF(sensor_data[[#This Row],[HVAC Setting]]&lt;=2, "Low", IF(sensor_data[[#This Row],[HVAC Setting]]=3, "Normal", "High"))</f>
        <v>High</v>
      </c>
      <c r="M1061">
        <v>21.46</v>
      </c>
      <c r="N1061">
        <v>21.46</v>
      </c>
      <c r="O1061">
        <f>(sensor_data[[#This Row],[Energy Consumption]]-AVERAGE(sensor_data[Energy Consumption]))/_xlfn.STDEV.P(sensor_data[Energy Consumption])</f>
        <v>6.8070881615449547E-4</v>
      </c>
      <c r="P1061" t="str">
        <f>IF(ABS(sensor_data[[#This Row],[z_zcore]])&gt;3, "Outlier", "Normal")</f>
        <v>Normal</v>
      </c>
      <c r="Q1061">
        <f>AVERAGEIF(sensor_data[Unit ID], sensor_data[[#This Row],[Unit ID]], sensor_data[EC])</f>
        <v>18.684242424242424</v>
      </c>
      <c r="R1061">
        <f>IF(ISBLANK(sensor_data[[#This Row],[EC]]), sensor_data[[#This Row],[average]], sensor_data[[#This Row],[EC]])</f>
        <v>21.46</v>
      </c>
      <c r="S1061" t="str">
        <f>IF(sensor_data[[#This Row],[Filled Energy Consumption]]&gt;AVERAGE(sensor_data[Filled Energy Consumption]), "High", "Low")</f>
        <v>High</v>
      </c>
      <c r="T1061" t="s">
        <v>270</v>
      </c>
      <c r="U1061" t="b">
        <v>1</v>
      </c>
      <c r="V1061">
        <v>15</v>
      </c>
      <c r="W1061">
        <v>0</v>
      </c>
      <c r="X1061" t="s">
        <v>14</v>
      </c>
    </row>
    <row r="1062" spans="1:24" x14ac:dyDescent="0.3">
      <c r="A1062" s="1">
        <v>45605.43849537037</v>
      </c>
      <c r="B1062" s="1" t="str">
        <f>TEXT(sensor_data[[#This Row],[Timestamp]], "MMMM")</f>
        <v>November</v>
      </c>
      <c r="C10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62" s="2">
        <f>MONTH(sensor_data[[#This Row],[Timestamp]])</f>
        <v>11</v>
      </c>
      <c r="E1062" s="2">
        <f>DAY(sensor_data[[#This Row],[Timestamp]])</f>
        <v>9</v>
      </c>
      <c r="F1062" t="s">
        <v>499</v>
      </c>
      <c r="H1062">
        <v>63.9</v>
      </c>
      <c r="I1062">
        <v>40.1</v>
      </c>
      <c r="J1062" t="b">
        <v>0</v>
      </c>
      <c r="K1062">
        <v>3.5</v>
      </c>
      <c r="L1062" t="str">
        <f>IF(sensor_data[[#This Row],[HVAC Setting]]&lt;=2, "Low", IF(sensor_data[[#This Row],[HVAC Setting]]=3, "Normal", "High"))</f>
        <v>High</v>
      </c>
      <c r="O1062">
        <f>(sensor_data[[#This Row],[Energy Consumption]]-AVERAGE(sensor_data[Energy Consumption]))/_xlfn.STDEV.P(sensor_data[Energy Consumption])</f>
        <v>-0.24886299575285079</v>
      </c>
      <c r="P1062" t="str">
        <f>IF(ABS(sensor_data[[#This Row],[z_zcore]])&gt;3, "Outlier", "Normal")</f>
        <v>Normal</v>
      </c>
      <c r="Q1062">
        <f>AVERAGEIF(sensor_data[Unit ID], sensor_data[[#This Row],[Unit ID]], sensor_data[EC])</f>
        <v>18.649999999999999</v>
      </c>
      <c r="R1062">
        <f>IF(ISBLANK(sensor_data[[#This Row],[EC]]), sensor_data[[#This Row],[average]], sensor_data[[#This Row],[EC]])</f>
        <v>18.649999999999999</v>
      </c>
      <c r="S1062" t="str">
        <f>IF(sensor_data[[#This Row],[Filled Energy Consumption]]&gt;AVERAGE(sensor_data[Filled Energy Consumption]), "High", "Low")</f>
        <v>High</v>
      </c>
      <c r="T1062" t="s">
        <v>419</v>
      </c>
      <c r="U1062" t="b">
        <v>0</v>
      </c>
      <c r="V1062">
        <v>6</v>
      </c>
      <c r="W1062">
        <v>0</v>
      </c>
      <c r="X1062" t="s">
        <v>19</v>
      </c>
    </row>
    <row r="1063" spans="1:24" x14ac:dyDescent="0.3">
      <c r="A1063" s="1">
        <v>45419.209710648145</v>
      </c>
      <c r="B1063" s="1" t="str">
        <f>TEXT(sensor_data[[#This Row],[Timestamp]], "MMMM")</f>
        <v>May</v>
      </c>
      <c r="C10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63" s="2">
        <f>MONTH(sensor_data[[#This Row],[Timestamp]])</f>
        <v>5</v>
      </c>
      <c r="E1063" s="2">
        <f>DAY(sensor_data[[#This Row],[Timestamp]])</f>
        <v>7</v>
      </c>
      <c r="F1063" t="s">
        <v>499</v>
      </c>
      <c r="H1063">
        <v>65.599999999999994</v>
      </c>
      <c r="I1063">
        <v>52.2</v>
      </c>
      <c r="J1063" t="b">
        <v>0</v>
      </c>
      <c r="K1063">
        <v>2</v>
      </c>
      <c r="L1063" t="str">
        <f>IF(sensor_data[[#This Row],[HVAC Setting]]&lt;=2, "Low", IF(sensor_data[[#This Row],[HVAC Setting]]=3, "Normal", "High"))</f>
        <v>Low</v>
      </c>
      <c r="M1063">
        <v>10</v>
      </c>
      <c r="N1063">
        <v>10</v>
      </c>
      <c r="O1063">
        <f>(sensor_data[[#This Row],[Energy Consumption]]-AVERAGE(sensor_data[Energy Consumption]))/_xlfn.STDEV.P(sensor_data[Energy Consumption])</f>
        <v>-0.13257981561817916</v>
      </c>
      <c r="P1063" t="str">
        <f>IF(ABS(sensor_data[[#This Row],[z_zcore]])&gt;3, "Outlier", "Normal")</f>
        <v>Normal</v>
      </c>
      <c r="Q1063">
        <f>AVERAGEIF(sensor_data[Unit ID], sensor_data[[#This Row],[Unit ID]], sensor_data[EC])</f>
        <v>18.649999999999999</v>
      </c>
      <c r="R1063">
        <f>IF(ISBLANK(sensor_data[[#This Row],[EC]]), sensor_data[[#This Row],[average]], sensor_data[[#This Row],[EC]])</f>
        <v>10</v>
      </c>
      <c r="S1063" t="str">
        <f>IF(sensor_data[[#This Row],[Filled Energy Consumption]]&gt;AVERAGE(sensor_data[Filled Energy Consumption]), "High", "Low")</f>
        <v>Low</v>
      </c>
      <c r="T1063" t="s">
        <v>195</v>
      </c>
      <c r="U1063" t="b">
        <v>0</v>
      </c>
      <c r="V1063">
        <v>17</v>
      </c>
      <c r="W1063">
        <v>0</v>
      </c>
      <c r="X1063" t="s">
        <v>17</v>
      </c>
    </row>
    <row r="1064" spans="1:24" x14ac:dyDescent="0.3">
      <c r="A1064" s="1">
        <v>45562.138912037037</v>
      </c>
      <c r="B1064" s="1" t="str">
        <f>TEXT(sensor_data[[#This Row],[Timestamp]], "MMMM")</f>
        <v>September</v>
      </c>
      <c r="C10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64" s="2">
        <f>MONTH(sensor_data[[#This Row],[Timestamp]])</f>
        <v>9</v>
      </c>
      <c r="E1064" s="2">
        <f>DAY(sensor_data[[#This Row],[Timestamp]])</f>
        <v>27</v>
      </c>
      <c r="F1064" t="s">
        <v>499</v>
      </c>
      <c r="H1064">
        <v>62.6</v>
      </c>
      <c r="I1064">
        <v>31.5</v>
      </c>
      <c r="J1064" t="b">
        <v>1</v>
      </c>
      <c r="K1064">
        <v>2</v>
      </c>
      <c r="L1064" t="str">
        <f>IF(sensor_data[[#This Row],[HVAC Setting]]&lt;=2, "Low", IF(sensor_data[[#This Row],[HVAC Setting]]=3, "Normal", "High"))</f>
        <v>Low</v>
      </c>
      <c r="M1064">
        <v>11.98</v>
      </c>
      <c r="N1064">
        <v>11.98</v>
      </c>
      <c r="O1064">
        <f>(sensor_data[[#This Row],[Energy Consumption]]-AVERAGE(sensor_data[Energy Consumption]))/_xlfn.STDEV.P(sensor_data[Energy Consumption])</f>
        <v>-0.1095557459515142</v>
      </c>
      <c r="P1064" t="str">
        <f>IF(ABS(sensor_data[[#This Row],[z_zcore]])&gt;3, "Outlier", "Normal")</f>
        <v>Normal</v>
      </c>
      <c r="Q1064">
        <f>AVERAGEIF(sensor_data[Unit ID], sensor_data[[#This Row],[Unit ID]], sensor_data[EC])</f>
        <v>18.649999999999999</v>
      </c>
      <c r="R1064">
        <f>IF(ISBLANK(sensor_data[[#This Row],[EC]]), sensor_data[[#This Row],[average]], sensor_data[[#This Row],[EC]])</f>
        <v>11.98</v>
      </c>
      <c r="S1064" t="str">
        <f>IF(sensor_data[[#This Row],[Filled Energy Consumption]]&gt;AVERAGE(sensor_data[Filled Energy Consumption]), "High", "Low")</f>
        <v>Low</v>
      </c>
      <c r="T1064" t="s">
        <v>378</v>
      </c>
      <c r="U1064" t="b">
        <v>1</v>
      </c>
      <c r="V1064">
        <v>24</v>
      </c>
      <c r="W1064">
        <v>0</v>
      </c>
      <c r="X1064" t="s">
        <v>17</v>
      </c>
    </row>
    <row r="1065" spans="1:24" x14ac:dyDescent="0.3">
      <c r="A1065" s="1">
        <v>45300.755324074074</v>
      </c>
      <c r="B1065" s="1" t="str">
        <f>TEXT(sensor_data[[#This Row],[Timestamp]], "MMMM")</f>
        <v>January</v>
      </c>
      <c r="C10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65" s="2">
        <f>MONTH(sensor_data[[#This Row],[Timestamp]])</f>
        <v>1</v>
      </c>
      <c r="E1065" s="2">
        <f>DAY(sensor_data[[#This Row],[Timestamp]])</f>
        <v>9</v>
      </c>
      <c r="F1065" t="s">
        <v>499</v>
      </c>
      <c r="H1065">
        <v>45.3</v>
      </c>
      <c r="I1065">
        <v>28.5</v>
      </c>
      <c r="J1065" t="b">
        <v>1</v>
      </c>
      <c r="K1065">
        <v>5</v>
      </c>
      <c r="L1065" t="str">
        <f>IF(sensor_data[[#This Row],[HVAC Setting]]&lt;=2, "Low", IF(sensor_data[[#This Row],[HVAC Setting]]=3, "Normal", "High"))</f>
        <v>High</v>
      </c>
      <c r="M1065">
        <v>31.5</v>
      </c>
      <c r="N1065">
        <v>31.5</v>
      </c>
      <c r="O1065">
        <f>(sensor_data[[#This Row],[Energy Consumption]]-AVERAGE(sensor_data[Energy Consumption]))/_xlfn.STDEV.P(sensor_data[Energy Consumption])</f>
        <v>0.11742902167136478</v>
      </c>
      <c r="P1065" t="str">
        <f>IF(ABS(sensor_data[[#This Row],[z_zcore]])&gt;3, "Outlier", "Normal")</f>
        <v>Normal</v>
      </c>
      <c r="Q1065">
        <f>AVERAGEIF(sensor_data[Unit ID], sensor_data[[#This Row],[Unit ID]], sensor_data[EC])</f>
        <v>18.649999999999999</v>
      </c>
      <c r="R1065">
        <f>IF(ISBLANK(sensor_data[[#This Row],[EC]]), sensor_data[[#This Row],[average]], sensor_data[[#This Row],[EC]])</f>
        <v>31.5</v>
      </c>
      <c r="S1065" t="str">
        <f>IF(sensor_data[[#This Row],[Filled Energy Consumption]]&gt;AVERAGE(sensor_data[Filled Energy Consumption]), "High", "Low")</f>
        <v>High</v>
      </c>
      <c r="T1065" t="s">
        <v>453</v>
      </c>
      <c r="U1065" t="b">
        <v>1</v>
      </c>
      <c r="V1065">
        <v>7</v>
      </c>
      <c r="W1065">
        <v>1</v>
      </c>
      <c r="X1065" t="s">
        <v>19</v>
      </c>
    </row>
    <row r="1066" spans="1:24" x14ac:dyDescent="0.3">
      <c r="A1066" s="1">
        <v>45532.61577546296</v>
      </c>
      <c r="B1066" s="1" t="str">
        <f>TEXT(sensor_data[[#This Row],[Timestamp]], "MMMM")</f>
        <v>August</v>
      </c>
      <c r="C10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66" s="2">
        <f>MONTH(sensor_data[[#This Row],[Timestamp]])</f>
        <v>8</v>
      </c>
      <c r="E1066" s="2">
        <f>DAY(sensor_data[[#This Row],[Timestamp]])</f>
        <v>28</v>
      </c>
      <c r="F1066" t="s">
        <v>499</v>
      </c>
      <c r="H1066">
        <v>95.7</v>
      </c>
      <c r="I1066">
        <v>57.6</v>
      </c>
      <c r="J1066" t="b">
        <v>0</v>
      </c>
      <c r="K1066">
        <v>4</v>
      </c>
      <c r="L1066" t="str">
        <f>IF(sensor_data[[#This Row],[HVAC Setting]]&lt;=2, "Low", IF(sensor_data[[#This Row],[HVAC Setting]]=3, "Normal", "High"))</f>
        <v>High</v>
      </c>
      <c r="M1066">
        <v>23</v>
      </c>
      <c r="N1066">
        <v>23</v>
      </c>
      <c r="O1066">
        <f>(sensor_data[[#This Row],[Energy Consumption]]-AVERAGE(sensor_data[Energy Consumption]))/_xlfn.STDEV.P(sensor_data[Energy Consumption])</f>
        <v>1.8588318556893912E-2</v>
      </c>
      <c r="P1066" t="str">
        <f>IF(ABS(sensor_data[[#This Row],[z_zcore]])&gt;3, "Outlier", "Normal")</f>
        <v>Normal</v>
      </c>
      <c r="Q1066">
        <f>AVERAGEIF(sensor_data[Unit ID], sensor_data[[#This Row],[Unit ID]], sensor_data[EC])</f>
        <v>18.649999999999999</v>
      </c>
      <c r="R1066">
        <f>IF(ISBLANK(sensor_data[[#This Row],[EC]]), sensor_data[[#This Row],[average]], sensor_data[[#This Row],[EC]])</f>
        <v>23</v>
      </c>
      <c r="S1066" t="str">
        <f>IF(sensor_data[[#This Row],[Filled Energy Consumption]]&gt;AVERAGE(sensor_data[Filled Energy Consumption]), "High", "Low")</f>
        <v>High</v>
      </c>
      <c r="T1066" t="s">
        <v>34</v>
      </c>
      <c r="U1066" t="b">
        <v>0</v>
      </c>
      <c r="V1066">
        <v>5</v>
      </c>
      <c r="W1066">
        <v>0</v>
      </c>
      <c r="X1066" t="s">
        <v>19</v>
      </c>
    </row>
    <row r="1067" spans="1:24" x14ac:dyDescent="0.3">
      <c r="A1067" s="1">
        <v>45601.505694444444</v>
      </c>
      <c r="B1067" s="1" t="str">
        <f>TEXT(sensor_data[[#This Row],[Timestamp]], "MMMM")</f>
        <v>November</v>
      </c>
      <c r="C10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67" s="2">
        <f>MONTH(sensor_data[[#This Row],[Timestamp]])</f>
        <v>11</v>
      </c>
      <c r="E1067" s="2">
        <f>DAY(sensor_data[[#This Row],[Timestamp]])</f>
        <v>5</v>
      </c>
      <c r="F1067" t="s">
        <v>499</v>
      </c>
      <c r="H1067">
        <v>67</v>
      </c>
      <c r="I1067">
        <v>31</v>
      </c>
      <c r="J1067" t="b">
        <v>1</v>
      </c>
      <c r="K1067">
        <v>2</v>
      </c>
      <c r="L1067" t="str">
        <f>IF(sensor_data[[#This Row],[HVAC Setting]]&lt;=2, "Low", IF(sensor_data[[#This Row],[HVAC Setting]]=3, "Normal", "High"))</f>
        <v>Low</v>
      </c>
      <c r="M1067">
        <v>13.46</v>
      </c>
      <c r="N1067">
        <v>13.46</v>
      </c>
      <c r="O1067">
        <f>(sensor_data[[#This Row],[Energy Consumption]]-AVERAGE(sensor_data[Energy Consumption]))/_xlfn.STDEV.P(sensor_data[Energy Consumption])</f>
        <v>-9.2345835291582787E-2</v>
      </c>
      <c r="P1067" t="str">
        <f>IF(ABS(sensor_data[[#This Row],[z_zcore]])&gt;3, "Outlier", "Normal")</f>
        <v>Normal</v>
      </c>
      <c r="Q1067">
        <f>AVERAGEIF(sensor_data[Unit ID], sensor_data[[#This Row],[Unit ID]], sensor_data[EC])</f>
        <v>18.649999999999999</v>
      </c>
      <c r="R1067">
        <f>IF(ISBLANK(sensor_data[[#This Row],[EC]]), sensor_data[[#This Row],[average]], sensor_data[[#This Row],[EC]])</f>
        <v>13.46</v>
      </c>
      <c r="S1067" t="str">
        <f>IF(sensor_data[[#This Row],[Filled Energy Consumption]]&gt;AVERAGE(sensor_data[Filled Energy Consumption]), "High", "Low")</f>
        <v>Low</v>
      </c>
      <c r="T1067" t="s">
        <v>284</v>
      </c>
      <c r="U1067" t="b">
        <v>1</v>
      </c>
      <c r="V1067">
        <v>14</v>
      </c>
      <c r="W1067">
        <v>1</v>
      </c>
      <c r="X1067" t="s">
        <v>19</v>
      </c>
    </row>
    <row r="1068" spans="1:24" x14ac:dyDescent="0.3">
      <c r="A1068" s="1">
        <v>45608.520914351851</v>
      </c>
      <c r="B1068" s="1" t="str">
        <f>TEXT(sensor_data[[#This Row],[Timestamp]], "MMMM")</f>
        <v>November</v>
      </c>
      <c r="C10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68" s="2">
        <f>MONTH(sensor_data[[#This Row],[Timestamp]])</f>
        <v>11</v>
      </c>
      <c r="E1068" s="2">
        <f>DAY(sensor_data[[#This Row],[Timestamp]])</f>
        <v>12</v>
      </c>
      <c r="F1068" t="s">
        <v>499</v>
      </c>
      <c r="H1068">
        <v>73.099999999999994</v>
      </c>
      <c r="I1068">
        <v>55.2</v>
      </c>
      <c r="J1068" t="b">
        <v>0</v>
      </c>
      <c r="K1068">
        <v>3</v>
      </c>
      <c r="L1068" t="str">
        <f>IF(sensor_data[[#This Row],[HVAC Setting]]&lt;=2, "Low", IF(sensor_data[[#This Row],[HVAC Setting]]=3, "Normal", "High"))</f>
        <v>Normal</v>
      </c>
      <c r="M1068">
        <v>16</v>
      </c>
      <c r="N1068">
        <v>16</v>
      </c>
      <c r="O1068">
        <f>(sensor_data[[#This Row],[Energy Consumption]]-AVERAGE(sensor_data[Energy Consumption]))/_xlfn.STDEV.P(sensor_data[Energy Consumption])</f>
        <v>-6.2809907537376211E-2</v>
      </c>
      <c r="P1068" t="str">
        <f>IF(ABS(sensor_data[[#This Row],[z_zcore]])&gt;3, "Outlier", "Normal")</f>
        <v>Normal</v>
      </c>
      <c r="Q1068">
        <f>AVERAGEIF(sensor_data[Unit ID], sensor_data[[#This Row],[Unit ID]], sensor_data[EC])</f>
        <v>18.649999999999999</v>
      </c>
      <c r="R1068">
        <f>IF(ISBLANK(sensor_data[[#This Row],[EC]]), sensor_data[[#This Row],[average]], sensor_data[[#This Row],[EC]])</f>
        <v>16</v>
      </c>
      <c r="S1068" t="str">
        <f>IF(sensor_data[[#This Row],[Filled Energy Consumption]]&gt;AVERAGE(sensor_data[Filled Energy Consumption]), "High", "Low")</f>
        <v>Low</v>
      </c>
      <c r="T1068" t="s">
        <v>381</v>
      </c>
      <c r="U1068" t="b">
        <v>0</v>
      </c>
      <c r="V1068">
        <v>20</v>
      </c>
      <c r="W1068">
        <v>0</v>
      </c>
      <c r="X1068" t="s">
        <v>17</v>
      </c>
    </row>
    <row r="1069" spans="1:24" x14ac:dyDescent="0.3">
      <c r="A1069" s="1">
        <v>45458.790983796294</v>
      </c>
      <c r="B1069" s="1" t="str">
        <f>TEXT(sensor_data[[#This Row],[Timestamp]], "MMMM")</f>
        <v>June</v>
      </c>
      <c r="C10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69" s="2">
        <f>MONTH(sensor_data[[#This Row],[Timestamp]])</f>
        <v>6</v>
      </c>
      <c r="E1069" s="2">
        <f>DAY(sensor_data[[#This Row],[Timestamp]])</f>
        <v>15</v>
      </c>
      <c r="F1069" t="s">
        <v>499</v>
      </c>
      <c r="H1069">
        <v>93.1</v>
      </c>
      <c r="I1069">
        <v>53.6</v>
      </c>
      <c r="J1069" t="b">
        <v>1</v>
      </c>
      <c r="K1069">
        <v>5</v>
      </c>
      <c r="L1069" t="str">
        <f>IF(sensor_data[[#This Row],[HVAC Setting]]&lt;=2, "Low", IF(sensor_data[[#This Row],[HVAC Setting]]=3, "Normal", "High"))</f>
        <v>High</v>
      </c>
      <c r="M1069">
        <v>32.74</v>
      </c>
      <c r="N1069">
        <v>32.74</v>
      </c>
      <c r="O1069">
        <f>(sensor_data[[#This Row],[Energy Consumption]]-AVERAGE(sensor_data[Energy Consumption]))/_xlfn.STDEV.P(sensor_data[Energy Consumption])</f>
        <v>0.13184813600806408</v>
      </c>
      <c r="P1069" t="str">
        <f>IF(ABS(sensor_data[[#This Row],[z_zcore]])&gt;3, "Outlier", "Normal")</f>
        <v>Normal</v>
      </c>
      <c r="Q1069">
        <f>AVERAGEIF(sensor_data[Unit ID], sensor_data[[#This Row],[Unit ID]], sensor_data[EC])</f>
        <v>18.649999999999999</v>
      </c>
      <c r="R1069">
        <f>IF(ISBLANK(sensor_data[[#This Row],[EC]]), sensor_data[[#This Row],[average]], sensor_data[[#This Row],[EC]])</f>
        <v>32.74</v>
      </c>
      <c r="S1069" t="str">
        <f>IF(sensor_data[[#This Row],[Filled Energy Consumption]]&gt;AVERAGE(sensor_data[Filled Energy Consumption]), "High", "Low")</f>
        <v>High</v>
      </c>
      <c r="T1069" t="s">
        <v>260</v>
      </c>
      <c r="U1069" t="b">
        <v>1</v>
      </c>
      <c r="V1069">
        <v>2</v>
      </c>
      <c r="W1069">
        <v>1</v>
      </c>
      <c r="X1069" t="s">
        <v>17</v>
      </c>
    </row>
    <row r="1070" spans="1:24" x14ac:dyDescent="0.3">
      <c r="A1070" s="1">
        <v>45332.445902777778</v>
      </c>
      <c r="B1070" s="1" t="str">
        <f>TEXT(sensor_data[[#This Row],[Timestamp]], "MMMM")</f>
        <v>February</v>
      </c>
      <c r="C10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70" s="2">
        <f>MONTH(sensor_data[[#This Row],[Timestamp]])</f>
        <v>2</v>
      </c>
      <c r="E1070" s="2">
        <f>DAY(sensor_data[[#This Row],[Timestamp]])</f>
        <v>10</v>
      </c>
      <c r="F1070" t="s">
        <v>499</v>
      </c>
      <c r="H1070">
        <v>46.8</v>
      </c>
      <c r="I1070">
        <v>28.7</v>
      </c>
      <c r="J1070" t="b">
        <v>1</v>
      </c>
      <c r="K1070">
        <v>4.5</v>
      </c>
      <c r="L1070" t="str">
        <f>IF(sensor_data[[#This Row],[HVAC Setting]]&lt;=2, "Low", IF(sensor_data[[#This Row],[HVAC Setting]]=3, "Normal", "High"))</f>
        <v>High</v>
      </c>
      <c r="M1070">
        <v>27.58</v>
      </c>
      <c r="N1070">
        <v>27.58</v>
      </c>
      <c r="O1070">
        <f>(sensor_data[[#This Row],[Energy Consumption]]-AVERAGE(sensor_data[Energy Consumption]))/_xlfn.STDEV.P(sensor_data[Energy Consumption])</f>
        <v>7.1846015058573492E-2</v>
      </c>
      <c r="P1070" t="str">
        <f>IF(ABS(sensor_data[[#This Row],[z_zcore]])&gt;3, "Outlier", "Normal")</f>
        <v>Normal</v>
      </c>
      <c r="Q1070">
        <f>AVERAGEIF(sensor_data[Unit ID], sensor_data[[#This Row],[Unit ID]], sensor_data[EC])</f>
        <v>18.649999999999999</v>
      </c>
      <c r="R1070">
        <f>IF(ISBLANK(sensor_data[[#This Row],[EC]]), sensor_data[[#This Row],[average]], sensor_data[[#This Row],[EC]])</f>
        <v>27.58</v>
      </c>
      <c r="S1070" t="str">
        <f>IF(sensor_data[[#This Row],[Filled Energy Consumption]]&gt;AVERAGE(sensor_data[Filled Energy Consumption]), "High", "Low")</f>
        <v>High</v>
      </c>
      <c r="T1070" t="s">
        <v>389</v>
      </c>
      <c r="U1070" t="b">
        <v>1</v>
      </c>
      <c r="V1070">
        <v>7</v>
      </c>
      <c r="W1070">
        <v>0</v>
      </c>
      <c r="X1070" t="s">
        <v>19</v>
      </c>
    </row>
    <row r="1071" spans="1:24" x14ac:dyDescent="0.3">
      <c r="A1071" s="1">
        <v>45402.25922453704</v>
      </c>
      <c r="B1071" s="1" t="str">
        <f>TEXT(sensor_data[[#This Row],[Timestamp]], "MMMM")</f>
        <v>April</v>
      </c>
      <c r="C10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71" s="2">
        <f>MONTH(sensor_data[[#This Row],[Timestamp]])</f>
        <v>4</v>
      </c>
      <c r="E1071" s="2">
        <f>DAY(sensor_data[[#This Row],[Timestamp]])</f>
        <v>20</v>
      </c>
      <c r="F1071" t="s">
        <v>499</v>
      </c>
      <c r="H1071">
        <v>65</v>
      </c>
      <c r="I1071">
        <v>44.8</v>
      </c>
      <c r="J1071" t="b">
        <v>1</v>
      </c>
      <c r="K1071">
        <v>2.5</v>
      </c>
      <c r="L1071" t="str">
        <f>IF(sensor_data[[#This Row],[HVAC Setting]]&lt;=2, "Low", IF(sensor_data[[#This Row],[HVAC Setting]]=3, "Normal", "High"))</f>
        <v>High</v>
      </c>
      <c r="M1071">
        <v>16.37</v>
      </c>
      <c r="N1071">
        <v>16.37</v>
      </c>
      <c r="O1071">
        <f>(sensor_data[[#This Row],[Energy Consumption]]-AVERAGE(sensor_data[Energy Consumption]))/_xlfn.STDEV.P(sensor_data[Energy Consumption])</f>
        <v>-5.8507429872393352E-2</v>
      </c>
      <c r="P1071" t="str">
        <f>IF(ABS(sensor_data[[#This Row],[z_zcore]])&gt;3, "Outlier", "Normal")</f>
        <v>Normal</v>
      </c>
      <c r="Q1071">
        <f>AVERAGEIF(sensor_data[Unit ID], sensor_data[[#This Row],[Unit ID]], sensor_data[EC])</f>
        <v>18.649999999999999</v>
      </c>
      <c r="R1071">
        <f>IF(ISBLANK(sensor_data[[#This Row],[EC]]), sensor_data[[#This Row],[average]], sensor_data[[#This Row],[EC]])</f>
        <v>16.37</v>
      </c>
      <c r="S1071" t="str">
        <f>IF(sensor_data[[#This Row],[Filled Energy Consumption]]&gt;AVERAGE(sensor_data[Filled Energy Consumption]), "High", "Low")</f>
        <v>Low</v>
      </c>
      <c r="T1071" t="s">
        <v>358</v>
      </c>
      <c r="U1071" t="b">
        <v>1</v>
      </c>
      <c r="V1071">
        <v>21</v>
      </c>
      <c r="W1071">
        <v>1</v>
      </c>
      <c r="X1071" t="s">
        <v>19</v>
      </c>
    </row>
    <row r="1072" spans="1:24" x14ac:dyDescent="0.3">
      <c r="A1072" s="1">
        <v>45601.08861111111</v>
      </c>
      <c r="B1072" s="1" t="str">
        <f>TEXT(sensor_data[[#This Row],[Timestamp]], "MMMM")</f>
        <v>November</v>
      </c>
      <c r="C10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72" s="2">
        <f>MONTH(sensor_data[[#This Row],[Timestamp]])</f>
        <v>11</v>
      </c>
      <c r="E1072" s="2">
        <f>DAY(sensor_data[[#This Row],[Timestamp]])</f>
        <v>5</v>
      </c>
      <c r="F1072" t="s">
        <v>499</v>
      </c>
      <c r="H1072">
        <v>70.900000000000006</v>
      </c>
      <c r="I1072">
        <v>44.3</v>
      </c>
      <c r="J1072" t="b">
        <v>0</v>
      </c>
      <c r="K1072">
        <v>0</v>
      </c>
      <c r="L1072" t="str">
        <f>IF(sensor_data[[#This Row],[HVAC Setting]]&lt;=2, "Low", IF(sensor_data[[#This Row],[HVAC Setting]]=3, "Normal", "High"))</f>
        <v>Low</v>
      </c>
      <c r="M1072">
        <v>0</v>
      </c>
      <c r="N1072">
        <v>0</v>
      </c>
      <c r="O1072">
        <f>(sensor_data[[#This Row],[Energy Consumption]]-AVERAGE(sensor_data[Energy Consumption]))/_xlfn.STDEV.P(sensor_data[Energy Consumption])</f>
        <v>-0.24886299575285079</v>
      </c>
      <c r="P1072" t="str">
        <f>IF(ABS(sensor_data[[#This Row],[z_zcore]])&gt;3, "Outlier", "Normal")</f>
        <v>Normal</v>
      </c>
      <c r="Q1072">
        <f>AVERAGEIF(sensor_data[Unit ID], sensor_data[[#This Row],[Unit ID]], sensor_data[EC])</f>
        <v>18.649999999999999</v>
      </c>
      <c r="R1072">
        <f>IF(ISBLANK(sensor_data[[#This Row],[EC]]), sensor_data[[#This Row],[average]], sensor_data[[#This Row],[EC]])</f>
        <v>0</v>
      </c>
      <c r="S1072" t="str">
        <f>IF(sensor_data[[#This Row],[Filled Energy Consumption]]&gt;AVERAGE(sensor_data[Filled Energy Consumption]), "High", "Low")</f>
        <v>Low</v>
      </c>
      <c r="T1072" t="s">
        <v>362</v>
      </c>
      <c r="U1072" t="b">
        <v>0</v>
      </c>
      <c r="V1072">
        <v>12</v>
      </c>
      <c r="W1072">
        <v>0</v>
      </c>
      <c r="X1072" t="s">
        <v>14</v>
      </c>
    </row>
    <row r="1073" spans="1:24" x14ac:dyDescent="0.3">
      <c r="A1073" s="1">
        <v>45646.713055555556</v>
      </c>
      <c r="B1073" s="1" t="str">
        <f>TEXT(sensor_data[[#This Row],[Timestamp]], "MMMM")</f>
        <v>December</v>
      </c>
      <c r="C10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73" s="2">
        <f>MONTH(sensor_data[[#This Row],[Timestamp]])</f>
        <v>12</v>
      </c>
      <c r="E1073" s="2">
        <f>DAY(sensor_data[[#This Row],[Timestamp]])</f>
        <v>20</v>
      </c>
      <c r="F1073" t="s">
        <v>499</v>
      </c>
      <c r="H1073">
        <v>40.200000000000003</v>
      </c>
      <c r="I1073">
        <v>32.700000000000003</v>
      </c>
      <c r="J1073" t="b">
        <v>1</v>
      </c>
      <c r="K1073">
        <v>5</v>
      </c>
      <c r="L1073" t="str">
        <f>IF(sensor_data[[#This Row],[HVAC Setting]]&lt;=2, "Low", IF(sensor_data[[#This Row],[HVAC Setting]]=3, "Normal", "High"))</f>
        <v>High</v>
      </c>
      <c r="O1073">
        <f>(sensor_data[[#This Row],[Energy Consumption]]-AVERAGE(sensor_data[Energy Consumption]))/_xlfn.STDEV.P(sensor_data[Energy Consumption])</f>
        <v>-0.24886299575285079</v>
      </c>
      <c r="P1073" t="str">
        <f>IF(ABS(sensor_data[[#This Row],[z_zcore]])&gt;3, "Outlier", "Normal")</f>
        <v>Normal</v>
      </c>
      <c r="Q1073">
        <f>AVERAGEIF(sensor_data[Unit ID], sensor_data[[#This Row],[Unit ID]], sensor_data[EC])</f>
        <v>18.649999999999999</v>
      </c>
      <c r="R1073">
        <f>IF(ISBLANK(sensor_data[[#This Row],[EC]]), sensor_data[[#This Row],[average]], sensor_data[[#This Row],[EC]])</f>
        <v>18.649999999999999</v>
      </c>
      <c r="S1073" t="str">
        <f>IF(sensor_data[[#This Row],[Filled Energy Consumption]]&gt;AVERAGE(sensor_data[Filled Energy Consumption]), "High", "Low")</f>
        <v>High</v>
      </c>
      <c r="T1073" t="s">
        <v>288</v>
      </c>
      <c r="U1073" t="b">
        <v>1</v>
      </c>
      <c r="V1073">
        <v>8</v>
      </c>
      <c r="W1073">
        <v>1</v>
      </c>
      <c r="X1073" t="s">
        <v>19</v>
      </c>
    </row>
    <row r="1074" spans="1:24" x14ac:dyDescent="0.3">
      <c r="A1074" s="1">
        <v>45519.163564814815</v>
      </c>
      <c r="B1074" s="1" t="str">
        <f>TEXT(sensor_data[[#This Row],[Timestamp]], "MMMM")</f>
        <v>August</v>
      </c>
      <c r="C10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74" s="2">
        <f>MONTH(sensor_data[[#This Row],[Timestamp]])</f>
        <v>8</v>
      </c>
      <c r="E1074" s="2">
        <f>DAY(sensor_data[[#This Row],[Timestamp]])</f>
        <v>15</v>
      </c>
      <c r="F1074" t="s">
        <v>499</v>
      </c>
      <c r="H1074">
        <v>99.9</v>
      </c>
      <c r="I1074">
        <v>70</v>
      </c>
      <c r="J1074" t="b">
        <v>1</v>
      </c>
      <c r="K1074">
        <v>3</v>
      </c>
      <c r="L1074" t="str">
        <f>IF(sensor_data[[#This Row],[HVAC Setting]]&lt;=2, "Low", IF(sensor_data[[#This Row],[HVAC Setting]]=3, "Normal", "High"))</f>
        <v>Normal</v>
      </c>
      <c r="M1074">
        <v>18.25</v>
      </c>
      <c r="N1074">
        <v>18.25</v>
      </c>
      <c r="O1074">
        <f>(sensor_data[[#This Row],[Energy Consumption]]-AVERAGE(sensor_data[Energy Consumption]))/_xlfn.STDEV.P(sensor_data[Energy Consumption])</f>
        <v>-3.6646192007075098E-2</v>
      </c>
      <c r="P1074" t="str">
        <f>IF(ABS(sensor_data[[#This Row],[z_zcore]])&gt;3, "Outlier", "Normal")</f>
        <v>Normal</v>
      </c>
      <c r="Q1074">
        <f>AVERAGEIF(sensor_data[Unit ID], sensor_data[[#This Row],[Unit ID]], sensor_data[EC])</f>
        <v>18.649999999999999</v>
      </c>
      <c r="R1074">
        <f>IF(ISBLANK(sensor_data[[#This Row],[EC]]), sensor_data[[#This Row],[average]], sensor_data[[#This Row],[EC]])</f>
        <v>18.25</v>
      </c>
      <c r="S1074" t="str">
        <f>IF(sensor_data[[#This Row],[Filled Energy Consumption]]&gt;AVERAGE(sensor_data[Filled Energy Consumption]), "High", "Low")</f>
        <v>High</v>
      </c>
      <c r="T1074" t="s">
        <v>195</v>
      </c>
      <c r="U1074" t="b">
        <v>1</v>
      </c>
      <c r="V1074">
        <v>16</v>
      </c>
      <c r="W1074">
        <v>1</v>
      </c>
      <c r="X1074" t="s">
        <v>17</v>
      </c>
    </row>
    <row r="1075" spans="1:24" x14ac:dyDescent="0.3">
      <c r="A1075" s="1">
        <v>45502.881238425929</v>
      </c>
      <c r="B1075" s="1" t="str">
        <f>TEXT(sensor_data[[#This Row],[Timestamp]], "MMMM")</f>
        <v>July</v>
      </c>
      <c r="C10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75" s="2">
        <f>MONTH(sensor_data[[#This Row],[Timestamp]])</f>
        <v>7</v>
      </c>
      <c r="E1075" s="2">
        <f>DAY(sensor_data[[#This Row],[Timestamp]])</f>
        <v>29</v>
      </c>
      <c r="F1075" t="s">
        <v>499</v>
      </c>
      <c r="H1075">
        <v>104.8</v>
      </c>
      <c r="I1075">
        <v>65.7</v>
      </c>
      <c r="J1075" t="b">
        <v>1</v>
      </c>
      <c r="K1075">
        <v>5</v>
      </c>
      <c r="L1075" t="str">
        <f>IF(sensor_data[[#This Row],[HVAC Setting]]&lt;=2, "Low", IF(sensor_data[[#This Row],[HVAC Setting]]=3, "Normal", "High"))</f>
        <v>High</v>
      </c>
      <c r="M1075">
        <v>29.84</v>
      </c>
      <c r="N1075">
        <v>29.84</v>
      </c>
      <c r="O1075">
        <f>(sensor_data[[#This Row],[Energy Consumption]]-AVERAGE(sensor_data[Energy Consumption]))/_xlfn.STDEV.P(sensor_data[Energy Consumption])</f>
        <v>9.8126013769009285E-2</v>
      </c>
      <c r="P1075" t="str">
        <f>IF(ABS(sensor_data[[#This Row],[z_zcore]])&gt;3, "Outlier", "Normal")</f>
        <v>Normal</v>
      </c>
      <c r="Q1075">
        <f>AVERAGEIF(sensor_data[Unit ID], sensor_data[[#This Row],[Unit ID]], sensor_data[EC])</f>
        <v>18.649999999999999</v>
      </c>
      <c r="R1075">
        <f>IF(ISBLANK(sensor_data[[#This Row],[EC]]), sensor_data[[#This Row],[average]], sensor_data[[#This Row],[EC]])</f>
        <v>29.84</v>
      </c>
      <c r="S1075" t="str">
        <f>IF(sensor_data[[#This Row],[Filled Energy Consumption]]&gt;AVERAGE(sensor_data[Filled Energy Consumption]), "High", "Low")</f>
        <v>High</v>
      </c>
      <c r="T1075" t="s">
        <v>500</v>
      </c>
      <c r="U1075" t="b">
        <v>1</v>
      </c>
      <c r="V1075">
        <v>2</v>
      </c>
      <c r="W1075">
        <v>1</v>
      </c>
      <c r="X1075" t="s">
        <v>17</v>
      </c>
    </row>
    <row r="1076" spans="1:24" x14ac:dyDescent="0.3">
      <c r="A1076" s="1">
        <v>45470.314155092594</v>
      </c>
      <c r="B1076" s="1" t="str">
        <f>TEXT(sensor_data[[#This Row],[Timestamp]], "MMMM")</f>
        <v>June</v>
      </c>
      <c r="C10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76" s="2">
        <f>MONTH(sensor_data[[#This Row],[Timestamp]])</f>
        <v>6</v>
      </c>
      <c r="E1076" s="2">
        <f>DAY(sensor_data[[#This Row],[Timestamp]])</f>
        <v>27</v>
      </c>
      <c r="F1076" t="s">
        <v>499</v>
      </c>
      <c r="H1076">
        <v>101.4</v>
      </c>
      <c r="I1076">
        <v>50.6</v>
      </c>
      <c r="J1076" t="b">
        <v>1</v>
      </c>
      <c r="K1076">
        <v>5</v>
      </c>
      <c r="L1076" t="str">
        <f>IF(sensor_data[[#This Row],[HVAC Setting]]&lt;=2, "Low", IF(sensor_data[[#This Row],[HVAC Setting]]=3, "Normal", "High"))</f>
        <v>High</v>
      </c>
      <c r="M1076">
        <v>30.21</v>
      </c>
      <c r="N1076">
        <v>30.21</v>
      </c>
      <c r="O1076">
        <f>(sensor_data[[#This Row],[Energy Consumption]]-AVERAGE(sensor_data[Energy Consumption]))/_xlfn.STDEV.P(sensor_data[Energy Consumption])</f>
        <v>0.10242849143399214</v>
      </c>
      <c r="P1076" t="str">
        <f>IF(ABS(sensor_data[[#This Row],[z_zcore]])&gt;3, "Outlier", "Normal")</f>
        <v>Normal</v>
      </c>
      <c r="Q1076">
        <f>AVERAGEIF(sensor_data[Unit ID], sensor_data[[#This Row],[Unit ID]], sensor_data[EC])</f>
        <v>18.649999999999999</v>
      </c>
      <c r="R1076">
        <f>IF(ISBLANK(sensor_data[[#This Row],[EC]]), sensor_data[[#This Row],[average]], sensor_data[[#This Row],[EC]])</f>
        <v>30.21</v>
      </c>
      <c r="S1076" t="str">
        <f>IF(sensor_data[[#This Row],[Filled Energy Consumption]]&gt;AVERAGE(sensor_data[Filled Energy Consumption]), "High", "Low")</f>
        <v>High</v>
      </c>
      <c r="T1076" t="s">
        <v>501</v>
      </c>
      <c r="U1076" t="b">
        <v>1</v>
      </c>
      <c r="V1076">
        <v>2</v>
      </c>
      <c r="W1076">
        <v>0</v>
      </c>
      <c r="X1076" t="s">
        <v>19</v>
      </c>
    </row>
    <row r="1077" spans="1:24" x14ac:dyDescent="0.3">
      <c r="A1077" s="1">
        <v>45377.046759259261</v>
      </c>
      <c r="B1077" s="1" t="str">
        <f>TEXT(sensor_data[[#This Row],[Timestamp]], "MMMM")</f>
        <v>March</v>
      </c>
      <c r="C10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77" s="2">
        <f>MONTH(sensor_data[[#This Row],[Timestamp]])</f>
        <v>3</v>
      </c>
      <c r="E1077" s="2">
        <f>DAY(sensor_data[[#This Row],[Timestamp]])</f>
        <v>26</v>
      </c>
      <c r="F1077" t="s">
        <v>499</v>
      </c>
      <c r="H1077">
        <v>66</v>
      </c>
      <c r="I1077">
        <v>52.1</v>
      </c>
      <c r="J1077" t="b">
        <v>0</v>
      </c>
      <c r="K1077">
        <v>1</v>
      </c>
      <c r="L1077" t="str">
        <f>IF(sensor_data[[#This Row],[HVAC Setting]]&lt;=2, "Low", IF(sensor_data[[#This Row],[HVAC Setting]]=3, "Normal", "High"))</f>
        <v>Low</v>
      </c>
      <c r="O1077">
        <f>(sensor_data[[#This Row],[Energy Consumption]]-AVERAGE(sensor_data[Energy Consumption]))/_xlfn.STDEV.P(sensor_data[Energy Consumption])</f>
        <v>-0.24886299575285079</v>
      </c>
      <c r="P1077" t="str">
        <f>IF(ABS(sensor_data[[#This Row],[z_zcore]])&gt;3, "Outlier", "Normal")</f>
        <v>Normal</v>
      </c>
      <c r="Q1077">
        <f>AVERAGEIF(sensor_data[Unit ID], sensor_data[[#This Row],[Unit ID]], sensor_data[EC])</f>
        <v>18.649999999999999</v>
      </c>
      <c r="R1077">
        <f>IF(ISBLANK(sensor_data[[#This Row],[EC]]), sensor_data[[#This Row],[average]], sensor_data[[#This Row],[EC]])</f>
        <v>18.649999999999999</v>
      </c>
      <c r="S1077" t="str">
        <f>IF(sensor_data[[#This Row],[Filled Energy Consumption]]&gt;AVERAGE(sensor_data[Filled Energy Consumption]), "High", "Low")</f>
        <v>High</v>
      </c>
      <c r="T1077" t="s">
        <v>309</v>
      </c>
      <c r="U1077" t="b">
        <v>0</v>
      </c>
      <c r="V1077">
        <v>18</v>
      </c>
      <c r="W1077">
        <v>0</v>
      </c>
      <c r="X1077" t="s">
        <v>19</v>
      </c>
    </row>
    <row r="1078" spans="1:24" x14ac:dyDescent="0.3">
      <c r="A1078" s="1">
        <v>45434.464050925926</v>
      </c>
      <c r="B1078" s="1" t="str">
        <f>TEXT(sensor_data[[#This Row],[Timestamp]], "MMMM")</f>
        <v>May</v>
      </c>
      <c r="C10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78" s="2">
        <f>MONTH(sensor_data[[#This Row],[Timestamp]])</f>
        <v>5</v>
      </c>
      <c r="E1078" s="2">
        <f>DAY(sensor_data[[#This Row],[Timestamp]])</f>
        <v>22</v>
      </c>
      <c r="F1078" t="s">
        <v>499</v>
      </c>
      <c r="H1078">
        <v>64.3</v>
      </c>
      <c r="I1078">
        <v>40.799999999999997</v>
      </c>
      <c r="J1078" t="b">
        <v>0</v>
      </c>
      <c r="K1078">
        <v>3</v>
      </c>
      <c r="L1078" t="str">
        <f>IF(sensor_data[[#This Row],[HVAC Setting]]&lt;=2, "Low", IF(sensor_data[[#This Row],[HVAC Setting]]=3, "Normal", "High"))</f>
        <v>Normal</v>
      </c>
      <c r="M1078">
        <v>15</v>
      </c>
      <c r="N1078">
        <v>15</v>
      </c>
      <c r="O1078">
        <f>(sensor_data[[#This Row],[Energy Consumption]]-AVERAGE(sensor_data[Energy Consumption]))/_xlfn.STDEV.P(sensor_data[Energy Consumption])</f>
        <v>-7.4438225550843368E-2</v>
      </c>
      <c r="P1078" t="str">
        <f>IF(ABS(sensor_data[[#This Row],[z_zcore]])&gt;3, "Outlier", "Normal")</f>
        <v>Normal</v>
      </c>
      <c r="Q1078">
        <f>AVERAGEIF(sensor_data[Unit ID], sensor_data[[#This Row],[Unit ID]], sensor_data[EC])</f>
        <v>18.649999999999999</v>
      </c>
      <c r="R1078">
        <f>IF(ISBLANK(sensor_data[[#This Row],[EC]]), sensor_data[[#This Row],[average]], sensor_data[[#This Row],[EC]])</f>
        <v>15</v>
      </c>
      <c r="S1078" t="str">
        <f>IF(sensor_data[[#This Row],[Filled Energy Consumption]]&gt;AVERAGE(sensor_data[Filled Energy Consumption]), "High", "Low")</f>
        <v>Low</v>
      </c>
      <c r="T1078" t="s">
        <v>321</v>
      </c>
      <c r="U1078" t="b">
        <v>0</v>
      </c>
      <c r="V1078">
        <v>7</v>
      </c>
      <c r="W1078">
        <v>1</v>
      </c>
      <c r="X1078" t="s">
        <v>19</v>
      </c>
    </row>
    <row r="1079" spans="1:24" x14ac:dyDescent="0.3">
      <c r="A1079" s="1">
        <v>45607.212500000001</v>
      </c>
      <c r="B1079" s="1" t="str">
        <f>TEXT(sensor_data[[#This Row],[Timestamp]], "MMMM")</f>
        <v>November</v>
      </c>
      <c r="C10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79" s="2">
        <f>MONTH(sensor_data[[#This Row],[Timestamp]])</f>
        <v>11</v>
      </c>
      <c r="E1079" s="2">
        <f>DAY(sensor_data[[#This Row],[Timestamp]])</f>
        <v>11</v>
      </c>
      <c r="F1079" t="s">
        <v>499</v>
      </c>
      <c r="H1079">
        <v>56.5</v>
      </c>
      <c r="I1079">
        <v>46.3</v>
      </c>
      <c r="J1079" t="b">
        <v>0</v>
      </c>
      <c r="K1079">
        <v>0</v>
      </c>
      <c r="L1079" t="str">
        <f>IF(sensor_data[[#This Row],[HVAC Setting]]&lt;=2, "Low", IF(sensor_data[[#This Row],[HVAC Setting]]=3, "Normal", "High"))</f>
        <v>Low</v>
      </c>
      <c r="M1079">
        <v>1</v>
      </c>
      <c r="N1079">
        <v>1</v>
      </c>
      <c r="O1079">
        <f>(sensor_data[[#This Row],[Energy Consumption]]-AVERAGE(sensor_data[Energy Consumption]))/_xlfn.STDEV.P(sensor_data[Energy Consumption])</f>
        <v>-0.23723467773938361</v>
      </c>
      <c r="P1079" t="str">
        <f>IF(ABS(sensor_data[[#This Row],[z_zcore]])&gt;3, "Outlier", "Normal")</f>
        <v>Normal</v>
      </c>
      <c r="Q1079">
        <f>AVERAGEIF(sensor_data[Unit ID], sensor_data[[#This Row],[Unit ID]], sensor_data[EC])</f>
        <v>18.649999999999999</v>
      </c>
      <c r="R1079">
        <f>IF(ISBLANK(sensor_data[[#This Row],[EC]]), sensor_data[[#This Row],[average]], sensor_data[[#This Row],[EC]])</f>
        <v>1</v>
      </c>
      <c r="S1079" t="str">
        <f>IF(sensor_data[[#This Row],[Filled Energy Consumption]]&gt;AVERAGE(sensor_data[Filled Energy Consumption]), "High", "Low")</f>
        <v>Low</v>
      </c>
      <c r="T1079" t="s">
        <v>249</v>
      </c>
      <c r="U1079" t="b">
        <v>0</v>
      </c>
      <c r="V1079">
        <v>16</v>
      </c>
      <c r="W1079">
        <v>1</v>
      </c>
      <c r="X1079" t="s">
        <v>19</v>
      </c>
    </row>
    <row r="1080" spans="1:24" x14ac:dyDescent="0.3">
      <c r="A1080" s="1">
        <v>45605.345937500002</v>
      </c>
      <c r="B1080" s="1" t="str">
        <f>TEXT(sensor_data[[#This Row],[Timestamp]], "MMMM")</f>
        <v>November</v>
      </c>
      <c r="C10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80" s="2">
        <f>MONTH(sensor_data[[#This Row],[Timestamp]])</f>
        <v>11</v>
      </c>
      <c r="E1080" s="2">
        <f>DAY(sensor_data[[#This Row],[Timestamp]])</f>
        <v>9</v>
      </c>
      <c r="F1080" t="s">
        <v>499</v>
      </c>
      <c r="H1080">
        <v>62.4</v>
      </c>
      <c r="I1080">
        <v>53.8</v>
      </c>
      <c r="J1080" t="b">
        <v>1</v>
      </c>
      <c r="K1080">
        <v>3.5</v>
      </c>
      <c r="L1080" t="str">
        <f>IF(sensor_data[[#This Row],[HVAC Setting]]&lt;=2, "Low", IF(sensor_data[[#This Row],[HVAC Setting]]=3, "Normal", "High"))</f>
        <v>High</v>
      </c>
      <c r="M1080">
        <v>21.47</v>
      </c>
      <c r="N1080">
        <v>21.47</v>
      </c>
      <c r="O1080">
        <f>(sensor_data[[#This Row],[Energy Consumption]]-AVERAGE(sensor_data[Energy Consumption]))/_xlfn.STDEV.P(sensor_data[Energy Consumption])</f>
        <v>7.96991996289144E-4</v>
      </c>
      <c r="P1080" t="str">
        <f>IF(ABS(sensor_data[[#This Row],[z_zcore]])&gt;3, "Outlier", "Normal")</f>
        <v>Normal</v>
      </c>
      <c r="Q1080">
        <f>AVERAGEIF(sensor_data[Unit ID], sensor_data[[#This Row],[Unit ID]], sensor_data[EC])</f>
        <v>18.649999999999999</v>
      </c>
      <c r="R1080">
        <f>IF(ISBLANK(sensor_data[[#This Row],[EC]]), sensor_data[[#This Row],[average]], sensor_data[[#This Row],[EC]])</f>
        <v>21.47</v>
      </c>
      <c r="S1080" t="str">
        <f>IF(sensor_data[[#This Row],[Filled Energy Consumption]]&gt;AVERAGE(sensor_data[Filled Energy Consumption]), "High", "Low")</f>
        <v>High</v>
      </c>
      <c r="T1080" t="s">
        <v>233</v>
      </c>
      <c r="U1080" t="b">
        <v>1</v>
      </c>
      <c r="V1080">
        <v>21</v>
      </c>
      <c r="W1080">
        <v>1</v>
      </c>
      <c r="X1080" t="s">
        <v>17</v>
      </c>
    </row>
    <row r="1081" spans="1:24" x14ac:dyDescent="0.3">
      <c r="A1081" s="1">
        <v>45570.606770833336</v>
      </c>
      <c r="B1081" s="1" t="str">
        <f>TEXT(sensor_data[[#This Row],[Timestamp]], "MMMM")</f>
        <v>October</v>
      </c>
      <c r="C10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81" s="2">
        <f>MONTH(sensor_data[[#This Row],[Timestamp]])</f>
        <v>10</v>
      </c>
      <c r="E1081" s="2">
        <f>DAY(sensor_data[[#This Row],[Timestamp]])</f>
        <v>5</v>
      </c>
      <c r="F1081" t="s">
        <v>499</v>
      </c>
      <c r="H1081">
        <v>73.7</v>
      </c>
      <c r="I1081">
        <v>59.6</v>
      </c>
      <c r="J1081" t="b">
        <v>0</v>
      </c>
      <c r="K1081">
        <v>1.5</v>
      </c>
      <c r="L1081" t="str">
        <f>IF(sensor_data[[#This Row],[HVAC Setting]]&lt;=2, "Low", IF(sensor_data[[#This Row],[HVAC Setting]]=3, "Normal", "High"))</f>
        <v>Low</v>
      </c>
      <c r="O1081">
        <f>(sensor_data[[#This Row],[Energy Consumption]]-AVERAGE(sensor_data[Energy Consumption]))/_xlfn.STDEV.P(sensor_data[Energy Consumption])</f>
        <v>-0.24886299575285079</v>
      </c>
      <c r="P1081" t="str">
        <f>IF(ABS(sensor_data[[#This Row],[z_zcore]])&gt;3, "Outlier", "Normal")</f>
        <v>Normal</v>
      </c>
      <c r="Q1081">
        <f>AVERAGEIF(sensor_data[Unit ID], sensor_data[[#This Row],[Unit ID]], sensor_data[EC])</f>
        <v>18.649999999999999</v>
      </c>
      <c r="R1081">
        <f>IF(ISBLANK(sensor_data[[#This Row],[EC]]), sensor_data[[#This Row],[average]], sensor_data[[#This Row],[EC]])</f>
        <v>18.649999999999999</v>
      </c>
      <c r="S1081" t="str">
        <f>IF(sensor_data[[#This Row],[Filled Energy Consumption]]&gt;AVERAGE(sensor_data[Filled Energy Consumption]), "High", "Low")</f>
        <v>High</v>
      </c>
      <c r="T1081" t="s">
        <v>451</v>
      </c>
      <c r="U1081" t="b">
        <v>0</v>
      </c>
      <c r="V1081">
        <v>17</v>
      </c>
      <c r="W1081">
        <v>0</v>
      </c>
      <c r="X1081" t="s">
        <v>19</v>
      </c>
    </row>
    <row r="1082" spans="1:24" x14ac:dyDescent="0.3">
      <c r="A1082" s="1">
        <v>45294.259155092594</v>
      </c>
      <c r="B1082" s="1" t="str">
        <f>TEXT(sensor_data[[#This Row],[Timestamp]], "MMMM")</f>
        <v>January</v>
      </c>
      <c r="C10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82" s="2">
        <f>MONTH(sensor_data[[#This Row],[Timestamp]])</f>
        <v>1</v>
      </c>
      <c r="E1082" s="2">
        <f>DAY(sensor_data[[#This Row],[Timestamp]])</f>
        <v>3</v>
      </c>
      <c r="F1082" t="s">
        <v>502</v>
      </c>
      <c r="H1082">
        <v>51.1</v>
      </c>
      <c r="I1082">
        <v>30.9</v>
      </c>
      <c r="J1082" t="b">
        <v>0</v>
      </c>
      <c r="K1082">
        <v>3</v>
      </c>
      <c r="L1082" t="str">
        <f>IF(sensor_data[[#This Row],[HVAC Setting]]&lt;=2, "Low", IF(sensor_data[[#This Row],[HVAC Setting]]=3, "Normal", "High"))</f>
        <v>Normal</v>
      </c>
      <c r="M1082">
        <v>15</v>
      </c>
      <c r="N1082">
        <v>15</v>
      </c>
      <c r="O1082">
        <f>(sensor_data[[#This Row],[Energy Consumption]]-AVERAGE(sensor_data[Energy Consumption]))/_xlfn.STDEV.P(sensor_data[Energy Consumption])</f>
        <v>-7.4438225550843368E-2</v>
      </c>
      <c r="P1082" t="str">
        <f>IF(ABS(sensor_data[[#This Row],[z_zcore]])&gt;3, "Outlier", "Normal")</f>
        <v>Normal</v>
      </c>
      <c r="Q1082">
        <f>AVERAGEIF(sensor_data[Unit ID], sensor_data[[#This Row],[Unit ID]], sensor_data[EC])</f>
        <v>19.061500000000002</v>
      </c>
      <c r="R1082">
        <f>IF(ISBLANK(sensor_data[[#This Row],[EC]]), sensor_data[[#This Row],[average]], sensor_data[[#This Row],[EC]])</f>
        <v>15</v>
      </c>
      <c r="S1082" t="str">
        <f>IF(sensor_data[[#This Row],[Filled Energy Consumption]]&gt;AVERAGE(sensor_data[Filled Energy Consumption]), "High", "Low")</f>
        <v>Low</v>
      </c>
      <c r="T1082" t="s">
        <v>251</v>
      </c>
      <c r="U1082" t="b">
        <v>0</v>
      </c>
      <c r="V1082">
        <v>13</v>
      </c>
      <c r="W1082">
        <v>0</v>
      </c>
      <c r="X1082" t="s">
        <v>17</v>
      </c>
    </row>
    <row r="1083" spans="1:24" x14ac:dyDescent="0.3">
      <c r="A1083" s="1">
        <v>45360.648020833331</v>
      </c>
      <c r="B1083" s="1" t="str">
        <f>TEXT(sensor_data[[#This Row],[Timestamp]], "MMMM")</f>
        <v>March</v>
      </c>
      <c r="C10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83" s="2">
        <f>MONTH(sensor_data[[#This Row],[Timestamp]])</f>
        <v>3</v>
      </c>
      <c r="E1083" s="2">
        <f>DAY(sensor_data[[#This Row],[Timestamp]])</f>
        <v>9</v>
      </c>
      <c r="F1083" t="s">
        <v>502</v>
      </c>
      <c r="H1083">
        <v>68.7</v>
      </c>
      <c r="I1083">
        <v>59.4</v>
      </c>
      <c r="J1083" t="b">
        <v>1</v>
      </c>
      <c r="K1083">
        <v>4.5</v>
      </c>
      <c r="L1083" t="str">
        <f>IF(sensor_data[[#This Row],[HVAC Setting]]&lt;=2, "Low", IF(sensor_data[[#This Row],[HVAC Setting]]=3, "Normal", "High"))</f>
        <v>High</v>
      </c>
      <c r="M1083">
        <v>26.39</v>
      </c>
      <c r="N1083">
        <v>26.39</v>
      </c>
      <c r="O1083">
        <f>(sensor_data[[#This Row],[Energy Consumption]]-AVERAGE(sensor_data[Energy Consumption]))/_xlfn.STDEV.P(sensor_data[Energy Consumption])</f>
        <v>5.8008316622547594E-2</v>
      </c>
      <c r="P1083" t="str">
        <f>IF(ABS(sensor_data[[#This Row],[z_zcore]])&gt;3, "Outlier", "Normal")</f>
        <v>Normal</v>
      </c>
      <c r="Q1083">
        <f>AVERAGEIF(sensor_data[Unit ID], sensor_data[[#This Row],[Unit ID]], sensor_data[EC])</f>
        <v>19.061500000000002</v>
      </c>
      <c r="R1083">
        <f>IF(ISBLANK(sensor_data[[#This Row],[EC]]), sensor_data[[#This Row],[average]], sensor_data[[#This Row],[EC]])</f>
        <v>26.39</v>
      </c>
      <c r="S1083" t="str">
        <f>IF(sensor_data[[#This Row],[Filled Energy Consumption]]&gt;AVERAGE(sensor_data[Filled Energy Consumption]), "High", "Low")</f>
        <v>High</v>
      </c>
      <c r="T1083" t="s">
        <v>228</v>
      </c>
      <c r="U1083" t="b">
        <v>1</v>
      </c>
      <c r="V1083">
        <v>3</v>
      </c>
      <c r="W1083">
        <v>0</v>
      </c>
      <c r="X1083" t="s">
        <v>19</v>
      </c>
    </row>
    <row r="1084" spans="1:24" x14ac:dyDescent="0.3">
      <c r="A1084" s="1">
        <v>45446.157048611109</v>
      </c>
      <c r="B1084" s="1" t="str">
        <f>TEXT(sensor_data[[#This Row],[Timestamp]], "MMMM")</f>
        <v>June</v>
      </c>
      <c r="C10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84" s="2">
        <f>MONTH(sensor_data[[#This Row],[Timestamp]])</f>
        <v>6</v>
      </c>
      <c r="E1084" s="2">
        <f>DAY(sensor_data[[#This Row],[Timestamp]])</f>
        <v>3</v>
      </c>
      <c r="F1084" t="s">
        <v>502</v>
      </c>
      <c r="H1084">
        <v>89.9</v>
      </c>
      <c r="I1084">
        <v>65.8</v>
      </c>
      <c r="J1084" t="b">
        <v>0</v>
      </c>
      <c r="K1084">
        <v>2</v>
      </c>
      <c r="L1084" t="str">
        <f>IF(sensor_data[[#This Row],[HVAC Setting]]&lt;=2, "Low", IF(sensor_data[[#This Row],[HVAC Setting]]=3, "Normal", "High"))</f>
        <v>Low</v>
      </c>
      <c r="M1084">
        <v>12</v>
      </c>
      <c r="N1084">
        <v>12</v>
      </c>
      <c r="O1084">
        <f>(sensor_data[[#This Row],[Energy Consumption]]-AVERAGE(sensor_data[Energy Consumption]))/_xlfn.STDEV.P(sensor_data[Energy Consumption])</f>
        <v>-0.10932317959124485</v>
      </c>
      <c r="P1084" t="str">
        <f>IF(ABS(sensor_data[[#This Row],[z_zcore]])&gt;3, "Outlier", "Normal")</f>
        <v>Normal</v>
      </c>
      <c r="Q1084">
        <f>AVERAGEIF(sensor_data[Unit ID], sensor_data[[#This Row],[Unit ID]], sensor_data[EC])</f>
        <v>19.061500000000002</v>
      </c>
      <c r="R1084">
        <f>IF(ISBLANK(sensor_data[[#This Row],[EC]]), sensor_data[[#This Row],[average]], sensor_data[[#This Row],[EC]])</f>
        <v>12</v>
      </c>
      <c r="S1084" t="str">
        <f>IF(sensor_data[[#This Row],[Filled Energy Consumption]]&gt;AVERAGE(sensor_data[Filled Energy Consumption]), "High", "Low")</f>
        <v>Low</v>
      </c>
      <c r="T1084" t="s">
        <v>503</v>
      </c>
      <c r="U1084" t="b">
        <v>0</v>
      </c>
      <c r="V1084">
        <v>20</v>
      </c>
      <c r="W1084">
        <v>0</v>
      </c>
      <c r="X1084" t="s">
        <v>14</v>
      </c>
    </row>
    <row r="1085" spans="1:24" x14ac:dyDescent="0.3">
      <c r="A1085" s="1">
        <v>45537.006701388891</v>
      </c>
      <c r="B1085" s="1" t="str">
        <f>TEXT(sensor_data[[#This Row],[Timestamp]], "MMMM")</f>
        <v>September</v>
      </c>
      <c r="C10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85" s="2">
        <f>MONTH(sensor_data[[#This Row],[Timestamp]])</f>
        <v>9</v>
      </c>
      <c r="E1085" s="2">
        <f>DAY(sensor_data[[#This Row],[Timestamp]])</f>
        <v>2</v>
      </c>
      <c r="F1085" t="s">
        <v>502</v>
      </c>
      <c r="H1085">
        <v>61.9</v>
      </c>
      <c r="I1085">
        <v>56.3</v>
      </c>
      <c r="J1085" t="b">
        <v>0</v>
      </c>
      <c r="K1085">
        <v>1</v>
      </c>
      <c r="L1085" t="str">
        <f>IF(sensor_data[[#This Row],[HVAC Setting]]&lt;=2, "Low", IF(sensor_data[[#This Row],[HVAC Setting]]=3, "Normal", "High"))</f>
        <v>Low</v>
      </c>
      <c r="M1085">
        <v>5</v>
      </c>
      <c r="N1085">
        <v>5</v>
      </c>
      <c r="O1085">
        <f>(sensor_data[[#This Row],[Energy Consumption]]-AVERAGE(sensor_data[Energy Consumption]))/_xlfn.STDEV.P(sensor_data[Energy Consumption])</f>
        <v>-0.19072140568551499</v>
      </c>
      <c r="P1085" t="str">
        <f>IF(ABS(sensor_data[[#This Row],[z_zcore]])&gt;3, "Outlier", "Normal")</f>
        <v>Normal</v>
      </c>
      <c r="Q1085">
        <f>AVERAGEIF(sensor_data[Unit ID], sensor_data[[#This Row],[Unit ID]], sensor_data[EC])</f>
        <v>19.061500000000002</v>
      </c>
      <c r="R1085">
        <f>IF(ISBLANK(sensor_data[[#This Row],[EC]]), sensor_data[[#This Row],[average]], sensor_data[[#This Row],[EC]])</f>
        <v>5</v>
      </c>
      <c r="S1085" t="str">
        <f>IF(sensor_data[[#This Row],[Filled Energy Consumption]]&gt;AVERAGE(sensor_data[Filled Energy Consumption]), "High", "Low")</f>
        <v>Low</v>
      </c>
      <c r="T1085" t="s">
        <v>65</v>
      </c>
      <c r="U1085" t="b">
        <v>0</v>
      </c>
      <c r="V1085">
        <v>16</v>
      </c>
      <c r="W1085">
        <v>0</v>
      </c>
      <c r="X1085" t="s">
        <v>19</v>
      </c>
    </row>
    <row r="1086" spans="1:24" x14ac:dyDescent="0.3">
      <c r="A1086" s="1">
        <v>45540.28392361111</v>
      </c>
      <c r="B1086" s="1" t="str">
        <f>TEXT(sensor_data[[#This Row],[Timestamp]], "MMMM")</f>
        <v>September</v>
      </c>
      <c r="C10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86" s="2">
        <f>MONTH(sensor_data[[#This Row],[Timestamp]])</f>
        <v>9</v>
      </c>
      <c r="E1086" s="2">
        <f>DAY(sensor_data[[#This Row],[Timestamp]])</f>
        <v>5</v>
      </c>
      <c r="F1086" t="s">
        <v>502</v>
      </c>
      <c r="H1086">
        <v>71.5</v>
      </c>
      <c r="I1086">
        <v>30.8</v>
      </c>
      <c r="J1086" t="b">
        <v>1</v>
      </c>
      <c r="K1086">
        <v>2</v>
      </c>
      <c r="L1086" t="str">
        <f>IF(sensor_data[[#This Row],[HVAC Setting]]&lt;=2, "Low", IF(sensor_data[[#This Row],[HVAC Setting]]=3, "Normal", "High"))</f>
        <v>Low</v>
      </c>
      <c r="M1086">
        <v>12.89</v>
      </c>
      <c r="N1086">
        <v>12.89</v>
      </c>
      <c r="O1086">
        <f>(sensor_data[[#This Row],[Energy Consumption]]-AVERAGE(sensor_data[Energy Consumption]))/_xlfn.STDEV.P(sensor_data[Energy Consumption])</f>
        <v>-9.8973976559259075E-2</v>
      </c>
      <c r="P1086" t="str">
        <f>IF(ABS(sensor_data[[#This Row],[z_zcore]])&gt;3, "Outlier", "Normal")</f>
        <v>Normal</v>
      </c>
      <c r="Q1086">
        <f>AVERAGEIF(sensor_data[Unit ID], sensor_data[[#This Row],[Unit ID]], sensor_data[EC])</f>
        <v>19.061500000000002</v>
      </c>
      <c r="R1086">
        <f>IF(ISBLANK(sensor_data[[#This Row],[EC]]), sensor_data[[#This Row],[average]], sensor_data[[#This Row],[EC]])</f>
        <v>12.89</v>
      </c>
      <c r="S1086" t="str">
        <f>IF(sensor_data[[#This Row],[Filled Energy Consumption]]&gt;AVERAGE(sensor_data[Filled Energy Consumption]), "High", "Low")</f>
        <v>Low</v>
      </c>
      <c r="T1086" t="s">
        <v>452</v>
      </c>
      <c r="U1086" t="b">
        <v>1</v>
      </c>
      <c r="V1086">
        <v>23</v>
      </c>
      <c r="W1086">
        <v>0</v>
      </c>
      <c r="X1086" t="s">
        <v>17</v>
      </c>
    </row>
    <row r="1087" spans="1:24" x14ac:dyDescent="0.3">
      <c r="A1087" s="1">
        <v>45521.61787037037</v>
      </c>
      <c r="B1087" s="1" t="str">
        <f>TEXT(sensor_data[[#This Row],[Timestamp]], "MMMM")</f>
        <v>August</v>
      </c>
      <c r="C10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87" s="2">
        <f>MONTH(sensor_data[[#This Row],[Timestamp]])</f>
        <v>8</v>
      </c>
      <c r="E1087" s="2">
        <f>DAY(sensor_data[[#This Row],[Timestamp]])</f>
        <v>17</v>
      </c>
      <c r="F1087" t="s">
        <v>502</v>
      </c>
      <c r="H1087">
        <v>101</v>
      </c>
      <c r="I1087">
        <v>46.7</v>
      </c>
      <c r="J1087" t="b">
        <v>1</v>
      </c>
      <c r="K1087">
        <v>5</v>
      </c>
      <c r="L1087" t="str">
        <f>IF(sensor_data[[#This Row],[HVAC Setting]]&lt;=2, "Low", IF(sensor_data[[#This Row],[HVAC Setting]]=3, "Normal", "High"))</f>
        <v>High</v>
      </c>
      <c r="M1087">
        <v>30.49</v>
      </c>
      <c r="N1087">
        <v>30.49</v>
      </c>
      <c r="O1087">
        <f>(sensor_data[[#This Row],[Energy Consumption]]-AVERAGE(sensor_data[Energy Consumption]))/_xlfn.STDEV.P(sensor_data[Energy Consumption])</f>
        <v>0.10568442047776293</v>
      </c>
      <c r="P1087" t="str">
        <f>IF(ABS(sensor_data[[#This Row],[z_zcore]])&gt;3, "Outlier", "Normal")</f>
        <v>Normal</v>
      </c>
      <c r="Q1087">
        <f>AVERAGEIF(sensor_data[Unit ID], sensor_data[[#This Row],[Unit ID]], sensor_data[EC])</f>
        <v>19.061500000000002</v>
      </c>
      <c r="R1087">
        <f>IF(ISBLANK(sensor_data[[#This Row],[EC]]), sensor_data[[#This Row],[average]], sensor_data[[#This Row],[EC]])</f>
        <v>30.49</v>
      </c>
      <c r="S1087" t="str">
        <f>IF(sensor_data[[#This Row],[Filled Energy Consumption]]&gt;AVERAGE(sensor_data[Filled Energy Consumption]), "High", "Low")</f>
        <v>High</v>
      </c>
      <c r="T1087" t="s">
        <v>354</v>
      </c>
      <c r="U1087" t="b">
        <v>1</v>
      </c>
      <c r="V1087">
        <v>21</v>
      </c>
      <c r="W1087">
        <v>1</v>
      </c>
      <c r="X1087" t="s">
        <v>14</v>
      </c>
    </row>
    <row r="1088" spans="1:24" x14ac:dyDescent="0.3">
      <c r="A1088" s="1">
        <v>45576.957256944443</v>
      </c>
      <c r="B1088" s="1" t="str">
        <f>TEXT(sensor_data[[#This Row],[Timestamp]], "MMMM")</f>
        <v>October</v>
      </c>
      <c r="C10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88" s="2">
        <f>MONTH(sensor_data[[#This Row],[Timestamp]])</f>
        <v>10</v>
      </c>
      <c r="E1088" s="2">
        <f>DAY(sensor_data[[#This Row],[Timestamp]])</f>
        <v>11</v>
      </c>
      <c r="F1088" t="s">
        <v>502</v>
      </c>
      <c r="H1088">
        <v>78.5</v>
      </c>
      <c r="I1088">
        <v>58.5</v>
      </c>
      <c r="J1088" t="b">
        <v>0</v>
      </c>
      <c r="K1088">
        <v>2</v>
      </c>
      <c r="L1088" t="str">
        <f>IF(sensor_data[[#This Row],[HVAC Setting]]&lt;=2, "Low", IF(sensor_data[[#This Row],[HVAC Setting]]=3, "Normal", "High"))</f>
        <v>Low</v>
      </c>
      <c r="M1088">
        <v>10</v>
      </c>
      <c r="N1088">
        <v>10</v>
      </c>
      <c r="O1088">
        <f>(sensor_data[[#This Row],[Energy Consumption]]-AVERAGE(sensor_data[Energy Consumption]))/_xlfn.STDEV.P(sensor_data[Energy Consumption])</f>
        <v>-0.13257981561817916</v>
      </c>
      <c r="P1088" t="str">
        <f>IF(ABS(sensor_data[[#This Row],[z_zcore]])&gt;3, "Outlier", "Normal")</f>
        <v>Normal</v>
      </c>
      <c r="Q1088">
        <f>AVERAGEIF(sensor_data[Unit ID], sensor_data[[#This Row],[Unit ID]], sensor_data[EC])</f>
        <v>19.061500000000002</v>
      </c>
      <c r="R1088">
        <f>IF(ISBLANK(sensor_data[[#This Row],[EC]]), sensor_data[[#This Row],[average]], sensor_data[[#This Row],[EC]])</f>
        <v>10</v>
      </c>
      <c r="S1088" t="str">
        <f>IF(sensor_data[[#This Row],[Filled Energy Consumption]]&gt;AVERAGE(sensor_data[Filled Energy Consumption]), "High", "Low")</f>
        <v>Low</v>
      </c>
      <c r="T1088" t="s">
        <v>136</v>
      </c>
      <c r="U1088" t="b">
        <v>0</v>
      </c>
      <c r="V1088">
        <v>11</v>
      </c>
      <c r="W1088">
        <v>0</v>
      </c>
      <c r="X1088" t="s">
        <v>14</v>
      </c>
    </row>
    <row r="1089" spans="1:24" x14ac:dyDescent="0.3">
      <c r="A1089" s="1">
        <v>45655.201226851852</v>
      </c>
      <c r="B1089" s="1" t="str">
        <f>TEXT(sensor_data[[#This Row],[Timestamp]], "MMMM")</f>
        <v>December</v>
      </c>
      <c r="C10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89" s="2">
        <f>MONTH(sensor_data[[#This Row],[Timestamp]])</f>
        <v>12</v>
      </c>
      <c r="E1089" s="2">
        <f>DAY(sensor_data[[#This Row],[Timestamp]])</f>
        <v>29</v>
      </c>
      <c r="F1089" t="s">
        <v>502</v>
      </c>
      <c r="H1089">
        <v>49.2</v>
      </c>
      <c r="I1089">
        <v>37.1</v>
      </c>
      <c r="J1089" t="b">
        <v>1</v>
      </c>
      <c r="K1089">
        <v>2.5</v>
      </c>
      <c r="L1089" t="str">
        <f>IF(sensor_data[[#This Row],[HVAC Setting]]&lt;=2, "Low", IF(sensor_data[[#This Row],[HVAC Setting]]=3, "Normal", "High"))</f>
        <v>High</v>
      </c>
      <c r="M1089">
        <v>17.71</v>
      </c>
      <c r="N1089">
        <v>17.71</v>
      </c>
      <c r="O1089">
        <f>(sensor_data[[#This Row],[Energy Consumption]]-AVERAGE(sensor_data[Energy Consumption]))/_xlfn.STDEV.P(sensor_data[Energy Consumption])</f>
        <v>-4.2925483734347354E-2</v>
      </c>
      <c r="P1089" t="str">
        <f>IF(ABS(sensor_data[[#This Row],[z_zcore]])&gt;3, "Outlier", "Normal")</f>
        <v>Normal</v>
      </c>
      <c r="Q1089">
        <f>AVERAGEIF(sensor_data[Unit ID], sensor_data[[#This Row],[Unit ID]], sensor_data[EC])</f>
        <v>19.061500000000002</v>
      </c>
      <c r="R1089">
        <f>IF(ISBLANK(sensor_data[[#This Row],[EC]]), sensor_data[[#This Row],[average]], sensor_data[[#This Row],[EC]])</f>
        <v>17.71</v>
      </c>
      <c r="S1089" t="str">
        <f>IF(sensor_data[[#This Row],[Filled Energy Consumption]]&gt;AVERAGE(sensor_data[Filled Energy Consumption]), "High", "Low")</f>
        <v>Low</v>
      </c>
      <c r="T1089" t="s">
        <v>255</v>
      </c>
      <c r="U1089" t="b">
        <v>1</v>
      </c>
      <c r="V1089">
        <v>3</v>
      </c>
      <c r="W1089">
        <v>1</v>
      </c>
      <c r="X1089" t="s">
        <v>19</v>
      </c>
    </row>
    <row r="1090" spans="1:24" x14ac:dyDescent="0.3">
      <c r="A1090" s="1">
        <v>45316.750798611109</v>
      </c>
      <c r="B1090" s="1" t="str">
        <f>TEXT(sensor_data[[#This Row],[Timestamp]], "MMMM")</f>
        <v>January</v>
      </c>
      <c r="C10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90" s="2">
        <f>MONTH(sensor_data[[#This Row],[Timestamp]])</f>
        <v>1</v>
      </c>
      <c r="E1090" s="2">
        <f>DAY(sensor_data[[#This Row],[Timestamp]])</f>
        <v>25</v>
      </c>
      <c r="F1090" t="s">
        <v>502</v>
      </c>
      <c r="H1090">
        <v>44.9</v>
      </c>
      <c r="I1090">
        <v>28.5</v>
      </c>
      <c r="J1090" t="b">
        <v>1</v>
      </c>
      <c r="K1090">
        <v>4</v>
      </c>
      <c r="L1090" t="str">
        <f>IF(sensor_data[[#This Row],[HVAC Setting]]&lt;=2, "Low", IF(sensor_data[[#This Row],[HVAC Setting]]=3, "Normal", "High"))</f>
        <v>High</v>
      </c>
      <c r="M1090">
        <v>26.52</v>
      </c>
      <c r="N1090">
        <v>26.52</v>
      </c>
      <c r="O1090">
        <f>(sensor_data[[#This Row],[Energy Consumption]]-AVERAGE(sensor_data[Energy Consumption]))/_xlfn.STDEV.P(sensor_data[Energy Consumption])</f>
        <v>5.9519997964298313E-2</v>
      </c>
      <c r="P1090" t="str">
        <f>IF(ABS(sensor_data[[#This Row],[z_zcore]])&gt;3, "Outlier", "Normal")</f>
        <v>Normal</v>
      </c>
      <c r="Q1090">
        <f>AVERAGEIF(sensor_data[Unit ID], sensor_data[[#This Row],[Unit ID]], sensor_data[EC])</f>
        <v>19.061500000000002</v>
      </c>
      <c r="R1090">
        <f>IF(ISBLANK(sensor_data[[#This Row],[EC]]), sensor_data[[#This Row],[average]], sensor_data[[#This Row],[EC]])</f>
        <v>26.52</v>
      </c>
      <c r="S1090" t="str">
        <f>IF(sensor_data[[#This Row],[Filled Energy Consumption]]&gt;AVERAGE(sensor_data[Filled Energy Consumption]), "High", "Low")</f>
        <v>High</v>
      </c>
      <c r="T1090" t="s">
        <v>29</v>
      </c>
      <c r="U1090" t="b">
        <v>1</v>
      </c>
      <c r="V1090">
        <v>19</v>
      </c>
      <c r="W1090">
        <v>1</v>
      </c>
      <c r="X1090" t="s">
        <v>17</v>
      </c>
    </row>
    <row r="1091" spans="1:24" x14ac:dyDescent="0.3">
      <c r="A1091" s="1">
        <v>45524.70244212963</v>
      </c>
      <c r="B1091" s="1" t="str">
        <f>TEXT(sensor_data[[#This Row],[Timestamp]], "MMMM")</f>
        <v>August</v>
      </c>
      <c r="C10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91" s="2">
        <f>MONTH(sensor_data[[#This Row],[Timestamp]])</f>
        <v>8</v>
      </c>
      <c r="E1091" s="2">
        <f>DAY(sensor_data[[#This Row],[Timestamp]])</f>
        <v>20</v>
      </c>
      <c r="F1091" t="s">
        <v>502</v>
      </c>
      <c r="H1091">
        <v>103</v>
      </c>
      <c r="I1091">
        <v>46.2</v>
      </c>
      <c r="J1091" t="b">
        <v>0</v>
      </c>
      <c r="K1091">
        <v>4</v>
      </c>
      <c r="L1091" t="str">
        <f>IF(sensor_data[[#This Row],[HVAC Setting]]&lt;=2, "Low", IF(sensor_data[[#This Row],[HVAC Setting]]=3, "Normal", "High"))</f>
        <v>High</v>
      </c>
      <c r="M1091">
        <v>23</v>
      </c>
      <c r="N1091">
        <v>23</v>
      </c>
      <c r="O1091">
        <f>(sensor_data[[#This Row],[Energy Consumption]]-AVERAGE(sensor_data[Energy Consumption]))/_xlfn.STDEV.P(sensor_data[Energy Consumption])</f>
        <v>1.8588318556893912E-2</v>
      </c>
      <c r="P1091" t="str">
        <f>IF(ABS(sensor_data[[#This Row],[z_zcore]])&gt;3, "Outlier", "Normal")</f>
        <v>Normal</v>
      </c>
      <c r="Q1091">
        <f>AVERAGEIF(sensor_data[Unit ID], sensor_data[[#This Row],[Unit ID]], sensor_data[EC])</f>
        <v>19.061500000000002</v>
      </c>
      <c r="R1091">
        <f>IF(ISBLANK(sensor_data[[#This Row],[EC]]), sensor_data[[#This Row],[average]], sensor_data[[#This Row],[EC]])</f>
        <v>23</v>
      </c>
      <c r="S1091" t="str">
        <f>IF(sensor_data[[#This Row],[Filled Energy Consumption]]&gt;AVERAGE(sensor_data[Filled Energy Consumption]), "High", "Low")</f>
        <v>High</v>
      </c>
      <c r="T1091" t="s">
        <v>346</v>
      </c>
      <c r="U1091" t="b">
        <v>0</v>
      </c>
      <c r="V1091">
        <v>11</v>
      </c>
      <c r="W1091">
        <v>0</v>
      </c>
      <c r="X1091" t="s">
        <v>17</v>
      </c>
    </row>
    <row r="1092" spans="1:24" x14ac:dyDescent="0.3">
      <c r="A1092" s="1">
        <v>45418.900034722225</v>
      </c>
      <c r="B1092" s="1" t="str">
        <f>TEXT(sensor_data[[#This Row],[Timestamp]], "MMMM")</f>
        <v>May</v>
      </c>
      <c r="C10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92" s="2">
        <f>MONTH(sensor_data[[#This Row],[Timestamp]])</f>
        <v>5</v>
      </c>
      <c r="E1092" s="2">
        <f>DAY(sensor_data[[#This Row],[Timestamp]])</f>
        <v>6</v>
      </c>
      <c r="F1092" t="s">
        <v>502</v>
      </c>
      <c r="H1092">
        <v>82.9</v>
      </c>
      <c r="I1092">
        <v>40.1</v>
      </c>
      <c r="J1092" t="b">
        <v>1</v>
      </c>
      <c r="K1092">
        <v>5</v>
      </c>
      <c r="L1092" t="str">
        <f>IF(sensor_data[[#This Row],[HVAC Setting]]&lt;=2, "Low", IF(sensor_data[[#This Row],[HVAC Setting]]=3, "Normal", "High"))</f>
        <v>High</v>
      </c>
      <c r="M1092">
        <v>27.3</v>
      </c>
      <c r="N1092">
        <v>27.3</v>
      </c>
      <c r="O1092">
        <f>(sensor_data[[#This Row],[Energy Consumption]]-AVERAGE(sensor_data[Energy Consumption]))/_xlfn.STDEV.P(sensor_data[Energy Consumption])</f>
        <v>6.8590086014802709E-2</v>
      </c>
      <c r="P1092" t="str">
        <f>IF(ABS(sensor_data[[#This Row],[z_zcore]])&gt;3, "Outlier", "Normal")</f>
        <v>Normal</v>
      </c>
      <c r="Q1092">
        <f>AVERAGEIF(sensor_data[Unit ID], sensor_data[[#This Row],[Unit ID]], sensor_data[EC])</f>
        <v>19.061500000000002</v>
      </c>
      <c r="R1092">
        <f>IF(ISBLANK(sensor_data[[#This Row],[EC]]), sensor_data[[#This Row],[average]], sensor_data[[#This Row],[EC]])</f>
        <v>27.3</v>
      </c>
      <c r="S1092" t="str">
        <f>IF(sensor_data[[#This Row],[Filled Energy Consumption]]&gt;AVERAGE(sensor_data[Filled Energy Consumption]), "High", "Low")</f>
        <v>High</v>
      </c>
      <c r="T1092" t="s">
        <v>318</v>
      </c>
      <c r="U1092" t="b">
        <v>1</v>
      </c>
      <c r="V1092">
        <v>20</v>
      </c>
      <c r="W1092">
        <v>1</v>
      </c>
      <c r="X1092" t="s">
        <v>19</v>
      </c>
    </row>
    <row r="1093" spans="1:24" x14ac:dyDescent="0.3">
      <c r="A1093" s="1">
        <v>45403.442650462966</v>
      </c>
      <c r="B1093" s="1" t="str">
        <f>TEXT(sensor_data[[#This Row],[Timestamp]], "MMMM")</f>
        <v>April</v>
      </c>
      <c r="C10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093" s="2">
        <f>MONTH(sensor_data[[#This Row],[Timestamp]])</f>
        <v>4</v>
      </c>
      <c r="E1093" s="2">
        <f>DAY(sensor_data[[#This Row],[Timestamp]])</f>
        <v>21</v>
      </c>
      <c r="F1093" t="s">
        <v>502</v>
      </c>
      <c r="H1093">
        <v>75.2</v>
      </c>
      <c r="I1093">
        <v>59.3</v>
      </c>
      <c r="J1093" t="b">
        <v>1</v>
      </c>
      <c r="K1093">
        <v>4.5</v>
      </c>
      <c r="L1093" t="str">
        <f>IF(sensor_data[[#This Row],[HVAC Setting]]&lt;=2, "Low", IF(sensor_data[[#This Row],[HVAC Setting]]=3, "Normal", "High"))</f>
        <v>High</v>
      </c>
      <c r="M1093">
        <v>26.48</v>
      </c>
      <c r="N1093">
        <v>26.48</v>
      </c>
      <c r="O1093">
        <f>(sensor_data[[#This Row],[Energy Consumption]]-AVERAGE(sensor_data[Energy Consumption]))/_xlfn.STDEV.P(sensor_data[Energy Consumption])</f>
        <v>5.9054865243759636E-2</v>
      </c>
      <c r="P1093" t="str">
        <f>IF(ABS(sensor_data[[#This Row],[z_zcore]])&gt;3, "Outlier", "Normal")</f>
        <v>Normal</v>
      </c>
      <c r="Q1093">
        <f>AVERAGEIF(sensor_data[Unit ID], sensor_data[[#This Row],[Unit ID]], sensor_data[EC])</f>
        <v>19.061500000000002</v>
      </c>
      <c r="R1093">
        <f>IF(ISBLANK(sensor_data[[#This Row],[EC]]), sensor_data[[#This Row],[average]], sensor_data[[#This Row],[EC]])</f>
        <v>26.48</v>
      </c>
      <c r="S1093" t="str">
        <f>IF(sensor_data[[#This Row],[Filled Energy Consumption]]&gt;AVERAGE(sensor_data[Filled Energy Consumption]), "High", "Low")</f>
        <v>High</v>
      </c>
      <c r="T1093" t="s">
        <v>349</v>
      </c>
      <c r="U1093" t="b">
        <v>1</v>
      </c>
      <c r="V1093">
        <v>20</v>
      </c>
      <c r="W1093">
        <v>0</v>
      </c>
      <c r="X1093" t="s">
        <v>14</v>
      </c>
    </row>
    <row r="1094" spans="1:24" x14ac:dyDescent="0.3">
      <c r="A1094" s="1">
        <v>45517.881076388891</v>
      </c>
      <c r="B1094" s="1" t="str">
        <f>TEXT(sensor_data[[#This Row],[Timestamp]], "MMMM")</f>
        <v>August</v>
      </c>
      <c r="C10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94" s="2">
        <f>MONTH(sensor_data[[#This Row],[Timestamp]])</f>
        <v>8</v>
      </c>
      <c r="E1094" s="2">
        <f>DAY(sensor_data[[#This Row],[Timestamp]])</f>
        <v>13</v>
      </c>
      <c r="F1094" t="s">
        <v>502</v>
      </c>
      <c r="H1094">
        <v>96.2</v>
      </c>
      <c r="I1094">
        <v>58.8</v>
      </c>
      <c r="J1094" t="b">
        <v>0</v>
      </c>
      <c r="K1094">
        <v>5</v>
      </c>
      <c r="L1094" t="str">
        <f>IF(sensor_data[[#This Row],[HVAC Setting]]&lt;=2, "Low", IF(sensor_data[[#This Row],[HVAC Setting]]=3, "Normal", "High"))</f>
        <v>High</v>
      </c>
      <c r="M1094">
        <v>28</v>
      </c>
      <c r="N1094">
        <v>28</v>
      </c>
      <c r="O1094">
        <f>(sensor_data[[#This Row],[Energy Consumption]]-AVERAGE(sensor_data[Energy Consumption]))/_xlfn.STDEV.P(sensor_data[Energy Consumption])</f>
        <v>7.6729908624229723E-2</v>
      </c>
      <c r="P1094" t="str">
        <f>IF(ABS(sensor_data[[#This Row],[z_zcore]])&gt;3, "Outlier", "Normal")</f>
        <v>Normal</v>
      </c>
      <c r="Q1094">
        <f>AVERAGEIF(sensor_data[Unit ID], sensor_data[[#This Row],[Unit ID]], sensor_data[EC])</f>
        <v>19.061500000000002</v>
      </c>
      <c r="R1094">
        <f>IF(ISBLANK(sensor_data[[#This Row],[EC]]), sensor_data[[#This Row],[average]], sensor_data[[#This Row],[EC]])</f>
        <v>28</v>
      </c>
      <c r="S1094" t="str">
        <f>IF(sensor_data[[#This Row],[Filled Energy Consumption]]&gt;AVERAGE(sensor_data[Filled Energy Consumption]), "High", "Low")</f>
        <v>High</v>
      </c>
      <c r="T1094" t="s">
        <v>342</v>
      </c>
      <c r="U1094" t="b">
        <v>0</v>
      </c>
      <c r="V1094">
        <v>22</v>
      </c>
      <c r="W1094">
        <v>1</v>
      </c>
      <c r="X1094" t="s">
        <v>14</v>
      </c>
    </row>
    <row r="1095" spans="1:24" x14ac:dyDescent="0.3">
      <c r="A1095" s="1">
        <v>45617.060740740744</v>
      </c>
      <c r="B1095" s="1" t="str">
        <f>TEXT(sensor_data[[#This Row],[Timestamp]], "MMMM")</f>
        <v>November</v>
      </c>
      <c r="C10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95" s="2">
        <f>MONTH(sensor_data[[#This Row],[Timestamp]])</f>
        <v>11</v>
      </c>
      <c r="E1095" s="2">
        <f>DAY(sensor_data[[#This Row],[Timestamp]])</f>
        <v>21</v>
      </c>
      <c r="F1095" t="s">
        <v>502</v>
      </c>
      <c r="H1095">
        <v>65.099999999999994</v>
      </c>
      <c r="I1095">
        <v>50.9</v>
      </c>
      <c r="J1095" t="b">
        <v>0</v>
      </c>
      <c r="K1095">
        <v>0</v>
      </c>
      <c r="L1095" t="str">
        <f>IF(sensor_data[[#This Row],[HVAC Setting]]&lt;=2, "Low", IF(sensor_data[[#This Row],[HVAC Setting]]=3, "Normal", "High"))</f>
        <v>Low</v>
      </c>
      <c r="M1095">
        <v>1</v>
      </c>
      <c r="N1095">
        <v>1</v>
      </c>
      <c r="O1095">
        <f>(sensor_data[[#This Row],[Energy Consumption]]-AVERAGE(sensor_data[Energy Consumption]))/_xlfn.STDEV.P(sensor_data[Energy Consumption])</f>
        <v>-0.23723467773938361</v>
      </c>
      <c r="P1095" t="str">
        <f>IF(ABS(sensor_data[[#This Row],[z_zcore]])&gt;3, "Outlier", "Normal")</f>
        <v>Normal</v>
      </c>
      <c r="Q1095">
        <f>AVERAGEIF(sensor_data[Unit ID], sensor_data[[#This Row],[Unit ID]], sensor_data[EC])</f>
        <v>19.061500000000002</v>
      </c>
      <c r="R1095">
        <f>IF(ISBLANK(sensor_data[[#This Row],[EC]]), sensor_data[[#This Row],[average]], sensor_data[[#This Row],[EC]])</f>
        <v>1</v>
      </c>
      <c r="S1095" t="str">
        <f>IF(sensor_data[[#This Row],[Filled Energy Consumption]]&gt;AVERAGE(sensor_data[Filled Energy Consumption]), "High", "Low")</f>
        <v>Low</v>
      </c>
      <c r="T1095" t="s">
        <v>399</v>
      </c>
      <c r="U1095" t="b">
        <v>0</v>
      </c>
      <c r="V1095">
        <v>18</v>
      </c>
      <c r="W1095">
        <v>0</v>
      </c>
      <c r="X1095" t="s">
        <v>14</v>
      </c>
    </row>
    <row r="1096" spans="1:24" x14ac:dyDescent="0.3">
      <c r="A1096" s="1">
        <v>45475.866354166668</v>
      </c>
      <c r="B1096" s="1" t="str">
        <f>TEXT(sensor_data[[#This Row],[Timestamp]], "MMMM")</f>
        <v>July</v>
      </c>
      <c r="C10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096" s="2">
        <f>MONTH(sensor_data[[#This Row],[Timestamp]])</f>
        <v>7</v>
      </c>
      <c r="E1096" s="2">
        <f>DAY(sensor_data[[#This Row],[Timestamp]])</f>
        <v>2</v>
      </c>
      <c r="F1096" t="s">
        <v>502</v>
      </c>
      <c r="H1096">
        <v>88.9</v>
      </c>
      <c r="I1096">
        <v>50.8</v>
      </c>
      <c r="J1096" t="b">
        <v>1</v>
      </c>
      <c r="K1096">
        <v>5</v>
      </c>
      <c r="L1096" t="str">
        <f>IF(sensor_data[[#This Row],[HVAC Setting]]&lt;=2, "Low", IF(sensor_data[[#This Row],[HVAC Setting]]=3, "Normal", "High"))</f>
        <v>High</v>
      </c>
      <c r="M1096">
        <v>33.24</v>
      </c>
      <c r="N1096">
        <v>33.24</v>
      </c>
      <c r="O1096">
        <f>(sensor_data[[#This Row],[Energy Consumption]]-AVERAGE(sensor_data[Energy Consumption]))/_xlfn.STDEV.P(sensor_data[Energy Consumption])</f>
        <v>0.13766229501479765</v>
      </c>
      <c r="P1096" t="str">
        <f>IF(ABS(sensor_data[[#This Row],[z_zcore]])&gt;3, "Outlier", "Normal")</f>
        <v>Normal</v>
      </c>
      <c r="Q1096">
        <f>AVERAGEIF(sensor_data[Unit ID], sensor_data[[#This Row],[Unit ID]], sensor_data[EC])</f>
        <v>19.061500000000002</v>
      </c>
      <c r="R1096">
        <f>IF(ISBLANK(sensor_data[[#This Row],[EC]]), sensor_data[[#This Row],[average]], sensor_data[[#This Row],[EC]])</f>
        <v>33.24</v>
      </c>
      <c r="S1096" t="str">
        <f>IF(sensor_data[[#This Row],[Filled Energy Consumption]]&gt;AVERAGE(sensor_data[Filled Energy Consumption]), "High", "Low")</f>
        <v>High</v>
      </c>
      <c r="T1096" t="s">
        <v>504</v>
      </c>
      <c r="U1096" t="b">
        <v>1</v>
      </c>
      <c r="V1096">
        <v>4</v>
      </c>
      <c r="W1096">
        <v>1</v>
      </c>
      <c r="X1096" t="s">
        <v>17</v>
      </c>
    </row>
    <row r="1097" spans="1:24" x14ac:dyDescent="0.3">
      <c r="A1097" s="1">
        <v>45631.69835648148</v>
      </c>
      <c r="B1097" s="1" t="str">
        <f>TEXT(sensor_data[[#This Row],[Timestamp]], "MMMM")</f>
        <v>December</v>
      </c>
      <c r="C10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097" s="2">
        <f>MONTH(sensor_data[[#This Row],[Timestamp]])</f>
        <v>12</v>
      </c>
      <c r="E1097" s="2">
        <f>DAY(sensor_data[[#This Row],[Timestamp]])</f>
        <v>5</v>
      </c>
      <c r="F1097" t="s">
        <v>502</v>
      </c>
      <c r="H1097">
        <v>50.9</v>
      </c>
      <c r="I1097">
        <v>33.9</v>
      </c>
      <c r="J1097" t="b">
        <v>0</v>
      </c>
      <c r="K1097">
        <v>4</v>
      </c>
      <c r="L1097" t="str">
        <f>IF(sensor_data[[#This Row],[HVAC Setting]]&lt;=2, "Low", IF(sensor_data[[#This Row],[HVAC Setting]]=3, "Normal", "High"))</f>
        <v>High</v>
      </c>
      <c r="M1097">
        <v>20</v>
      </c>
      <c r="N1097">
        <v>20</v>
      </c>
      <c r="O1097">
        <f>(sensor_data[[#This Row],[Energy Consumption]]-AVERAGE(sensor_data[Energy Consumption]))/_xlfn.STDEV.P(sensor_data[Energy Consumption])</f>
        <v>-1.6296635483507568E-2</v>
      </c>
      <c r="P1097" t="str">
        <f>IF(ABS(sensor_data[[#This Row],[z_zcore]])&gt;3, "Outlier", "Normal")</f>
        <v>Normal</v>
      </c>
      <c r="Q1097">
        <f>AVERAGEIF(sensor_data[Unit ID], sensor_data[[#This Row],[Unit ID]], sensor_data[EC])</f>
        <v>19.061500000000002</v>
      </c>
      <c r="R1097">
        <f>IF(ISBLANK(sensor_data[[#This Row],[EC]]), sensor_data[[#This Row],[average]], sensor_data[[#This Row],[EC]])</f>
        <v>20</v>
      </c>
      <c r="S1097" t="str">
        <f>IF(sensor_data[[#This Row],[Filled Energy Consumption]]&gt;AVERAGE(sensor_data[Filled Energy Consumption]), "High", "Low")</f>
        <v>High</v>
      </c>
      <c r="T1097" t="s">
        <v>501</v>
      </c>
      <c r="U1097" t="b">
        <v>0</v>
      </c>
      <c r="V1097">
        <v>19</v>
      </c>
      <c r="W1097">
        <v>0</v>
      </c>
      <c r="X1097" t="s">
        <v>19</v>
      </c>
    </row>
    <row r="1098" spans="1:24" x14ac:dyDescent="0.3">
      <c r="A1098" s="1">
        <v>45312.025578703702</v>
      </c>
      <c r="B1098" s="1" t="str">
        <f>TEXT(sensor_data[[#This Row],[Timestamp]], "MMMM")</f>
        <v>January</v>
      </c>
      <c r="C10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98" s="2">
        <f>MONTH(sensor_data[[#This Row],[Timestamp]])</f>
        <v>1</v>
      </c>
      <c r="E1098" s="2">
        <f>DAY(sensor_data[[#This Row],[Timestamp]])</f>
        <v>21</v>
      </c>
      <c r="F1098" t="s">
        <v>502</v>
      </c>
      <c r="H1098">
        <v>50.3</v>
      </c>
      <c r="I1098">
        <v>32</v>
      </c>
      <c r="J1098" t="b">
        <v>0</v>
      </c>
      <c r="K1098">
        <v>1.5</v>
      </c>
      <c r="L1098" t="str">
        <f>IF(sensor_data[[#This Row],[HVAC Setting]]&lt;=2, "Low", IF(sensor_data[[#This Row],[HVAC Setting]]=3, "Normal", "High"))</f>
        <v>Low</v>
      </c>
      <c r="M1098">
        <v>8.93</v>
      </c>
      <c r="N1098">
        <v>8.93</v>
      </c>
      <c r="O1098">
        <f>(sensor_data[[#This Row],[Energy Consumption]]-AVERAGE(sensor_data[Energy Consumption]))/_xlfn.STDEV.P(sensor_data[Energy Consumption])</f>
        <v>-0.14502211589258904</v>
      </c>
      <c r="P1098" t="str">
        <f>IF(ABS(sensor_data[[#This Row],[z_zcore]])&gt;3, "Outlier", "Normal")</f>
        <v>Normal</v>
      </c>
      <c r="Q1098">
        <f>AVERAGEIF(sensor_data[Unit ID], sensor_data[[#This Row],[Unit ID]], sensor_data[EC])</f>
        <v>19.061500000000002</v>
      </c>
      <c r="R1098">
        <f>IF(ISBLANK(sensor_data[[#This Row],[EC]]), sensor_data[[#This Row],[average]], sensor_data[[#This Row],[EC]])</f>
        <v>8.93</v>
      </c>
      <c r="S1098" t="str">
        <f>IF(sensor_data[[#This Row],[Filled Energy Consumption]]&gt;AVERAGE(sensor_data[Filled Energy Consumption]), "High", "Low")</f>
        <v>Low</v>
      </c>
      <c r="T1098" t="s">
        <v>251</v>
      </c>
      <c r="U1098" t="b">
        <v>0</v>
      </c>
      <c r="V1098">
        <v>14</v>
      </c>
      <c r="W1098">
        <v>0</v>
      </c>
      <c r="X1098" t="s">
        <v>19</v>
      </c>
    </row>
    <row r="1099" spans="1:24" x14ac:dyDescent="0.3">
      <c r="A1099" s="1">
        <v>45624.187245370369</v>
      </c>
      <c r="B1099" s="1" t="str">
        <f>TEXT(sensor_data[[#This Row],[Timestamp]], "MMMM")</f>
        <v>November</v>
      </c>
      <c r="C10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099" s="2">
        <f>MONTH(sensor_data[[#This Row],[Timestamp]])</f>
        <v>11</v>
      </c>
      <c r="E1099" s="2">
        <f>DAY(sensor_data[[#This Row],[Timestamp]])</f>
        <v>28</v>
      </c>
      <c r="F1099" t="s">
        <v>502</v>
      </c>
      <c r="H1099">
        <v>74.8</v>
      </c>
      <c r="I1099">
        <v>45.1</v>
      </c>
      <c r="J1099" t="b">
        <v>1</v>
      </c>
      <c r="K1099">
        <v>3.5</v>
      </c>
      <c r="L1099" t="str">
        <f>IF(sensor_data[[#This Row],[HVAC Setting]]&lt;=2, "Low", IF(sensor_data[[#This Row],[HVAC Setting]]=3, "Normal", "High"))</f>
        <v>High</v>
      </c>
      <c r="M1099">
        <v>20.91</v>
      </c>
      <c r="N1099">
        <v>20.91</v>
      </c>
      <c r="O1099">
        <f>(sensor_data[[#This Row],[Energy Consumption]]-AVERAGE(sensor_data[Energy Consumption]))/_xlfn.STDEV.P(sensor_data[Energy Consumption])</f>
        <v>-5.7148660912524508E-3</v>
      </c>
      <c r="P1099" t="str">
        <f>IF(ABS(sensor_data[[#This Row],[z_zcore]])&gt;3, "Outlier", "Normal")</f>
        <v>Normal</v>
      </c>
      <c r="Q1099">
        <f>AVERAGEIF(sensor_data[Unit ID], sensor_data[[#This Row],[Unit ID]], sensor_data[EC])</f>
        <v>19.061500000000002</v>
      </c>
      <c r="R1099">
        <f>IF(ISBLANK(sensor_data[[#This Row],[EC]]), sensor_data[[#This Row],[average]], sensor_data[[#This Row],[EC]])</f>
        <v>20.91</v>
      </c>
      <c r="S1099" t="str">
        <f>IF(sensor_data[[#This Row],[Filled Energy Consumption]]&gt;AVERAGE(sensor_data[Filled Energy Consumption]), "High", "Low")</f>
        <v>High</v>
      </c>
      <c r="T1099" t="s">
        <v>43</v>
      </c>
      <c r="U1099" t="b">
        <v>1</v>
      </c>
      <c r="V1099">
        <v>7</v>
      </c>
      <c r="W1099">
        <v>1</v>
      </c>
      <c r="X1099" t="s">
        <v>14</v>
      </c>
    </row>
    <row r="1100" spans="1:24" x14ac:dyDescent="0.3">
      <c r="A1100" s="1">
        <v>45651.919745370367</v>
      </c>
      <c r="B1100" s="1" t="str">
        <f>TEXT(sensor_data[[#This Row],[Timestamp]], "MMMM")</f>
        <v>December</v>
      </c>
      <c r="C11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00" s="2">
        <f>MONTH(sensor_data[[#This Row],[Timestamp]])</f>
        <v>12</v>
      </c>
      <c r="E1100" s="2">
        <f>DAY(sensor_data[[#This Row],[Timestamp]])</f>
        <v>25</v>
      </c>
      <c r="F1100" t="s">
        <v>502</v>
      </c>
      <c r="H1100">
        <v>54.6</v>
      </c>
      <c r="I1100">
        <v>33.700000000000003</v>
      </c>
      <c r="J1100" t="b">
        <v>0</v>
      </c>
      <c r="K1100">
        <v>3.5</v>
      </c>
      <c r="L1100" t="str">
        <f>IF(sensor_data[[#This Row],[HVAC Setting]]&lt;=2, "Low", IF(sensor_data[[#This Row],[HVAC Setting]]=3, "Normal", "High"))</f>
        <v>High</v>
      </c>
      <c r="M1100">
        <v>18.38</v>
      </c>
      <c r="N1100">
        <v>18.38</v>
      </c>
      <c r="O1100">
        <f>(sensor_data[[#This Row],[Energy Consumption]]-AVERAGE(sensor_data[Energy Consumption]))/_xlfn.STDEV.P(sensor_data[Energy Consumption])</f>
        <v>-3.513451066532438E-2</v>
      </c>
      <c r="P1100" t="str">
        <f>IF(ABS(sensor_data[[#This Row],[z_zcore]])&gt;3, "Outlier", "Normal")</f>
        <v>Normal</v>
      </c>
      <c r="Q1100">
        <f>AVERAGEIF(sensor_data[Unit ID], sensor_data[[#This Row],[Unit ID]], sensor_data[EC])</f>
        <v>19.061500000000002</v>
      </c>
      <c r="R1100">
        <f>IF(ISBLANK(sensor_data[[#This Row],[EC]]), sensor_data[[#This Row],[average]], sensor_data[[#This Row],[EC]])</f>
        <v>18.38</v>
      </c>
      <c r="S1100" t="str">
        <f>IF(sensor_data[[#This Row],[Filled Energy Consumption]]&gt;AVERAGE(sensor_data[Filled Energy Consumption]), "High", "Low")</f>
        <v>High</v>
      </c>
      <c r="T1100" t="s">
        <v>258</v>
      </c>
      <c r="U1100" t="b">
        <v>0</v>
      </c>
      <c r="V1100">
        <v>8</v>
      </c>
      <c r="W1100">
        <v>0</v>
      </c>
      <c r="X1100" t="s">
        <v>19</v>
      </c>
    </row>
    <row r="1101" spans="1:24" x14ac:dyDescent="0.3">
      <c r="A1101" s="1">
        <v>45390.910138888888</v>
      </c>
      <c r="B1101" s="1" t="str">
        <f>TEXT(sensor_data[[#This Row],[Timestamp]], "MMMM")</f>
        <v>April</v>
      </c>
      <c r="C11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01" s="2">
        <f>MONTH(sensor_data[[#This Row],[Timestamp]])</f>
        <v>4</v>
      </c>
      <c r="E1101" s="2">
        <f>DAY(sensor_data[[#This Row],[Timestamp]])</f>
        <v>8</v>
      </c>
      <c r="F1101" t="s">
        <v>502</v>
      </c>
      <c r="H1101">
        <v>80.8</v>
      </c>
      <c r="I1101">
        <v>31.5</v>
      </c>
      <c r="J1101" t="b">
        <v>1</v>
      </c>
      <c r="K1101">
        <v>3</v>
      </c>
      <c r="L1101" t="str">
        <f>IF(sensor_data[[#This Row],[HVAC Setting]]&lt;=2, "Low", IF(sensor_data[[#This Row],[HVAC Setting]]=3, "Normal", "High"))</f>
        <v>Normal</v>
      </c>
      <c r="M1101">
        <v>17.989999999999998</v>
      </c>
      <c r="N1101">
        <v>17.989999999999998</v>
      </c>
      <c r="O1101">
        <f>(sensor_data[[#This Row],[Energy Consumption]]-AVERAGE(sensor_data[Energy Consumption]))/_xlfn.STDEV.P(sensor_data[Energy Consumption])</f>
        <v>-3.9669554690576578E-2</v>
      </c>
      <c r="P1101" t="str">
        <f>IF(ABS(sensor_data[[#This Row],[z_zcore]])&gt;3, "Outlier", "Normal")</f>
        <v>Normal</v>
      </c>
      <c r="Q1101">
        <f>AVERAGEIF(sensor_data[Unit ID], sensor_data[[#This Row],[Unit ID]], sensor_data[EC])</f>
        <v>19.061500000000002</v>
      </c>
      <c r="R1101">
        <f>IF(ISBLANK(sensor_data[[#This Row],[EC]]), sensor_data[[#This Row],[average]], sensor_data[[#This Row],[EC]])</f>
        <v>17.989999999999998</v>
      </c>
      <c r="S1101" t="str">
        <f>IF(sensor_data[[#This Row],[Filled Energy Consumption]]&gt;AVERAGE(sensor_data[Filled Energy Consumption]), "High", "Low")</f>
        <v>Low</v>
      </c>
      <c r="T1101" t="s">
        <v>110</v>
      </c>
      <c r="U1101" t="b">
        <v>1</v>
      </c>
      <c r="V1101">
        <v>23</v>
      </c>
      <c r="W1101">
        <v>1</v>
      </c>
      <c r="X1101" t="s">
        <v>19</v>
      </c>
    </row>
    <row r="1102" spans="1:24" x14ac:dyDescent="0.3">
      <c r="A1102" s="1">
        <v>45356.514247685183</v>
      </c>
      <c r="B1102" s="1" t="str">
        <f>TEXT(sensor_data[[#This Row],[Timestamp]], "MMMM")</f>
        <v>March</v>
      </c>
      <c r="C11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02" s="2">
        <f>MONTH(sensor_data[[#This Row],[Timestamp]])</f>
        <v>3</v>
      </c>
      <c r="E1102" s="2">
        <f>DAY(sensor_data[[#This Row],[Timestamp]])</f>
        <v>5</v>
      </c>
      <c r="F1102" t="s">
        <v>505</v>
      </c>
      <c r="H1102">
        <v>75.900000000000006</v>
      </c>
      <c r="I1102">
        <v>51.8</v>
      </c>
      <c r="J1102" t="b">
        <v>1</v>
      </c>
      <c r="K1102">
        <v>4</v>
      </c>
      <c r="L1102" t="str">
        <f>IF(sensor_data[[#This Row],[HVAC Setting]]&lt;=2, "Low", IF(sensor_data[[#This Row],[HVAC Setting]]=3, "Normal", "High"))</f>
        <v>High</v>
      </c>
      <c r="M1102">
        <v>22.74</v>
      </c>
      <c r="N1102">
        <v>22.74</v>
      </c>
      <c r="O1102">
        <f>(sensor_data[[#This Row],[Energy Consumption]]-AVERAGE(sensor_data[Energy Consumption]))/_xlfn.STDEV.P(sensor_data[Energy Consumption])</f>
        <v>1.5564955873392433E-2</v>
      </c>
      <c r="P1102" t="str">
        <f>IF(ABS(sensor_data[[#This Row],[z_zcore]])&gt;3, "Outlier", "Normal")</f>
        <v>Normal</v>
      </c>
      <c r="Q1102">
        <f>AVERAGEIF(sensor_data[Unit ID], sensor_data[[#This Row],[Unit ID]], sensor_data[EC])</f>
        <v>20.204444444444448</v>
      </c>
      <c r="R1102">
        <f>IF(ISBLANK(sensor_data[[#This Row],[EC]]), sensor_data[[#This Row],[average]], sensor_data[[#This Row],[EC]])</f>
        <v>22.74</v>
      </c>
      <c r="S1102" t="str">
        <f>IF(sensor_data[[#This Row],[Filled Energy Consumption]]&gt;AVERAGE(sensor_data[Filled Energy Consumption]), "High", "Low")</f>
        <v>High</v>
      </c>
      <c r="T1102" t="s">
        <v>186</v>
      </c>
      <c r="U1102" t="b">
        <v>1</v>
      </c>
      <c r="V1102">
        <v>11</v>
      </c>
      <c r="W1102">
        <v>0</v>
      </c>
      <c r="X1102" t="s">
        <v>17</v>
      </c>
    </row>
    <row r="1103" spans="1:24" x14ac:dyDescent="0.3">
      <c r="A1103" s="1">
        <v>45512.636666666665</v>
      </c>
      <c r="B1103" s="1" t="str">
        <f>TEXT(sensor_data[[#This Row],[Timestamp]], "MMMM")</f>
        <v>August</v>
      </c>
      <c r="C11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03" s="2">
        <f>MONTH(sensor_data[[#This Row],[Timestamp]])</f>
        <v>8</v>
      </c>
      <c r="E1103" s="2">
        <f>DAY(sensor_data[[#This Row],[Timestamp]])</f>
        <v>8</v>
      </c>
      <c r="F1103" t="s">
        <v>505</v>
      </c>
      <c r="H1103">
        <v>82.3</v>
      </c>
      <c r="I1103">
        <v>64.099999999999994</v>
      </c>
      <c r="J1103" t="b">
        <v>0</v>
      </c>
      <c r="K1103">
        <v>3</v>
      </c>
      <c r="L1103" t="str">
        <f>IF(sensor_data[[#This Row],[HVAC Setting]]&lt;=2, "Low", IF(sensor_data[[#This Row],[HVAC Setting]]=3, "Normal", "High"))</f>
        <v>Normal</v>
      </c>
      <c r="M1103">
        <v>15</v>
      </c>
      <c r="N1103">
        <v>15</v>
      </c>
      <c r="O1103">
        <f>(sensor_data[[#This Row],[Energy Consumption]]-AVERAGE(sensor_data[Energy Consumption]))/_xlfn.STDEV.P(sensor_data[Energy Consumption])</f>
        <v>-7.4438225550843368E-2</v>
      </c>
      <c r="P1103" t="str">
        <f>IF(ABS(sensor_data[[#This Row],[z_zcore]])&gt;3, "Outlier", "Normal")</f>
        <v>Normal</v>
      </c>
      <c r="Q1103">
        <f>AVERAGEIF(sensor_data[Unit ID], sensor_data[[#This Row],[Unit ID]], sensor_data[EC])</f>
        <v>20.204444444444448</v>
      </c>
      <c r="R1103">
        <f>IF(ISBLANK(sensor_data[[#This Row],[EC]]), sensor_data[[#This Row],[average]], sensor_data[[#This Row],[EC]])</f>
        <v>15</v>
      </c>
      <c r="S1103" t="str">
        <f>IF(sensor_data[[#This Row],[Filled Energy Consumption]]&gt;AVERAGE(sensor_data[Filled Energy Consumption]), "High", "Low")</f>
        <v>Low</v>
      </c>
      <c r="T1103" t="s">
        <v>439</v>
      </c>
      <c r="U1103" t="b">
        <v>0</v>
      </c>
      <c r="V1103">
        <v>4</v>
      </c>
      <c r="W1103">
        <v>1</v>
      </c>
      <c r="X1103" t="s">
        <v>17</v>
      </c>
    </row>
    <row r="1104" spans="1:24" x14ac:dyDescent="0.3">
      <c r="A1104" s="1">
        <v>45621.992361111108</v>
      </c>
      <c r="B1104" s="1" t="str">
        <f>TEXT(sensor_data[[#This Row],[Timestamp]], "MMMM")</f>
        <v>November</v>
      </c>
      <c r="C11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04" s="2">
        <f>MONTH(sensor_data[[#This Row],[Timestamp]])</f>
        <v>11</v>
      </c>
      <c r="E1104" s="2">
        <f>DAY(sensor_data[[#This Row],[Timestamp]])</f>
        <v>25</v>
      </c>
      <c r="F1104" t="s">
        <v>505</v>
      </c>
      <c r="H1104">
        <v>64.599999999999994</v>
      </c>
      <c r="I1104">
        <v>41.2</v>
      </c>
      <c r="J1104" t="b">
        <v>0</v>
      </c>
      <c r="K1104">
        <v>1</v>
      </c>
      <c r="L1104" t="str">
        <f>IF(sensor_data[[#This Row],[HVAC Setting]]&lt;=2, "Low", IF(sensor_data[[#This Row],[HVAC Setting]]=3, "Normal", "High"))</f>
        <v>Low</v>
      </c>
      <c r="M1104">
        <v>6</v>
      </c>
      <c r="N1104">
        <v>6</v>
      </c>
      <c r="O1104">
        <f>(sensor_data[[#This Row],[Energy Consumption]]-AVERAGE(sensor_data[Energy Consumption]))/_xlfn.STDEV.P(sensor_data[Energy Consumption])</f>
        <v>-0.17909308767204782</v>
      </c>
      <c r="P1104" t="str">
        <f>IF(ABS(sensor_data[[#This Row],[z_zcore]])&gt;3, "Outlier", "Normal")</f>
        <v>Normal</v>
      </c>
      <c r="Q1104">
        <f>AVERAGEIF(sensor_data[Unit ID], sensor_data[[#This Row],[Unit ID]], sensor_data[EC])</f>
        <v>20.204444444444448</v>
      </c>
      <c r="R1104">
        <f>IF(ISBLANK(sensor_data[[#This Row],[EC]]), sensor_data[[#This Row],[average]], sensor_data[[#This Row],[EC]])</f>
        <v>6</v>
      </c>
      <c r="S1104" t="str">
        <f>IF(sensor_data[[#This Row],[Filled Energy Consumption]]&gt;AVERAGE(sensor_data[Filled Energy Consumption]), "High", "Low")</f>
        <v>Low</v>
      </c>
      <c r="T1104" t="s">
        <v>27</v>
      </c>
      <c r="U1104" t="b">
        <v>0</v>
      </c>
      <c r="V1104">
        <v>5</v>
      </c>
      <c r="W1104">
        <v>0</v>
      </c>
      <c r="X1104" t="s">
        <v>14</v>
      </c>
    </row>
    <row r="1105" spans="1:24" x14ac:dyDescent="0.3">
      <c r="A1105" s="1">
        <v>45320.412418981483</v>
      </c>
      <c r="B1105" s="1" t="str">
        <f>TEXT(sensor_data[[#This Row],[Timestamp]], "MMMM")</f>
        <v>January</v>
      </c>
      <c r="C11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05" s="2">
        <f>MONTH(sensor_data[[#This Row],[Timestamp]])</f>
        <v>1</v>
      </c>
      <c r="E1105" s="2">
        <f>DAY(sensor_data[[#This Row],[Timestamp]])</f>
        <v>29</v>
      </c>
      <c r="F1105" t="s">
        <v>505</v>
      </c>
      <c r="H1105">
        <v>41.2</v>
      </c>
      <c r="I1105">
        <v>40</v>
      </c>
      <c r="J1105" t="b">
        <v>0</v>
      </c>
      <c r="K1105">
        <v>4</v>
      </c>
      <c r="L1105" t="str">
        <f>IF(sensor_data[[#This Row],[HVAC Setting]]&lt;=2, "Low", IF(sensor_data[[#This Row],[HVAC Setting]]=3, "Normal", "High"))</f>
        <v>High</v>
      </c>
      <c r="M1105">
        <v>22</v>
      </c>
      <c r="N1105">
        <v>22</v>
      </c>
      <c r="O1105">
        <f>(sensor_data[[#This Row],[Energy Consumption]]-AVERAGE(sensor_data[Energy Consumption]))/_xlfn.STDEV.P(sensor_data[Energy Consumption])</f>
        <v>6.9600005434267524E-3</v>
      </c>
      <c r="P1105" t="str">
        <f>IF(ABS(sensor_data[[#This Row],[z_zcore]])&gt;3, "Outlier", "Normal")</f>
        <v>Normal</v>
      </c>
      <c r="Q1105">
        <f>AVERAGEIF(sensor_data[Unit ID], sensor_data[[#This Row],[Unit ID]], sensor_data[EC])</f>
        <v>20.204444444444448</v>
      </c>
      <c r="R1105">
        <f>IF(ISBLANK(sensor_data[[#This Row],[EC]]), sensor_data[[#This Row],[average]], sensor_data[[#This Row],[EC]])</f>
        <v>22</v>
      </c>
      <c r="S1105" t="str">
        <f>IF(sensor_data[[#This Row],[Filled Energy Consumption]]&gt;AVERAGE(sensor_data[Filled Energy Consumption]), "High", "Low")</f>
        <v>High</v>
      </c>
      <c r="T1105" t="s">
        <v>395</v>
      </c>
      <c r="U1105" t="b">
        <v>0</v>
      </c>
      <c r="V1105">
        <v>21</v>
      </c>
      <c r="W1105">
        <v>1</v>
      </c>
      <c r="X1105" t="s">
        <v>14</v>
      </c>
    </row>
    <row r="1106" spans="1:24" x14ac:dyDescent="0.3">
      <c r="A1106" s="1">
        <v>45528.440706018519</v>
      </c>
      <c r="B1106" s="1" t="str">
        <f>TEXT(sensor_data[[#This Row],[Timestamp]], "MMMM")</f>
        <v>August</v>
      </c>
      <c r="C11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06" s="2">
        <f>MONTH(sensor_data[[#This Row],[Timestamp]])</f>
        <v>8</v>
      </c>
      <c r="E1106" s="2">
        <f>DAY(sensor_data[[#This Row],[Timestamp]])</f>
        <v>24</v>
      </c>
      <c r="F1106" t="s">
        <v>505</v>
      </c>
      <c r="H1106">
        <v>91.8</v>
      </c>
      <c r="I1106">
        <v>43.7</v>
      </c>
      <c r="J1106" t="b">
        <v>0</v>
      </c>
      <c r="K1106">
        <v>2.5</v>
      </c>
      <c r="L1106" t="str">
        <f>IF(sensor_data[[#This Row],[HVAC Setting]]&lt;=2, "Low", IF(sensor_data[[#This Row],[HVAC Setting]]=3, "Normal", "High"))</f>
        <v>High</v>
      </c>
      <c r="M1106">
        <v>15.23</v>
      </c>
      <c r="N1106">
        <v>15.23</v>
      </c>
      <c r="O1106">
        <f>(sensor_data[[#This Row],[Energy Consumption]]-AVERAGE(sensor_data[Energy Consumption]))/_xlfn.STDEV.P(sensor_data[Energy Consumption])</f>
        <v>-7.1763712407745914E-2</v>
      </c>
      <c r="P1106" t="str">
        <f>IF(ABS(sensor_data[[#This Row],[z_zcore]])&gt;3, "Outlier", "Normal")</f>
        <v>Normal</v>
      </c>
      <c r="Q1106">
        <f>AVERAGEIF(sensor_data[Unit ID], sensor_data[[#This Row],[Unit ID]], sensor_data[EC])</f>
        <v>20.204444444444448</v>
      </c>
      <c r="R1106">
        <f>IF(ISBLANK(sensor_data[[#This Row],[EC]]), sensor_data[[#This Row],[average]], sensor_data[[#This Row],[EC]])</f>
        <v>15.23</v>
      </c>
      <c r="S1106" t="str">
        <f>IF(sensor_data[[#This Row],[Filled Energy Consumption]]&gt;AVERAGE(sensor_data[Filled Energy Consumption]), "High", "Low")</f>
        <v>Low</v>
      </c>
      <c r="T1106" t="s">
        <v>40</v>
      </c>
      <c r="U1106" t="b">
        <v>0</v>
      </c>
      <c r="V1106">
        <v>7</v>
      </c>
      <c r="W1106">
        <v>1</v>
      </c>
      <c r="X1106" t="s">
        <v>17</v>
      </c>
    </row>
    <row r="1107" spans="1:24" x14ac:dyDescent="0.3">
      <c r="A1107" s="1">
        <v>45337.315243055556</v>
      </c>
      <c r="B1107" s="1" t="str">
        <f>TEXT(sensor_data[[#This Row],[Timestamp]], "MMMM")</f>
        <v>February</v>
      </c>
      <c r="C11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07" s="2">
        <f>MONTH(sensor_data[[#This Row],[Timestamp]])</f>
        <v>2</v>
      </c>
      <c r="E1107" s="2">
        <f>DAY(sensor_data[[#This Row],[Timestamp]])</f>
        <v>15</v>
      </c>
      <c r="F1107" t="s">
        <v>505</v>
      </c>
      <c r="H1107">
        <v>46.3</v>
      </c>
      <c r="I1107">
        <v>37.299999999999997</v>
      </c>
      <c r="J1107" t="b">
        <v>1</v>
      </c>
      <c r="K1107">
        <v>4</v>
      </c>
      <c r="L1107" t="str">
        <f>IF(sensor_data[[#This Row],[HVAC Setting]]&lt;=2, "Low", IF(sensor_data[[#This Row],[HVAC Setting]]=3, "Normal", "High"))</f>
        <v>High</v>
      </c>
      <c r="M1107">
        <v>23.03</v>
      </c>
      <c r="N1107">
        <v>23.03</v>
      </c>
      <c r="O1107">
        <f>(sensor_data[[#This Row],[Energy Consumption]]-AVERAGE(sensor_data[Energy Consumption]))/_xlfn.STDEV.P(sensor_data[Energy Consumption])</f>
        <v>1.8937168097297941E-2</v>
      </c>
      <c r="P1107" t="str">
        <f>IF(ABS(sensor_data[[#This Row],[z_zcore]])&gt;3, "Outlier", "Normal")</f>
        <v>Normal</v>
      </c>
      <c r="Q1107">
        <f>AVERAGEIF(sensor_data[Unit ID], sensor_data[[#This Row],[Unit ID]], sensor_data[EC])</f>
        <v>20.204444444444448</v>
      </c>
      <c r="R1107">
        <f>IF(ISBLANK(sensor_data[[#This Row],[EC]]), sensor_data[[#This Row],[average]], sensor_data[[#This Row],[EC]])</f>
        <v>23.03</v>
      </c>
      <c r="S1107" t="str">
        <f>IF(sensor_data[[#This Row],[Filled Energy Consumption]]&gt;AVERAGE(sensor_data[Filled Energy Consumption]), "High", "Low")</f>
        <v>High</v>
      </c>
      <c r="T1107" t="s">
        <v>221</v>
      </c>
      <c r="U1107" t="b">
        <v>1</v>
      </c>
      <c r="V1107">
        <v>12</v>
      </c>
      <c r="W1107">
        <v>1</v>
      </c>
      <c r="X1107" t="s">
        <v>14</v>
      </c>
    </row>
    <row r="1108" spans="1:24" x14ac:dyDescent="0.3">
      <c r="A1108" s="1">
        <v>45496.15184027778</v>
      </c>
      <c r="B1108" s="1" t="str">
        <f>TEXT(sensor_data[[#This Row],[Timestamp]], "MMMM")</f>
        <v>July</v>
      </c>
      <c r="C11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08" s="2">
        <f>MONTH(sensor_data[[#This Row],[Timestamp]])</f>
        <v>7</v>
      </c>
      <c r="E1108" s="2">
        <f>DAY(sensor_data[[#This Row],[Timestamp]])</f>
        <v>23</v>
      </c>
      <c r="F1108" t="s">
        <v>505</v>
      </c>
      <c r="H1108">
        <v>83.4</v>
      </c>
      <c r="I1108">
        <v>43.1</v>
      </c>
      <c r="J1108" t="b">
        <v>0</v>
      </c>
      <c r="K1108">
        <v>1</v>
      </c>
      <c r="L1108" t="str">
        <f>IF(sensor_data[[#This Row],[HVAC Setting]]&lt;=2, "Low", IF(sensor_data[[#This Row],[HVAC Setting]]=3, "Normal", "High"))</f>
        <v>Low</v>
      </c>
      <c r="M1108">
        <v>5</v>
      </c>
      <c r="N1108">
        <v>5</v>
      </c>
      <c r="O1108">
        <f>(sensor_data[[#This Row],[Energy Consumption]]-AVERAGE(sensor_data[Energy Consumption]))/_xlfn.STDEV.P(sensor_data[Energy Consumption])</f>
        <v>-0.19072140568551499</v>
      </c>
      <c r="P1108" t="str">
        <f>IF(ABS(sensor_data[[#This Row],[z_zcore]])&gt;3, "Outlier", "Normal")</f>
        <v>Normal</v>
      </c>
      <c r="Q1108">
        <f>AVERAGEIF(sensor_data[Unit ID], sensor_data[[#This Row],[Unit ID]], sensor_data[EC])</f>
        <v>20.204444444444448</v>
      </c>
      <c r="R1108">
        <f>IF(ISBLANK(sensor_data[[#This Row],[EC]]), sensor_data[[#This Row],[average]], sensor_data[[#This Row],[EC]])</f>
        <v>5</v>
      </c>
      <c r="S1108" t="str">
        <f>IF(sensor_data[[#This Row],[Filled Energy Consumption]]&gt;AVERAGE(sensor_data[Filled Energy Consumption]), "High", "Low")</f>
        <v>Low</v>
      </c>
      <c r="T1108" t="s">
        <v>460</v>
      </c>
      <c r="U1108" t="b">
        <v>0</v>
      </c>
      <c r="V1108">
        <v>6</v>
      </c>
      <c r="W1108">
        <v>1</v>
      </c>
      <c r="X1108" t="s">
        <v>19</v>
      </c>
    </row>
    <row r="1109" spans="1:24" x14ac:dyDescent="0.3">
      <c r="A1109" s="1">
        <v>45634.679444444446</v>
      </c>
      <c r="B1109" s="1" t="str">
        <f>TEXT(sensor_data[[#This Row],[Timestamp]], "MMMM")</f>
        <v>December</v>
      </c>
      <c r="C11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09" s="2">
        <f>MONTH(sensor_data[[#This Row],[Timestamp]])</f>
        <v>12</v>
      </c>
      <c r="E1109" s="2">
        <f>DAY(sensor_data[[#This Row],[Timestamp]])</f>
        <v>8</v>
      </c>
      <c r="F1109" t="s">
        <v>505</v>
      </c>
      <c r="H1109">
        <v>39.6</v>
      </c>
      <c r="I1109">
        <v>35.299999999999997</v>
      </c>
      <c r="J1109" t="b">
        <v>1</v>
      </c>
      <c r="K1109">
        <v>4.5</v>
      </c>
      <c r="L1109" t="str">
        <f>IF(sensor_data[[#This Row],[HVAC Setting]]&lt;=2, "Low", IF(sensor_data[[#This Row],[HVAC Setting]]=3, "Normal", "High"))</f>
        <v>High</v>
      </c>
      <c r="O1109">
        <f>(sensor_data[[#This Row],[Energy Consumption]]-AVERAGE(sensor_data[Energy Consumption]))/_xlfn.STDEV.P(sensor_data[Energy Consumption])</f>
        <v>-0.24886299575285079</v>
      </c>
      <c r="P1109" t="str">
        <f>IF(ABS(sensor_data[[#This Row],[z_zcore]])&gt;3, "Outlier", "Normal")</f>
        <v>Normal</v>
      </c>
      <c r="Q1109">
        <f>AVERAGEIF(sensor_data[Unit ID], sensor_data[[#This Row],[Unit ID]], sensor_data[EC])</f>
        <v>20.204444444444448</v>
      </c>
      <c r="R1109">
        <f>IF(ISBLANK(sensor_data[[#This Row],[EC]]), sensor_data[[#This Row],[average]], sensor_data[[#This Row],[EC]])</f>
        <v>20.204444444444448</v>
      </c>
      <c r="S1109" t="str">
        <f>IF(sensor_data[[#This Row],[Filled Energy Consumption]]&gt;AVERAGE(sensor_data[Filled Energy Consumption]), "High", "Low")</f>
        <v>High</v>
      </c>
      <c r="T1109" t="s">
        <v>319</v>
      </c>
      <c r="U1109" t="b">
        <v>1</v>
      </c>
      <c r="V1109">
        <v>23</v>
      </c>
      <c r="W1109">
        <v>1</v>
      </c>
      <c r="X1109" t="s">
        <v>19</v>
      </c>
    </row>
    <row r="1110" spans="1:24" x14ac:dyDescent="0.3">
      <c r="A1110" s="1">
        <v>45473.025000000001</v>
      </c>
      <c r="B1110" s="1" t="str">
        <f>TEXT(sensor_data[[#This Row],[Timestamp]], "MMMM")</f>
        <v>June</v>
      </c>
      <c r="C11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10" s="2">
        <f>MONTH(sensor_data[[#This Row],[Timestamp]])</f>
        <v>6</v>
      </c>
      <c r="E1110" s="2">
        <f>DAY(sensor_data[[#This Row],[Timestamp]])</f>
        <v>30</v>
      </c>
      <c r="F1110" t="s">
        <v>505</v>
      </c>
      <c r="H1110">
        <v>100.5</v>
      </c>
      <c r="I1110">
        <v>49.4</v>
      </c>
      <c r="J1110" t="b">
        <v>0</v>
      </c>
      <c r="K1110">
        <v>3.5</v>
      </c>
      <c r="L1110" t="str">
        <f>IF(sensor_data[[#This Row],[HVAC Setting]]&lt;=2, "Low", IF(sensor_data[[#This Row],[HVAC Setting]]=3, "Normal", "High"))</f>
        <v>High</v>
      </c>
      <c r="M1110">
        <v>21.53</v>
      </c>
      <c r="N1110">
        <v>21.53</v>
      </c>
      <c r="O1110">
        <f>(sensor_data[[#This Row],[Energy Consumption]]-AVERAGE(sensor_data[Energy Consumption]))/_xlfn.STDEV.P(sensor_data[Energy Consumption])</f>
        <v>1.4946910770972E-3</v>
      </c>
      <c r="P1110" t="str">
        <f>IF(ABS(sensor_data[[#This Row],[z_zcore]])&gt;3, "Outlier", "Normal")</f>
        <v>Normal</v>
      </c>
      <c r="Q1110">
        <f>AVERAGEIF(sensor_data[Unit ID], sensor_data[[#This Row],[Unit ID]], sensor_data[EC])</f>
        <v>20.204444444444448</v>
      </c>
      <c r="R1110">
        <f>IF(ISBLANK(sensor_data[[#This Row],[EC]]), sensor_data[[#This Row],[average]], sensor_data[[#This Row],[EC]])</f>
        <v>21.53</v>
      </c>
      <c r="S1110" t="str">
        <f>IF(sensor_data[[#This Row],[Filled Energy Consumption]]&gt;AVERAGE(sensor_data[Filled Energy Consumption]), "High", "Low")</f>
        <v>High</v>
      </c>
      <c r="T1110" t="s">
        <v>356</v>
      </c>
      <c r="U1110" t="b">
        <v>0</v>
      </c>
      <c r="V1110">
        <v>11</v>
      </c>
      <c r="W1110">
        <v>0</v>
      </c>
      <c r="X1110" t="s">
        <v>19</v>
      </c>
    </row>
    <row r="1111" spans="1:24" x14ac:dyDescent="0.3">
      <c r="A1111" s="1">
        <v>45491.213217592594</v>
      </c>
      <c r="B1111" s="1" t="str">
        <f>TEXT(sensor_data[[#This Row],[Timestamp]], "MMMM")</f>
        <v>July</v>
      </c>
      <c r="C11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11" s="2">
        <f>MONTH(sensor_data[[#This Row],[Timestamp]])</f>
        <v>7</v>
      </c>
      <c r="E1111" s="2">
        <f>DAY(sensor_data[[#This Row],[Timestamp]])</f>
        <v>18</v>
      </c>
      <c r="F1111" t="s">
        <v>505</v>
      </c>
      <c r="H1111">
        <v>89.6</v>
      </c>
      <c r="I1111">
        <v>42</v>
      </c>
      <c r="J1111" t="b">
        <v>0</v>
      </c>
      <c r="K1111">
        <v>3</v>
      </c>
      <c r="L1111" t="str">
        <f>IF(sensor_data[[#This Row],[HVAC Setting]]&lt;=2, "Low", IF(sensor_data[[#This Row],[HVAC Setting]]=3, "Normal", "High"))</f>
        <v>Normal</v>
      </c>
      <c r="M1111">
        <v>18</v>
      </c>
      <c r="N1111">
        <v>18</v>
      </c>
      <c r="O1111">
        <f>(sensor_data[[#This Row],[Energy Consumption]]-AVERAGE(sensor_data[Energy Consumption]))/_xlfn.STDEV.P(sensor_data[Energy Consumption])</f>
        <v>-3.9553271510441891E-2</v>
      </c>
      <c r="P1111" t="str">
        <f>IF(ABS(sensor_data[[#This Row],[z_zcore]])&gt;3, "Outlier", "Normal")</f>
        <v>Normal</v>
      </c>
      <c r="Q1111">
        <f>AVERAGEIF(sensor_data[Unit ID], sensor_data[[#This Row],[Unit ID]], sensor_data[EC])</f>
        <v>20.204444444444448</v>
      </c>
      <c r="R1111">
        <f>IF(ISBLANK(sensor_data[[#This Row],[EC]]), sensor_data[[#This Row],[average]], sensor_data[[#This Row],[EC]])</f>
        <v>18</v>
      </c>
      <c r="S1111" t="str">
        <f>IF(sensor_data[[#This Row],[Filled Energy Consumption]]&gt;AVERAGE(sensor_data[Filled Energy Consumption]), "High", "Low")</f>
        <v>High</v>
      </c>
      <c r="T1111" t="s">
        <v>506</v>
      </c>
      <c r="U1111" t="b">
        <v>0</v>
      </c>
      <c r="V1111">
        <v>5</v>
      </c>
      <c r="W1111">
        <v>0</v>
      </c>
      <c r="X1111" t="s">
        <v>14</v>
      </c>
    </row>
    <row r="1112" spans="1:24" x14ac:dyDescent="0.3">
      <c r="A1112" s="1">
        <v>45556.909050925926</v>
      </c>
      <c r="B1112" s="1" t="str">
        <f>TEXT(sensor_data[[#This Row],[Timestamp]], "MMMM")</f>
        <v>September</v>
      </c>
      <c r="C11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12" s="2">
        <f>MONTH(sensor_data[[#This Row],[Timestamp]])</f>
        <v>9</v>
      </c>
      <c r="E1112" s="2">
        <f>DAY(sensor_data[[#This Row],[Timestamp]])</f>
        <v>21</v>
      </c>
      <c r="F1112" t="s">
        <v>505</v>
      </c>
      <c r="H1112">
        <v>79.7</v>
      </c>
      <c r="I1112">
        <v>56.1</v>
      </c>
      <c r="J1112" t="b">
        <v>1</v>
      </c>
      <c r="K1112">
        <v>4.5</v>
      </c>
      <c r="L1112" t="str">
        <f>IF(sensor_data[[#This Row],[HVAC Setting]]&lt;=2, "Low", IF(sensor_data[[#This Row],[HVAC Setting]]=3, "Normal", "High"))</f>
        <v>High</v>
      </c>
      <c r="M1112">
        <v>26.17</v>
      </c>
      <c r="N1112">
        <v>26.17</v>
      </c>
      <c r="O1112">
        <f>(sensor_data[[#This Row],[Energy Consumption]]-AVERAGE(sensor_data[Energy Consumption]))/_xlfn.STDEV.P(sensor_data[Energy Consumption])</f>
        <v>5.5450086659584834E-2</v>
      </c>
      <c r="P1112" t="str">
        <f>IF(ABS(sensor_data[[#This Row],[z_zcore]])&gt;3, "Outlier", "Normal")</f>
        <v>Normal</v>
      </c>
      <c r="Q1112">
        <f>AVERAGEIF(sensor_data[Unit ID], sensor_data[[#This Row],[Unit ID]], sensor_data[EC])</f>
        <v>20.204444444444448</v>
      </c>
      <c r="R1112">
        <f>IF(ISBLANK(sensor_data[[#This Row],[EC]]), sensor_data[[#This Row],[average]], sensor_data[[#This Row],[EC]])</f>
        <v>26.17</v>
      </c>
      <c r="S1112" t="str">
        <f>IF(sensor_data[[#This Row],[Filled Energy Consumption]]&gt;AVERAGE(sensor_data[Filled Energy Consumption]), "High", "Low")</f>
        <v>High</v>
      </c>
      <c r="T1112" t="s">
        <v>503</v>
      </c>
      <c r="U1112" t="b">
        <v>1</v>
      </c>
      <c r="V1112">
        <v>12</v>
      </c>
      <c r="W1112">
        <v>1</v>
      </c>
      <c r="X1112" t="s">
        <v>17</v>
      </c>
    </row>
    <row r="1113" spans="1:24" x14ac:dyDescent="0.3">
      <c r="A1113" s="1">
        <v>45444.757615740738</v>
      </c>
      <c r="B1113" s="1" t="str">
        <f>TEXT(sensor_data[[#This Row],[Timestamp]], "MMMM")</f>
        <v>June</v>
      </c>
      <c r="C11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13" s="2">
        <f>MONTH(sensor_data[[#This Row],[Timestamp]])</f>
        <v>6</v>
      </c>
      <c r="E1113" s="2">
        <f>DAY(sensor_data[[#This Row],[Timestamp]])</f>
        <v>1</v>
      </c>
      <c r="F1113" t="s">
        <v>505</v>
      </c>
      <c r="H1113">
        <v>95.7</v>
      </c>
      <c r="I1113">
        <v>63.6</v>
      </c>
      <c r="J1113" t="b">
        <v>1</v>
      </c>
      <c r="K1113">
        <v>5</v>
      </c>
      <c r="L1113" t="str">
        <f>IF(sensor_data[[#This Row],[HVAC Setting]]&lt;=2, "Low", IF(sensor_data[[#This Row],[HVAC Setting]]=3, "Normal", "High"))</f>
        <v>High</v>
      </c>
      <c r="M1113">
        <v>34.549999999999997</v>
      </c>
      <c r="N1113">
        <v>34.549999999999997</v>
      </c>
      <c r="O1113">
        <f>(sensor_data[[#This Row],[Energy Consumption]]-AVERAGE(sensor_data[Energy Consumption]))/_xlfn.STDEV.P(sensor_data[Energy Consumption])</f>
        <v>0.15289539161243959</v>
      </c>
      <c r="P1113" t="str">
        <f>IF(ABS(sensor_data[[#This Row],[z_zcore]])&gt;3, "Outlier", "Normal")</f>
        <v>Normal</v>
      </c>
      <c r="Q1113">
        <f>AVERAGEIF(sensor_data[Unit ID], sensor_data[[#This Row],[Unit ID]], sensor_data[EC])</f>
        <v>20.204444444444448</v>
      </c>
      <c r="R1113">
        <f>IF(ISBLANK(sensor_data[[#This Row],[EC]]), sensor_data[[#This Row],[average]], sensor_data[[#This Row],[EC]])</f>
        <v>34.549999999999997</v>
      </c>
      <c r="S1113" t="str">
        <f>IF(sensor_data[[#This Row],[Filled Energy Consumption]]&gt;AVERAGE(sensor_data[Filled Energy Consumption]), "High", "Low")</f>
        <v>High</v>
      </c>
      <c r="T1113" t="s">
        <v>456</v>
      </c>
      <c r="U1113" t="b">
        <v>1</v>
      </c>
      <c r="V1113">
        <v>12</v>
      </c>
      <c r="W1113">
        <v>1</v>
      </c>
      <c r="X1113" t="s">
        <v>19</v>
      </c>
    </row>
    <row r="1114" spans="1:24" x14ac:dyDescent="0.3">
      <c r="A1114" s="1">
        <v>45292.70040509259</v>
      </c>
      <c r="B1114" s="1" t="str">
        <f>TEXT(sensor_data[[#This Row],[Timestamp]], "MMMM")</f>
        <v>January</v>
      </c>
      <c r="C11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14" s="2">
        <f>MONTH(sensor_data[[#This Row],[Timestamp]])</f>
        <v>1</v>
      </c>
      <c r="E1114" s="2">
        <f>DAY(sensor_data[[#This Row],[Timestamp]])</f>
        <v>1</v>
      </c>
      <c r="F1114" t="s">
        <v>505</v>
      </c>
      <c r="H1114">
        <v>42.2</v>
      </c>
      <c r="I1114">
        <v>29.1</v>
      </c>
      <c r="J1114" t="b">
        <v>1</v>
      </c>
      <c r="K1114">
        <v>4.5</v>
      </c>
      <c r="L1114" t="str">
        <f>IF(sensor_data[[#This Row],[HVAC Setting]]&lt;=2, "Low", IF(sensor_data[[#This Row],[HVAC Setting]]=3, "Normal", "High"))</f>
        <v>High</v>
      </c>
      <c r="M1114">
        <v>27</v>
      </c>
      <c r="N1114">
        <v>27</v>
      </c>
      <c r="O1114">
        <f>(sensor_data[[#This Row],[Energy Consumption]]-AVERAGE(sensor_data[Energy Consumption]))/_xlfn.STDEV.P(sensor_data[Energy Consumption])</f>
        <v>6.5101590610762552E-2</v>
      </c>
      <c r="P1114" t="str">
        <f>IF(ABS(sensor_data[[#This Row],[z_zcore]])&gt;3, "Outlier", "Normal")</f>
        <v>Normal</v>
      </c>
      <c r="Q1114">
        <f>AVERAGEIF(sensor_data[Unit ID], sensor_data[[#This Row],[Unit ID]], sensor_data[EC])</f>
        <v>20.204444444444448</v>
      </c>
      <c r="R1114">
        <f>IF(ISBLANK(sensor_data[[#This Row],[EC]]), sensor_data[[#This Row],[average]], sensor_data[[#This Row],[EC]])</f>
        <v>27</v>
      </c>
      <c r="S1114" t="str">
        <f>IF(sensor_data[[#This Row],[Filled Energy Consumption]]&gt;AVERAGE(sensor_data[Filled Energy Consumption]), "High", "Low")</f>
        <v>High</v>
      </c>
      <c r="T1114" t="s">
        <v>267</v>
      </c>
      <c r="U1114" t="b">
        <v>1</v>
      </c>
      <c r="V1114">
        <v>4</v>
      </c>
      <c r="W1114">
        <v>1</v>
      </c>
      <c r="X1114" t="s">
        <v>17</v>
      </c>
    </row>
    <row r="1115" spans="1:24" x14ac:dyDescent="0.3">
      <c r="A1115" s="1">
        <v>45623.785497685189</v>
      </c>
      <c r="B1115" s="1" t="str">
        <f>TEXT(sensor_data[[#This Row],[Timestamp]], "MMMM")</f>
        <v>November</v>
      </c>
      <c r="C11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15" s="2">
        <f>MONTH(sensor_data[[#This Row],[Timestamp]])</f>
        <v>11</v>
      </c>
      <c r="E1115" s="2">
        <f>DAY(sensor_data[[#This Row],[Timestamp]])</f>
        <v>27</v>
      </c>
      <c r="F1115" t="s">
        <v>505</v>
      </c>
      <c r="H1115">
        <v>64.3</v>
      </c>
      <c r="I1115">
        <v>44.6</v>
      </c>
      <c r="J1115" t="b">
        <v>1</v>
      </c>
      <c r="K1115">
        <v>4</v>
      </c>
      <c r="L1115" t="str">
        <f>IF(sensor_data[[#This Row],[HVAC Setting]]&lt;=2, "Low", IF(sensor_data[[#This Row],[HVAC Setting]]=3, "Normal", "High"))</f>
        <v>High</v>
      </c>
      <c r="M1115">
        <v>24.11</v>
      </c>
      <c r="N1115">
        <v>24.11</v>
      </c>
      <c r="O1115">
        <f>(sensor_data[[#This Row],[Energy Consumption]]-AVERAGE(sensor_data[Energy Consumption]))/_xlfn.STDEV.P(sensor_data[Energy Consumption])</f>
        <v>3.1495751551842456E-2</v>
      </c>
      <c r="P1115" t="str">
        <f>IF(ABS(sensor_data[[#This Row],[z_zcore]])&gt;3, "Outlier", "Normal")</f>
        <v>Normal</v>
      </c>
      <c r="Q1115">
        <f>AVERAGEIF(sensor_data[Unit ID], sensor_data[[#This Row],[Unit ID]], sensor_data[EC])</f>
        <v>20.204444444444448</v>
      </c>
      <c r="R1115">
        <f>IF(ISBLANK(sensor_data[[#This Row],[EC]]), sensor_data[[#This Row],[average]], sensor_data[[#This Row],[EC]])</f>
        <v>24.11</v>
      </c>
      <c r="S1115" t="str">
        <f>IF(sensor_data[[#This Row],[Filled Energy Consumption]]&gt;AVERAGE(sensor_data[Filled Energy Consumption]), "High", "Low")</f>
        <v>High</v>
      </c>
      <c r="T1115" t="s">
        <v>507</v>
      </c>
      <c r="U1115" t="b">
        <v>1</v>
      </c>
      <c r="V1115">
        <v>24</v>
      </c>
      <c r="W1115">
        <v>1</v>
      </c>
      <c r="X1115" t="s">
        <v>17</v>
      </c>
    </row>
    <row r="1116" spans="1:24" x14ac:dyDescent="0.3">
      <c r="A1116" s="1">
        <v>45578.73978009259</v>
      </c>
      <c r="B1116" s="1" t="str">
        <f>TEXT(sensor_data[[#This Row],[Timestamp]], "MMMM")</f>
        <v>October</v>
      </c>
      <c r="C11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16" s="2">
        <f>MONTH(sensor_data[[#This Row],[Timestamp]])</f>
        <v>10</v>
      </c>
      <c r="E1116" s="2">
        <f>DAY(sensor_data[[#This Row],[Timestamp]])</f>
        <v>13</v>
      </c>
      <c r="F1116" t="s">
        <v>505</v>
      </c>
      <c r="H1116">
        <v>81.3</v>
      </c>
      <c r="I1116">
        <v>36</v>
      </c>
      <c r="J1116" t="b">
        <v>1</v>
      </c>
      <c r="K1116">
        <v>4.5</v>
      </c>
      <c r="L1116" t="str">
        <f>IF(sensor_data[[#This Row],[HVAC Setting]]&lt;=2, "Low", IF(sensor_data[[#This Row],[HVAC Setting]]=3, "Normal", "High"))</f>
        <v>High</v>
      </c>
      <c r="M1116">
        <v>28.14</v>
      </c>
      <c r="N1116">
        <v>28.14</v>
      </c>
      <c r="O1116">
        <f>(sensor_data[[#This Row],[Energy Consumption]]-AVERAGE(sensor_data[Energy Consumption]))/_xlfn.STDEV.P(sensor_data[Energy Consumption])</f>
        <v>7.8357873146115128E-2</v>
      </c>
      <c r="P1116" t="str">
        <f>IF(ABS(sensor_data[[#This Row],[z_zcore]])&gt;3, "Outlier", "Normal")</f>
        <v>Normal</v>
      </c>
      <c r="Q1116">
        <f>AVERAGEIF(sensor_data[Unit ID], sensor_data[[#This Row],[Unit ID]], sensor_data[EC])</f>
        <v>20.204444444444448</v>
      </c>
      <c r="R1116">
        <f>IF(ISBLANK(sensor_data[[#This Row],[EC]]), sensor_data[[#This Row],[average]], sensor_data[[#This Row],[EC]])</f>
        <v>28.14</v>
      </c>
      <c r="S1116" t="str">
        <f>IF(sensor_data[[#This Row],[Filled Energy Consumption]]&gt;AVERAGE(sensor_data[Filled Energy Consumption]), "High", "Low")</f>
        <v>High</v>
      </c>
      <c r="T1116" t="s">
        <v>508</v>
      </c>
      <c r="U1116" t="b">
        <v>1</v>
      </c>
      <c r="V1116">
        <v>23</v>
      </c>
      <c r="W1116">
        <v>1</v>
      </c>
      <c r="X1116" t="s">
        <v>14</v>
      </c>
    </row>
    <row r="1117" spans="1:24" x14ac:dyDescent="0.3">
      <c r="A1117" s="1">
        <v>45341.235243055555</v>
      </c>
      <c r="B1117" s="1" t="str">
        <f>TEXT(sensor_data[[#This Row],[Timestamp]], "MMMM")</f>
        <v>February</v>
      </c>
      <c r="C11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17" s="2">
        <f>MONTH(sensor_data[[#This Row],[Timestamp]])</f>
        <v>2</v>
      </c>
      <c r="E1117" s="2">
        <f>DAY(sensor_data[[#This Row],[Timestamp]])</f>
        <v>19</v>
      </c>
      <c r="F1117" t="s">
        <v>505</v>
      </c>
      <c r="H1117">
        <v>40.799999999999997</v>
      </c>
      <c r="I1117">
        <v>29.9</v>
      </c>
      <c r="J1117" t="b">
        <v>0</v>
      </c>
      <c r="K1117">
        <v>1</v>
      </c>
      <c r="L1117" t="str">
        <f>IF(sensor_data[[#This Row],[HVAC Setting]]&lt;=2, "Low", IF(sensor_data[[#This Row],[HVAC Setting]]=3, "Normal", "High"))</f>
        <v>Low</v>
      </c>
      <c r="M1117">
        <v>8</v>
      </c>
      <c r="N1117">
        <v>8</v>
      </c>
      <c r="O1117">
        <f>(sensor_data[[#This Row],[Energy Consumption]]-AVERAGE(sensor_data[Energy Consumption]))/_xlfn.STDEV.P(sensor_data[Energy Consumption])</f>
        <v>-0.15583645164511351</v>
      </c>
      <c r="P1117" t="str">
        <f>IF(ABS(sensor_data[[#This Row],[z_zcore]])&gt;3, "Outlier", "Normal")</f>
        <v>Normal</v>
      </c>
      <c r="Q1117">
        <f>AVERAGEIF(sensor_data[Unit ID], sensor_data[[#This Row],[Unit ID]], sensor_data[EC])</f>
        <v>20.204444444444448</v>
      </c>
      <c r="R1117">
        <f>IF(ISBLANK(sensor_data[[#This Row],[EC]]), sensor_data[[#This Row],[average]], sensor_data[[#This Row],[EC]])</f>
        <v>8</v>
      </c>
      <c r="S1117" t="str">
        <f>IF(sensor_data[[#This Row],[Filled Energy Consumption]]&gt;AVERAGE(sensor_data[Filled Energy Consumption]), "High", "Low")</f>
        <v>Low</v>
      </c>
      <c r="T1117" t="s">
        <v>474</v>
      </c>
      <c r="U1117" t="b">
        <v>0</v>
      </c>
      <c r="V1117">
        <v>9</v>
      </c>
      <c r="W1117">
        <v>0</v>
      </c>
      <c r="X1117" t="s">
        <v>19</v>
      </c>
    </row>
    <row r="1118" spans="1:24" x14ac:dyDescent="0.3">
      <c r="A1118" s="1">
        <v>45417.371712962966</v>
      </c>
      <c r="B1118" s="1" t="str">
        <f>TEXT(sensor_data[[#This Row],[Timestamp]], "MMMM")</f>
        <v>May</v>
      </c>
      <c r="C11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18" s="2">
        <f>MONTH(sensor_data[[#This Row],[Timestamp]])</f>
        <v>5</v>
      </c>
      <c r="E1118" s="2">
        <f>DAY(sensor_data[[#This Row],[Timestamp]])</f>
        <v>5</v>
      </c>
      <c r="F1118" t="s">
        <v>505</v>
      </c>
      <c r="H1118">
        <v>69.2</v>
      </c>
      <c r="I1118">
        <v>55.6</v>
      </c>
      <c r="J1118" t="b">
        <v>1</v>
      </c>
      <c r="K1118">
        <v>3.5</v>
      </c>
      <c r="L1118" t="str">
        <f>IF(sensor_data[[#This Row],[HVAC Setting]]&lt;=2, "Low", IF(sensor_data[[#This Row],[HVAC Setting]]=3, "Normal", "High"))</f>
        <v>High</v>
      </c>
      <c r="M1118">
        <v>19.989999999999998</v>
      </c>
      <c r="N1118">
        <v>19.989999999999998</v>
      </c>
      <c r="O1118">
        <f>(sensor_data[[#This Row],[Energy Consumption]]-AVERAGE(sensor_data[Energy Consumption]))/_xlfn.STDEV.P(sensor_data[Energy Consumption])</f>
        <v>-1.6412918663642258E-2</v>
      </c>
      <c r="P1118" t="str">
        <f>IF(ABS(sensor_data[[#This Row],[z_zcore]])&gt;3, "Outlier", "Normal")</f>
        <v>Normal</v>
      </c>
      <c r="Q1118">
        <f>AVERAGEIF(sensor_data[Unit ID], sensor_data[[#This Row],[Unit ID]], sensor_data[EC])</f>
        <v>20.204444444444448</v>
      </c>
      <c r="R1118">
        <f>IF(ISBLANK(sensor_data[[#This Row],[EC]]), sensor_data[[#This Row],[average]], sensor_data[[#This Row],[EC]])</f>
        <v>19.989999999999998</v>
      </c>
      <c r="S1118" t="str">
        <f>IF(sensor_data[[#This Row],[Filled Energy Consumption]]&gt;AVERAGE(sensor_data[Filled Energy Consumption]), "High", "Low")</f>
        <v>High</v>
      </c>
      <c r="T1118" t="s">
        <v>221</v>
      </c>
      <c r="U1118" t="b">
        <v>1</v>
      </c>
      <c r="V1118">
        <v>15</v>
      </c>
      <c r="W1118">
        <v>1</v>
      </c>
      <c r="X1118" t="s">
        <v>19</v>
      </c>
    </row>
    <row r="1119" spans="1:24" x14ac:dyDescent="0.3">
      <c r="A1119" s="1">
        <v>45598.533043981479</v>
      </c>
      <c r="B1119" s="1" t="str">
        <f>TEXT(sensor_data[[#This Row],[Timestamp]], "MMMM")</f>
        <v>November</v>
      </c>
      <c r="C11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19" s="2">
        <f>MONTH(sensor_data[[#This Row],[Timestamp]])</f>
        <v>11</v>
      </c>
      <c r="E1119" s="2">
        <f>DAY(sensor_data[[#This Row],[Timestamp]])</f>
        <v>2</v>
      </c>
      <c r="F1119" t="s">
        <v>505</v>
      </c>
      <c r="H1119">
        <v>68.8</v>
      </c>
      <c r="I1119">
        <v>52.1</v>
      </c>
      <c r="J1119" t="b">
        <v>1</v>
      </c>
      <c r="K1119">
        <v>4.5</v>
      </c>
      <c r="L1119" t="str">
        <f>IF(sensor_data[[#This Row],[HVAC Setting]]&lt;=2, "Low", IF(sensor_data[[#This Row],[HVAC Setting]]=3, "Normal", "High"))</f>
        <v>High</v>
      </c>
      <c r="M1119">
        <v>25.66</v>
      </c>
      <c r="N1119">
        <v>25.66</v>
      </c>
      <c r="O1119">
        <f>(sensor_data[[#This Row],[Energy Consumption]]-AVERAGE(sensor_data[Energy Consumption]))/_xlfn.STDEV.P(sensor_data[Energy Consumption])</f>
        <v>4.9519644472716562E-2</v>
      </c>
      <c r="P1119" t="str">
        <f>IF(ABS(sensor_data[[#This Row],[z_zcore]])&gt;3, "Outlier", "Normal")</f>
        <v>Normal</v>
      </c>
      <c r="Q1119">
        <f>AVERAGEIF(sensor_data[Unit ID], sensor_data[[#This Row],[Unit ID]], sensor_data[EC])</f>
        <v>20.204444444444448</v>
      </c>
      <c r="R1119">
        <f>IF(ISBLANK(sensor_data[[#This Row],[EC]]), sensor_data[[#This Row],[average]], sensor_data[[#This Row],[EC]])</f>
        <v>25.66</v>
      </c>
      <c r="S1119" t="str">
        <f>IF(sensor_data[[#This Row],[Filled Energy Consumption]]&gt;AVERAGE(sensor_data[Filled Energy Consumption]), "High", "Low")</f>
        <v>High</v>
      </c>
      <c r="T1119" t="s">
        <v>187</v>
      </c>
      <c r="U1119" t="b">
        <v>1</v>
      </c>
      <c r="V1119">
        <v>19</v>
      </c>
      <c r="W1119">
        <v>1</v>
      </c>
      <c r="X1119" t="s">
        <v>19</v>
      </c>
    </row>
    <row r="1120" spans="1:24" x14ac:dyDescent="0.3">
      <c r="A1120" s="1">
        <v>45581.008148148147</v>
      </c>
      <c r="B1120" s="1" t="str">
        <f>TEXT(sensor_data[[#This Row],[Timestamp]], "MMMM")</f>
        <v>October</v>
      </c>
      <c r="C11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20" s="2">
        <f>MONTH(sensor_data[[#This Row],[Timestamp]])</f>
        <v>10</v>
      </c>
      <c r="E1120" s="2">
        <f>DAY(sensor_data[[#This Row],[Timestamp]])</f>
        <v>16</v>
      </c>
      <c r="F1120" t="s">
        <v>505</v>
      </c>
      <c r="H1120">
        <v>69.5</v>
      </c>
      <c r="I1120">
        <v>46.5</v>
      </c>
      <c r="J1120" t="b">
        <v>0</v>
      </c>
      <c r="K1120">
        <v>1</v>
      </c>
      <c r="L1120" t="str">
        <f>IF(sensor_data[[#This Row],[HVAC Setting]]&lt;=2, "Low", IF(sensor_data[[#This Row],[HVAC Setting]]=3, "Normal", "High"))</f>
        <v>Low</v>
      </c>
      <c r="O1120">
        <f>(sensor_data[[#This Row],[Energy Consumption]]-AVERAGE(sensor_data[Energy Consumption]))/_xlfn.STDEV.P(sensor_data[Energy Consumption])</f>
        <v>-0.24886299575285079</v>
      </c>
      <c r="P1120" t="str">
        <f>IF(ABS(sensor_data[[#This Row],[z_zcore]])&gt;3, "Outlier", "Normal")</f>
        <v>Normal</v>
      </c>
      <c r="Q1120">
        <f>AVERAGEIF(sensor_data[Unit ID], sensor_data[[#This Row],[Unit ID]], sensor_data[EC])</f>
        <v>20.204444444444448</v>
      </c>
      <c r="R1120">
        <f>IF(ISBLANK(sensor_data[[#This Row],[EC]]), sensor_data[[#This Row],[average]], sensor_data[[#This Row],[EC]])</f>
        <v>20.204444444444448</v>
      </c>
      <c r="S1120" t="str">
        <f>IF(sensor_data[[#This Row],[Filled Energy Consumption]]&gt;AVERAGE(sensor_data[Filled Energy Consumption]), "High", "Low")</f>
        <v>High</v>
      </c>
      <c r="T1120" t="s">
        <v>116</v>
      </c>
      <c r="U1120" t="b">
        <v>0</v>
      </c>
      <c r="V1120">
        <v>16</v>
      </c>
      <c r="W1120">
        <v>0</v>
      </c>
      <c r="X1120" t="s">
        <v>17</v>
      </c>
    </row>
    <row r="1121" spans="1:24" x14ac:dyDescent="0.3">
      <c r="A1121" s="1">
        <v>45477.12427083333</v>
      </c>
      <c r="B1121" s="1" t="str">
        <f>TEXT(sensor_data[[#This Row],[Timestamp]], "MMMM")</f>
        <v>July</v>
      </c>
      <c r="C11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21" s="2">
        <f>MONTH(sensor_data[[#This Row],[Timestamp]])</f>
        <v>7</v>
      </c>
      <c r="E1121" s="2">
        <f>DAY(sensor_data[[#This Row],[Timestamp]])</f>
        <v>4</v>
      </c>
      <c r="F1121" t="s">
        <v>505</v>
      </c>
      <c r="H1121">
        <v>91.7</v>
      </c>
      <c r="I1121">
        <v>48.4</v>
      </c>
      <c r="J1121" t="b">
        <v>0</v>
      </c>
      <c r="K1121">
        <v>3.5</v>
      </c>
      <c r="L1121" t="str">
        <f>IF(sensor_data[[#This Row],[HVAC Setting]]&lt;=2, "Low", IF(sensor_data[[#This Row],[HVAC Setting]]=3, "Normal", "High"))</f>
        <v>High</v>
      </c>
      <c r="M1121">
        <v>21.53</v>
      </c>
      <c r="N1121">
        <v>21.53</v>
      </c>
      <c r="O1121">
        <f>(sensor_data[[#This Row],[Energy Consumption]]-AVERAGE(sensor_data[Energy Consumption]))/_xlfn.STDEV.P(sensor_data[Energy Consumption])</f>
        <v>1.4946910770972E-3</v>
      </c>
      <c r="P1121" t="str">
        <f>IF(ABS(sensor_data[[#This Row],[z_zcore]])&gt;3, "Outlier", "Normal")</f>
        <v>Normal</v>
      </c>
      <c r="Q1121">
        <f>AVERAGEIF(sensor_data[Unit ID], sensor_data[[#This Row],[Unit ID]], sensor_data[EC])</f>
        <v>20.204444444444448</v>
      </c>
      <c r="R1121">
        <f>IF(ISBLANK(sensor_data[[#This Row],[EC]]), sensor_data[[#This Row],[average]], sensor_data[[#This Row],[EC]])</f>
        <v>21.53</v>
      </c>
      <c r="S1121" t="str">
        <f>IF(sensor_data[[#This Row],[Filled Energy Consumption]]&gt;AVERAGE(sensor_data[Filled Energy Consumption]), "High", "Low")</f>
        <v>High</v>
      </c>
      <c r="T1121" t="s">
        <v>210</v>
      </c>
      <c r="U1121" t="b">
        <v>0</v>
      </c>
      <c r="V1121">
        <v>22</v>
      </c>
      <c r="W1121">
        <v>0</v>
      </c>
      <c r="X1121" t="s">
        <v>14</v>
      </c>
    </row>
    <row r="1122" spans="1:24" x14ac:dyDescent="0.3">
      <c r="A1122" s="1">
        <v>45443.488263888888</v>
      </c>
      <c r="B1122" s="1" t="str">
        <f>TEXT(sensor_data[[#This Row],[Timestamp]], "MMMM")</f>
        <v>May</v>
      </c>
      <c r="C11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22" s="2">
        <f>MONTH(sensor_data[[#This Row],[Timestamp]])</f>
        <v>5</v>
      </c>
      <c r="E1122" s="2">
        <f>DAY(sensor_data[[#This Row],[Timestamp]])</f>
        <v>31</v>
      </c>
      <c r="F1122" t="s">
        <v>509</v>
      </c>
      <c r="H1122">
        <v>63.7</v>
      </c>
      <c r="I1122">
        <v>59.7</v>
      </c>
      <c r="J1122" t="b">
        <v>0</v>
      </c>
      <c r="K1122">
        <v>2</v>
      </c>
      <c r="L1122" t="str">
        <f>IF(sensor_data[[#This Row],[HVAC Setting]]&lt;=2, "Low", IF(sensor_data[[#This Row],[HVAC Setting]]=3, "Normal", "High"))</f>
        <v>Low</v>
      </c>
      <c r="M1122">
        <v>10</v>
      </c>
      <c r="N1122">
        <v>10</v>
      </c>
      <c r="O1122">
        <f>(sensor_data[[#This Row],[Energy Consumption]]-AVERAGE(sensor_data[Energy Consumption]))/_xlfn.STDEV.P(sensor_data[Energy Consumption])</f>
        <v>-0.13257981561817916</v>
      </c>
      <c r="P1122" t="str">
        <f>IF(ABS(sensor_data[[#This Row],[z_zcore]])&gt;3, "Outlier", "Normal")</f>
        <v>Normal</v>
      </c>
      <c r="Q1122">
        <f>AVERAGEIF(sensor_data[Unit ID], sensor_data[[#This Row],[Unit ID]], sensor_data[EC])</f>
        <v>20.483333333333334</v>
      </c>
      <c r="R1122">
        <f>IF(ISBLANK(sensor_data[[#This Row],[EC]]), sensor_data[[#This Row],[average]], sensor_data[[#This Row],[EC]])</f>
        <v>10</v>
      </c>
      <c r="S1122" t="str">
        <f>IF(sensor_data[[#This Row],[Filled Energy Consumption]]&gt;AVERAGE(sensor_data[Filled Energy Consumption]), "High", "Low")</f>
        <v>Low</v>
      </c>
      <c r="T1122" t="s">
        <v>49</v>
      </c>
      <c r="U1122" t="b">
        <v>0</v>
      </c>
      <c r="V1122">
        <v>5</v>
      </c>
      <c r="W1122">
        <v>0</v>
      </c>
      <c r="X1122" t="s">
        <v>19</v>
      </c>
    </row>
    <row r="1123" spans="1:24" x14ac:dyDescent="0.3">
      <c r="A1123" s="1">
        <v>45482.746863425928</v>
      </c>
      <c r="B1123" s="1" t="str">
        <f>TEXT(sensor_data[[#This Row],[Timestamp]], "MMMM")</f>
        <v>July</v>
      </c>
      <c r="C11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23" s="2">
        <f>MONTH(sensor_data[[#This Row],[Timestamp]])</f>
        <v>7</v>
      </c>
      <c r="E1123" s="2">
        <f>DAY(sensor_data[[#This Row],[Timestamp]])</f>
        <v>9</v>
      </c>
      <c r="F1123" t="s">
        <v>509</v>
      </c>
      <c r="H1123">
        <v>96.6</v>
      </c>
      <c r="I1123">
        <v>59.4</v>
      </c>
      <c r="J1123" t="b">
        <v>1</v>
      </c>
      <c r="K1123">
        <v>4</v>
      </c>
      <c r="L1123" t="str">
        <f>IF(sensor_data[[#This Row],[HVAC Setting]]&lt;=2, "Low", IF(sensor_data[[#This Row],[HVAC Setting]]=3, "Normal", "High"))</f>
        <v>High</v>
      </c>
      <c r="M1123">
        <v>27.22</v>
      </c>
      <c r="N1123">
        <v>27.22</v>
      </c>
      <c r="O1123">
        <f>(sensor_data[[#This Row],[Energy Consumption]]-AVERAGE(sensor_data[Energy Consumption]))/_xlfn.STDEV.P(sensor_data[Energy Consumption])</f>
        <v>6.7659820573725313E-2</v>
      </c>
      <c r="P1123" t="str">
        <f>IF(ABS(sensor_data[[#This Row],[z_zcore]])&gt;3, "Outlier", "Normal")</f>
        <v>Normal</v>
      </c>
      <c r="Q1123">
        <f>AVERAGEIF(sensor_data[Unit ID], sensor_data[[#This Row],[Unit ID]], sensor_data[EC])</f>
        <v>20.483333333333334</v>
      </c>
      <c r="R1123">
        <f>IF(ISBLANK(sensor_data[[#This Row],[EC]]), sensor_data[[#This Row],[average]], sensor_data[[#This Row],[EC]])</f>
        <v>27.22</v>
      </c>
      <c r="S1123" t="str">
        <f>IF(sensor_data[[#This Row],[Filled Energy Consumption]]&gt;AVERAGE(sensor_data[Filled Energy Consumption]), "High", "Low")</f>
        <v>High</v>
      </c>
      <c r="T1123" t="s">
        <v>64</v>
      </c>
      <c r="U1123" t="b">
        <v>1</v>
      </c>
      <c r="V1123">
        <v>15</v>
      </c>
      <c r="W1123">
        <v>1</v>
      </c>
      <c r="X1123" t="s">
        <v>17</v>
      </c>
    </row>
    <row r="1124" spans="1:24" x14ac:dyDescent="0.3">
      <c r="A1124" s="1">
        <v>45292.601597222223</v>
      </c>
      <c r="B1124" s="1" t="str">
        <f>TEXT(sensor_data[[#This Row],[Timestamp]], "MMMM")</f>
        <v>January</v>
      </c>
      <c r="C11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24" s="2">
        <f>MONTH(sensor_data[[#This Row],[Timestamp]])</f>
        <v>1</v>
      </c>
      <c r="E1124" s="2">
        <f>DAY(sensor_data[[#This Row],[Timestamp]])</f>
        <v>1</v>
      </c>
      <c r="F1124" t="s">
        <v>509</v>
      </c>
      <c r="H1124">
        <v>41.6</v>
      </c>
      <c r="I1124">
        <v>29.1</v>
      </c>
      <c r="J1124" t="b">
        <v>0</v>
      </c>
      <c r="K1124">
        <v>2.5</v>
      </c>
      <c r="L1124" t="str">
        <f>IF(sensor_data[[#This Row],[HVAC Setting]]&lt;=2, "Low", IF(sensor_data[[#This Row],[HVAC Setting]]=3, "Normal", "High"))</f>
        <v>High</v>
      </c>
      <c r="O1124">
        <f>(sensor_data[[#This Row],[Energy Consumption]]-AVERAGE(sensor_data[Energy Consumption]))/_xlfn.STDEV.P(sensor_data[Energy Consumption])</f>
        <v>-0.24886299575285079</v>
      </c>
      <c r="P1124" t="str">
        <f>IF(ABS(sensor_data[[#This Row],[z_zcore]])&gt;3, "Outlier", "Normal")</f>
        <v>Normal</v>
      </c>
      <c r="Q1124">
        <f>AVERAGEIF(sensor_data[Unit ID], sensor_data[[#This Row],[Unit ID]], sensor_data[EC])</f>
        <v>20.483333333333334</v>
      </c>
      <c r="R1124">
        <f>IF(ISBLANK(sensor_data[[#This Row],[EC]]), sensor_data[[#This Row],[average]], sensor_data[[#This Row],[EC]])</f>
        <v>20.483333333333334</v>
      </c>
      <c r="S1124" t="str">
        <f>IF(sensor_data[[#This Row],[Filled Energy Consumption]]&gt;AVERAGE(sensor_data[Filled Energy Consumption]), "High", "Low")</f>
        <v>High</v>
      </c>
      <c r="T1124" t="s">
        <v>58</v>
      </c>
      <c r="U1124" t="b">
        <v>0</v>
      </c>
      <c r="V1124">
        <v>6</v>
      </c>
      <c r="W1124">
        <v>0</v>
      </c>
      <c r="X1124" t="s">
        <v>14</v>
      </c>
    </row>
    <row r="1125" spans="1:24" x14ac:dyDescent="0.3">
      <c r="A1125" s="1">
        <v>45385.092650462961</v>
      </c>
      <c r="B1125" s="1" t="str">
        <f>TEXT(sensor_data[[#This Row],[Timestamp]], "MMMM")</f>
        <v>April</v>
      </c>
      <c r="C11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25" s="2">
        <f>MONTH(sensor_data[[#This Row],[Timestamp]])</f>
        <v>4</v>
      </c>
      <c r="E1125" s="2">
        <f>DAY(sensor_data[[#This Row],[Timestamp]])</f>
        <v>3</v>
      </c>
      <c r="F1125" t="s">
        <v>509</v>
      </c>
      <c r="H1125">
        <v>76.400000000000006</v>
      </c>
      <c r="I1125">
        <v>42.9</v>
      </c>
      <c r="J1125" t="b">
        <v>0</v>
      </c>
      <c r="K1125">
        <v>1</v>
      </c>
      <c r="L1125" t="str">
        <f>IF(sensor_data[[#This Row],[HVAC Setting]]&lt;=2, "Low", IF(sensor_data[[#This Row],[HVAC Setting]]=3, "Normal", "High"))</f>
        <v>Low</v>
      </c>
      <c r="M1125">
        <v>5</v>
      </c>
      <c r="N1125">
        <v>5</v>
      </c>
      <c r="O1125">
        <f>(sensor_data[[#This Row],[Energy Consumption]]-AVERAGE(sensor_data[Energy Consumption]))/_xlfn.STDEV.P(sensor_data[Energy Consumption])</f>
        <v>-0.19072140568551499</v>
      </c>
      <c r="P1125" t="str">
        <f>IF(ABS(sensor_data[[#This Row],[z_zcore]])&gt;3, "Outlier", "Normal")</f>
        <v>Normal</v>
      </c>
      <c r="Q1125">
        <f>AVERAGEIF(sensor_data[Unit ID], sensor_data[[#This Row],[Unit ID]], sensor_data[EC])</f>
        <v>20.483333333333334</v>
      </c>
      <c r="R1125">
        <f>IF(ISBLANK(sensor_data[[#This Row],[EC]]), sensor_data[[#This Row],[average]], sensor_data[[#This Row],[EC]])</f>
        <v>5</v>
      </c>
      <c r="S1125" t="str">
        <f>IF(sensor_data[[#This Row],[Filled Energy Consumption]]&gt;AVERAGE(sensor_data[Filled Energy Consumption]), "High", "Low")</f>
        <v>Low</v>
      </c>
      <c r="T1125" t="s">
        <v>39</v>
      </c>
      <c r="U1125" t="b">
        <v>0</v>
      </c>
      <c r="V1125">
        <v>23</v>
      </c>
      <c r="W1125">
        <v>1</v>
      </c>
      <c r="X1125" t="s">
        <v>17</v>
      </c>
    </row>
    <row r="1126" spans="1:24" x14ac:dyDescent="0.3">
      <c r="A1126" s="1">
        <v>45509.765451388892</v>
      </c>
      <c r="B1126" s="1" t="str">
        <f>TEXT(sensor_data[[#This Row],[Timestamp]], "MMMM")</f>
        <v>August</v>
      </c>
      <c r="C11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26" s="2">
        <f>MONTH(sensor_data[[#This Row],[Timestamp]])</f>
        <v>8</v>
      </c>
      <c r="E1126" s="2">
        <f>DAY(sensor_data[[#This Row],[Timestamp]])</f>
        <v>5</v>
      </c>
      <c r="F1126" t="s">
        <v>509</v>
      </c>
      <c r="H1126">
        <v>85.2</v>
      </c>
      <c r="I1126">
        <v>64.2</v>
      </c>
      <c r="J1126" t="b">
        <v>0</v>
      </c>
      <c r="K1126">
        <v>4</v>
      </c>
      <c r="L1126" t="str">
        <f>IF(sensor_data[[#This Row],[HVAC Setting]]&lt;=2, "Low", IF(sensor_data[[#This Row],[HVAC Setting]]=3, "Normal", "High"))</f>
        <v>High</v>
      </c>
      <c r="M1126">
        <v>24.2</v>
      </c>
      <c r="N1126">
        <v>24.2</v>
      </c>
      <c r="O1126">
        <f>(sensor_data[[#This Row],[Energy Consumption]]-AVERAGE(sensor_data[Energy Consumption]))/_xlfn.STDEV.P(sensor_data[Energy Consumption])</f>
        <v>3.2542300173054498E-2</v>
      </c>
      <c r="P1126" t="str">
        <f>IF(ABS(sensor_data[[#This Row],[z_zcore]])&gt;3, "Outlier", "Normal")</f>
        <v>Normal</v>
      </c>
      <c r="Q1126">
        <f>AVERAGEIF(sensor_data[Unit ID], sensor_data[[#This Row],[Unit ID]], sensor_data[EC])</f>
        <v>20.483333333333334</v>
      </c>
      <c r="R1126">
        <f>IF(ISBLANK(sensor_data[[#This Row],[EC]]), sensor_data[[#This Row],[average]], sensor_data[[#This Row],[EC]])</f>
        <v>24.2</v>
      </c>
      <c r="S1126" t="str">
        <f>IF(sensor_data[[#This Row],[Filled Energy Consumption]]&gt;AVERAGE(sensor_data[Filled Energy Consumption]), "High", "Low")</f>
        <v>High</v>
      </c>
      <c r="T1126" t="s">
        <v>149</v>
      </c>
      <c r="U1126" t="b">
        <v>0</v>
      </c>
      <c r="V1126">
        <v>8</v>
      </c>
      <c r="W1126">
        <v>0</v>
      </c>
      <c r="X1126" t="s">
        <v>19</v>
      </c>
    </row>
    <row r="1127" spans="1:24" x14ac:dyDescent="0.3">
      <c r="A1127" s="1">
        <v>45521.993043981478</v>
      </c>
      <c r="B1127" s="1" t="str">
        <f>TEXT(sensor_data[[#This Row],[Timestamp]], "MMMM")</f>
        <v>August</v>
      </c>
      <c r="C11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27" s="2">
        <f>MONTH(sensor_data[[#This Row],[Timestamp]])</f>
        <v>8</v>
      </c>
      <c r="E1127" s="2">
        <f>DAY(sensor_data[[#This Row],[Timestamp]])</f>
        <v>17</v>
      </c>
      <c r="F1127" t="s">
        <v>509</v>
      </c>
      <c r="H1127">
        <v>86.1</v>
      </c>
      <c r="I1127">
        <v>45.4</v>
      </c>
      <c r="J1127" t="b">
        <v>0</v>
      </c>
      <c r="K1127">
        <v>4.5</v>
      </c>
      <c r="L1127" t="str">
        <f>IF(sensor_data[[#This Row],[HVAC Setting]]&lt;=2, "Low", IF(sensor_data[[#This Row],[HVAC Setting]]=3, "Normal", "High"))</f>
        <v>High</v>
      </c>
      <c r="M1127">
        <v>26.78</v>
      </c>
      <c r="N1127">
        <v>26.78</v>
      </c>
      <c r="O1127">
        <f>(sensor_data[[#This Row],[Energy Consumption]]-AVERAGE(sensor_data[Energy Consumption]))/_xlfn.STDEV.P(sensor_data[Energy Consumption])</f>
        <v>6.2543360647799792E-2</v>
      </c>
      <c r="P1127" t="str">
        <f>IF(ABS(sensor_data[[#This Row],[z_zcore]])&gt;3, "Outlier", "Normal")</f>
        <v>Normal</v>
      </c>
      <c r="Q1127">
        <f>AVERAGEIF(sensor_data[Unit ID], sensor_data[[#This Row],[Unit ID]], sensor_data[EC])</f>
        <v>20.483333333333334</v>
      </c>
      <c r="R1127">
        <f>IF(ISBLANK(sensor_data[[#This Row],[EC]]), sensor_data[[#This Row],[average]], sensor_data[[#This Row],[EC]])</f>
        <v>26.78</v>
      </c>
      <c r="S1127" t="str">
        <f>IF(sensor_data[[#This Row],[Filled Energy Consumption]]&gt;AVERAGE(sensor_data[Filled Energy Consumption]), "High", "Low")</f>
        <v>High</v>
      </c>
      <c r="T1127" t="s">
        <v>252</v>
      </c>
      <c r="U1127" t="b">
        <v>0</v>
      </c>
      <c r="V1127">
        <v>9</v>
      </c>
      <c r="W1127">
        <v>0</v>
      </c>
      <c r="X1127" t="s">
        <v>19</v>
      </c>
    </row>
    <row r="1128" spans="1:24" x14ac:dyDescent="0.3">
      <c r="A1128" s="1">
        <v>45578.999166666668</v>
      </c>
      <c r="B1128" s="1" t="str">
        <f>TEXT(sensor_data[[#This Row],[Timestamp]], "MMMM")</f>
        <v>October</v>
      </c>
      <c r="C11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28" s="2">
        <f>MONTH(sensor_data[[#This Row],[Timestamp]])</f>
        <v>10</v>
      </c>
      <c r="E1128" s="2">
        <f>DAY(sensor_data[[#This Row],[Timestamp]])</f>
        <v>13</v>
      </c>
      <c r="F1128" t="s">
        <v>509</v>
      </c>
      <c r="H1128">
        <v>73.900000000000006</v>
      </c>
      <c r="I1128">
        <v>46</v>
      </c>
      <c r="J1128" t="b">
        <v>1</v>
      </c>
      <c r="K1128">
        <v>2.5</v>
      </c>
      <c r="L1128" t="str">
        <f>IF(sensor_data[[#This Row],[HVAC Setting]]&lt;=2, "Low", IF(sensor_data[[#This Row],[HVAC Setting]]=3, "Normal", "High"))</f>
        <v>High</v>
      </c>
      <c r="M1128">
        <v>15.48</v>
      </c>
      <c r="N1128">
        <v>15.48</v>
      </c>
      <c r="O1128">
        <f>(sensor_data[[#This Row],[Energy Consumption]]-AVERAGE(sensor_data[Energy Consumption]))/_xlfn.STDEV.P(sensor_data[Energy Consumption])</f>
        <v>-6.8856632904379128E-2</v>
      </c>
      <c r="P1128" t="str">
        <f>IF(ABS(sensor_data[[#This Row],[z_zcore]])&gt;3, "Outlier", "Normal")</f>
        <v>Normal</v>
      </c>
      <c r="Q1128">
        <f>AVERAGEIF(sensor_data[Unit ID], sensor_data[[#This Row],[Unit ID]], sensor_data[EC])</f>
        <v>20.483333333333334</v>
      </c>
      <c r="R1128">
        <f>IF(ISBLANK(sensor_data[[#This Row],[EC]]), sensor_data[[#This Row],[average]], sensor_data[[#This Row],[EC]])</f>
        <v>15.48</v>
      </c>
      <c r="S1128" t="str">
        <f>IF(sensor_data[[#This Row],[Filled Energy Consumption]]&gt;AVERAGE(sensor_data[Filled Energy Consumption]), "High", "Low")</f>
        <v>Low</v>
      </c>
      <c r="T1128" t="s">
        <v>355</v>
      </c>
      <c r="U1128" t="b">
        <v>1</v>
      </c>
      <c r="V1128">
        <v>14</v>
      </c>
      <c r="W1128">
        <v>1</v>
      </c>
      <c r="X1128" t="s">
        <v>17</v>
      </c>
    </row>
    <row r="1129" spans="1:24" x14ac:dyDescent="0.3">
      <c r="A1129" s="1">
        <v>45311.764074074075</v>
      </c>
      <c r="B1129" s="1" t="str">
        <f>TEXT(sensor_data[[#This Row],[Timestamp]], "MMMM")</f>
        <v>January</v>
      </c>
      <c r="C11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29" s="2">
        <f>MONTH(sensor_data[[#This Row],[Timestamp]])</f>
        <v>1</v>
      </c>
      <c r="E1129" s="2">
        <f>DAY(sensor_data[[#This Row],[Timestamp]])</f>
        <v>20</v>
      </c>
      <c r="F1129" t="s">
        <v>509</v>
      </c>
      <c r="H1129">
        <v>41.5</v>
      </c>
      <c r="I1129">
        <v>34.700000000000003</v>
      </c>
      <c r="J1129" t="b">
        <v>1</v>
      </c>
      <c r="K1129">
        <v>5</v>
      </c>
      <c r="L1129" t="str">
        <f>IF(sensor_data[[#This Row],[HVAC Setting]]&lt;=2, "Low", IF(sensor_data[[#This Row],[HVAC Setting]]=3, "Normal", "High"))</f>
        <v>High</v>
      </c>
      <c r="M1129">
        <v>33.299999999999997</v>
      </c>
      <c r="N1129">
        <v>33.299999999999997</v>
      </c>
      <c r="O1129">
        <f>(sensor_data[[#This Row],[Energy Consumption]]-AVERAGE(sensor_data[Energy Consumption]))/_xlfn.STDEV.P(sensor_data[Energy Consumption])</f>
        <v>0.13835999409560565</v>
      </c>
      <c r="P1129" t="str">
        <f>IF(ABS(sensor_data[[#This Row],[z_zcore]])&gt;3, "Outlier", "Normal")</f>
        <v>Normal</v>
      </c>
      <c r="Q1129">
        <f>AVERAGEIF(sensor_data[Unit ID], sensor_data[[#This Row],[Unit ID]], sensor_data[EC])</f>
        <v>20.483333333333334</v>
      </c>
      <c r="R1129">
        <f>IF(ISBLANK(sensor_data[[#This Row],[EC]]), sensor_data[[#This Row],[average]], sensor_data[[#This Row],[EC]])</f>
        <v>33.299999999999997</v>
      </c>
      <c r="S1129" t="str">
        <f>IF(sensor_data[[#This Row],[Filled Energy Consumption]]&gt;AVERAGE(sensor_data[Filled Energy Consumption]), "High", "Low")</f>
        <v>High</v>
      </c>
      <c r="T1129" t="s">
        <v>193</v>
      </c>
      <c r="U1129" t="b">
        <v>1</v>
      </c>
      <c r="V1129">
        <v>7</v>
      </c>
      <c r="W1129">
        <v>1</v>
      </c>
      <c r="X1129" t="s">
        <v>19</v>
      </c>
    </row>
    <row r="1130" spans="1:24" x14ac:dyDescent="0.3">
      <c r="A1130" s="1">
        <v>45376.095949074072</v>
      </c>
      <c r="B1130" s="1" t="str">
        <f>TEXT(sensor_data[[#This Row],[Timestamp]], "MMMM")</f>
        <v>March</v>
      </c>
      <c r="C11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30" s="2">
        <f>MONTH(sensor_data[[#This Row],[Timestamp]])</f>
        <v>3</v>
      </c>
      <c r="E1130" s="2">
        <f>DAY(sensor_data[[#This Row],[Timestamp]])</f>
        <v>25</v>
      </c>
      <c r="F1130" t="s">
        <v>509</v>
      </c>
      <c r="H1130">
        <v>62</v>
      </c>
      <c r="I1130">
        <v>52.1</v>
      </c>
      <c r="J1130" t="b">
        <v>0</v>
      </c>
      <c r="K1130">
        <v>0</v>
      </c>
      <c r="L1130" t="str">
        <f>IF(sensor_data[[#This Row],[HVAC Setting]]&lt;=2, "Low", IF(sensor_data[[#This Row],[HVAC Setting]]=3, "Normal", "High"))</f>
        <v>Low</v>
      </c>
      <c r="M1130">
        <v>1</v>
      </c>
      <c r="N1130">
        <v>1</v>
      </c>
      <c r="O1130">
        <f>(sensor_data[[#This Row],[Energy Consumption]]-AVERAGE(sensor_data[Energy Consumption]))/_xlfn.STDEV.P(sensor_data[Energy Consumption])</f>
        <v>-0.23723467773938361</v>
      </c>
      <c r="P1130" t="str">
        <f>IF(ABS(sensor_data[[#This Row],[z_zcore]])&gt;3, "Outlier", "Normal")</f>
        <v>Normal</v>
      </c>
      <c r="Q1130">
        <f>AVERAGEIF(sensor_data[Unit ID], sensor_data[[#This Row],[Unit ID]], sensor_data[EC])</f>
        <v>20.483333333333334</v>
      </c>
      <c r="R1130">
        <f>IF(ISBLANK(sensor_data[[#This Row],[EC]]), sensor_data[[#This Row],[average]], sensor_data[[#This Row],[EC]])</f>
        <v>1</v>
      </c>
      <c r="S1130" t="str">
        <f>IF(sensor_data[[#This Row],[Filled Energy Consumption]]&gt;AVERAGE(sensor_data[Filled Energy Consumption]), "High", "Low")</f>
        <v>Low</v>
      </c>
      <c r="T1130" t="s">
        <v>110</v>
      </c>
      <c r="U1130" t="b">
        <v>0</v>
      </c>
      <c r="V1130">
        <v>14</v>
      </c>
      <c r="W1130">
        <v>0</v>
      </c>
      <c r="X1130" t="s">
        <v>17</v>
      </c>
    </row>
    <row r="1131" spans="1:24" x14ac:dyDescent="0.3">
      <c r="A1131" s="1">
        <v>45493.726863425924</v>
      </c>
      <c r="B1131" s="1" t="str">
        <f>TEXT(sensor_data[[#This Row],[Timestamp]], "MMMM")</f>
        <v>July</v>
      </c>
      <c r="C11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31" s="2">
        <f>MONTH(sensor_data[[#This Row],[Timestamp]])</f>
        <v>7</v>
      </c>
      <c r="E1131" s="2">
        <f>DAY(sensor_data[[#This Row],[Timestamp]])</f>
        <v>20</v>
      </c>
      <c r="F1131" t="s">
        <v>509</v>
      </c>
      <c r="H1131">
        <v>97.3</v>
      </c>
      <c r="I1131">
        <v>54.1</v>
      </c>
      <c r="J1131" t="b">
        <v>1</v>
      </c>
      <c r="K1131">
        <v>5</v>
      </c>
      <c r="L1131" t="str">
        <f>IF(sensor_data[[#This Row],[HVAC Setting]]&lt;=2, "Low", IF(sensor_data[[#This Row],[HVAC Setting]]=3, "Normal", "High"))</f>
        <v>High</v>
      </c>
      <c r="M1131">
        <v>33.14</v>
      </c>
      <c r="N1131">
        <v>33.14</v>
      </c>
      <c r="O1131">
        <f>(sensor_data[[#This Row],[Energy Consumption]]-AVERAGE(sensor_data[Energy Consumption]))/_xlfn.STDEV.P(sensor_data[Energy Consumption])</f>
        <v>0.13649946321345094</v>
      </c>
      <c r="P1131" t="str">
        <f>IF(ABS(sensor_data[[#This Row],[z_zcore]])&gt;3, "Outlier", "Normal")</f>
        <v>Normal</v>
      </c>
      <c r="Q1131">
        <f>AVERAGEIF(sensor_data[Unit ID], sensor_data[[#This Row],[Unit ID]], sensor_data[EC])</f>
        <v>20.483333333333334</v>
      </c>
      <c r="R1131">
        <f>IF(ISBLANK(sensor_data[[#This Row],[EC]]), sensor_data[[#This Row],[average]], sensor_data[[#This Row],[EC]])</f>
        <v>33.14</v>
      </c>
      <c r="S1131" t="str">
        <f>IF(sensor_data[[#This Row],[Filled Energy Consumption]]&gt;AVERAGE(sensor_data[Filled Energy Consumption]), "High", "Low")</f>
        <v>High</v>
      </c>
      <c r="T1131" t="s">
        <v>249</v>
      </c>
      <c r="U1131" t="b">
        <v>1</v>
      </c>
      <c r="V1131">
        <v>5</v>
      </c>
      <c r="W1131">
        <v>1</v>
      </c>
      <c r="X1131" t="s">
        <v>17</v>
      </c>
    </row>
    <row r="1132" spans="1:24" x14ac:dyDescent="0.3">
      <c r="A1132" s="1">
        <v>45399.985231481478</v>
      </c>
      <c r="B1132" s="1" t="str">
        <f>TEXT(sensor_data[[#This Row],[Timestamp]], "MMMM")</f>
        <v>April</v>
      </c>
      <c r="C11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32" s="2">
        <f>MONTH(sensor_data[[#This Row],[Timestamp]])</f>
        <v>4</v>
      </c>
      <c r="E1132" s="2">
        <f>DAY(sensor_data[[#This Row],[Timestamp]])</f>
        <v>17</v>
      </c>
      <c r="F1132" t="s">
        <v>509</v>
      </c>
      <c r="H1132">
        <v>62.4</v>
      </c>
      <c r="I1132">
        <v>46.3</v>
      </c>
      <c r="J1132" t="b">
        <v>0</v>
      </c>
      <c r="K1132">
        <v>2</v>
      </c>
      <c r="L1132" t="str">
        <f>IF(sensor_data[[#This Row],[HVAC Setting]]&lt;=2, "Low", IF(sensor_data[[#This Row],[HVAC Setting]]=3, "Normal", "High"))</f>
        <v>Low</v>
      </c>
      <c r="M1132">
        <v>10</v>
      </c>
      <c r="N1132">
        <v>10</v>
      </c>
      <c r="O1132">
        <f>(sensor_data[[#This Row],[Energy Consumption]]-AVERAGE(sensor_data[Energy Consumption]))/_xlfn.STDEV.P(sensor_data[Energy Consumption])</f>
        <v>-0.13257981561817916</v>
      </c>
      <c r="P1132" t="str">
        <f>IF(ABS(sensor_data[[#This Row],[z_zcore]])&gt;3, "Outlier", "Normal")</f>
        <v>Normal</v>
      </c>
      <c r="Q1132">
        <f>AVERAGEIF(sensor_data[Unit ID], sensor_data[[#This Row],[Unit ID]], sensor_data[EC])</f>
        <v>20.483333333333334</v>
      </c>
      <c r="R1132">
        <f>IF(ISBLANK(sensor_data[[#This Row],[EC]]), sensor_data[[#This Row],[average]], sensor_data[[#This Row],[EC]])</f>
        <v>10</v>
      </c>
      <c r="S1132" t="str">
        <f>IF(sensor_data[[#This Row],[Filled Energy Consumption]]&gt;AVERAGE(sensor_data[Filled Energy Consumption]), "High", "Low")</f>
        <v>Low</v>
      </c>
      <c r="T1132" t="s">
        <v>140</v>
      </c>
      <c r="U1132" t="b">
        <v>0</v>
      </c>
      <c r="V1132">
        <v>20</v>
      </c>
      <c r="W1132">
        <v>0</v>
      </c>
      <c r="X1132" t="s">
        <v>14</v>
      </c>
    </row>
    <row r="1133" spans="1:24" x14ac:dyDescent="0.3">
      <c r="A1133" s="1">
        <v>45543.309537037036</v>
      </c>
      <c r="B1133" s="1" t="str">
        <f>TEXT(sensor_data[[#This Row],[Timestamp]], "MMMM")</f>
        <v>September</v>
      </c>
      <c r="C11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33" s="2">
        <f>MONTH(sensor_data[[#This Row],[Timestamp]])</f>
        <v>9</v>
      </c>
      <c r="E1133" s="2">
        <f>DAY(sensor_data[[#This Row],[Timestamp]])</f>
        <v>8</v>
      </c>
      <c r="F1133" t="s">
        <v>509</v>
      </c>
      <c r="H1133">
        <v>68.900000000000006</v>
      </c>
      <c r="I1133">
        <v>33.4</v>
      </c>
      <c r="J1133" t="b">
        <v>1</v>
      </c>
      <c r="K1133">
        <v>3.5</v>
      </c>
      <c r="L1133" t="str">
        <f>IF(sensor_data[[#This Row],[HVAC Setting]]&lt;=2, "Low", IF(sensor_data[[#This Row],[HVAC Setting]]=3, "Normal", "High"))</f>
        <v>High</v>
      </c>
      <c r="M1133">
        <v>19.62</v>
      </c>
      <c r="N1133">
        <v>19.62</v>
      </c>
      <c r="O1133">
        <f>(sensor_data[[#This Row],[Energy Consumption]]-AVERAGE(sensor_data[Energy Consumption]))/_xlfn.STDEV.P(sensor_data[Energy Consumption])</f>
        <v>-2.0715396328625079E-2</v>
      </c>
      <c r="P1133" t="str">
        <f>IF(ABS(sensor_data[[#This Row],[z_zcore]])&gt;3, "Outlier", "Normal")</f>
        <v>Normal</v>
      </c>
      <c r="Q1133">
        <f>AVERAGEIF(sensor_data[Unit ID], sensor_data[[#This Row],[Unit ID]], sensor_data[EC])</f>
        <v>20.483333333333334</v>
      </c>
      <c r="R1133">
        <f>IF(ISBLANK(sensor_data[[#This Row],[EC]]), sensor_data[[#This Row],[average]], sensor_data[[#This Row],[EC]])</f>
        <v>19.62</v>
      </c>
      <c r="S1133" t="str">
        <f>IF(sensor_data[[#This Row],[Filled Energy Consumption]]&gt;AVERAGE(sensor_data[Filled Energy Consumption]), "High", "Low")</f>
        <v>High</v>
      </c>
      <c r="T1133" t="s">
        <v>510</v>
      </c>
      <c r="U1133" t="b">
        <v>1</v>
      </c>
      <c r="V1133">
        <v>2</v>
      </c>
      <c r="W1133">
        <v>1</v>
      </c>
      <c r="X1133" t="s">
        <v>17</v>
      </c>
    </row>
    <row r="1134" spans="1:24" x14ac:dyDescent="0.3">
      <c r="A1134" s="1">
        <v>45411.64398148148</v>
      </c>
      <c r="B1134" s="1" t="str">
        <f>TEXT(sensor_data[[#This Row],[Timestamp]], "MMMM")</f>
        <v>April</v>
      </c>
      <c r="C11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34" s="2">
        <f>MONTH(sensor_data[[#This Row],[Timestamp]])</f>
        <v>4</v>
      </c>
      <c r="E1134" s="2">
        <f>DAY(sensor_data[[#This Row],[Timestamp]])</f>
        <v>29</v>
      </c>
      <c r="F1134" t="s">
        <v>509</v>
      </c>
      <c r="H1134">
        <v>71.099999999999994</v>
      </c>
      <c r="I1134">
        <v>53.3</v>
      </c>
      <c r="J1134" t="b">
        <v>0</v>
      </c>
      <c r="K1134">
        <v>3</v>
      </c>
      <c r="L1134" t="str">
        <f>IF(sensor_data[[#This Row],[HVAC Setting]]&lt;=2, "Low", IF(sensor_data[[#This Row],[HVAC Setting]]=3, "Normal", "High"))</f>
        <v>Normal</v>
      </c>
      <c r="O1134">
        <f>(sensor_data[[#This Row],[Energy Consumption]]-AVERAGE(sensor_data[Energy Consumption]))/_xlfn.STDEV.P(sensor_data[Energy Consumption])</f>
        <v>-0.24886299575285079</v>
      </c>
      <c r="P1134" t="str">
        <f>IF(ABS(sensor_data[[#This Row],[z_zcore]])&gt;3, "Outlier", "Normal")</f>
        <v>Normal</v>
      </c>
      <c r="Q1134">
        <f>AVERAGEIF(sensor_data[Unit ID], sensor_data[[#This Row],[Unit ID]], sensor_data[EC])</f>
        <v>20.483333333333334</v>
      </c>
      <c r="R1134">
        <f>IF(ISBLANK(sensor_data[[#This Row],[EC]]), sensor_data[[#This Row],[average]], sensor_data[[#This Row],[EC]])</f>
        <v>20.483333333333334</v>
      </c>
      <c r="S1134" t="str">
        <f>IF(sensor_data[[#This Row],[Filled Energy Consumption]]&gt;AVERAGE(sensor_data[Filled Energy Consumption]), "High", "Low")</f>
        <v>High</v>
      </c>
      <c r="T1134" t="s">
        <v>349</v>
      </c>
      <c r="U1134" t="b">
        <v>0</v>
      </c>
      <c r="V1134">
        <v>22</v>
      </c>
      <c r="W1134">
        <v>0</v>
      </c>
      <c r="X1134" t="s">
        <v>17</v>
      </c>
    </row>
    <row r="1135" spans="1:24" x14ac:dyDescent="0.3">
      <c r="A1135" s="1">
        <v>45627.345868055556</v>
      </c>
      <c r="B1135" s="1" t="str">
        <f>TEXT(sensor_data[[#This Row],[Timestamp]], "MMMM")</f>
        <v>December</v>
      </c>
      <c r="C11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35" s="2">
        <f>MONTH(sensor_data[[#This Row],[Timestamp]])</f>
        <v>12</v>
      </c>
      <c r="E1135" s="2">
        <f>DAY(sensor_data[[#This Row],[Timestamp]])</f>
        <v>1</v>
      </c>
      <c r="F1135" t="s">
        <v>509</v>
      </c>
      <c r="H1135">
        <v>50.7</v>
      </c>
      <c r="I1135">
        <v>31</v>
      </c>
      <c r="J1135" t="b">
        <v>1</v>
      </c>
      <c r="K1135">
        <v>4.5</v>
      </c>
      <c r="L1135" t="str">
        <f>IF(sensor_data[[#This Row],[HVAC Setting]]&lt;=2, "Low", IF(sensor_data[[#This Row],[HVAC Setting]]=3, "Normal", "High"))</f>
        <v>High</v>
      </c>
      <c r="M1135">
        <v>25.75</v>
      </c>
      <c r="N1135">
        <v>25.75</v>
      </c>
      <c r="O1135">
        <f>(sensor_data[[#This Row],[Energy Consumption]]-AVERAGE(sensor_data[Energy Consumption]))/_xlfn.STDEV.P(sensor_data[Energy Consumption])</f>
        <v>5.0566193093928603E-2</v>
      </c>
      <c r="P1135" t="str">
        <f>IF(ABS(sensor_data[[#This Row],[z_zcore]])&gt;3, "Outlier", "Normal")</f>
        <v>Normal</v>
      </c>
      <c r="Q1135">
        <f>AVERAGEIF(sensor_data[Unit ID], sensor_data[[#This Row],[Unit ID]], sensor_data[EC])</f>
        <v>20.483333333333334</v>
      </c>
      <c r="R1135">
        <f>IF(ISBLANK(sensor_data[[#This Row],[EC]]), sensor_data[[#This Row],[average]], sensor_data[[#This Row],[EC]])</f>
        <v>25.75</v>
      </c>
      <c r="S1135" t="str">
        <f>IF(sensor_data[[#This Row],[Filled Energy Consumption]]&gt;AVERAGE(sensor_data[Filled Energy Consumption]), "High", "Low")</f>
        <v>High</v>
      </c>
      <c r="T1135" t="s">
        <v>186</v>
      </c>
      <c r="U1135" t="b">
        <v>1</v>
      </c>
      <c r="V1135">
        <v>18</v>
      </c>
      <c r="W1135">
        <v>0</v>
      </c>
      <c r="X1135" t="s">
        <v>19</v>
      </c>
    </row>
    <row r="1136" spans="1:24" x14ac:dyDescent="0.3">
      <c r="A1136" s="1">
        <v>45324.762743055559</v>
      </c>
      <c r="B1136" s="1" t="str">
        <f>TEXT(sensor_data[[#This Row],[Timestamp]], "MMMM")</f>
        <v>February</v>
      </c>
      <c r="C11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36" s="2">
        <f>MONTH(sensor_data[[#This Row],[Timestamp]])</f>
        <v>2</v>
      </c>
      <c r="E1136" s="2">
        <f>DAY(sensor_data[[#This Row],[Timestamp]])</f>
        <v>2</v>
      </c>
      <c r="F1136" t="s">
        <v>509</v>
      </c>
      <c r="H1136">
        <v>47.7</v>
      </c>
      <c r="I1136">
        <v>36</v>
      </c>
      <c r="J1136" t="b">
        <v>1</v>
      </c>
      <c r="K1136">
        <v>5</v>
      </c>
      <c r="L1136" t="str">
        <f>IF(sensor_data[[#This Row],[HVAC Setting]]&lt;=2, "Low", IF(sensor_data[[#This Row],[HVAC Setting]]=3, "Normal", "High"))</f>
        <v>High</v>
      </c>
      <c r="M1136">
        <v>31.8</v>
      </c>
      <c r="N1136">
        <v>31.8</v>
      </c>
      <c r="O1136">
        <f>(sensor_data[[#This Row],[Energy Consumption]]-AVERAGE(sensor_data[Energy Consumption]))/_xlfn.STDEV.P(sensor_data[Energy Consumption])</f>
        <v>0.12091751707540493</v>
      </c>
      <c r="P1136" t="str">
        <f>IF(ABS(sensor_data[[#This Row],[z_zcore]])&gt;3, "Outlier", "Normal")</f>
        <v>Normal</v>
      </c>
      <c r="Q1136">
        <f>AVERAGEIF(sensor_data[Unit ID], sensor_data[[#This Row],[Unit ID]], sensor_data[EC])</f>
        <v>20.483333333333334</v>
      </c>
      <c r="R1136">
        <f>IF(ISBLANK(sensor_data[[#This Row],[EC]]), sensor_data[[#This Row],[average]], sensor_data[[#This Row],[EC]])</f>
        <v>31.8</v>
      </c>
      <c r="S1136" t="str">
        <f>IF(sensor_data[[#This Row],[Filled Energy Consumption]]&gt;AVERAGE(sensor_data[Filled Energy Consumption]), "High", "Low")</f>
        <v>High</v>
      </c>
      <c r="T1136" t="s">
        <v>500</v>
      </c>
      <c r="U1136" t="b">
        <v>1</v>
      </c>
      <c r="V1136">
        <v>23</v>
      </c>
      <c r="W1136">
        <v>1</v>
      </c>
      <c r="X1136" t="s">
        <v>14</v>
      </c>
    </row>
    <row r="1137" spans="1:24" x14ac:dyDescent="0.3">
      <c r="A1137" s="1">
        <v>45455.513078703705</v>
      </c>
      <c r="B1137" s="1" t="str">
        <f>TEXT(sensor_data[[#This Row],[Timestamp]], "MMMM")</f>
        <v>June</v>
      </c>
      <c r="C11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37" s="2">
        <f>MONTH(sensor_data[[#This Row],[Timestamp]])</f>
        <v>6</v>
      </c>
      <c r="E1137" s="2">
        <f>DAY(sensor_data[[#This Row],[Timestamp]])</f>
        <v>12</v>
      </c>
      <c r="F1137" t="s">
        <v>509</v>
      </c>
      <c r="H1137">
        <v>92.2</v>
      </c>
      <c r="I1137">
        <v>40.299999999999997</v>
      </c>
      <c r="J1137" t="b">
        <v>0</v>
      </c>
      <c r="K1137">
        <v>4</v>
      </c>
      <c r="L1137" t="str">
        <f>IF(sensor_data[[#This Row],[HVAC Setting]]&lt;=2, "Low", IF(sensor_data[[#This Row],[HVAC Setting]]=3, "Normal", "High"))</f>
        <v>High</v>
      </c>
      <c r="M1137">
        <v>23</v>
      </c>
      <c r="N1137">
        <v>23</v>
      </c>
      <c r="O1137">
        <f>(sensor_data[[#This Row],[Energy Consumption]]-AVERAGE(sensor_data[Energy Consumption]))/_xlfn.STDEV.P(sensor_data[Energy Consumption])</f>
        <v>1.8588318556893912E-2</v>
      </c>
      <c r="P1137" t="str">
        <f>IF(ABS(sensor_data[[#This Row],[z_zcore]])&gt;3, "Outlier", "Normal")</f>
        <v>Normal</v>
      </c>
      <c r="Q1137">
        <f>AVERAGEIF(sensor_data[Unit ID], sensor_data[[#This Row],[Unit ID]], sensor_data[EC])</f>
        <v>20.483333333333334</v>
      </c>
      <c r="R1137">
        <f>IF(ISBLANK(sensor_data[[#This Row],[EC]]), sensor_data[[#This Row],[average]], sensor_data[[#This Row],[EC]])</f>
        <v>23</v>
      </c>
      <c r="S1137" t="str">
        <f>IF(sensor_data[[#This Row],[Filled Energy Consumption]]&gt;AVERAGE(sensor_data[Filled Energy Consumption]), "High", "Low")</f>
        <v>High</v>
      </c>
      <c r="T1137" t="s">
        <v>496</v>
      </c>
      <c r="U1137" t="b">
        <v>0</v>
      </c>
      <c r="V1137">
        <v>15</v>
      </c>
      <c r="W1137">
        <v>0</v>
      </c>
      <c r="X1137" t="s">
        <v>14</v>
      </c>
    </row>
    <row r="1138" spans="1:24" x14ac:dyDescent="0.3">
      <c r="A1138" s="1">
        <v>45337.415717592594</v>
      </c>
      <c r="B1138" s="1" t="str">
        <f>TEXT(sensor_data[[#This Row],[Timestamp]], "MMMM")</f>
        <v>February</v>
      </c>
      <c r="C11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38" s="2">
        <f>MONTH(sensor_data[[#This Row],[Timestamp]])</f>
        <v>2</v>
      </c>
      <c r="E1138" s="2">
        <f>DAY(sensor_data[[#This Row],[Timestamp]])</f>
        <v>15</v>
      </c>
      <c r="F1138" t="s">
        <v>509</v>
      </c>
      <c r="H1138">
        <v>50.5</v>
      </c>
      <c r="I1138">
        <v>39.1</v>
      </c>
      <c r="J1138" t="b">
        <v>0</v>
      </c>
      <c r="K1138">
        <v>2</v>
      </c>
      <c r="L1138" t="str">
        <f>IF(sensor_data[[#This Row],[HVAC Setting]]&lt;=2, "Low", IF(sensor_data[[#This Row],[HVAC Setting]]=3, "Normal", "High"))</f>
        <v>Low</v>
      </c>
      <c r="M1138">
        <v>11</v>
      </c>
      <c r="N1138">
        <v>11</v>
      </c>
      <c r="O1138">
        <f>(sensor_data[[#This Row],[Energy Consumption]]-AVERAGE(sensor_data[Energy Consumption]))/_xlfn.STDEV.P(sensor_data[Energy Consumption])</f>
        <v>-0.12095149760471202</v>
      </c>
      <c r="P1138" t="str">
        <f>IF(ABS(sensor_data[[#This Row],[z_zcore]])&gt;3, "Outlier", "Normal")</f>
        <v>Normal</v>
      </c>
      <c r="Q1138">
        <f>AVERAGEIF(sensor_data[Unit ID], sensor_data[[#This Row],[Unit ID]], sensor_data[EC])</f>
        <v>20.483333333333334</v>
      </c>
      <c r="R1138">
        <f>IF(ISBLANK(sensor_data[[#This Row],[EC]]), sensor_data[[#This Row],[average]], sensor_data[[#This Row],[EC]])</f>
        <v>11</v>
      </c>
      <c r="S1138" t="str">
        <f>IF(sensor_data[[#This Row],[Filled Energy Consumption]]&gt;AVERAGE(sensor_data[Filled Energy Consumption]), "High", "Low")</f>
        <v>Low</v>
      </c>
      <c r="T1138" t="s">
        <v>484</v>
      </c>
      <c r="U1138" t="b">
        <v>0</v>
      </c>
      <c r="V1138">
        <v>16</v>
      </c>
      <c r="W1138">
        <v>0</v>
      </c>
      <c r="X1138" t="s">
        <v>19</v>
      </c>
    </row>
    <row r="1139" spans="1:24" x14ac:dyDescent="0.3">
      <c r="A1139" s="1">
        <v>45564.753564814811</v>
      </c>
      <c r="B1139" s="1" t="str">
        <f>TEXT(sensor_data[[#This Row],[Timestamp]], "MMMM")</f>
        <v>September</v>
      </c>
      <c r="C11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39" s="2">
        <f>MONTH(sensor_data[[#This Row],[Timestamp]])</f>
        <v>9</v>
      </c>
      <c r="E1139" s="2">
        <f>DAY(sensor_data[[#This Row],[Timestamp]])</f>
        <v>29</v>
      </c>
      <c r="F1139" t="s">
        <v>509</v>
      </c>
      <c r="H1139">
        <v>64.400000000000006</v>
      </c>
      <c r="I1139">
        <v>54.8</v>
      </c>
      <c r="J1139" t="b">
        <v>1</v>
      </c>
      <c r="K1139">
        <v>3.5</v>
      </c>
      <c r="L1139" t="str">
        <f>IF(sensor_data[[#This Row],[HVAC Setting]]&lt;=2, "Low", IF(sensor_data[[#This Row],[HVAC Setting]]=3, "Normal", "High"))</f>
        <v>High</v>
      </c>
      <c r="M1139">
        <v>24.46</v>
      </c>
      <c r="N1139">
        <v>24.46</v>
      </c>
      <c r="O1139">
        <f>(sensor_data[[#This Row],[Energy Consumption]]-AVERAGE(sensor_data[Energy Consumption]))/_xlfn.STDEV.P(sensor_data[Energy Consumption])</f>
        <v>3.5565662856555977E-2</v>
      </c>
      <c r="P1139" t="str">
        <f>IF(ABS(sensor_data[[#This Row],[z_zcore]])&gt;3, "Outlier", "Normal")</f>
        <v>Normal</v>
      </c>
      <c r="Q1139">
        <f>AVERAGEIF(sensor_data[Unit ID], sensor_data[[#This Row],[Unit ID]], sensor_data[EC])</f>
        <v>20.483333333333334</v>
      </c>
      <c r="R1139">
        <f>IF(ISBLANK(sensor_data[[#This Row],[EC]]), sensor_data[[#This Row],[average]], sensor_data[[#This Row],[EC]])</f>
        <v>24.46</v>
      </c>
      <c r="S1139" t="str">
        <f>IF(sensor_data[[#This Row],[Filled Energy Consumption]]&gt;AVERAGE(sensor_data[Filled Energy Consumption]), "High", "Low")</f>
        <v>High</v>
      </c>
      <c r="T1139" t="s">
        <v>139</v>
      </c>
      <c r="U1139" t="b">
        <v>1</v>
      </c>
      <c r="V1139">
        <v>18</v>
      </c>
      <c r="W1139">
        <v>1</v>
      </c>
      <c r="X1139" t="s">
        <v>14</v>
      </c>
    </row>
    <row r="1140" spans="1:24" x14ac:dyDescent="0.3">
      <c r="A1140" s="1">
        <v>45653.720960648148</v>
      </c>
      <c r="B1140" s="1" t="str">
        <f>TEXT(sensor_data[[#This Row],[Timestamp]], "MMMM")</f>
        <v>December</v>
      </c>
      <c r="C11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40" s="2">
        <f>MONTH(sensor_data[[#This Row],[Timestamp]])</f>
        <v>12</v>
      </c>
      <c r="E1140" s="2">
        <f>DAY(sensor_data[[#This Row],[Timestamp]])</f>
        <v>27</v>
      </c>
      <c r="F1140" t="s">
        <v>509</v>
      </c>
      <c r="H1140">
        <v>52.6</v>
      </c>
      <c r="I1140">
        <v>28.6</v>
      </c>
      <c r="J1140" t="b">
        <v>1</v>
      </c>
      <c r="K1140">
        <v>5</v>
      </c>
      <c r="L1140" t="str">
        <f>IF(sensor_data[[#This Row],[HVAC Setting]]&lt;=2, "Low", IF(sensor_data[[#This Row],[HVAC Setting]]=3, "Normal", "High"))</f>
        <v>High</v>
      </c>
      <c r="M1140">
        <v>30.62</v>
      </c>
      <c r="N1140">
        <v>30.62</v>
      </c>
      <c r="O1140">
        <f>(sensor_data[[#This Row],[Energy Consumption]]-AVERAGE(sensor_data[Energy Consumption]))/_xlfn.STDEV.P(sensor_data[Energy Consumption])</f>
        <v>0.10719610181951369</v>
      </c>
      <c r="P1140" t="str">
        <f>IF(ABS(sensor_data[[#This Row],[z_zcore]])&gt;3, "Outlier", "Normal")</f>
        <v>Normal</v>
      </c>
      <c r="Q1140">
        <f>AVERAGEIF(sensor_data[Unit ID], sensor_data[[#This Row],[Unit ID]], sensor_data[EC])</f>
        <v>20.483333333333334</v>
      </c>
      <c r="R1140">
        <f>IF(ISBLANK(sensor_data[[#This Row],[EC]]), sensor_data[[#This Row],[average]], sensor_data[[#This Row],[EC]])</f>
        <v>30.62</v>
      </c>
      <c r="S1140" t="str">
        <f>IF(sensor_data[[#This Row],[Filled Energy Consumption]]&gt;AVERAGE(sensor_data[Filled Energy Consumption]), "High", "Low")</f>
        <v>High</v>
      </c>
      <c r="T1140" t="s">
        <v>47</v>
      </c>
      <c r="U1140" t="b">
        <v>1</v>
      </c>
      <c r="V1140">
        <v>3</v>
      </c>
      <c r="W1140">
        <v>1</v>
      </c>
      <c r="X1140" t="s">
        <v>17</v>
      </c>
    </row>
    <row r="1141" spans="1:24" x14ac:dyDescent="0.3">
      <c r="A1141" s="1">
        <v>45431.520972222221</v>
      </c>
      <c r="B1141" s="1" t="str">
        <f>TEXT(sensor_data[[#This Row],[Timestamp]], "MMMM")</f>
        <v>May</v>
      </c>
      <c r="C11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41" s="2">
        <f>MONTH(sensor_data[[#This Row],[Timestamp]])</f>
        <v>5</v>
      </c>
      <c r="E1141" s="2">
        <f>DAY(sensor_data[[#This Row],[Timestamp]])</f>
        <v>19</v>
      </c>
      <c r="F1141" t="s">
        <v>509</v>
      </c>
      <c r="H1141">
        <v>69.3</v>
      </c>
      <c r="I1141">
        <v>57.1</v>
      </c>
      <c r="J1141" t="b">
        <v>1</v>
      </c>
      <c r="K1141">
        <v>2.5</v>
      </c>
      <c r="L1141" t="str">
        <f>IF(sensor_data[[#This Row],[HVAC Setting]]&lt;=2, "Low", IF(sensor_data[[#This Row],[HVAC Setting]]=3, "Normal", "High"))</f>
        <v>High</v>
      </c>
      <c r="M1141">
        <v>16.329999999999998</v>
      </c>
      <c r="N1141">
        <v>16.329999999999998</v>
      </c>
      <c r="O1141">
        <f>(sensor_data[[#This Row],[Energy Consumption]]-AVERAGE(sensor_data[Energy Consumption]))/_xlfn.STDEV.P(sensor_data[Energy Consumption])</f>
        <v>-5.8972562592932071E-2</v>
      </c>
      <c r="P1141" t="str">
        <f>IF(ABS(sensor_data[[#This Row],[z_zcore]])&gt;3, "Outlier", "Normal")</f>
        <v>Normal</v>
      </c>
      <c r="Q1141">
        <f>AVERAGEIF(sensor_data[Unit ID], sensor_data[[#This Row],[Unit ID]], sensor_data[EC])</f>
        <v>20.483333333333334</v>
      </c>
      <c r="R1141">
        <f>IF(ISBLANK(sensor_data[[#This Row],[EC]]), sensor_data[[#This Row],[average]], sensor_data[[#This Row],[EC]])</f>
        <v>16.329999999999998</v>
      </c>
      <c r="S1141" t="str">
        <f>IF(sensor_data[[#This Row],[Filled Energy Consumption]]&gt;AVERAGE(sensor_data[Filled Energy Consumption]), "High", "Low")</f>
        <v>Low</v>
      </c>
      <c r="T1141" t="s">
        <v>401</v>
      </c>
      <c r="U1141" t="b">
        <v>1</v>
      </c>
      <c r="V1141">
        <v>15</v>
      </c>
      <c r="W1141">
        <v>1</v>
      </c>
      <c r="X1141" t="s">
        <v>14</v>
      </c>
    </row>
    <row r="1142" spans="1:24" x14ac:dyDescent="0.3">
      <c r="A1142" s="1">
        <v>45500.231574074074</v>
      </c>
      <c r="B1142" s="1" t="str">
        <f>TEXT(sensor_data[[#This Row],[Timestamp]], "MMMM")</f>
        <v>July</v>
      </c>
      <c r="C11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42" s="2">
        <f>MONTH(sensor_data[[#This Row],[Timestamp]])</f>
        <v>7</v>
      </c>
      <c r="E1142" s="2">
        <f>DAY(sensor_data[[#This Row],[Timestamp]])</f>
        <v>27</v>
      </c>
      <c r="F1142" t="s">
        <v>511</v>
      </c>
      <c r="H1142">
        <v>93.3</v>
      </c>
      <c r="I1142">
        <v>48.3</v>
      </c>
      <c r="J1142" t="b">
        <v>1</v>
      </c>
      <c r="K1142">
        <v>2.5</v>
      </c>
      <c r="L1142" t="str">
        <f>IF(sensor_data[[#This Row],[HVAC Setting]]&lt;=2, "Low", IF(sensor_data[[#This Row],[HVAC Setting]]=3, "Normal", "High"))</f>
        <v>High</v>
      </c>
      <c r="M1142">
        <v>17.61</v>
      </c>
      <c r="N1142">
        <v>17.61</v>
      </c>
      <c r="O1142">
        <f>(sensor_data[[#This Row],[Energy Consumption]]-AVERAGE(sensor_data[Energy Consumption]))/_xlfn.STDEV.P(sensor_data[Energy Consumption])</f>
        <v>-4.4088315535694089E-2</v>
      </c>
      <c r="P1142" t="str">
        <f>IF(ABS(sensor_data[[#This Row],[z_zcore]])&gt;3, "Outlier", "Normal")</f>
        <v>Normal</v>
      </c>
      <c r="Q1142">
        <f>AVERAGEIF(sensor_data[Unit ID], sensor_data[[#This Row],[Unit ID]], sensor_data[EC])</f>
        <v>16.499729729729726</v>
      </c>
      <c r="R1142">
        <f>IF(ISBLANK(sensor_data[[#This Row],[EC]]), sensor_data[[#This Row],[average]], sensor_data[[#This Row],[EC]])</f>
        <v>17.61</v>
      </c>
      <c r="S1142" t="str">
        <f>IF(sensor_data[[#This Row],[Filled Energy Consumption]]&gt;AVERAGE(sensor_data[Filled Energy Consumption]), "High", "Low")</f>
        <v>Low</v>
      </c>
      <c r="T1142" t="s">
        <v>307</v>
      </c>
      <c r="U1142" t="b">
        <v>1</v>
      </c>
      <c r="V1142">
        <v>22</v>
      </c>
      <c r="W1142">
        <v>1</v>
      </c>
      <c r="X1142" t="s">
        <v>17</v>
      </c>
    </row>
    <row r="1143" spans="1:24" x14ac:dyDescent="0.3">
      <c r="A1143" s="1">
        <v>45313.104618055557</v>
      </c>
      <c r="B1143" s="1" t="str">
        <f>TEXT(sensor_data[[#This Row],[Timestamp]], "MMMM")</f>
        <v>January</v>
      </c>
      <c r="C11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43" s="2">
        <f>MONTH(sensor_data[[#This Row],[Timestamp]])</f>
        <v>1</v>
      </c>
      <c r="E1143" s="2">
        <f>DAY(sensor_data[[#This Row],[Timestamp]])</f>
        <v>22</v>
      </c>
      <c r="F1143" t="s">
        <v>511</v>
      </c>
      <c r="H1143">
        <v>48.9</v>
      </c>
      <c r="I1143">
        <v>32.6</v>
      </c>
      <c r="J1143" t="b">
        <v>0</v>
      </c>
      <c r="K1143">
        <v>2</v>
      </c>
      <c r="L1143" t="str">
        <f>IF(sensor_data[[#This Row],[HVAC Setting]]&lt;=2, "Low", IF(sensor_data[[#This Row],[HVAC Setting]]=3, "Normal", "High"))</f>
        <v>Low</v>
      </c>
      <c r="M1143">
        <v>12</v>
      </c>
      <c r="N1143">
        <v>12</v>
      </c>
      <c r="O1143">
        <f>(sensor_data[[#This Row],[Energy Consumption]]-AVERAGE(sensor_data[Energy Consumption]))/_xlfn.STDEV.P(sensor_data[Energy Consumption])</f>
        <v>-0.10932317959124485</v>
      </c>
      <c r="P1143" t="str">
        <f>IF(ABS(sensor_data[[#This Row],[z_zcore]])&gt;3, "Outlier", "Normal")</f>
        <v>Normal</v>
      </c>
      <c r="Q1143">
        <f>AVERAGEIF(sensor_data[Unit ID], sensor_data[[#This Row],[Unit ID]], sensor_data[EC])</f>
        <v>16.499729729729726</v>
      </c>
      <c r="R1143">
        <f>IF(ISBLANK(sensor_data[[#This Row],[EC]]), sensor_data[[#This Row],[average]], sensor_data[[#This Row],[EC]])</f>
        <v>12</v>
      </c>
      <c r="S1143" t="str">
        <f>IF(sensor_data[[#This Row],[Filled Energy Consumption]]&gt;AVERAGE(sensor_data[Filled Energy Consumption]), "High", "Low")</f>
        <v>Low</v>
      </c>
      <c r="T1143" t="s">
        <v>454</v>
      </c>
      <c r="U1143" t="b">
        <v>0</v>
      </c>
      <c r="V1143">
        <v>6</v>
      </c>
      <c r="W1143">
        <v>0</v>
      </c>
      <c r="X1143" t="s">
        <v>19</v>
      </c>
    </row>
    <row r="1144" spans="1:24" x14ac:dyDescent="0.3">
      <c r="A1144" s="1">
        <v>45603.365891203706</v>
      </c>
      <c r="B1144" s="1" t="str">
        <f>TEXT(sensor_data[[#This Row],[Timestamp]], "MMMM")</f>
        <v>November</v>
      </c>
      <c r="C11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44" s="2">
        <f>MONTH(sensor_data[[#This Row],[Timestamp]])</f>
        <v>11</v>
      </c>
      <c r="E1144" s="2">
        <f>DAY(sensor_data[[#This Row],[Timestamp]])</f>
        <v>7</v>
      </c>
      <c r="F1144" t="s">
        <v>511</v>
      </c>
      <c r="H1144">
        <v>63.1</v>
      </c>
      <c r="I1144">
        <v>58.7</v>
      </c>
      <c r="J1144" t="b">
        <v>1</v>
      </c>
      <c r="K1144">
        <v>4</v>
      </c>
      <c r="L1144" t="str">
        <f>IF(sensor_data[[#This Row],[HVAC Setting]]&lt;=2, "Low", IF(sensor_data[[#This Row],[HVAC Setting]]=3, "Normal", "High"))</f>
        <v>High</v>
      </c>
      <c r="M1144">
        <v>21.01</v>
      </c>
      <c r="N1144">
        <v>21.01</v>
      </c>
      <c r="O1144">
        <f>(sensor_data[[#This Row],[Energy Consumption]]-AVERAGE(sensor_data[Energy Consumption]))/_xlfn.STDEV.P(sensor_data[Energy Consumption])</f>
        <v>-4.5520342899057183E-3</v>
      </c>
      <c r="P1144" t="str">
        <f>IF(ABS(sensor_data[[#This Row],[z_zcore]])&gt;3, "Outlier", "Normal")</f>
        <v>Normal</v>
      </c>
      <c r="Q1144">
        <f>AVERAGEIF(sensor_data[Unit ID], sensor_data[[#This Row],[Unit ID]], sensor_data[EC])</f>
        <v>16.499729729729726</v>
      </c>
      <c r="R1144">
        <f>IF(ISBLANK(sensor_data[[#This Row],[EC]]), sensor_data[[#This Row],[average]], sensor_data[[#This Row],[EC]])</f>
        <v>21.01</v>
      </c>
      <c r="S1144" t="str">
        <f>IF(sensor_data[[#This Row],[Filled Energy Consumption]]&gt;AVERAGE(sensor_data[Filled Energy Consumption]), "High", "Low")</f>
        <v>High</v>
      </c>
      <c r="T1144" t="s">
        <v>512</v>
      </c>
      <c r="U1144" t="b">
        <v>1</v>
      </c>
      <c r="V1144">
        <v>8</v>
      </c>
      <c r="W1144">
        <v>0</v>
      </c>
      <c r="X1144" t="s">
        <v>19</v>
      </c>
    </row>
    <row r="1145" spans="1:24" x14ac:dyDescent="0.3">
      <c r="A1145" s="1">
        <v>45598.327303240738</v>
      </c>
      <c r="B1145" s="1" t="str">
        <f>TEXT(sensor_data[[#This Row],[Timestamp]], "MMMM")</f>
        <v>November</v>
      </c>
      <c r="C11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45" s="2">
        <f>MONTH(sensor_data[[#This Row],[Timestamp]])</f>
        <v>11</v>
      </c>
      <c r="E1145" s="2">
        <f>DAY(sensor_data[[#This Row],[Timestamp]])</f>
        <v>2</v>
      </c>
      <c r="F1145" t="s">
        <v>511</v>
      </c>
      <c r="H1145">
        <v>72</v>
      </c>
      <c r="I1145">
        <v>51</v>
      </c>
      <c r="J1145" t="b">
        <v>1</v>
      </c>
      <c r="K1145">
        <v>2.5</v>
      </c>
      <c r="L1145" t="str">
        <f>IF(sensor_data[[#This Row],[HVAC Setting]]&lt;=2, "Low", IF(sensor_data[[#This Row],[HVAC Setting]]=3, "Normal", "High"))</f>
        <v>High</v>
      </c>
      <c r="M1145">
        <v>15.8</v>
      </c>
      <c r="N1145">
        <v>15.8</v>
      </c>
      <c r="O1145">
        <f>(sensor_data[[#This Row],[Energy Consumption]]-AVERAGE(sensor_data[Energy Consumption]))/_xlfn.STDEV.P(sensor_data[Energy Consumption])</f>
        <v>-6.513557114006964E-2</v>
      </c>
      <c r="P1145" t="str">
        <f>IF(ABS(sensor_data[[#This Row],[z_zcore]])&gt;3, "Outlier", "Normal")</f>
        <v>Normal</v>
      </c>
      <c r="Q1145">
        <f>AVERAGEIF(sensor_data[Unit ID], sensor_data[[#This Row],[Unit ID]], sensor_data[EC])</f>
        <v>16.499729729729726</v>
      </c>
      <c r="R1145">
        <f>IF(ISBLANK(sensor_data[[#This Row],[EC]]), sensor_data[[#This Row],[average]], sensor_data[[#This Row],[EC]])</f>
        <v>15.8</v>
      </c>
      <c r="S1145" t="str">
        <f>IF(sensor_data[[#This Row],[Filled Energy Consumption]]&gt;AVERAGE(sensor_data[Filled Energy Consumption]), "High", "Low")</f>
        <v>Low</v>
      </c>
      <c r="T1145" t="s">
        <v>369</v>
      </c>
      <c r="U1145" t="b">
        <v>1</v>
      </c>
      <c r="V1145">
        <v>13</v>
      </c>
      <c r="W1145">
        <v>1</v>
      </c>
      <c r="X1145" t="s">
        <v>17</v>
      </c>
    </row>
    <row r="1146" spans="1:24" x14ac:dyDescent="0.3">
      <c r="A1146" s="1">
        <v>45360.089965277781</v>
      </c>
      <c r="B1146" s="1" t="str">
        <f>TEXT(sensor_data[[#This Row],[Timestamp]], "MMMM")</f>
        <v>March</v>
      </c>
      <c r="C11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46" s="2">
        <f>MONTH(sensor_data[[#This Row],[Timestamp]])</f>
        <v>3</v>
      </c>
      <c r="E1146" s="2">
        <f>DAY(sensor_data[[#This Row],[Timestamp]])</f>
        <v>9</v>
      </c>
      <c r="F1146" t="s">
        <v>511</v>
      </c>
      <c r="H1146">
        <v>62.6</v>
      </c>
      <c r="I1146">
        <v>55.9</v>
      </c>
      <c r="J1146" t="b">
        <v>1</v>
      </c>
      <c r="K1146">
        <v>1.5</v>
      </c>
      <c r="L1146" t="str">
        <f>IF(sensor_data[[#This Row],[HVAC Setting]]&lt;=2, "Low", IF(sensor_data[[#This Row],[HVAC Setting]]=3, "Normal", "High"))</f>
        <v>Low</v>
      </c>
      <c r="M1146">
        <v>10.029999999999999</v>
      </c>
      <c r="N1146">
        <v>10.029999999999999</v>
      </c>
      <c r="O1146">
        <f>(sensor_data[[#This Row],[Energy Consumption]]-AVERAGE(sensor_data[Energy Consumption]))/_xlfn.STDEV.P(sensor_data[Energy Consumption])</f>
        <v>-0.13223096607777518</v>
      </c>
      <c r="P1146" t="str">
        <f>IF(ABS(sensor_data[[#This Row],[z_zcore]])&gt;3, "Outlier", "Normal")</f>
        <v>Normal</v>
      </c>
      <c r="Q1146">
        <f>AVERAGEIF(sensor_data[Unit ID], sensor_data[[#This Row],[Unit ID]], sensor_data[EC])</f>
        <v>16.499729729729726</v>
      </c>
      <c r="R1146">
        <f>IF(ISBLANK(sensor_data[[#This Row],[EC]]), sensor_data[[#This Row],[average]], sensor_data[[#This Row],[EC]])</f>
        <v>10.029999999999999</v>
      </c>
      <c r="S1146" t="str">
        <f>IF(sensor_data[[#This Row],[Filled Energy Consumption]]&gt;AVERAGE(sensor_data[Filled Energy Consumption]), "High", "Low")</f>
        <v>Low</v>
      </c>
      <c r="T1146" t="s">
        <v>513</v>
      </c>
      <c r="U1146" t="b">
        <v>1</v>
      </c>
      <c r="V1146">
        <v>22</v>
      </c>
      <c r="W1146">
        <v>0</v>
      </c>
      <c r="X1146" t="s">
        <v>19</v>
      </c>
    </row>
    <row r="1147" spans="1:24" x14ac:dyDescent="0.3">
      <c r="A1147" s="1">
        <v>45364.123368055552</v>
      </c>
      <c r="B1147" s="1" t="str">
        <f>TEXT(sensor_data[[#This Row],[Timestamp]], "MMMM")</f>
        <v>March</v>
      </c>
      <c r="C11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47" s="2">
        <f>MONTH(sensor_data[[#This Row],[Timestamp]])</f>
        <v>3</v>
      </c>
      <c r="E1147" s="2">
        <f>DAY(sensor_data[[#This Row],[Timestamp]])</f>
        <v>13</v>
      </c>
      <c r="F1147" t="s">
        <v>511</v>
      </c>
      <c r="H1147">
        <v>70.2</v>
      </c>
      <c r="I1147">
        <v>48.7</v>
      </c>
      <c r="J1147" t="b">
        <v>0</v>
      </c>
      <c r="K1147">
        <v>1</v>
      </c>
      <c r="L1147" t="str">
        <f>IF(sensor_data[[#This Row],[HVAC Setting]]&lt;=2, "Low", IF(sensor_data[[#This Row],[HVAC Setting]]=3, "Normal", "High"))</f>
        <v>Low</v>
      </c>
      <c r="M1147">
        <v>5</v>
      </c>
      <c r="N1147">
        <v>5</v>
      </c>
      <c r="O1147">
        <f>(sensor_data[[#This Row],[Energy Consumption]]-AVERAGE(sensor_data[Energy Consumption]))/_xlfn.STDEV.P(sensor_data[Energy Consumption])</f>
        <v>-0.19072140568551499</v>
      </c>
      <c r="P1147" t="str">
        <f>IF(ABS(sensor_data[[#This Row],[z_zcore]])&gt;3, "Outlier", "Normal")</f>
        <v>Normal</v>
      </c>
      <c r="Q1147">
        <f>AVERAGEIF(sensor_data[Unit ID], sensor_data[[#This Row],[Unit ID]], sensor_data[EC])</f>
        <v>16.499729729729726</v>
      </c>
      <c r="R1147">
        <f>IF(ISBLANK(sensor_data[[#This Row],[EC]]), sensor_data[[#This Row],[average]], sensor_data[[#This Row],[EC]])</f>
        <v>5</v>
      </c>
      <c r="S1147" t="str">
        <f>IF(sensor_data[[#This Row],[Filled Energy Consumption]]&gt;AVERAGE(sensor_data[Filled Energy Consumption]), "High", "Low")</f>
        <v>Low</v>
      </c>
      <c r="T1147" t="s">
        <v>391</v>
      </c>
      <c r="U1147" t="b">
        <v>0</v>
      </c>
      <c r="V1147">
        <v>18</v>
      </c>
      <c r="W1147">
        <v>0</v>
      </c>
      <c r="X1147" t="s">
        <v>14</v>
      </c>
    </row>
    <row r="1148" spans="1:24" x14ac:dyDescent="0.3">
      <c r="A1148" s="1">
        <v>45327.373888888891</v>
      </c>
      <c r="B1148" s="1" t="str">
        <f>TEXT(sensor_data[[#This Row],[Timestamp]], "MMMM")</f>
        <v>February</v>
      </c>
      <c r="C11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48" s="2">
        <f>MONTH(sensor_data[[#This Row],[Timestamp]])</f>
        <v>2</v>
      </c>
      <c r="E1148" s="2">
        <f>DAY(sensor_data[[#This Row],[Timestamp]])</f>
        <v>5</v>
      </c>
      <c r="F1148" t="s">
        <v>511</v>
      </c>
      <c r="H1148">
        <v>38.4</v>
      </c>
      <c r="I1148">
        <v>39.9</v>
      </c>
      <c r="J1148" t="b">
        <v>0</v>
      </c>
      <c r="K1148">
        <v>3</v>
      </c>
      <c r="L1148" t="str">
        <f>IF(sensor_data[[#This Row],[HVAC Setting]]&lt;=2, "Low", IF(sensor_data[[#This Row],[HVAC Setting]]=3, "Normal", "High"))</f>
        <v>Normal</v>
      </c>
      <c r="M1148">
        <v>17</v>
      </c>
      <c r="N1148">
        <v>17</v>
      </c>
      <c r="O1148">
        <f>(sensor_data[[#This Row],[Energy Consumption]]-AVERAGE(sensor_data[Energy Consumption]))/_xlfn.STDEV.P(sensor_data[Energy Consumption])</f>
        <v>-5.1181589523909048E-2</v>
      </c>
      <c r="P1148" t="str">
        <f>IF(ABS(sensor_data[[#This Row],[z_zcore]])&gt;3, "Outlier", "Normal")</f>
        <v>Normal</v>
      </c>
      <c r="Q1148">
        <f>AVERAGEIF(sensor_data[Unit ID], sensor_data[[#This Row],[Unit ID]], sensor_data[EC])</f>
        <v>16.499729729729726</v>
      </c>
      <c r="R1148">
        <f>IF(ISBLANK(sensor_data[[#This Row],[EC]]), sensor_data[[#This Row],[average]], sensor_data[[#This Row],[EC]])</f>
        <v>17</v>
      </c>
      <c r="S1148" t="str">
        <f>IF(sensor_data[[#This Row],[Filled Energy Consumption]]&gt;AVERAGE(sensor_data[Filled Energy Consumption]), "High", "Low")</f>
        <v>Low</v>
      </c>
      <c r="T1148" t="s">
        <v>410</v>
      </c>
      <c r="U1148" t="b">
        <v>0</v>
      </c>
      <c r="V1148">
        <v>12</v>
      </c>
      <c r="W1148">
        <v>0</v>
      </c>
      <c r="X1148" t="s">
        <v>19</v>
      </c>
    </row>
    <row r="1149" spans="1:24" x14ac:dyDescent="0.3">
      <c r="A1149" s="1">
        <v>45529.195509259262</v>
      </c>
      <c r="B1149" s="1" t="str">
        <f>TEXT(sensor_data[[#This Row],[Timestamp]], "MMMM")</f>
        <v>August</v>
      </c>
      <c r="C11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49" s="2">
        <f>MONTH(sensor_data[[#This Row],[Timestamp]])</f>
        <v>8</v>
      </c>
      <c r="E1149" s="2">
        <f>DAY(sensor_data[[#This Row],[Timestamp]])</f>
        <v>25</v>
      </c>
      <c r="F1149" t="s">
        <v>511</v>
      </c>
      <c r="H1149">
        <v>84.5</v>
      </c>
      <c r="I1149">
        <v>40.5</v>
      </c>
      <c r="J1149" t="b">
        <v>1</v>
      </c>
      <c r="K1149">
        <v>4.5</v>
      </c>
      <c r="L1149" t="str">
        <f>IF(sensor_data[[#This Row],[HVAC Setting]]&lt;=2, "Low", IF(sensor_data[[#This Row],[HVAC Setting]]=3, "Normal", "High"))</f>
        <v>High</v>
      </c>
      <c r="M1149">
        <v>26.48</v>
      </c>
      <c r="N1149">
        <v>26.48</v>
      </c>
      <c r="O1149">
        <f>(sensor_data[[#This Row],[Energy Consumption]]-AVERAGE(sensor_data[Energy Consumption]))/_xlfn.STDEV.P(sensor_data[Energy Consumption])</f>
        <v>5.9054865243759636E-2</v>
      </c>
      <c r="P1149" t="str">
        <f>IF(ABS(sensor_data[[#This Row],[z_zcore]])&gt;3, "Outlier", "Normal")</f>
        <v>Normal</v>
      </c>
      <c r="Q1149">
        <f>AVERAGEIF(sensor_data[Unit ID], sensor_data[[#This Row],[Unit ID]], sensor_data[EC])</f>
        <v>16.499729729729726</v>
      </c>
      <c r="R1149">
        <f>IF(ISBLANK(sensor_data[[#This Row],[EC]]), sensor_data[[#This Row],[average]], sensor_data[[#This Row],[EC]])</f>
        <v>26.48</v>
      </c>
      <c r="S1149" t="str">
        <f>IF(sensor_data[[#This Row],[Filled Energy Consumption]]&gt;AVERAGE(sensor_data[Filled Energy Consumption]), "High", "Low")</f>
        <v>High</v>
      </c>
      <c r="T1149" t="s">
        <v>514</v>
      </c>
      <c r="U1149" t="b">
        <v>1</v>
      </c>
      <c r="V1149">
        <v>18</v>
      </c>
      <c r="W1149">
        <v>0</v>
      </c>
      <c r="X1149" t="s">
        <v>19</v>
      </c>
    </row>
    <row r="1150" spans="1:24" x14ac:dyDescent="0.3">
      <c r="A1150" s="1">
        <v>45405.404386574075</v>
      </c>
      <c r="B1150" s="1" t="str">
        <f>TEXT(sensor_data[[#This Row],[Timestamp]], "MMMM")</f>
        <v>April</v>
      </c>
      <c r="C11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50" s="2">
        <f>MONTH(sensor_data[[#This Row],[Timestamp]])</f>
        <v>4</v>
      </c>
      <c r="E1150" s="2">
        <f>DAY(sensor_data[[#This Row],[Timestamp]])</f>
        <v>23</v>
      </c>
      <c r="F1150" t="s">
        <v>511</v>
      </c>
      <c r="H1150">
        <v>79.400000000000006</v>
      </c>
      <c r="I1150">
        <v>54.2</v>
      </c>
      <c r="J1150" t="b">
        <v>0</v>
      </c>
      <c r="K1150">
        <v>3</v>
      </c>
      <c r="L1150" t="str">
        <f>IF(sensor_data[[#This Row],[HVAC Setting]]&lt;=2, "Low", IF(sensor_data[[#This Row],[HVAC Setting]]=3, "Normal", "High"))</f>
        <v>Normal</v>
      </c>
      <c r="M1150">
        <v>16</v>
      </c>
      <c r="N1150">
        <v>16</v>
      </c>
      <c r="O1150">
        <f>(sensor_data[[#This Row],[Energy Consumption]]-AVERAGE(sensor_data[Energy Consumption]))/_xlfn.STDEV.P(sensor_data[Energy Consumption])</f>
        <v>-6.2809907537376211E-2</v>
      </c>
      <c r="P1150" t="str">
        <f>IF(ABS(sensor_data[[#This Row],[z_zcore]])&gt;3, "Outlier", "Normal")</f>
        <v>Normal</v>
      </c>
      <c r="Q1150">
        <f>AVERAGEIF(sensor_data[Unit ID], sensor_data[[#This Row],[Unit ID]], sensor_data[EC])</f>
        <v>16.499729729729726</v>
      </c>
      <c r="R1150">
        <f>IF(ISBLANK(sensor_data[[#This Row],[EC]]), sensor_data[[#This Row],[average]], sensor_data[[#This Row],[EC]])</f>
        <v>16</v>
      </c>
      <c r="S1150" t="str">
        <f>IF(sensor_data[[#This Row],[Filled Energy Consumption]]&gt;AVERAGE(sensor_data[Filled Energy Consumption]), "High", "Low")</f>
        <v>Low</v>
      </c>
      <c r="T1150" t="s">
        <v>154</v>
      </c>
      <c r="U1150" t="b">
        <v>0</v>
      </c>
      <c r="V1150">
        <v>17</v>
      </c>
      <c r="W1150">
        <v>0</v>
      </c>
      <c r="X1150" t="s">
        <v>17</v>
      </c>
    </row>
    <row r="1151" spans="1:24" x14ac:dyDescent="0.3">
      <c r="A1151" s="1">
        <v>45422.759016203701</v>
      </c>
      <c r="B1151" s="1" t="str">
        <f>TEXT(sensor_data[[#This Row],[Timestamp]], "MMMM")</f>
        <v>May</v>
      </c>
      <c r="C11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51" s="2">
        <f>MONTH(sensor_data[[#This Row],[Timestamp]])</f>
        <v>5</v>
      </c>
      <c r="E1151" s="2">
        <f>DAY(sensor_data[[#This Row],[Timestamp]])</f>
        <v>10</v>
      </c>
      <c r="F1151" t="s">
        <v>511</v>
      </c>
      <c r="H1151">
        <v>79.900000000000006</v>
      </c>
      <c r="I1151">
        <v>30.3</v>
      </c>
      <c r="J1151" t="b">
        <v>1</v>
      </c>
      <c r="K1151">
        <v>4</v>
      </c>
      <c r="L1151" t="str">
        <f>IF(sensor_data[[#This Row],[HVAC Setting]]&lt;=2, "Low", IF(sensor_data[[#This Row],[HVAC Setting]]=3, "Normal", "High"))</f>
        <v>High</v>
      </c>
      <c r="M1151">
        <v>23.86</v>
      </c>
      <c r="N1151">
        <v>23.86</v>
      </c>
      <c r="O1151">
        <f>(sensor_data[[#This Row],[Energy Consumption]]-AVERAGE(sensor_data[Energy Consumption]))/_xlfn.STDEV.P(sensor_data[Energy Consumption])</f>
        <v>2.8588672048475663E-2</v>
      </c>
      <c r="P1151" t="str">
        <f>IF(ABS(sensor_data[[#This Row],[z_zcore]])&gt;3, "Outlier", "Normal")</f>
        <v>Normal</v>
      </c>
      <c r="Q1151">
        <f>AVERAGEIF(sensor_data[Unit ID], sensor_data[[#This Row],[Unit ID]], sensor_data[EC])</f>
        <v>16.499729729729726</v>
      </c>
      <c r="R1151">
        <f>IF(ISBLANK(sensor_data[[#This Row],[EC]]), sensor_data[[#This Row],[average]], sensor_data[[#This Row],[EC]])</f>
        <v>23.86</v>
      </c>
      <c r="S1151" t="str">
        <f>IF(sensor_data[[#This Row],[Filled Energy Consumption]]&gt;AVERAGE(sensor_data[Filled Energy Consumption]), "High", "Low")</f>
        <v>High</v>
      </c>
      <c r="T1151" t="s">
        <v>217</v>
      </c>
      <c r="U1151" t="b">
        <v>1</v>
      </c>
      <c r="V1151">
        <v>22</v>
      </c>
      <c r="W1151">
        <v>1</v>
      </c>
      <c r="X1151" t="s">
        <v>19</v>
      </c>
    </row>
    <row r="1152" spans="1:24" x14ac:dyDescent="0.3">
      <c r="A1152" s="1">
        <v>45447.227349537039</v>
      </c>
      <c r="B1152" s="1" t="str">
        <f>TEXT(sensor_data[[#This Row],[Timestamp]], "MMMM")</f>
        <v>June</v>
      </c>
      <c r="C11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52" s="2">
        <f>MONTH(sensor_data[[#This Row],[Timestamp]])</f>
        <v>6</v>
      </c>
      <c r="E1152" s="2">
        <f>DAY(sensor_data[[#This Row],[Timestamp]])</f>
        <v>4</v>
      </c>
      <c r="F1152" t="s">
        <v>511</v>
      </c>
      <c r="H1152">
        <v>88.5</v>
      </c>
      <c r="I1152">
        <v>53.3</v>
      </c>
      <c r="J1152" t="b">
        <v>0</v>
      </c>
      <c r="K1152">
        <v>1</v>
      </c>
      <c r="L1152" t="str">
        <f>IF(sensor_data[[#This Row],[HVAC Setting]]&lt;=2, "Low", IF(sensor_data[[#This Row],[HVAC Setting]]=3, "Normal", "High"))</f>
        <v>Low</v>
      </c>
      <c r="M1152">
        <v>7</v>
      </c>
      <c r="N1152">
        <v>7</v>
      </c>
      <c r="O1152">
        <f>(sensor_data[[#This Row],[Energy Consumption]]-AVERAGE(sensor_data[Energy Consumption]))/_xlfn.STDEV.P(sensor_data[Energy Consumption])</f>
        <v>-0.16746476965858065</v>
      </c>
      <c r="P1152" t="str">
        <f>IF(ABS(sensor_data[[#This Row],[z_zcore]])&gt;3, "Outlier", "Normal")</f>
        <v>Normal</v>
      </c>
      <c r="Q1152">
        <f>AVERAGEIF(sensor_data[Unit ID], sensor_data[[#This Row],[Unit ID]], sensor_data[EC])</f>
        <v>16.499729729729726</v>
      </c>
      <c r="R1152">
        <f>IF(ISBLANK(sensor_data[[#This Row],[EC]]), sensor_data[[#This Row],[average]], sensor_data[[#This Row],[EC]])</f>
        <v>7</v>
      </c>
      <c r="S1152" t="str">
        <f>IF(sensor_data[[#This Row],[Filled Energy Consumption]]&gt;AVERAGE(sensor_data[Filled Energy Consumption]), "High", "Low")</f>
        <v>Low</v>
      </c>
      <c r="T1152" t="s">
        <v>43</v>
      </c>
      <c r="U1152" t="b">
        <v>0</v>
      </c>
      <c r="V1152">
        <v>8</v>
      </c>
      <c r="W1152">
        <v>1</v>
      </c>
      <c r="X1152" t="s">
        <v>14</v>
      </c>
    </row>
    <row r="1153" spans="1:24" x14ac:dyDescent="0.3">
      <c r="A1153" s="1">
        <v>45554.422650462962</v>
      </c>
      <c r="B1153" s="1" t="str">
        <f>TEXT(sensor_data[[#This Row],[Timestamp]], "MMMM")</f>
        <v>September</v>
      </c>
      <c r="C11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53" s="2">
        <f>MONTH(sensor_data[[#This Row],[Timestamp]])</f>
        <v>9</v>
      </c>
      <c r="E1153" s="2">
        <f>DAY(sensor_data[[#This Row],[Timestamp]])</f>
        <v>19</v>
      </c>
      <c r="F1153" t="s">
        <v>511</v>
      </c>
      <c r="H1153">
        <v>70.2</v>
      </c>
      <c r="I1153">
        <v>52.9</v>
      </c>
      <c r="J1153" t="b">
        <v>0</v>
      </c>
      <c r="K1153">
        <v>3</v>
      </c>
      <c r="L1153" t="str">
        <f>IF(sensor_data[[#This Row],[HVAC Setting]]&lt;=2, "Low", IF(sensor_data[[#This Row],[HVAC Setting]]=3, "Normal", "High"))</f>
        <v>Normal</v>
      </c>
      <c r="M1153">
        <v>16</v>
      </c>
      <c r="N1153">
        <v>16</v>
      </c>
      <c r="O1153">
        <f>(sensor_data[[#This Row],[Energy Consumption]]-AVERAGE(sensor_data[Energy Consumption]))/_xlfn.STDEV.P(sensor_data[Energy Consumption])</f>
        <v>-6.2809907537376211E-2</v>
      </c>
      <c r="P1153" t="str">
        <f>IF(ABS(sensor_data[[#This Row],[z_zcore]])&gt;3, "Outlier", "Normal")</f>
        <v>Normal</v>
      </c>
      <c r="Q1153">
        <f>AVERAGEIF(sensor_data[Unit ID], sensor_data[[#This Row],[Unit ID]], sensor_data[EC])</f>
        <v>16.499729729729726</v>
      </c>
      <c r="R1153">
        <f>IF(ISBLANK(sensor_data[[#This Row],[EC]]), sensor_data[[#This Row],[average]], sensor_data[[#This Row],[EC]])</f>
        <v>16</v>
      </c>
      <c r="S1153" t="str">
        <f>IF(sensor_data[[#This Row],[Filled Energy Consumption]]&gt;AVERAGE(sensor_data[Filled Energy Consumption]), "High", "Low")</f>
        <v>Low</v>
      </c>
      <c r="T1153" t="s">
        <v>402</v>
      </c>
      <c r="U1153" t="b">
        <v>0</v>
      </c>
      <c r="V1153">
        <v>6</v>
      </c>
      <c r="W1153">
        <v>0</v>
      </c>
      <c r="X1153" t="s">
        <v>19</v>
      </c>
    </row>
    <row r="1154" spans="1:24" x14ac:dyDescent="0.3">
      <c r="A1154" s="1">
        <v>45319.077939814815</v>
      </c>
      <c r="B1154" s="1" t="str">
        <f>TEXT(sensor_data[[#This Row],[Timestamp]], "MMMM")</f>
        <v>January</v>
      </c>
      <c r="C11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54" s="2">
        <f>MONTH(sensor_data[[#This Row],[Timestamp]])</f>
        <v>1</v>
      </c>
      <c r="E1154" s="2">
        <f>DAY(sensor_data[[#This Row],[Timestamp]])</f>
        <v>28</v>
      </c>
      <c r="F1154" t="s">
        <v>511</v>
      </c>
      <c r="H1154">
        <v>46.6</v>
      </c>
      <c r="I1154">
        <v>36.9</v>
      </c>
      <c r="J1154" t="b">
        <v>0</v>
      </c>
      <c r="K1154">
        <v>2.5</v>
      </c>
      <c r="L1154" t="str">
        <f>IF(sensor_data[[#This Row],[HVAC Setting]]&lt;=2, "Low", IF(sensor_data[[#This Row],[HVAC Setting]]=3, "Normal", "High"))</f>
        <v>High</v>
      </c>
      <c r="M1154">
        <v>15.23</v>
      </c>
      <c r="N1154">
        <v>15.23</v>
      </c>
      <c r="O1154">
        <f>(sensor_data[[#This Row],[Energy Consumption]]-AVERAGE(sensor_data[Energy Consumption]))/_xlfn.STDEV.P(sensor_data[Energy Consumption])</f>
        <v>-7.1763712407745914E-2</v>
      </c>
      <c r="P1154" t="str">
        <f>IF(ABS(sensor_data[[#This Row],[z_zcore]])&gt;3, "Outlier", "Normal")</f>
        <v>Normal</v>
      </c>
      <c r="Q1154">
        <f>AVERAGEIF(sensor_data[Unit ID], sensor_data[[#This Row],[Unit ID]], sensor_data[EC])</f>
        <v>16.499729729729726</v>
      </c>
      <c r="R1154">
        <f>IF(ISBLANK(sensor_data[[#This Row],[EC]]), sensor_data[[#This Row],[average]], sensor_data[[#This Row],[EC]])</f>
        <v>15.23</v>
      </c>
      <c r="S1154" t="str">
        <f>IF(sensor_data[[#This Row],[Filled Energy Consumption]]&gt;AVERAGE(sensor_data[Filled Energy Consumption]), "High", "Low")</f>
        <v>Low</v>
      </c>
      <c r="T1154" t="s">
        <v>24</v>
      </c>
      <c r="U1154" t="b">
        <v>0</v>
      </c>
      <c r="V1154">
        <v>19</v>
      </c>
      <c r="W1154">
        <v>1</v>
      </c>
      <c r="X1154" t="s">
        <v>19</v>
      </c>
    </row>
    <row r="1155" spans="1:24" x14ac:dyDescent="0.3">
      <c r="A1155" s="1">
        <v>45520.826817129629</v>
      </c>
      <c r="B1155" s="1" t="str">
        <f>TEXT(sensor_data[[#This Row],[Timestamp]], "MMMM")</f>
        <v>August</v>
      </c>
      <c r="C11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55" s="2">
        <f>MONTH(sensor_data[[#This Row],[Timestamp]])</f>
        <v>8</v>
      </c>
      <c r="E1155" s="2">
        <f>DAY(sensor_data[[#This Row],[Timestamp]])</f>
        <v>16</v>
      </c>
      <c r="F1155" t="s">
        <v>511</v>
      </c>
      <c r="H1155">
        <v>88</v>
      </c>
      <c r="I1155">
        <v>49.3</v>
      </c>
      <c r="J1155" t="b">
        <v>1</v>
      </c>
      <c r="K1155">
        <v>4</v>
      </c>
      <c r="L1155" t="str">
        <f>IF(sensor_data[[#This Row],[HVAC Setting]]&lt;=2, "Low", IF(sensor_data[[#This Row],[HVAC Setting]]=3, "Normal", "High"))</f>
        <v>High</v>
      </c>
      <c r="M1155">
        <v>26.55</v>
      </c>
      <c r="N1155">
        <v>26.55</v>
      </c>
      <c r="O1155">
        <f>(sensor_data[[#This Row],[Energy Consumption]]-AVERAGE(sensor_data[Energy Consumption]))/_xlfn.STDEV.P(sensor_data[Energy Consumption])</f>
        <v>5.9868847504702338E-2</v>
      </c>
      <c r="P1155" t="str">
        <f>IF(ABS(sensor_data[[#This Row],[z_zcore]])&gt;3, "Outlier", "Normal")</f>
        <v>Normal</v>
      </c>
      <c r="Q1155">
        <f>AVERAGEIF(sensor_data[Unit ID], sensor_data[[#This Row],[Unit ID]], sensor_data[EC])</f>
        <v>16.499729729729726</v>
      </c>
      <c r="R1155">
        <f>IF(ISBLANK(sensor_data[[#This Row],[EC]]), sensor_data[[#This Row],[average]], sensor_data[[#This Row],[EC]])</f>
        <v>26.55</v>
      </c>
      <c r="S1155" t="str">
        <f>IF(sensor_data[[#This Row],[Filled Energy Consumption]]&gt;AVERAGE(sensor_data[Filled Energy Consumption]), "High", "Low")</f>
        <v>High</v>
      </c>
      <c r="T1155" t="s">
        <v>66</v>
      </c>
      <c r="U1155" t="b">
        <v>1</v>
      </c>
      <c r="V1155">
        <v>20</v>
      </c>
      <c r="W1155">
        <v>1</v>
      </c>
      <c r="X1155" t="s">
        <v>19</v>
      </c>
    </row>
    <row r="1156" spans="1:24" x14ac:dyDescent="0.3">
      <c r="A1156" s="1">
        <v>45448.972025462965</v>
      </c>
      <c r="B1156" s="1" t="str">
        <f>TEXT(sensor_data[[#This Row],[Timestamp]], "MMMM")</f>
        <v>June</v>
      </c>
      <c r="C11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56" s="2">
        <f>MONTH(sensor_data[[#This Row],[Timestamp]])</f>
        <v>6</v>
      </c>
      <c r="E1156" s="2">
        <f>DAY(sensor_data[[#This Row],[Timestamp]])</f>
        <v>5</v>
      </c>
      <c r="F1156" t="s">
        <v>511</v>
      </c>
      <c r="H1156">
        <v>89</v>
      </c>
      <c r="I1156">
        <v>42.1</v>
      </c>
      <c r="J1156" t="b">
        <v>0</v>
      </c>
      <c r="K1156">
        <v>4</v>
      </c>
      <c r="L1156" t="str">
        <f>IF(sensor_data[[#This Row],[HVAC Setting]]&lt;=2, "Low", IF(sensor_data[[#This Row],[HVAC Setting]]=3, "Normal", "High"))</f>
        <v>High</v>
      </c>
      <c r="M1156">
        <v>23</v>
      </c>
      <c r="N1156">
        <v>23</v>
      </c>
      <c r="O1156">
        <f>(sensor_data[[#This Row],[Energy Consumption]]-AVERAGE(sensor_data[Energy Consumption]))/_xlfn.STDEV.P(sensor_data[Energy Consumption])</f>
        <v>1.8588318556893912E-2</v>
      </c>
      <c r="P1156" t="str">
        <f>IF(ABS(sensor_data[[#This Row],[z_zcore]])&gt;3, "Outlier", "Normal")</f>
        <v>Normal</v>
      </c>
      <c r="Q1156">
        <f>AVERAGEIF(sensor_data[Unit ID], sensor_data[[#This Row],[Unit ID]], sensor_data[EC])</f>
        <v>16.499729729729726</v>
      </c>
      <c r="R1156">
        <f>IF(ISBLANK(sensor_data[[#This Row],[EC]]), sensor_data[[#This Row],[average]], sensor_data[[#This Row],[EC]])</f>
        <v>23</v>
      </c>
      <c r="S1156" t="str">
        <f>IF(sensor_data[[#This Row],[Filled Energy Consumption]]&gt;AVERAGE(sensor_data[Filled Energy Consumption]), "High", "Low")</f>
        <v>High</v>
      </c>
      <c r="T1156" t="s">
        <v>195</v>
      </c>
      <c r="U1156" t="b">
        <v>0</v>
      </c>
      <c r="V1156">
        <v>3</v>
      </c>
      <c r="W1156">
        <v>0</v>
      </c>
      <c r="X1156" t="s">
        <v>19</v>
      </c>
    </row>
    <row r="1157" spans="1:24" x14ac:dyDescent="0.3">
      <c r="A1157" s="1">
        <v>45609.742650462962</v>
      </c>
      <c r="B1157" s="1" t="str">
        <f>TEXT(sensor_data[[#This Row],[Timestamp]], "MMMM")</f>
        <v>November</v>
      </c>
      <c r="C11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57" s="2">
        <f>MONTH(sensor_data[[#This Row],[Timestamp]])</f>
        <v>11</v>
      </c>
      <c r="E1157" s="2">
        <f>DAY(sensor_data[[#This Row],[Timestamp]])</f>
        <v>13</v>
      </c>
      <c r="F1157" t="s">
        <v>511</v>
      </c>
      <c r="H1157">
        <v>80.400000000000006</v>
      </c>
      <c r="I1157">
        <v>50.5</v>
      </c>
      <c r="J1157" t="b">
        <v>1</v>
      </c>
      <c r="K1157">
        <v>4</v>
      </c>
      <c r="L1157" t="str">
        <f>IF(sensor_data[[#This Row],[HVAC Setting]]&lt;=2, "Low", IF(sensor_data[[#This Row],[HVAC Setting]]=3, "Normal", "High"))</f>
        <v>High</v>
      </c>
      <c r="M1157">
        <v>24.53</v>
      </c>
      <c r="N1157">
        <v>24.53</v>
      </c>
      <c r="O1157">
        <f>(sensor_data[[#This Row],[Energy Consumption]]-AVERAGE(sensor_data[Energy Consumption]))/_xlfn.STDEV.P(sensor_data[Energy Consumption])</f>
        <v>3.637964511749868E-2</v>
      </c>
      <c r="P1157" t="str">
        <f>IF(ABS(sensor_data[[#This Row],[z_zcore]])&gt;3, "Outlier", "Normal")</f>
        <v>Normal</v>
      </c>
      <c r="Q1157">
        <f>AVERAGEIF(sensor_data[Unit ID], sensor_data[[#This Row],[Unit ID]], sensor_data[EC])</f>
        <v>16.499729729729726</v>
      </c>
      <c r="R1157">
        <f>IF(ISBLANK(sensor_data[[#This Row],[EC]]), sensor_data[[#This Row],[average]], sensor_data[[#This Row],[EC]])</f>
        <v>24.53</v>
      </c>
      <c r="S1157" t="str">
        <f>IF(sensor_data[[#This Row],[Filled Energy Consumption]]&gt;AVERAGE(sensor_data[Filled Energy Consumption]), "High", "Low")</f>
        <v>High</v>
      </c>
      <c r="T1157" t="s">
        <v>359</v>
      </c>
      <c r="U1157" t="b">
        <v>1</v>
      </c>
      <c r="V1157">
        <v>11</v>
      </c>
      <c r="W1157">
        <v>0</v>
      </c>
      <c r="X1157" t="s">
        <v>19</v>
      </c>
    </row>
    <row r="1158" spans="1:24" x14ac:dyDescent="0.3">
      <c r="A1158" s="1">
        <v>45344.628877314812</v>
      </c>
      <c r="B1158" s="1" t="str">
        <f>TEXT(sensor_data[[#This Row],[Timestamp]], "MMMM")</f>
        <v>February</v>
      </c>
      <c r="C11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58" s="2">
        <f>MONTH(sensor_data[[#This Row],[Timestamp]])</f>
        <v>2</v>
      </c>
      <c r="E1158" s="2">
        <f>DAY(sensor_data[[#This Row],[Timestamp]])</f>
        <v>22</v>
      </c>
      <c r="F1158" t="s">
        <v>511</v>
      </c>
      <c r="H1158">
        <v>51.5</v>
      </c>
      <c r="I1158">
        <v>31.6</v>
      </c>
      <c r="J1158" t="b">
        <v>0</v>
      </c>
      <c r="K1158">
        <v>3</v>
      </c>
      <c r="L1158" t="str">
        <f>IF(sensor_data[[#This Row],[HVAC Setting]]&lt;=2, "Low", IF(sensor_data[[#This Row],[HVAC Setting]]=3, "Normal", "High"))</f>
        <v>Normal</v>
      </c>
      <c r="O1158">
        <f>(sensor_data[[#This Row],[Energy Consumption]]-AVERAGE(sensor_data[Energy Consumption]))/_xlfn.STDEV.P(sensor_data[Energy Consumption])</f>
        <v>-0.24886299575285079</v>
      </c>
      <c r="P1158" t="str">
        <f>IF(ABS(sensor_data[[#This Row],[z_zcore]])&gt;3, "Outlier", "Normal")</f>
        <v>Normal</v>
      </c>
      <c r="Q1158">
        <f>AVERAGEIF(sensor_data[Unit ID], sensor_data[[#This Row],[Unit ID]], sensor_data[EC])</f>
        <v>16.499729729729726</v>
      </c>
      <c r="R1158">
        <f>IF(ISBLANK(sensor_data[[#This Row],[EC]]), sensor_data[[#This Row],[average]], sensor_data[[#This Row],[EC]])</f>
        <v>16.499729729729726</v>
      </c>
      <c r="S1158" t="str">
        <f>IF(sensor_data[[#This Row],[Filled Energy Consumption]]&gt;AVERAGE(sensor_data[Filled Energy Consumption]), "High", "Low")</f>
        <v>Low</v>
      </c>
      <c r="T1158" t="s">
        <v>350</v>
      </c>
      <c r="U1158" t="b">
        <v>0</v>
      </c>
      <c r="V1158">
        <v>16</v>
      </c>
      <c r="W1158">
        <v>0</v>
      </c>
      <c r="X1158" t="s">
        <v>14</v>
      </c>
    </row>
    <row r="1159" spans="1:24" x14ac:dyDescent="0.3">
      <c r="A1159" s="1">
        <v>45345.217222222222</v>
      </c>
      <c r="B1159" s="1" t="str">
        <f>TEXT(sensor_data[[#This Row],[Timestamp]], "MMMM")</f>
        <v>February</v>
      </c>
      <c r="C11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59" s="2">
        <f>MONTH(sensor_data[[#This Row],[Timestamp]])</f>
        <v>2</v>
      </c>
      <c r="E1159" s="2">
        <f>DAY(sensor_data[[#This Row],[Timestamp]])</f>
        <v>23</v>
      </c>
      <c r="F1159" t="s">
        <v>511</v>
      </c>
      <c r="H1159">
        <v>44.7</v>
      </c>
      <c r="I1159">
        <v>35.700000000000003</v>
      </c>
      <c r="J1159" t="b">
        <v>0</v>
      </c>
      <c r="K1159">
        <v>1</v>
      </c>
      <c r="L1159" t="str">
        <f>IF(sensor_data[[#This Row],[HVAC Setting]]&lt;=2, "Low", IF(sensor_data[[#This Row],[HVAC Setting]]=3, "Normal", "High"))</f>
        <v>Low</v>
      </c>
      <c r="M1159">
        <v>8</v>
      </c>
      <c r="N1159">
        <v>8</v>
      </c>
      <c r="O1159">
        <f>(sensor_data[[#This Row],[Energy Consumption]]-AVERAGE(sensor_data[Energy Consumption]))/_xlfn.STDEV.P(sensor_data[Energy Consumption])</f>
        <v>-0.15583645164511351</v>
      </c>
      <c r="P1159" t="str">
        <f>IF(ABS(sensor_data[[#This Row],[z_zcore]])&gt;3, "Outlier", "Normal")</f>
        <v>Normal</v>
      </c>
      <c r="Q1159">
        <f>AVERAGEIF(sensor_data[Unit ID], sensor_data[[#This Row],[Unit ID]], sensor_data[EC])</f>
        <v>16.499729729729726</v>
      </c>
      <c r="R1159">
        <f>IF(ISBLANK(sensor_data[[#This Row],[EC]]), sensor_data[[#This Row],[average]], sensor_data[[#This Row],[EC]])</f>
        <v>8</v>
      </c>
      <c r="S1159" t="str">
        <f>IF(sensor_data[[#This Row],[Filled Energy Consumption]]&gt;AVERAGE(sensor_data[Filled Energy Consumption]), "High", "Low")</f>
        <v>Low</v>
      </c>
      <c r="T1159" t="s">
        <v>280</v>
      </c>
      <c r="U1159" t="b">
        <v>0</v>
      </c>
      <c r="V1159">
        <v>24</v>
      </c>
      <c r="W1159">
        <v>1</v>
      </c>
      <c r="X1159" t="s">
        <v>19</v>
      </c>
    </row>
    <row r="1160" spans="1:24" x14ac:dyDescent="0.3">
      <c r="A1160" s="1">
        <v>45364.845717592594</v>
      </c>
      <c r="B1160" s="1" t="str">
        <f>TEXT(sensor_data[[#This Row],[Timestamp]], "MMMM")</f>
        <v>March</v>
      </c>
      <c r="C11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60" s="2">
        <f>MONTH(sensor_data[[#This Row],[Timestamp]])</f>
        <v>3</v>
      </c>
      <c r="E1160" s="2">
        <f>DAY(sensor_data[[#This Row],[Timestamp]])</f>
        <v>13</v>
      </c>
      <c r="F1160" t="s">
        <v>511</v>
      </c>
      <c r="H1160">
        <v>65.599999999999994</v>
      </c>
      <c r="I1160">
        <v>52.5</v>
      </c>
      <c r="J1160" t="b">
        <v>1</v>
      </c>
      <c r="K1160">
        <v>5</v>
      </c>
      <c r="L1160" t="str">
        <f>IF(sensor_data[[#This Row],[HVAC Setting]]&lt;=2, "Low", IF(sensor_data[[#This Row],[HVAC Setting]]=3, "Normal", "High"))</f>
        <v>High</v>
      </c>
      <c r="O1160">
        <f>(sensor_data[[#This Row],[Energy Consumption]]-AVERAGE(sensor_data[Energy Consumption]))/_xlfn.STDEV.P(sensor_data[Energy Consumption])</f>
        <v>-0.24886299575285079</v>
      </c>
      <c r="P1160" t="str">
        <f>IF(ABS(sensor_data[[#This Row],[z_zcore]])&gt;3, "Outlier", "Normal")</f>
        <v>Normal</v>
      </c>
      <c r="Q1160">
        <f>AVERAGEIF(sensor_data[Unit ID], sensor_data[[#This Row],[Unit ID]], sensor_data[EC])</f>
        <v>16.499729729729726</v>
      </c>
      <c r="R1160">
        <f>IF(ISBLANK(sensor_data[[#This Row],[EC]]), sensor_data[[#This Row],[average]], sensor_data[[#This Row],[EC]])</f>
        <v>16.499729729729726</v>
      </c>
      <c r="S1160" t="str">
        <f>IF(sensor_data[[#This Row],[Filled Energy Consumption]]&gt;AVERAGE(sensor_data[Filled Energy Consumption]), "High", "Low")</f>
        <v>Low</v>
      </c>
      <c r="T1160" t="s">
        <v>419</v>
      </c>
      <c r="U1160" t="b">
        <v>1</v>
      </c>
      <c r="V1160">
        <v>7</v>
      </c>
      <c r="W1160">
        <v>1</v>
      </c>
      <c r="X1160" t="s">
        <v>19</v>
      </c>
    </row>
    <row r="1161" spans="1:24" x14ac:dyDescent="0.3">
      <c r="A1161" s="1">
        <v>45377.131273148145</v>
      </c>
      <c r="B1161" s="1" t="str">
        <f>TEXT(sensor_data[[#This Row],[Timestamp]], "MMMM")</f>
        <v>March</v>
      </c>
      <c r="C11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61" s="2">
        <f>MONTH(sensor_data[[#This Row],[Timestamp]])</f>
        <v>3</v>
      </c>
      <c r="E1161" s="2">
        <f>DAY(sensor_data[[#This Row],[Timestamp]])</f>
        <v>26</v>
      </c>
      <c r="F1161" t="s">
        <v>511</v>
      </c>
      <c r="H1161">
        <v>75.5</v>
      </c>
      <c r="I1161">
        <v>46.7</v>
      </c>
      <c r="J1161" t="b">
        <v>0</v>
      </c>
      <c r="K1161">
        <v>2</v>
      </c>
      <c r="L1161" t="str">
        <f>IF(sensor_data[[#This Row],[HVAC Setting]]&lt;=2, "Low", IF(sensor_data[[#This Row],[HVAC Setting]]=3, "Normal", "High"))</f>
        <v>Low</v>
      </c>
      <c r="M1161">
        <v>11</v>
      </c>
      <c r="N1161">
        <v>11</v>
      </c>
      <c r="O1161">
        <f>(sensor_data[[#This Row],[Energy Consumption]]-AVERAGE(sensor_data[Energy Consumption]))/_xlfn.STDEV.P(sensor_data[Energy Consumption])</f>
        <v>-0.12095149760471202</v>
      </c>
      <c r="P1161" t="str">
        <f>IF(ABS(sensor_data[[#This Row],[z_zcore]])&gt;3, "Outlier", "Normal")</f>
        <v>Normal</v>
      </c>
      <c r="Q1161">
        <f>AVERAGEIF(sensor_data[Unit ID], sensor_data[[#This Row],[Unit ID]], sensor_data[EC])</f>
        <v>16.499729729729726</v>
      </c>
      <c r="R1161">
        <f>IF(ISBLANK(sensor_data[[#This Row],[EC]]), sensor_data[[#This Row],[average]], sensor_data[[#This Row],[EC]])</f>
        <v>11</v>
      </c>
      <c r="S1161" t="str">
        <f>IF(sensor_data[[#This Row],[Filled Energy Consumption]]&gt;AVERAGE(sensor_data[Filled Energy Consumption]), "High", "Low")</f>
        <v>Low</v>
      </c>
      <c r="T1161" t="s">
        <v>387</v>
      </c>
      <c r="U1161" t="b">
        <v>0</v>
      </c>
      <c r="V1161">
        <v>3</v>
      </c>
      <c r="W1161">
        <v>0</v>
      </c>
      <c r="X1161" t="s">
        <v>17</v>
      </c>
    </row>
    <row r="1162" spans="1:24" x14ac:dyDescent="0.3">
      <c r="A1162" s="1">
        <v>45575.864131944443</v>
      </c>
      <c r="B1162" s="1" t="str">
        <f>TEXT(sensor_data[[#This Row],[Timestamp]], "MMMM")</f>
        <v>October</v>
      </c>
      <c r="C11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62" s="2">
        <f>MONTH(sensor_data[[#This Row],[Timestamp]])</f>
        <v>10</v>
      </c>
      <c r="E1162" s="2">
        <f>DAY(sensor_data[[#This Row],[Timestamp]])</f>
        <v>10</v>
      </c>
      <c r="F1162" t="s">
        <v>473</v>
      </c>
      <c r="H1162">
        <v>72.7</v>
      </c>
      <c r="I1162">
        <v>38.799999999999997</v>
      </c>
      <c r="J1162" t="b">
        <v>0</v>
      </c>
      <c r="K1162">
        <v>3</v>
      </c>
      <c r="L1162" t="str">
        <f>IF(sensor_data[[#This Row],[HVAC Setting]]&lt;=2, "Low", IF(sensor_data[[#This Row],[HVAC Setting]]=3, "Normal", "High"))</f>
        <v>Normal</v>
      </c>
      <c r="O1162">
        <f>(sensor_data[[#This Row],[Energy Consumption]]-AVERAGE(sensor_data[Energy Consumption]))/_xlfn.STDEV.P(sensor_data[Energy Consumption])</f>
        <v>-0.24886299575285079</v>
      </c>
      <c r="P1162" t="str">
        <f>IF(ABS(sensor_data[[#This Row],[z_zcore]])&gt;3, "Outlier", "Normal")</f>
        <v>Normal</v>
      </c>
      <c r="Q1162">
        <f>AVERAGEIF(sensor_data[Unit ID], sensor_data[[#This Row],[Unit ID]], sensor_data[EC])</f>
        <v>19.647142857142853</v>
      </c>
      <c r="R1162">
        <f>IF(ISBLANK(sensor_data[[#This Row],[EC]]), sensor_data[[#This Row],[average]], sensor_data[[#This Row],[EC]])</f>
        <v>19.647142857142853</v>
      </c>
      <c r="S1162" t="str">
        <f>IF(sensor_data[[#This Row],[Filled Energy Consumption]]&gt;AVERAGE(sensor_data[Filled Energy Consumption]), "High", "Low")</f>
        <v>High</v>
      </c>
      <c r="T1162" t="s">
        <v>373</v>
      </c>
      <c r="U1162" t="b">
        <v>0</v>
      </c>
      <c r="V1162">
        <v>18</v>
      </c>
      <c r="W1162">
        <v>0</v>
      </c>
      <c r="X1162" t="s">
        <v>17</v>
      </c>
    </row>
    <row r="1163" spans="1:24" x14ac:dyDescent="0.3">
      <c r="A1163" s="1">
        <v>45438.114479166667</v>
      </c>
      <c r="B1163" s="1" t="str">
        <f>TEXT(sensor_data[[#This Row],[Timestamp]], "MMMM")</f>
        <v>May</v>
      </c>
      <c r="C11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63" s="2">
        <f>MONTH(sensor_data[[#This Row],[Timestamp]])</f>
        <v>5</v>
      </c>
      <c r="E1163" s="2">
        <f>DAY(sensor_data[[#This Row],[Timestamp]])</f>
        <v>26</v>
      </c>
      <c r="F1163" t="s">
        <v>473</v>
      </c>
      <c r="H1163">
        <v>62.6</v>
      </c>
      <c r="I1163">
        <v>57.4</v>
      </c>
      <c r="J1163" t="b">
        <v>1</v>
      </c>
      <c r="K1163">
        <v>1.5</v>
      </c>
      <c r="L1163" t="str">
        <f>IF(sensor_data[[#This Row],[HVAC Setting]]&lt;=2, "Low", IF(sensor_data[[#This Row],[HVAC Setting]]=3, "Normal", "High"))</f>
        <v>Low</v>
      </c>
      <c r="M1163">
        <v>11.32</v>
      </c>
      <c r="N1163">
        <v>11.32</v>
      </c>
      <c r="O1163">
        <f>(sensor_data[[#This Row],[Energy Consumption]]-AVERAGE(sensor_data[Energy Consumption]))/_xlfn.STDEV.P(sensor_data[Energy Consumption])</f>
        <v>-0.11723043584040252</v>
      </c>
      <c r="P1163" t="str">
        <f>IF(ABS(sensor_data[[#This Row],[z_zcore]])&gt;3, "Outlier", "Normal")</f>
        <v>Normal</v>
      </c>
      <c r="Q1163">
        <f>AVERAGEIF(sensor_data[Unit ID], sensor_data[[#This Row],[Unit ID]], sensor_data[EC])</f>
        <v>19.647142857142853</v>
      </c>
      <c r="R1163">
        <f>IF(ISBLANK(sensor_data[[#This Row],[EC]]), sensor_data[[#This Row],[average]], sensor_data[[#This Row],[EC]])</f>
        <v>11.32</v>
      </c>
      <c r="S1163" t="str">
        <f>IF(sensor_data[[#This Row],[Filled Energy Consumption]]&gt;AVERAGE(sensor_data[Filled Energy Consumption]), "High", "Low")</f>
        <v>Low</v>
      </c>
      <c r="T1163" t="s">
        <v>515</v>
      </c>
      <c r="U1163" t="b">
        <v>1</v>
      </c>
      <c r="V1163">
        <v>10</v>
      </c>
      <c r="W1163">
        <v>1</v>
      </c>
      <c r="X1163" t="s">
        <v>17</v>
      </c>
    </row>
    <row r="1164" spans="1:24" x14ac:dyDescent="0.3">
      <c r="A1164" s="1">
        <v>45416.395196759258</v>
      </c>
      <c r="B1164" s="1" t="str">
        <f>TEXT(sensor_data[[#This Row],[Timestamp]], "MMMM")</f>
        <v>May</v>
      </c>
      <c r="C11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64" s="2">
        <f>MONTH(sensor_data[[#This Row],[Timestamp]])</f>
        <v>5</v>
      </c>
      <c r="E1164" s="2">
        <f>DAY(sensor_data[[#This Row],[Timestamp]])</f>
        <v>4</v>
      </c>
      <c r="F1164" t="s">
        <v>473</v>
      </c>
      <c r="H1164">
        <v>79.900000000000006</v>
      </c>
      <c r="I1164">
        <v>33.9</v>
      </c>
      <c r="J1164" t="b">
        <v>1</v>
      </c>
      <c r="K1164">
        <v>2.5</v>
      </c>
      <c r="L1164" t="str">
        <f>IF(sensor_data[[#This Row],[HVAC Setting]]&lt;=2, "Low", IF(sensor_data[[#This Row],[HVAC Setting]]=3, "Normal", "High"))</f>
        <v>High</v>
      </c>
      <c r="M1164">
        <v>15.36</v>
      </c>
      <c r="N1164">
        <v>15.36</v>
      </c>
      <c r="O1164">
        <f>(sensor_data[[#This Row],[Energy Consumption]]-AVERAGE(sensor_data[Energy Consumption]))/_xlfn.STDEV.P(sensor_data[Energy Consumption])</f>
        <v>-7.0252031065995202E-2</v>
      </c>
      <c r="P1164" t="str">
        <f>IF(ABS(sensor_data[[#This Row],[z_zcore]])&gt;3, "Outlier", "Normal")</f>
        <v>Normal</v>
      </c>
      <c r="Q1164">
        <f>AVERAGEIF(sensor_data[Unit ID], sensor_data[[#This Row],[Unit ID]], sensor_data[EC])</f>
        <v>19.647142857142853</v>
      </c>
      <c r="R1164">
        <f>IF(ISBLANK(sensor_data[[#This Row],[EC]]), sensor_data[[#This Row],[average]], sensor_data[[#This Row],[EC]])</f>
        <v>15.36</v>
      </c>
      <c r="S1164" t="str">
        <f>IF(sensor_data[[#This Row],[Filled Energy Consumption]]&gt;AVERAGE(sensor_data[Filled Energy Consumption]), "High", "Low")</f>
        <v>Low</v>
      </c>
      <c r="T1164" t="s">
        <v>47</v>
      </c>
      <c r="U1164" t="b">
        <v>1</v>
      </c>
      <c r="V1164">
        <v>16</v>
      </c>
      <c r="W1164">
        <v>1</v>
      </c>
      <c r="X1164" t="s">
        <v>19</v>
      </c>
    </row>
    <row r="1165" spans="1:24" x14ac:dyDescent="0.3">
      <c r="A1165" s="1">
        <v>45631.267812500002</v>
      </c>
      <c r="B1165" s="1" t="str">
        <f>TEXT(sensor_data[[#This Row],[Timestamp]], "MMMM")</f>
        <v>December</v>
      </c>
      <c r="C11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65" s="2">
        <f>MONTH(sensor_data[[#This Row],[Timestamp]])</f>
        <v>12</v>
      </c>
      <c r="E1165" s="2">
        <f>DAY(sensor_data[[#This Row],[Timestamp]])</f>
        <v>5</v>
      </c>
      <c r="F1165" t="s">
        <v>473</v>
      </c>
      <c r="H1165">
        <v>52.5</v>
      </c>
      <c r="I1165">
        <v>35.799999999999997</v>
      </c>
      <c r="J1165" t="b">
        <v>1</v>
      </c>
      <c r="K1165">
        <v>3</v>
      </c>
      <c r="L1165" t="str">
        <f>IF(sensor_data[[#This Row],[HVAC Setting]]&lt;=2, "Low", IF(sensor_data[[#This Row],[HVAC Setting]]=3, "Normal", "High"))</f>
        <v>Normal</v>
      </c>
      <c r="M1165">
        <v>17.510000000000002</v>
      </c>
      <c r="N1165">
        <v>17.510000000000002</v>
      </c>
      <c r="O1165">
        <f>(sensor_data[[#This Row],[Energy Consumption]]-AVERAGE(sensor_data[Energy Consumption]))/_xlfn.STDEV.P(sensor_data[Energy Consumption])</f>
        <v>-4.5251147337040783E-2</v>
      </c>
      <c r="P1165" t="str">
        <f>IF(ABS(sensor_data[[#This Row],[z_zcore]])&gt;3, "Outlier", "Normal")</f>
        <v>Normal</v>
      </c>
      <c r="Q1165">
        <f>AVERAGEIF(sensor_data[Unit ID], sensor_data[[#This Row],[Unit ID]], sensor_data[EC])</f>
        <v>19.647142857142853</v>
      </c>
      <c r="R1165">
        <f>IF(ISBLANK(sensor_data[[#This Row],[EC]]), sensor_data[[#This Row],[average]], sensor_data[[#This Row],[EC]])</f>
        <v>17.510000000000002</v>
      </c>
      <c r="S1165" t="str">
        <f>IF(sensor_data[[#This Row],[Filled Energy Consumption]]&gt;AVERAGE(sensor_data[Filled Energy Consumption]), "High", "Low")</f>
        <v>Low</v>
      </c>
      <c r="T1165" t="s">
        <v>312</v>
      </c>
      <c r="U1165" t="b">
        <v>1</v>
      </c>
      <c r="V1165">
        <v>16</v>
      </c>
      <c r="W1165">
        <v>1</v>
      </c>
      <c r="X1165" t="s">
        <v>19</v>
      </c>
    </row>
    <row r="1166" spans="1:24" x14ac:dyDescent="0.3">
      <c r="A1166" s="1">
        <v>45468.180081018516</v>
      </c>
      <c r="B1166" s="1" t="str">
        <f>TEXT(sensor_data[[#This Row],[Timestamp]], "MMMM")</f>
        <v>June</v>
      </c>
      <c r="C11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66" s="2">
        <f>MONTH(sensor_data[[#This Row],[Timestamp]])</f>
        <v>6</v>
      </c>
      <c r="E1166" s="2">
        <f>DAY(sensor_data[[#This Row],[Timestamp]])</f>
        <v>25</v>
      </c>
      <c r="F1166" t="s">
        <v>473</v>
      </c>
      <c r="H1166">
        <v>82.7</v>
      </c>
      <c r="I1166">
        <v>48.7</v>
      </c>
      <c r="J1166" t="b">
        <v>0</v>
      </c>
      <c r="K1166">
        <v>3</v>
      </c>
      <c r="L1166" t="str">
        <f>IF(sensor_data[[#This Row],[HVAC Setting]]&lt;=2, "Low", IF(sensor_data[[#This Row],[HVAC Setting]]=3, "Normal", "High"))</f>
        <v>Normal</v>
      </c>
      <c r="O1166">
        <f>(sensor_data[[#This Row],[Energy Consumption]]-AVERAGE(sensor_data[Energy Consumption]))/_xlfn.STDEV.P(sensor_data[Energy Consumption])</f>
        <v>-0.24886299575285079</v>
      </c>
      <c r="P1166" t="str">
        <f>IF(ABS(sensor_data[[#This Row],[z_zcore]])&gt;3, "Outlier", "Normal")</f>
        <v>Normal</v>
      </c>
      <c r="Q1166">
        <f>AVERAGEIF(sensor_data[Unit ID], sensor_data[[#This Row],[Unit ID]], sensor_data[EC])</f>
        <v>19.647142857142853</v>
      </c>
      <c r="R1166">
        <f>IF(ISBLANK(sensor_data[[#This Row],[EC]]), sensor_data[[#This Row],[average]], sensor_data[[#This Row],[EC]])</f>
        <v>19.647142857142853</v>
      </c>
      <c r="S1166" t="str">
        <f>IF(sensor_data[[#This Row],[Filled Energy Consumption]]&gt;AVERAGE(sensor_data[Filled Energy Consumption]), "High", "Low")</f>
        <v>High</v>
      </c>
      <c r="T1166" t="s">
        <v>390</v>
      </c>
      <c r="U1166" t="b">
        <v>0</v>
      </c>
      <c r="V1166">
        <v>14</v>
      </c>
      <c r="W1166">
        <v>0</v>
      </c>
      <c r="X1166" t="s">
        <v>14</v>
      </c>
    </row>
    <row r="1167" spans="1:24" x14ac:dyDescent="0.3">
      <c r="A1167" s="1">
        <v>45493.284432870372</v>
      </c>
      <c r="B1167" s="1" t="str">
        <f>TEXT(sensor_data[[#This Row],[Timestamp]], "MMMM")</f>
        <v>July</v>
      </c>
      <c r="C11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67" s="2">
        <f>MONTH(sensor_data[[#This Row],[Timestamp]])</f>
        <v>7</v>
      </c>
      <c r="E1167" s="2">
        <f>DAY(sensor_data[[#This Row],[Timestamp]])</f>
        <v>20</v>
      </c>
      <c r="F1167" t="s">
        <v>473</v>
      </c>
      <c r="H1167">
        <v>88.1</v>
      </c>
      <c r="I1167">
        <v>44.2</v>
      </c>
      <c r="J1167" t="b">
        <v>1</v>
      </c>
      <c r="K1167">
        <v>3.5</v>
      </c>
      <c r="L1167" t="str">
        <f>IF(sensor_data[[#This Row],[HVAC Setting]]&lt;=2, "Low", IF(sensor_data[[#This Row],[HVAC Setting]]=3, "Normal", "High"))</f>
        <v>High</v>
      </c>
      <c r="M1167">
        <v>23.09</v>
      </c>
      <c r="N1167">
        <v>23.09</v>
      </c>
      <c r="O1167">
        <f>(sensor_data[[#This Row],[Energy Consumption]]-AVERAGE(sensor_data[Energy Consumption]))/_xlfn.STDEV.P(sensor_data[Energy Consumption])</f>
        <v>1.9634867178105957E-2</v>
      </c>
      <c r="P1167" t="str">
        <f>IF(ABS(sensor_data[[#This Row],[z_zcore]])&gt;3, "Outlier", "Normal")</f>
        <v>Normal</v>
      </c>
      <c r="Q1167">
        <f>AVERAGEIF(sensor_data[Unit ID], sensor_data[[#This Row],[Unit ID]], sensor_data[EC])</f>
        <v>19.647142857142853</v>
      </c>
      <c r="R1167">
        <f>IF(ISBLANK(sensor_data[[#This Row],[EC]]), sensor_data[[#This Row],[average]], sensor_data[[#This Row],[EC]])</f>
        <v>23.09</v>
      </c>
      <c r="S1167" t="str">
        <f>IF(sensor_data[[#This Row],[Filled Energy Consumption]]&gt;AVERAGE(sensor_data[Filled Energy Consumption]), "High", "Low")</f>
        <v>High</v>
      </c>
      <c r="T1167" t="s">
        <v>258</v>
      </c>
      <c r="U1167" t="b">
        <v>1</v>
      </c>
      <c r="V1167">
        <v>18</v>
      </c>
      <c r="W1167">
        <v>1</v>
      </c>
      <c r="X1167" t="s">
        <v>14</v>
      </c>
    </row>
    <row r="1168" spans="1:24" x14ac:dyDescent="0.3">
      <c r="A1168" s="1">
        <v>45302.142291666663</v>
      </c>
      <c r="B1168" s="1" t="str">
        <f>TEXT(sensor_data[[#This Row],[Timestamp]], "MMMM")</f>
        <v>January</v>
      </c>
      <c r="C11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68" s="2">
        <f>MONTH(sensor_data[[#This Row],[Timestamp]])</f>
        <v>1</v>
      </c>
      <c r="E1168" s="2">
        <f>DAY(sensor_data[[#This Row],[Timestamp]])</f>
        <v>11</v>
      </c>
      <c r="F1168" t="s">
        <v>473</v>
      </c>
      <c r="H1168">
        <v>36.4</v>
      </c>
      <c r="I1168">
        <v>33.9</v>
      </c>
      <c r="J1168" t="b">
        <v>0</v>
      </c>
      <c r="K1168">
        <v>3</v>
      </c>
      <c r="L1168" t="str">
        <f>IF(sensor_data[[#This Row],[HVAC Setting]]&lt;=2, "Low", IF(sensor_data[[#This Row],[HVAC Setting]]=3, "Normal", "High"))</f>
        <v>Normal</v>
      </c>
      <c r="M1168">
        <v>17</v>
      </c>
      <c r="N1168">
        <v>17</v>
      </c>
      <c r="O1168">
        <f>(sensor_data[[#This Row],[Energy Consumption]]-AVERAGE(sensor_data[Energy Consumption]))/_xlfn.STDEV.P(sensor_data[Energy Consumption])</f>
        <v>-5.1181589523909048E-2</v>
      </c>
      <c r="P1168" t="str">
        <f>IF(ABS(sensor_data[[#This Row],[z_zcore]])&gt;3, "Outlier", "Normal")</f>
        <v>Normal</v>
      </c>
      <c r="Q1168">
        <f>AVERAGEIF(sensor_data[Unit ID], sensor_data[[#This Row],[Unit ID]], sensor_data[EC])</f>
        <v>19.647142857142853</v>
      </c>
      <c r="R1168">
        <f>IF(ISBLANK(sensor_data[[#This Row],[EC]]), sensor_data[[#This Row],[average]], sensor_data[[#This Row],[EC]])</f>
        <v>17</v>
      </c>
      <c r="S1168" t="str">
        <f>IF(sensor_data[[#This Row],[Filled Energy Consumption]]&gt;AVERAGE(sensor_data[Filled Energy Consumption]), "High", "Low")</f>
        <v>Low</v>
      </c>
      <c r="T1168" t="s">
        <v>348</v>
      </c>
      <c r="U1168" t="b">
        <v>0</v>
      </c>
      <c r="V1168">
        <v>24</v>
      </c>
      <c r="W1168">
        <v>0</v>
      </c>
      <c r="X1168" t="s">
        <v>17</v>
      </c>
    </row>
    <row r="1169" spans="1:24" x14ac:dyDescent="0.3">
      <c r="A1169" s="1">
        <v>45543.858194444445</v>
      </c>
      <c r="B1169" s="1" t="str">
        <f>TEXT(sensor_data[[#This Row],[Timestamp]], "MMMM")</f>
        <v>September</v>
      </c>
      <c r="C11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69" s="2">
        <f>MONTH(sensor_data[[#This Row],[Timestamp]])</f>
        <v>9</v>
      </c>
      <c r="E1169" s="2">
        <f>DAY(sensor_data[[#This Row],[Timestamp]])</f>
        <v>8</v>
      </c>
      <c r="F1169" t="s">
        <v>473</v>
      </c>
      <c r="H1169">
        <v>81.3</v>
      </c>
      <c r="I1169">
        <v>45.2</v>
      </c>
      <c r="J1169" t="b">
        <v>1</v>
      </c>
      <c r="K1169">
        <v>4.5</v>
      </c>
      <c r="L1169" t="str">
        <f>IF(sensor_data[[#This Row],[HVAC Setting]]&lt;=2, "Low", IF(sensor_data[[#This Row],[HVAC Setting]]=3, "Normal", "High"))</f>
        <v>High</v>
      </c>
      <c r="M1169">
        <v>28.65</v>
      </c>
      <c r="N1169">
        <v>28.65</v>
      </c>
      <c r="O1169">
        <f>(sensor_data[[#This Row],[Energy Consumption]]-AVERAGE(sensor_data[Energy Consumption]))/_xlfn.STDEV.P(sensor_data[Energy Consumption])</f>
        <v>8.4288315332983352E-2</v>
      </c>
      <c r="P1169" t="str">
        <f>IF(ABS(sensor_data[[#This Row],[z_zcore]])&gt;3, "Outlier", "Normal")</f>
        <v>Normal</v>
      </c>
      <c r="Q1169">
        <f>AVERAGEIF(sensor_data[Unit ID], sensor_data[[#This Row],[Unit ID]], sensor_data[EC])</f>
        <v>19.647142857142853</v>
      </c>
      <c r="R1169">
        <f>IF(ISBLANK(sensor_data[[#This Row],[EC]]), sensor_data[[#This Row],[average]], sensor_data[[#This Row],[EC]])</f>
        <v>28.65</v>
      </c>
      <c r="S1169" t="str">
        <f>IF(sensor_data[[#This Row],[Filled Energy Consumption]]&gt;AVERAGE(sensor_data[Filled Energy Consumption]), "High", "Low")</f>
        <v>High</v>
      </c>
      <c r="T1169" t="s">
        <v>273</v>
      </c>
      <c r="U1169" t="b">
        <v>1</v>
      </c>
      <c r="V1169">
        <v>18</v>
      </c>
      <c r="W1169">
        <v>1</v>
      </c>
      <c r="X1169" t="s">
        <v>14</v>
      </c>
    </row>
    <row r="1170" spans="1:24" x14ac:dyDescent="0.3">
      <c r="A1170" s="1">
        <v>45365.022037037037</v>
      </c>
      <c r="B1170" s="1" t="str">
        <f>TEXT(sensor_data[[#This Row],[Timestamp]], "MMMM")</f>
        <v>March</v>
      </c>
      <c r="C11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70" s="2">
        <f>MONTH(sensor_data[[#This Row],[Timestamp]])</f>
        <v>3</v>
      </c>
      <c r="E1170" s="2">
        <f>DAY(sensor_data[[#This Row],[Timestamp]])</f>
        <v>14</v>
      </c>
      <c r="F1170" t="s">
        <v>473</v>
      </c>
      <c r="H1170">
        <v>64.099999999999994</v>
      </c>
      <c r="I1170">
        <v>32.5</v>
      </c>
      <c r="J1170" t="b">
        <v>0</v>
      </c>
      <c r="K1170">
        <v>2</v>
      </c>
      <c r="L1170" t="str">
        <f>IF(sensor_data[[#This Row],[HVAC Setting]]&lt;=2, "Low", IF(sensor_data[[#This Row],[HVAC Setting]]=3, "Normal", "High"))</f>
        <v>Low</v>
      </c>
      <c r="M1170">
        <v>10</v>
      </c>
      <c r="N1170">
        <v>10</v>
      </c>
      <c r="O1170">
        <f>(sensor_data[[#This Row],[Energy Consumption]]-AVERAGE(sensor_data[Energy Consumption]))/_xlfn.STDEV.P(sensor_data[Energy Consumption])</f>
        <v>-0.13257981561817916</v>
      </c>
      <c r="P1170" t="str">
        <f>IF(ABS(sensor_data[[#This Row],[z_zcore]])&gt;3, "Outlier", "Normal")</f>
        <v>Normal</v>
      </c>
      <c r="Q1170">
        <f>AVERAGEIF(sensor_data[Unit ID], sensor_data[[#This Row],[Unit ID]], sensor_data[EC])</f>
        <v>19.647142857142853</v>
      </c>
      <c r="R1170">
        <f>IF(ISBLANK(sensor_data[[#This Row],[EC]]), sensor_data[[#This Row],[average]], sensor_data[[#This Row],[EC]])</f>
        <v>10</v>
      </c>
      <c r="S1170" t="str">
        <f>IF(sensor_data[[#This Row],[Filled Energy Consumption]]&gt;AVERAGE(sensor_data[Filled Energy Consumption]), "High", "Low")</f>
        <v>Low</v>
      </c>
      <c r="T1170" t="s">
        <v>29</v>
      </c>
      <c r="U1170" t="b">
        <v>0</v>
      </c>
      <c r="V1170">
        <v>22</v>
      </c>
      <c r="W1170">
        <v>1</v>
      </c>
      <c r="X1170" t="s">
        <v>19</v>
      </c>
    </row>
    <row r="1171" spans="1:24" x14ac:dyDescent="0.3">
      <c r="A1171" s="1">
        <v>45548.907268518517</v>
      </c>
      <c r="B1171" s="1" t="str">
        <f>TEXT(sensor_data[[#This Row],[Timestamp]], "MMMM")</f>
        <v>September</v>
      </c>
      <c r="C11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71" s="2">
        <f>MONTH(sensor_data[[#This Row],[Timestamp]])</f>
        <v>9</v>
      </c>
      <c r="E1171" s="2">
        <f>DAY(sensor_data[[#This Row],[Timestamp]])</f>
        <v>13</v>
      </c>
      <c r="F1171" t="s">
        <v>473</v>
      </c>
      <c r="H1171">
        <v>79.5</v>
      </c>
      <c r="I1171">
        <v>46.2</v>
      </c>
      <c r="J1171" t="b">
        <v>1</v>
      </c>
      <c r="K1171">
        <v>5</v>
      </c>
      <c r="L1171" t="str">
        <f>IF(sensor_data[[#This Row],[HVAC Setting]]&lt;=2, "Low", IF(sensor_data[[#This Row],[HVAC Setting]]=3, "Normal", "High"))</f>
        <v>High</v>
      </c>
      <c r="M1171">
        <v>28.62</v>
      </c>
      <c r="N1171">
        <v>28.62</v>
      </c>
      <c r="O1171">
        <f>(sensor_data[[#This Row],[Energy Consumption]]-AVERAGE(sensor_data[Energy Consumption]))/_xlfn.STDEV.P(sensor_data[Energy Consumption])</f>
        <v>8.3939465792579368E-2</v>
      </c>
      <c r="P1171" t="str">
        <f>IF(ABS(sensor_data[[#This Row],[z_zcore]])&gt;3, "Outlier", "Normal")</f>
        <v>Normal</v>
      </c>
      <c r="Q1171">
        <f>AVERAGEIF(sensor_data[Unit ID], sensor_data[[#This Row],[Unit ID]], sensor_data[EC])</f>
        <v>19.647142857142853</v>
      </c>
      <c r="R1171">
        <f>IF(ISBLANK(sensor_data[[#This Row],[EC]]), sensor_data[[#This Row],[average]], sensor_data[[#This Row],[EC]])</f>
        <v>28.62</v>
      </c>
      <c r="S1171" t="str">
        <f>IF(sensor_data[[#This Row],[Filled Energy Consumption]]&gt;AVERAGE(sensor_data[Filled Energy Consumption]), "High", "Low")</f>
        <v>High</v>
      </c>
      <c r="T1171" t="s">
        <v>516</v>
      </c>
      <c r="U1171" t="b">
        <v>1</v>
      </c>
      <c r="V1171">
        <v>18</v>
      </c>
      <c r="W1171">
        <v>1</v>
      </c>
      <c r="X1171" t="s">
        <v>19</v>
      </c>
    </row>
    <row r="1172" spans="1:24" x14ac:dyDescent="0.3">
      <c r="A1172" s="1">
        <v>45467.161076388889</v>
      </c>
      <c r="B1172" s="1" t="str">
        <f>TEXT(sensor_data[[#This Row],[Timestamp]], "MMMM")</f>
        <v>June</v>
      </c>
      <c r="C11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72" s="2">
        <f>MONTH(sensor_data[[#This Row],[Timestamp]])</f>
        <v>6</v>
      </c>
      <c r="E1172" s="2">
        <f>DAY(sensor_data[[#This Row],[Timestamp]])</f>
        <v>24</v>
      </c>
      <c r="F1172" t="s">
        <v>473</v>
      </c>
      <c r="H1172">
        <v>86.8</v>
      </c>
      <c r="I1172">
        <v>68.2</v>
      </c>
      <c r="J1172" t="b">
        <v>0</v>
      </c>
      <c r="K1172">
        <v>1</v>
      </c>
      <c r="L1172" t="str">
        <f>IF(sensor_data[[#This Row],[HVAC Setting]]&lt;=2, "Low", IF(sensor_data[[#This Row],[HVAC Setting]]=3, "Normal", "High"))</f>
        <v>Low</v>
      </c>
      <c r="M1172">
        <v>7</v>
      </c>
      <c r="N1172">
        <v>7</v>
      </c>
      <c r="O1172">
        <f>(sensor_data[[#This Row],[Energy Consumption]]-AVERAGE(sensor_data[Energy Consumption]))/_xlfn.STDEV.P(sensor_data[Energy Consumption])</f>
        <v>-0.16746476965858065</v>
      </c>
      <c r="P1172" t="str">
        <f>IF(ABS(sensor_data[[#This Row],[z_zcore]])&gt;3, "Outlier", "Normal")</f>
        <v>Normal</v>
      </c>
      <c r="Q1172">
        <f>AVERAGEIF(sensor_data[Unit ID], sensor_data[[#This Row],[Unit ID]], sensor_data[EC])</f>
        <v>19.647142857142853</v>
      </c>
      <c r="R1172">
        <f>IF(ISBLANK(sensor_data[[#This Row],[EC]]), sensor_data[[#This Row],[average]], sensor_data[[#This Row],[EC]])</f>
        <v>7</v>
      </c>
      <c r="S1172" t="str">
        <f>IF(sensor_data[[#This Row],[Filled Energy Consumption]]&gt;AVERAGE(sensor_data[Filled Energy Consumption]), "High", "Low")</f>
        <v>Low</v>
      </c>
      <c r="T1172" t="s">
        <v>517</v>
      </c>
      <c r="U1172" t="b">
        <v>0</v>
      </c>
      <c r="V1172">
        <v>24</v>
      </c>
      <c r="W1172">
        <v>0</v>
      </c>
      <c r="X1172" t="s">
        <v>19</v>
      </c>
    </row>
    <row r="1173" spans="1:24" x14ac:dyDescent="0.3">
      <c r="A1173" s="1">
        <v>45452.231296296297</v>
      </c>
      <c r="B1173" s="1" t="str">
        <f>TEXT(sensor_data[[#This Row],[Timestamp]], "MMMM")</f>
        <v>June</v>
      </c>
      <c r="C11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73" s="2">
        <f>MONTH(sensor_data[[#This Row],[Timestamp]])</f>
        <v>6</v>
      </c>
      <c r="E1173" s="2">
        <f>DAY(sensor_data[[#This Row],[Timestamp]])</f>
        <v>9</v>
      </c>
      <c r="F1173" t="s">
        <v>473</v>
      </c>
      <c r="H1173">
        <v>94.4</v>
      </c>
      <c r="I1173">
        <v>45.6</v>
      </c>
      <c r="J1173" t="b">
        <v>1</v>
      </c>
      <c r="K1173">
        <v>3.5</v>
      </c>
      <c r="L1173" t="str">
        <f>IF(sensor_data[[#This Row],[HVAC Setting]]&lt;=2, "Low", IF(sensor_data[[#This Row],[HVAC Setting]]=3, "Normal", "High"))</f>
        <v>High</v>
      </c>
      <c r="M1173">
        <v>21.95</v>
      </c>
      <c r="N1173">
        <v>21.95</v>
      </c>
      <c r="O1173">
        <f>(sensor_data[[#This Row],[Energy Consumption]]-AVERAGE(sensor_data[Energy Consumption]))/_xlfn.STDEV.P(sensor_data[Energy Consumption])</f>
        <v>6.3785846427533857E-3</v>
      </c>
      <c r="P1173" t="str">
        <f>IF(ABS(sensor_data[[#This Row],[z_zcore]])&gt;3, "Outlier", "Normal")</f>
        <v>Normal</v>
      </c>
      <c r="Q1173">
        <f>AVERAGEIF(sensor_data[Unit ID], sensor_data[[#This Row],[Unit ID]], sensor_data[EC])</f>
        <v>19.647142857142853</v>
      </c>
      <c r="R1173">
        <f>IF(ISBLANK(sensor_data[[#This Row],[EC]]), sensor_data[[#This Row],[average]], sensor_data[[#This Row],[EC]])</f>
        <v>21.95</v>
      </c>
      <c r="S1173" t="str">
        <f>IF(sensor_data[[#This Row],[Filled Energy Consumption]]&gt;AVERAGE(sensor_data[Filled Energy Consumption]), "High", "Low")</f>
        <v>High</v>
      </c>
      <c r="T1173" t="s">
        <v>295</v>
      </c>
      <c r="U1173" t="b">
        <v>1</v>
      </c>
      <c r="V1173">
        <v>3</v>
      </c>
      <c r="W1173">
        <v>0</v>
      </c>
      <c r="X1173" t="s">
        <v>14</v>
      </c>
    </row>
    <row r="1174" spans="1:24" x14ac:dyDescent="0.3">
      <c r="A1174" s="1">
        <v>45635.898414351854</v>
      </c>
      <c r="B1174" s="1" t="str">
        <f>TEXT(sensor_data[[#This Row],[Timestamp]], "MMMM")</f>
        <v>December</v>
      </c>
      <c r="C11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74" s="2">
        <f>MONTH(sensor_data[[#This Row],[Timestamp]])</f>
        <v>12</v>
      </c>
      <c r="E1174" s="2">
        <f>DAY(sensor_data[[#This Row],[Timestamp]])</f>
        <v>9</v>
      </c>
      <c r="F1174" t="s">
        <v>473</v>
      </c>
      <c r="H1174">
        <v>50.4</v>
      </c>
      <c r="I1174">
        <v>31</v>
      </c>
      <c r="J1174" t="b">
        <v>0</v>
      </c>
      <c r="K1174">
        <v>4</v>
      </c>
      <c r="L1174" t="str">
        <f>IF(sensor_data[[#This Row],[HVAC Setting]]&lt;=2, "Low", IF(sensor_data[[#This Row],[HVAC Setting]]=3, "Normal", "High"))</f>
        <v>High</v>
      </c>
      <c r="M1174">
        <v>20</v>
      </c>
      <c r="N1174">
        <v>20</v>
      </c>
      <c r="O1174">
        <f>(sensor_data[[#This Row],[Energy Consumption]]-AVERAGE(sensor_data[Energy Consumption]))/_xlfn.STDEV.P(sensor_data[Energy Consumption])</f>
        <v>-1.6296635483507568E-2</v>
      </c>
      <c r="P1174" t="str">
        <f>IF(ABS(sensor_data[[#This Row],[z_zcore]])&gt;3, "Outlier", "Normal")</f>
        <v>Normal</v>
      </c>
      <c r="Q1174">
        <f>AVERAGEIF(sensor_data[Unit ID], sensor_data[[#This Row],[Unit ID]], sensor_data[EC])</f>
        <v>19.647142857142853</v>
      </c>
      <c r="R1174">
        <f>IF(ISBLANK(sensor_data[[#This Row],[EC]]), sensor_data[[#This Row],[average]], sensor_data[[#This Row],[EC]])</f>
        <v>20</v>
      </c>
      <c r="S1174" t="str">
        <f>IF(sensor_data[[#This Row],[Filled Energy Consumption]]&gt;AVERAGE(sensor_data[Filled Energy Consumption]), "High", "Low")</f>
        <v>High</v>
      </c>
      <c r="T1174" t="s">
        <v>347</v>
      </c>
      <c r="U1174" t="b">
        <v>0</v>
      </c>
      <c r="V1174">
        <v>19</v>
      </c>
      <c r="W1174">
        <v>0</v>
      </c>
      <c r="X1174" t="s">
        <v>14</v>
      </c>
    </row>
    <row r="1175" spans="1:24" x14ac:dyDescent="0.3">
      <c r="A1175" s="1">
        <v>45550.12263888889</v>
      </c>
      <c r="B1175" s="1" t="str">
        <f>TEXT(sensor_data[[#This Row],[Timestamp]], "MMMM")</f>
        <v>September</v>
      </c>
      <c r="C11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75" s="2">
        <f>MONTH(sensor_data[[#This Row],[Timestamp]])</f>
        <v>9</v>
      </c>
      <c r="E1175" s="2">
        <f>DAY(sensor_data[[#This Row],[Timestamp]])</f>
        <v>15</v>
      </c>
      <c r="F1175" t="s">
        <v>473</v>
      </c>
      <c r="H1175">
        <v>77.3</v>
      </c>
      <c r="I1175">
        <v>38.700000000000003</v>
      </c>
      <c r="J1175" t="b">
        <v>1</v>
      </c>
      <c r="K1175">
        <v>3.5</v>
      </c>
      <c r="L1175" t="str">
        <f>IF(sensor_data[[#This Row],[HVAC Setting]]&lt;=2, "Low", IF(sensor_data[[#This Row],[HVAC Setting]]=3, "Normal", "High"))</f>
        <v>High</v>
      </c>
      <c r="M1175">
        <v>22.4</v>
      </c>
      <c r="N1175">
        <v>22.4</v>
      </c>
      <c r="O1175">
        <f>(sensor_data[[#This Row],[Energy Consumption]]-AVERAGE(sensor_data[Energy Consumption]))/_xlfn.STDEV.P(sensor_data[Energy Consumption])</f>
        <v>1.1611327748813601E-2</v>
      </c>
      <c r="P1175" t="str">
        <f>IF(ABS(sensor_data[[#This Row],[z_zcore]])&gt;3, "Outlier", "Normal")</f>
        <v>Normal</v>
      </c>
      <c r="Q1175">
        <f>AVERAGEIF(sensor_data[Unit ID], sensor_data[[#This Row],[Unit ID]], sensor_data[EC])</f>
        <v>19.647142857142853</v>
      </c>
      <c r="R1175">
        <f>IF(ISBLANK(sensor_data[[#This Row],[EC]]), sensor_data[[#This Row],[average]], sensor_data[[#This Row],[EC]])</f>
        <v>22.4</v>
      </c>
      <c r="S1175" t="str">
        <f>IF(sensor_data[[#This Row],[Filled Energy Consumption]]&gt;AVERAGE(sensor_data[Filled Energy Consumption]), "High", "Low")</f>
        <v>High</v>
      </c>
      <c r="T1175" t="s">
        <v>314</v>
      </c>
      <c r="U1175" t="b">
        <v>1</v>
      </c>
      <c r="V1175">
        <v>5</v>
      </c>
      <c r="W1175">
        <v>1</v>
      </c>
      <c r="X1175" t="s">
        <v>17</v>
      </c>
    </row>
    <row r="1176" spans="1:24" x14ac:dyDescent="0.3">
      <c r="A1176" s="1">
        <v>45574.895914351851</v>
      </c>
      <c r="B1176" s="1" t="str">
        <f>TEXT(sensor_data[[#This Row],[Timestamp]], "MMMM")</f>
        <v>October</v>
      </c>
      <c r="C11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76" s="2">
        <f>MONTH(sensor_data[[#This Row],[Timestamp]])</f>
        <v>10</v>
      </c>
      <c r="E1176" s="2">
        <f>DAY(sensor_data[[#This Row],[Timestamp]])</f>
        <v>9</v>
      </c>
      <c r="F1176" t="s">
        <v>473</v>
      </c>
      <c r="H1176">
        <v>73.400000000000006</v>
      </c>
      <c r="I1176">
        <v>46</v>
      </c>
      <c r="J1176" t="b">
        <v>1</v>
      </c>
      <c r="K1176">
        <v>3</v>
      </c>
      <c r="L1176" t="str">
        <f>IF(sensor_data[[#This Row],[HVAC Setting]]&lt;=2, "Low", IF(sensor_data[[#This Row],[HVAC Setting]]=3, "Normal", "High"))</f>
        <v>Normal</v>
      </c>
      <c r="M1176">
        <v>16.55</v>
      </c>
      <c r="N1176">
        <v>16.55</v>
      </c>
      <c r="O1176">
        <f>(sensor_data[[#This Row],[Energy Consumption]]-AVERAGE(sensor_data[Energy Consumption]))/_xlfn.STDEV.P(sensor_data[Energy Consumption])</f>
        <v>-5.6414332629969262E-2</v>
      </c>
      <c r="P1176" t="str">
        <f>IF(ABS(sensor_data[[#This Row],[z_zcore]])&gt;3, "Outlier", "Normal")</f>
        <v>Normal</v>
      </c>
      <c r="Q1176">
        <f>AVERAGEIF(sensor_data[Unit ID], sensor_data[[#This Row],[Unit ID]], sensor_data[EC])</f>
        <v>19.647142857142853</v>
      </c>
      <c r="R1176">
        <f>IF(ISBLANK(sensor_data[[#This Row],[EC]]), sensor_data[[#This Row],[average]], sensor_data[[#This Row],[EC]])</f>
        <v>16.55</v>
      </c>
      <c r="S1176" t="str">
        <f>IF(sensor_data[[#This Row],[Filled Energy Consumption]]&gt;AVERAGE(sensor_data[Filled Energy Consumption]), "High", "Low")</f>
        <v>Low</v>
      </c>
      <c r="T1176" t="s">
        <v>15</v>
      </c>
      <c r="U1176" t="b">
        <v>1</v>
      </c>
      <c r="V1176">
        <v>9</v>
      </c>
      <c r="W1176">
        <v>1</v>
      </c>
      <c r="X1176" t="s">
        <v>17</v>
      </c>
    </row>
    <row r="1177" spans="1:24" x14ac:dyDescent="0.3">
      <c r="A1177" s="1">
        <v>45620.645798611113</v>
      </c>
      <c r="B1177" s="1" t="str">
        <f>TEXT(sensor_data[[#This Row],[Timestamp]], "MMMM")</f>
        <v>November</v>
      </c>
      <c r="C11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77" s="2">
        <f>MONTH(sensor_data[[#This Row],[Timestamp]])</f>
        <v>11</v>
      </c>
      <c r="E1177" s="2">
        <f>DAY(sensor_data[[#This Row],[Timestamp]])</f>
        <v>24</v>
      </c>
      <c r="F1177" t="s">
        <v>473</v>
      </c>
      <c r="H1177">
        <v>65.8</v>
      </c>
      <c r="I1177">
        <v>41.8</v>
      </c>
      <c r="J1177" t="b">
        <v>0</v>
      </c>
      <c r="K1177">
        <v>3.5</v>
      </c>
      <c r="L1177" t="str">
        <f>IF(sensor_data[[#This Row],[HVAC Setting]]&lt;=2, "Low", IF(sensor_data[[#This Row],[HVAC Setting]]=3, "Normal", "High"))</f>
        <v>High</v>
      </c>
      <c r="M1177">
        <v>18.38</v>
      </c>
      <c r="N1177">
        <v>18.38</v>
      </c>
      <c r="O1177">
        <f>(sensor_data[[#This Row],[Energy Consumption]]-AVERAGE(sensor_data[Energy Consumption]))/_xlfn.STDEV.P(sensor_data[Energy Consumption])</f>
        <v>-3.513451066532438E-2</v>
      </c>
      <c r="P1177" t="str">
        <f>IF(ABS(sensor_data[[#This Row],[z_zcore]])&gt;3, "Outlier", "Normal")</f>
        <v>Normal</v>
      </c>
      <c r="Q1177">
        <f>AVERAGEIF(sensor_data[Unit ID], sensor_data[[#This Row],[Unit ID]], sensor_data[EC])</f>
        <v>19.647142857142853</v>
      </c>
      <c r="R1177">
        <f>IF(ISBLANK(sensor_data[[#This Row],[EC]]), sensor_data[[#This Row],[average]], sensor_data[[#This Row],[EC]])</f>
        <v>18.38</v>
      </c>
      <c r="S1177" t="str">
        <f>IF(sensor_data[[#This Row],[Filled Energy Consumption]]&gt;AVERAGE(sensor_data[Filled Energy Consumption]), "High", "Low")</f>
        <v>High</v>
      </c>
      <c r="T1177" t="s">
        <v>258</v>
      </c>
      <c r="U1177" t="b">
        <v>0</v>
      </c>
      <c r="V1177">
        <v>17</v>
      </c>
      <c r="W1177">
        <v>0</v>
      </c>
      <c r="X1177" t="s">
        <v>14</v>
      </c>
    </row>
    <row r="1178" spans="1:24" x14ac:dyDescent="0.3">
      <c r="A1178" s="1">
        <v>45632.985671296294</v>
      </c>
      <c r="B1178" s="1" t="str">
        <f>TEXT(sensor_data[[#This Row],[Timestamp]], "MMMM")</f>
        <v>December</v>
      </c>
      <c r="C11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78" s="2">
        <f>MONTH(sensor_data[[#This Row],[Timestamp]])</f>
        <v>12</v>
      </c>
      <c r="E1178" s="2">
        <f>DAY(sensor_data[[#This Row],[Timestamp]])</f>
        <v>6</v>
      </c>
      <c r="F1178" t="s">
        <v>473</v>
      </c>
      <c r="H1178">
        <v>47.8</v>
      </c>
      <c r="I1178">
        <v>32.700000000000003</v>
      </c>
      <c r="J1178" t="b">
        <v>0</v>
      </c>
      <c r="K1178">
        <v>3</v>
      </c>
      <c r="L1178" t="str">
        <f>IF(sensor_data[[#This Row],[HVAC Setting]]&lt;=2, "Low", IF(sensor_data[[#This Row],[HVAC Setting]]=3, "Normal", "High"))</f>
        <v>Normal</v>
      </c>
      <c r="M1178">
        <v>17</v>
      </c>
      <c r="N1178">
        <v>17</v>
      </c>
      <c r="O1178">
        <f>(sensor_data[[#This Row],[Energy Consumption]]-AVERAGE(sensor_data[Energy Consumption]))/_xlfn.STDEV.P(sensor_data[Energy Consumption])</f>
        <v>-5.1181589523909048E-2</v>
      </c>
      <c r="P1178" t="str">
        <f>IF(ABS(sensor_data[[#This Row],[z_zcore]])&gt;3, "Outlier", "Normal")</f>
        <v>Normal</v>
      </c>
      <c r="Q1178">
        <f>AVERAGEIF(sensor_data[Unit ID], sensor_data[[#This Row],[Unit ID]], sensor_data[EC])</f>
        <v>19.647142857142853</v>
      </c>
      <c r="R1178">
        <f>IF(ISBLANK(sensor_data[[#This Row],[EC]]), sensor_data[[#This Row],[average]], sensor_data[[#This Row],[EC]])</f>
        <v>17</v>
      </c>
      <c r="S1178" t="str">
        <f>IF(sensor_data[[#This Row],[Filled Energy Consumption]]&gt;AVERAGE(sensor_data[Filled Energy Consumption]), "High", "Low")</f>
        <v>Low</v>
      </c>
      <c r="T1178" t="s">
        <v>518</v>
      </c>
      <c r="U1178" t="b">
        <v>0</v>
      </c>
      <c r="V1178">
        <v>5</v>
      </c>
      <c r="W1178">
        <v>0</v>
      </c>
      <c r="X1178" t="s">
        <v>14</v>
      </c>
    </row>
    <row r="1179" spans="1:24" x14ac:dyDescent="0.3">
      <c r="A1179" s="1">
        <v>45358.830231481479</v>
      </c>
      <c r="B1179" s="1" t="str">
        <f>TEXT(sensor_data[[#This Row],[Timestamp]], "MMMM")</f>
        <v>March</v>
      </c>
      <c r="C11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79" s="2">
        <f>MONTH(sensor_data[[#This Row],[Timestamp]])</f>
        <v>3</v>
      </c>
      <c r="E1179" s="2">
        <f>DAY(sensor_data[[#This Row],[Timestamp]])</f>
        <v>7</v>
      </c>
      <c r="F1179" t="s">
        <v>473</v>
      </c>
      <c r="H1179">
        <v>78.3</v>
      </c>
      <c r="I1179">
        <v>55.4</v>
      </c>
      <c r="J1179" t="b">
        <v>1</v>
      </c>
      <c r="K1179">
        <v>5</v>
      </c>
      <c r="L1179" t="str">
        <f>IF(sensor_data[[#This Row],[HVAC Setting]]&lt;=2, "Low", IF(sensor_data[[#This Row],[HVAC Setting]]=3, "Normal", "High"))</f>
        <v>High</v>
      </c>
      <c r="M1179">
        <v>29.83</v>
      </c>
      <c r="N1179">
        <v>29.83</v>
      </c>
      <c r="O1179">
        <f>(sensor_data[[#This Row],[Energy Consumption]]-AVERAGE(sensor_data[Energy Consumption]))/_xlfn.STDEV.P(sensor_data[Energy Consumption])</f>
        <v>9.8009730588874605E-2</v>
      </c>
      <c r="P1179" t="str">
        <f>IF(ABS(sensor_data[[#This Row],[z_zcore]])&gt;3, "Outlier", "Normal")</f>
        <v>Normal</v>
      </c>
      <c r="Q1179">
        <f>AVERAGEIF(sensor_data[Unit ID], sensor_data[[#This Row],[Unit ID]], sensor_data[EC])</f>
        <v>19.647142857142853</v>
      </c>
      <c r="R1179">
        <f>IF(ISBLANK(sensor_data[[#This Row],[EC]]), sensor_data[[#This Row],[average]], sensor_data[[#This Row],[EC]])</f>
        <v>29.83</v>
      </c>
      <c r="S1179" t="str">
        <f>IF(sensor_data[[#This Row],[Filled Energy Consumption]]&gt;AVERAGE(sensor_data[Filled Energy Consumption]), "High", "Low")</f>
        <v>High</v>
      </c>
      <c r="T1179" t="s">
        <v>495</v>
      </c>
      <c r="U1179" t="b">
        <v>1</v>
      </c>
      <c r="V1179">
        <v>4</v>
      </c>
      <c r="W1179">
        <v>1</v>
      </c>
      <c r="X1179" t="s">
        <v>17</v>
      </c>
    </row>
    <row r="1180" spans="1:24" x14ac:dyDescent="0.3">
      <c r="A1180" s="1">
        <v>45583.277094907404</v>
      </c>
      <c r="B1180" s="1" t="str">
        <f>TEXT(sensor_data[[#This Row],[Timestamp]], "MMMM")</f>
        <v>October</v>
      </c>
      <c r="C11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80" s="2">
        <f>MONTH(sensor_data[[#This Row],[Timestamp]])</f>
        <v>10</v>
      </c>
      <c r="E1180" s="2">
        <f>DAY(sensor_data[[#This Row],[Timestamp]])</f>
        <v>18</v>
      </c>
      <c r="F1180" t="s">
        <v>473</v>
      </c>
      <c r="H1180">
        <v>74</v>
      </c>
      <c r="I1180">
        <v>33.1</v>
      </c>
      <c r="J1180" t="b">
        <v>0</v>
      </c>
      <c r="K1180">
        <v>1</v>
      </c>
      <c r="L1180" t="str">
        <f>IF(sensor_data[[#This Row],[HVAC Setting]]&lt;=2, "Low", IF(sensor_data[[#This Row],[HVAC Setting]]=3, "Normal", "High"))</f>
        <v>Low</v>
      </c>
      <c r="M1180">
        <v>5</v>
      </c>
      <c r="N1180">
        <v>5</v>
      </c>
      <c r="O1180">
        <f>(sensor_data[[#This Row],[Energy Consumption]]-AVERAGE(sensor_data[Energy Consumption]))/_xlfn.STDEV.P(sensor_data[Energy Consumption])</f>
        <v>-0.19072140568551499</v>
      </c>
      <c r="P1180" t="str">
        <f>IF(ABS(sensor_data[[#This Row],[z_zcore]])&gt;3, "Outlier", "Normal")</f>
        <v>Normal</v>
      </c>
      <c r="Q1180">
        <f>AVERAGEIF(sensor_data[Unit ID], sensor_data[[#This Row],[Unit ID]], sensor_data[EC])</f>
        <v>19.647142857142853</v>
      </c>
      <c r="R1180">
        <f>IF(ISBLANK(sensor_data[[#This Row],[EC]]), sensor_data[[#This Row],[average]], sensor_data[[#This Row],[EC]])</f>
        <v>5</v>
      </c>
      <c r="S1180" t="str">
        <f>IF(sensor_data[[#This Row],[Filled Energy Consumption]]&gt;AVERAGE(sensor_data[Filled Energy Consumption]), "High", "Low")</f>
        <v>Low</v>
      </c>
      <c r="T1180" t="s">
        <v>457</v>
      </c>
      <c r="U1180" t="b">
        <v>0</v>
      </c>
      <c r="V1180">
        <v>9</v>
      </c>
      <c r="W1180">
        <v>0</v>
      </c>
      <c r="X1180" t="s">
        <v>19</v>
      </c>
    </row>
    <row r="1181" spans="1:24" x14ac:dyDescent="0.3">
      <c r="A1181" s="1">
        <v>45459.524687500001</v>
      </c>
      <c r="B1181" s="1" t="str">
        <f>TEXT(sensor_data[[#This Row],[Timestamp]], "MMMM")</f>
        <v>June</v>
      </c>
      <c r="C11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81" s="2">
        <f>MONTH(sensor_data[[#This Row],[Timestamp]])</f>
        <v>6</v>
      </c>
      <c r="E1181" s="2">
        <f>DAY(sensor_data[[#This Row],[Timestamp]])</f>
        <v>16</v>
      </c>
      <c r="F1181" t="s">
        <v>473</v>
      </c>
      <c r="H1181">
        <v>98.8</v>
      </c>
      <c r="I1181">
        <v>48.4</v>
      </c>
      <c r="J1181" t="b">
        <v>1</v>
      </c>
      <c r="K1181">
        <v>5</v>
      </c>
      <c r="L1181" t="str">
        <f>IF(sensor_data[[#This Row],[HVAC Setting]]&lt;=2, "Low", IF(sensor_data[[#This Row],[HVAC Setting]]=3, "Normal", "High"))</f>
        <v>High</v>
      </c>
      <c r="M1181">
        <v>31.14</v>
      </c>
      <c r="N1181">
        <v>31.14</v>
      </c>
      <c r="O1181">
        <f>(sensor_data[[#This Row],[Energy Consumption]]-AVERAGE(sensor_data[Energy Consumption]))/_xlfn.STDEV.P(sensor_data[Energy Consumption])</f>
        <v>0.11324282718651661</v>
      </c>
      <c r="P1181" t="str">
        <f>IF(ABS(sensor_data[[#This Row],[z_zcore]])&gt;3, "Outlier", "Normal")</f>
        <v>Normal</v>
      </c>
      <c r="Q1181">
        <f>AVERAGEIF(sensor_data[Unit ID], sensor_data[[#This Row],[Unit ID]], sensor_data[EC])</f>
        <v>19.647142857142853</v>
      </c>
      <c r="R1181">
        <f>IF(ISBLANK(sensor_data[[#This Row],[EC]]), sensor_data[[#This Row],[average]], sensor_data[[#This Row],[EC]])</f>
        <v>31.14</v>
      </c>
      <c r="S1181" t="str">
        <f>IF(sensor_data[[#This Row],[Filled Energy Consumption]]&gt;AVERAGE(sensor_data[Filled Energy Consumption]), "High", "Low")</f>
        <v>High</v>
      </c>
      <c r="T1181" t="s">
        <v>426</v>
      </c>
      <c r="U1181" t="b">
        <v>1</v>
      </c>
      <c r="V1181">
        <v>4</v>
      </c>
      <c r="W1181">
        <v>1</v>
      </c>
      <c r="X1181" t="s">
        <v>19</v>
      </c>
    </row>
    <row r="1182" spans="1:24" x14ac:dyDescent="0.3">
      <c r="A1182" s="1">
        <v>45311.704618055555</v>
      </c>
      <c r="B1182" s="1" t="str">
        <f>TEXT(sensor_data[[#This Row],[Timestamp]], "MMMM")</f>
        <v>January</v>
      </c>
      <c r="C11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82" s="2">
        <f>MONTH(sensor_data[[#This Row],[Timestamp]])</f>
        <v>1</v>
      </c>
      <c r="E1182" s="2">
        <f>DAY(sensor_data[[#This Row],[Timestamp]])</f>
        <v>20</v>
      </c>
      <c r="F1182" t="s">
        <v>357</v>
      </c>
      <c r="H1182">
        <v>45.7</v>
      </c>
      <c r="I1182">
        <v>34.5</v>
      </c>
      <c r="J1182" t="b">
        <v>1</v>
      </c>
      <c r="K1182">
        <v>4.5</v>
      </c>
      <c r="L1182" t="str">
        <f>IF(sensor_data[[#This Row],[HVAC Setting]]&lt;=2, "Low", IF(sensor_data[[#This Row],[HVAC Setting]]=3, "Normal", "High"))</f>
        <v>High</v>
      </c>
      <c r="M1182">
        <v>28.37</v>
      </c>
      <c r="N1182">
        <v>28.37</v>
      </c>
      <c r="O1182">
        <f>(sensor_data[[#This Row],[Energy Consumption]]-AVERAGE(sensor_data[Energy Consumption]))/_xlfn.STDEV.P(sensor_data[Energy Consumption])</f>
        <v>8.1032386289212582E-2</v>
      </c>
      <c r="P1182" t="str">
        <f>IF(ABS(sensor_data[[#This Row],[z_zcore]])&gt;3, "Outlier", "Normal")</f>
        <v>Normal</v>
      </c>
      <c r="Q1182">
        <f>AVERAGEIF(sensor_data[Unit ID], sensor_data[[#This Row],[Unit ID]], sensor_data[EC])</f>
        <v>17.811296296296295</v>
      </c>
      <c r="R1182">
        <f>IF(ISBLANK(sensor_data[[#This Row],[EC]]), sensor_data[[#This Row],[average]], sensor_data[[#This Row],[EC]])</f>
        <v>28.37</v>
      </c>
      <c r="S1182" t="str">
        <f>IF(sensor_data[[#This Row],[Filled Energy Consumption]]&gt;AVERAGE(sensor_data[Filled Energy Consumption]), "High", "Low")</f>
        <v>High</v>
      </c>
      <c r="T1182" t="s">
        <v>234</v>
      </c>
      <c r="U1182" t="b">
        <v>1</v>
      </c>
      <c r="V1182">
        <v>6</v>
      </c>
      <c r="W1182">
        <v>1</v>
      </c>
      <c r="X1182" t="s">
        <v>19</v>
      </c>
    </row>
    <row r="1183" spans="1:24" x14ac:dyDescent="0.3">
      <c r="A1183" s="1">
        <v>45344.964722222219</v>
      </c>
      <c r="B1183" s="1" t="str">
        <f>TEXT(sensor_data[[#This Row],[Timestamp]], "MMMM")</f>
        <v>February</v>
      </c>
      <c r="C11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83" s="2">
        <f>MONTH(sensor_data[[#This Row],[Timestamp]])</f>
        <v>2</v>
      </c>
      <c r="E1183" s="2">
        <f>DAY(sensor_data[[#This Row],[Timestamp]])</f>
        <v>22</v>
      </c>
      <c r="F1183" t="s">
        <v>357</v>
      </c>
      <c r="H1183">
        <v>36.9</v>
      </c>
      <c r="I1183">
        <v>28.1</v>
      </c>
      <c r="J1183" t="b">
        <v>1</v>
      </c>
      <c r="K1183">
        <v>3</v>
      </c>
      <c r="L1183" t="str">
        <f>IF(sensor_data[[#This Row],[HVAC Setting]]&lt;=2, "Low", IF(sensor_data[[#This Row],[HVAC Setting]]=3, "Normal", "High"))</f>
        <v>Normal</v>
      </c>
      <c r="M1183">
        <v>19.329999999999998</v>
      </c>
      <c r="N1183">
        <v>19.329999999999998</v>
      </c>
      <c r="O1183">
        <f>(sensor_data[[#This Row],[Energy Consumption]]-AVERAGE(sensor_data[Energy Consumption]))/_xlfn.STDEV.P(sensor_data[Energy Consumption])</f>
        <v>-2.4087608552530587E-2</v>
      </c>
      <c r="P1183" t="str">
        <f>IF(ABS(sensor_data[[#This Row],[z_zcore]])&gt;3, "Outlier", "Normal")</f>
        <v>Normal</v>
      </c>
      <c r="Q1183">
        <f>AVERAGEIF(sensor_data[Unit ID], sensor_data[[#This Row],[Unit ID]], sensor_data[EC])</f>
        <v>17.811296296296295</v>
      </c>
      <c r="R1183">
        <f>IF(ISBLANK(sensor_data[[#This Row],[EC]]), sensor_data[[#This Row],[average]], sensor_data[[#This Row],[EC]])</f>
        <v>19.329999999999998</v>
      </c>
      <c r="S1183" t="str">
        <f>IF(sensor_data[[#This Row],[Filled Energy Consumption]]&gt;AVERAGE(sensor_data[Filled Energy Consumption]), "High", "Low")</f>
        <v>High</v>
      </c>
      <c r="T1183" t="s">
        <v>519</v>
      </c>
      <c r="U1183" t="b">
        <v>1</v>
      </c>
      <c r="V1183">
        <v>9</v>
      </c>
      <c r="W1183">
        <v>0</v>
      </c>
      <c r="X1183" t="s">
        <v>19</v>
      </c>
    </row>
    <row r="1184" spans="1:24" x14ac:dyDescent="0.3">
      <c r="A1184" s="1">
        <v>45508.82303240741</v>
      </c>
      <c r="B1184" s="1" t="str">
        <f>TEXT(sensor_data[[#This Row],[Timestamp]], "MMMM")</f>
        <v>August</v>
      </c>
      <c r="C11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84" s="2">
        <f>MONTH(sensor_data[[#This Row],[Timestamp]])</f>
        <v>8</v>
      </c>
      <c r="E1184" s="2">
        <f>DAY(sensor_data[[#This Row],[Timestamp]])</f>
        <v>4</v>
      </c>
      <c r="F1184" t="s">
        <v>357</v>
      </c>
      <c r="H1184">
        <v>91.5</v>
      </c>
      <c r="I1184">
        <v>64.7</v>
      </c>
      <c r="J1184" t="b">
        <v>1</v>
      </c>
      <c r="K1184">
        <v>5</v>
      </c>
      <c r="L1184" t="str">
        <f>IF(sensor_data[[#This Row],[HVAC Setting]]&lt;=2, "Low", IF(sensor_data[[#This Row],[HVAC Setting]]=3, "Normal", "High"))</f>
        <v>High</v>
      </c>
      <c r="M1184">
        <v>33.42</v>
      </c>
      <c r="N1184">
        <v>33.42</v>
      </c>
      <c r="O1184">
        <f>(sensor_data[[#This Row],[Energy Consumption]]-AVERAGE(sensor_data[Energy Consumption]))/_xlfn.STDEV.P(sensor_data[Energy Consumption])</f>
        <v>0.13975539225722175</v>
      </c>
      <c r="P1184" t="str">
        <f>IF(ABS(sensor_data[[#This Row],[z_zcore]])&gt;3, "Outlier", "Normal")</f>
        <v>Normal</v>
      </c>
      <c r="Q1184">
        <f>AVERAGEIF(sensor_data[Unit ID], sensor_data[[#This Row],[Unit ID]], sensor_data[EC])</f>
        <v>17.811296296296295</v>
      </c>
      <c r="R1184">
        <f>IF(ISBLANK(sensor_data[[#This Row],[EC]]), sensor_data[[#This Row],[average]], sensor_data[[#This Row],[EC]])</f>
        <v>33.42</v>
      </c>
      <c r="S1184" t="str">
        <f>IF(sensor_data[[#This Row],[Filled Energy Consumption]]&gt;AVERAGE(sensor_data[Filled Energy Consumption]), "High", "Low")</f>
        <v>High</v>
      </c>
      <c r="T1184" t="s">
        <v>520</v>
      </c>
      <c r="U1184" t="b">
        <v>1</v>
      </c>
      <c r="V1184">
        <v>6</v>
      </c>
      <c r="W1184">
        <v>1</v>
      </c>
      <c r="X1184" t="s">
        <v>14</v>
      </c>
    </row>
    <row r="1185" spans="1:24" x14ac:dyDescent="0.3">
      <c r="A1185" s="1">
        <v>45490.12263888889</v>
      </c>
      <c r="B1185" s="1" t="str">
        <f>TEXT(sensor_data[[#This Row],[Timestamp]], "MMMM")</f>
        <v>July</v>
      </c>
      <c r="C11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85" s="2">
        <f>MONTH(sensor_data[[#This Row],[Timestamp]])</f>
        <v>7</v>
      </c>
      <c r="E1185" s="2">
        <f>DAY(sensor_data[[#This Row],[Timestamp]])</f>
        <v>17</v>
      </c>
      <c r="F1185" t="s">
        <v>357</v>
      </c>
      <c r="H1185">
        <v>90.4</v>
      </c>
      <c r="I1185">
        <v>49.1</v>
      </c>
      <c r="J1185" t="b">
        <v>0</v>
      </c>
      <c r="K1185">
        <v>2</v>
      </c>
      <c r="L1185" t="str">
        <f>IF(sensor_data[[#This Row],[HVAC Setting]]&lt;=2, "Low", IF(sensor_data[[#This Row],[HVAC Setting]]=3, "Normal", "High"))</f>
        <v>Low</v>
      </c>
      <c r="M1185">
        <v>12</v>
      </c>
      <c r="N1185">
        <v>12</v>
      </c>
      <c r="O1185">
        <f>(sensor_data[[#This Row],[Energy Consumption]]-AVERAGE(sensor_data[Energy Consumption]))/_xlfn.STDEV.P(sensor_data[Energy Consumption])</f>
        <v>-0.10932317959124485</v>
      </c>
      <c r="P1185" t="str">
        <f>IF(ABS(sensor_data[[#This Row],[z_zcore]])&gt;3, "Outlier", "Normal")</f>
        <v>Normal</v>
      </c>
      <c r="Q1185">
        <f>AVERAGEIF(sensor_data[Unit ID], sensor_data[[#This Row],[Unit ID]], sensor_data[EC])</f>
        <v>17.811296296296295</v>
      </c>
      <c r="R1185">
        <f>IF(ISBLANK(sensor_data[[#This Row],[EC]]), sensor_data[[#This Row],[average]], sensor_data[[#This Row],[EC]])</f>
        <v>12</v>
      </c>
      <c r="S1185" t="str">
        <f>IF(sensor_data[[#This Row],[Filled Energy Consumption]]&gt;AVERAGE(sensor_data[Filled Energy Consumption]), "High", "Low")</f>
        <v>Low</v>
      </c>
      <c r="T1185" t="s">
        <v>167</v>
      </c>
      <c r="U1185" t="b">
        <v>0</v>
      </c>
      <c r="V1185">
        <v>15</v>
      </c>
      <c r="W1185">
        <v>0</v>
      </c>
      <c r="X1185" t="s">
        <v>14</v>
      </c>
    </row>
    <row r="1186" spans="1:24" x14ac:dyDescent="0.3">
      <c r="A1186" s="1">
        <v>45502.128935185188</v>
      </c>
      <c r="B1186" s="1" t="str">
        <f>TEXT(sensor_data[[#This Row],[Timestamp]], "MMMM")</f>
        <v>July</v>
      </c>
      <c r="C11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86" s="2">
        <f>MONTH(sensor_data[[#This Row],[Timestamp]])</f>
        <v>7</v>
      </c>
      <c r="E1186" s="2">
        <f>DAY(sensor_data[[#This Row],[Timestamp]])</f>
        <v>29</v>
      </c>
      <c r="F1186" t="s">
        <v>357</v>
      </c>
      <c r="H1186">
        <v>89.1</v>
      </c>
      <c r="I1186">
        <v>60.8</v>
      </c>
      <c r="J1186" t="b">
        <v>1</v>
      </c>
      <c r="K1186">
        <v>3</v>
      </c>
      <c r="L1186" t="str">
        <f>IF(sensor_data[[#This Row],[HVAC Setting]]&lt;=2, "Low", IF(sensor_data[[#This Row],[HVAC Setting]]=3, "Normal", "High"))</f>
        <v>Normal</v>
      </c>
      <c r="M1186">
        <v>18.75</v>
      </c>
      <c r="N1186">
        <v>18.75</v>
      </c>
      <c r="O1186">
        <f>(sensor_data[[#This Row],[Energy Consumption]]-AVERAGE(sensor_data[Energy Consumption]))/_xlfn.STDEV.P(sensor_data[Energy Consumption])</f>
        <v>-3.083203300034152E-2</v>
      </c>
      <c r="P1186" t="str">
        <f>IF(ABS(sensor_data[[#This Row],[z_zcore]])&gt;3, "Outlier", "Normal")</f>
        <v>Normal</v>
      </c>
      <c r="Q1186">
        <f>AVERAGEIF(sensor_data[Unit ID], sensor_data[[#This Row],[Unit ID]], sensor_data[EC])</f>
        <v>17.811296296296295</v>
      </c>
      <c r="R1186">
        <f>IF(ISBLANK(sensor_data[[#This Row],[EC]]), sensor_data[[#This Row],[average]], sensor_data[[#This Row],[EC]])</f>
        <v>18.75</v>
      </c>
      <c r="S1186" t="str">
        <f>IF(sensor_data[[#This Row],[Filled Energy Consumption]]&gt;AVERAGE(sensor_data[Filled Energy Consumption]), "High", "Low")</f>
        <v>High</v>
      </c>
      <c r="T1186" t="s">
        <v>402</v>
      </c>
      <c r="U1186" t="b">
        <v>1</v>
      </c>
      <c r="V1186">
        <v>4</v>
      </c>
      <c r="W1186">
        <v>1</v>
      </c>
      <c r="X1186" t="s">
        <v>19</v>
      </c>
    </row>
    <row r="1187" spans="1:24" x14ac:dyDescent="0.3">
      <c r="A1187" s="1">
        <v>45468.288865740738</v>
      </c>
      <c r="B1187" s="1" t="str">
        <f>TEXT(sensor_data[[#This Row],[Timestamp]], "MMMM")</f>
        <v>June</v>
      </c>
      <c r="C11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87" s="2">
        <f>MONTH(sensor_data[[#This Row],[Timestamp]])</f>
        <v>6</v>
      </c>
      <c r="E1187" s="2">
        <f>DAY(sensor_data[[#This Row],[Timestamp]])</f>
        <v>25</v>
      </c>
      <c r="F1187" t="s">
        <v>357</v>
      </c>
      <c r="H1187">
        <v>96.5</v>
      </c>
      <c r="I1187">
        <v>47.9</v>
      </c>
      <c r="J1187" t="b">
        <v>1</v>
      </c>
      <c r="K1187">
        <v>4</v>
      </c>
      <c r="L1187" t="str">
        <f>IF(sensor_data[[#This Row],[HVAC Setting]]&lt;=2, "Low", IF(sensor_data[[#This Row],[HVAC Setting]]=3, "Normal", "High"))</f>
        <v>High</v>
      </c>
      <c r="M1187">
        <v>24.44</v>
      </c>
      <c r="N1187">
        <v>24.44</v>
      </c>
      <c r="O1187">
        <f>(sensor_data[[#This Row],[Energy Consumption]]-AVERAGE(sensor_data[Energy Consumption]))/_xlfn.STDEV.P(sensor_data[Energy Consumption])</f>
        <v>3.5333096496286638E-2</v>
      </c>
      <c r="P1187" t="str">
        <f>IF(ABS(sensor_data[[#This Row],[z_zcore]])&gt;3, "Outlier", "Normal")</f>
        <v>Normal</v>
      </c>
      <c r="Q1187">
        <f>AVERAGEIF(sensor_data[Unit ID], sensor_data[[#This Row],[Unit ID]], sensor_data[EC])</f>
        <v>17.811296296296295</v>
      </c>
      <c r="R1187">
        <f>IF(ISBLANK(sensor_data[[#This Row],[EC]]), sensor_data[[#This Row],[average]], sensor_data[[#This Row],[EC]])</f>
        <v>24.44</v>
      </c>
      <c r="S1187" t="str">
        <f>IF(sensor_data[[#This Row],[Filled Energy Consumption]]&gt;AVERAGE(sensor_data[Filled Energy Consumption]), "High", "Low")</f>
        <v>High</v>
      </c>
      <c r="T1187" t="s">
        <v>207</v>
      </c>
      <c r="U1187" t="b">
        <v>1</v>
      </c>
      <c r="V1187">
        <v>13</v>
      </c>
      <c r="W1187">
        <v>1</v>
      </c>
      <c r="X1187" t="s">
        <v>19</v>
      </c>
    </row>
    <row r="1188" spans="1:24" x14ac:dyDescent="0.3">
      <c r="A1188" s="1">
        <v>45352.540914351855</v>
      </c>
      <c r="B1188" s="1" t="str">
        <f>TEXT(sensor_data[[#This Row],[Timestamp]], "MMMM")</f>
        <v>March</v>
      </c>
      <c r="C11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88" s="2">
        <f>MONTH(sensor_data[[#This Row],[Timestamp]])</f>
        <v>3</v>
      </c>
      <c r="E1188" s="2">
        <f>DAY(sensor_data[[#This Row],[Timestamp]])</f>
        <v>1</v>
      </c>
      <c r="F1188" t="s">
        <v>357</v>
      </c>
      <c r="H1188">
        <v>80.599999999999994</v>
      </c>
      <c r="I1188">
        <v>33.799999999999997</v>
      </c>
      <c r="J1188" t="b">
        <v>0</v>
      </c>
      <c r="K1188">
        <v>3</v>
      </c>
      <c r="L1188" t="str">
        <f>IF(sensor_data[[#This Row],[HVAC Setting]]&lt;=2, "Low", IF(sensor_data[[#This Row],[HVAC Setting]]=3, "Normal", "High"))</f>
        <v>Normal</v>
      </c>
      <c r="O1188">
        <f>(sensor_data[[#This Row],[Energy Consumption]]-AVERAGE(sensor_data[Energy Consumption]))/_xlfn.STDEV.P(sensor_data[Energy Consumption])</f>
        <v>-0.24886299575285079</v>
      </c>
      <c r="P1188" t="str">
        <f>IF(ABS(sensor_data[[#This Row],[z_zcore]])&gt;3, "Outlier", "Normal")</f>
        <v>Normal</v>
      </c>
      <c r="Q1188">
        <f>AVERAGEIF(sensor_data[Unit ID], sensor_data[[#This Row],[Unit ID]], sensor_data[EC])</f>
        <v>17.811296296296295</v>
      </c>
      <c r="R1188">
        <f>IF(ISBLANK(sensor_data[[#This Row],[EC]]), sensor_data[[#This Row],[average]], sensor_data[[#This Row],[EC]])</f>
        <v>17.811296296296295</v>
      </c>
      <c r="S1188" t="str">
        <f>IF(sensor_data[[#This Row],[Filled Energy Consumption]]&gt;AVERAGE(sensor_data[Filled Energy Consumption]), "High", "Low")</f>
        <v>Low</v>
      </c>
      <c r="T1188" t="s">
        <v>123</v>
      </c>
      <c r="U1188" t="b">
        <v>0</v>
      </c>
      <c r="V1188">
        <v>23</v>
      </c>
      <c r="W1188">
        <v>0</v>
      </c>
      <c r="X1188" t="s">
        <v>19</v>
      </c>
    </row>
    <row r="1189" spans="1:24" x14ac:dyDescent="0.3">
      <c r="A1189" s="1">
        <v>45564.743738425925</v>
      </c>
      <c r="B1189" s="1" t="str">
        <f>TEXT(sensor_data[[#This Row],[Timestamp]], "MMMM")</f>
        <v>September</v>
      </c>
      <c r="C11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89" s="2">
        <f>MONTH(sensor_data[[#This Row],[Timestamp]])</f>
        <v>9</v>
      </c>
      <c r="E1189" s="2">
        <f>DAY(sensor_data[[#This Row],[Timestamp]])</f>
        <v>29</v>
      </c>
      <c r="F1189" t="s">
        <v>357</v>
      </c>
      <c r="H1189">
        <v>70.400000000000006</v>
      </c>
      <c r="I1189">
        <v>59.7</v>
      </c>
      <c r="J1189" t="b">
        <v>1</v>
      </c>
      <c r="K1189">
        <v>4.5</v>
      </c>
      <c r="L1189" t="str">
        <f>IF(sensor_data[[#This Row],[HVAC Setting]]&lt;=2, "Low", IF(sensor_data[[#This Row],[HVAC Setting]]=3, "Normal", "High"))</f>
        <v>High</v>
      </c>
      <c r="M1189">
        <v>28.76</v>
      </c>
      <c r="N1189">
        <v>28.76</v>
      </c>
      <c r="O1189">
        <f>(sensor_data[[#This Row],[Energy Consumption]]-AVERAGE(sensor_data[Energy Consumption]))/_xlfn.STDEV.P(sensor_data[Energy Consumption])</f>
        <v>8.5567430314464774E-2</v>
      </c>
      <c r="P1189" t="str">
        <f>IF(ABS(sensor_data[[#This Row],[z_zcore]])&gt;3, "Outlier", "Normal")</f>
        <v>Normal</v>
      </c>
      <c r="Q1189">
        <f>AVERAGEIF(sensor_data[Unit ID], sensor_data[[#This Row],[Unit ID]], sensor_data[EC])</f>
        <v>17.811296296296295</v>
      </c>
      <c r="R1189">
        <f>IF(ISBLANK(sensor_data[[#This Row],[EC]]), sensor_data[[#This Row],[average]], sensor_data[[#This Row],[EC]])</f>
        <v>28.76</v>
      </c>
      <c r="S1189" t="str">
        <f>IF(sensor_data[[#This Row],[Filled Energy Consumption]]&gt;AVERAGE(sensor_data[Filled Energy Consumption]), "High", "Low")</f>
        <v>High</v>
      </c>
      <c r="T1189" t="s">
        <v>236</v>
      </c>
      <c r="U1189" t="b">
        <v>1</v>
      </c>
      <c r="V1189">
        <v>15</v>
      </c>
      <c r="W1189">
        <v>1</v>
      </c>
      <c r="X1189" t="s">
        <v>19</v>
      </c>
    </row>
    <row r="1190" spans="1:24" x14ac:dyDescent="0.3">
      <c r="A1190" s="1">
        <v>45314.690405092595</v>
      </c>
      <c r="B1190" s="1" t="str">
        <f>TEXT(sensor_data[[#This Row],[Timestamp]], "MMMM")</f>
        <v>January</v>
      </c>
      <c r="C11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90" s="2">
        <f>MONTH(sensor_data[[#This Row],[Timestamp]])</f>
        <v>1</v>
      </c>
      <c r="E1190" s="2">
        <f>DAY(sensor_data[[#This Row],[Timestamp]])</f>
        <v>23</v>
      </c>
      <c r="F1190" t="s">
        <v>357</v>
      </c>
      <c r="H1190">
        <v>50.1</v>
      </c>
      <c r="I1190">
        <v>27.3</v>
      </c>
      <c r="J1190" t="b">
        <v>0</v>
      </c>
      <c r="K1190">
        <v>4</v>
      </c>
      <c r="L1190" t="str">
        <f>IF(sensor_data[[#This Row],[HVAC Setting]]&lt;=2, "Low", IF(sensor_data[[#This Row],[HVAC Setting]]=3, "Normal", "High"))</f>
        <v>High</v>
      </c>
      <c r="O1190">
        <f>(sensor_data[[#This Row],[Energy Consumption]]-AVERAGE(sensor_data[Energy Consumption]))/_xlfn.STDEV.P(sensor_data[Energy Consumption])</f>
        <v>-0.24886299575285079</v>
      </c>
      <c r="P1190" t="str">
        <f>IF(ABS(sensor_data[[#This Row],[z_zcore]])&gt;3, "Outlier", "Normal")</f>
        <v>Normal</v>
      </c>
      <c r="Q1190">
        <f>AVERAGEIF(sensor_data[Unit ID], sensor_data[[#This Row],[Unit ID]], sensor_data[EC])</f>
        <v>17.811296296296295</v>
      </c>
      <c r="R1190">
        <f>IF(ISBLANK(sensor_data[[#This Row],[EC]]), sensor_data[[#This Row],[average]], sensor_data[[#This Row],[EC]])</f>
        <v>17.811296296296295</v>
      </c>
      <c r="S1190" t="str">
        <f>IF(sensor_data[[#This Row],[Filled Energy Consumption]]&gt;AVERAGE(sensor_data[Filled Energy Consumption]), "High", "Low")</f>
        <v>Low</v>
      </c>
      <c r="T1190" t="s">
        <v>513</v>
      </c>
      <c r="U1190" t="b">
        <v>0</v>
      </c>
      <c r="V1190">
        <v>7</v>
      </c>
      <c r="W1190">
        <v>0</v>
      </c>
      <c r="X1190" t="s">
        <v>19</v>
      </c>
    </row>
    <row r="1191" spans="1:24" x14ac:dyDescent="0.3">
      <c r="A1191" s="1">
        <v>45318.366608796299</v>
      </c>
      <c r="B1191" s="1" t="str">
        <f>TEXT(sensor_data[[#This Row],[Timestamp]], "MMMM")</f>
        <v>January</v>
      </c>
      <c r="C11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91" s="2">
        <f>MONTH(sensor_data[[#This Row],[Timestamp]])</f>
        <v>1</v>
      </c>
      <c r="E1191" s="2">
        <f>DAY(sensor_data[[#This Row],[Timestamp]])</f>
        <v>27</v>
      </c>
      <c r="F1191" t="s">
        <v>357</v>
      </c>
      <c r="H1191">
        <v>44.9</v>
      </c>
      <c r="I1191">
        <v>26.5</v>
      </c>
      <c r="J1191" t="b">
        <v>1</v>
      </c>
      <c r="K1191">
        <v>5</v>
      </c>
      <c r="L1191" t="str">
        <f>IF(sensor_data[[#This Row],[HVAC Setting]]&lt;=2, "Low", IF(sensor_data[[#This Row],[HVAC Setting]]=3, "Normal", "High"))</f>
        <v>High</v>
      </c>
      <c r="M1191">
        <v>30.62</v>
      </c>
      <c r="N1191">
        <v>30.62</v>
      </c>
      <c r="O1191">
        <f>(sensor_data[[#This Row],[Energy Consumption]]-AVERAGE(sensor_data[Energy Consumption]))/_xlfn.STDEV.P(sensor_data[Energy Consumption])</f>
        <v>0.10719610181951369</v>
      </c>
      <c r="P1191" t="str">
        <f>IF(ABS(sensor_data[[#This Row],[z_zcore]])&gt;3, "Outlier", "Normal")</f>
        <v>Normal</v>
      </c>
      <c r="Q1191">
        <f>AVERAGEIF(sensor_data[Unit ID], sensor_data[[#This Row],[Unit ID]], sensor_data[EC])</f>
        <v>17.811296296296295</v>
      </c>
      <c r="R1191">
        <f>IF(ISBLANK(sensor_data[[#This Row],[EC]]), sensor_data[[#This Row],[average]], sensor_data[[#This Row],[EC]])</f>
        <v>30.62</v>
      </c>
      <c r="S1191" t="str">
        <f>IF(sensor_data[[#This Row],[Filled Energy Consumption]]&gt;AVERAGE(sensor_data[Filled Energy Consumption]), "High", "Low")</f>
        <v>High</v>
      </c>
      <c r="T1191" t="s">
        <v>472</v>
      </c>
      <c r="U1191" t="b">
        <v>1</v>
      </c>
      <c r="V1191">
        <v>20</v>
      </c>
      <c r="W1191">
        <v>1</v>
      </c>
      <c r="X1191" t="s">
        <v>19</v>
      </c>
    </row>
    <row r="1192" spans="1:24" x14ac:dyDescent="0.3">
      <c r="A1192" s="1">
        <v>45311.602129629631</v>
      </c>
      <c r="B1192" s="1" t="str">
        <f>TEXT(sensor_data[[#This Row],[Timestamp]], "MMMM")</f>
        <v>January</v>
      </c>
      <c r="C11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92" s="2">
        <f>MONTH(sensor_data[[#This Row],[Timestamp]])</f>
        <v>1</v>
      </c>
      <c r="E1192" s="2">
        <f>DAY(sensor_data[[#This Row],[Timestamp]])</f>
        <v>20</v>
      </c>
      <c r="F1192" t="s">
        <v>357</v>
      </c>
      <c r="H1192">
        <v>40.9</v>
      </c>
      <c r="I1192">
        <v>28.2</v>
      </c>
      <c r="J1192" t="b">
        <v>1</v>
      </c>
      <c r="K1192">
        <v>4.5</v>
      </c>
      <c r="L1192" t="str">
        <f>IF(sensor_data[[#This Row],[HVAC Setting]]&lt;=2, "Low", IF(sensor_data[[#This Row],[HVAC Setting]]=3, "Normal", "High"))</f>
        <v>High</v>
      </c>
      <c r="M1192">
        <v>28.72</v>
      </c>
      <c r="N1192">
        <v>28.72</v>
      </c>
      <c r="O1192">
        <f>(sensor_data[[#This Row],[Energy Consumption]]-AVERAGE(sensor_data[Energy Consumption]))/_xlfn.STDEV.P(sensor_data[Energy Consumption])</f>
        <v>8.5102297593926055E-2</v>
      </c>
      <c r="P1192" t="str">
        <f>IF(ABS(sensor_data[[#This Row],[z_zcore]])&gt;3, "Outlier", "Normal")</f>
        <v>Normal</v>
      </c>
      <c r="Q1192">
        <f>AVERAGEIF(sensor_data[Unit ID], sensor_data[[#This Row],[Unit ID]], sensor_data[EC])</f>
        <v>17.811296296296295</v>
      </c>
      <c r="R1192">
        <f>IF(ISBLANK(sensor_data[[#This Row],[EC]]), sensor_data[[#This Row],[average]], sensor_data[[#This Row],[EC]])</f>
        <v>28.72</v>
      </c>
      <c r="S1192" t="str">
        <f>IF(sensor_data[[#This Row],[Filled Energy Consumption]]&gt;AVERAGE(sensor_data[Filled Energy Consumption]), "High", "Low")</f>
        <v>High</v>
      </c>
      <c r="T1192" t="s">
        <v>220</v>
      </c>
      <c r="U1192" t="b">
        <v>1</v>
      </c>
      <c r="V1192">
        <v>1</v>
      </c>
      <c r="W1192">
        <v>1</v>
      </c>
      <c r="X1192" t="s">
        <v>19</v>
      </c>
    </row>
    <row r="1193" spans="1:24" x14ac:dyDescent="0.3">
      <c r="A1193" s="1">
        <v>45345.240717592591</v>
      </c>
      <c r="B1193" s="1" t="str">
        <f>TEXT(sensor_data[[#This Row],[Timestamp]], "MMMM")</f>
        <v>February</v>
      </c>
      <c r="C11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93" s="2">
        <f>MONTH(sensor_data[[#This Row],[Timestamp]])</f>
        <v>2</v>
      </c>
      <c r="E1193" s="2">
        <f>DAY(sensor_data[[#This Row],[Timestamp]])</f>
        <v>23</v>
      </c>
      <c r="F1193" t="s">
        <v>357</v>
      </c>
      <c r="H1193">
        <v>48.2</v>
      </c>
      <c r="I1193">
        <v>33.4</v>
      </c>
      <c r="J1193" t="b">
        <v>0</v>
      </c>
      <c r="K1193">
        <v>3</v>
      </c>
      <c r="L1193" t="str">
        <f>IF(sensor_data[[#This Row],[HVAC Setting]]&lt;=2, "Low", IF(sensor_data[[#This Row],[HVAC Setting]]=3, "Normal", "High"))</f>
        <v>Normal</v>
      </c>
      <c r="M1193">
        <v>17</v>
      </c>
      <c r="N1193">
        <v>17</v>
      </c>
      <c r="O1193">
        <f>(sensor_data[[#This Row],[Energy Consumption]]-AVERAGE(sensor_data[Energy Consumption]))/_xlfn.STDEV.P(sensor_data[Energy Consumption])</f>
        <v>-5.1181589523909048E-2</v>
      </c>
      <c r="P1193" t="str">
        <f>IF(ABS(sensor_data[[#This Row],[z_zcore]])&gt;3, "Outlier", "Normal")</f>
        <v>Normal</v>
      </c>
      <c r="Q1193">
        <f>AVERAGEIF(sensor_data[Unit ID], sensor_data[[#This Row],[Unit ID]], sensor_data[EC])</f>
        <v>17.811296296296295</v>
      </c>
      <c r="R1193">
        <f>IF(ISBLANK(sensor_data[[#This Row],[EC]]), sensor_data[[#This Row],[average]], sensor_data[[#This Row],[EC]])</f>
        <v>17</v>
      </c>
      <c r="S1193" t="str">
        <f>IF(sensor_data[[#This Row],[Filled Energy Consumption]]&gt;AVERAGE(sensor_data[Filled Energy Consumption]), "High", "Low")</f>
        <v>Low</v>
      </c>
      <c r="T1193" t="s">
        <v>356</v>
      </c>
      <c r="U1193" t="b">
        <v>0</v>
      </c>
      <c r="V1193">
        <v>2</v>
      </c>
      <c r="W1193">
        <v>0</v>
      </c>
      <c r="X1193" t="s">
        <v>17</v>
      </c>
    </row>
    <row r="1194" spans="1:24" x14ac:dyDescent="0.3">
      <c r="A1194" s="1">
        <v>45512.543900462966</v>
      </c>
      <c r="B1194" s="1" t="str">
        <f>TEXT(sensor_data[[#This Row],[Timestamp]], "MMMM")</f>
        <v>August</v>
      </c>
      <c r="C11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94" s="2">
        <f>MONTH(sensor_data[[#This Row],[Timestamp]])</f>
        <v>8</v>
      </c>
      <c r="E1194" s="2">
        <f>DAY(sensor_data[[#This Row],[Timestamp]])</f>
        <v>8</v>
      </c>
      <c r="F1194" t="s">
        <v>357</v>
      </c>
      <c r="H1194">
        <v>93.2</v>
      </c>
      <c r="I1194">
        <v>47.6</v>
      </c>
      <c r="J1194" t="b">
        <v>0</v>
      </c>
      <c r="K1194">
        <v>3</v>
      </c>
      <c r="L1194" t="str">
        <f>IF(sensor_data[[#This Row],[HVAC Setting]]&lt;=2, "Low", IF(sensor_data[[#This Row],[HVAC Setting]]=3, "Normal", "High"))</f>
        <v>Normal</v>
      </c>
      <c r="M1194">
        <v>17</v>
      </c>
      <c r="N1194">
        <v>17</v>
      </c>
      <c r="O1194">
        <f>(sensor_data[[#This Row],[Energy Consumption]]-AVERAGE(sensor_data[Energy Consumption]))/_xlfn.STDEV.P(sensor_data[Energy Consumption])</f>
        <v>-5.1181589523909048E-2</v>
      </c>
      <c r="P1194" t="str">
        <f>IF(ABS(sensor_data[[#This Row],[z_zcore]])&gt;3, "Outlier", "Normal")</f>
        <v>Normal</v>
      </c>
      <c r="Q1194">
        <f>AVERAGEIF(sensor_data[Unit ID], sensor_data[[#This Row],[Unit ID]], sensor_data[EC])</f>
        <v>17.811296296296295</v>
      </c>
      <c r="R1194">
        <f>IF(ISBLANK(sensor_data[[#This Row],[EC]]), sensor_data[[#This Row],[average]], sensor_data[[#This Row],[EC]])</f>
        <v>17</v>
      </c>
      <c r="S1194" t="str">
        <f>IF(sensor_data[[#This Row],[Filled Energy Consumption]]&gt;AVERAGE(sensor_data[Filled Energy Consumption]), "High", "Low")</f>
        <v>Low</v>
      </c>
      <c r="T1194" t="s">
        <v>344</v>
      </c>
      <c r="U1194" t="b">
        <v>0</v>
      </c>
      <c r="V1194">
        <v>22</v>
      </c>
      <c r="W1194">
        <v>0</v>
      </c>
      <c r="X1194" t="s">
        <v>19</v>
      </c>
    </row>
    <row r="1195" spans="1:24" x14ac:dyDescent="0.3">
      <c r="A1195" s="1">
        <v>45571.261782407404</v>
      </c>
      <c r="B1195" s="1" t="str">
        <f>TEXT(sensor_data[[#This Row],[Timestamp]], "MMMM")</f>
        <v>October</v>
      </c>
      <c r="C11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195" s="2">
        <f>MONTH(sensor_data[[#This Row],[Timestamp]])</f>
        <v>10</v>
      </c>
      <c r="E1195" s="2">
        <f>DAY(sensor_data[[#This Row],[Timestamp]])</f>
        <v>6</v>
      </c>
      <c r="F1195" t="s">
        <v>357</v>
      </c>
      <c r="H1195">
        <v>81.8</v>
      </c>
      <c r="I1195">
        <v>33.1</v>
      </c>
      <c r="J1195" t="b">
        <v>1</v>
      </c>
      <c r="K1195">
        <v>3.5</v>
      </c>
      <c r="L1195" t="str">
        <f>IF(sensor_data[[#This Row],[HVAC Setting]]&lt;=2, "Low", IF(sensor_data[[#This Row],[HVAC Setting]]=3, "Normal", "High"))</f>
        <v>High</v>
      </c>
      <c r="M1195">
        <v>20.88</v>
      </c>
      <c r="N1195">
        <v>20.88</v>
      </c>
      <c r="O1195">
        <f>(sensor_data[[#This Row],[Energy Consumption]]-AVERAGE(sensor_data[Energy Consumption]))/_xlfn.STDEV.P(sensor_data[Energy Consumption])</f>
        <v>-6.0637156316564788E-3</v>
      </c>
      <c r="P1195" t="str">
        <f>IF(ABS(sensor_data[[#This Row],[z_zcore]])&gt;3, "Outlier", "Normal")</f>
        <v>Normal</v>
      </c>
      <c r="Q1195">
        <f>AVERAGEIF(sensor_data[Unit ID], sensor_data[[#This Row],[Unit ID]], sensor_data[EC])</f>
        <v>17.811296296296295</v>
      </c>
      <c r="R1195">
        <f>IF(ISBLANK(sensor_data[[#This Row],[EC]]), sensor_data[[#This Row],[average]], sensor_data[[#This Row],[EC]])</f>
        <v>20.88</v>
      </c>
      <c r="S1195" t="str">
        <f>IF(sensor_data[[#This Row],[Filled Energy Consumption]]&gt;AVERAGE(sensor_data[Filled Energy Consumption]), "High", "Low")</f>
        <v>High</v>
      </c>
      <c r="T1195" t="s">
        <v>37</v>
      </c>
      <c r="U1195" t="b">
        <v>1</v>
      </c>
      <c r="V1195">
        <v>4</v>
      </c>
      <c r="W1195">
        <v>1</v>
      </c>
      <c r="X1195" t="s">
        <v>14</v>
      </c>
    </row>
    <row r="1196" spans="1:24" x14ac:dyDescent="0.3">
      <c r="A1196" s="1">
        <v>45337.596134259256</v>
      </c>
      <c r="B1196" s="1" t="str">
        <f>TEXT(sensor_data[[#This Row],[Timestamp]], "MMMM")</f>
        <v>February</v>
      </c>
      <c r="C11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196" s="2">
        <f>MONTH(sensor_data[[#This Row],[Timestamp]])</f>
        <v>2</v>
      </c>
      <c r="E1196" s="2">
        <f>DAY(sensor_data[[#This Row],[Timestamp]])</f>
        <v>15</v>
      </c>
      <c r="F1196" t="s">
        <v>357</v>
      </c>
      <c r="H1196">
        <v>51.7</v>
      </c>
      <c r="I1196">
        <v>39.4</v>
      </c>
      <c r="J1196" t="b">
        <v>0</v>
      </c>
      <c r="K1196">
        <v>3</v>
      </c>
      <c r="L1196" t="str">
        <f>IF(sensor_data[[#This Row],[HVAC Setting]]&lt;=2, "Low", IF(sensor_data[[#This Row],[HVAC Setting]]=3, "Normal", "High"))</f>
        <v>Normal</v>
      </c>
      <c r="M1196">
        <v>15</v>
      </c>
      <c r="N1196">
        <v>15</v>
      </c>
      <c r="O1196">
        <f>(sensor_data[[#This Row],[Energy Consumption]]-AVERAGE(sensor_data[Energy Consumption]))/_xlfn.STDEV.P(sensor_data[Energy Consumption])</f>
        <v>-7.4438225550843368E-2</v>
      </c>
      <c r="P1196" t="str">
        <f>IF(ABS(sensor_data[[#This Row],[z_zcore]])&gt;3, "Outlier", "Normal")</f>
        <v>Normal</v>
      </c>
      <c r="Q1196">
        <f>AVERAGEIF(sensor_data[Unit ID], sensor_data[[#This Row],[Unit ID]], sensor_data[EC])</f>
        <v>17.811296296296295</v>
      </c>
      <c r="R1196">
        <f>IF(ISBLANK(sensor_data[[#This Row],[EC]]), sensor_data[[#This Row],[average]], sensor_data[[#This Row],[EC]])</f>
        <v>15</v>
      </c>
      <c r="S1196" t="str">
        <f>IF(sensor_data[[#This Row],[Filled Energy Consumption]]&gt;AVERAGE(sensor_data[Filled Energy Consumption]), "High", "Low")</f>
        <v>Low</v>
      </c>
      <c r="T1196" t="s">
        <v>171</v>
      </c>
      <c r="U1196" t="b">
        <v>0</v>
      </c>
      <c r="V1196">
        <v>19</v>
      </c>
      <c r="W1196">
        <v>0</v>
      </c>
      <c r="X1196" t="s">
        <v>19</v>
      </c>
    </row>
    <row r="1197" spans="1:24" x14ac:dyDescent="0.3">
      <c r="A1197" s="1">
        <v>45351.158634259256</v>
      </c>
      <c r="B1197" s="1" t="str">
        <f>TEXT(sensor_data[[#This Row],[Timestamp]], "MMMM")</f>
        <v>February</v>
      </c>
      <c r="C11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97" s="2">
        <f>MONTH(sensor_data[[#This Row],[Timestamp]])</f>
        <v>2</v>
      </c>
      <c r="E1197" s="2">
        <f>DAY(sensor_data[[#This Row],[Timestamp]])</f>
        <v>29</v>
      </c>
      <c r="F1197" t="s">
        <v>357</v>
      </c>
      <c r="H1197">
        <v>43.1</v>
      </c>
      <c r="I1197">
        <v>39.1</v>
      </c>
      <c r="J1197" t="b">
        <v>0</v>
      </c>
      <c r="K1197">
        <v>2</v>
      </c>
      <c r="L1197" t="str">
        <f>IF(sensor_data[[#This Row],[HVAC Setting]]&lt;=2, "Low", IF(sensor_data[[#This Row],[HVAC Setting]]=3, "Normal", "High"))</f>
        <v>Low</v>
      </c>
      <c r="M1197">
        <v>12</v>
      </c>
      <c r="N1197">
        <v>12</v>
      </c>
      <c r="O1197">
        <f>(sensor_data[[#This Row],[Energy Consumption]]-AVERAGE(sensor_data[Energy Consumption]))/_xlfn.STDEV.P(sensor_data[Energy Consumption])</f>
        <v>-0.10932317959124485</v>
      </c>
      <c r="P1197" t="str">
        <f>IF(ABS(sensor_data[[#This Row],[z_zcore]])&gt;3, "Outlier", "Normal")</f>
        <v>Normal</v>
      </c>
      <c r="Q1197">
        <f>AVERAGEIF(sensor_data[Unit ID], sensor_data[[#This Row],[Unit ID]], sensor_data[EC])</f>
        <v>17.811296296296295</v>
      </c>
      <c r="R1197">
        <f>IF(ISBLANK(sensor_data[[#This Row],[EC]]), sensor_data[[#This Row],[average]], sensor_data[[#This Row],[EC]])</f>
        <v>12</v>
      </c>
      <c r="S1197" t="str">
        <f>IF(sensor_data[[#This Row],[Filled Energy Consumption]]&gt;AVERAGE(sensor_data[Filled Energy Consumption]), "High", "Low")</f>
        <v>Low</v>
      </c>
      <c r="T1197" t="s">
        <v>481</v>
      </c>
      <c r="U1197" t="b">
        <v>0</v>
      </c>
      <c r="V1197">
        <v>24</v>
      </c>
      <c r="W1197">
        <v>1</v>
      </c>
      <c r="X1197" t="s">
        <v>17</v>
      </c>
    </row>
    <row r="1198" spans="1:24" x14ac:dyDescent="0.3">
      <c r="A1198" s="1">
        <v>45309.796469907407</v>
      </c>
      <c r="B1198" s="1" t="str">
        <f>TEXT(sensor_data[[#This Row],[Timestamp]], "MMMM")</f>
        <v>January</v>
      </c>
      <c r="C11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198" s="2">
        <f>MONTH(sensor_data[[#This Row],[Timestamp]])</f>
        <v>1</v>
      </c>
      <c r="E1198" s="2">
        <f>DAY(sensor_data[[#This Row],[Timestamp]])</f>
        <v>18</v>
      </c>
      <c r="F1198" t="s">
        <v>357</v>
      </c>
      <c r="H1198">
        <v>52.1</v>
      </c>
      <c r="I1198">
        <v>33.9</v>
      </c>
      <c r="J1198" t="b">
        <v>1</v>
      </c>
      <c r="K1198">
        <v>5</v>
      </c>
      <c r="L1198" t="str">
        <f>IF(sensor_data[[#This Row],[HVAC Setting]]&lt;=2, "Low", IF(sensor_data[[#This Row],[HVAC Setting]]=3, "Normal", "High"))</f>
        <v>High</v>
      </c>
      <c r="M1198">
        <v>29.26</v>
      </c>
      <c r="N1198">
        <v>29.26</v>
      </c>
      <c r="O1198">
        <f>(sensor_data[[#This Row],[Energy Consumption]]-AVERAGE(sensor_data[Energy Consumption]))/_xlfn.STDEV.P(sensor_data[Energy Consumption])</f>
        <v>9.1381589321198359E-2</v>
      </c>
      <c r="P1198" t="str">
        <f>IF(ABS(sensor_data[[#This Row],[z_zcore]])&gt;3, "Outlier", "Normal")</f>
        <v>Normal</v>
      </c>
      <c r="Q1198">
        <f>AVERAGEIF(sensor_data[Unit ID], sensor_data[[#This Row],[Unit ID]], sensor_data[EC])</f>
        <v>17.811296296296295</v>
      </c>
      <c r="R1198">
        <f>IF(ISBLANK(sensor_data[[#This Row],[EC]]), sensor_data[[#This Row],[average]], sensor_data[[#This Row],[EC]])</f>
        <v>29.26</v>
      </c>
      <c r="S1198" t="str">
        <f>IF(sensor_data[[#This Row],[Filled Energy Consumption]]&gt;AVERAGE(sensor_data[Filled Energy Consumption]), "High", "Low")</f>
        <v>High</v>
      </c>
      <c r="T1198" t="s">
        <v>422</v>
      </c>
      <c r="U1198" t="b">
        <v>1</v>
      </c>
      <c r="V1198">
        <v>14</v>
      </c>
      <c r="W1198">
        <v>1</v>
      </c>
      <c r="X1198" t="s">
        <v>19</v>
      </c>
    </row>
    <row r="1199" spans="1:24" x14ac:dyDescent="0.3">
      <c r="A1199" s="1">
        <v>45630.014351851853</v>
      </c>
      <c r="B1199" s="1" t="str">
        <f>TEXT(sensor_data[[#This Row],[Timestamp]], "MMMM")</f>
        <v>December</v>
      </c>
      <c r="C11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199" s="2">
        <f>MONTH(sensor_data[[#This Row],[Timestamp]])</f>
        <v>12</v>
      </c>
      <c r="E1199" s="2">
        <f>DAY(sensor_data[[#This Row],[Timestamp]])</f>
        <v>4</v>
      </c>
      <c r="F1199" t="s">
        <v>357</v>
      </c>
      <c r="H1199">
        <v>42.3</v>
      </c>
      <c r="I1199">
        <v>25.2</v>
      </c>
      <c r="J1199" t="b">
        <v>0</v>
      </c>
      <c r="K1199">
        <v>2</v>
      </c>
      <c r="L1199" t="str">
        <f>IF(sensor_data[[#This Row],[HVAC Setting]]&lt;=2, "Low", IF(sensor_data[[#This Row],[HVAC Setting]]=3, "Normal", "High"))</f>
        <v>Low</v>
      </c>
      <c r="M1199">
        <v>12</v>
      </c>
      <c r="N1199">
        <v>12</v>
      </c>
      <c r="O1199">
        <f>(sensor_data[[#This Row],[Energy Consumption]]-AVERAGE(sensor_data[Energy Consumption]))/_xlfn.STDEV.P(sensor_data[Energy Consumption])</f>
        <v>-0.10932317959124485</v>
      </c>
      <c r="P1199" t="str">
        <f>IF(ABS(sensor_data[[#This Row],[z_zcore]])&gt;3, "Outlier", "Normal")</f>
        <v>Normal</v>
      </c>
      <c r="Q1199">
        <f>AVERAGEIF(sensor_data[Unit ID], sensor_data[[#This Row],[Unit ID]], sensor_data[EC])</f>
        <v>17.811296296296295</v>
      </c>
      <c r="R1199">
        <f>IF(ISBLANK(sensor_data[[#This Row],[EC]]), sensor_data[[#This Row],[average]], sensor_data[[#This Row],[EC]])</f>
        <v>12</v>
      </c>
      <c r="S1199" t="str">
        <f>IF(sensor_data[[#This Row],[Filled Energy Consumption]]&gt;AVERAGE(sensor_data[Filled Energy Consumption]), "High", "Low")</f>
        <v>Low</v>
      </c>
      <c r="T1199" t="s">
        <v>46</v>
      </c>
      <c r="U1199" t="b">
        <v>0</v>
      </c>
      <c r="V1199">
        <v>11</v>
      </c>
      <c r="W1199">
        <v>0</v>
      </c>
      <c r="X1199" t="s">
        <v>19</v>
      </c>
    </row>
    <row r="1200" spans="1:24" x14ac:dyDescent="0.3">
      <c r="A1200" s="1">
        <v>45362.246527777781</v>
      </c>
      <c r="B1200" s="1" t="str">
        <f>TEXT(sensor_data[[#This Row],[Timestamp]], "MMMM")</f>
        <v>March</v>
      </c>
      <c r="C12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00" s="2">
        <f>MONTH(sensor_data[[#This Row],[Timestamp]])</f>
        <v>3</v>
      </c>
      <c r="E1200" s="2">
        <f>DAY(sensor_data[[#This Row],[Timestamp]])</f>
        <v>11</v>
      </c>
      <c r="F1200" t="s">
        <v>357</v>
      </c>
      <c r="H1200">
        <v>66.400000000000006</v>
      </c>
      <c r="I1200">
        <v>41.1</v>
      </c>
      <c r="J1200" t="b">
        <v>0</v>
      </c>
      <c r="K1200">
        <v>1</v>
      </c>
      <c r="L1200" t="str">
        <f>IF(sensor_data[[#This Row],[HVAC Setting]]&lt;=2, "Low", IF(sensor_data[[#This Row],[HVAC Setting]]=3, "Normal", "High"))</f>
        <v>Low</v>
      </c>
      <c r="M1200">
        <v>5</v>
      </c>
      <c r="N1200">
        <v>5</v>
      </c>
      <c r="O1200">
        <f>(sensor_data[[#This Row],[Energy Consumption]]-AVERAGE(sensor_data[Energy Consumption]))/_xlfn.STDEV.P(sensor_data[Energy Consumption])</f>
        <v>-0.19072140568551499</v>
      </c>
      <c r="P1200" t="str">
        <f>IF(ABS(sensor_data[[#This Row],[z_zcore]])&gt;3, "Outlier", "Normal")</f>
        <v>Normal</v>
      </c>
      <c r="Q1200">
        <f>AVERAGEIF(sensor_data[Unit ID], sensor_data[[#This Row],[Unit ID]], sensor_data[EC])</f>
        <v>17.811296296296295</v>
      </c>
      <c r="R1200">
        <f>IF(ISBLANK(sensor_data[[#This Row],[EC]]), sensor_data[[#This Row],[average]], sensor_data[[#This Row],[EC]])</f>
        <v>5</v>
      </c>
      <c r="S1200" t="str">
        <f>IF(sensor_data[[#This Row],[Filled Energy Consumption]]&gt;AVERAGE(sensor_data[Filled Energy Consumption]), "High", "Low")</f>
        <v>Low</v>
      </c>
      <c r="T1200" t="s">
        <v>167</v>
      </c>
      <c r="U1200" t="b">
        <v>0</v>
      </c>
      <c r="V1200">
        <v>13</v>
      </c>
      <c r="W1200">
        <v>0</v>
      </c>
      <c r="X1200" t="s">
        <v>14</v>
      </c>
    </row>
    <row r="1201" spans="1:24" x14ac:dyDescent="0.3">
      <c r="A1201" s="1">
        <v>45439.613900462966</v>
      </c>
      <c r="B1201" s="1" t="str">
        <f>TEXT(sensor_data[[#This Row],[Timestamp]], "MMMM")</f>
        <v>May</v>
      </c>
      <c r="C12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01" s="2">
        <f>MONTH(sensor_data[[#This Row],[Timestamp]])</f>
        <v>5</v>
      </c>
      <c r="E1201" s="2">
        <f>DAY(sensor_data[[#This Row],[Timestamp]])</f>
        <v>27</v>
      </c>
      <c r="F1201" t="s">
        <v>357</v>
      </c>
      <c r="H1201">
        <v>62.9</v>
      </c>
      <c r="I1201">
        <v>32.299999999999997</v>
      </c>
      <c r="J1201" t="b">
        <v>0</v>
      </c>
      <c r="K1201">
        <v>2</v>
      </c>
      <c r="L1201" t="str">
        <f>IF(sensor_data[[#This Row],[HVAC Setting]]&lt;=2, "Low", IF(sensor_data[[#This Row],[HVAC Setting]]=3, "Normal", "High"))</f>
        <v>Low</v>
      </c>
      <c r="M1201">
        <v>10</v>
      </c>
      <c r="N1201">
        <v>10</v>
      </c>
      <c r="O1201">
        <f>(sensor_data[[#This Row],[Energy Consumption]]-AVERAGE(sensor_data[Energy Consumption]))/_xlfn.STDEV.P(sensor_data[Energy Consumption])</f>
        <v>-0.13257981561817916</v>
      </c>
      <c r="P1201" t="str">
        <f>IF(ABS(sensor_data[[#This Row],[z_zcore]])&gt;3, "Outlier", "Normal")</f>
        <v>Normal</v>
      </c>
      <c r="Q1201">
        <f>AVERAGEIF(sensor_data[Unit ID], sensor_data[[#This Row],[Unit ID]], sensor_data[EC])</f>
        <v>17.811296296296295</v>
      </c>
      <c r="R1201">
        <f>IF(ISBLANK(sensor_data[[#This Row],[EC]]), sensor_data[[#This Row],[average]], sensor_data[[#This Row],[EC]])</f>
        <v>10</v>
      </c>
      <c r="S1201" t="str">
        <f>IF(sensor_data[[#This Row],[Filled Energy Consumption]]&gt;AVERAGE(sensor_data[Filled Energy Consumption]), "High", "Low")</f>
        <v>Low</v>
      </c>
      <c r="T1201" t="s">
        <v>455</v>
      </c>
      <c r="U1201" t="b">
        <v>0</v>
      </c>
      <c r="V1201">
        <v>10</v>
      </c>
      <c r="W1201">
        <v>1</v>
      </c>
      <c r="X1201" t="s">
        <v>14</v>
      </c>
    </row>
    <row r="1202" spans="1:24" x14ac:dyDescent="0.3">
      <c r="A1202" s="1">
        <v>45509.831018518518</v>
      </c>
      <c r="B1202" s="1" t="str">
        <f>TEXT(sensor_data[[#This Row],[Timestamp]], "MMMM")</f>
        <v>August</v>
      </c>
      <c r="C12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02" s="2">
        <f>MONTH(sensor_data[[#This Row],[Timestamp]])</f>
        <v>8</v>
      </c>
      <c r="E1202" s="2">
        <f>DAY(sensor_data[[#This Row],[Timestamp]])</f>
        <v>5</v>
      </c>
      <c r="F1202" t="s">
        <v>343</v>
      </c>
      <c r="H1202">
        <v>85.5</v>
      </c>
      <c r="I1202">
        <v>51.8</v>
      </c>
      <c r="J1202" t="b">
        <v>1</v>
      </c>
      <c r="K1202">
        <v>5</v>
      </c>
      <c r="L1202" t="str">
        <f>IF(sensor_data[[#This Row],[HVAC Setting]]&lt;=2, "Low", IF(sensor_data[[#This Row],[HVAC Setting]]=3, "Normal", "High"))</f>
        <v>High</v>
      </c>
      <c r="M1202">
        <v>32.229999999999997</v>
      </c>
      <c r="N1202">
        <v>32.229999999999997</v>
      </c>
      <c r="O1202">
        <f>(sensor_data[[#This Row],[Energy Consumption]]-AVERAGE(sensor_data[Energy Consumption]))/_xlfn.STDEV.P(sensor_data[Energy Consumption])</f>
        <v>0.12591769382119578</v>
      </c>
      <c r="P1202" t="str">
        <f>IF(ABS(sensor_data[[#This Row],[z_zcore]])&gt;3, "Outlier", "Normal")</f>
        <v>Normal</v>
      </c>
      <c r="Q1202">
        <f>AVERAGEIF(sensor_data[Unit ID], sensor_data[[#This Row],[Unit ID]], sensor_data[EC])</f>
        <v>19.659714285714291</v>
      </c>
      <c r="R1202">
        <f>IF(ISBLANK(sensor_data[[#This Row],[EC]]), sensor_data[[#This Row],[average]], sensor_data[[#This Row],[EC]])</f>
        <v>32.229999999999997</v>
      </c>
      <c r="S1202" t="str">
        <f>IF(sensor_data[[#This Row],[Filled Energy Consumption]]&gt;AVERAGE(sensor_data[Filled Energy Consumption]), "High", "Low")</f>
        <v>High</v>
      </c>
      <c r="T1202" t="s">
        <v>68</v>
      </c>
      <c r="U1202" t="b">
        <v>1</v>
      </c>
      <c r="V1202">
        <v>5</v>
      </c>
      <c r="W1202">
        <v>1</v>
      </c>
      <c r="X1202" t="s">
        <v>19</v>
      </c>
    </row>
    <row r="1203" spans="1:24" x14ac:dyDescent="0.3">
      <c r="A1203" s="1">
        <v>45501.603576388887</v>
      </c>
      <c r="B1203" s="1" t="str">
        <f>TEXT(sensor_data[[#This Row],[Timestamp]], "MMMM")</f>
        <v>July</v>
      </c>
      <c r="C12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03" s="2">
        <f>MONTH(sensor_data[[#This Row],[Timestamp]])</f>
        <v>7</v>
      </c>
      <c r="E1203" s="2">
        <f>DAY(sensor_data[[#This Row],[Timestamp]])</f>
        <v>28</v>
      </c>
      <c r="F1203" t="s">
        <v>343</v>
      </c>
      <c r="H1203">
        <v>98.1</v>
      </c>
      <c r="I1203">
        <v>49.7</v>
      </c>
      <c r="J1203" t="b">
        <v>1</v>
      </c>
      <c r="K1203">
        <v>5</v>
      </c>
      <c r="L1203" t="str">
        <f>IF(sensor_data[[#This Row],[HVAC Setting]]&lt;=2, "Low", IF(sensor_data[[#This Row],[HVAC Setting]]=3, "Normal", "High"))</f>
        <v>High</v>
      </c>
      <c r="M1203">
        <v>32.33</v>
      </c>
      <c r="N1203">
        <v>32.33</v>
      </c>
      <c r="O1203">
        <f>(sensor_data[[#This Row],[Energy Consumption]]-AVERAGE(sensor_data[Energy Consumption]))/_xlfn.STDEV.P(sensor_data[Energy Consumption])</f>
        <v>0.12708052562254249</v>
      </c>
      <c r="P1203" t="str">
        <f>IF(ABS(sensor_data[[#This Row],[z_zcore]])&gt;3, "Outlier", "Normal")</f>
        <v>Normal</v>
      </c>
      <c r="Q1203">
        <f>AVERAGEIF(sensor_data[Unit ID], sensor_data[[#This Row],[Unit ID]], sensor_data[EC])</f>
        <v>19.659714285714291</v>
      </c>
      <c r="R1203">
        <f>IF(ISBLANK(sensor_data[[#This Row],[EC]]), sensor_data[[#This Row],[average]], sensor_data[[#This Row],[EC]])</f>
        <v>32.33</v>
      </c>
      <c r="S1203" t="str">
        <f>IF(sensor_data[[#This Row],[Filled Energy Consumption]]&gt;AVERAGE(sensor_data[Filled Energy Consumption]), "High", "Low")</f>
        <v>High</v>
      </c>
      <c r="T1203" t="s">
        <v>187</v>
      </c>
      <c r="U1203" t="b">
        <v>1</v>
      </c>
      <c r="V1203">
        <v>18</v>
      </c>
      <c r="W1203">
        <v>1</v>
      </c>
      <c r="X1203" t="s">
        <v>17</v>
      </c>
    </row>
    <row r="1204" spans="1:24" x14ac:dyDescent="0.3">
      <c r="A1204" s="1">
        <v>45548.986585648148</v>
      </c>
      <c r="B1204" s="1" t="str">
        <f>TEXT(sensor_data[[#This Row],[Timestamp]], "MMMM")</f>
        <v>September</v>
      </c>
      <c r="C12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04" s="2">
        <f>MONTH(sensor_data[[#This Row],[Timestamp]])</f>
        <v>9</v>
      </c>
      <c r="E1204" s="2">
        <f>DAY(sensor_data[[#This Row],[Timestamp]])</f>
        <v>13</v>
      </c>
      <c r="F1204" t="s">
        <v>343</v>
      </c>
      <c r="H1204">
        <v>60.7</v>
      </c>
      <c r="I1204">
        <v>55.2</v>
      </c>
      <c r="J1204" t="b">
        <v>1</v>
      </c>
      <c r="K1204">
        <v>2</v>
      </c>
      <c r="L1204" t="str">
        <f>IF(sensor_data[[#This Row],[HVAC Setting]]&lt;=2, "Low", IF(sensor_data[[#This Row],[HVAC Setting]]=3, "Normal", "High"))</f>
        <v>Low</v>
      </c>
      <c r="O1204">
        <f>(sensor_data[[#This Row],[Energy Consumption]]-AVERAGE(sensor_data[Energy Consumption]))/_xlfn.STDEV.P(sensor_data[Energy Consumption])</f>
        <v>-0.24886299575285079</v>
      </c>
      <c r="P1204" t="str">
        <f>IF(ABS(sensor_data[[#This Row],[z_zcore]])&gt;3, "Outlier", "Normal")</f>
        <v>Normal</v>
      </c>
      <c r="Q1204">
        <f>AVERAGEIF(sensor_data[Unit ID], sensor_data[[#This Row],[Unit ID]], sensor_data[EC])</f>
        <v>19.659714285714291</v>
      </c>
      <c r="R1204">
        <f>IF(ISBLANK(sensor_data[[#This Row],[EC]]), sensor_data[[#This Row],[average]], sensor_data[[#This Row],[EC]])</f>
        <v>19.659714285714291</v>
      </c>
      <c r="S1204" t="str">
        <f>IF(sensor_data[[#This Row],[Filled Energy Consumption]]&gt;AVERAGE(sensor_data[Filled Energy Consumption]), "High", "Low")</f>
        <v>High</v>
      </c>
      <c r="T1204" t="s">
        <v>452</v>
      </c>
      <c r="U1204" t="b">
        <v>1</v>
      </c>
      <c r="V1204">
        <v>17</v>
      </c>
      <c r="W1204">
        <v>1</v>
      </c>
      <c r="X1204" t="s">
        <v>19</v>
      </c>
    </row>
    <row r="1205" spans="1:24" x14ac:dyDescent="0.3">
      <c r="A1205" s="1">
        <v>45637.764791666668</v>
      </c>
      <c r="B1205" s="1" t="str">
        <f>TEXT(sensor_data[[#This Row],[Timestamp]], "MMMM")</f>
        <v>December</v>
      </c>
      <c r="C12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05" s="2">
        <f>MONTH(sensor_data[[#This Row],[Timestamp]])</f>
        <v>12</v>
      </c>
      <c r="E1205" s="2">
        <f>DAY(sensor_data[[#This Row],[Timestamp]])</f>
        <v>11</v>
      </c>
      <c r="F1205" t="s">
        <v>343</v>
      </c>
      <c r="H1205">
        <v>43.8</v>
      </c>
      <c r="I1205">
        <v>33.799999999999997</v>
      </c>
      <c r="J1205" t="b">
        <v>1</v>
      </c>
      <c r="K1205">
        <v>5</v>
      </c>
      <c r="L1205" t="str">
        <f>IF(sensor_data[[#This Row],[HVAC Setting]]&lt;=2, "Low", IF(sensor_data[[#This Row],[HVAC Setting]]=3, "Normal", "High"))</f>
        <v>High</v>
      </c>
      <c r="M1205">
        <v>30.94</v>
      </c>
      <c r="N1205">
        <v>30.94</v>
      </c>
      <c r="O1205">
        <f>(sensor_data[[#This Row],[Energy Consumption]]-AVERAGE(sensor_data[Energy Consumption]))/_xlfn.STDEV.P(sensor_data[Energy Consumption])</f>
        <v>0.11091716358382318</v>
      </c>
      <c r="P1205" t="str">
        <f>IF(ABS(sensor_data[[#This Row],[z_zcore]])&gt;3, "Outlier", "Normal")</f>
        <v>Normal</v>
      </c>
      <c r="Q1205">
        <f>AVERAGEIF(sensor_data[Unit ID], sensor_data[[#This Row],[Unit ID]], sensor_data[EC])</f>
        <v>19.659714285714291</v>
      </c>
      <c r="R1205">
        <f>IF(ISBLANK(sensor_data[[#This Row],[EC]]), sensor_data[[#This Row],[average]], sensor_data[[#This Row],[EC]])</f>
        <v>30.94</v>
      </c>
      <c r="S1205" t="str">
        <f>IF(sensor_data[[#This Row],[Filled Energy Consumption]]&gt;AVERAGE(sensor_data[Filled Energy Consumption]), "High", "Low")</f>
        <v>High</v>
      </c>
      <c r="T1205" t="s">
        <v>243</v>
      </c>
      <c r="U1205" t="b">
        <v>1</v>
      </c>
      <c r="V1205">
        <v>19</v>
      </c>
      <c r="W1205">
        <v>1</v>
      </c>
      <c r="X1205" t="s">
        <v>19</v>
      </c>
    </row>
    <row r="1206" spans="1:24" x14ac:dyDescent="0.3">
      <c r="A1206" s="1">
        <v>45337.938888888886</v>
      </c>
      <c r="B1206" s="1" t="str">
        <f>TEXT(sensor_data[[#This Row],[Timestamp]], "MMMM")</f>
        <v>February</v>
      </c>
      <c r="C12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06" s="2">
        <f>MONTH(sensor_data[[#This Row],[Timestamp]])</f>
        <v>2</v>
      </c>
      <c r="E1206" s="2">
        <f>DAY(sensor_data[[#This Row],[Timestamp]])</f>
        <v>15</v>
      </c>
      <c r="F1206" t="s">
        <v>343</v>
      </c>
      <c r="H1206">
        <v>43.6</v>
      </c>
      <c r="I1206">
        <v>30.1</v>
      </c>
      <c r="J1206" t="b">
        <v>0</v>
      </c>
      <c r="K1206">
        <v>2</v>
      </c>
      <c r="L1206" t="str">
        <f>IF(sensor_data[[#This Row],[HVAC Setting]]&lt;=2, "Low", IF(sensor_data[[#This Row],[HVAC Setting]]=3, "Normal", "High"))</f>
        <v>Low</v>
      </c>
      <c r="M1206">
        <v>13</v>
      </c>
      <c r="N1206">
        <v>13</v>
      </c>
      <c r="O1206">
        <f>(sensor_data[[#This Row],[Energy Consumption]]-AVERAGE(sensor_data[Energy Consumption]))/_xlfn.STDEV.P(sensor_data[Energy Consumption])</f>
        <v>-9.7694861577777695E-2</v>
      </c>
      <c r="P1206" t="str">
        <f>IF(ABS(sensor_data[[#This Row],[z_zcore]])&gt;3, "Outlier", "Normal")</f>
        <v>Normal</v>
      </c>
      <c r="Q1206">
        <f>AVERAGEIF(sensor_data[Unit ID], sensor_data[[#This Row],[Unit ID]], sensor_data[EC])</f>
        <v>19.659714285714291</v>
      </c>
      <c r="R1206">
        <f>IF(ISBLANK(sensor_data[[#This Row],[EC]]), sensor_data[[#This Row],[average]], sensor_data[[#This Row],[EC]])</f>
        <v>13</v>
      </c>
      <c r="S1206" t="str">
        <f>IF(sensor_data[[#This Row],[Filled Energy Consumption]]&gt;AVERAGE(sensor_data[Filled Energy Consumption]), "High", "Low")</f>
        <v>Low</v>
      </c>
      <c r="T1206" t="s">
        <v>326</v>
      </c>
      <c r="U1206" t="b">
        <v>0</v>
      </c>
      <c r="V1206">
        <v>19</v>
      </c>
      <c r="W1206">
        <v>0</v>
      </c>
      <c r="X1206" t="s">
        <v>17</v>
      </c>
    </row>
    <row r="1207" spans="1:24" x14ac:dyDescent="0.3">
      <c r="A1207" s="1">
        <v>45365.047743055555</v>
      </c>
      <c r="B1207" s="1" t="str">
        <f>TEXT(sensor_data[[#This Row],[Timestamp]], "MMMM")</f>
        <v>March</v>
      </c>
      <c r="C12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07" s="2">
        <f>MONTH(sensor_data[[#This Row],[Timestamp]])</f>
        <v>3</v>
      </c>
      <c r="E1207" s="2">
        <f>DAY(sensor_data[[#This Row],[Timestamp]])</f>
        <v>14</v>
      </c>
      <c r="F1207" t="s">
        <v>343</v>
      </c>
      <c r="H1207">
        <v>78.400000000000006</v>
      </c>
      <c r="I1207">
        <v>47.8</v>
      </c>
      <c r="J1207" t="b">
        <v>0</v>
      </c>
      <c r="K1207">
        <v>2</v>
      </c>
      <c r="L1207" t="str">
        <f>IF(sensor_data[[#This Row],[HVAC Setting]]&lt;=2, "Low", IF(sensor_data[[#This Row],[HVAC Setting]]=3, "Normal", "High"))</f>
        <v>Low</v>
      </c>
      <c r="M1207">
        <v>11</v>
      </c>
      <c r="N1207">
        <v>11</v>
      </c>
      <c r="O1207">
        <f>(sensor_data[[#This Row],[Energy Consumption]]-AVERAGE(sensor_data[Energy Consumption]))/_xlfn.STDEV.P(sensor_data[Energy Consumption])</f>
        <v>-0.12095149760471202</v>
      </c>
      <c r="P1207" t="str">
        <f>IF(ABS(sensor_data[[#This Row],[z_zcore]])&gt;3, "Outlier", "Normal")</f>
        <v>Normal</v>
      </c>
      <c r="Q1207">
        <f>AVERAGEIF(sensor_data[Unit ID], sensor_data[[#This Row],[Unit ID]], sensor_data[EC])</f>
        <v>19.659714285714291</v>
      </c>
      <c r="R1207">
        <f>IF(ISBLANK(sensor_data[[#This Row],[EC]]), sensor_data[[#This Row],[average]], sensor_data[[#This Row],[EC]])</f>
        <v>11</v>
      </c>
      <c r="S1207" t="str">
        <f>IF(sensor_data[[#This Row],[Filled Energy Consumption]]&gt;AVERAGE(sensor_data[Filled Energy Consumption]), "High", "Low")</f>
        <v>Low</v>
      </c>
      <c r="T1207" t="s">
        <v>360</v>
      </c>
      <c r="U1207" t="b">
        <v>0</v>
      </c>
      <c r="V1207">
        <v>6</v>
      </c>
      <c r="W1207">
        <v>0</v>
      </c>
      <c r="X1207" t="s">
        <v>19</v>
      </c>
    </row>
    <row r="1208" spans="1:24" x14ac:dyDescent="0.3">
      <c r="A1208" s="1">
        <v>45518.58357638889</v>
      </c>
      <c r="B1208" s="1" t="str">
        <f>TEXT(sensor_data[[#This Row],[Timestamp]], "MMMM")</f>
        <v>August</v>
      </c>
      <c r="C12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08" s="2">
        <f>MONTH(sensor_data[[#This Row],[Timestamp]])</f>
        <v>8</v>
      </c>
      <c r="E1208" s="2">
        <f>DAY(sensor_data[[#This Row],[Timestamp]])</f>
        <v>14</v>
      </c>
      <c r="F1208" t="s">
        <v>343</v>
      </c>
      <c r="H1208">
        <v>88.8</v>
      </c>
      <c r="I1208">
        <v>56.1</v>
      </c>
      <c r="J1208" t="b">
        <v>0</v>
      </c>
      <c r="K1208">
        <v>3</v>
      </c>
      <c r="L1208" t="str">
        <f>IF(sensor_data[[#This Row],[HVAC Setting]]&lt;=2, "Low", IF(sensor_data[[#This Row],[HVAC Setting]]=3, "Normal", "High"))</f>
        <v>Normal</v>
      </c>
      <c r="M1208">
        <v>17</v>
      </c>
      <c r="N1208">
        <v>17</v>
      </c>
      <c r="O1208">
        <f>(sensor_data[[#This Row],[Energy Consumption]]-AVERAGE(sensor_data[Energy Consumption]))/_xlfn.STDEV.P(sensor_data[Energy Consumption])</f>
        <v>-5.1181589523909048E-2</v>
      </c>
      <c r="P1208" t="str">
        <f>IF(ABS(sensor_data[[#This Row],[z_zcore]])&gt;3, "Outlier", "Normal")</f>
        <v>Normal</v>
      </c>
      <c r="Q1208">
        <f>AVERAGEIF(sensor_data[Unit ID], sensor_data[[#This Row],[Unit ID]], sensor_data[EC])</f>
        <v>19.659714285714291</v>
      </c>
      <c r="R1208">
        <f>IF(ISBLANK(sensor_data[[#This Row],[EC]]), sensor_data[[#This Row],[average]], sensor_data[[#This Row],[EC]])</f>
        <v>17</v>
      </c>
      <c r="S1208" t="str">
        <f>IF(sensor_data[[#This Row],[Filled Energy Consumption]]&gt;AVERAGE(sensor_data[Filled Energy Consumption]), "High", "Low")</f>
        <v>Low</v>
      </c>
      <c r="T1208" t="s">
        <v>498</v>
      </c>
      <c r="U1208" t="b">
        <v>0</v>
      </c>
      <c r="V1208">
        <v>16</v>
      </c>
      <c r="W1208">
        <v>0</v>
      </c>
      <c r="X1208" t="s">
        <v>17</v>
      </c>
    </row>
    <row r="1209" spans="1:24" x14ac:dyDescent="0.3">
      <c r="A1209" s="1">
        <v>45410.141388888886</v>
      </c>
      <c r="B1209" s="1" t="str">
        <f>TEXT(sensor_data[[#This Row],[Timestamp]], "MMMM")</f>
        <v>April</v>
      </c>
      <c r="C12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09" s="2">
        <f>MONTH(sensor_data[[#This Row],[Timestamp]])</f>
        <v>4</v>
      </c>
      <c r="E1209" s="2">
        <f>DAY(sensor_data[[#This Row],[Timestamp]])</f>
        <v>28</v>
      </c>
      <c r="F1209" t="s">
        <v>343</v>
      </c>
      <c r="H1209">
        <v>73.599999999999994</v>
      </c>
      <c r="I1209">
        <v>56.3</v>
      </c>
      <c r="J1209" t="b">
        <v>0</v>
      </c>
      <c r="K1209">
        <v>0.5</v>
      </c>
      <c r="L1209" t="str">
        <f>IF(sensor_data[[#This Row],[HVAC Setting]]&lt;=2, "Low", IF(sensor_data[[#This Row],[HVAC Setting]]=3, "Normal", "High"))</f>
        <v>Low</v>
      </c>
      <c r="M1209">
        <v>2.62</v>
      </c>
      <c r="N1209">
        <v>2.62</v>
      </c>
      <c r="O1209">
        <f>(sensor_data[[#This Row],[Energy Consumption]]-AVERAGE(sensor_data[Energy Consumption]))/_xlfn.STDEV.P(sensor_data[Energy Consumption])</f>
        <v>-0.2183968025575668</v>
      </c>
      <c r="P1209" t="str">
        <f>IF(ABS(sensor_data[[#This Row],[z_zcore]])&gt;3, "Outlier", "Normal")</f>
        <v>Normal</v>
      </c>
      <c r="Q1209">
        <f>AVERAGEIF(sensor_data[Unit ID], sensor_data[[#This Row],[Unit ID]], sensor_data[EC])</f>
        <v>19.659714285714291</v>
      </c>
      <c r="R1209">
        <f>IF(ISBLANK(sensor_data[[#This Row],[EC]]), sensor_data[[#This Row],[average]], sensor_data[[#This Row],[EC]])</f>
        <v>2.62</v>
      </c>
      <c r="S1209" t="str">
        <f>IF(sensor_data[[#This Row],[Filled Energy Consumption]]&gt;AVERAGE(sensor_data[Filled Energy Consumption]), "High", "Low")</f>
        <v>Low</v>
      </c>
      <c r="T1209" t="s">
        <v>521</v>
      </c>
      <c r="U1209" t="b">
        <v>0</v>
      </c>
      <c r="V1209">
        <v>11</v>
      </c>
      <c r="W1209">
        <v>0</v>
      </c>
      <c r="X1209" t="s">
        <v>19</v>
      </c>
    </row>
    <row r="1210" spans="1:24" x14ac:dyDescent="0.3">
      <c r="A1210" s="1">
        <v>45402.537546296298</v>
      </c>
      <c r="B1210" s="1" t="str">
        <f>TEXT(sensor_data[[#This Row],[Timestamp]], "MMMM")</f>
        <v>April</v>
      </c>
      <c r="C12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10" s="2">
        <f>MONTH(sensor_data[[#This Row],[Timestamp]])</f>
        <v>4</v>
      </c>
      <c r="E1210" s="2">
        <f>DAY(sensor_data[[#This Row],[Timestamp]])</f>
        <v>20</v>
      </c>
      <c r="F1210" t="s">
        <v>343</v>
      </c>
      <c r="H1210">
        <v>71.7</v>
      </c>
      <c r="I1210">
        <v>39.9</v>
      </c>
      <c r="J1210" t="b">
        <v>1</v>
      </c>
      <c r="K1210">
        <v>4.5</v>
      </c>
      <c r="L1210" t="str">
        <f>IF(sensor_data[[#This Row],[HVAC Setting]]&lt;=2, "Low", IF(sensor_data[[#This Row],[HVAC Setting]]=3, "Normal", "High"))</f>
        <v>High</v>
      </c>
      <c r="M1210">
        <v>27.73</v>
      </c>
      <c r="N1210">
        <v>27.73</v>
      </c>
      <c r="O1210">
        <f>(sensor_data[[#This Row],[Energy Consumption]]-AVERAGE(sensor_data[Energy Consumption]))/_xlfn.STDEV.P(sensor_data[Energy Consumption])</f>
        <v>7.3590262760593592E-2</v>
      </c>
      <c r="P1210" t="str">
        <f>IF(ABS(sensor_data[[#This Row],[z_zcore]])&gt;3, "Outlier", "Normal")</f>
        <v>Normal</v>
      </c>
      <c r="Q1210">
        <f>AVERAGEIF(sensor_data[Unit ID], sensor_data[[#This Row],[Unit ID]], sensor_data[EC])</f>
        <v>19.659714285714291</v>
      </c>
      <c r="R1210">
        <f>IF(ISBLANK(sensor_data[[#This Row],[EC]]), sensor_data[[#This Row],[average]], sensor_data[[#This Row],[EC]])</f>
        <v>27.73</v>
      </c>
      <c r="S1210" t="str">
        <f>IF(sensor_data[[#This Row],[Filled Energy Consumption]]&gt;AVERAGE(sensor_data[Filled Energy Consumption]), "High", "Low")</f>
        <v>High</v>
      </c>
      <c r="T1210" t="s">
        <v>328</v>
      </c>
      <c r="U1210" t="b">
        <v>1</v>
      </c>
      <c r="V1210">
        <v>23</v>
      </c>
      <c r="W1210">
        <v>1</v>
      </c>
      <c r="X1210" t="s">
        <v>17</v>
      </c>
    </row>
    <row r="1211" spans="1:24" x14ac:dyDescent="0.3">
      <c r="A1211" s="1">
        <v>45582.326689814814</v>
      </c>
      <c r="B1211" s="1" t="str">
        <f>TEXT(sensor_data[[#This Row],[Timestamp]], "MMMM")</f>
        <v>October</v>
      </c>
      <c r="C12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11" s="2">
        <f>MONTH(sensor_data[[#This Row],[Timestamp]])</f>
        <v>10</v>
      </c>
      <c r="E1211" s="2">
        <f>DAY(sensor_data[[#This Row],[Timestamp]])</f>
        <v>17</v>
      </c>
      <c r="F1211" t="s">
        <v>343</v>
      </c>
      <c r="H1211">
        <v>71.8</v>
      </c>
      <c r="I1211">
        <v>57</v>
      </c>
      <c r="J1211" t="b">
        <v>0</v>
      </c>
      <c r="K1211">
        <v>2</v>
      </c>
      <c r="L1211" t="str">
        <f>IF(sensor_data[[#This Row],[HVAC Setting]]&lt;=2, "Low", IF(sensor_data[[#This Row],[HVAC Setting]]=3, "Normal", "High"))</f>
        <v>Low</v>
      </c>
      <c r="M1211">
        <v>10</v>
      </c>
      <c r="N1211">
        <v>10</v>
      </c>
      <c r="O1211">
        <f>(sensor_data[[#This Row],[Energy Consumption]]-AVERAGE(sensor_data[Energy Consumption]))/_xlfn.STDEV.P(sensor_data[Energy Consumption])</f>
        <v>-0.13257981561817916</v>
      </c>
      <c r="P1211" t="str">
        <f>IF(ABS(sensor_data[[#This Row],[z_zcore]])&gt;3, "Outlier", "Normal")</f>
        <v>Normal</v>
      </c>
      <c r="Q1211">
        <f>AVERAGEIF(sensor_data[Unit ID], sensor_data[[#This Row],[Unit ID]], sensor_data[EC])</f>
        <v>19.659714285714291</v>
      </c>
      <c r="R1211">
        <f>IF(ISBLANK(sensor_data[[#This Row],[EC]]), sensor_data[[#This Row],[average]], sensor_data[[#This Row],[EC]])</f>
        <v>10</v>
      </c>
      <c r="S1211" t="str">
        <f>IF(sensor_data[[#This Row],[Filled Energy Consumption]]&gt;AVERAGE(sensor_data[Filled Energy Consumption]), "High", "Low")</f>
        <v>Low</v>
      </c>
      <c r="T1211" t="s">
        <v>349</v>
      </c>
      <c r="U1211" t="b">
        <v>0</v>
      </c>
      <c r="V1211">
        <v>1</v>
      </c>
      <c r="W1211">
        <v>0</v>
      </c>
      <c r="X1211" t="s">
        <v>19</v>
      </c>
    </row>
    <row r="1212" spans="1:24" x14ac:dyDescent="0.3">
      <c r="A1212" s="1">
        <v>45593.786944444444</v>
      </c>
      <c r="B1212" s="1" t="str">
        <f>TEXT(sensor_data[[#This Row],[Timestamp]], "MMMM")</f>
        <v>October</v>
      </c>
      <c r="C12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12" s="2">
        <f>MONTH(sensor_data[[#This Row],[Timestamp]])</f>
        <v>10</v>
      </c>
      <c r="E1212" s="2">
        <f>DAY(sensor_data[[#This Row],[Timestamp]])</f>
        <v>28</v>
      </c>
      <c r="F1212" t="s">
        <v>343</v>
      </c>
      <c r="H1212">
        <v>78.900000000000006</v>
      </c>
      <c r="I1212">
        <v>38.200000000000003</v>
      </c>
      <c r="J1212" t="b">
        <v>1</v>
      </c>
      <c r="K1212">
        <v>3</v>
      </c>
      <c r="L1212" t="str">
        <f>IF(sensor_data[[#This Row],[HVAC Setting]]&lt;=2, "Low", IF(sensor_data[[#This Row],[HVAC Setting]]=3, "Normal", "High"))</f>
        <v>Normal</v>
      </c>
      <c r="M1212">
        <v>17.86</v>
      </c>
      <c r="N1212">
        <v>17.86</v>
      </c>
      <c r="O1212">
        <f>(sensor_data[[#This Row],[Energy Consumption]]-AVERAGE(sensor_data[Energy Consumption]))/_xlfn.STDEV.P(sensor_data[Energy Consumption])</f>
        <v>-4.1181236032327297E-2</v>
      </c>
      <c r="P1212" t="str">
        <f>IF(ABS(sensor_data[[#This Row],[z_zcore]])&gt;3, "Outlier", "Normal")</f>
        <v>Normal</v>
      </c>
      <c r="Q1212">
        <f>AVERAGEIF(sensor_data[Unit ID], sensor_data[[#This Row],[Unit ID]], sensor_data[EC])</f>
        <v>19.659714285714291</v>
      </c>
      <c r="R1212">
        <f>IF(ISBLANK(sensor_data[[#This Row],[EC]]), sensor_data[[#This Row],[average]], sensor_data[[#This Row],[EC]])</f>
        <v>17.86</v>
      </c>
      <c r="S1212" t="str">
        <f>IF(sensor_data[[#This Row],[Filled Energy Consumption]]&gt;AVERAGE(sensor_data[Filled Energy Consumption]), "High", "Low")</f>
        <v>Low</v>
      </c>
      <c r="T1212" t="s">
        <v>522</v>
      </c>
      <c r="U1212" t="b">
        <v>1</v>
      </c>
      <c r="V1212">
        <v>21</v>
      </c>
      <c r="W1212">
        <v>1</v>
      </c>
      <c r="X1212" t="s">
        <v>19</v>
      </c>
    </row>
    <row r="1213" spans="1:24" x14ac:dyDescent="0.3">
      <c r="A1213" s="1">
        <v>45556.99900462963</v>
      </c>
      <c r="B1213" s="1" t="str">
        <f>TEXT(sensor_data[[#This Row],[Timestamp]], "MMMM")</f>
        <v>September</v>
      </c>
      <c r="C12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13" s="2">
        <f>MONTH(sensor_data[[#This Row],[Timestamp]])</f>
        <v>9</v>
      </c>
      <c r="E1213" s="2">
        <f>DAY(sensor_data[[#This Row],[Timestamp]])</f>
        <v>21</v>
      </c>
      <c r="F1213" t="s">
        <v>343</v>
      </c>
      <c r="H1213">
        <v>63.1</v>
      </c>
      <c r="I1213">
        <v>46.5</v>
      </c>
      <c r="J1213" t="b">
        <v>1</v>
      </c>
      <c r="K1213">
        <v>2.5</v>
      </c>
      <c r="L1213" t="str">
        <f>IF(sensor_data[[#This Row],[HVAC Setting]]&lt;=2, "Low", IF(sensor_data[[#This Row],[HVAC Setting]]=3, "Normal", "High"))</f>
        <v>High</v>
      </c>
      <c r="M1213">
        <v>15.35</v>
      </c>
      <c r="N1213">
        <v>15.35</v>
      </c>
      <c r="O1213">
        <f>(sensor_data[[#This Row],[Energy Consumption]]-AVERAGE(sensor_data[Energy Consumption]))/_xlfn.STDEV.P(sensor_data[Energy Consumption])</f>
        <v>-7.0368314246129868E-2</v>
      </c>
      <c r="P1213" t="str">
        <f>IF(ABS(sensor_data[[#This Row],[z_zcore]])&gt;3, "Outlier", "Normal")</f>
        <v>Normal</v>
      </c>
      <c r="Q1213">
        <f>AVERAGEIF(sensor_data[Unit ID], sensor_data[[#This Row],[Unit ID]], sensor_data[EC])</f>
        <v>19.659714285714291</v>
      </c>
      <c r="R1213">
        <f>IF(ISBLANK(sensor_data[[#This Row],[EC]]), sensor_data[[#This Row],[average]], sensor_data[[#This Row],[EC]])</f>
        <v>15.35</v>
      </c>
      <c r="S1213" t="str">
        <f>IF(sensor_data[[#This Row],[Filled Energy Consumption]]&gt;AVERAGE(sensor_data[Filled Energy Consumption]), "High", "Low")</f>
        <v>Low</v>
      </c>
      <c r="T1213" t="s">
        <v>204</v>
      </c>
      <c r="U1213" t="b">
        <v>1</v>
      </c>
      <c r="V1213">
        <v>16</v>
      </c>
      <c r="W1213">
        <v>1</v>
      </c>
      <c r="X1213" t="s">
        <v>14</v>
      </c>
    </row>
    <row r="1214" spans="1:24" x14ac:dyDescent="0.3">
      <c r="A1214" s="1">
        <v>45420.186736111114</v>
      </c>
      <c r="B1214" s="1" t="str">
        <f>TEXT(sensor_data[[#This Row],[Timestamp]], "MMMM")</f>
        <v>May</v>
      </c>
      <c r="C12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14" s="2">
        <f>MONTH(sensor_data[[#This Row],[Timestamp]])</f>
        <v>5</v>
      </c>
      <c r="E1214" s="2">
        <f>DAY(sensor_data[[#This Row],[Timestamp]])</f>
        <v>8</v>
      </c>
      <c r="F1214" t="s">
        <v>343</v>
      </c>
      <c r="H1214">
        <v>71.5</v>
      </c>
      <c r="I1214">
        <v>43.8</v>
      </c>
      <c r="J1214" t="b">
        <v>1</v>
      </c>
      <c r="K1214">
        <v>3</v>
      </c>
      <c r="L1214" t="str">
        <f>IF(sensor_data[[#This Row],[HVAC Setting]]&lt;=2, "Low", IF(sensor_data[[#This Row],[HVAC Setting]]=3, "Normal", "High"))</f>
        <v>Normal</v>
      </c>
      <c r="M1214">
        <v>18.78</v>
      </c>
      <c r="N1214">
        <v>18.78</v>
      </c>
      <c r="O1214">
        <f>(sensor_data[[#This Row],[Energy Consumption]]-AVERAGE(sensor_data[Energy Consumption]))/_xlfn.STDEV.P(sensor_data[Energy Consumption])</f>
        <v>-3.0483183459937491E-2</v>
      </c>
      <c r="P1214" t="str">
        <f>IF(ABS(sensor_data[[#This Row],[z_zcore]])&gt;3, "Outlier", "Normal")</f>
        <v>Normal</v>
      </c>
      <c r="Q1214">
        <f>AVERAGEIF(sensor_data[Unit ID], sensor_data[[#This Row],[Unit ID]], sensor_data[EC])</f>
        <v>19.659714285714291</v>
      </c>
      <c r="R1214">
        <f>IF(ISBLANK(sensor_data[[#This Row],[EC]]), sensor_data[[#This Row],[average]], sensor_data[[#This Row],[EC]])</f>
        <v>18.78</v>
      </c>
      <c r="S1214" t="str">
        <f>IF(sensor_data[[#This Row],[Filled Energy Consumption]]&gt;AVERAGE(sensor_data[Filled Energy Consumption]), "High", "Low")</f>
        <v>High</v>
      </c>
      <c r="T1214" t="s">
        <v>378</v>
      </c>
      <c r="U1214" t="b">
        <v>1</v>
      </c>
      <c r="V1214">
        <v>14</v>
      </c>
      <c r="W1214">
        <v>1</v>
      </c>
      <c r="X1214" t="s">
        <v>17</v>
      </c>
    </row>
    <row r="1215" spans="1:24" x14ac:dyDescent="0.3">
      <c r="A1215" s="1">
        <v>45479.535000000003</v>
      </c>
      <c r="B1215" s="1" t="str">
        <f>TEXT(sensor_data[[#This Row],[Timestamp]], "MMMM")</f>
        <v>July</v>
      </c>
      <c r="C12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15" s="2">
        <f>MONTH(sensor_data[[#This Row],[Timestamp]])</f>
        <v>7</v>
      </c>
      <c r="E1215" s="2">
        <f>DAY(sensor_data[[#This Row],[Timestamp]])</f>
        <v>6</v>
      </c>
      <c r="F1215" t="s">
        <v>343</v>
      </c>
      <c r="H1215">
        <v>92.8</v>
      </c>
      <c r="I1215">
        <v>46.2</v>
      </c>
      <c r="J1215" t="b">
        <v>0</v>
      </c>
      <c r="K1215">
        <v>3.5</v>
      </c>
      <c r="L1215" t="str">
        <f>IF(sensor_data[[#This Row],[HVAC Setting]]&lt;=2, "Low", IF(sensor_data[[#This Row],[HVAC Setting]]=3, "Normal", "High"))</f>
        <v>High</v>
      </c>
      <c r="M1215">
        <v>20.48</v>
      </c>
      <c r="N1215">
        <v>20.48</v>
      </c>
      <c r="O1215">
        <f>(sensor_data[[#This Row],[Energy Consumption]]-AVERAGE(sensor_data[Energy Consumption]))/_xlfn.STDEV.P(sensor_data[Energy Consumption])</f>
        <v>-1.0715042837043326E-2</v>
      </c>
      <c r="P1215" t="str">
        <f>IF(ABS(sensor_data[[#This Row],[z_zcore]])&gt;3, "Outlier", "Normal")</f>
        <v>Normal</v>
      </c>
      <c r="Q1215">
        <f>AVERAGEIF(sensor_data[Unit ID], sensor_data[[#This Row],[Unit ID]], sensor_data[EC])</f>
        <v>19.659714285714291</v>
      </c>
      <c r="R1215">
        <f>IF(ISBLANK(sensor_data[[#This Row],[EC]]), sensor_data[[#This Row],[average]], sensor_data[[#This Row],[EC]])</f>
        <v>20.48</v>
      </c>
      <c r="S1215" t="str">
        <f>IF(sensor_data[[#This Row],[Filled Energy Consumption]]&gt;AVERAGE(sensor_data[Filled Energy Consumption]), "High", "Low")</f>
        <v>High</v>
      </c>
      <c r="T1215" t="s">
        <v>522</v>
      </c>
      <c r="U1215" t="b">
        <v>0</v>
      </c>
      <c r="V1215">
        <v>4</v>
      </c>
      <c r="W1215">
        <v>0</v>
      </c>
      <c r="X1215" t="s">
        <v>14</v>
      </c>
    </row>
    <row r="1216" spans="1:24" x14ac:dyDescent="0.3">
      <c r="A1216" s="1">
        <v>45481.129571759258</v>
      </c>
      <c r="B1216" s="1" t="str">
        <f>TEXT(sensor_data[[#This Row],[Timestamp]], "MMMM")</f>
        <v>July</v>
      </c>
      <c r="C12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16" s="2">
        <f>MONTH(sensor_data[[#This Row],[Timestamp]])</f>
        <v>7</v>
      </c>
      <c r="E1216" s="2">
        <f>DAY(sensor_data[[#This Row],[Timestamp]])</f>
        <v>8</v>
      </c>
      <c r="F1216" t="s">
        <v>343</v>
      </c>
      <c r="H1216">
        <v>100.2</v>
      </c>
      <c r="I1216">
        <v>53.4</v>
      </c>
      <c r="J1216" t="b">
        <v>1</v>
      </c>
      <c r="K1216">
        <v>4</v>
      </c>
      <c r="L1216" t="str">
        <f>IF(sensor_data[[#This Row],[HVAC Setting]]&lt;=2, "Low", IF(sensor_data[[#This Row],[HVAC Setting]]=3, "Normal", "High"))</f>
        <v>High</v>
      </c>
      <c r="M1216">
        <v>24.38</v>
      </c>
      <c r="N1216">
        <v>24.38</v>
      </c>
      <c r="O1216">
        <f>(sensor_data[[#This Row],[Energy Consumption]]-AVERAGE(sensor_data[Energy Consumption]))/_xlfn.STDEV.P(sensor_data[Energy Consumption])</f>
        <v>3.463539741547858E-2</v>
      </c>
      <c r="P1216" t="str">
        <f>IF(ABS(sensor_data[[#This Row],[z_zcore]])&gt;3, "Outlier", "Normal")</f>
        <v>Normal</v>
      </c>
      <c r="Q1216">
        <f>AVERAGEIF(sensor_data[Unit ID], sensor_data[[#This Row],[Unit ID]], sensor_data[EC])</f>
        <v>19.659714285714291</v>
      </c>
      <c r="R1216">
        <f>IF(ISBLANK(sensor_data[[#This Row],[EC]]), sensor_data[[#This Row],[average]], sensor_data[[#This Row],[EC]])</f>
        <v>24.38</v>
      </c>
      <c r="S1216" t="str">
        <f>IF(sensor_data[[#This Row],[Filled Energy Consumption]]&gt;AVERAGE(sensor_data[Filled Energy Consumption]), "High", "Low")</f>
        <v>High</v>
      </c>
      <c r="T1216" t="s">
        <v>170</v>
      </c>
      <c r="U1216" t="b">
        <v>1</v>
      </c>
      <c r="V1216">
        <v>21</v>
      </c>
      <c r="W1216">
        <v>1</v>
      </c>
      <c r="X1216" t="s">
        <v>14</v>
      </c>
    </row>
    <row r="1217" spans="1:24" x14ac:dyDescent="0.3">
      <c r="A1217" s="1">
        <v>45617.977476851855</v>
      </c>
      <c r="B1217" s="1" t="str">
        <f>TEXT(sensor_data[[#This Row],[Timestamp]], "MMMM")</f>
        <v>November</v>
      </c>
      <c r="C12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17" s="2">
        <f>MONTH(sensor_data[[#This Row],[Timestamp]])</f>
        <v>11</v>
      </c>
      <c r="E1217" s="2">
        <f>DAY(sensor_data[[#This Row],[Timestamp]])</f>
        <v>21</v>
      </c>
      <c r="F1217" t="s">
        <v>343</v>
      </c>
      <c r="H1217">
        <v>76.900000000000006</v>
      </c>
      <c r="I1217">
        <v>44.9</v>
      </c>
      <c r="J1217" t="b">
        <v>0</v>
      </c>
      <c r="K1217">
        <v>2</v>
      </c>
      <c r="L1217" t="str">
        <f>IF(sensor_data[[#This Row],[HVAC Setting]]&lt;=2, "Low", IF(sensor_data[[#This Row],[HVAC Setting]]=3, "Normal", "High"))</f>
        <v>Low</v>
      </c>
      <c r="M1217">
        <v>10</v>
      </c>
      <c r="N1217">
        <v>10</v>
      </c>
      <c r="O1217">
        <f>(sensor_data[[#This Row],[Energy Consumption]]-AVERAGE(sensor_data[Energy Consumption]))/_xlfn.STDEV.P(sensor_data[Energy Consumption])</f>
        <v>-0.13257981561817916</v>
      </c>
      <c r="P1217" t="str">
        <f>IF(ABS(sensor_data[[#This Row],[z_zcore]])&gt;3, "Outlier", "Normal")</f>
        <v>Normal</v>
      </c>
      <c r="Q1217">
        <f>AVERAGEIF(sensor_data[Unit ID], sensor_data[[#This Row],[Unit ID]], sensor_data[EC])</f>
        <v>19.659714285714291</v>
      </c>
      <c r="R1217">
        <f>IF(ISBLANK(sensor_data[[#This Row],[EC]]), sensor_data[[#This Row],[average]], sensor_data[[#This Row],[EC]])</f>
        <v>10</v>
      </c>
      <c r="S1217" t="str">
        <f>IF(sensor_data[[#This Row],[Filled Energy Consumption]]&gt;AVERAGE(sensor_data[Filled Energy Consumption]), "High", "Low")</f>
        <v>Low</v>
      </c>
      <c r="T1217" t="s">
        <v>274</v>
      </c>
      <c r="U1217" t="b">
        <v>0</v>
      </c>
      <c r="V1217">
        <v>15</v>
      </c>
      <c r="W1217">
        <v>0</v>
      </c>
      <c r="X1217" t="s">
        <v>14</v>
      </c>
    </row>
    <row r="1218" spans="1:24" x14ac:dyDescent="0.3">
      <c r="A1218" s="1">
        <v>45549.954328703701</v>
      </c>
      <c r="B1218" s="1" t="str">
        <f>TEXT(sensor_data[[#This Row],[Timestamp]], "MMMM")</f>
        <v>September</v>
      </c>
      <c r="C12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18" s="2">
        <f>MONTH(sensor_data[[#This Row],[Timestamp]])</f>
        <v>9</v>
      </c>
      <c r="E1218" s="2">
        <f>DAY(sensor_data[[#This Row],[Timestamp]])</f>
        <v>14</v>
      </c>
      <c r="F1218" t="s">
        <v>343</v>
      </c>
      <c r="H1218">
        <v>77.8</v>
      </c>
      <c r="I1218">
        <v>53.9</v>
      </c>
      <c r="J1218" t="b">
        <v>1</v>
      </c>
      <c r="K1218">
        <v>3.5</v>
      </c>
      <c r="L1218" t="str">
        <f>IF(sensor_data[[#This Row],[HVAC Setting]]&lt;=2, "Low", IF(sensor_data[[#This Row],[HVAC Setting]]=3, "Normal", "High"))</f>
        <v>High</v>
      </c>
      <c r="M1218">
        <v>19.690000000000001</v>
      </c>
      <c r="N1218">
        <v>19.690000000000001</v>
      </c>
      <c r="O1218">
        <f>(sensor_data[[#This Row],[Energy Consumption]]-AVERAGE(sensor_data[Energy Consumption]))/_xlfn.STDEV.P(sensor_data[Energy Consumption])</f>
        <v>-1.9901414067682373E-2</v>
      </c>
      <c r="P1218" t="str">
        <f>IF(ABS(sensor_data[[#This Row],[z_zcore]])&gt;3, "Outlier", "Normal")</f>
        <v>Normal</v>
      </c>
      <c r="Q1218">
        <f>AVERAGEIF(sensor_data[Unit ID], sensor_data[[#This Row],[Unit ID]], sensor_data[EC])</f>
        <v>19.659714285714291</v>
      </c>
      <c r="R1218">
        <f>IF(ISBLANK(sensor_data[[#This Row],[EC]]), sensor_data[[#This Row],[average]], sensor_data[[#This Row],[EC]])</f>
        <v>19.690000000000001</v>
      </c>
      <c r="S1218" t="str">
        <f>IF(sensor_data[[#This Row],[Filled Energy Consumption]]&gt;AVERAGE(sensor_data[Filled Energy Consumption]), "High", "Low")</f>
        <v>High</v>
      </c>
      <c r="T1218" t="s">
        <v>200</v>
      </c>
      <c r="U1218" t="b">
        <v>1</v>
      </c>
      <c r="V1218">
        <v>1</v>
      </c>
      <c r="W1218">
        <v>0</v>
      </c>
      <c r="X1218" t="s">
        <v>14</v>
      </c>
    </row>
    <row r="1219" spans="1:24" x14ac:dyDescent="0.3">
      <c r="A1219" s="1">
        <v>45626.878252314818</v>
      </c>
      <c r="B1219" s="1" t="str">
        <f>TEXT(sensor_data[[#This Row],[Timestamp]], "MMMM")</f>
        <v>November</v>
      </c>
      <c r="C12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19" s="2">
        <f>MONTH(sensor_data[[#This Row],[Timestamp]])</f>
        <v>11</v>
      </c>
      <c r="E1219" s="2">
        <f>DAY(sensor_data[[#This Row],[Timestamp]])</f>
        <v>30</v>
      </c>
      <c r="F1219" t="s">
        <v>343</v>
      </c>
      <c r="H1219">
        <v>82</v>
      </c>
      <c r="I1219">
        <v>54.8</v>
      </c>
      <c r="J1219" t="b">
        <v>1</v>
      </c>
      <c r="K1219">
        <v>4.5</v>
      </c>
      <c r="L1219" t="str">
        <f>IF(sensor_data[[#This Row],[HVAC Setting]]&lt;=2, "Low", IF(sensor_data[[#This Row],[HVAC Setting]]=3, "Normal", "High"))</f>
        <v>High</v>
      </c>
      <c r="M1219">
        <v>25.15</v>
      </c>
      <c r="N1219">
        <v>25.15</v>
      </c>
      <c r="O1219">
        <f>(sensor_data[[#This Row],[Energy Consumption]]-AVERAGE(sensor_data[Energy Consumption]))/_xlfn.STDEV.P(sensor_data[Energy Consumption])</f>
        <v>4.358920228584829E-2</v>
      </c>
      <c r="P1219" t="str">
        <f>IF(ABS(sensor_data[[#This Row],[z_zcore]])&gt;3, "Outlier", "Normal")</f>
        <v>Normal</v>
      </c>
      <c r="Q1219">
        <f>AVERAGEIF(sensor_data[Unit ID], sensor_data[[#This Row],[Unit ID]], sensor_data[EC])</f>
        <v>19.659714285714291</v>
      </c>
      <c r="R1219">
        <f>IF(ISBLANK(sensor_data[[#This Row],[EC]]), sensor_data[[#This Row],[average]], sensor_data[[#This Row],[EC]])</f>
        <v>25.15</v>
      </c>
      <c r="S1219" t="str">
        <f>IF(sensor_data[[#This Row],[Filled Energy Consumption]]&gt;AVERAGE(sensor_data[Filled Energy Consumption]), "High", "Low")</f>
        <v>High</v>
      </c>
      <c r="T1219" t="s">
        <v>197</v>
      </c>
      <c r="U1219" t="b">
        <v>1</v>
      </c>
      <c r="V1219">
        <v>6</v>
      </c>
      <c r="W1219">
        <v>1</v>
      </c>
      <c r="X1219" t="s">
        <v>19</v>
      </c>
    </row>
    <row r="1220" spans="1:24" x14ac:dyDescent="0.3">
      <c r="A1220" s="1">
        <v>45334.755208333336</v>
      </c>
      <c r="B1220" s="1" t="str">
        <f>TEXT(sensor_data[[#This Row],[Timestamp]], "MMMM")</f>
        <v>February</v>
      </c>
      <c r="C12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20" s="2">
        <f>MONTH(sensor_data[[#This Row],[Timestamp]])</f>
        <v>2</v>
      </c>
      <c r="E1220" s="2">
        <f>DAY(sensor_data[[#This Row],[Timestamp]])</f>
        <v>12</v>
      </c>
      <c r="F1220" t="s">
        <v>343</v>
      </c>
      <c r="H1220">
        <v>50.9</v>
      </c>
      <c r="I1220">
        <v>32.799999999999997</v>
      </c>
      <c r="J1220" t="b">
        <v>1</v>
      </c>
      <c r="K1220">
        <v>5</v>
      </c>
      <c r="L1220" t="str">
        <f>IF(sensor_data[[#This Row],[HVAC Setting]]&lt;=2, "Low", IF(sensor_data[[#This Row],[HVAC Setting]]=3, "Normal", "High"))</f>
        <v>High</v>
      </c>
      <c r="M1220">
        <v>28.96</v>
      </c>
      <c r="N1220">
        <v>28.96</v>
      </c>
      <c r="O1220">
        <f>(sensor_data[[#This Row],[Energy Consumption]]-AVERAGE(sensor_data[Energy Consumption]))/_xlfn.STDEV.P(sensor_data[Energy Consumption])</f>
        <v>8.7893093917158202E-2</v>
      </c>
      <c r="P1220" t="str">
        <f>IF(ABS(sensor_data[[#This Row],[z_zcore]])&gt;3, "Outlier", "Normal")</f>
        <v>Normal</v>
      </c>
      <c r="Q1220">
        <f>AVERAGEIF(sensor_data[Unit ID], sensor_data[[#This Row],[Unit ID]], sensor_data[EC])</f>
        <v>19.659714285714291</v>
      </c>
      <c r="R1220">
        <f>IF(ISBLANK(sensor_data[[#This Row],[EC]]), sensor_data[[#This Row],[average]], sensor_data[[#This Row],[EC]])</f>
        <v>28.96</v>
      </c>
      <c r="S1220" t="str">
        <f>IF(sensor_data[[#This Row],[Filled Energy Consumption]]&gt;AVERAGE(sensor_data[Filled Energy Consumption]), "High", "Low")</f>
        <v>High</v>
      </c>
      <c r="T1220" t="s">
        <v>169</v>
      </c>
      <c r="U1220" t="b">
        <v>1</v>
      </c>
      <c r="V1220">
        <v>16</v>
      </c>
      <c r="W1220">
        <v>1</v>
      </c>
      <c r="X1220" t="s">
        <v>19</v>
      </c>
    </row>
    <row r="1221" spans="1:24" x14ac:dyDescent="0.3">
      <c r="A1221" s="1">
        <v>45482.172164351854</v>
      </c>
      <c r="B1221" s="1" t="str">
        <f>TEXT(sensor_data[[#This Row],[Timestamp]], "MMMM")</f>
        <v>July</v>
      </c>
      <c r="C12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21" s="2">
        <f>MONTH(sensor_data[[#This Row],[Timestamp]])</f>
        <v>7</v>
      </c>
      <c r="E1221" s="2">
        <f>DAY(sensor_data[[#This Row],[Timestamp]])</f>
        <v>9</v>
      </c>
      <c r="F1221" t="s">
        <v>343</v>
      </c>
      <c r="H1221">
        <v>96.3</v>
      </c>
      <c r="I1221">
        <v>59.1</v>
      </c>
      <c r="J1221" t="b">
        <v>1</v>
      </c>
      <c r="K1221">
        <v>2</v>
      </c>
      <c r="L1221" t="str">
        <f>IF(sensor_data[[#This Row],[HVAC Setting]]&lt;=2, "Low", IF(sensor_data[[#This Row],[HVAC Setting]]=3, "Normal", "High"))</f>
        <v>Low</v>
      </c>
      <c r="O1221">
        <f>(sensor_data[[#This Row],[Energy Consumption]]-AVERAGE(sensor_data[Energy Consumption]))/_xlfn.STDEV.P(sensor_data[Energy Consumption])</f>
        <v>-0.24886299575285079</v>
      </c>
      <c r="P1221" t="str">
        <f>IF(ABS(sensor_data[[#This Row],[z_zcore]])&gt;3, "Outlier", "Normal")</f>
        <v>Normal</v>
      </c>
      <c r="Q1221">
        <f>AVERAGEIF(sensor_data[Unit ID], sensor_data[[#This Row],[Unit ID]], sensor_data[EC])</f>
        <v>19.659714285714291</v>
      </c>
      <c r="R1221">
        <f>IF(ISBLANK(sensor_data[[#This Row],[EC]]), sensor_data[[#This Row],[average]], sensor_data[[#This Row],[EC]])</f>
        <v>19.659714285714291</v>
      </c>
      <c r="S1221" t="str">
        <f>IF(sensor_data[[#This Row],[Filled Energy Consumption]]&gt;AVERAGE(sensor_data[Filled Energy Consumption]), "High", "Low")</f>
        <v>High</v>
      </c>
      <c r="T1221" t="s">
        <v>229</v>
      </c>
      <c r="U1221" t="b">
        <v>1</v>
      </c>
      <c r="V1221">
        <v>5</v>
      </c>
      <c r="W1221">
        <v>0</v>
      </c>
      <c r="X1221" t="s">
        <v>17</v>
      </c>
    </row>
    <row r="1222" spans="1:24" x14ac:dyDescent="0.3">
      <c r="A1222" s="1">
        <v>45462.373680555553</v>
      </c>
      <c r="B1222" s="1" t="str">
        <f>TEXT(sensor_data[[#This Row],[Timestamp]], "MMMM")</f>
        <v>June</v>
      </c>
      <c r="C12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22" s="2">
        <f>MONTH(sensor_data[[#This Row],[Timestamp]])</f>
        <v>6</v>
      </c>
      <c r="E1222" s="2">
        <f>DAY(sensor_data[[#This Row],[Timestamp]])</f>
        <v>19</v>
      </c>
      <c r="F1222" t="s">
        <v>523</v>
      </c>
      <c r="H1222">
        <v>95.5</v>
      </c>
      <c r="I1222">
        <v>46.2</v>
      </c>
      <c r="J1222" t="b">
        <v>1</v>
      </c>
      <c r="K1222">
        <v>4</v>
      </c>
      <c r="L1222" t="str">
        <f>IF(sensor_data[[#This Row],[HVAC Setting]]&lt;=2, "Low", IF(sensor_data[[#This Row],[HVAC Setting]]=3, "Normal", "High"))</f>
        <v>High</v>
      </c>
      <c r="O1222">
        <f>(sensor_data[[#This Row],[Energy Consumption]]-AVERAGE(sensor_data[Energy Consumption]))/_xlfn.STDEV.P(sensor_data[Energy Consumption])</f>
        <v>-0.24886299575285079</v>
      </c>
      <c r="P1222" t="str">
        <f>IF(ABS(sensor_data[[#This Row],[z_zcore]])&gt;3, "Outlier", "Normal")</f>
        <v>Normal</v>
      </c>
      <c r="Q1222">
        <f>AVERAGEIF(sensor_data[Unit ID], sensor_data[[#This Row],[Unit ID]], sensor_data[EC])</f>
        <v>18.349999999999998</v>
      </c>
      <c r="R1222">
        <f>IF(ISBLANK(sensor_data[[#This Row],[EC]]), sensor_data[[#This Row],[average]], sensor_data[[#This Row],[EC]])</f>
        <v>18.349999999999998</v>
      </c>
      <c r="S1222" t="str">
        <f>IF(sensor_data[[#This Row],[Filled Energy Consumption]]&gt;AVERAGE(sensor_data[Filled Energy Consumption]), "High", "Low")</f>
        <v>High</v>
      </c>
      <c r="T1222" t="s">
        <v>206</v>
      </c>
      <c r="U1222" t="b">
        <v>1</v>
      </c>
      <c r="V1222">
        <v>12</v>
      </c>
      <c r="W1222">
        <v>0</v>
      </c>
      <c r="X1222" t="s">
        <v>17</v>
      </c>
    </row>
    <row r="1223" spans="1:24" x14ac:dyDescent="0.3">
      <c r="A1223" s="1">
        <v>45541.686689814815</v>
      </c>
      <c r="B1223" s="1" t="str">
        <f>TEXT(sensor_data[[#This Row],[Timestamp]], "MMMM")</f>
        <v>September</v>
      </c>
      <c r="C12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23" s="2">
        <f>MONTH(sensor_data[[#This Row],[Timestamp]])</f>
        <v>9</v>
      </c>
      <c r="E1223" s="2">
        <f>DAY(sensor_data[[#This Row],[Timestamp]])</f>
        <v>6</v>
      </c>
      <c r="F1223" t="s">
        <v>523</v>
      </c>
      <c r="H1223">
        <v>73.2</v>
      </c>
      <c r="I1223">
        <v>55.7</v>
      </c>
      <c r="J1223" t="b">
        <v>0</v>
      </c>
      <c r="K1223">
        <v>3</v>
      </c>
      <c r="L1223" t="str">
        <f>IF(sensor_data[[#This Row],[HVAC Setting]]&lt;=2, "Low", IF(sensor_data[[#This Row],[HVAC Setting]]=3, "Normal", "High"))</f>
        <v>Normal</v>
      </c>
      <c r="M1223">
        <v>16</v>
      </c>
      <c r="N1223">
        <v>16</v>
      </c>
      <c r="O1223">
        <f>(sensor_data[[#This Row],[Energy Consumption]]-AVERAGE(sensor_data[Energy Consumption]))/_xlfn.STDEV.P(sensor_data[Energy Consumption])</f>
        <v>-6.2809907537376211E-2</v>
      </c>
      <c r="P1223" t="str">
        <f>IF(ABS(sensor_data[[#This Row],[z_zcore]])&gt;3, "Outlier", "Normal")</f>
        <v>Normal</v>
      </c>
      <c r="Q1223">
        <f>AVERAGEIF(sensor_data[Unit ID], sensor_data[[#This Row],[Unit ID]], sensor_data[EC])</f>
        <v>18.349999999999998</v>
      </c>
      <c r="R1223">
        <f>IF(ISBLANK(sensor_data[[#This Row],[EC]]), sensor_data[[#This Row],[average]], sensor_data[[#This Row],[EC]])</f>
        <v>16</v>
      </c>
      <c r="S1223" t="str">
        <f>IF(sensor_data[[#This Row],[Filled Energy Consumption]]&gt;AVERAGE(sensor_data[Filled Energy Consumption]), "High", "Low")</f>
        <v>Low</v>
      </c>
      <c r="T1223" t="s">
        <v>432</v>
      </c>
      <c r="U1223" t="b">
        <v>0</v>
      </c>
      <c r="V1223">
        <v>4</v>
      </c>
      <c r="W1223">
        <v>0</v>
      </c>
      <c r="X1223" t="s">
        <v>14</v>
      </c>
    </row>
    <row r="1224" spans="1:24" x14ac:dyDescent="0.3">
      <c r="A1224" s="1">
        <v>45365.372025462966</v>
      </c>
      <c r="B1224" s="1" t="str">
        <f>TEXT(sensor_data[[#This Row],[Timestamp]], "MMMM")</f>
        <v>March</v>
      </c>
      <c r="C12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24" s="2">
        <f>MONTH(sensor_data[[#This Row],[Timestamp]])</f>
        <v>3</v>
      </c>
      <c r="E1224" s="2">
        <f>DAY(sensor_data[[#This Row],[Timestamp]])</f>
        <v>14</v>
      </c>
      <c r="F1224" t="s">
        <v>523</v>
      </c>
      <c r="H1224">
        <v>77.5</v>
      </c>
      <c r="I1224">
        <v>50.3</v>
      </c>
      <c r="J1224" t="b">
        <v>1</v>
      </c>
      <c r="K1224">
        <v>3</v>
      </c>
      <c r="L1224" t="str">
        <f>IF(sensor_data[[#This Row],[HVAC Setting]]&lt;=2, "Low", IF(sensor_data[[#This Row],[HVAC Setting]]=3, "Normal", "High"))</f>
        <v>Normal</v>
      </c>
      <c r="M1224">
        <v>17.09</v>
      </c>
      <c r="N1224">
        <v>17.09</v>
      </c>
      <c r="O1224">
        <f>(sensor_data[[#This Row],[Energy Consumption]]-AVERAGE(sensor_data[Energy Consumption]))/_xlfn.STDEV.P(sensor_data[Energy Consumption])</f>
        <v>-5.0135040902697006E-2</v>
      </c>
      <c r="P1224" t="str">
        <f>IF(ABS(sensor_data[[#This Row],[z_zcore]])&gt;3, "Outlier", "Normal")</f>
        <v>Normal</v>
      </c>
      <c r="Q1224">
        <f>AVERAGEIF(sensor_data[Unit ID], sensor_data[[#This Row],[Unit ID]], sensor_data[EC])</f>
        <v>18.349999999999998</v>
      </c>
      <c r="R1224">
        <f>IF(ISBLANK(sensor_data[[#This Row],[EC]]), sensor_data[[#This Row],[average]], sensor_data[[#This Row],[EC]])</f>
        <v>17.09</v>
      </c>
      <c r="S1224" t="str">
        <f>IF(sensor_data[[#This Row],[Filled Energy Consumption]]&gt;AVERAGE(sensor_data[Filled Energy Consumption]), "High", "Low")</f>
        <v>Low</v>
      </c>
      <c r="T1224" t="s">
        <v>250</v>
      </c>
      <c r="U1224" t="b">
        <v>1</v>
      </c>
      <c r="V1224">
        <v>11</v>
      </c>
      <c r="W1224">
        <v>0</v>
      </c>
      <c r="X1224" t="s">
        <v>14</v>
      </c>
    </row>
    <row r="1225" spans="1:24" x14ac:dyDescent="0.3">
      <c r="A1225" s="1">
        <v>45563.311400462961</v>
      </c>
      <c r="B1225" s="1" t="str">
        <f>TEXT(sensor_data[[#This Row],[Timestamp]], "MMMM")</f>
        <v>September</v>
      </c>
      <c r="C12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25" s="2">
        <f>MONTH(sensor_data[[#This Row],[Timestamp]])</f>
        <v>9</v>
      </c>
      <c r="E1225" s="2">
        <f>DAY(sensor_data[[#This Row],[Timestamp]])</f>
        <v>28</v>
      </c>
      <c r="F1225" t="s">
        <v>523</v>
      </c>
      <c r="H1225">
        <v>70.7</v>
      </c>
      <c r="I1225">
        <v>46.7</v>
      </c>
      <c r="J1225" t="b">
        <v>1</v>
      </c>
      <c r="K1225">
        <v>4.5</v>
      </c>
      <c r="L1225" t="str">
        <f>IF(sensor_data[[#This Row],[HVAC Setting]]&lt;=2, "Low", IF(sensor_data[[#This Row],[HVAC Setting]]=3, "Normal", "High"))</f>
        <v>High</v>
      </c>
      <c r="M1225">
        <v>26.97</v>
      </c>
      <c r="N1225">
        <v>26.97</v>
      </c>
      <c r="O1225">
        <f>(sensor_data[[#This Row],[Energy Consumption]]-AVERAGE(sensor_data[Energy Consumption]))/_xlfn.STDEV.P(sensor_data[Energy Consumption])</f>
        <v>6.4752741070358527E-2</v>
      </c>
      <c r="P1225" t="str">
        <f>IF(ABS(sensor_data[[#This Row],[z_zcore]])&gt;3, "Outlier", "Normal")</f>
        <v>Normal</v>
      </c>
      <c r="Q1225">
        <f>AVERAGEIF(sensor_data[Unit ID], sensor_data[[#This Row],[Unit ID]], sensor_data[EC])</f>
        <v>18.349999999999998</v>
      </c>
      <c r="R1225">
        <f>IF(ISBLANK(sensor_data[[#This Row],[EC]]), sensor_data[[#This Row],[average]], sensor_data[[#This Row],[EC]])</f>
        <v>26.97</v>
      </c>
      <c r="S1225" t="str">
        <f>IF(sensor_data[[#This Row],[Filled Energy Consumption]]&gt;AVERAGE(sensor_data[Filled Energy Consumption]), "High", "Low")</f>
        <v>High</v>
      </c>
      <c r="T1225" t="s">
        <v>127</v>
      </c>
      <c r="U1225" t="b">
        <v>1</v>
      </c>
      <c r="V1225">
        <v>8</v>
      </c>
      <c r="W1225">
        <v>0</v>
      </c>
      <c r="X1225" t="s">
        <v>19</v>
      </c>
    </row>
    <row r="1226" spans="1:24" x14ac:dyDescent="0.3">
      <c r="A1226" s="1">
        <v>45559.15425925926</v>
      </c>
      <c r="B1226" s="1" t="str">
        <f>TEXT(sensor_data[[#This Row],[Timestamp]], "MMMM")</f>
        <v>September</v>
      </c>
      <c r="C12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26" s="2">
        <f>MONTH(sensor_data[[#This Row],[Timestamp]])</f>
        <v>9</v>
      </c>
      <c r="E1226" s="2">
        <f>DAY(sensor_data[[#This Row],[Timestamp]])</f>
        <v>24</v>
      </c>
      <c r="F1226" t="s">
        <v>523</v>
      </c>
      <c r="H1226">
        <v>71.8</v>
      </c>
      <c r="I1226">
        <v>35.4</v>
      </c>
      <c r="J1226" t="b">
        <v>0</v>
      </c>
      <c r="K1226">
        <v>1</v>
      </c>
      <c r="L1226" t="str">
        <f>IF(sensor_data[[#This Row],[HVAC Setting]]&lt;=2, "Low", IF(sensor_data[[#This Row],[HVAC Setting]]=3, "Normal", "High"))</f>
        <v>Low</v>
      </c>
      <c r="M1226">
        <v>5</v>
      </c>
      <c r="N1226">
        <v>5</v>
      </c>
      <c r="O1226">
        <f>(sensor_data[[#This Row],[Energy Consumption]]-AVERAGE(sensor_data[Energy Consumption]))/_xlfn.STDEV.P(sensor_data[Energy Consumption])</f>
        <v>-0.19072140568551499</v>
      </c>
      <c r="P1226" t="str">
        <f>IF(ABS(sensor_data[[#This Row],[z_zcore]])&gt;3, "Outlier", "Normal")</f>
        <v>Normal</v>
      </c>
      <c r="Q1226">
        <f>AVERAGEIF(sensor_data[Unit ID], sensor_data[[#This Row],[Unit ID]], sensor_data[EC])</f>
        <v>18.349999999999998</v>
      </c>
      <c r="R1226">
        <f>IF(ISBLANK(sensor_data[[#This Row],[EC]]), sensor_data[[#This Row],[average]], sensor_data[[#This Row],[EC]])</f>
        <v>5</v>
      </c>
      <c r="S1226" t="str">
        <f>IF(sensor_data[[#This Row],[Filled Energy Consumption]]&gt;AVERAGE(sensor_data[Filled Energy Consumption]), "High", "Low")</f>
        <v>Low</v>
      </c>
      <c r="T1226" t="s">
        <v>61</v>
      </c>
      <c r="U1226" t="b">
        <v>0</v>
      </c>
      <c r="V1226">
        <v>7</v>
      </c>
      <c r="W1226">
        <v>0</v>
      </c>
      <c r="X1226" t="s">
        <v>19</v>
      </c>
    </row>
    <row r="1227" spans="1:24" x14ac:dyDescent="0.3">
      <c r="A1227" s="1">
        <v>45599.661909722221</v>
      </c>
      <c r="B1227" s="1" t="str">
        <f>TEXT(sensor_data[[#This Row],[Timestamp]], "MMMM")</f>
        <v>November</v>
      </c>
      <c r="C12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27" s="2">
        <f>MONTH(sensor_data[[#This Row],[Timestamp]])</f>
        <v>11</v>
      </c>
      <c r="E1227" s="2">
        <f>DAY(sensor_data[[#This Row],[Timestamp]])</f>
        <v>3</v>
      </c>
      <c r="F1227" t="s">
        <v>523</v>
      </c>
      <c r="H1227">
        <v>73</v>
      </c>
      <c r="I1227">
        <v>39.299999999999997</v>
      </c>
      <c r="J1227" t="b">
        <v>1</v>
      </c>
      <c r="K1227">
        <v>4.5</v>
      </c>
      <c r="L1227" t="str">
        <f>IF(sensor_data[[#This Row],[HVAC Setting]]&lt;=2, "Low", IF(sensor_data[[#This Row],[HVAC Setting]]=3, "Normal", "High"))</f>
        <v>High</v>
      </c>
      <c r="M1227">
        <v>25.88</v>
      </c>
      <c r="N1227">
        <v>25.88</v>
      </c>
      <c r="O1227">
        <f>(sensor_data[[#This Row],[Energy Consumption]]-AVERAGE(sensor_data[Energy Consumption]))/_xlfn.STDEV.P(sensor_data[Energy Consumption])</f>
        <v>5.2077874435679322E-2</v>
      </c>
      <c r="P1227" t="str">
        <f>IF(ABS(sensor_data[[#This Row],[z_zcore]])&gt;3, "Outlier", "Normal")</f>
        <v>Normal</v>
      </c>
      <c r="Q1227">
        <f>AVERAGEIF(sensor_data[Unit ID], sensor_data[[#This Row],[Unit ID]], sensor_data[EC])</f>
        <v>18.349999999999998</v>
      </c>
      <c r="R1227">
        <f>IF(ISBLANK(sensor_data[[#This Row],[EC]]), sensor_data[[#This Row],[average]], sensor_data[[#This Row],[EC]])</f>
        <v>25.88</v>
      </c>
      <c r="S1227" t="str">
        <f>IF(sensor_data[[#This Row],[Filled Energy Consumption]]&gt;AVERAGE(sensor_data[Filled Energy Consumption]), "High", "Low")</f>
        <v>High</v>
      </c>
      <c r="T1227" t="s">
        <v>112</v>
      </c>
      <c r="U1227" t="b">
        <v>1</v>
      </c>
      <c r="V1227">
        <v>8</v>
      </c>
      <c r="W1227">
        <v>1</v>
      </c>
      <c r="X1227" t="s">
        <v>19</v>
      </c>
    </row>
    <row r="1228" spans="1:24" x14ac:dyDescent="0.3">
      <c r="A1228" s="1">
        <v>45299.776805555557</v>
      </c>
      <c r="B1228" s="1" t="str">
        <f>TEXT(sensor_data[[#This Row],[Timestamp]], "MMMM")</f>
        <v>January</v>
      </c>
      <c r="C12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28" s="2">
        <f>MONTH(sensor_data[[#This Row],[Timestamp]])</f>
        <v>1</v>
      </c>
      <c r="E1228" s="2">
        <f>DAY(sensor_data[[#This Row],[Timestamp]])</f>
        <v>8</v>
      </c>
      <c r="F1228" t="s">
        <v>523</v>
      </c>
      <c r="H1228">
        <v>54.5</v>
      </c>
      <c r="I1228">
        <v>29.3</v>
      </c>
      <c r="J1228" t="b">
        <v>0</v>
      </c>
      <c r="K1228">
        <v>4</v>
      </c>
      <c r="L1228" t="str">
        <f>IF(sensor_data[[#This Row],[HVAC Setting]]&lt;=2, "Low", IF(sensor_data[[#This Row],[HVAC Setting]]=3, "Normal", "High"))</f>
        <v>High</v>
      </c>
      <c r="O1228">
        <f>(sensor_data[[#This Row],[Energy Consumption]]-AVERAGE(sensor_data[Energy Consumption]))/_xlfn.STDEV.P(sensor_data[Energy Consumption])</f>
        <v>-0.24886299575285079</v>
      </c>
      <c r="P1228" t="str">
        <f>IF(ABS(sensor_data[[#This Row],[z_zcore]])&gt;3, "Outlier", "Normal")</f>
        <v>Normal</v>
      </c>
      <c r="Q1228">
        <f>AVERAGEIF(sensor_data[Unit ID], sensor_data[[#This Row],[Unit ID]], sensor_data[EC])</f>
        <v>18.349999999999998</v>
      </c>
      <c r="R1228">
        <f>IF(ISBLANK(sensor_data[[#This Row],[EC]]), sensor_data[[#This Row],[average]], sensor_data[[#This Row],[EC]])</f>
        <v>18.349999999999998</v>
      </c>
      <c r="S1228" t="str">
        <f>IF(sensor_data[[#This Row],[Filled Energy Consumption]]&gt;AVERAGE(sensor_data[Filled Energy Consumption]), "High", "Low")</f>
        <v>High</v>
      </c>
      <c r="T1228" t="s">
        <v>192</v>
      </c>
      <c r="U1228" t="b">
        <v>0</v>
      </c>
      <c r="V1228">
        <v>15</v>
      </c>
      <c r="W1228">
        <v>0</v>
      </c>
      <c r="X1228" t="s">
        <v>14</v>
      </c>
    </row>
    <row r="1229" spans="1:24" x14ac:dyDescent="0.3">
      <c r="A1229" s="1">
        <v>45302.76190972222</v>
      </c>
      <c r="B1229" s="1" t="str">
        <f>TEXT(sensor_data[[#This Row],[Timestamp]], "MMMM")</f>
        <v>January</v>
      </c>
      <c r="C12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29" s="2">
        <f>MONTH(sensor_data[[#This Row],[Timestamp]])</f>
        <v>1</v>
      </c>
      <c r="E1229" s="2">
        <f>DAY(sensor_data[[#This Row],[Timestamp]])</f>
        <v>11</v>
      </c>
      <c r="F1229" t="s">
        <v>523</v>
      </c>
      <c r="H1229">
        <v>53.3</v>
      </c>
      <c r="I1229">
        <v>35.700000000000003</v>
      </c>
      <c r="J1229" t="b">
        <v>1</v>
      </c>
      <c r="K1229">
        <v>5</v>
      </c>
      <c r="L1229" t="str">
        <f>IF(sensor_data[[#This Row],[HVAC Setting]]&lt;=2, "Low", IF(sensor_data[[#This Row],[HVAC Setting]]=3, "Normal", "High"))</f>
        <v>High</v>
      </c>
      <c r="M1229">
        <v>30.09</v>
      </c>
      <c r="N1229">
        <v>30.09</v>
      </c>
      <c r="O1229">
        <f>(sensor_data[[#This Row],[Energy Consumption]]-AVERAGE(sensor_data[Energy Consumption]))/_xlfn.STDEV.P(sensor_data[Energy Consumption])</f>
        <v>0.10103309327237608</v>
      </c>
      <c r="P1229" t="str">
        <f>IF(ABS(sensor_data[[#This Row],[z_zcore]])&gt;3, "Outlier", "Normal")</f>
        <v>Normal</v>
      </c>
      <c r="Q1229">
        <f>AVERAGEIF(sensor_data[Unit ID], sensor_data[[#This Row],[Unit ID]], sensor_data[EC])</f>
        <v>18.349999999999998</v>
      </c>
      <c r="R1229">
        <f>IF(ISBLANK(sensor_data[[#This Row],[EC]]), sensor_data[[#This Row],[average]], sensor_data[[#This Row],[EC]])</f>
        <v>30.09</v>
      </c>
      <c r="S1229" t="str">
        <f>IF(sensor_data[[#This Row],[Filled Energy Consumption]]&gt;AVERAGE(sensor_data[Filled Energy Consumption]), "High", "Low")</f>
        <v>High</v>
      </c>
      <c r="T1229" t="s">
        <v>96</v>
      </c>
      <c r="U1229" t="b">
        <v>1</v>
      </c>
      <c r="V1229">
        <v>5</v>
      </c>
      <c r="W1229">
        <v>1</v>
      </c>
      <c r="X1229" t="s">
        <v>19</v>
      </c>
    </row>
    <row r="1230" spans="1:24" x14ac:dyDescent="0.3">
      <c r="A1230" s="1">
        <v>45460.675902777781</v>
      </c>
      <c r="B1230" s="1" t="str">
        <f>TEXT(sensor_data[[#This Row],[Timestamp]], "MMMM")</f>
        <v>June</v>
      </c>
      <c r="C12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30" s="2">
        <f>MONTH(sensor_data[[#This Row],[Timestamp]])</f>
        <v>6</v>
      </c>
      <c r="E1230" s="2">
        <f>DAY(sensor_data[[#This Row],[Timestamp]])</f>
        <v>17</v>
      </c>
      <c r="F1230" t="s">
        <v>523</v>
      </c>
      <c r="H1230">
        <v>86.7</v>
      </c>
      <c r="I1230">
        <v>51.2</v>
      </c>
      <c r="J1230" t="b">
        <v>1</v>
      </c>
      <c r="K1230">
        <v>4</v>
      </c>
      <c r="L1230" t="str">
        <f>IF(sensor_data[[#This Row],[HVAC Setting]]&lt;=2, "Low", IF(sensor_data[[#This Row],[HVAC Setting]]=3, "Normal", "High"))</f>
        <v>High</v>
      </c>
      <c r="M1230">
        <v>23.61</v>
      </c>
      <c r="N1230">
        <v>23.61</v>
      </c>
      <c r="O1230">
        <f>(sensor_data[[#This Row],[Energy Consumption]]-AVERAGE(sensor_data[Energy Consumption]))/_xlfn.STDEV.P(sensor_data[Energy Consumption])</f>
        <v>2.5681592545108874E-2</v>
      </c>
      <c r="P1230" t="str">
        <f>IF(ABS(sensor_data[[#This Row],[z_zcore]])&gt;3, "Outlier", "Normal")</f>
        <v>Normal</v>
      </c>
      <c r="Q1230">
        <f>AVERAGEIF(sensor_data[Unit ID], sensor_data[[#This Row],[Unit ID]], sensor_data[EC])</f>
        <v>18.349999999999998</v>
      </c>
      <c r="R1230">
        <f>IF(ISBLANK(sensor_data[[#This Row],[EC]]), sensor_data[[#This Row],[average]], sensor_data[[#This Row],[EC]])</f>
        <v>23.61</v>
      </c>
      <c r="S1230" t="str">
        <f>IF(sensor_data[[#This Row],[Filled Energy Consumption]]&gt;AVERAGE(sensor_data[Filled Energy Consumption]), "High", "Low")</f>
        <v>High</v>
      </c>
      <c r="T1230" t="s">
        <v>94</v>
      </c>
      <c r="U1230" t="b">
        <v>1</v>
      </c>
      <c r="V1230">
        <v>23</v>
      </c>
      <c r="W1230">
        <v>1</v>
      </c>
      <c r="X1230" t="s">
        <v>19</v>
      </c>
    </row>
    <row r="1231" spans="1:24" x14ac:dyDescent="0.3">
      <c r="A1231" s="1">
        <v>45380.053402777776</v>
      </c>
      <c r="B1231" s="1" t="str">
        <f>TEXT(sensor_data[[#This Row],[Timestamp]], "MMMM")</f>
        <v>March</v>
      </c>
      <c r="C12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31" s="2">
        <f>MONTH(sensor_data[[#This Row],[Timestamp]])</f>
        <v>3</v>
      </c>
      <c r="E1231" s="2">
        <f>DAY(sensor_data[[#This Row],[Timestamp]])</f>
        <v>29</v>
      </c>
      <c r="F1231" t="s">
        <v>523</v>
      </c>
      <c r="H1231">
        <v>78.099999999999994</v>
      </c>
      <c r="I1231">
        <v>59.9</v>
      </c>
      <c r="J1231" t="b">
        <v>1</v>
      </c>
      <c r="K1231">
        <v>3</v>
      </c>
      <c r="L1231" t="str">
        <f>IF(sensor_data[[#This Row],[HVAC Setting]]&lt;=2, "Low", IF(sensor_data[[#This Row],[HVAC Setting]]=3, "Normal", "High"))</f>
        <v>Normal</v>
      </c>
      <c r="M1231">
        <v>17.329999999999998</v>
      </c>
      <c r="N1231">
        <v>17.329999999999998</v>
      </c>
      <c r="O1231">
        <f>(sensor_data[[#This Row],[Energy Consumption]]-AVERAGE(sensor_data[Energy Consumption]))/_xlfn.STDEV.P(sensor_data[Energy Consumption])</f>
        <v>-4.7344244579464907E-2</v>
      </c>
      <c r="P1231" t="str">
        <f>IF(ABS(sensor_data[[#This Row],[z_zcore]])&gt;3, "Outlier", "Normal")</f>
        <v>Normal</v>
      </c>
      <c r="Q1231">
        <f>AVERAGEIF(sensor_data[Unit ID], sensor_data[[#This Row],[Unit ID]], sensor_data[EC])</f>
        <v>18.349999999999998</v>
      </c>
      <c r="R1231">
        <f>IF(ISBLANK(sensor_data[[#This Row],[EC]]), sensor_data[[#This Row],[average]], sensor_data[[#This Row],[EC]])</f>
        <v>17.329999999999998</v>
      </c>
      <c r="S1231" t="str">
        <f>IF(sensor_data[[#This Row],[Filled Energy Consumption]]&gt;AVERAGE(sensor_data[Filled Energy Consumption]), "High", "Low")</f>
        <v>Low</v>
      </c>
      <c r="T1231" t="s">
        <v>142</v>
      </c>
      <c r="U1231" t="b">
        <v>1</v>
      </c>
      <c r="V1231">
        <v>16</v>
      </c>
      <c r="W1231">
        <v>1</v>
      </c>
      <c r="X1231" t="s">
        <v>19</v>
      </c>
    </row>
    <row r="1232" spans="1:24" x14ac:dyDescent="0.3">
      <c r="A1232" s="1">
        <v>45432.154988425929</v>
      </c>
      <c r="B1232" s="1" t="str">
        <f>TEXT(sensor_data[[#This Row],[Timestamp]], "MMMM")</f>
        <v>May</v>
      </c>
      <c r="C12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32" s="2">
        <f>MONTH(sensor_data[[#This Row],[Timestamp]])</f>
        <v>5</v>
      </c>
      <c r="E1232" s="2">
        <f>DAY(sensor_data[[#This Row],[Timestamp]])</f>
        <v>20</v>
      </c>
      <c r="F1232" t="s">
        <v>523</v>
      </c>
      <c r="H1232">
        <v>70.599999999999994</v>
      </c>
      <c r="I1232">
        <v>44.4</v>
      </c>
      <c r="J1232" t="b">
        <v>0</v>
      </c>
      <c r="K1232">
        <v>1</v>
      </c>
      <c r="L1232" t="str">
        <f>IF(sensor_data[[#This Row],[HVAC Setting]]&lt;=2, "Low", IF(sensor_data[[#This Row],[HVAC Setting]]=3, "Normal", "High"))</f>
        <v>Low</v>
      </c>
      <c r="M1232">
        <v>5</v>
      </c>
      <c r="N1232">
        <v>5</v>
      </c>
      <c r="O1232">
        <f>(sensor_data[[#This Row],[Energy Consumption]]-AVERAGE(sensor_data[Energy Consumption]))/_xlfn.STDEV.P(sensor_data[Energy Consumption])</f>
        <v>-0.19072140568551499</v>
      </c>
      <c r="P1232" t="str">
        <f>IF(ABS(sensor_data[[#This Row],[z_zcore]])&gt;3, "Outlier", "Normal")</f>
        <v>Normal</v>
      </c>
      <c r="Q1232">
        <f>AVERAGEIF(sensor_data[Unit ID], sensor_data[[#This Row],[Unit ID]], sensor_data[EC])</f>
        <v>18.349999999999998</v>
      </c>
      <c r="R1232">
        <f>IF(ISBLANK(sensor_data[[#This Row],[EC]]), sensor_data[[#This Row],[average]], sensor_data[[#This Row],[EC]])</f>
        <v>5</v>
      </c>
      <c r="S1232" t="str">
        <f>IF(sensor_data[[#This Row],[Filled Energy Consumption]]&gt;AVERAGE(sensor_data[Filled Energy Consumption]), "High", "Low")</f>
        <v>Low</v>
      </c>
      <c r="T1232" t="s">
        <v>524</v>
      </c>
      <c r="U1232" t="b">
        <v>0</v>
      </c>
      <c r="V1232">
        <v>11</v>
      </c>
      <c r="W1232">
        <v>0</v>
      </c>
      <c r="X1232" t="s">
        <v>14</v>
      </c>
    </row>
    <row r="1233" spans="1:24" x14ac:dyDescent="0.3">
      <c r="A1233" s="1">
        <v>45426.169756944444</v>
      </c>
      <c r="B1233" s="1" t="str">
        <f>TEXT(sensor_data[[#This Row],[Timestamp]], "MMMM")</f>
        <v>May</v>
      </c>
      <c r="C12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33" s="2">
        <f>MONTH(sensor_data[[#This Row],[Timestamp]])</f>
        <v>5</v>
      </c>
      <c r="E1233" s="2">
        <f>DAY(sensor_data[[#This Row],[Timestamp]])</f>
        <v>14</v>
      </c>
      <c r="F1233" t="s">
        <v>523</v>
      </c>
      <c r="H1233">
        <v>74.5</v>
      </c>
      <c r="I1233">
        <v>58.6</v>
      </c>
      <c r="J1233" t="b">
        <v>0</v>
      </c>
      <c r="K1233">
        <v>0</v>
      </c>
      <c r="L1233" t="str">
        <f>IF(sensor_data[[#This Row],[HVAC Setting]]&lt;=2, "Low", IF(sensor_data[[#This Row],[HVAC Setting]]=3, "Normal", "High"))</f>
        <v>Low</v>
      </c>
      <c r="M1233">
        <v>0</v>
      </c>
      <c r="N1233">
        <v>0</v>
      </c>
      <c r="O1233">
        <f>(sensor_data[[#This Row],[Energy Consumption]]-AVERAGE(sensor_data[Energy Consumption]))/_xlfn.STDEV.P(sensor_data[Energy Consumption])</f>
        <v>-0.24886299575285079</v>
      </c>
      <c r="P1233" t="str">
        <f>IF(ABS(sensor_data[[#This Row],[z_zcore]])&gt;3, "Outlier", "Normal")</f>
        <v>Normal</v>
      </c>
      <c r="Q1233">
        <f>AVERAGEIF(sensor_data[Unit ID], sensor_data[[#This Row],[Unit ID]], sensor_data[EC])</f>
        <v>18.349999999999998</v>
      </c>
      <c r="R1233">
        <f>IF(ISBLANK(sensor_data[[#This Row],[EC]]), sensor_data[[#This Row],[average]], sensor_data[[#This Row],[EC]])</f>
        <v>0</v>
      </c>
      <c r="S1233" t="str">
        <f>IF(sensor_data[[#This Row],[Filled Energy Consumption]]&gt;AVERAGE(sensor_data[Filled Energy Consumption]), "High", "Low")</f>
        <v>Low</v>
      </c>
      <c r="T1233" t="s">
        <v>525</v>
      </c>
      <c r="U1233" t="b">
        <v>0</v>
      </c>
      <c r="V1233">
        <v>13</v>
      </c>
      <c r="W1233">
        <v>0</v>
      </c>
      <c r="X1233" t="s">
        <v>19</v>
      </c>
    </row>
    <row r="1234" spans="1:24" x14ac:dyDescent="0.3">
      <c r="A1234" s="1">
        <v>45332.789733796293</v>
      </c>
      <c r="B1234" s="1" t="str">
        <f>TEXT(sensor_data[[#This Row],[Timestamp]], "MMMM")</f>
        <v>February</v>
      </c>
      <c r="C12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34" s="2">
        <f>MONTH(sensor_data[[#This Row],[Timestamp]])</f>
        <v>2</v>
      </c>
      <c r="E1234" s="2">
        <f>DAY(sensor_data[[#This Row],[Timestamp]])</f>
        <v>10</v>
      </c>
      <c r="F1234" t="s">
        <v>523</v>
      </c>
      <c r="H1234">
        <v>57.7</v>
      </c>
      <c r="I1234">
        <v>34.200000000000003</v>
      </c>
      <c r="J1234" t="b">
        <v>1</v>
      </c>
      <c r="K1234">
        <v>5</v>
      </c>
      <c r="L1234" t="str">
        <f>IF(sensor_data[[#This Row],[HVAC Setting]]&lt;=2, "Low", IF(sensor_data[[#This Row],[HVAC Setting]]=3, "Normal", "High"))</f>
        <v>High</v>
      </c>
      <c r="M1234">
        <v>30.56</v>
      </c>
      <c r="N1234">
        <v>30.56</v>
      </c>
      <c r="O1234">
        <f>(sensor_data[[#This Row],[Energy Consumption]]-AVERAGE(sensor_data[Energy Consumption]))/_xlfn.STDEV.P(sensor_data[Energy Consumption])</f>
        <v>0.10649840273870563</v>
      </c>
      <c r="P1234" t="str">
        <f>IF(ABS(sensor_data[[#This Row],[z_zcore]])&gt;3, "Outlier", "Normal")</f>
        <v>Normal</v>
      </c>
      <c r="Q1234">
        <f>AVERAGEIF(sensor_data[Unit ID], sensor_data[[#This Row],[Unit ID]], sensor_data[EC])</f>
        <v>18.349999999999998</v>
      </c>
      <c r="R1234">
        <f>IF(ISBLANK(sensor_data[[#This Row],[EC]]), sensor_data[[#This Row],[average]], sensor_data[[#This Row],[EC]])</f>
        <v>30.56</v>
      </c>
      <c r="S1234" t="str">
        <f>IF(sensor_data[[#This Row],[Filled Energy Consumption]]&gt;AVERAGE(sensor_data[Filled Energy Consumption]), "High", "Low")</f>
        <v>High</v>
      </c>
      <c r="T1234" t="s">
        <v>356</v>
      </c>
      <c r="U1234" t="b">
        <v>1</v>
      </c>
      <c r="V1234">
        <v>20</v>
      </c>
      <c r="W1234">
        <v>1</v>
      </c>
      <c r="X1234" t="s">
        <v>19</v>
      </c>
    </row>
    <row r="1235" spans="1:24" x14ac:dyDescent="0.3">
      <c r="A1235" s="1">
        <v>45343.979143518518</v>
      </c>
      <c r="B1235" s="1" t="str">
        <f>TEXT(sensor_data[[#This Row],[Timestamp]], "MMMM")</f>
        <v>February</v>
      </c>
      <c r="C12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35" s="2">
        <f>MONTH(sensor_data[[#This Row],[Timestamp]])</f>
        <v>2</v>
      </c>
      <c r="E1235" s="2">
        <f>DAY(sensor_data[[#This Row],[Timestamp]])</f>
        <v>21</v>
      </c>
      <c r="F1235" t="s">
        <v>523</v>
      </c>
      <c r="H1235">
        <v>54.5</v>
      </c>
      <c r="I1235">
        <v>26.5</v>
      </c>
      <c r="J1235" t="b">
        <v>0</v>
      </c>
      <c r="K1235">
        <v>4</v>
      </c>
      <c r="L1235" t="str">
        <f>IF(sensor_data[[#This Row],[HVAC Setting]]&lt;=2, "Low", IF(sensor_data[[#This Row],[HVAC Setting]]=3, "Normal", "High"))</f>
        <v>High</v>
      </c>
      <c r="M1235">
        <v>20</v>
      </c>
      <c r="N1235">
        <v>20</v>
      </c>
      <c r="O1235">
        <f>(sensor_data[[#This Row],[Energy Consumption]]-AVERAGE(sensor_data[Energy Consumption]))/_xlfn.STDEV.P(sensor_data[Energy Consumption])</f>
        <v>-1.6296635483507568E-2</v>
      </c>
      <c r="P1235" t="str">
        <f>IF(ABS(sensor_data[[#This Row],[z_zcore]])&gt;3, "Outlier", "Normal")</f>
        <v>Normal</v>
      </c>
      <c r="Q1235">
        <f>AVERAGEIF(sensor_data[Unit ID], sensor_data[[#This Row],[Unit ID]], sensor_data[EC])</f>
        <v>18.349999999999998</v>
      </c>
      <c r="R1235">
        <f>IF(ISBLANK(sensor_data[[#This Row],[EC]]), sensor_data[[#This Row],[average]], sensor_data[[#This Row],[EC]])</f>
        <v>20</v>
      </c>
      <c r="S1235" t="str">
        <f>IF(sensor_data[[#This Row],[Filled Energy Consumption]]&gt;AVERAGE(sensor_data[Filled Energy Consumption]), "High", "Low")</f>
        <v>High</v>
      </c>
      <c r="T1235" t="s">
        <v>216</v>
      </c>
      <c r="U1235" t="b">
        <v>0</v>
      </c>
      <c r="V1235">
        <v>24</v>
      </c>
      <c r="W1235">
        <v>0</v>
      </c>
      <c r="X1235" t="s">
        <v>17</v>
      </c>
    </row>
    <row r="1236" spans="1:24" x14ac:dyDescent="0.3">
      <c r="A1236" s="1">
        <v>45567.976689814815</v>
      </c>
      <c r="B1236" s="1" t="str">
        <f>TEXT(sensor_data[[#This Row],[Timestamp]], "MMMM")</f>
        <v>October</v>
      </c>
      <c r="C12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36" s="2">
        <f>MONTH(sensor_data[[#This Row],[Timestamp]])</f>
        <v>10</v>
      </c>
      <c r="E1236" s="2">
        <f>DAY(sensor_data[[#This Row],[Timestamp]])</f>
        <v>2</v>
      </c>
      <c r="F1236" t="s">
        <v>523</v>
      </c>
      <c r="H1236">
        <v>77.2</v>
      </c>
      <c r="I1236">
        <v>46.9</v>
      </c>
      <c r="J1236" t="b">
        <v>0</v>
      </c>
      <c r="K1236">
        <v>3</v>
      </c>
      <c r="L1236" t="str">
        <f>IF(sensor_data[[#This Row],[HVAC Setting]]&lt;=2, "Low", IF(sensor_data[[#This Row],[HVAC Setting]]=3, "Normal", "High"))</f>
        <v>Normal</v>
      </c>
      <c r="O1236">
        <f>(sensor_data[[#This Row],[Energy Consumption]]-AVERAGE(sensor_data[Energy Consumption]))/_xlfn.STDEV.P(sensor_data[Energy Consumption])</f>
        <v>-0.24886299575285079</v>
      </c>
      <c r="P1236" t="str">
        <f>IF(ABS(sensor_data[[#This Row],[z_zcore]])&gt;3, "Outlier", "Normal")</f>
        <v>Normal</v>
      </c>
      <c r="Q1236">
        <f>AVERAGEIF(sensor_data[Unit ID], sensor_data[[#This Row],[Unit ID]], sensor_data[EC])</f>
        <v>18.349999999999998</v>
      </c>
      <c r="R1236">
        <f>IF(ISBLANK(sensor_data[[#This Row],[EC]]), sensor_data[[#This Row],[average]], sensor_data[[#This Row],[EC]])</f>
        <v>18.349999999999998</v>
      </c>
      <c r="S1236" t="str">
        <f>IF(sensor_data[[#This Row],[Filled Energy Consumption]]&gt;AVERAGE(sensor_data[Filled Energy Consumption]), "High", "Low")</f>
        <v>High</v>
      </c>
      <c r="T1236" t="s">
        <v>172</v>
      </c>
      <c r="U1236" t="b">
        <v>0</v>
      </c>
      <c r="V1236">
        <v>4</v>
      </c>
      <c r="W1236">
        <v>0</v>
      </c>
      <c r="X1236" t="s">
        <v>19</v>
      </c>
    </row>
    <row r="1237" spans="1:24" x14ac:dyDescent="0.3">
      <c r="A1237" s="1">
        <v>45325.737534722219</v>
      </c>
      <c r="B1237" s="1" t="str">
        <f>TEXT(sensor_data[[#This Row],[Timestamp]], "MMMM")</f>
        <v>February</v>
      </c>
      <c r="C12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37" s="2">
        <f>MONTH(sensor_data[[#This Row],[Timestamp]])</f>
        <v>2</v>
      </c>
      <c r="E1237" s="2">
        <f>DAY(sensor_data[[#This Row],[Timestamp]])</f>
        <v>3</v>
      </c>
      <c r="F1237" t="s">
        <v>523</v>
      </c>
      <c r="H1237">
        <v>39.1</v>
      </c>
      <c r="I1237">
        <v>27.1</v>
      </c>
      <c r="J1237" t="b">
        <v>1</v>
      </c>
      <c r="K1237">
        <v>4.5</v>
      </c>
      <c r="L1237" t="str">
        <f>IF(sensor_data[[#This Row],[HVAC Setting]]&lt;=2, "Low", IF(sensor_data[[#This Row],[HVAC Setting]]=3, "Normal", "High"))</f>
        <v>High</v>
      </c>
      <c r="M1237">
        <v>31.38</v>
      </c>
      <c r="N1237">
        <v>31.38</v>
      </c>
      <c r="O1237">
        <f>(sensor_data[[#This Row],[Energy Consumption]]-AVERAGE(sensor_data[Energy Consumption]))/_xlfn.STDEV.P(sensor_data[Energy Consumption])</f>
        <v>0.1160336235097487</v>
      </c>
      <c r="P1237" t="str">
        <f>IF(ABS(sensor_data[[#This Row],[z_zcore]])&gt;3, "Outlier", "Normal")</f>
        <v>Normal</v>
      </c>
      <c r="Q1237">
        <f>AVERAGEIF(sensor_data[Unit ID], sensor_data[[#This Row],[Unit ID]], sensor_data[EC])</f>
        <v>18.349999999999998</v>
      </c>
      <c r="R1237">
        <f>IF(ISBLANK(sensor_data[[#This Row],[EC]]), sensor_data[[#This Row],[average]], sensor_data[[#This Row],[EC]])</f>
        <v>31.38</v>
      </c>
      <c r="S1237" t="str">
        <f>IF(sensor_data[[#This Row],[Filled Energy Consumption]]&gt;AVERAGE(sensor_data[Filled Energy Consumption]), "High", "Low")</f>
        <v>High</v>
      </c>
      <c r="T1237" t="s">
        <v>491</v>
      </c>
      <c r="U1237" t="b">
        <v>1</v>
      </c>
      <c r="V1237">
        <v>11</v>
      </c>
      <c r="W1237">
        <v>1</v>
      </c>
      <c r="X1237" t="s">
        <v>17</v>
      </c>
    </row>
    <row r="1238" spans="1:24" x14ac:dyDescent="0.3">
      <c r="A1238" s="1">
        <v>45437.320949074077</v>
      </c>
      <c r="B1238" s="1" t="str">
        <f>TEXT(sensor_data[[#This Row],[Timestamp]], "MMMM")</f>
        <v>May</v>
      </c>
      <c r="C12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38" s="2">
        <f>MONTH(sensor_data[[#This Row],[Timestamp]])</f>
        <v>5</v>
      </c>
      <c r="E1238" s="2">
        <f>DAY(sensor_data[[#This Row],[Timestamp]])</f>
        <v>25</v>
      </c>
      <c r="F1238" t="s">
        <v>523</v>
      </c>
      <c r="H1238">
        <v>66.900000000000006</v>
      </c>
      <c r="I1238">
        <v>52.7</v>
      </c>
      <c r="J1238" t="b">
        <v>1</v>
      </c>
      <c r="K1238">
        <v>3.5</v>
      </c>
      <c r="L1238" t="str">
        <f>IF(sensor_data[[#This Row],[HVAC Setting]]&lt;=2, "Low", IF(sensor_data[[#This Row],[HVAC Setting]]=3, "Normal", "High"))</f>
        <v>High</v>
      </c>
      <c r="M1238">
        <v>20.63</v>
      </c>
      <c r="N1238">
        <v>20.63</v>
      </c>
      <c r="O1238">
        <f>(sensor_data[[#This Row],[Energy Consumption]]-AVERAGE(sensor_data[Energy Consumption]))/_xlfn.STDEV.P(sensor_data[Energy Consumption])</f>
        <v>-8.9707951350232688E-3</v>
      </c>
      <c r="P1238" t="str">
        <f>IF(ABS(sensor_data[[#This Row],[z_zcore]])&gt;3, "Outlier", "Normal")</f>
        <v>Normal</v>
      </c>
      <c r="Q1238">
        <f>AVERAGEIF(sensor_data[Unit ID], sensor_data[[#This Row],[Unit ID]], sensor_data[EC])</f>
        <v>18.349999999999998</v>
      </c>
      <c r="R1238">
        <f>IF(ISBLANK(sensor_data[[#This Row],[EC]]), sensor_data[[#This Row],[average]], sensor_data[[#This Row],[EC]])</f>
        <v>20.63</v>
      </c>
      <c r="S1238" t="str">
        <f>IF(sensor_data[[#This Row],[Filled Energy Consumption]]&gt;AVERAGE(sensor_data[Filled Energy Consumption]), "High", "Low")</f>
        <v>High</v>
      </c>
      <c r="T1238" t="s">
        <v>424</v>
      </c>
      <c r="U1238" t="b">
        <v>1</v>
      </c>
      <c r="V1238">
        <v>6</v>
      </c>
      <c r="W1238">
        <v>1</v>
      </c>
      <c r="X1238" t="s">
        <v>14</v>
      </c>
    </row>
    <row r="1239" spans="1:24" x14ac:dyDescent="0.3">
      <c r="A1239" s="1">
        <v>45489.440069444441</v>
      </c>
      <c r="B1239" s="1" t="str">
        <f>TEXT(sensor_data[[#This Row],[Timestamp]], "MMMM")</f>
        <v>July</v>
      </c>
      <c r="C12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39" s="2">
        <f>MONTH(sensor_data[[#This Row],[Timestamp]])</f>
        <v>7</v>
      </c>
      <c r="E1239" s="2">
        <f>DAY(sensor_data[[#This Row],[Timestamp]])</f>
        <v>16</v>
      </c>
      <c r="F1239" t="s">
        <v>523</v>
      </c>
      <c r="H1239">
        <v>91.5</v>
      </c>
      <c r="I1239">
        <v>68.7</v>
      </c>
      <c r="J1239" t="b">
        <v>0</v>
      </c>
      <c r="K1239">
        <v>2</v>
      </c>
      <c r="L1239" t="str">
        <f>IF(sensor_data[[#This Row],[HVAC Setting]]&lt;=2, "Low", IF(sensor_data[[#This Row],[HVAC Setting]]=3, "Normal", "High"))</f>
        <v>Low</v>
      </c>
      <c r="M1239">
        <v>12</v>
      </c>
      <c r="N1239">
        <v>12</v>
      </c>
      <c r="O1239">
        <f>(sensor_data[[#This Row],[Energy Consumption]]-AVERAGE(sensor_data[Energy Consumption]))/_xlfn.STDEV.P(sensor_data[Energy Consumption])</f>
        <v>-0.10932317959124485</v>
      </c>
      <c r="P1239" t="str">
        <f>IF(ABS(sensor_data[[#This Row],[z_zcore]])&gt;3, "Outlier", "Normal")</f>
        <v>Normal</v>
      </c>
      <c r="Q1239">
        <f>AVERAGEIF(sensor_data[Unit ID], sensor_data[[#This Row],[Unit ID]], sensor_data[EC])</f>
        <v>18.349999999999998</v>
      </c>
      <c r="R1239">
        <f>IF(ISBLANK(sensor_data[[#This Row],[EC]]), sensor_data[[#This Row],[average]], sensor_data[[#This Row],[EC]])</f>
        <v>12</v>
      </c>
      <c r="S1239" t="str">
        <f>IF(sensor_data[[#This Row],[Filled Energy Consumption]]&gt;AVERAGE(sensor_data[Filled Energy Consumption]), "High", "Low")</f>
        <v>Low</v>
      </c>
      <c r="T1239" t="s">
        <v>178</v>
      </c>
      <c r="U1239" t="b">
        <v>0</v>
      </c>
      <c r="V1239">
        <v>20</v>
      </c>
      <c r="W1239">
        <v>0</v>
      </c>
      <c r="X1239" t="s">
        <v>17</v>
      </c>
    </row>
    <row r="1240" spans="1:24" x14ac:dyDescent="0.3">
      <c r="A1240" s="1">
        <v>45524.994699074072</v>
      </c>
      <c r="B1240" s="1" t="str">
        <f>TEXT(sensor_data[[#This Row],[Timestamp]], "MMMM")</f>
        <v>August</v>
      </c>
      <c r="C12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40" s="2">
        <f>MONTH(sensor_data[[#This Row],[Timestamp]])</f>
        <v>8</v>
      </c>
      <c r="E1240" s="2">
        <f>DAY(sensor_data[[#This Row],[Timestamp]])</f>
        <v>20</v>
      </c>
      <c r="F1240" t="s">
        <v>523</v>
      </c>
      <c r="H1240">
        <v>79.400000000000006</v>
      </c>
      <c r="I1240">
        <v>56</v>
      </c>
      <c r="J1240" t="b">
        <v>0</v>
      </c>
      <c r="K1240">
        <v>2</v>
      </c>
      <c r="L1240" t="str">
        <f>IF(sensor_data[[#This Row],[HVAC Setting]]&lt;=2, "Low", IF(sensor_data[[#This Row],[HVAC Setting]]=3, "Normal", "High"))</f>
        <v>Low</v>
      </c>
      <c r="M1240">
        <v>10</v>
      </c>
      <c r="N1240">
        <v>10</v>
      </c>
      <c r="O1240">
        <f>(sensor_data[[#This Row],[Energy Consumption]]-AVERAGE(sensor_data[Energy Consumption]))/_xlfn.STDEV.P(sensor_data[Energy Consumption])</f>
        <v>-0.13257981561817916</v>
      </c>
      <c r="P1240" t="str">
        <f>IF(ABS(sensor_data[[#This Row],[z_zcore]])&gt;3, "Outlier", "Normal")</f>
        <v>Normal</v>
      </c>
      <c r="Q1240">
        <f>AVERAGEIF(sensor_data[Unit ID], sensor_data[[#This Row],[Unit ID]], sensor_data[EC])</f>
        <v>18.349999999999998</v>
      </c>
      <c r="R1240">
        <f>IF(ISBLANK(sensor_data[[#This Row],[EC]]), sensor_data[[#This Row],[average]], sensor_data[[#This Row],[EC]])</f>
        <v>10</v>
      </c>
      <c r="S1240" t="str">
        <f>IF(sensor_data[[#This Row],[Filled Energy Consumption]]&gt;AVERAGE(sensor_data[Filled Energy Consumption]), "High", "Low")</f>
        <v>Low</v>
      </c>
      <c r="T1240" t="s">
        <v>339</v>
      </c>
      <c r="U1240" t="b">
        <v>0</v>
      </c>
      <c r="V1240">
        <v>16</v>
      </c>
      <c r="W1240">
        <v>0</v>
      </c>
      <c r="X1240" t="s">
        <v>19</v>
      </c>
    </row>
    <row r="1241" spans="1:24" x14ac:dyDescent="0.3">
      <c r="A1241" s="1">
        <v>45605.316250000003</v>
      </c>
      <c r="B1241" s="1" t="str">
        <f>TEXT(sensor_data[[#This Row],[Timestamp]], "MMMM")</f>
        <v>November</v>
      </c>
      <c r="C12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41" s="2">
        <f>MONTH(sensor_data[[#This Row],[Timestamp]])</f>
        <v>11</v>
      </c>
      <c r="E1241" s="2">
        <f>DAY(sensor_data[[#This Row],[Timestamp]])</f>
        <v>9</v>
      </c>
      <c r="F1241" t="s">
        <v>523</v>
      </c>
      <c r="H1241">
        <v>80.900000000000006</v>
      </c>
      <c r="I1241">
        <v>59.4</v>
      </c>
      <c r="J1241" t="b">
        <v>1</v>
      </c>
      <c r="K1241">
        <v>3.5</v>
      </c>
      <c r="L1241" t="str">
        <f>IF(sensor_data[[#This Row],[HVAC Setting]]&lt;=2, "Low", IF(sensor_data[[#This Row],[HVAC Setting]]=3, "Normal", "High"))</f>
        <v>High</v>
      </c>
      <c r="M1241">
        <v>20.41</v>
      </c>
      <c r="N1241">
        <v>20.41</v>
      </c>
      <c r="O1241">
        <f>(sensor_data[[#This Row],[Energy Consumption]]-AVERAGE(sensor_data[Energy Consumption]))/_xlfn.STDEV.P(sensor_data[Energy Consumption])</f>
        <v>-1.1529025097986031E-2</v>
      </c>
      <c r="P1241" t="str">
        <f>IF(ABS(sensor_data[[#This Row],[z_zcore]])&gt;3, "Outlier", "Normal")</f>
        <v>Normal</v>
      </c>
      <c r="Q1241">
        <f>AVERAGEIF(sensor_data[Unit ID], sensor_data[[#This Row],[Unit ID]], sensor_data[EC])</f>
        <v>18.349999999999998</v>
      </c>
      <c r="R1241">
        <f>IF(ISBLANK(sensor_data[[#This Row],[EC]]), sensor_data[[#This Row],[average]], sensor_data[[#This Row],[EC]])</f>
        <v>20.41</v>
      </c>
      <c r="S1241" t="str">
        <f>IF(sensor_data[[#This Row],[Filled Energy Consumption]]&gt;AVERAGE(sensor_data[Filled Energy Consumption]), "High", "Low")</f>
        <v>High</v>
      </c>
      <c r="T1241" t="s">
        <v>190</v>
      </c>
      <c r="U1241" t="b">
        <v>1</v>
      </c>
      <c r="V1241">
        <v>23</v>
      </c>
      <c r="W1241">
        <v>1</v>
      </c>
      <c r="X1241" t="s">
        <v>14</v>
      </c>
    </row>
    <row r="1242" spans="1:24" x14ac:dyDescent="0.3">
      <c r="A1242" s="1">
        <v>45614.695300925923</v>
      </c>
      <c r="B1242" s="1" t="str">
        <f>TEXT(sensor_data[[#This Row],[Timestamp]], "MMMM")</f>
        <v>November</v>
      </c>
      <c r="C12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42" s="2">
        <f>MONTH(sensor_data[[#This Row],[Timestamp]])</f>
        <v>11</v>
      </c>
      <c r="E1242" s="2">
        <f>DAY(sensor_data[[#This Row],[Timestamp]])</f>
        <v>18</v>
      </c>
      <c r="F1242" t="s">
        <v>526</v>
      </c>
      <c r="H1242">
        <v>64.2</v>
      </c>
      <c r="I1242">
        <v>58.1</v>
      </c>
      <c r="J1242" t="b">
        <v>1</v>
      </c>
      <c r="K1242">
        <v>2</v>
      </c>
      <c r="L1242" t="str">
        <f>IF(sensor_data[[#This Row],[HVAC Setting]]&lt;=2, "Low", IF(sensor_data[[#This Row],[HVAC Setting]]=3, "Normal", "High"))</f>
        <v>Low</v>
      </c>
      <c r="O1242">
        <f>(sensor_data[[#This Row],[Energy Consumption]]-AVERAGE(sensor_data[Energy Consumption]))/_xlfn.STDEV.P(sensor_data[Energy Consumption])</f>
        <v>-0.24886299575285079</v>
      </c>
      <c r="P1242" t="str">
        <f>IF(ABS(sensor_data[[#This Row],[z_zcore]])&gt;3, "Outlier", "Normal")</f>
        <v>Normal</v>
      </c>
      <c r="Q1242">
        <f>AVERAGEIF(sensor_data[Unit ID], sensor_data[[#This Row],[Unit ID]], sensor_data[EC])</f>
        <v>17.474117647058819</v>
      </c>
      <c r="R1242">
        <f>IF(ISBLANK(sensor_data[[#This Row],[EC]]), sensor_data[[#This Row],[average]], sensor_data[[#This Row],[EC]])</f>
        <v>17.474117647058819</v>
      </c>
      <c r="S1242" t="str">
        <f>IF(sensor_data[[#This Row],[Filled Energy Consumption]]&gt;AVERAGE(sensor_data[Filled Energy Consumption]), "High", "Low")</f>
        <v>Low</v>
      </c>
      <c r="T1242" t="s">
        <v>208</v>
      </c>
      <c r="U1242" t="b">
        <v>1</v>
      </c>
      <c r="V1242">
        <v>9</v>
      </c>
      <c r="W1242">
        <v>1</v>
      </c>
      <c r="X1242" t="s">
        <v>19</v>
      </c>
    </row>
    <row r="1243" spans="1:24" x14ac:dyDescent="0.3">
      <c r="A1243" s="1">
        <v>45303.313483796293</v>
      </c>
      <c r="B1243" s="1" t="str">
        <f>TEXT(sensor_data[[#This Row],[Timestamp]], "MMMM")</f>
        <v>January</v>
      </c>
      <c r="C12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43" s="2">
        <f>MONTH(sensor_data[[#This Row],[Timestamp]])</f>
        <v>1</v>
      </c>
      <c r="E1243" s="2">
        <f>DAY(sensor_data[[#This Row],[Timestamp]])</f>
        <v>12</v>
      </c>
      <c r="F1243" t="s">
        <v>526</v>
      </c>
      <c r="H1243">
        <v>46.7</v>
      </c>
      <c r="I1243">
        <v>39.1</v>
      </c>
      <c r="J1243" t="b">
        <v>1</v>
      </c>
      <c r="K1243">
        <v>3</v>
      </c>
      <c r="L1243" t="str">
        <f>IF(sensor_data[[#This Row],[HVAC Setting]]&lt;=2, "Low", IF(sensor_data[[#This Row],[HVAC Setting]]=3, "Normal", "High"))</f>
        <v>Normal</v>
      </c>
      <c r="M1243">
        <v>20.29</v>
      </c>
      <c r="N1243">
        <v>20.29</v>
      </c>
      <c r="O1243">
        <f>(sensor_data[[#This Row],[Energy Consumption]]-AVERAGE(sensor_data[Energy Consumption]))/_xlfn.STDEV.P(sensor_data[Energy Consumption])</f>
        <v>-1.2924423259602103E-2</v>
      </c>
      <c r="P1243" t="str">
        <f>IF(ABS(sensor_data[[#This Row],[z_zcore]])&gt;3, "Outlier", "Normal")</f>
        <v>Normal</v>
      </c>
      <c r="Q1243">
        <f>AVERAGEIF(sensor_data[Unit ID], sensor_data[[#This Row],[Unit ID]], sensor_data[EC])</f>
        <v>17.474117647058819</v>
      </c>
      <c r="R1243">
        <f>IF(ISBLANK(sensor_data[[#This Row],[EC]]), sensor_data[[#This Row],[average]], sensor_data[[#This Row],[EC]])</f>
        <v>20.29</v>
      </c>
      <c r="S1243" t="str">
        <f>IF(sensor_data[[#This Row],[Filled Energy Consumption]]&gt;AVERAGE(sensor_data[Filled Energy Consumption]), "High", "Low")</f>
        <v>High</v>
      </c>
      <c r="T1243" t="s">
        <v>434</v>
      </c>
      <c r="U1243" t="b">
        <v>1</v>
      </c>
      <c r="V1243">
        <v>14</v>
      </c>
      <c r="W1243">
        <v>1</v>
      </c>
      <c r="X1243" t="s">
        <v>14</v>
      </c>
    </row>
    <row r="1244" spans="1:24" x14ac:dyDescent="0.3">
      <c r="A1244" s="1">
        <v>45422.324166666665</v>
      </c>
      <c r="B1244" s="1" t="str">
        <f>TEXT(sensor_data[[#This Row],[Timestamp]], "MMMM")</f>
        <v>May</v>
      </c>
      <c r="C12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44" s="2">
        <f>MONTH(sensor_data[[#This Row],[Timestamp]])</f>
        <v>5</v>
      </c>
      <c r="E1244" s="2">
        <f>DAY(sensor_data[[#This Row],[Timestamp]])</f>
        <v>10</v>
      </c>
      <c r="F1244" t="s">
        <v>526</v>
      </c>
      <c r="H1244">
        <v>69.400000000000006</v>
      </c>
      <c r="I1244">
        <v>46.5</v>
      </c>
      <c r="J1244" t="b">
        <v>1</v>
      </c>
      <c r="K1244">
        <v>3</v>
      </c>
      <c r="L1244" t="str">
        <f>IF(sensor_data[[#This Row],[HVAC Setting]]&lt;=2, "Low", IF(sensor_data[[#This Row],[HVAC Setting]]=3, "Normal", "High"))</f>
        <v>Normal</v>
      </c>
      <c r="M1244">
        <v>16.38</v>
      </c>
      <c r="N1244">
        <v>16.38</v>
      </c>
      <c r="O1244">
        <f>(sensor_data[[#This Row],[Energy Consumption]]-AVERAGE(sensor_data[Energy Consumption]))/_xlfn.STDEV.P(sensor_data[Energy Consumption])</f>
        <v>-5.83911466922587E-2</v>
      </c>
      <c r="P1244" t="str">
        <f>IF(ABS(sensor_data[[#This Row],[z_zcore]])&gt;3, "Outlier", "Normal")</f>
        <v>Normal</v>
      </c>
      <c r="Q1244">
        <f>AVERAGEIF(sensor_data[Unit ID], sensor_data[[#This Row],[Unit ID]], sensor_data[EC])</f>
        <v>17.474117647058819</v>
      </c>
      <c r="R1244">
        <f>IF(ISBLANK(sensor_data[[#This Row],[EC]]), sensor_data[[#This Row],[average]], sensor_data[[#This Row],[EC]])</f>
        <v>16.38</v>
      </c>
      <c r="S1244" t="str">
        <f>IF(sensor_data[[#This Row],[Filled Energy Consumption]]&gt;AVERAGE(sensor_data[Filled Energy Consumption]), "High", "Low")</f>
        <v>Low</v>
      </c>
      <c r="T1244" t="s">
        <v>111</v>
      </c>
      <c r="U1244" t="b">
        <v>1</v>
      </c>
      <c r="V1244">
        <v>14</v>
      </c>
      <c r="W1244">
        <v>1</v>
      </c>
      <c r="X1244" t="s">
        <v>19</v>
      </c>
    </row>
    <row r="1245" spans="1:24" x14ac:dyDescent="0.3">
      <c r="A1245" s="1">
        <v>45489.167962962965</v>
      </c>
      <c r="B1245" s="1" t="str">
        <f>TEXT(sensor_data[[#This Row],[Timestamp]], "MMMM")</f>
        <v>July</v>
      </c>
      <c r="C12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45" s="2">
        <f>MONTH(sensor_data[[#This Row],[Timestamp]])</f>
        <v>7</v>
      </c>
      <c r="E1245" s="2">
        <f>DAY(sensor_data[[#This Row],[Timestamp]])</f>
        <v>16</v>
      </c>
      <c r="F1245" t="s">
        <v>526</v>
      </c>
      <c r="H1245">
        <v>83.6</v>
      </c>
      <c r="I1245">
        <v>54.4</v>
      </c>
      <c r="J1245" t="b">
        <v>0</v>
      </c>
      <c r="K1245">
        <v>1</v>
      </c>
      <c r="L1245" t="str">
        <f>IF(sensor_data[[#This Row],[HVAC Setting]]&lt;=2, "Low", IF(sensor_data[[#This Row],[HVAC Setting]]=3, "Normal", "High"))</f>
        <v>Low</v>
      </c>
      <c r="M1245">
        <v>5</v>
      </c>
      <c r="N1245">
        <v>5</v>
      </c>
      <c r="O1245">
        <f>(sensor_data[[#This Row],[Energy Consumption]]-AVERAGE(sensor_data[Energy Consumption]))/_xlfn.STDEV.P(sensor_data[Energy Consumption])</f>
        <v>-0.19072140568551499</v>
      </c>
      <c r="P1245" t="str">
        <f>IF(ABS(sensor_data[[#This Row],[z_zcore]])&gt;3, "Outlier", "Normal")</f>
        <v>Normal</v>
      </c>
      <c r="Q1245">
        <f>AVERAGEIF(sensor_data[Unit ID], sensor_data[[#This Row],[Unit ID]], sensor_data[EC])</f>
        <v>17.474117647058819</v>
      </c>
      <c r="R1245">
        <f>IF(ISBLANK(sensor_data[[#This Row],[EC]]), sensor_data[[#This Row],[average]], sensor_data[[#This Row],[EC]])</f>
        <v>5</v>
      </c>
      <c r="S1245" t="str">
        <f>IF(sensor_data[[#This Row],[Filled Energy Consumption]]&gt;AVERAGE(sensor_data[Filled Energy Consumption]), "High", "Low")</f>
        <v>Low</v>
      </c>
      <c r="T1245" t="s">
        <v>161</v>
      </c>
      <c r="U1245" t="b">
        <v>0</v>
      </c>
      <c r="V1245">
        <v>16</v>
      </c>
      <c r="W1245">
        <v>0</v>
      </c>
      <c r="X1245" t="s">
        <v>19</v>
      </c>
    </row>
    <row r="1246" spans="1:24" x14ac:dyDescent="0.3">
      <c r="A1246" s="1">
        <v>45537.023472222223</v>
      </c>
      <c r="B1246" s="1" t="str">
        <f>TEXT(sensor_data[[#This Row],[Timestamp]], "MMMM")</f>
        <v>September</v>
      </c>
      <c r="C12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46" s="2">
        <f>MONTH(sensor_data[[#This Row],[Timestamp]])</f>
        <v>9</v>
      </c>
      <c r="E1246" s="2">
        <f>DAY(sensor_data[[#This Row],[Timestamp]])</f>
        <v>2</v>
      </c>
      <c r="F1246" t="s">
        <v>526</v>
      </c>
      <c r="H1246">
        <v>63.3</v>
      </c>
      <c r="I1246">
        <v>59.7</v>
      </c>
      <c r="J1246" t="b">
        <v>0</v>
      </c>
      <c r="K1246">
        <v>2</v>
      </c>
      <c r="L1246" t="str">
        <f>IF(sensor_data[[#This Row],[HVAC Setting]]&lt;=2, "Low", IF(sensor_data[[#This Row],[HVAC Setting]]=3, "Normal", "High"))</f>
        <v>Low</v>
      </c>
      <c r="M1246">
        <v>10</v>
      </c>
      <c r="N1246">
        <v>10</v>
      </c>
      <c r="O1246">
        <f>(sensor_data[[#This Row],[Energy Consumption]]-AVERAGE(sensor_data[Energy Consumption]))/_xlfn.STDEV.P(sensor_data[Energy Consumption])</f>
        <v>-0.13257981561817916</v>
      </c>
      <c r="P1246" t="str">
        <f>IF(ABS(sensor_data[[#This Row],[z_zcore]])&gt;3, "Outlier", "Normal")</f>
        <v>Normal</v>
      </c>
      <c r="Q1246">
        <f>AVERAGEIF(sensor_data[Unit ID], sensor_data[[#This Row],[Unit ID]], sensor_data[EC])</f>
        <v>17.474117647058819</v>
      </c>
      <c r="R1246">
        <f>IF(ISBLANK(sensor_data[[#This Row],[EC]]), sensor_data[[#This Row],[average]], sensor_data[[#This Row],[EC]])</f>
        <v>10</v>
      </c>
      <c r="S1246" t="str">
        <f>IF(sensor_data[[#This Row],[Filled Energy Consumption]]&gt;AVERAGE(sensor_data[Filled Energy Consumption]), "High", "Low")</f>
        <v>Low</v>
      </c>
      <c r="T1246" t="s">
        <v>364</v>
      </c>
      <c r="U1246" t="b">
        <v>0</v>
      </c>
      <c r="V1246">
        <v>4</v>
      </c>
      <c r="W1246">
        <v>1</v>
      </c>
      <c r="X1246" t="s">
        <v>19</v>
      </c>
    </row>
    <row r="1247" spans="1:24" x14ac:dyDescent="0.3">
      <c r="A1247" s="1">
        <v>45542.254201388889</v>
      </c>
      <c r="B1247" s="1" t="str">
        <f>TEXT(sensor_data[[#This Row],[Timestamp]], "MMMM")</f>
        <v>September</v>
      </c>
      <c r="C12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47" s="2">
        <f>MONTH(sensor_data[[#This Row],[Timestamp]])</f>
        <v>9</v>
      </c>
      <c r="E1247" s="2">
        <f>DAY(sensor_data[[#This Row],[Timestamp]])</f>
        <v>7</v>
      </c>
      <c r="F1247" t="s">
        <v>526</v>
      </c>
      <c r="H1247">
        <v>72.900000000000006</v>
      </c>
      <c r="I1247">
        <v>37.4</v>
      </c>
      <c r="J1247" t="b">
        <v>1</v>
      </c>
      <c r="K1247">
        <v>3.5</v>
      </c>
      <c r="L1247" t="str">
        <f>IF(sensor_data[[#This Row],[HVAC Setting]]&lt;=2, "Low", IF(sensor_data[[#This Row],[HVAC Setting]]=3, "Normal", "High"))</f>
        <v>High</v>
      </c>
      <c r="M1247">
        <v>20.399999999999999</v>
      </c>
      <c r="N1247">
        <v>20.399999999999999</v>
      </c>
      <c r="O1247">
        <f>(sensor_data[[#This Row],[Energy Consumption]]-AVERAGE(sensor_data[Energy Consumption]))/_xlfn.STDEV.P(sensor_data[Energy Consumption])</f>
        <v>-1.1645308278120721E-2</v>
      </c>
      <c r="P1247" t="str">
        <f>IF(ABS(sensor_data[[#This Row],[z_zcore]])&gt;3, "Outlier", "Normal")</f>
        <v>Normal</v>
      </c>
      <c r="Q1247">
        <f>AVERAGEIF(sensor_data[Unit ID], sensor_data[[#This Row],[Unit ID]], sensor_data[EC])</f>
        <v>17.474117647058819</v>
      </c>
      <c r="R1247">
        <f>IF(ISBLANK(sensor_data[[#This Row],[EC]]), sensor_data[[#This Row],[average]], sensor_data[[#This Row],[EC]])</f>
        <v>20.399999999999999</v>
      </c>
      <c r="S1247" t="str">
        <f>IF(sensor_data[[#This Row],[Filled Energy Consumption]]&gt;AVERAGE(sensor_data[Filled Energy Consumption]), "High", "Low")</f>
        <v>High</v>
      </c>
      <c r="T1247" t="s">
        <v>415</v>
      </c>
      <c r="U1247" t="b">
        <v>1</v>
      </c>
      <c r="V1247">
        <v>12</v>
      </c>
      <c r="W1247">
        <v>1</v>
      </c>
      <c r="X1247" t="s">
        <v>19</v>
      </c>
    </row>
    <row r="1248" spans="1:24" x14ac:dyDescent="0.3">
      <c r="A1248" s="1">
        <v>45362.162488425929</v>
      </c>
      <c r="B1248" s="1" t="str">
        <f>TEXT(sensor_data[[#This Row],[Timestamp]], "MMMM")</f>
        <v>March</v>
      </c>
      <c r="C12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48" s="2">
        <f>MONTH(sensor_data[[#This Row],[Timestamp]])</f>
        <v>3</v>
      </c>
      <c r="E1248" s="2">
        <f>DAY(sensor_data[[#This Row],[Timestamp]])</f>
        <v>11</v>
      </c>
      <c r="F1248" t="s">
        <v>526</v>
      </c>
      <c r="H1248">
        <v>58.1</v>
      </c>
      <c r="I1248">
        <v>38.5</v>
      </c>
      <c r="J1248" t="b">
        <v>0</v>
      </c>
      <c r="K1248">
        <v>1</v>
      </c>
      <c r="L1248" t="str">
        <f>IF(sensor_data[[#This Row],[HVAC Setting]]&lt;=2, "Low", IF(sensor_data[[#This Row],[HVAC Setting]]=3, "Normal", "High"))</f>
        <v>Low</v>
      </c>
      <c r="M1248">
        <v>5</v>
      </c>
      <c r="N1248">
        <v>5</v>
      </c>
      <c r="O1248">
        <f>(sensor_data[[#This Row],[Energy Consumption]]-AVERAGE(sensor_data[Energy Consumption]))/_xlfn.STDEV.P(sensor_data[Energy Consumption])</f>
        <v>-0.19072140568551499</v>
      </c>
      <c r="P1248" t="str">
        <f>IF(ABS(sensor_data[[#This Row],[z_zcore]])&gt;3, "Outlier", "Normal")</f>
        <v>Normal</v>
      </c>
      <c r="Q1248">
        <f>AVERAGEIF(sensor_data[Unit ID], sensor_data[[#This Row],[Unit ID]], sensor_data[EC])</f>
        <v>17.474117647058819</v>
      </c>
      <c r="R1248">
        <f>IF(ISBLANK(sensor_data[[#This Row],[EC]]), sensor_data[[#This Row],[average]], sensor_data[[#This Row],[EC]])</f>
        <v>5</v>
      </c>
      <c r="S1248" t="str">
        <f>IF(sensor_data[[#This Row],[Filled Energy Consumption]]&gt;AVERAGE(sensor_data[Filled Energy Consumption]), "High", "Low")</f>
        <v>Low</v>
      </c>
      <c r="T1248" t="s">
        <v>527</v>
      </c>
      <c r="U1248" t="b">
        <v>0</v>
      </c>
      <c r="V1248">
        <v>11</v>
      </c>
      <c r="W1248">
        <v>1</v>
      </c>
      <c r="X1248" t="s">
        <v>19</v>
      </c>
    </row>
    <row r="1249" spans="1:24" x14ac:dyDescent="0.3">
      <c r="A1249" s="1">
        <v>45427.003506944442</v>
      </c>
      <c r="B1249" s="1" t="str">
        <f>TEXT(sensor_data[[#This Row],[Timestamp]], "MMMM")</f>
        <v>May</v>
      </c>
      <c r="C12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49" s="2">
        <f>MONTH(sensor_data[[#This Row],[Timestamp]])</f>
        <v>5</v>
      </c>
      <c r="E1249" s="2">
        <f>DAY(sensor_data[[#This Row],[Timestamp]])</f>
        <v>15</v>
      </c>
      <c r="F1249" t="s">
        <v>526</v>
      </c>
      <c r="H1249">
        <v>69.2</v>
      </c>
      <c r="I1249">
        <v>38.5</v>
      </c>
      <c r="J1249" t="b">
        <v>0</v>
      </c>
      <c r="K1249">
        <v>2</v>
      </c>
      <c r="L1249" t="str">
        <f>IF(sensor_data[[#This Row],[HVAC Setting]]&lt;=2, "Low", IF(sensor_data[[#This Row],[HVAC Setting]]=3, "Normal", "High"))</f>
        <v>Low</v>
      </c>
      <c r="M1249">
        <v>10</v>
      </c>
      <c r="N1249">
        <v>10</v>
      </c>
      <c r="O1249">
        <f>(sensor_data[[#This Row],[Energy Consumption]]-AVERAGE(sensor_data[Energy Consumption]))/_xlfn.STDEV.P(sensor_data[Energy Consumption])</f>
        <v>-0.13257981561817916</v>
      </c>
      <c r="P1249" t="str">
        <f>IF(ABS(sensor_data[[#This Row],[z_zcore]])&gt;3, "Outlier", "Normal")</f>
        <v>Normal</v>
      </c>
      <c r="Q1249">
        <f>AVERAGEIF(sensor_data[Unit ID], sensor_data[[#This Row],[Unit ID]], sensor_data[EC])</f>
        <v>17.474117647058819</v>
      </c>
      <c r="R1249">
        <f>IF(ISBLANK(sensor_data[[#This Row],[EC]]), sensor_data[[#This Row],[average]], sensor_data[[#This Row],[EC]])</f>
        <v>10</v>
      </c>
      <c r="S1249" t="str">
        <f>IF(sensor_data[[#This Row],[Filled Energy Consumption]]&gt;AVERAGE(sensor_data[Filled Energy Consumption]), "High", "Low")</f>
        <v>Low</v>
      </c>
      <c r="T1249" t="s">
        <v>374</v>
      </c>
      <c r="U1249" t="b">
        <v>0</v>
      </c>
      <c r="V1249">
        <v>15</v>
      </c>
      <c r="W1249">
        <v>0</v>
      </c>
      <c r="X1249" t="s">
        <v>14</v>
      </c>
    </row>
    <row r="1250" spans="1:24" x14ac:dyDescent="0.3">
      <c r="A1250" s="1">
        <v>45468.002662037034</v>
      </c>
      <c r="B1250" s="1" t="str">
        <f>TEXT(sensor_data[[#This Row],[Timestamp]], "MMMM")</f>
        <v>June</v>
      </c>
      <c r="C12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50" s="2">
        <f>MONTH(sensor_data[[#This Row],[Timestamp]])</f>
        <v>6</v>
      </c>
      <c r="E1250" s="2">
        <f>DAY(sensor_data[[#This Row],[Timestamp]])</f>
        <v>25</v>
      </c>
      <c r="F1250" t="s">
        <v>526</v>
      </c>
      <c r="H1250">
        <v>95.5</v>
      </c>
      <c r="I1250">
        <v>67.5</v>
      </c>
      <c r="J1250" t="b">
        <v>0</v>
      </c>
      <c r="K1250">
        <v>2</v>
      </c>
      <c r="L1250" t="str">
        <f>IF(sensor_data[[#This Row],[HVAC Setting]]&lt;=2, "Low", IF(sensor_data[[#This Row],[HVAC Setting]]=3, "Normal", "High"))</f>
        <v>Low</v>
      </c>
      <c r="M1250">
        <v>12</v>
      </c>
      <c r="N1250">
        <v>12</v>
      </c>
      <c r="O1250">
        <f>(sensor_data[[#This Row],[Energy Consumption]]-AVERAGE(sensor_data[Energy Consumption]))/_xlfn.STDEV.P(sensor_data[Energy Consumption])</f>
        <v>-0.10932317959124485</v>
      </c>
      <c r="P1250" t="str">
        <f>IF(ABS(sensor_data[[#This Row],[z_zcore]])&gt;3, "Outlier", "Normal")</f>
        <v>Normal</v>
      </c>
      <c r="Q1250">
        <f>AVERAGEIF(sensor_data[Unit ID], sensor_data[[#This Row],[Unit ID]], sensor_data[EC])</f>
        <v>17.474117647058819</v>
      </c>
      <c r="R1250">
        <f>IF(ISBLANK(sensor_data[[#This Row],[EC]]), sensor_data[[#This Row],[average]], sensor_data[[#This Row],[EC]])</f>
        <v>12</v>
      </c>
      <c r="S1250" t="str">
        <f>IF(sensor_data[[#This Row],[Filled Energy Consumption]]&gt;AVERAGE(sensor_data[Filled Energy Consumption]), "High", "Low")</f>
        <v>Low</v>
      </c>
      <c r="T1250" t="s">
        <v>49</v>
      </c>
      <c r="U1250" t="b">
        <v>0</v>
      </c>
      <c r="V1250">
        <v>13</v>
      </c>
      <c r="W1250">
        <v>0</v>
      </c>
      <c r="X1250" t="s">
        <v>17</v>
      </c>
    </row>
    <row r="1251" spans="1:24" x14ac:dyDescent="0.3">
      <c r="A1251" s="1">
        <v>45445.235868055555</v>
      </c>
      <c r="B1251" s="1" t="str">
        <f>TEXT(sensor_data[[#This Row],[Timestamp]], "MMMM")</f>
        <v>June</v>
      </c>
      <c r="C12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51" s="2">
        <f>MONTH(sensor_data[[#This Row],[Timestamp]])</f>
        <v>6</v>
      </c>
      <c r="E1251" s="2">
        <f>DAY(sensor_data[[#This Row],[Timestamp]])</f>
        <v>2</v>
      </c>
      <c r="F1251" t="s">
        <v>526</v>
      </c>
      <c r="H1251">
        <v>100.9</v>
      </c>
      <c r="I1251">
        <v>69.2</v>
      </c>
      <c r="J1251" t="b">
        <v>1</v>
      </c>
      <c r="K1251">
        <v>3.5</v>
      </c>
      <c r="L1251" t="str">
        <f>IF(sensor_data[[#This Row],[HVAC Setting]]&lt;=2, "Low", IF(sensor_data[[#This Row],[HVAC Setting]]=3, "Normal", "High"))</f>
        <v>High</v>
      </c>
      <c r="M1251">
        <v>22.85</v>
      </c>
      <c r="N1251">
        <v>22.85</v>
      </c>
      <c r="O1251">
        <f>(sensor_data[[#This Row],[Energy Consumption]]-AVERAGE(sensor_data[Energy Consumption]))/_xlfn.STDEV.P(sensor_data[Energy Consumption])</f>
        <v>1.6844070854873855E-2</v>
      </c>
      <c r="P1251" t="str">
        <f>IF(ABS(sensor_data[[#This Row],[z_zcore]])&gt;3, "Outlier", "Normal")</f>
        <v>Normal</v>
      </c>
      <c r="Q1251">
        <f>AVERAGEIF(sensor_data[Unit ID], sensor_data[[#This Row],[Unit ID]], sensor_data[EC])</f>
        <v>17.474117647058819</v>
      </c>
      <c r="R1251">
        <f>IF(ISBLANK(sensor_data[[#This Row],[EC]]), sensor_data[[#This Row],[average]], sensor_data[[#This Row],[EC]])</f>
        <v>22.85</v>
      </c>
      <c r="S1251" t="str">
        <f>IF(sensor_data[[#This Row],[Filled Energy Consumption]]&gt;AVERAGE(sensor_data[Filled Energy Consumption]), "High", "Low")</f>
        <v>High</v>
      </c>
      <c r="T1251" t="s">
        <v>349</v>
      </c>
      <c r="U1251" t="b">
        <v>1</v>
      </c>
      <c r="V1251">
        <v>18</v>
      </c>
      <c r="W1251">
        <v>1</v>
      </c>
      <c r="X1251" t="s">
        <v>19</v>
      </c>
    </row>
    <row r="1252" spans="1:24" x14ac:dyDescent="0.3">
      <c r="A1252" s="1">
        <v>45438.029548611114</v>
      </c>
      <c r="B1252" s="1" t="str">
        <f>TEXT(sensor_data[[#This Row],[Timestamp]], "MMMM")</f>
        <v>May</v>
      </c>
      <c r="C12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52" s="2">
        <f>MONTH(sensor_data[[#This Row],[Timestamp]])</f>
        <v>5</v>
      </c>
      <c r="E1252" s="2">
        <f>DAY(sensor_data[[#This Row],[Timestamp]])</f>
        <v>26</v>
      </c>
      <c r="F1252" t="s">
        <v>526</v>
      </c>
      <c r="H1252">
        <v>63</v>
      </c>
      <c r="I1252">
        <v>34.200000000000003</v>
      </c>
      <c r="J1252" t="b">
        <v>1</v>
      </c>
      <c r="K1252">
        <v>3.5</v>
      </c>
      <c r="L1252" t="str">
        <f>IF(sensor_data[[#This Row],[HVAC Setting]]&lt;=2, "Low", IF(sensor_data[[#This Row],[HVAC Setting]]=3, "Normal", "High"))</f>
        <v>High</v>
      </c>
      <c r="M1252">
        <v>20.29</v>
      </c>
      <c r="N1252">
        <v>20.29</v>
      </c>
      <c r="O1252">
        <f>(sensor_data[[#This Row],[Energy Consumption]]-AVERAGE(sensor_data[Energy Consumption]))/_xlfn.STDEV.P(sensor_data[Energy Consumption])</f>
        <v>-1.2924423259602103E-2</v>
      </c>
      <c r="P1252" t="str">
        <f>IF(ABS(sensor_data[[#This Row],[z_zcore]])&gt;3, "Outlier", "Normal")</f>
        <v>Normal</v>
      </c>
      <c r="Q1252">
        <f>AVERAGEIF(sensor_data[Unit ID], sensor_data[[#This Row],[Unit ID]], sensor_data[EC])</f>
        <v>17.474117647058819</v>
      </c>
      <c r="R1252">
        <f>IF(ISBLANK(sensor_data[[#This Row],[EC]]), sensor_data[[#This Row],[average]], sensor_data[[#This Row],[EC]])</f>
        <v>20.29</v>
      </c>
      <c r="S1252" t="str">
        <f>IF(sensor_data[[#This Row],[Filled Energy Consumption]]&gt;AVERAGE(sensor_data[Filled Energy Consumption]), "High", "Low")</f>
        <v>High</v>
      </c>
      <c r="T1252" t="s">
        <v>76</v>
      </c>
      <c r="U1252" t="b">
        <v>1</v>
      </c>
      <c r="V1252">
        <v>1</v>
      </c>
      <c r="W1252">
        <v>0</v>
      </c>
      <c r="X1252" t="s">
        <v>17</v>
      </c>
    </row>
    <row r="1253" spans="1:24" x14ac:dyDescent="0.3">
      <c r="A1253" s="1">
        <v>45303.968761574077</v>
      </c>
      <c r="B1253" s="1" t="str">
        <f>TEXT(sensor_data[[#This Row],[Timestamp]], "MMMM")</f>
        <v>January</v>
      </c>
      <c r="C12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53" s="2">
        <f>MONTH(sensor_data[[#This Row],[Timestamp]])</f>
        <v>1</v>
      </c>
      <c r="E1253" s="2">
        <f>DAY(sensor_data[[#This Row],[Timestamp]])</f>
        <v>12</v>
      </c>
      <c r="F1253" t="s">
        <v>526</v>
      </c>
      <c r="H1253">
        <v>55.7</v>
      </c>
      <c r="I1253">
        <v>34.299999999999997</v>
      </c>
      <c r="J1253" t="b">
        <v>1</v>
      </c>
      <c r="K1253">
        <v>4</v>
      </c>
      <c r="L1253" t="str">
        <f>IF(sensor_data[[#This Row],[HVAC Setting]]&lt;=2, "Low", IF(sensor_data[[#This Row],[HVAC Setting]]=3, "Normal", "High"))</f>
        <v>High</v>
      </c>
      <c r="O1253">
        <f>(sensor_data[[#This Row],[Energy Consumption]]-AVERAGE(sensor_data[Energy Consumption]))/_xlfn.STDEV.P(sensor_data[Energy Consumption])</f>
        <v>-0.24886299575285079</v>
      </c>
      <c r="P1253" t="str">
        <f>IF(ABS(sensor_data[[#This Row],[z_zcore]])&gt;3, "Outlier", "Normal")</f>
        <v>Normal</v>
      </c>
      <c r="Q1253">
        <f>AVERAGEIF(sensor_data[Unit ID], sensor_data[[#This Row],[Unit ID]], sensor_data[EC])</f>
        <v>17.474117647058819</v>
      </c>
      <c r="R1253">
        <f>IF(ISBLANK(sensor_data[[#This Row],[EC]]), sensor_data[[#This Row],[average]], sensor_data[[#This Row],[EC]])</f>
        <v>17.474117647058819</v>
      </c>
      <c r="S1253" t="str">
        <f>IF(sensor_data[[#This Row],[Filled Energy Consumption]]&gt;AVERAGE(sensor_data[Filled Energy Consumption]), "High", "Low")</f>
        <v>Low</v>
      </c>
      <c r="T1253" t="s">
        <v>140</v>
      </c>
      <c r="U1253" t="b">
        <v>1</v>
      </c>
      <c r="V1253">
        <v>23</v>
      </c>
      <c r="W1253">
        <v>1</v>
      </c>
      <c r="X1253" t="s">
        <v>19</v>
      </c>
    </row>
    <row r="1254" spans="1:24" x14ac:dyDescent="0.3">
      <c r="A1254" s="1">
        <v>45500.528287037036</v>
      </c>
      <c r="B1254" s="1" t="str">
        <f>TEXT(sensor_data[[#This Row],[Timestamp]], "MMMM")</f>
        <v>July</v>
      </c>
      <c r="C12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54" s="2">
        <f>MONTH(sensor_data[[#This Row],[Timestamp]])</f>
        <v>7</v>
      </c>
      <c r="E1254" s="2">
        <f>DAY(sensor_data[[#This Row],[Timestamp]])</f>
        <v>27</v>
      </c>
      <c r="F1254" t="s">
        <v>526</v>
      </c>
      <c r="H1254">
        <v>92.6</v>
      </c>
      <c r="I1254">
        <v>69.5</v>
      </c>
      <c r="J1254" t="b">
        <v>1</v>
      </c>
      <c r="K1254">
        <v>4.5</v>
      </c>
      <c r="L1254" t="str">
        <f>IF(sensor_data[[#This Row],[HVAC Setting]]&lt;=2, "Low", IF(sensor_data[[#This Row],[HVAC Setting]]=3, "Normal", "High"))</f>
        <v>High</v>
      </c>
      <c r="M1254">
        <v>27.39</v>
      </c>
      <c r="N1254">
        <v>27.39</v>
      </c>
      <c r="O1254">
        <f>(sensor_data[[#This Row],[Energy Consumption]]-AVERAGE(sensor_data[Energy Consumption]))/_xlfn.STDEV.P(sensor_data[Energy Consumption])</f>
        <v>6.9636634636014758E-2</v>
      </c>
      <c r="P1254" t="str">
        <f>IF(ABS(sensor_data[[#This Row],[z_zcore]])&gt;3, "Outlier", "Normal")</f>
        <v>Normal</v>
      </c>
      <c r="Q1254">
        <f>AVERAGEIF(sensor_data[Unit ID], sensor_data[[#This Row],[Unit ID]], sensor_data[EC])</f>
        <v>17.474117647058819</v>
      </c>
      <c r="R1254">
        <f>IF(ISBLANK(sensor_data[[#This Row],[EC]]), sensor_data[[#This Row],[average]], sensor_data[[#This Row],[EC]])</f>
        <v>27.39</v>
      </c>
      <c r="S1254" t="str">
        <f>IF(sensor_data[[#This Row],[Filled Energy Consumption]]&gt;AVERAGE(sensor_data[Filled Energy Consumption]), "High", "Low")</f>
        <v>High</v>
      </c>
      <c r="T1254" t="s">
        <v>15</v>
      </c>
      <c r="U1254" t="b">
        <v>1</v>
      </c>
      <c r="V1254">
        <v>10</v>
      </c>
      <c r="W1254">
        <v>1</v>
      </c>
      <c r="X1254" t="s">
        <v>14</v>
      </c>
    </row>
    <row r="1255" spans="1:24" x14ac:dyDescent="0.3">
      <c r="A1255" s="1">
        <v>45558.976261574076</v>
      </c>
      <c r="B1255" s="1" t="str">
        <f>TEXT(sensor_data[[#This Row],[Timestamp]], "MMMM")</f>
        <v>September</v>
      </c>
      <c r="C12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55" s="2">
        <f>MONTH(sensor_data[[#This Row],[Timestamp]])</f>
        <v>9</v>
      </c>
      <c r="E1255" s="2">
        <f>DAY(sensor_data[[#This Row],[Timestamp]])</f>
        <v>23</v>
      </c>
      <c r="F1255" t="s">
        <v>526</v>
      </c>
      <c r="H1255">
        <v>71.3</v>
      </c>
      <c r="I1255">
        <v>50.5</v>
      </c>
      <c r="J1255" t="b">
        <v>1</v>
      </c>
      <c r="K1255">
        <v>3</v>
      </c>
      <c r="L1255" t="str">
        <f>IF(sensor_data[[#This Row],[HVAC Setting]]&lt;=2, "Low", IF(sensor_data[[#This Row],[HVAC Setting]]=3, "Normal", "High"))</f>
        <v>Normal</v>
      </c>
      <c r="M1255">
        <v>16.260000000000002</v>
      </c>
      <c r="N1255">
        <v>16.260000000000002</v>
      </c>
      <c r="O1255">
        <f>(sensor_data[[#This Row],[Energy Consumption]]-AVERAGE(sensor_data[Energy Consumption]))/_xlfn.STDEV.P(sensor_data[Energy Consumption])</f>
        <v>-5.9786544853874732E-2</v>
      </c>
      <c r="P1255" t="str">
        <f>IF(ABS(sensor_data[[#This Row],[z_zcore]])&gt;3, "Outlier", "Normal")</f>
        <v>Normal</v>
      </c>
      <c r="Q1255">
        <f>AVERAGEIF(sensor_data[Unit ID], sensor_data[[#This Row],[Unit ID]], sensor_data[EC])</f>
        <v>17.474117647058819</v>
      </c>
      <c r="R1255">
        <f>IF(ISBLANK(sensor_data[[#This Row],[EC]]), sensor_data[[#This Row],[average]], sensor_data[[#This Row],[EC]])</f>
        <v>16.260000000000002</v>
      </c>
      <c r="S1255" t="str">
        <f>IF(sensor_data[[#This Row],[Filled Energy Consumption]]&gt;AVERAGE(sensor_data[Filled Energy Consumption]), "High", "Low")</f>
        <v>Low</v>
      </c>
      <c r="T1255" t="s">
        <v>354</v>
      </c>
      <c r="U1255" t="b">
        <v>1</v>
      </c>
      <c r="V1255">
        <v>23</v>
      </c>
      <c r="W1255">
        <v>1</v>
      </c>
      <c r="X1255" t="s">
        <v>19</v>
      </c>
    </row>
    <row r="1256" spans="1:24" x14ac:dyDescent="0.3">
      <c r="A1256" s="1">
        <v>45495.237222222226</v>
      </c>
      <c r="B1256" s="1" t="str">
        <f>TEXT(sensor_data[[#This Row],[Timestamp]], "MMMM")</f>
        <v>July</v>
      </c>
      <c r="C12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56" s="2">
        <f>MONTH(sensor_data[[#This Row],[Timestamp]])</f>
        <v>7</v>
      </c>
      <c r="E1256" s="2">
        <f>DAY(sensor_data[[#This Row],[Timestamp]])</f>
        <v>22</v>
      </c>
      <c r="F1256" t="s">
        <v>526</v>
      </c>
      <c r="H1256">
        <v>90.7</v>
      </c>
      <c r="I1256">
        <v>55.6</v>
      </c>
      <c r="J1256" t="b">
        <v>0</v>
      </c>
      <c r="K1256">
        <v>3</v>
      </c>
      <c r="L1256" t="str">
        <f>IF(sensor_data[[#This Row],[HVAC Setting]]&lt;=2, "Low", IF(sensor_data[[#This Row],[HVAC Setting]]=3, "Normal", "High"))</f>
        <v>Normal</v>
      </c>
      <c r="M1256">
        <v>18</v>
      </c>
      <c r="N1256">
        <v>18</v>
      </c>
      <c r="O1256">
        <f>(sensor_data[[#This Row],[Energy Consumption]]-AVERAGE(sensor_data[Energy Consumption]))/_xlfn.STDEV.P(sensor_data[Energy Consumption])</f>
        <v>-3.9553271510441891E-2</v>
      </c>
      <c r="P1256" t="str">
        <f>IF(ABS(sensor_data[[#This Row],[z_zcore]])&gt;3, "Outlier", "Normal")</f>
        <v>Normal</v>
      </c>
      <c r="Q1256">
        <f>AVERAGEIF(sensor_data[Unit ID], sensor_data[[#This Row],[Unit ID]], sensor_data[EC])</f>
        <v>17.474117647058819</v>
      </c>
      <c r="R1256">
        <f>IF(ISBLANK(sensor_data[[#This Row],[EC]]), sensor_data[[#This Row],[average]], sensor_data[[#This Row],[EC]])</f>
        <v>18</v>
      </c>
      <c r="S1256" t="str">
        <f>IF(sensor_data[[#This Row],[Filled Energy Consumption]]&gt;AVERAGE(sensor_data[Filled Energy Consumption]), "High", "Low")</f>
        <v>High</v>
      </c>
      <c r="T1256" t="s">
        <v>173</v>
      </c>
      <c r="U1256" t="b">
        <v>0</v>
      </c>
      <c r="V1256">
        <v>9</v>
      </c>
      <c r="W1256">
        <v>0</v>
      </c>
      <c r="X1256" t="s">
        <v>17</v>
      </c>
    </row>
    <row r="1257" spans="1:24" x14ac:dyDescent="0.3">
      <c r="A1257" s="1">
        <v>45450.733240740738</v>
      </c>
      <c r="B1257" s="1" t="str">
        <f>TEXT(sensor_data[[#This Row],[Timestamp]], "MMMM")</f>
        <v>June</v>
      </c>
      <c r="C12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57" s="2">
        <f>MONTH(sensor_data[[#This Row],[Timestamp]])</f>
        <v>6</v>
      </c>
      <c r="E1257" s="2">
        <f>DAY(sensor_data[[#This Row],[Timestamp]])</f>
        <v>7</v>
      </c>
      <c r="F1257" t="s">
        <v>526</v>
      </c>
      <c r="H1257">
        <v>87.3</v>
      </c>
      <c r="I1257">
        <v>67.3</v>
      </c>
      <c r="J1257" t="b">
        <v>0</v>
      </c>
      <c r="K1257">
        <v>3</v>
      </c>
      <c r="L1257" t="str">
        <f>IF(sensor_data[[#This Row],[HVAC Setting]]&lt;=2, "Low", IF(sensor_data[[#This Row],[HVAC Setting]]=3, "Normal", "High"))</f>
        <v>Normal</v>
      </c>
      <c r="M1257">
        <v>18.7</v>
      </c>
      <c r="N1257">
        <v>18.7</v>
      </c>
      <c r="O1257">
        <f>(sensor_data[[#This Row],[Energy Consumption]]-AVERAGE(sensor_data[Energy Consumption]))/_xlfn.STDEV.P(sensor_data[Energy Consumption])</f>
        <v>-3.1413448901014884E-2</v>
      </c>
      <c r="P1257" t="str">
        <f>IF(ABS(sensor_data[[#This Row],[z_zcore]])&gt;3, "Outlier", "Normal")</f>
        <v>Normal</v>
      </c>
      <c r="Q1257">
        <f>AVERAGEIF(sensor_data[Unit ID], sensor_data[[#This Row],[Unit ID]], sensor_data[EC])</f>
        <v>17.474117647058819</v>
      </c>
      <c r="R1257">
        <f>IF(ISBLANK(sensor_data[[#This Row],[EC]]), sensor_data[[#This Row],[average]], sensor_data[[#This Row],[EC]])</f>
        <v>18.7</v>
      </c>
      <c r="S1257" t="str">
        <f>IF(sensor_data[[#This Row],[Filled Energy Consumption]]&gt;AVERAGE(sensor_data[Filled Energy Consumption]), "High", "Low")</f>
        <v>High</v>
      </c>
      <c r="T1257" t="s">
        <v>528</v>
      </c>
      <c r="U1257" t="b">
        <v>0</v>
      </c>
      <c r="V1257">
        <v>8</v>
      </c>
      <c r="W1257">
        <v>0</v>
      </c>
      <c r="X1257" t="s">
        <v>19</v>
      </c>
    </row>
    <row r="1258" spans="1:24" x14ac:dyDescent="0.3">
      <c r="A1258" s="1">
        <v>45331.350601851853</v>
      </c>
      <c r="B1258" s="1" t="str">
        <f>TEXT(sensor_data[[#This Row],[Timestamp]], "MMMM")</f>
        <v>February</v>
      </c>
      <c r="C12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58" s="2">
        <f>MONTH(sensor_data[[#This Row],[Timestamp]])</f>
        <v>2</v>
      </c>
      <c r="E1258" s="2">
        <f>DAY(sensor_data[[#This Row],[Timestamp]])</f>
        <v>9</v>
      </c>
      <c r="F1258" t="s">
        <v>526</v>
      </c>
      <c r="H1258">
        <v>50.4</v>
      </c>
      <c r="I1258">
        <v>30.6</v>
      </c>
      <c r="J1258" t="b">
        <v>0</v>
      </c>
      <c r="K1258">
        <v>4</v>
      </c>
      <c r="L1258" t="str">
        <f>IF(sensor_data[[#This Row],[HVAC Setting]]&lt;=2, "Low", IF(sensor_data[[#This Row],[HVAC Setting]]=3, "Normal", "High"))</f>
        <v>High</v>
      </c>
      <c r="M1258">
        <v>20</v>
      </c>
      <c r="N1258">
        <v>20</v>
      </c>
      <c r="O1258">
        <f>(sensor_data[[#This Row],[Energy Consumption]]-AVERAGE(sensor_data[Energy Consumption]))/_xlfn.STDEV.P(sensor_data[Energy Consumption])</f>
        <v>-1.6296635483507568E-2</v>
      </c>
      <c r="P1258" t="str">
        <f>IF(ABS(sensor_data[[#This Row],[z_zcore]])&gt;3, "Outlier", "Normal")</f>
        <v>Normal</v>
      </c>
      <c r="Q1258">
        <f>AVERAGEIF(sensor_data[Unit ID], sensor_data[[#This Row],[Unit ID]], sensor_data[EC])</f>
        <v>17.474117647058819</v>
      </c>
      <c r="R1258">
        <f>IF(ISBLANK(sensor_data[[#This Row],[EC]]), sensor_data[[#This Row],[average]], sensor_data[[#This Row],[EC]])</f>
        <v>20</v>
      </c>
      <c r="S1258" t="str">
        <f>IF(sensor_data[[#This Row],[Filled Energy Consumption]]&gt;AVERAGE(sensor_data[Filled Energy Consumption]), "High", "Low")</f>
        <v>High</v>
      </c>
      <c r="T1258" t="s">
        <v>215</v>
      </c>
      <c r="U1258" t="b">
        <v>0</v>
      </c>
      <c r="V1258">
        <v>24</v>
      </c>
      <c r="W1258">
        <v>0</v>
      </c>
      <c r="X1258" t="s">
        <v>14</v>
      </c>
    </row>
    <row r="1259" spans="1:24" x14ac:dyDescent="0.3">
      <c r="A1259" s="1">
        <v>45563.802118055559</v>
      </c>
      <c r="B1259" s="1" t="str">
        <f>TEXT(sensor_data[[#This Row],[Timestamp]], "MMMM")</f>
        <v>September</v>
      </c>
      <c r="C12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59" s="2">
        <f>MONTH(sensor_data[[#This Row],[Timestamp]])</f>
        <v>9</v>
      </c>
      <c r="E1259" s="2">
        <f>DAY(sensor_data[[#This Row],[Timestamp]])</f>
        <v>28</v>
      </c>
      <c r="F1259" t="s">
        <v>526</v>
      </c>
      <c r="H1259">
        <v>66.099999999999994</v>
      </c>
      <c r="I1259">
        <v>48.5</v>
      </c>
      <c r="J1259" t="b">
        <v>1</v>
      </c>
      <c r="K1259">
        <v>4.5</v>
      </c>
      <c r="L1259" t="str">
        <f>IF(sensor_data[[#This Row],[HVAC Setting]]&lt;=2, "Low", IF(sensor_data[[#This Row],[HVAC Setting]]=3, "Normal", "High"))</f>
        <v>High</v>
      </c>
      <c r="M1259">
        <v>28.02</v>
      </c>
      <c r="N1259">
        <v>28.02</v>
      </c>
      <c r="O1259">
        <f>(sensor_data[[#This Row],[Energy Consumption]]-AVERAGE(sensor_data[Energy Consumption]))/_xlfn.STDEV.P(sensor_data[Energy Consumption])</f>
        <v>7.6962474984499055E-2</v>
      </c>
      <c r="P1259" t="str">
        <f>IF(ABS(sensor_data[[#This Row],[z_zcore]])&gt;3, "Outlier", "Normal")</f>
        <v>Normal</v>
      </c>
      <c r="Q1259">
        <f>AVERAGEIF(sensor_data[Unit ID], sensor_data[[#This Row],[Unit ID]], sensor_data[EC])</f>
        <v>17.474117647058819</v>
      </c>
      <c r="R1259">
        <f>IF(ISBLANK(sensor_data[[#This Row],[EC]]), sensor_data[[#This Row],[average]], sensor_data[[#This Row],[EC]])</f>
        <v>28.02</v>
      </c>
      <c r="S1259" t="str">
        <f>IF(sensor_data[[#This Row],[Filled Energy Consumption]]&gt;AVERAGE(sensor_data[Filled Energy Consumption]), "High", "Low")</f>
        <v>High</v>
      </c>
      <c r="T1259" t="s">
        <v>529</v>
      </c>
      <c r="U1259" t="b">
        <v>1</v>
      </c>
      <c r="V1259">
        <v>9</v>
      </c>
      <c r="W1259">
        <v>1</v>
      </c>
      <c r="X1259" t="s">
        <v>14</v>
      </c>
    </row>
    <row r="1260" spans="1:24" x14ac:dyDescent="0.3">
      <c r="A1260" s="1">
        <v>45645.771967592591</v>
      </c>
      <c r="B1260" s="1" t="str">
        <f>TEXT(sensor_data[[#This Row],[Timestamp]], "MMMM")</f>
        <v>December</v>
      </c>
      <c r="C12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60" s="2">
        <f>MONTH(sensor_data[[#This Row],[Timestamp]])</f>
        <v>12</v>
      </c>
      <c r="E1260" s="2">
        <f>DAY(sensor_data[[#This Row],[Timestamp]])</f>
        <v>19</v>
      </c>
      <c r="F1260" t="s">
        <v>526</v>
      </c>
      <c r="H1260">
        <v>44.8</v>
      </c>
      <c r="I1260">
        <v>39.700000000000003</v>
      </c>
      <c r="J1260" t="b">
        <v>1</v>
      </c>
      <c r="K1260">
        <v>4</v>
      </c>
      <c r="L1260" t="str">
        <f>IF(sensor_data[[#This Row],[HVAC Setting]]&lt;=2, "Low", IF(sensor_data[[#This Row],[HVAC Setting]]=3, "Normal", "High"))</f>
        <v>High</v>
      </c>
      <c r="M1260">
        <v>26.48</v>
      </c>
      <c r="N1260">
        <v>26.48</v>
      </c>
      <c r="O1260">
        <f>(sensor_data[[#This Row],[Energy Consumption]]-AVERAGE(sensor_data[Energy Consumption]))/_xlfn.STDEV.P(sensor_data[Energy Consumption])</f>
        <v>5.9054865243759636E-2</v>
      </c>
      <c r="P1260" t="str">
        <f>IF(ABS(sensor_data[[#This Row],[z_zcore]])&gt;3, "Outlier", "Normal")</f>
        <v>Normal</v>
      </c>
      <c r="Q1260">
        <f>AVERAGEIF(sensor_data[Unit ID], sensor_data[[#This Row],[Unit ID]], sensor_data[EC])</f>
        <v>17.474117647058819</v>
      </c>
      <c r="R1260">
        <f>IF(ISBLANK(sensor_data[[#This Row],[EC]]), sensor_data[[#This Row],[average]], sensor_data[[#This Row],[EC]])</f>
        <v>26.48</v>
      </c>
      <c r="S1260" t="str">
        <f>IF(sensor_data[[#This Row],[Filled Energy Consumption]]&gt;AVERAGE(sensor_data[Filled Energy Consumption]), "High", "Low")</f>
        <v>High</v>
      </c>
      <c r="T1260" t="s">
        <v>97</v>
      </c>
      <c r="U1260" t="b">
        <v>1</v>
      </c>
      <c r="V1260">
        <v>8</v>
      </c>
      <c r="W1260">
        <v>1</v>
      </c>
      <c r="X1260" t="s">
        <v>19</v>
      </c>
    </row>
    <row r="1261" spans="1:24" x14ac:dyDescent="0.3">
      <c r="A1261" s="1">
        <v>45495.013842592591</v>
      </c>
      <c r="B1261" s="1" t="str">
        <f>TEXT(sensor_data[[#This Row],[Timestamp]], "MMMM")</f>
        <v>July</v>
      </c>
      <c r="C12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61" s="2">
        <f>MONTH(sensor_data[[#This Row],[Timestamp]])</f>
        <v>7</v>
      </c>
      <c r="E1261" s="2">
        <f>DAY(sensor_data[[#This Row],[Timestamp]])</f>
        <v>22</v>
      </c>
      <c r="F1261" t="s">
        <v>526</v>
      </c>
      <c r="H1261">
        <v>82</v>
      </c>
      <c r="I1261">
        <v>49.6</v>
      </c>
      <c r="J1261" t="b">
        <v>0</v>
      </c>
      <c r="K1261">
        <v>3</v>
      </c>
      <c r="L1261" t="str">
        <f>IF(sensor_data[[#This Row],[HVAC Setting]]&lt;=2, "Low", IF(sensor_data[[#This Row],[HVAC Setting]]=3, "Normal", "High"))</f>
        <v>Normal</v>
      </c>
      <c r="O1261">
        <f>(sensor_data[[#This Row],[Energy Consumption]]-AVERAGE(sensor_data[Energy Consumption]))/_xlfn.STDEV.P(sensor_data[Energy Consumption])</f>
        <v>-0.24886299575285079</v>
      </c>
      <c r="P1261" t="str">
        <f>IF(ABS(sensor_data[[#This Row],[z_zcore]])&gt;3, "Outlier", "Normal")</f>
        <v>Normal</v>
      </c>
      <c r="Q1261">
        <f>AVERAGEIF(sensor_data[Unit ID], sensor_data[[#This Row],[Unit ID]], sensor_data[EC])</f>
        <v>17.474117647058819</v>
      </c>
      <c r="R1261">
        <f>IF(ISBLANK(sensor_data[[#This Row],[EC]]), sensor_data[[#This Row],[average]], sensor_data[[#This Row],[EC]])</f>
        <v>17.474117647058819</v>
      </c>
      <c r="S1261" t="str">
        <f>IF(sensor_data[[#This Row],[Filled Energy Consumption]]&gt;AVERAGE(sensor_data[Filled Energy Consumption]), "High", "Low")</f>
        <v>Low</v>
      </c>
      <c r="T1261" t="s">
        <v>27</v>
      </c>
      <c r="U1261" t="b">
        <v>0</v>
      </c>
      <c r="V1261">
        <v>5</v>
      </c>
      <c r="W1261">
        <v>0</v>
      </c>
      <c r="X1261" t="s">
        <v>19</v>
      </c>
    </row>
    <row r="1262" spans="1:24" x14ac:dyDescent="0.3">
      <c r="A1262" s="1">
        <v>45544.175474537034</v>
      </c>
      <c r="B1262" s="1" t="str">
        <f>TEXT(sensor_data[[#This Row],[Timestamp]], "MMMM")</f>
        <v>September</v>
      </c>
      <c r="C12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62" s="2">
        <f>MONTH(sensor_data[[#This Row],[Timestamp]])</f>
        <v>9</v>
      </c>
      <c r="E1262" s="2">
        <f>DAY(sensor_data[[#This Row],[Timestamp]])</f>
        <v>9</v>
      </c>
      <c r="F1262" t="s">
        <v>530</v>
      </c>
      <c r="H1262">
        <v>61.1</v>
      </c>
      <c r="I1262">
        <v>45.7</v>
      </c>
      <c r="J1262" t="b">
        <v>1</v>
      </c>
      <c r="K1262">
        <v>2</v>
      </c>
      <c r="L1262" t="str">
        <f>IF(sensor_data[[#This Row],[HVAC Setting]]&lt;=2, "Low", IF(sensor_data[[#This Row],[HVAC Setting]]=3, "Normal", "High"))</f>
        <v>Low</v>
      </c>
      <c r="O1262">
        <f>(sensor_data[[#This Row],[Energy Consumption]]-AVERAGE(sensor_data[Energy Consumption]))/_xlfn.STDEV.P(sensor_data[Energy Consumption])</f>
        <v>-0.24886299575285079</v>
      </c>
      <c r="P1262" t="str">
        <f>IF(ABS(sensor_data[[#This Row],[z_zcore]])&gt;3, "Outlier", "Normal")</f>
        <v>Normal</v>
      </c>
      <c r="Q1262">
        <f>AVERAGEIF(sensor_data[Unit ID], sensor_data[[#This Row],[Unit ID]], sensor_data[EC])</f>
        <v>14.980555555555558</v>
      </c>
      <c r="R1262">
        <f>IF(ISBLANK(sensor_data[[#This Row],[EC]]), sensor_data[[#This Row],[average]], sensor_data[[#This Row],[EC]])</f>
        <v>14.980555555555558</v>
      </c>
      <c r="S1262" t="str">
        <f>IF(sensor_data[[#This Row],[Filled Energy Consumption]]&gt;AVERAGE(sensor_data[Filled Energy Consumption]), "High", "Low")</f>
        <v>Low</v>
      </c>
      <c r="T1262" t="s">
        <v>531</v>
      </c>
      <c r="U1262" t="b">
        <v>1</v>
      </c>
      <c r="V1262">
        <v>24</v>
      </c>
      <c r="W1262">
        <v>0</v>
      </c>
      <c r="X1262" t="s">
        <v>14</v>
      </c>
    </row>
    <row r="1263" spans="1:24" x14ac:dyDescent="0.3">
      <c r="A1263" s="1">
        <v>45406.952662037038</v>
      </c>
      <c r="B1263" s="1" t="str">
        <f>TEXT(sensor_data[[#This Row],[Timestamp]], "MMMM")</f>
        <v>April</v>
      </c>
      <c r="C12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63" s="2">
        <f>MONTH(sensor_data[[#This Row],[Timestamp]])</f>
        <v>4</v>
      </c>
      <c r="E1263" s="2">
        <f>DAY(sensor_data[[#This Row],[Timestamp]])</f>
        <v>24</v>
      </c>
      <c r="F1263" t="s">
        <v>530</v>
      </c>
      <c r="H1263">
        <v>78.900000000000006</v>
      </c>
      <c r="I1263">
        <v>46.6</v>
      </c>
      <c r="J1263" t="b">
        <v>0</v>
      </c>
      <c r="K1263">
        <v>2</v>
      </c>
      <c r="L1263" t="str">
        <f>IF(sensor_data[[#This Row],[HVAC Setting]]&lt;=2, "Low", IF(sensor_data[[#This Row],[HVAC Setting]]=3, "Normal", "High"))</f>
        <v>Low</v>
      </c>
      <c r="M1263">
        <v>10</v>
      </c>
      <c r="N1263">
        <v>10</v>
      </c>
      <c r="O1263">
        <f>(sensor_data[[#This Row],[Energy Consumption]]-AVERAGE(sensor_data[Energy Consumption]))/_xlfn.STDEV.P(sensor_data[Energy Consumption])</f>
        <v>-0.13257981561817916</v>
      </c>
      <c r="P1263" t="str">
        <f>IF(ABS(sensor_data[[#This Row],[z_zcore]])&gt;3, "Outlier", "Normal")</f>
        <v>Normal</v>
      </c>
      <c r="Q1263">
        <f>AVERAGEIF(sensor_data[Unit ID], sensor_data[[#This Row],[Unit ID]], sensor_data[EC])</f>
        <v>14.980555555555558</v>
      </c>
      <c r="R1263">
        <f>IF(ISBLANK(sensor_data[[#This Row],[EC]]), sensor_data[[#This Row],[average]], sensor_data[[#This Row],[EC]])</f>
        <v>10</v>
      </c>
      <c r="S1263" t="str">
        <f>IF(sensor_data[[#This Row],[Filled Energy Consumption]]&gt;AVERAGE(sensor_data[Filled Energy Consumption]), "High", "Low")</f>
        <v>Low</v>
      </c>
      <c r="T1263" t="s">
        <v>300</v>
      </c>
      <c r="U1263" t="b">
        <v>0</v>
      </c>
      <c r="V1263">
        <v>11</v>
      </c>
      <c r="W1263">
        <v>0</v>
      </c>
      <c r="X1263" t="s">
        <v>19</v>
      </c>
    </row>
    <row r="1264" spans="1:24" x14ac:dyDescent="0.3">
      <c r="A1264" s="1">
        <v>45624.378900462965</v>
      </c>
      <c r="B1264" s="1" t="str">
        <f>TEXT(sensor_data[[#This Row],[Timestamp]], "MMMM")</f>
        <v>November</v>
      </c>
      <c r="C12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64" s="2">
        <f>MONTH(sensor_data[[#This Row],[Timestamp]])</f>
        <v>11</v>
      </c>
      <c r="E1264" s="2">
        <f>DAY(sensor_data[[#This Row],[Timestamp]])</f>
        <v>28</v>
      </c>
      <c r="F1264" t="s">
        <v>530</v>
      </c>
      <c r="H1264">
        <v>73</v>
      </c>
      <c r="I1264">
        <v>41.7</v>
      </c>
      <c r="J1264" t="b">
        <v>1</v>
      </c>
      <c r="K1264">
        <v>3.5</v>
      </c>
      <c r="L1264" t="str">
        <f>IF(sensor_data[[#This Row],[HVAC Setting]]&lt;=2, "Low", IF(sensor_data[[#This Row],[HVAC Setting]]=3, "Normal", "High"))</f>
        <v>High</v>
      </c>
      <c r="M1264">
        <v>21.47</v>
      </c>
      <c r="N1264">
        <v>21.47</v>
      </c>
      <c r="O1264">
        <f>(sensor_data[[#This Row],[Energy Consumption]]-AVERAGE(sensor_data[Energy Consumption]))/_xlfn.STDEV.P(sensor_data[Energy Consumption])</f>
        <v>7.96991996289144E-4</v>
      </c>
      <c r="P1264" t="str">
        <f>IF(ABS(sensor_data[[#This Row],[z_zcore]])&gt;3, "Outlier", "Normal")</f>
        <v>Normal</v>
      </c>
      <c r="Q1264">
        <f>AVERAGEIF(sensor_data[Unit ID], sensor_data[[#This Row],[Unit ID]], sensor_data[EC])</f>
        <v>14.980555555555558</v>
      </c>
      <c r="R1264">
        <f>IF(ISBLANK(sensor_data[[#This Row],[EC]]), sensor_data[[#This Row],[average]], sensor_data[[#This Row],[EC]])</f>
        <v>21.47</v>
      </c>
      <c r="S1264" t="str">
        <f>IF(sensor_data[[#This Row],[Filled Energy Consumption]]&gt;AVERAGE(sensor_data[Filled Energy Consumption]), "High", "Low")</f>
        <v>High</v>
      </c>
      <c r="T1264" t="s">
        <v>382</v>
      </c>
      <c r="U1264" t="b">
        <v>1</v>
      </c>
      <c r="V1264">
        <v>16</v>
      </c>
      <c r="W1264">
        <v>1</v>
      </c>
      <c r="X1264" t="s">
        <v>19</v>
      </c>
    </row>
    <row r="1265" spans="1:24" x14ac:dyDescent="0.3">
      <c r="A1265" s="1">
        <v>45392.376770833333</v>
      </c>
      <c r="B1265" s="1" t="str">
        <f>TEXT(sensor_data[[#This Row],[Timestamp]], "MMMM")</f>
        <v>April</v>
      </c>
      <c r="C12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65" s="2">
        <f>MONTH(sensor_data[[#This Row],[Timestamp]])</f>
        <v>4</v>
      </c>
      <c r="E1265" s="2">
        <f>DAY(sensor_data[[#This Row],[Timestamp]])</f>
        <v>10</v>
      </c>
      <c r="F1265" t="s">
        <v>530</v>
      </c>
      <c r="H1265">
        <v>64.599999999999994</v>
      </c>
      <c r="I1265">
        <v>53.3</v>
      </c>
      <c r="J1265" t="b">
        <v>0</v>
      </c>
      <c r="K1265">
        <v>2</v>
      </c>
      <c r="L1265" t="str">
        <f>IF(sensor_data[[#This Row],[HVAC Setting]]&lt;=2, "Low", IF(sensor_data[[#This Row],[HVAC Setting]]=3, "Normal", "High"))</f>
        <v>Low</v>
      </c>
      <c r="M1265">
        <v>10</v>
      </c>
      <c r="N1265">
        <v>10</v>
      </c>
      <c r="O1265">
        <f>(sensor_data[[#This Row],[Energy Consumption]]-AVERAGE(sensor_data[Energy Consumption]))/_xlfn.STDEV.P(sensor_data[Energy Consumption])</f>
        <v>-0.13257981561817916</v>
      </c>
      <c r="P1265" t="str">
        <f>IF(ABS(sensor_data[[#This Row],[z_zcore]])&gt;3, "Outlier", "Normal")</f>
        <v>Normal</v>
      </c>
      <c r="Q1265">
        <f>AVERAGEIF(sensor_data[Unit ID], sensor_data[[#This Row],[Unit ID]], sensor_data[EC])</f>
        <v>14.980555555555558</v>
      </c>
      <c r="R1265">
        <f>IF(ISBLANK(sensor_data[[#This Row],[EC]]), sensor_data[[#This Row],[average]], sensor_data[[#This Row],[EC]])</f>
        <v>10</v>
      </c>
      <c r="S1265" t="str">
        <f>IF(sensor_data[[#This Row],[Filled Energy Consumption]]&gt;AVERAGE(sensor_data[Filled Energy Consumption]), "High", "Low")</f>
        <v>Low</v>
      </c>
      <c r="T1265" t="s">
        <v>532</v>
      </c>
      <c r="U1265" t="b">
        <v>0</v>
      </c>
      <c r="V1265">
        <v>2</v>
      </c>
      <c r="W1265">
        <v>0</v>
      </c>
      <c r="X1265" t="s">
        <v>17</v>
      </c>
    </row>
    <row r="1266" spans="1:24" x14ac:dyDescent="0.3">
      <c r="A1266" s="1">
        <v>45300.38585648148</v>
      </c>
      <c r="B1266" s="1" t="str">
        <f>TEXT(sensor_data[[#This Row],[Timestamp]], "MMMM")</f>
        <v>January</v>
      </c>
      <c r="C12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66" s="2">
        <f>MONTH(sensor_data[[#This Row],[Timestamp]])</f>
        <v>1</v>
      </c>
      <c r="E1266" s="2">
        <f>DAY(sensor_data[[#This Row],[Timestamp]])</f>
        <v>9</v>
      </c>
      <c r="F1266" t="s">
        <v>530</v>
      </c>
      <c r="H1266">
        <v>54.4</v>
      </c>
      <c r="I1266">
        <v>37.1</v>
      </c>
      <c r="J1266" t="b">
        <v>0</v>
      </c>
      <c r="K1266">
        <v>4</v>
      </c>
      <c r="L1266" t="str">
        <f>IF(sensor_data[[#This Row],[HVAC Setting]]&lt;=2, "Low", IF(sensor_data[[#This Row],[HVAC Setting]]=3, "Normal", "High"))</f>
        <v>High</v>
      </c>
      <c r="M1266">
        <v>20</v>
      </c>
      <c r="N1266">
        <v>20</v>
      </c>
      <c r="O1266">
        <f>(sensor_data[[#This Row],[Energy Consumption]]-AVERAGE(sensor_data[Energy Consumption]))/_xlfn.STDEV.P(sensor_data[Energy Consumption])</f>
        <v>-1.6296635483507568E-2</v>
      </c>
      <c r="P1266" t="str">
        <f>IF(ABS(sensor_data[[#This Row],[z_zcore]])&gt;3, "Outlier", "Normal")</f>
        <v>Normal</v>
      </c>
      <c r="Q1266">
        <f>AVERAGEIF(sensor_data[Unit ID], sensor_data[[#This Row],[Unit ID]], sensor_data[EC])</f>
        <v>14.980555555555558</v>
      </c>
      <c r="R1266">
        <f>IF(ISBLANK(sensor_data[[#This Row],[EC]]), sensor_data[[#This Row],[average]], sensor_data[[#This Row],[EC]])</f>
        <v>20</v>
      </c>
      <c r="S1266" t="str">
        <f>IF(sensor_data[[#This Row],[Filled Energy Consumption]]&gt;AVERAGE(sensor_data[Filled Energy Consumption]), "High", "Low")</f>
        <v>High</v>
      </c>
      <c r="T1266" t="s">
        <v>274</v>
      </c>
      <c r="U1266" t="b">
        <v>0</v>
      </c>
      <c r="V1266">
        <v>8</v>
      </c>
      <c r="W1266">
        <v>0</v>
      </c>
      <c r="X1266" t="s">
        <v>14</v>
      </c>
    </row>
    <row r="1267" spans="1:24" x14ac:dyDescent="0.3">
      <c r="A1267" s="1">
        <v>45374.128935185188</v>
      </c>
      <c r="B1267" s="1" t="str">
        <f>TEXT(sensor_data[[#This Row],[Timestamp]], "MMMM")</f>
        <v>March</v>
      </c>
      <c r="C12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67" s="2">
        <f>MONTH(sensor_data[[#This Row],[Timestamp]])</f>
        <v>3</v>
      </c>
      <c r="E1267" s="2">
        <f>DAY(sensor_data[[#This Row],[Timestamp]])</f>
        <v>23</v>
      </c>
      <c r="F1267" t="s">
        <v>530</v>
      </c>
      <c r="H1267">
        <v>71.5</v>
      </c>
      <c r="I1267">
        <v>53.1</v>
      </c>
      <c r="J1267" t="b">
        <v>0</v>
      </c>
      <c r="K1267">
        <v>0.5</v>
      </c>
      <c r="L1267" t="str">
        <f>IF(sensor_data[[#This Row],[HVAC Setting]]&lt;=2, "Low", IF(sensor_data[[#This Row],[HVAC Setting]]=3, "Normal", "High"))</f>
        <v>Low</v>
      </c>
      <c r="M1267">
        <v>2.62</v>
      </c>
      <c r="N1267">
        <v>2.62</v>
      </c>
      <c r="O1267">
        <f>(sensor_data[[#This Row],[Energy Consumption]]-AVERAGE(sensor_data[Energy Consumption]))/_xlfn.STDEV.P(sensor_data[Energy Consumption])</f>
        <v>-0.2183968025575668</v>
      </c>
      <c r="P1267" t="str">
        <f>IF(ABS(sensor_data[[#This Row],[z_zcore]])&gt;3, "Outlier", "Normal")</f>
        <v>Normal</v>
      </c>
      <c r="Q1267">
        <f>AVERAGEIF(sensor_data[Unit ID], sensor_data[[#This Row],[Unit ID]], sensor_data[EC])</f>
        <v>14.980555555555558</v>
      </c>
      <c r="R1267">
        <f>IF(ISBLANK(sensor_data[[#This Row],[EC]]), sensor_data[[#This Row],[average]], sensor_data[[#This Row],[EC]])</f>
        <v>2.62</v>
      </c>
      <c r="S1267" t="str">
        <f>IF(sensor_data[[#This Row],[Filled Energy Consumption]]&gt;AVERAGE(sensor_data[Filled Energy Consumption]), "High", "Low")</f>
        <v>Low</v>
      </c>
      <c r="T1267" t="s">
        <v>57</v>
      </c>
      <c r="U1267" t="b">
        <v>0</v>
      </c>
      <c r="V1267">
        <v>9</v>
      </c>
      <c r="W1267">
        <v>1</v>
      </c>
      <c r="X1267" t="s">
        <v>19</v>
      </c>
    </row>
    <row r="1268" spans="1:24" x14ac:dyDescent="0.3">
      <c r="A1268" s="1">
        <v>45564.753379629627</v>
      </c>
      <c r="B1268" s="1" t="str">
        <f>TEXT(sensor_data[[#This Row],[Timestamp]], "MMMM")</f>
        <v>September</v>
      </c>
      <c r="C12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68" s="2">
        <f>MONTH(sensor_data[[#This Row],[Timestamp]])</f>
        <v>9</v>
      </c>
      <c r="E1268" s="2">
        <f>DAY(sensor_data[[#This Row],[Timestamp]])</f>
        <v>29</v>
      </c>
      <c r="F1268" t="s">
        <v>530</v>
      </c>
      <c r="H1268">
        <v>83.5</v>
      </c>
      <c r="I1268">
        <v>41.3</v>
      </c>
      <c r="J1268" t="b">
        <v>1</v>
      </c>
      <c r="K1268">
        <v>5</v>
      </c>
      <c r="L1268" t="str">
        <f>IF(sensor_data[[#This Row],[HVAC Setting]]&lt;=2, "Low", IF(sensor_data[[#This Row],[HVAC Setting]]=3, "Normal", "High"))</f>
        <v>High</v>
      </c>
      <c r="O1268">
        <f>(sensor_data[[#This Row],[Energy Consumption]]-AVERAGE(sensor_data[Energy Consumption]))/_xlfn.STDEV.P(sensor_data[Energy Consumption])</f>
        <v>-0.24886299575285079</v>
      </c>
      <c r="P1268" t="str">
        <f>IF(ABS(sensor_data[[#This Row],[z_zcore]])&gt;3, "Outlier", "Normal")</f>
        <v>Normal</v>
      </c>
      <c r="Q1268">
        <f>AVERAGEIF(sensor_data[Unit ID], sensor_data[[#This Row],[Unit ID]], sensor_data[EC])</f>
        <v>14.980555555555558</v>
      </c>
      <c r="R1268">
        <f>IF(ISBLANK(sensor_data[[#This Row],[EC]]), sensor_data[[#This Row],[average]], sensor_data[[#This Row],[EC]])</f>
        <v>14.980555555555558</v>
      </c>
      <c r="S1268" t="str">
        <f>IF(sensor_data[[#This Row],[Filled Energy Consumption]]&gt;AVERAGE(sensor_data[Filled Energy Consumption]), "High", "Low")</f>
        <v>Low</v>
      </c>
      <c r="T1268" t="s">
        <v>223</v>
      </c>
      <c r="U1268" t="b">
        <v>1</v>
      </c>
      <c r="V1268">
        <v>20</v>
      </c>
      <c r="W1268">
        <v>1</v>
      </c>
      <c r="X1268" t="s">
        <v>19</v>
      </c>
    </row>
    <row r="1269" spans="1:24" x14ac:dyDescent="0.3">
      <c r="A1269" s="1">
        <v>45393.339421296296</v>
      </c>
      <c r="B1269" s="1" t="str">
        <f>TEXT(sensor_data[[#This Row],[Timestamp]], "MMMM")</f>
        <v>April</v>
      </c>
      <c r="C12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69" s="2">
        <f>MONTH(sensor_data[[#This Row],[Timestamp]])</f>
        <v>4</v>
      </c>
      <c r="E1269" s="2">
        <f>DAY(sensor_data[[#This Row],[Timestamp]])</f>
        <v>11</v>
      </c>
      <c r="F1269" t="s">
        <v>530</v>
      </c>
      <c r="H1269">
        <v>76.099999999999994</v>
      </c>
      <c r="I1269">
        <v>59.3</v>
      </c>
      <c r="J1269" t="b">
        <v>0</v>
      </c>
      <c r="K1269">
        <v>1</v>
      </c>
      <c r="L1269" t="str">
        <f>IF(sensor_data[[#This Row],[HVAC Setting]]&lt;=2, "Low", IF(sensor_data[[#This Row],[HVAC Setting]]=3, "Normal", "High"))</f>
        <v>Low</v>
      </c>
      <c r="M1269">
        <v>5</v>
      </c>
      <c r="N1269">
        <v>5</v>
      </c>
      <c r="O1269">
        <f>(sensor_data[[#This Row],[Energy Consumption]]-AVERAGE(sensor_data[Energy Consumption]))/_xlfn.STDEV.P(sensor_data[Energy Consumption])</f>
        <v>-0.19072140568551499</v>
      </c>
      <c r="P1269" t="str">
        <f>IF(ABS(sensor_data[[#This Row],[z_zcore]])&gt;3, "Outlier", "Normal")</f>
        <v>Normal</v>
      </c>
      <c r="Q1269">
        <f>AVERAGEIF(sensor_data[Unit ID], sensor_data[[#This Row],[Unit ID]], sensor_data[EC])</f>
        <v>14.980555555555558</v>
      </c>
      <c r="R1269">
        <f>IF(ISBLANK(sensor_data[[#This Row],[EC]]), sensor_data[[#This Row],[average]], sensor_data[[#This Row],[EC]])</f>
        <v>5</v>
      </c>
      <c r="S1269" t="str">
        <f>IF(sensor_data[[#This Row],[Filled Energy Consumption]]&gt;AVERAGE(sensor_data[Filled Energy Consumption]), "High", "Low")</f>
        <v>Low</v>
      </c>
      <c r="T1269" t="s">
        <v>180</v>
      </c>
      <c r="U1269" t="b">
        <v>0</v>
      </c>
      <c r="V1269">
        <v>3</v>
      </c>
      <c r="W1269">
        <v>1</v>
      </c>
      <c r="X1269" t="s">
        <v>19</v>
      </c>
    </row>
    <row r="1270" spans="1:24" x14ac:dyDescent="0.3">
      <c r="A1270" s="1">
        <v>45403.965868055559</v>
      </c>
      <c r="B1270" s="1" t="str">
        <f>TEXT(sensor_data[[#This Row],[Timestamp]], "MMMM")</f>
        <v>April</v>
      </c>
      <c r="C12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70" s="2">
        <f>MONTH(sensor_data[[#This Row],[Timestamp]])</f>
        <v>4</v>
      </c>
      <c r="E1270" s="2">
        <f>DAY(sensor_data[[#This Row],[Timestamp]])</f>
        <v>21</v>
      </c>
      <c r="F1270" t="s">
        <v>530</v>
      </c>
      <c r="H1270">
        <v>71.5</v>
      </c>
      <c r="I1270">
        <v>57.4</v>
      </c>
      <c r="J1270" t="b">
        <v>1</v>
      </c>
      <c r="K1270">
        <v>4.5</v>
      </c>
      <c r="L1270" t="str">
        <f>IF(sensor_data[[#This Row],[HVAC Setting]]&lt;=2, "Low", IF(sensor_data[[#This Row],[HVAC Setting]]=3, "Normal", "High"))</f>
        <v>High</v>
      </c>
      <c r="M1270">
        <v>26.97</v>
      </c>
      <c r="N1270">
        <v>26.97</v>
      </c>
      <c r="O1270">
        <f>(sensor_data[[#This Row],[Energy Consumption]]-AVERAGE(sensor_data[Energy Consumption]))/_xlfn.STDEV.P(sensor_data[Energy Consumption])</f>
        <v>6.4752741070358527E-2</v>
      </c>
      <c r="P1270" t="str">
        <f>IF(ABS(sensor_data[[#This Row],[z_zcore]])&gt;3, "Outlier", "Normal")</f>
        <v>Normal</v>
      </c>
      <c r="Q1270">
        <f>AVERAGEIF(sensor_data[Unit ID], sensor_data[[#This Row],[Unit ID]], sensor_data[EC])</f>
        <v>14.980555555555558</v>
      </c>
      <c r="R1270">
        <f>IF(ISBLANK(sensor_data[[#This Row],[EC]]), sensor_data[[#This Row],[average]], sensor_data[[#This Row],[EC]])</f>
        <v>26.97</v>
      </c>
      <c r="S1270" t="str">
        <f>IF(sensor_data[[#This Row],[Filled Energy Consumption]]&gt;AVERAGE(sensor_data[Filled Energy Consumption]), "High", "Low")</f>
        <v>High</v>
      </c>
      <c r="T1270" t="s">
        <v>401</v>
      </c>
      <c r="U1270" t="b">
        <v>1</v>
      </c>
      <c r="V1270">
        <v>23</v>
      </c>
      <c r="W1270">
        <v>1</v>
      </c>
      <c r="X1270" t="s">
        <v>17</v>
      </c>
    </row>
    <row r="1271" spans="1:24" x14ac:dyDescent="0.3">
      <c r="A1271" s="1">
        <v>45433.618009259262</v>
      </c>
      <c r="B1271" s="1" t="str">
        <f>TEXT(sensor_data[[#This Row],[Timestamp]], "MMMM")</f>
        <v>May</v>
      </c>
      <c r="C12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71" s="2">
        <f>MONTH(sensor_data[[#This Row],[Timestamp]])</f>
        <v>5</v>
      </c>
      <c r="E1271" s="2">
        <f>DAY(sensor_data[[#This Row],[Timestamp]])</f>
        <v>21</v>
      </c>
      <c r="F1271" t="s">
        <v>530</v>
      </c>
      <c r="H1271">
        <v>68.7</v>
      </c>
      <c r="I1271">
        <v>50.8</v>
      </c>
      <c r="J1271" t="b">
        <v>1</v>
      </c>
      <c r="K1271">
        <v>2</v>
      </c>
      <c r="L1271" t="str">
        <f>IF(sensor_data[[#This Row],[HVAC Setting]]&lt;=2, "Low", IF(sensor_data[[#This Row],[HVAC Setting]]=3, "Normal", "High"))</f>
        <v>Low</v>
      </c>
      <c r="M1271">
        <v>12.03</v>
      </c>
      <c r="N1271">
        <v>12.03</v>
      </c>
      <c r="O1271">
        <f>(sensor_data[[#This Row],[Energy Consumption]]-AVERAGE(sensor_data[Energy Consumption]))/_xlfn.STDEV.P(sensor_data[Energy Consumption])</f>
        <v>-0.10897433005084085</v>
      </c>
      <c r="P1271" t="str">
        <f>IF(ABS(sensor_data[[#This Row],[z_zcore]])&gt;3, "Outlier", "Normal")</f>
        <v>Normal</v>
      </c>
      <c r="Q1271">
        <f>AVERAGEIF(sensor_data[Unit ID], sensor_data[[#This Row],[Unit ID]], sensor_data[EC])</f>
        <v>14.980555555555558</v>
      </c>
      <c r="R1271">
        <f>IF(ISBLANK(sensor_data[[#This Row],[EC]]), sensor_data[[#This Row],[average]], sensor_data[[#This Row],[EC]])</f>
        <v>12.03</v>
      </c>
      <c r="S1271" t="str">
        <f>IF(sensor_data[[#This Row],[Filled Energy Consumption]]&gt;AVERAGE(sensor_data[Filled Energy Consumption]), "High", "Low")</f>
        <v>Low</v>
      </c>
      <c r="T1271" t="s">
        <v>468</v>
      </c>
      <c r="U1271" t="b">
        <v>1</v>
      </c>
      <c r="V1271">
        <v>11</v>
      </c>
      <c r="W1271">
        <v>1</v>
      </c>
      <c r="X1271" t="s">
        <v>17</v>
      </c>
    </row>
    <row r="1272" spans="1:24" x14ac:dyDescent="0.3">
      <c r="A1272" s="1">
        <v>45297.19840277778</v>
      </c>
      <c r="B1272" s="1" t="str">
        <f>TEXT(sensor_data[[#This Row],[Timestamp]], "MMMM")</f>
        <v>January</v>
      </c>
      <c r="C12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72" s="2">
        <f>MONTH(sensor_data[[#This Row],[Timestamp]])</f>
        <v>1</v>
      </c>
      <c r="E1272" s="2">
        <f>DAY(sensor_data[[#This Row],[Timestamp]])</f>
        <v>6</v>
      </c>
      <c r="F1272" t="s">
        <v>530</v>
      </c>
      <c r="H1272">
        <v>54.2</v>
      </c>
      <c r="I1272">
        <v>39.700000000000003</v>
      </c>
      <c r="J1272" t="b">
        <v>1</v>
      </c>
      <c r="K1272">
        <v>3.5</v>
      </c>
      <c r="L1272" t="str">
        <f>IF(sensor_data[[#This Row],[HVAC Setting]]&lt;=2, "Low", IF(sensor_data[[#This Row],[HVAC Setting]]=3, "Normal", "High"))</f>
        <v>High</v>
      </c>
      <c r="M1272">
        <v>19.45</v>
      </c>
      <c r="N1272">
        <v>19.45</v>
      </c>
      <c r="O1272">
        <f>(sensor_data[[#This Row],[Energy Consumption]]-AVERAGE(sensor_data[Energy Consumption]))/_xlfn.STDEV.P(sensor_data[Energy Consumption])</f>
        <v>-2.2692210390914517E-2</v>
      </c>
      <c r="P1272" t="str">
        <f>IF(ABS(sensor_data[[#This Row],[z_zcore]])&gt;3, "Outlier", "Normal")</f>
        <v>Normal</v>
      </c>
      <c r="Q1272">
        <f>AVERAGEIF(sensor_data[Unit ID], sensor_data[[#This Row],[Unit ID]], sensor_data[EC])</f>
        <v>14.980555555555558</v>
      </c>
      <c r="R1272">
        <f>IF(ISBLANK(sensor_data[[#This Row],[EC]]), sensor_data[[#This Row],[average]], sensor_data[[#This Row],[EC]])</f>
        <v>19.45</v>
      </c>
      <c r="S1272" t="str">
        <f>IF(sensor_data[[#This Row],[Filled Energy Consumption]]&gt;AVERAGE(sensor_data[Filled Energy Consumption]), "High", "Low")</f>
        <v>High</v>
      </c>
      <c r="T1272" t="s">
        <v>77</v>
      </c>
      <c r="U1272" t="b">
        <v>1</v>
      </c>
      <c r="V1272">
        <v>19</v>
      </c>
      <c r="W1272">
        <v>1</v>
      </c>
      <c r="X1272" t="s">
        <v>14</v>
      </c>
    </row>
    <row r="1273" spans="1:24" x14ac:dyDescent="0.3">
      <c r="A1273" s="1">
        <v>45424.588055555556</v>
      </c>
      <c r="B1273" s="1" t="str">
        <f>TEXT(sensor_data[[#This Row],[Timestamp]], "MMMM")</f>
        <v>May</v>
      </c>
      <c r="C12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73" s="2">
        <f>MONTH(sensor_data[[#This Row],[Timestamp]])</f>
        <v>5</v>
      </c>
      <c r="E1273" s="2">
        <f>DAY(sensor_data[[#This Row],[Timestamp]])</f>
        <v>12</v>
      </c>
      <c r="F1273" t="s">
        <v>530</v>
      </c>
      <c r="H1273">
        <v>66.900000000000006</v>
      </c>
      <c r="I1273">
        <v>48.2</v>
      </c>
      <c r="J1273" t="b">
        <v>1</v>
      </c>
      <c r="K1273">
        <v>2.5</v>
      </c>
      <c r="L1273" t="str">
        <f>IF(sensor_data[[#This Row],[HVAC Setting]]&lt;=2, "Low", IF(sensor_data[[#This Row],[HVAC Setting]]=3, "Normal", "High"))</f>
        <v>High</v>
      </c>
      <c r="M1273">
        <v>16.46</v>
      </c>
      <c r="N1273">
        <v>16.46</v>
      </c>
      <c r="O1273">
        <f>(sensor_data[[#This Row],[Energy Consumption]]-AVERAGE(sensor_data[Energy Consumption]))/_xlfn.STDEV.P(sensor_data[Energy Consumption])</f>
        <v>-5.746088125118131E-2</v>
      </c>
      <c r="P1273" t="str">
        <f>IF(ABS(sensor_data[[#This Row],[z_zcore]])&gt;3, "Outlier", "Normal")</f>
        <v>Normal</v>
      </c>
      <c r="Q1273">
        <f>AVERAGEIF(sensor_data[Unit ID], sensor_data[[#This Row],[Unit ID]], sensor_data[EC])</f>
        <v>14.980555555555558</v>
      </c>
      <c r="R1273">
        <f>IF(ISBLANK(sensor_data[[#This Row],[EC]]), sensor_data[[#This Row],[average]], sensor_data[[#This Row],[EC]])</f>
        <v>16.46</v>
      </c>
      <c r="S1273" t="str">
        <f>IF(sensor_data[[#This Row],[Filled Energy Consumption]]&gt;AVERAGE(sensor_data[Filled Energy Consumption]), "High", "Low")</f>
        <v>Low</v>
      </c>
      <c r="T1273" t="s">
        <v>282</v>
      </c>
      <c r="U1273" t="b">
        <v>1</v>
      </c>
      <c r="V1273">
        <v>23</v>
      </c>
      <c r="W1273">
        <v>1</v>
      </c>
      <c r="X1273" t="s">
        <v>19</v>
      </c>
    </row>
    <row r="1274" spans="1:24" x14ac:dyDescent="0.3">
      <c r="A1274" s="1">
        <v>45554.932523148149</v>
      </c>
      <c r="B1274" s="1" t="str">
        <f>TEXT(sensor_data[[#This Row],[Timestamp]], "MMMM")</f>
        <v>September</v>
      </c>
      <c r="C12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74" s="2">
        <f>MONTH(sensor_data[[#This Row],[Timestamp]])</f>
        <v>9</v>
      </c>
      <c r="E1274" s="2">
        <f>DAY(sensor_data[[#This Row],[Timestamp]])</f>
        <v>19</v>
      </c>
      <c r="F1274" t="s">
        <v>530</v>
      </c>
      <c r="H1274">
        <v>59.2</v>
      </c>
      <c r="I1274">
        <v>34.299999999999997</v>
      </c>
      <c r="J1274" t="b">
        <v>0</v>
      </c>
      <c r="K1274">
        <v>1</v>
      </c>
      <c r="L1274" t="str">
        <f>IF(sensor_data[[#This Row],[HVAC Setting]]&lt;=2, "Low", IF(sensor_data[[#This Row],[HVAC Setting]]=3, "Normal", "High"))</f>
        <v>Low</v>
      </c>
      <c r="M1274">
        <v>6</v>
      </c>
      <c r="N1274">
        <v>6</v>
      </c>
      <c r="O1274">
        <f>(sensor_data[[#This Row],[Energy Consumption]]-AVERAGE(sensor_data[Energy Consumption]))/_xlfn.STDEV.P(sensor_data[Energy Consumption])</f>
        <v>-0.17909308767204782</v>
      </c>
      <c r="P1274" t="str">
        <f>IF(ABS(sensor_data[[#This Row],[z_zcore]])&gt;3, "Outlier", "Normal")</f>
        <v>Normal</v>
      </c>
      <c r="Q1274">
        <f>AVERAGEIF(sensor_data[Unit ID], sensor_data[[#This Row],[Unit ID]], sensor_data[EC])</f>
        <v>14.980555555555558</v>
      </c>
      <c r="R1274">
        <f>IF(ISBLANK(sensor_data[[#This Row],[EC]]), sensor_data[[#This Row],[average]], sensor_data[[#This Row],[EC]])</f>
        <v>6</v>
      </c>
      <c r="S1274" t="str">
        <f>IF(sensor_data[[#This Row],[Filled Energy Consumption]]&gt;AVERAGE(sensor_data[Filled Energy Consumption]), "High", "Low")</f>
        <v>Low</v>
      </c>
      <c r="T1274" t="s">
        <v>262</v>
      </c>
      <c r="U1274" t="b">
        <v>0</v>
      </c>
      <c r="V1274">
        <v>15</v>
      </c>
      <c r="W1274">
        <v>0</v>
      </c>
      <c r="X1274" t="s">
        <v>14</v>
      </c>
    </row>
    <row r="1275" spans="1:24" x14ac:dyDescent="0.3">
      <c r="A1275" s="1">
        <v>45364.556886574072</v>
      </c>
      <c r="B1275" s="1" t="str">
        <f>TEXT(sensor_data[[#This Row],[Timestamp]], "MMMM")</f>
        <v>March</v>
      </c>
      <c r="C12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75" s="2">
        <f>MONTH(sensor_data[[#This Row],[Timestamp]])</f>
        <v>3</v>
      </c>
      <c r="E1275" s="2">
        <f>DAY(sensor_data[[#This Row],[Timestamp]])</f>
        <v>13</v>
      </c>
      <c r="F1275" t="s">
        <v>530</v>
      </c>
      <c r="H1275">
        <v>78.8</v>
      </c>
      <c r="I1275">
        <v>36.6</v>
      </c>
      <c r="J1275" t="b">
        <v>1</v>
      </c>
      <c r="K1275">
        <v>2</v>
      </c>
      <c r="L1275" t="str">
        <f>IF(sensor_data[[#This Row],[HVAC Setting]]&lt;=2, "Low", IF(sensor_data[[#This Row],[HVAC Setting]]=3, "Normal", "High"))</f>
        <v>Low</v>
      </c>
      <c r="M1275">
        <v>11.19</v>
      </c>
      <c r="N1275">
        <v>11.19</v>
      </c>
      <c r="O1275">
        <f>(sensor_data[[#This Row],[Energy Consumption]]-AVERAGE(sensor_data[Energy Consumption]))/_xlfn.STDEV.P(sensor_data[Energy Consumption])</f>
        <v>-0.11874211718215326</v>
      </c>
      <c r="P1275" t="str">
        <f>IF(ABS(sensor_data[[#This Row],[z_zcore]])&gt;3, "Outlier", "Normal")</f>
        <v>Normal</v>
      </c>
      <c r="Q1275">
        <f>AVERAGEIF(sensor_data[Unit ID], sensor_data[[#This Row],[Unit ID]], sensor_data[EC])</f>
        <v>14.980555555555558</v>
      </c>
      <c r="R1275">
        <f>IF(ISBLANK(sensor_data[[#This Row],[EC]]), sensor_data[[#This Row],[average]], sensor_data[[#This Row],[EC]])</f>
        <v>11.19</v>
      </c>
      <c r="S1275" t="str">
        <f>IF(sensor_data[[#This Row],[Filled Energy Consumption]]&gt;AVERAGE(sensor_data[Filled Energy Consumption]), "High", "Low")</f>
        <v>Low</v>
      </c>
      <c r="T1275" t="s">
        <v>478</v>
      </c>
      <c r="U1275" t="b">
        <v>1</v>
      </c>
      <c r="V1275">
        <v>14</v>
      </c>
      <c r="W1275">
        <v>1</v>
      </c>
      <c r="X1275" t="s">
        <v>19</v>
      </c>
    </row>
    <row r="1276" spans="1:24" x14ac:dyDescent="0.3">
      <c r="A1276" s="1">
        <v>45408.01394675926</v>
      </c>
      <c r="B1276" s="1" t="str">
        <f>TEXT(sensor_data[[#This Row],[Timestamp]], "MMMM")</f>
        <v>April</v>
      </c>
      <c r="C12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76" s="2">
        <f>MONTH(sensor_data[[#This Row],[Timestamp]])</f>
        <v>4</v>
      </c>
      <c r="E1276" s="2">
        <f>DAY(sensor_data[[#This Row],[Timestamp]])</f>
        <v>26</v>
      </c>
      <c r="F1276" t="s">
        <v>530</v>
      </c>
      <c r="H1276">
        <v>63</v>
      </c>
      <c r="I1276">
        <v>42.1</v>
      </c>
      <c r="J1276" t="b">
        <v>0</v>
      </c>
      <c r="K1276">
        <v>1</v>
      </c>
      <c r="L1276" t="str">
        <f>IF(sensor_data[[#This Row],[HVAC Setting]]&lt;=2, "Low", IF(sensor_data[[#This Row],[HVAC Setting]]=3, "Normal", "High"))</f>
        <v>Low</v>
      </c>
      <c r="M1276">
        <v>5</v>
      </c>
      <c r="N1276">
        <v>5</v>
      </c>
      <c r="O1276">
        <f>(sensor_data[[#This Row],[Energy Consumption]]-AVERAGE(sensor_data[Energy Consumption]))/_xlfn.STDEV.P(sensor_data[Energy Consumption])</f>
        <v>-0.19072140568551499</v>
      </c>
      <c r="P1276" t="str">
        <f>IF(ABS(sensor_data[[#This Row],[z_zcore]])&gt;3, "Outlier", "Normal")</f>
        <v>Normal</v>
      </c>
      <c r="Q1276">
        <f>AVERAGEIF(sensor_data[Unit ID], sensor_data[[#This Row],[Unit ID]], sensor_data[EC])</f>
        <v>14.980555555555558</v>
      </c>
      <c r="R1276">
        <f>IF(ISBLANK(sensor_data[[#This Row],[EC]]), sensor_data[[#This Row],[average]], sensor_data[[#This Row],[EC]])</f>
        <v>5</v>
      </c>
      <c r="S1276" t="str">
        <f>IF(sensor_data[[#This Row],[Filled Energy Consumption]]&gt;AVERAGE(sensor_data[Filled Energy Consumption]), "High", "Low")</f>
        <v>Low</v>
      </c>
      <c r="T1276" t="s">
        <v>184</v>
      </c>
      <c r="U1276" t="b">
        <v>0</v>
      </c>
      <c r="V1276">
        <v>11</v>
      </c>
      <c r="W1276">
        <v>0</v>
      </c>
      <c r="X1276" t="s">
        <v>17</v>
      </c>
    </row>
    <row r="1277" spans="1:24" x14ac:dyDescent="0.3">
      <c r="A1277" s="1">
        <v>45294.246805555558</v>
      </c>
      <c r="B1277" s="1" t="str">
        <f>TEXT(sensor_data[[#This Row],[Timestamp]], "MMMM")</f>
        <v>January</v>
      </c>
      <c r="C12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77" s="2">
        <f>MONTH(sensor_data[[#This Row],[Timestamp]])</f>
        <v>1</v>
      </c>
      <c r="E1277" s="2">
        <f>DAY(sensor_data[[#This Row],[Timestamp]])</f>
        <v>3</v>
      </c>
      <c r="F1277" t="s">
        <v>530</v>
      </c>
      <c r="H1277">
        <v>37.700000000000003</v>
      </c>
      <c r="I1277">
        <v>36.9</v>
      </c>
      <c r="J1277" t="b">
        <v>0</v>
      </c>
      <c r="K1277">
        <v>3</v>
      </c>
      <c r="L1277" t="str">
        <f>IF(sensor_data[[#This Row],[HVAC Setting]]&lt;=2, "Low", IF(sensor_data[[#This Row],[HVAC Setting]]=3, "Normal", "High"))</f>
        <v>Normal</v>
      </c>
      <c r="M1277">
        <v>17</v>
      </c>
      <c r="N1277">
        <v>17</v>
      </c>
      <c r="O1277">
        <f>(sensor_data[[#This Row],[Energy Consumption]]-AVERAGE(sensor_data[Energy Consumption]))/_xlfn.STDEV.P(sensor_data[Energy Consumption])</f>
        <v>-5.1181589523909048E-2</v>
      </c>
      <c r="P1277" t="str">
        <f>IF(ABS(sensor_data[[#This Row],[z_zcore]])&gt;3, "Outlier", "Normal")</f>
        <v>Normal</v>
      </c>
      <c r="Q1277">
        <f>AVERAGEIF(sensor_data[Unit ID], sensor_data[[#This Row],[Unit ID]], sensor_data[EC])</f>
        <v>14.980555555555558</v>
      </c>
      <c r="R1277">
        <f>IF(ISBLANK(sensor_data[[#This Row],[EC]]), sensor_data[[#This Row],[average]], sensor_data[[#This Row],[EC]])</f>
        <v>17</v>
      </c>
      <c r="S1277" t="str">
        <f>IF(sensor_data[[#This Row],[Filled Energy Consumption]]&gt;AVERAGE(sensor_data[Filled Energy Consumption]), "High", "Low")</f>
        <v>Low</v>
      </c>
      <c r="T1277" t="s">
        <v>395</v>
      </c>
      <c r="U1277" t="b">
        <v>0</v>
      </c>
      <c r="V1277">
        <v>20</v>
      </c>
      <c r="W1277">
        <v>0</v>
      </c>
      <c r="X1277" t="s">
        <v>19</v>
      </c>
    </row>
    <row r="1278" spans="1:24" x14ac:dyDescent="0.3">
      <c r="A1278" s="1">
        <v>45292.16611111111</v>
      </c>
      <c r="B1278" s="1" t="str">
        <f>TEXT(sensor_data[[#This Row],[Timestamp]], "MMMM")</f>
        <v>January</v>
      </c>
      <c r="C12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78" s="2">
        <f>MONTH(sensor_data[[#This Row],[Timestamp]])</f>
        <v>1</v>
      </c>
      <c r="E1278" s="2">
        <f>DAY(sensor_data[[#This Row],[Timestamp]])</f>
        <v>1</v>
      </c>
      <c r="F1278" t="s">
        <v>530</v>
      </c>
      <c r="H1278">
        <v>50.8</v>
      </c>
      <c r="I1278">
        <v>29.9</v>
      </c>
      <c r="J1278" t="b">
        <v>0</v>
      </c>
      <c r="K1278">
        <v>2.5</v>
      </c>
      <c r="L1278" t="str">
        <f>IF(sensor_data[[#This Row],[HVAC Setting]]&lt;=2, "Low", IF(sensor_data[[#This Row],[HVAC Setting]]=3, "Normal", "High"))</f>
        <v>High</v>
      </c>
      <c r="M1278">
        <v>13.12</v>
      </c>
      <c r="N1278">
        <v>13.12</v>
      </c>
      <c r="O1278">
        <f>(sensor_data[[#This Row],[Energy Consumption]]-AVERAGE(sensor_data[Energy Consumption]))/_xlfn.STDEV.P(sensor_data[Energy Consumption])</f>
        <v>-9.6299463416161649E-2</v>
      </c>
      <c r="P1278" t="str">
        <f>IF(ABS(sensor_data[[#This Row],[z_zcore]])&gt;3, "Outlier", "Normal")</f>
        <v>Normal</v>
      </c>
      <c r="Q1278">
        <f>AVERAGEIF(sensor_data[Unit ID], sensor_data[[#This Row],[Unit ID]], sensor_data[EC])</f>
        <v>14.980555555555558</v>
      </c>
      <c r="R1278">
        <f>IF(ISBLANK(sensor_data[[#This Row],[EC]]), sensor_data[[#This Row],[average]], sensor_data[[#This Row],[EC]])</f>
        <v>13.12</v>
      </c>
      <c r="S1278" t="str">
        <f>IF(sensor_data[[#This Row],[Filled Energy Consumption]]&gt;AVERAGE(sensor_data[Filled Energy Consumption]), "High", "Low")</f>
        <v>Low</v>
      </c>
      <c r="T1278" t="s">
        <v>115</v>
      </c>
      <c r="U1278" t="b">
        <v>0</v>
      </c>
      <c r="V1278">
        <v>12</v>
      </c>
      <c r="W1278">
        <v>1</v>
      </c>
      <c r="X1278" t="s">
        <v>19</v>
      </c>
    </row>
    <row r="1279" spans="1:24" x14ac:dyDescent="0.3">
      <c r="A1279" s="1">
        <v>45409.952881944446</v>
      </c>
      <c r="B1279" s="1" t="str">
        <f>TEXT(sensor_data[[#This Row],[Timestamp]], "MMMM")</f>
        <v>April</v>
      </c>
      <c r="C12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79" s="2">
        <f>MONTH(sensor_data[[#This Row],[Timestamp]])</f>
        <v>4</v>
      </c>
      <c r="E1279" s="2">
        <f>DAY(sensor_data[[#This Row],[Timestamp]])</f>
        <v>27</v>
      </c>
      <c r="F1279" t="s">
        <v>530</v>
      </c>
      <c r="H1279">
        <v>70.5</v>
      </c>
      <c r="I1279">
        <v>40.6</v>
      </c>
      <c r="J1279" t="b">
        <v>1</v>
      </c>
      <c r="K1279">
        <v>3.5</v>
      </c>
      <c r="L1279" t="str">
        <f>IF(sensor_data[[#This Row],[HVAC Setting]]&lt;=2, "Low", IF(sensor_data[[#This Row],[HVAC Setting]]=3, "Normal", "High"))</f>
        <v>High</v>
      </c>
      <c r="M1279">
        <v>21.24</v>
      </c>
      <c r="N1279">
        <v>21.24</v>
      </c>
      <c r="O1279">
        <f>(sensor_data[[#This Row],[Energy Consumption]]-AVERAGE(sensor_data[Energy Consumption]))/_xlfn.STDEV.P(sensor_data[Energy Consumption])</f>
        <v>-1.877521146808308E-3</v>
      </c>
      <c r="P1279" t="str">
        <f>IF(ABS(sensor_data[[#This Row],[z_zcore]])&gt;3, "Outlier", "Normal")</f>
        <v>Normal</v>
      </c>
      <c r="Q1279">
        <f>AVERAGEIF(sensor_data[Unit ID], sensor_data[[#This Row],[Unit ID]], sensor_data[EC])</f>
        <v>14.980555555555558</v>
      </c>
      <c r="R1279">
        <f>IF(ISBLANK(sensor_data[[#This Row],[EC]]), sensor_data[[#This Row],[average]], sensor_data[[#This Row],[EC]])</f>
        <v>21.24</v>
      </c>
      <c r="S1279" t="str">
        <f>IF(sensor_data[[#This Row],[Filled Energy Consumption]]&gt;AVERAGE(sensor_data[Filled Energy Consumption]), "High", "Low")</f>
        <v>High</v>
      </c>
      <c r="T1279" t="s">
        <v>222</v>
      </c>
      <c r="U1279" t="b">
        <v>1</v>
      </c>
      <c r="V1279">
        <v>9</v>
      </c>
      <c r="W1279">
        <v>1</v>
      </c>
      <c r="X1279" t="s">
        <v>17</v>
      </c>
    </row>
    <row r="1280" spans="1:24" x14ac:dyDescent="0.3">
      <c r="A1280" s="1">
        <v>45529.938692129632</v>
      </c>
      <c r="B1280" s="1" t="str">
        <f>TEXT(sensor_data[[#This Row],[Timestamp]], "MMMM")</f>
        <v>August</v>
      </c>
      <c r="C12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80" s="2">
        <f>MONTH(sensor_data[[#This Row],[Timestamp]])</f>
        <v>8</v>
      </c>
      <c r="E1280" s="2">
        <f>DAY(sensor_data[[#This Row],[Timestamp]])</f>
        <v>25</v>
      </c>
      <c r="F1280" t="s">
        <v>530</v>
      </c>
      <c r="H1280">
        <v>101.6</v>
      </c>
      <c r="I1280">
        <v>69.7</v>
      </c>
      <c r="J1280" t="b">
        <v>1</v>
      </c>
      <c r="K1280">
        <v>5</v>
      </c>
      <c r="L1280" t="str">
        <f>IF(sensor_data[[#This Row],[HVAC Setting]]&lt;=2, "Low", IF(sensor_data[[#This Row],[HVAC Setting]]=3, "Normal", "High"))</f>
        <v>High</v>
      </c>
      <c r="M1280">
        <v>32.369999999999997</v>
      </c>
      <c r="N1280">
        <v>32.369999999999997</v>
      </c>
      <c r="O1280">
        <f>(sensor_data[[#This Row],[Energy Consumption]]-AVERAGE(sensor_data[Energy Consumption]))/_xlfn.STDEV.P(sensor_data[Energy Consumption])</f>
        <v>0.12754565834308118</v>
      </c>
      <c r="P1280" t="str">
        <f>IF(ABS(sensor_data[[#This Row],[z_zcore]])&gt;3, "Outlier", "Normal")</f>
        <v>Normal</v>
      </c>
      <c r="Q1280">
        <f>AVERAGEIF(sensor_data[Unit ID], sensor_data[[#This Row],[Unit ID]], sensor_data[EC])</f>
        <v>14.980555555555558</v>
      </c>
      <c r="R1280">
        <f>IF(ISBLANK(sensor_data[[#This Row],[EC]]), sensor_data[[#This Row],[average]], sensor_data[[#This Row],[EC]])</f>
        <v>32.369999999999997</v>
      </c>
      <c r="S1280" t="str">
        <f>IF(sensor_data[[#This Row],[Filled Energy Consumption]]&gt;AVERAGE(sensor_data[Filled Energy Consumption]), "High", "Low")</f>
        <v>High</v>
      </c>
      <c r="T1280" t="s">
        <v>231</v>
      </c>
      <c r="U1280" t="b">
        <v>1</v>
      </c>
      <c r="V1280">
        <v>24</v>
      </c>
      <c r="W1280">
        <v>1</v>
      </c>
      <c r="X1280" t="s">
        <v>17</v>
      </c>
    </row>
    <row r="1281" spans="1:24" x14ac:dyDescent="0.3">
      <c r="A1281" s="1">
        <v>45388.68677083333</v>
      </c>
      <c r="B1281" s="1" t="str">
        <f>TEXT(sensor_data[[#This Row],[Timestamp]], "MMMM")</f>
        <v>April</v>
      </c>
      <c r="C12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81" s="2">
        <f>MONTH(sensor_data[[#This Row],[Timestamp]])</f>
        <v>4</v>
      </c>
      <c r="E1281" s="2">
        <f>DAY(sensor_data[[#This Row],[Timestamp]])</f>
        <v>6</v>
      </c>
      <c r="F1281" t="s">
        <v>530</v>
      </c>
      <c r="H1281">
        <v>70</v>
      </c>
      <c r="I1281">
        <v>59.6</v>
      </c>
      <c r="J1281" t="b">
        <v>1</v>
      </c>
      <c r="K1281">
        <v>3.5</v>
      </c>
      <c r="L1281" t="str">
        <f>IF(sensor_data[[#This Row],[HVAC Setting]]&lt;=2, "Low", IF(sensor_data[[#This Row],[HVAC Setting]]=3, "Normal", "High"))</f>
        <v>High</v>
      </c>
      <c r="M1281">
        <v>19.73</v>
      </c>
      <c r="N1281">
        <v>19.73</v>
      </c>
      <c r="O1281">
        <f>(sensor_data[[#This Row],[Energy Consumption]]-AVERAGE(sensor_data[Energy Consumption]))/_xlfn.STDEV.P(sensor_data[Energy Consumption])</f>
        <v>-1.9436281347143699E-2</v>
      </c>
      <c r="P1281" t="str">
        <f>IF(ABS(sensor_data[[#This Row],[z_zcore]])&gt;3, "Outlier", "Normal")</f>
        <v>Normal</v>
      </c>
      <c r="Q1281">
        <f>AVERAGEIF(sensor_data[Unit ID], sensor_data[[#This Row],[Unit ID]], sensor_data[EC])</f>
        <v>14.980555555555558</v>
      </c>
      <c r="R1281">
        <f>IF(ISBLANK(sensor_data[[#This Row],[EC]]), sensor_data[[#This Row],[average]], sensor_data[[#This Row],[EC]])</f>
        <v>19.73</v>
      </c>
      <c r="S1281" t="str">
        <f>IF(sensor_data[[#This Row],[Filled Energy Consumption]]&gt;AVERAGE(sensor_data[Filled Energy Consumption]), "High", "Low")</f>
        <v>High</v>
      </c>
      <c r="T1281" t="s">
        <v>228</v>
      </c>
      <c r="U1281" t="b">
        <v>1</v>
      </c>
      <c r="V1281">
        <v>11</v>
      </c>
      <c r="W1281">
        <v>1</v>
      </c>
      <c r="X1281" t="s">
        <v>14</v>
      </c>
    </row>
    <row r="1282" spans="1:24" x14ac:dyDescent="0.3">
      <c r="A1282" s="1">
        <v>45350.280613425923</v>
      </c>
      <c r="B1282" s="1" t="str">
        <f>TEXT(sensor_data[[#This Row],[Timestamp]], "MMMM")</f>
        <v>February</v>
      </c>
      <c r="C12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82" s="2">
        <f>MONTH(sensor_data[[#This Row],[Timestamp]])</f>
        <v>2</v>
      </c>
      <c r="E1282" s="2">
        <f>DAY(sensor_data[[#This Row],[Timestamp]])</f>
        <v>28</v>
      </c>
      <c r="F1282" t="s">
        <v>533</v>
      </c>
      <c r="H1282">
        <v>37.9</v>
      </c>
      <c r="I1282">
        <v>30.7</v>
      </c>
      <c r="J1282" t="b">
        <v>0</v>
      </c>
      <c r="K1282">
        <v>3</v>
      </c>
      <c r="L1282" t="str">
        <f>IF(sensor_data[[#This Row],[HVAC Setting]]&lt;=2, "Low", IF(sensor_data[[#This Row],[HVAC Setting]]=3, "Normal", "High"))</f>
        <v>Normal</v>
      </c>
      <c r="M1282">
        <v>17</v>
      </c>
      <c r="N1282">
        <v>17</v>
      </c>
      <c r="O1282">
        <f>(sensor_data[[#This Row],[Energy Consumption]]-AVERAGE(sensor_data[Energy Consumption]))/_xlfn.STDEV.P(sensor_data[Energy Consumption])</f>
        <v>-5.1181589523909048E-2</v>
      </c>
      <c r="P1282" t="str">
        <f>IF(ABS(sensor_data[[#This Row],[z_zcore]])&gt;3, "Outlier", "Normal")</f>
        <v>Normal</v>
      </c>
      <c r="Q1282">
        <f>AVERAGEIF(sensor_data[Unit ID], sensor_data[[#This Row],[Unit ID]], sensor_data[EC])</f>
        <v>17.591176470588238</v>
      </c>
      <c r="R1282">
        <f>IF(ISBLANK(sensor_data[[#This Row],[EC]]), sensor_data[[#This Row],[average]], sensor_data[[#This Row],[EC]])</f>
        <v>17</v>
      </c>
      <c r="S1282" t="str">
        <f>IF(sensor_data[[#This Row],[Filled Energy Consumption]]&gt;AVERAGE(sensor_data[Filled Energy Consumption]), "High", "Low")</f>
        <v>Low</v>
      </c>
      <c r="T1282" t="s">
        <v>271</v>
      </c>
      <c r="U1282" t="b">
        <v>0</v>
      </c>
      <c r="V1282">
        <v>15</v>
      </c>
      <c r="W1282">
        <v>0</v>
      </c>
      <c r="X1282" t="s">
        <v>19</v>
      </c>
    </row>
    <row r="1283" spans="1:24" x14ac:dyDescent="0.3">
      <c r="A1283" s="1">
        <v>45586.779293981483</v>
      </c>
      <c r="B1283" s="1" t="str">
        <f>TEXT(sensor_data[[#This Row],[Timestamp]], "MMMM")</f>
        <v>October</v>
      </c>
      <c r="C12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83" s="2">
        <f>MONTH(sensor_data[[#This Row],[Timestamp]])</f>
        <v>10</v>
      </c>
      <c r="E1283" s="2">
        <f>DAY(sensor_data[[#This Row],[Timestamp]])</f>
        <v>21</v>
      </c>
      <c r="F1283" t="s">
        <v>533</v>
      </c>
      <c r="H1283">
        <v>66.2</v>
      </c>
      <c r="I1283">
        <v>34</v>
      </c>
      <c r="J1283" t="b">
        <v>0</v>
      </c>
      <c r="K1283">
        <v>4</v>
      </c>
      <c r="L1283" t="str">
        <f>IF(sensor_data[[#This Row],[HVAC Setting]]&lt;=2, "Low", IF(sensor_data[[#This Row],[HVAC Setting]]=3, "Normal", "High"))</f>
        <v>High</v>
      </c>
      <c r="M1283">
        <v>22</v>
      </c>
      <c r="N1283">
        <v>22</v>
      </c>
      <c r="O1283">
        <f>(sensor_data[[#This Row],[Energy Consumption]]-AVERAGE(sensor_data[Energy Consumption]))/_xlfn.STDEV.P(sensor_data[Energy Consumption])</f>
        <v>6.9600005434267524E-3</v>
      </c>
      <c r="P1283" t="str">
        <f>IF(ABS(sensor_data[[#This Row],[z_zcore]])&gt;3, "Outlier", "Normal")</f>
        <v>Normal</v>
      </c>
      <c r="Q1283">
        <f>AVERAGEIF(sensor_data[Unit ID], sensor_data[[#This Row],[Unit ID]], sensor_data[EC])</f>
        <v>17.591176470588238</v>
      </c>
      <c r="R1283">
        <f>IF(ISBLANK(sensor_data[[#This Row],[EC]]), sensor_data[[#This Row],[average]], sensor_data[[#This Row],[EC]])</f>
        <v>22</v>
      </c>
      <c r="S1283" t="str">
        <f>IF(sensor_data[[#This Row],[Filled Energy Consumption]]&gt;AVERAGE(sensor_data[Filled Energy Consumption]), "High", "Low")</f>
        <v>High</v>
      </c>
      <c r="T1283" t="s">
        <v>54</v>
      </c>
      <c r="U1283" t="b">
        <v>0</v>
      </c>
      <c r="V1283">
        <v>18</v>
      </c>
      <c r="W1283">
        <v>1</v>
      </c>
      <c r="X1283" t="s">
        <v>17</v>
      </c>
    </row>
    <row r="1284" spans="1:24" x14ac:dyDescent="0.3">
      <c r="A1284" s="1">
        <v>45427.014930555553</v>
      </c>
      <c r="B1284" s="1" t="str">
        <f>TEXT(sensor_data[[#This Row],[Timestamp]], "MMMM")</f>
        <v>May</v>
      </c>
      <c r="C12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84" s="2">
        <f>MONTH(sensor_data[[#This Row],[Timestamp]])</f>
        <v>5</v>
      </c>
      <c r="E1284" s="2">
        <f>DAY(sensor_data[[#This Row],[Timestamp]])</f>
        <v>15</v>
      </c>
      <c r="F1284" t="s">
        <v>533</v>
      </c>
      <c r="H1284">
        <v>61.4</v>
      </c>
      <c r="I1284">
        <v>41.2</v>
      </c>
      <c r="J1284" t="b">
        <v>0</v>
      </c>
      <c r="K1284">
        <v>2</v>
      </c>
      <c r="L1284" t="str">
        <f>IF(sensor_data[[#This Row],[HVAC Setting]]&lt;=2, "Low", IF(sensor_data[[#This Row],[HVAC Setting]]=3, "Normal", "High"))</f>
        <v>Low</v>
      </c>
      <c r="O1284">
        <f>(sensor_data[[#This Row],[Energy Consumption]]-AVERAGE(sensor_data[Energy Consumption]))/_xlfn.STDEV.P(sensor_data[Energy Consumption])</f>
        <v>-0.24886299575285079</v>
      </c>
      <c r="P1284" t="str">
        <f>IF(ABS(sensor_data[[#This Row],[z_zcore]])&gt;3, "Outlier", "Normal")</f>
        <v>Normal</v>
      </c>
      <c r="Q1284">
        <f>AVERAGEIF(sensor_data[Unit ID], sensor_data[[#This Row],[Unit ID]], sensor_data[EC])</f>
        <v>17.591176470588238</v>
      </c>
      <c r="R1284">
        <f>IF(ISBLANK(sensor_data[[#This Row],[EC]]), sensor_data[[#This Row],[average]], sensor_data[[#This Row],[EC]])</f>
        <v>17.591176470588238</v>
      </c>
      <c r="S1284" t="str">
        <f>IF(sensor_data[[#This Row],[Filled Energy Consumption]]&gt;AVERAGE(sensor_data[Filled Energy Consumption]), "High", "Low")</f>
        <v>Low</v>
      </c>
      <c r="T1284" t="s">
        <v>266</v>
      </c>
      <c r="U1284" t="b">
        <v>0</v>
      </c>
      <c r="V1284">
        <v>7</v>
      </c>
      <c r="W1284">
        <v>0</v>
      </c>
      <c r="X1284" t="s">
        <v>19</v>
      </c>
    </row>
    <row r="1285" spans="1:24" x14ac:dyDescent="0.3">
      <c r="A1285" s="1">
        <v>45607.883680555555</v>
      </c>
      <c r="B1285" s="1" t="str">
        <f>TEXT(sensor_data[[#This Row],[Timestamp]], "MMMM")</f>
        <v>November</v>
      </c>
      <c r="C12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85" s="2">
        <f>MONTH(sensor_data[[#This Row],[Timestamp]])</f>
        <v>11</v>
      </c>
      <c r="E1285" s="2">
        <f>DAY(sensor_data[[#This Row],[Timestamp]])</f>
        <v>11</v>
      </c>
      <c r="F1285" t="s">
        <v>533</v>
      </c>
      <c r="H1285">
        <v>75.400000000000006</v>
      </c>
      <c r="I1285">
        <v>41.5</v>
      </c>
      <c r="J1285" t="b">
        <v>0</v>
      </c>
      <c r="K1285">
        <v>3</v>
      </c>
      <c r="L1285" t="str">
        <f>IF(sensor_data[[#This Row],[HVAC Setting]]&lt;=2, "Low", IF(sensor_data[[#This Row],[HVAC Setting]]=3, "Normal", "High"))</f>
        <v>Normal</v>
      </c>
      <c r="M1285">
        <v>15</v>
      </c>
      <c r="N1285">
        <v>15</v>
      </c>
      <c r="O1285">
        <f>(sensor_data[[#This Row],[Energy Consumption]]-AVERAGE(sensor_data[Energy Consumption]))/_xlfn.STDEV.P(sensor_data[Energy Consumption])</f>
        <v>-7.4438225550843368E-2</v>
      </c>
      <c r="P1285" t="str">
        <f>IF(ABS(sensor_data[[#This Row],[z_zcore]])&gt;3, "Outlier", "Normal")</f>
        <v>Normal</v>
      </c>
      <c r="Q1285">
        <f>AVERAGEIF(sensor_data[Unit ID], sensor_data[[#This Row],[Unit ID]], sensor_data[EC])</f>
        <v>17.591176470588238</v>
      </c>
      <c r="R1285">
        <f>IF(ISBLANK(sensor_data[[#This Row],[EC]]), sensor_data[[#This Row],[average]], sensor_data[[#This Row],[EC]])</f>
        <v>15</v>
      </c>
      <c r="S1285" t="str">
        <f>IF(sensor_data[[#This Row],[Filled Energy Consumption]]&gt;AVERAGE(sensor_data[Filled Energy Consumption]), "High", "Low")</f>
        <v>Low</v>
      </c>
      <c r="T1285" t="s">
        <v>40</v>
      </c>
      <c r="U1285" t="b">
        <v>0</v>
      </c>
      <c r="V1285">
        <v>6</v>
      </c>
      <c r="W1285">
        <v>1</v>
      </c>
      <c r="X1285" t="s">
        <v>17</v>
      </c>
    </row>
    <row r="1286" spans="1:24" x14ac:dyDescent="0.3">
      <c r="A1286" s="1">
        <v>45450.367604166669</v>
      </c>
      <c r="B1286" s="1" t="str">
        <f>TEXT(sensor_data[[#This Row],[Timestamp]], "MMMM")</f>
        <v>June</v>
      </c>
      <c r="C12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86" s="2">
        <f>MONTH(sensor_data[[#This Row],[Timestamp]])</f>
        <v>6</v>
      </c>
      <c r="E1286" s="2">
        <f>DAY(sensor_data[[#This Row],[Timestamp]])</f>
        <v>7</v>
      </c>
      <c r="F1286" t="s">
        <v>533</v>
      </c>
      <c r="H1286">
        <v>91.1</v>
      </c>
      <c r="I1286">
        <v>65.2</v>
      </c>
      <c r="J1286" t="b">
        <v>0</v>
      </c>
      <c r="K1286">
        <v>3</v>
      </c>
      <c r="L1286" t="str">
        <f>IF(sensor_data[[#This Row],[HVAC Setting]]&lt;=2, "Low", IF(sensor_data[[#This Row],[HVAC Setting]]=3, "Normal", "High"))</f>
        <v>Normal</v>
      </c>
      <c r="M1286">
        <v>17</v>
      </c>
      <c r="N1286">
        <v>17</v>
      </c>
      <c r="O1286">
        <f>(sensor_data[[#This Row],[Energy Consumption]]-AVERAGE(sensor_data[Energy Consumption]))/_xlfn.STDEV.P(sensor_data[Energy Consumption])</f>
        <v>-5.1181589523909048E-2</v>
      </c>
      <c r="P1286" t="str">
        <f>IF(ABS(sensor_data[[#This Row],[z_zcore]])&gt;3, "Outlier", "Normal")</f>
        <v>Normal</v>
      </c>
      <c r="Q1286">
        <f>AVERAGEIF(sensor_data[Unit ID], sensor_data[[#This Row],[Unit ID]], sensor_data[EC])</f>
        <v>17.591176470588238</v>
      </c>
      <c r="R1286">
        <f>IF(ISBLANK(sensor_data[[#This Row],[EC]]), sensor_data[[#This Row],[average]], sensor_data[[#This Row],[EC]])</f>
        <v>17</v>
      </c>
      <c r="S1286" t="str">
        <f>IF(sensor_data[[#This Row],[Filled Energy Consumption]]&gt;AVERAGE(sensor_data[Filled Energy Consumption]), "High", "Low")</f>
        <v>Low</v>
      </c>
      <c r="T1286" t="s">
        <v>141</v>
      </c>
      <c r="U1286" t="b">
        <v>0</v>
      </c>
      <c r="V1286">
        <v>16</v>
      </c>
      <c r="W1286">
        <v>0</v>
      </c>
      <c r="X1286" t="s">
        <v>19</v>
      </c>
    </row>
    <row r="1287" spans="1:24" x14ac:dyDescent="0.3">
      <c r="A1287" s="1">
        <v>45560.857534722221</v>
      </c>
      <c r="B1287" s="1" t="str">
        <f>TEXT(sensor_data[[#This Row],[Timestamp]], "MMMM")</f>
        <v>September</v>
      </c>
      <c r="C12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87" s="2">
        <f>MONTH(sensor_data[[#This Row],[Timestamp]])</f>
        <v>9</v>
      </c>
      <c r="E1287" s="2">
        <f>DAY(sensor_data[[#This Row],[Timestamp]])</f>
        <v>25</v>
      </c>
      <c r="F1287" t="s">
        <v>533</v>
      </c>
      <c r="H1287">
        <v>73.3</v>
      </c>
      <c r="I1287">
        <v>30.6</v>
      </c>
      <c r="J1287" t="b">
        <v>1</v>
      </c>
      <c r="K1287">
        <v>4</v>
      </c>
      <c r="L1287" t="str">
        <f>IF(sensor_data[[#This Row],[HVAC Setting]]&lt;=2, "Low", IF(sensor_data[[#This Row],[HVAC Setting]]=3, "Normal", "High"))</f>
        <v>High</v>
      </c>
      <c r="M1287">
        <v>24.66</v>
      </c>
      <c r="N1287">
        <v>24.66</v>
      </c>
      <c r="O1287">
        <f>(sensor_data[[#This Row],[Energy Consumption]]-AVERAGE(sensor_data[Energy Consumption]))/_xlfn.STDEV.P(sensor_data[Energy Consumption])</f>
        <v>3.7891326459249398E-2</v>
      </c>
      <c r="P1287" t="str">
        <f>IF(ABS(sensor_data[[#This Row],[z_zcore]])&gt;3, "Outlier", "Normal")</f>
        <v>Normal</v>
      </c>
      <c r="Q1287">
        <f>AVERAGEIF(sensor_data[Unit ID], sensor_data[[#This Row],[Unit ID]], sensor_data[EC])</f>
        <v>17.591176470588238</v>
      </c>
      <c r="R1287">
        <f>IF(ISBLANK(sensor_data[[#This Row],[EC]]), sensor_data[[#This Row],[average]], sensor_data[[#This Row],[EC]])</f>
        <v>24.66</v>
      </c>
      <c r="S1287" t="str">
        <f>IF(sensor_data[[#This Row],[Filled Energy Consumption]]&gt;AVERAGE(sensor_data[Filled Energy Consumption]), "High", "Low")</f>
        <v>High</v>
      </c>
      <c r="T1287" t="s">
        <v>332</v>
      </c>
      <c r="U1287" t="b">
        <v>1</v>
      </c>
      <c r="V1287">
        <v>23</v>
      </c>
      <c r="W1287">
        <v>1</v>
      </c>
      <c r="X1287" t="s">
        <v>14</v>
      </c>
    </row>
    <row r="1288" spans="1:24" x14ac:dyDescent="0.3">
      <c r="A1288" s="1">
        <v>45468.164710648147</v>
      </c>
      <c r="B1288" s="1" t="str">
        <f>TEXT(sensor_data[[#This Row],[Timestamp]], "MMMM")</f>
        <v>June</v>
      </c>
      <c r="C12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88" s="2">
        <f>MONTH(sensor_data[[#This Row],[Timestamp]])</f>
        <v>6</v>
      </c>
      <c r="E1288" s="2">
        <f>DAY(sensor_data[[#This Row],[Timestamp]])</f>
        <v>25</v>
      </c>
      <c r="F1288" t="s">
        <v>533</v>
      </c>
      <c r="H1288">
        <v>83.8</v>
      </c>
      <c r="I1288">
        <v>63.8</v>
      </c>
      <c r="J1288" t="b">
        <v>1</v>
      </c>
      <c r="K1288">
        <v>4</v>
      </c>
      <c r="L1288" t="str">
        <f>IF(sensor_data[[#This Row],[HVAC Setting]]&lt;=2, "Low", IF(sensor_data[[#This Row],[HVAC Setting]]=3, "Normal", "High"))</f>
        <v>High</v>
      </c>
      <c r="M1288">
        <v>23.25</v>
      </c>
      <c r="N1288">
        <v>23.25</v>
      </c>
      <c r="O1288">
        <f>(sensor_data[[#This Row],[Energy Consumption]]-AVERAGE(sensor_data[Energy Consumption]))/_xlfn.STDEV.P(sensor_data[Energy Consumption])</f>
        <v>2.1495398060260702E-2</v>
      </c>
      <c r="P1288" t="str">
        <f>IF(ABS(sensor_data[[#This Row],[z_zcore]])&gt;3, "Outlier", "Normal")</f>
        <v>Normal</v>
      </c>
      <c r="Q1288">
        <f>AVERAGEIF(sensor_data[Unit ID], sensor_data[[#This Row],[Unit ID]], sensor_data[EC])</f>
        <v>17.591176470588238</v>
      </c>
      <c r="R1288">
        <f>IF(ISBLANK(sensor_data[[#This Row],[EC]]), sensor_data[[#This Row],[average]], sensor_data[[#This Row],[EC]])</f>
        <v>23.25</v>
      </c>
      <c r="S1288" t="str">
        <f>IF(sensor_data[[#This Row],[Filled Energy Consumption]]&gt;AVERAGE(sensor_data[Filled Energy Consumption]), "High", "Low")</f>
        <v>High</v>
      </c>
      <c r="T1288" t="s">
        <v>534</v>
      </c>
      <c r="U1288" t="b">
        <v>1</v>
      </c>
      <c r="V1288">
        <v>18</v>
      </c>
      <c r="W1288">
        <v>1</v>
      </c>
      <c r="X1288" t="s">
        <v>14</v>
      </c>
    </row>
    <row r="1289" spans="1:24" x14ac:dyDescent="0.3">
      <c r="A1289" s="1">
        <v>45545.50608796296</v>
      </c>
      <c r="B1289" s="1" t="str">
        <f>TEXT(sensor_data[[#This Row],[Timestamp]], "MMMM")</f>
        <v>September</v>
      </c>
      <c r="C12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89" s="2">
        <f>MONTH(sensor_data[[#This Row],[Timestamp]])</f>
        <v>9</v>
      </c>
      <c r="E1289" s="2">
        <f>DAY(sensor_data[[#This Row],[Timestamp]])</f>
        <v>10</v>
      </c>
      <c r="F1289" t="s">
        <v>533</v>
      </c>
      <c r="H1289">
        <v>67.7</v>
      </c>
      <c r="I1289">
        <v>45.6</v>
      </c>
      <c r="J1289" t="b">
        <v>0</v>
      </c>
      <c r="K1289">
        <v>3</v>
      </c>
      <c r="L1289" t="str">
        <f>IF(sensor_data[[#This Row],[HVAC Setting]]&lt;=2, "Low", IF(sensor_data[[#This Row],[HVAC Setting]]=3, "Normal", "High"))</f>
        <v>Normal</v>
      </c>
      <c r="M1289">
        <v>15</v>
      </c>
      <c r="N1289">
        <v>15</v>
      </c>
      <c r="O1289">
        <f>(sensor_data[[#This Row],[Energy Consumption]]-AVERAGE(sensor_data[Energy Consumption]))/_xlfn.STDEV.P(sensor_data[Energy Consumption])</f>
        <v>-7.4438225550843368E-2</v>
      </c>
      <c r="P1289" t="str">
        <f>IF(ABS(sensor_data[[#This Row],[z_zcore]])&gt;3, "Outlier", "Normal")</f>
        <v>Normal</v>
      </c>
      <c r="Q1289">
        <f>AVERAGEIF(sensor_data[Unit ID], sensor_data[[#This Row],[Unit ID]], sensor_data[EC])</f>
        <v>17.591176470588238</v>
      </c>
      <c r="R1289">
        <f>IF(ISBLANK(sensor_data[[#This Row],[EC]]), sensor_data[[#This Row],[average]], sensor_data[[#This Row],[EC]])</f>
        <v>15</v>
      </c>
      <c r="S1289" t="str">
        <f>IF(sensor_data[[#This Row],[Filled Energy Consumption]]&gt;AVERAGE(sensor_data[Filled Energy Consumption]), "High", "Low")</f>
        <v>Low</v>
      </c>
      <c r="T1289" t="s">
        <v>296</v>
      </c>
      <c r="U1289" t="b">
        <v>0</v>
      </c>
      <c r="V1289">
        <v>8</v>
      </c>
      <c r="W1289">
        <v>1</v>
      </c>
      <c r="X1289" t="s">
        <v>17</v>
      </c>
    </row>
    <row r="1290" spans="1:24" x14ac:dyDescent="0.3">
      <c r="A1290" s="1">
        <v>45428.633796296293</v>
      </c>
      <c r="B1290" s="1" t="str">
        <f>TEXT(sensor_data[[#This Row],[Timestamp]], "MMMM")</f>
        <v>May</v>
      </c>
      <c r="C12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90" s="2">
        <f>MONTH(sensor_data[[#This Row],[Timestamp]])</f>
        <v>5</v>
      </c>
      <c r="E1290" s="2">
        <f>DAY(sensor_data[[#This Row],[Timestamp]])</f>
        <v>16</v>
      </c>
      <c r="F1290" t="s">
        <v>533</v>
      </c>
      <c r="H1290">
        <v>63.7</v>
      </c>
      <c r="I1290">
        <v>38.200000000000003</v>
      </c>
      <c r="J1290" t="b">
        <v>1</v>
      </c>
      <c r="K1290">
        <v>2</v>
      </c>
      <c r="L1290" t="str">
        <f>IF(sensor_data[[#This Row],[HVAC Setting]]&lt;=2, "Low", IF(sensor_data[[#This Row],[HVAC Setting]]=3, "Normal", "High"))</f>
        <v>Low</v>
      </c>
      <c r="M1290">
        <v>12.89</v>
      </c>
      <c r="N1290">
        <v>12.89</v>
      </c>
      <c r="O1290">
        <f>(sensor_data[[#This Row],[Energy Consumption]]-AVERAGE(sensor_data[Energy Consumption]))/_xlfn.STDEV.P(sensor_data[Energy Consumption])</f>
        <v>-9.8973976559259075E-2</v>
      </c>
      <c r="P1290" t="str">
        <f>IF(ABS(sensor_data[[#This Row],[z_zcore]])&gt;3, "Outlier", "Normal")</f>
        <v>Normal</v>
      </c>
      <c r="Q1290">
        <f>AVERAGEIF(sensor_data[Unit ID], sensor_data[[#This Row],[Unit ID]], sensor_data[EC])</f>
        <v>17.591176470588238</v>
      </c>
      <c r="R1290">
        <f>IF(ISBLANK(sensor_data[[#This Row],[EC]]), sensor_data[[#This Row],[average]], sensor_data[[#This Row],[EC]])</f>
        <v>12.89</v>
      </c>
      <c r="S1290" t="str">
        <f>IF(sensor_data[[#This Row],[Filled Energy Consumption]]&gt;AVERAGE(sensor_data[Filled Energy Consumption]), "High", "Low")</f>
        <v>Low</v>
      </c>
      <c r="T1290" t="s">
        <v>350</v>
      </c>
      <c r="U1290" t="b">
        <v>1</v>
      </c>
      <c r="V1290">
        <v>22</v>
      </c>
      <c r="W1290">
        <v>1</v>
      </c>
      <c r="X1290" t="s">
        <v>17</v>
      </c>
    </row>
    <row r="1291" spans="1:24" x14ac:dyDescent="0.3">
      <c r="A1291" s="1">
        <v>45510.935347222221</v>
      </c>
      <c r="B1291" s="1" t="str">
        <f>TEXT(sensor_data[[#This Row],[Timestamp]], "MMMM")</f>
        <v>August</v>
      </c>
      <c r="C12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91" s="2">
        <f>MONTH(sensor_data[[#This Row],[Timestamp]])</f>
        <v>8</v>
      </c>
      <c r="E1291" s="2">
        <f>DAY(sensor_data[[#This Row],[Timestamp]])</f>
        <v>6</v>
      </c>
      <c r="F1291" t="s">
        <v>533</v>
      </c>
      <c r="H1291">
        <v>97.3</v>
      </c>
      <c r="I1291">
        <v>54.6</v>
      </c>
      <c r="J1291" t="b">
        <v>0</v>
      </c>
      <c r="K1291">
        <v>3</v>
      </c>
      <c r="L1291" t="str">
        <f>IF(sensor_data[[#This Row],[HVAC Setting]]&lt;=2, "Low", IF(sensor_data[[#This Row],[HVAC Setting]]=3, "Normal", "High"))</f>
        <v>Normal</v>
      </c>
      <c r="M1291">
        <v>17</v>
      </c>
      <c r="N1291">
        <v>17</v>
      </c>
      <c r="O1291">
        <f>(sensor_data[[#This Row],[Energy Consumption]]-AVERAGE(sensor_data[Energy Consumption]))/_xlfn.STDEV.P(sensor_data[Energy Consumption])</f>
        <v>-5.1181589523909048E-2</v>
      </c>
      <c r="P1291" t="str">
        <f>IF(ABS(sensor_data[[#This Row],[z_zcore]])&gt;3, "Outlier", "Normal")</f>
        <v>Normal</v>
      </c>
      <c r="Q1291">
        <f>AVERAGEIF(sensor_data[Unit ID], sensor_data[[#This Row],[Unit ID]], sensor_data[EC])</f>
        <v>17.591176470588238</v>
      </c>
      <c r="R1291">
        <f>IF(ISBLANK(sensor_data[[#This Row],[EC]]), sensor_data[[#This Row],[average]], sensor_data[[#This Row],[EC]])</f>
        <v>17</v>
      </c>
      <c r="S1291" t="str">
        <f>IF(sensor_data[[#This Row],[Filled Energy Consumption]]&gt;AVERAGE(sensor_data[Filled Energy Consumption]), "High", "Low")</f>
        <v>Low</v>
      </c>
      <c r="T1291" t="s">
        <v>174</v>
      </c>
      <c r="U1291" t="b">
        <v>0</v>
      </c>
      <c r="V1291">
        <v>12</v>
      </c>
      <c r="W1291">
        <v>0</v>
      </c>
      <c r="X1291" t="s">
        <v>14</v>
      </c>
    </row>
    <row r="1292" spans="1:24" x14ac:dyDescent="0.3">
      <c r="A1292" s="1">
        <v>45632.746898148151</v>
      </c>
      <c r="B1292" s="1" t="str">
        <f>TEXT(sensor_data[[#This Row],[Timestamp]], "MMMM")</f>
        <v>December</v>
      </c>
      <c r="C12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292" s="2">
        <f>MONTH(sensor_data[[#This Row],[Timestamp]])</f>
        <v>12</v>
      </c>
      <c r="E1292" s="2">
        <f>DAY(sensor_data[[#This Row],[Timestamp]])</f>
        <v>6</v>
      </c>
      <c r="F1292" t="s">
        <v>533</v>
      </c>
      <c r="H1292">
        <v>51.4</v>
      </c>
      <c r="I1292">
        <v>36.4</v>
      </c>
      <c r="J1292" t="b">
        <v>1</v>
      </c>
      <c r="K1292">
        <v>5</v>
      </c>
      <c r="L1292" t="str">
        <f>IF(sensor_data[[#This Row],[HVAC Setting]]&lt;=2, "Low", IF(sensor_data[[#This Row],[HVAC Setting]]=3, "Normal", "High"))</f>
        <v>High</v>
      </c>
      <c r="M1292">
        <v>30.36</v>
      </c>
      <c r="N1292">
        <v>30.36</v>
      </c>
      <c r="O1292">
        <f>(sensor_data[[#This Row],[Energy Consumption]]-AVERAGE(sensor_data[Energy Consumption]))/_xlfn.STDEV.P(sensor_data[Energy Consumption])</f>
        <v>0.10417273913601222</v>
      </c>
      <c r="P1292" t="str">
        <f>IF(ABS(sensor_data[[#This Row],[z_zcore]])&gt;3, "Outlier", "Normal")</f>
        <v>Normal</v>
      </c>
      <c r="Q1292">
        <f>AVERAGEIF(sensor_data[Unit ID], sensor_data[[#This Row],[Unit ID]], sensor_data[EC])</f>
        <v>17.591176470588238</v>
      </c>
      <c r="R1292">
        <f>IF(ISBLANK(sensor_data[[#This Row],[EC]]), sensor_data[[#This Row],[average]], sensor_data[[#This Row],[EC]])</f>
        <v>30.36</v>
      </c>
      <c r="S1292" t="str">
        <f>IF(sensor_data[[#This Row],[Filled Energy Consumption]]&gt;AVERAGE(sensor_data[Filled Energy Consumption]), "High", "Low")</f>
        <v>High</v>
      </c>
      <c r="T1292" t="s">
        <v>367</v>
      </c>
      <c r="U1292" t="b">
        <v>1</v>
      </c>
      <c r="V1292">
        <v>23</v>
      </c>
      <c r="W1292">
        <v>1</v>
      </c>
      <c r="X1292" t="s">
        <v>19</v>
      </c>
    </row>
    <row r="1293" spans="1:24" x14ac:dyDescent="0.3">
      <c r="A1293" s="1">
        <v>45376.008148148147</v>
      </c>
      <c r="B1293" s="1" t="str">
        <f>TEXT(sensor_data[[#This Row],[Timestamp]], "MMMM")</f>
        <v>March</v>
      </c>
      <c r="C12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93" s="2">
        <f>MONTH(sensor_data[[#This Row],[Timestamp]])</f>
        <v>3</v>
      </c>
      <c r="E1293" s="2">
        <f>DAY(sensor_data[[#This Row],[Timestamp]])</f>
        <v>25</v>
      </c>
      <c r="F1293" t="s">
        <v>533</v>
      </c>
      <c r="H1293">
        <v>76.5</v>
      </c>
      <c r="I1293">
        <v>51.9</v>
      </c>
      <c r="J1293" t="b">
        <v>1</v>
      </c>
      <c r="K1293">
        <v>2</v>
      </c>
      <c r="L1293" t="str">
        <f>IF(sensor_data[[#This Row],[HVAC Setting]]&lt;=2, "Low", IF(sensor_data[[#This Row],[HVAC Setting]]=3, "Normal", "High"))</f>
        <v>Low</v>
      </c>
      <c r="M1293">
        <v>12.83</v>
      </c>
      <c r="N1293">
        <v>12.83</v>
      </c>
      <c r="O1293">
        <f>(sensor_data[[#This Row],[Energy Consumption]]-AVERAGE(sensor_data[Energy Consumption]))/_xlfn.STDEV.P(sensor_data[Energy Consumption])</f>
        <v>-9.9671675640067112E-2</v>
      </c>
      <c r="P1293" t="str">
        <f>IF(ABS(sensor_data[[#This Row],[z_zcore]])&gt;3, "Outlier", "Normal")</f>
        <v>Normal</v>
      </c>
      <c r="Q1293">
        <f>AVERAGEIF(sensor_data[Unit ID], sensor_data[[#This Row],[Unit ID]], sensor_data[EC])</f>
        <v>17.591176470588238</v>
      </c>
      <c r="R1293">
        <f>IF(ISBLANK(sensor_data[[#This Row],[EC]]), sensor_data[[#This Row],[average]], sensor_data[[#This Row],[EC]])</f>
        <v>12.83</v>
      </c>
      <c r="S1293" t="str">
        <f>IF(sensor_data[[#This Row],[Filled Energy Consumption]]&gt;AVERAGE(sensor_data[Filled Energy Consumption]), "High", "Low")</f>
        <v>Low</v>
      </c>
      <c r="T1293" t="s">
        <v>92</v>
      </c>
      <c r="U1293" t="b">
        <v>1</v>
      </c>
      <c r="V1293">
        <v>8</v>
      </c>
      <c r="W1293">
        <v>1</v>
      </c>
      <c r="X1293" t="s">
        <v>19</v>
      </c>
    </row>
    <row r="1294" spans="1:24" x14ac:dyDescent="0.3">
      <c r="A1294" s="1">
        <v>45322.24523148148</v>
      </c>
      <c r="B1294" s="1" t="str">
        <f>TEXT(sensor_data[[#This Row],[Timestamp]], "MMMM")</f>
        <v>January</v>
      </c>
      <c r="C12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94" s="2">
        <f>MONTH(sensor_data[[#This Row],[Timestamp]])</f>
        <v>1</v>
      </c>
      <c r="E1294" s="2">
        <f>DAY(sensor_data[[#This Row],[Timestamp]])</f>
        <v>31</v>
      </c>
      <c r="F1294" t="s">
        <v>533</v>
      </c>
      <c r="H1294">
        <v>53.4</v>
      </c>
      <c r="I1294">
        <v>36.6</v>
      </c>
      <c r="J1294" t="b">
        <v>0</v>
      </c>
      <c r="K1294">
        <v>3</v>
      </c>
      <c r="L1294" t="str">
        <f>IF(sensor_data[[#This Row],[HVAC Setting]]&lt;=2, "Low", IF(sensor_data[[#This Row],[HVAC Setting]]=3, "Normal", "High"))</f>
        <v>Normal</v>
      </c>
      <c r="M1294">
        <v>15</v>
      </c>
      <c r="N1294">
        <v>15</v>
      </c>
      <c r="O1294">
        <f>(sensor_data[[#This Row],[Energy Consumption]]-AVERAGE(sensor_data[Energy Consumption]))/_xlfn.STDEV.P(sensor_data[Energy Consumption])</f>
        <v>-7.4438225550843368E-2</v>
      </c>
      <c r="P1294" t="str">
        <f>IF(ABS(sensor_data[[#This Row],[z_zcore]])&gt;3, "Outlier", "Normal")</f>
        <v>Normal</v>
      </c>
      <c r="Q1294">
        <f>AVERAGEIF(sensor_data[Unit ID], sensor_data[[#This Row],[Unit ID]], sensor_data[EC])</f>
        <v>17.591176470588238</v>
      </c>
      <c r="R1294">
        <f>IF(ISBLANK(sensor_data[[#This Row],[EC]]), sensor_data[[#This Row],[average]], sensor_data[[#This Row],[EC]])</f>
        <v>15</v>
      </c>
      <c r="S1294" t="str">
        <f>IF(sensor_data[[#This Row],[Filled Energy Consumption]]&gt;AVERAGE(sensor_data[Filled Energy Consumption]), "High", "Low")</f>
        <v>Low</v>
      </c>
      <c r="T1294" t="s">
        <v>309</v>
      </c>
      <c r="U1294" t="b">
        <v>0</v>
      </c>
      <c r="V1294">
        <v>15</v>
      </c>
      <c r="W1294">
        <v>0</v>
      </c>
      <c r="X1294" t="s">
        <v>14</v>
      </c>
    </row>
    <row r="1295" spans="1:24" x14ac:dyDescent="0.3">
      <c r="A1295" s="1">
        <v>45293.499710648146</v>
      </c>
      <c r="B1295" s="1" t="str">
        <f>TEXT(sensor_data[[#This Row],[Timestamp]], "MMMM")</f>
        <v>January</v>
      </c>
      <c r="C12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95" s="2">
        <f>MONTH(sensor_data[[#This Row],[Timestamp]])</f>
        <v>1</v>
      </c>
      <c r="E1295" s="2">
        <f>DAY(sensor_data[[#This Row],[Timestamp]])</f>
        <v>2</v>
      </c>
      <c r="F1295" t="s">
        <v>533</v>
      </c>
      <c r="H1295">
        <v>35.5</v>
      </c>
      <c r="I1295">
        <v>35.1</v>
      </c>
      <c r="J1295" t="b">
        <v>0</v>
      </c>
      <c r="K1295">
        <v>2</v>
      </c>
      <c r="L1295" t="str">
        <f>IF(sensor_data[[#This Row],[HVAC Setting]]&lt;=2, "Low", IF(sensor_data[[#This Row],[HVAC Setting]]=3, "Normal", "High"))</f>
        <v>Low</v>
      </c>
      <c r="M1295">
        <v>13</v>
      </c>
      <c r="N1295">
        <v>13</v>
      </c>
      <c r="O1295">
        <f>(sensor_data[[#This Row],[Energy Consumption]]-AVERAGE(sensor_data[Energy Consumption]))/_xlfn.STDEV.P(sensor_data[Energy Consumption])</f>
        <v>-9.7694861577777695E-2</v>
      </c>
      <c r="P1295" t="str">
        <f>IF(ABS(sensor_data[[#This Row],[z_zcore]])&gt;3, "Outlier", "Normal")</f>
        <v>Normal</v>
      </c>
      <c r="Q1295">
        <f>AVERAGEIF(sensor_data[Unit ID], sensor_data[[#This Row],[Unit ID]], sensor_data[EC])</f>
        <v>17.591176470588238</v>
      </c>
      <c r="R1295">
        <f>IF(ISBLANK(sensor_data[[#This Row],[EC]]), sensor_data[[#This Row],[average]], sensor_data[[#This Row],[EC]])</f>
        <v>13</v>
      </c>
      <c r="S1295" t="str">
        <f>IF(sensor_data[[#This Row],[Filled Energy Consumption]]&gt;AVERAGE(sensor_data[Filled Energy Consumption]), "High", "Low")</f>
        <v>Low</v>
      </c>
      <c r="T1295" t="s">
        <v>522</v>
      </c>
      <c r="U1295" t="b">
        <v>0</v>
      </c>
      <c r="V1295">
        <v>10</v>
      </c>
      <c r="W1295">
        <v>0</v>
      </c>
      <c r="X1295" t="s">
        <v>19</v>
      </c>
    </row>
    <row r="1296" spans="1:24" x14ac:dyDescent="0.3">
      <c r="A1296" s="1">
        <v>45508.994016203702</v>
      </c>
      <c r="B1296" s="1" t="str">
        <f>TEXT(sensor_data[[#This Row],[Timestamp]], "MMMM")</f>
        <v>August</v>
      </c>
      <c r="C12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96" s="2">
        <f>MONTH(sensor_data[[#This Row],[Timestamp]])</f>
        <v>8</v>
      </c>
      <c r="E1296" s="2">
        <f>DAY(sensor_data[[#This Row],[Timestamp]])</f>
        <v>4</v>
      </c>
      <c r="F1296" t="s">
        <v>533</v>
      </c>
      <c r="H1296">
        <v>83.2</v>
      </c>
      <c r="I1296">
        <v>42.9</v>
      </c>
      <c r="J1296" t="b">
        <v>0</v>
      </c>
      <c r="K1296">
        <v>2.5</v>
      </c>
      <c r="L1296" t="str">
        <f>IF(sensor_data[[#This Row],[HVAC Setting]]&lt;=2, "Low", IF(sensor_data[[#This Row],[HVAC Setting]]=3, "Normal", "High"))</f>
        <v>High</v>
      </c>
      <c r="M1296">
        <v>13.12</v>
      </c>
      <c r="N1296">
        <v>13.12</v>
      </c>
      <c r="O1296">
        <f>(sensor_data[[#This Row],[Energy Consumption]]-AVERAGE(sensor_data[Energy Consumption]))/_xlfn.STDEV.P(sensor_data[Energy Consumption])</f>
        <v>-9.6299463416161649E-2</v>
      </c>
      <c r="P1296" t="str">
        <f>IF(ABS(sensor_data[[#This Row],[z_zcore]])&gt;3, "Outlier", "Normal")</f>
        <v>Normal</v>
      </c>
      <c r="Q1296">
        <f>AVERAGEIF(sensor_data[Unit ID], sensor_data[[#This Row],[Unit ID]], sensor_data[EC])</f>
        <v>17.591176470588238</v>
      </c>
      <c r="R1296">
        <f>IF(ISBLANK(sensor_data[[#This Row],[EC]]), sensor_data[[#This Row],[average]], sensor_data[[#This Row],[EC]])</f>
        <v>13.12</v>
      </c>
      <c r="S1296" t="str">
        <f>IF(sensor_data[[#This Row],[Filled Energy Consumption]]&gt;AVERAGE(sensor_data[Filled Energy Consumption]), "High", "Low")</f>
        <v>Low</v>
      </c>
      <c r="T1296" t="s">
        <v>189</v>
      </c>
      <c r="U1296" t="b">
        <v>0</v>
      </c>
      <c r="V1296">
        <v>21</v>
      </c>
      <c r="W1296">
        <v>0</v>
      </c>
      <c r="X1296" t="s">
        <v>19</v>
      </c>
    </row>
    <row r="1297" spans="1:24" x14ac:dyDescent="0.3">
      <c r="A1297" s="1">
        <v>45361.020543981482</v>
      </c>
      <c r="B1297" s="1" t="str">
        <f>TEXT(sensor_data[[#This Row],[Timestamp]], "MMMM")</f>
        <v>March</v>
      </c>
      <c r="C12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297" s="2">
        <f>MONTH(sensor_data[[#This Row],[Timestamp]])</f>
        <v>3</v>
      </c>
      <c r="E1297" s="2">
        <f>DAY(sensor_data[[#This Row],[Timestamp]])</f>
        <v>10</v>
      </c>
      <c r="F1297" t="s">
        <v>533</v>
      </c>
      <c r="H1297">
        <v>67.599999999999994</v>
      </c>
      <c r="I1297">
        <v>30.1</v>
      </c>
      <c r="J1297" t="b">
        <v>1</v>
      </c>
      <c r="K1297">
        <v>1.5</v>
      </c>
      <c r="L1297" t="str">
        <f>IF(sensor_data[[#This Row],[HVAC Setting]]&lt;=2, "Low", IF(sensor_data[[#This Row],[HVAC Setting]]=3, "Normal", "High"))</f>
        <v>Low</v>
      </c>
      <c r="M1297">
        <v>11.84</v>
      </c>
      <c r="N1297">
        <v>11.84</v>
      </c>
      <c r="O1297">
        <f>(sensor_data[[#This Row],[Energy Consumption]]-AVERAGE(sensor_data[Energy Consumption]))/_xlfn.STDEV.P(sensor_data[Energy Consumption])</f>
        <v>-0.1111837104733996</v>
      </c>
      <c r="P1297" t="str">
        <f>IF(ABS(sensor_data[[#This Row],[z_zcore]])&gt;3, "Outlier", "Normal")</f>
        <v>Normal</v>
      </c>
      <c r="Q1297">
        <f>AVERAGEIF(sensor_data[Unit ID], sensor_data[[#This Row],[Unit ID]], sensor_data[EC])</f>
        <v>17.591176470588238</v>
      </c>
      <c r="R1297">
        <f>IF(ISBLANK(sensor_data[[#This Row],[EC]]), sensor_data[[#This Row],[average]], sensor_data[[#This Row],[EC]])</f>
        <v>11.84</v>
      </c>
      <c r="S1297" t="str">
        <f>IF(sensor_data[[#This Row],[Filled Energy Consumption]]&gt;AVERAGE(sensor_data[Filled Energy Consumption]), "High", "Low")</f>
        <v>Low</v>
      </c>
      <c r="T1297" t="s">
        <v>335</v>
      </c>
      <c r="U1297" t="b">
        <v>1</v>
      </c>
      <c r="V1297">
        <v>11</v>
      </c>
      <c r="W1297">
        <v>1</v>
      </c>
      <c r="X1297" t="s">
        <v>19</v>
      </c>
    </row>
    <row r="1298" spans="1:24" x14ac:dyDescent="0.3">
      <c r="A1298" s="1">
        <v>45307.599050925928</v>
      </c>
      <c r="B1298" s="1" t="str">
        <f>TEXT(sensor_data[[#This Row],[Timestamp]], "MMMM")</f>
        <v>January</v>
      </c>
      <c r="C12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298" s="2">
        <f>MONTH(sensor_data[[#This Row],[Timestamp]])</f>
        <v>1</v>
      </c>
      <c r="E1298" s="2">
        <f>DAY(sensor_data[[#This Row],[Timestamp]])</f>
        <v>16</v>
      </c>
      <c r="F1298" t="s">
        <v>533</v>
      </c>
      <c r="H1298">
        <v>55.1</v>
      </c>
      <c r="I1298">
        <v>38</v>
      </c>
      <c r="J1298" t="b">
        <v>1</v>
      </c>
      <c r="K1298">
        <v>4</v>
      </c>
      <c r="L1298" t="str">
        <f>IF(sensor_data[[#This Row],[HVAC Setting]]&lt;=2, "Low", IF(sensor_data[[#This Row],[HVAC Setting]]=3, "Normal", "High"))</f>
        <v>High</v>
      </c>
      <c r="M1298">
        <v>22.1</v>
      </c>
      <c r="N1298">
        <v>22.1</v>
      </c>
      <c r="O1298">
        <f>(sensor_data[[#This Row],[Energy Consumption]]-AVERAGE(sensor_data[Energy Consumption]))/_xlfn.STDEV.P(sensor_data[Energy Consumption])</f>
        <v>8.1228323447734858E-3</v>
      </c>
      <c r="P1298" t="str">
        <f>IF(ABS(sensor_data[[#This Row],[z_zcore]])&gt;3, "Outlier", "Normal")</f>
        <v>Normal</v>
      </c>
      <c r="Q1298">
        <f>AVERAGEIF(sensor_data[Unit ID], sensor_data[[#This Row],[Unit ID]], sensor_data[EC])</f>
        <v>17.591176470588238</v>
      </c>
      <c r="R1298">
        <f>IF(ISBLANK(sensor_data[[#This Row],[EC]]), sensor_data[[#This Row],[average]], sensor_data[[#This Row],[EC]])</f>
        <v>22.1</v>
      </c>
      <c r="S1298" t="str">
        <f>IF(sensor_data[[#This Row],[Filled Energy Consumption]]&gt;AVERAGE(sensor_data[Filled Energy Consumption]), "High", "Low")</f>
        <v>High</v>
      </c>
      <c r="T1298" t="s">
        <v>33</v>
      </c>
      <c r="U1298" t="b">
        <v>1</v>
      </c>
      <c r="V1298">
        <v>2</v>
      </c>
      <c r="W1298">
        <v>1</v>
      </c>
      <c r="X1298" t="s">
        <v>14</v>
      </c>
    </row>
    <row r="1299" spans="1:24" x14ac:dyDescent="0.3">
      <c r="A1299" s="1">
        <v>45457.449224537035</v>
      </c>
      <c r="B1299" s="1" t="str">
        <f>TEXT(sensor_data[[#This Row],[Timestamp]], "MMMM")</f>
        <v>June</v>
      </c>
      <c r="C12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299" s="2">
        <f>MONTH(sensor_data[[#This Row],[Timestamp]])</f>
        <v>6</v>
      </c>
      <c r="E1299" s="2">
        <f>DAY(sensor_data[[#This Row],[Timestamp]])</f>
        <v>14</v>
      </c>
      <c r="F1299" t="s">
        <v>533</v>
      </c>
      <c r="H1299">
        <v>96.3</v>
      </c>
      <c r="I1299">
        <v>42.7</v>
      </c>
      <c r="J1299" t="b">
        <v>0</v>
      </c>
      <c r="K1299">
        <v>3</v>
      </c>
      <c r="L1299" t="str">
        <f>IF(sensor_data[[#This Row],[HVAC Setting]]&lt;=2, "Low", IF(sensor_data[[#This Row],[HVAC Setting]]=3, "Normal", "High"))</f>
        <v>Normal</v>
      </c>
      <c r="M1299">
        <v>17</v>
      </c>
      <c r="N1299">
        <v>17</v>
      </c>
      <c r="O1299">
        <f>(sensor_data[[#This Row],[Energy Consumption]]-AVERAGE(sensor_data[Energy Consumption]))/_xlfn.STDEV.P(sensor_data[Energy Consumption])</f>
        <v>-5.1181589523909048E-2</v>
      </c>
      <c r="P1299" t="str">
        <f>IF(ABS(sensor_data[[#This Row],[z_zcore]])&gt;3, "Outlier", "Normal")</f>
        <v>Normal</v>
      </c>
      <c r="Q1299">
        <f>AVERAGEIF(sensor_data[Unit ID], sensor_data[[#This Row],[Unit ID]], sensor_data[EC])</f>
        <v>17.591176470588238</v>
      </c>
      <c r="R1299">
        <f>IF(ISBLANK(sensor_data[[#This Row],[EC]]), sensor_data[[#This Row],[average]], sensor_data[[#This Row],[EC]])</f>
        <v>17</v>
      </c>
      <c r="S1299" t="str">
        <f>IF(sensor_data[[#This Row],[Filled Energy Consumption]]&gt;AVERAGE(sensor_data[Filled Energy Consumption]), "High", "Low")</f>
        <v>Low</v>
      </c>
      <c r="T1299" t="s">
        <v>535</v>
      </c>
      <c r="U1299" t="b">
        <v>0</v>
      </c>
      <c r="V1299">
        <v>17</v>
      </c>
      <c r="W1299">
        <v>0</v>
      </c>
      <c r="X1299" t="s">
        <v>14</v>
      </c>
    </row>
    <row r="1300" spans="1:24" x14ac:dyDescent="0.3">
      <c r="A1300" s="1">
        <v>45341.618495370371</v>
      </c>
      <c r="B1300" s="1" t="str">
        <f>TEXT(sensor_data[[#This Row],[Timestamp]], "MMMM")</f>
        <v>February</v>
      </c>
      <c r="C13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0" s="2">
        <f>MONTH(sensor_data[[#This Row],[Timestamp]])</f>
        <v>2</v>
      </c>
      <c r="E1300" s="2">
        <f>DAY(sensor_data[[#This Row],[Timestamp]])</f>
        <v>19</v>
      </c>
      <c r="F1300" t="s">
        <v>533</v>
      </c>
      <c r="H1300">
        <v>49.9</v>
      </c>
      <c r="I1300">
        <v>36.299999999999997</v>
      </c>
      <c r="J1300" t="b">
        <v>1</v>
      </c>
      <c r="K1300">
        <v>4</v>
      </c>
      <c r="L1300" t="str">
        <f>IF(sensor_data[[#This Row],[HVAC Setting]]&lt;=2, "Low", IF(sensor_data[[#This Row],[HVAC Setting]]=3, "Normal", "High"))</f>
        <v>High</v>
      </c>
      <c r="O1300">
        <f>(sensor_data[[#This Row],[Energy Consumption]]-AVERAGE(sensor_data[Energy Consumption]))/_xlfn.STDEV.P(sensor_data[Energy Consumption])</f>
        <v>-0.24886299575285079</v>
      </c>
      <c r="P1300" t="str">
        <f>IF(ABS(sensor_data[[#This Row],[z_zcore]])&gt;3, "Outlier", "Normal")</f>
        <v>Normal</v>
      </c>
      <c r="Q1300">
        <f>AVERAGEIF(sensor_data[Unit ID], sensor_data[[#This Row],[Unit ID]], sensor_data[EC])</f>
        <v>17.591176470588238</v>
      </c>
      <c r="R1300">
        <f>IF(ISBLANK(sensor_data[[#This Row],[EC]]), sensor_data[[#This Row],[average]], sensor_data[[#This Row],[EC]])</f>
        <v>17.591176470588238</v>
      </c>
      <c r="S1300" t="str">
        <f>IF(sensor_data[[#This Row],[Filled Energy Consumption]]&gt;AVERAGE(sensor_data[Filled Energy Consumption]), "High", "Low")</f>
        <v>Low</v>
      </c>
      <c r="T1300" t="s">
        <v>145</v>
      </c>
      <c r="U1300" t="b">
        <v>1</v>
      </c>
      <c r="V1300">
        <v>20</v>
      </c>
      <c r="W1300">
        <v>1</v>
      </c>
      <c r="X1300" t="s">
        <v>17</v>
      </c>
    </row>
    <row r="1301" spans="1:24" x14ac:dyDescent="0.3">
      <c r="A1301" s="1">
        <v>45600.6328587963</v>
      </c>
      <c r="B1301" s="1" t="str">
        <f>TEXT(sensor_data[[#This Row],[Timestamp]], "MMMM")</f>
        <v>November</v>
      </c>
      <c r="C13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1" s="2">
        <f>MONTH(sensor_data[[#This Row],[Timestamp]])</f>
        <v>11</v>
      </c>
      <c r="E1301" s="2">
        <f>DAY(sensor_data[[#This Row],[Timestamp]])</f>
        <v>4</v>
      </c>
      <c r="F1301" t="s">
        <v>533</v>
      </c>
      <c r="H1301">
        <v>80.099999999999994</v>
      </c>
      <c r="I1301">
        <v>59.3</v>
      </c>
      <c r="J1301" t="b">
        <v>1</v>
      </c>
      <c r="K1301">
        <v>3</v>
      </c>
      <c r="L1301" t="str">
        <f>IF(sensor_data[[#This Row],[HVAC Setting]]&lt;=2, "Low", IF(sensor_data[[#This Row],[HVAC Setting]]=3, "Normal", "High"))</f>
        <v>Normal</v>
      </c>
      <c r="O1301">
        <f>(sensor_data[[#This Row],[Energy Consumption]]-AVERAGE(sensor_data[Energy Consumption]))/_xlfn.STDEV.P(sensor_data[Energy Consumption])</f>
        <v>-0.24886299575285079</v>
      </c>
      <c r="P1301" t="str">
        <f>IF(ABS(sensor_data[[#This Row],[z_zcore]])&gt;3, "Outlier", "Normal")</f>
        <v>Normal</v>
      </c>
      <c r="Q1301">
        <f>AVERAGEIF(sensor_data[Unit ID], sensor_data[[#This Row],[Unit ID]], sensor_data[EC])</f>
        <v>17.591176470588238</v>
      </c>
      <c r="R1301">
        <f>IF(ISBLANK(sensor_data[[#This Row],[EC]]), sensor_data[[#This Row],[average]], sensor_data[[#This Row],[EC]])</f>
        <v>17.591176470588238</v>
      </c>
      <c r="S1301" t="str">
        <f>IF(sensor_data[[#This Row],[Filled Energy Consumption]]&gt;AVERAGE(sensor_data[Filled Energy Consumption]), "High", "Low")</f>
        <v>Low</v>
      </c>
      <c r="T1301" t="s">
        <v>507</v>
      </c>
      <c r="U1301" t="b">
        <v>1</v>
      </c>
      <c r="V1301">
        <v>10</v>
      </c>
      <c r="W1301">
        <v>0</v>
      </c>
      <c r="X1301" t="s">
        <v>14</v>
      </c>
    </row>
    <row r="1302" spans="1:24" x14ac:dyDescent="0.3">
      <c r="A1302" s="1">
        <v>45365.534097222226</v>
      </c>
      <c r="B1302" s="1" t="str">
        <f>TEXT(sensor_data[[#This Row],[Timestamp]], "MMMM")</f>
        <v>March</v>
      </c>
      <c r="C13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2" s="2">
        <f>MONTH(sensor_data[[#This Row],[Timestamp]])</f>
        <v>3</v>
      </c>
      <c r="E1302" s="2">
        <f>DAY(sensor_data[[#This Row],[Timestamp]])</f>
        <v>14</v>
      </c>
      <c r="F1302" t="s">
        <v>511</v>
      </c>
      <c r="H1302">
        <v>69.8</v>
      </c>
      <c r="I1302">
        <v>40.799999999999997</v>
      </c>
      <c r="J1302" t="b">
        <v>0</v>
      </c>
      <c r="K1302">
        <v>3</v>
      </c>
      <c r="L1302" t="str">
        <f>IF(sensor_data[[#This Row],[HVAC Setting]]&lt;=2, "Low", IF(sensor_data[[#This Row],[HVAC Setting]]=3, "Normal", "High"))</f>
        <v>Normal</v>
      </c>
      <c r="M1302">
        <v>15</v>
      </c>
      <c r="N1302">
        <v>15</v>
      </c>
      <c r="O1302">
        <f>(sensor_data[[#This Row],[Energy Consumption]]-AVERAGE(sensor_data[Energy Consumption]))/_xlfn.STDEV.P(sensor_data[Energy Consumption])</f>
        <v>-7.4438225550843368E-2</v>
      </c>
      <c r="P1302" t="str">
        <f>IF(ABS(sensor_data[[#This Row],[z_zcore]])&gt;3, "Outlier", "Normal")</f>
        <v>Normal</v>
      </c>
      <c r="Q1302">
        <f>AVERAGEIF(sensor_data[Unit ID], sensor_data[[#This Row],[Unit ID]], sensor_data[EC])</f>
        <v>16.499729729729726</v>
      </c>
      <c r="R1302">
        <f>IF(ISBLANK(sensor_data[[#This Row],[EC]]), sensor_data[[#This Row],[average]], sensor_data[[#This Row],[EC]])</f>
        <v>15</v>
      </c>
      <c r="S1302" t="str">
        <f>IF(sensor_data[[#This Row],[Filled Energy Consumption]]&gt;AVERAGE(sensor_data[Filled Energy Consumption]), "High", "Low")</f>
        <v>Low</v>
      </c>
      <c r="T1302" t="s">
        <v>74</v>
      </c>
      <c r="U1302" t="b">
        <v>0</v>
      </c>
      <c r="V1302">
        <v>5</v>
      </c>
      <c r="W1302">
        <v>1</v>
      </c>
      <c r="X1302" t="s">
        <v>19</v>
      </c>
    </row>
    <row r="1303" spans="1:24" x14ac:dyDescent="0.3">
      <c r="A1303" s="1">
        <v>45641.425219907411</v>
      </c>
      <c r="B1303" s="1" t="str">
        <f>TEXT(sensor_data[[#This Row],[Timestamp]], "MMMM")</f>
        <v>December</v>
      </c>
      <c r="C13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03" s="2">
        <f>MONTH(sensor_data[[#This Row],[Timestamp]])</f>
        <v>12</v>
      </c>
      <c r="E1303" s="2">
        <f>DAY(sensor_data[[#This Row],[Timestamp]])</f>
        <v>15</v>
      </c>
      <c r="F1303" t="s">
        <v>511</v>
      </c>
      <c r="H1303">
        <v>47</v>
      </c>
      <c r="I1303">
        <v>36.299999999999997</v>
      </c>
      <c r="J1303" t="b">
        <v>1</v>
      </c>
      <c r="K1303">
        <v>4.5</v>
      </c>
      <c r="L1303" t="str">
        <f>IF(sensor_data[[#This Row],[HVAC Setting]]&lt;=2, "Low", IF(sensor_data[[#This Row],[HVAC Setting]]=3, "Normal", "High"))</f>
        <v>High</v>
      </c>
      <c r="M1303">
        <v>27.84</v>
      </c>
      <c r="N1303">
        <v>27.84</v>
      </c>
      <c r="O1303">
        <f>(sensor_data[[#This Row],[Energy Consumption]]-AVERAGE(sensor_data[Energy Consumption]))/_xlfn.STDEV.P(sensor_data[Energy Consumption])</f>
        <v>7.4869377742074972E-2</v>
      </c>
      <c r="P1303" t="str">
        <f>IF(ABS(sensor_data[[#This Row],[z_zcore]])&gt;3, "Outlier", "Normal")</f>
        <v>Normal</v>
      </c>
      <c r="Q1303">
        <f>AVERAGEIF(sensor_data[Unit ID], sensor_data[[#This Row],[Unit ID]], sensor_data[EC])</f>
        <v>16.499729729729726</v>
      </c>
      <c r="R1303">
        <f>IF(ISBLANK(sensor_data[[#This Row],[EC]]), sensor_data[[#This Row],[average]], sensor_data[[#This Row],[EC]])</f>
        <v>27.84</v>
      </c>
      <c r="S1303" t="str">
        <f>IF(sensor_data[[#This Row],[Filled Energy Consumption]]&gt;AVERAGE(sensor_data[Filled Energy Consumption]), "High", "Low")</f>
        <v>High</v>
      </c>
      <c r="T1303" t="s">
        <v>187</v>
      </c>
      <c r="U1303" t="b">
        <v>1</v>
      </c>
      <c r="V1303">
        <v>14</v>
      </c>
      <c r="W1303">
        <v>1</v>
      </c>
      <c r="X1303" t="s">
        <v>17</v>
      </c>
    </row>
    <row r="1304" spans="1:24" x14ac:dyDescent="0.3">
      <c r="A1304" s="1">
        <v>45453.530173611114</v>
      </c>
      <c r="B1304" s="1" t="str">
        <f>TEXT(sensor_data[[#This Row],[Timestamp]], "MMMM")</f>
        <v>June</v>
      </c>
      <c r="C13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4" s="2">
        <f>MONTH(sensor_data[[#This Row],[Timestamp]])</f>
        <v>6</v>
      </c>
      <c r="E1304" s="2">
        <f>DAY(sensor_data[[#This Row],[Timestamp]])</f>
        <v>10</v>
      </c>
      <c r="F1304" t="s">
        <v>511</v>
      </c>
      <c r="H1304">
        <v>92.7</v>
      </c>
      <c r="I1304">
        <v>60.1</v>
      </c>
      <c r="J1304" t="b">
        <v>0</v>
      </c>
      <c r="K1304">
        <v>2</v>
      </c>
      <c r="L1304" t="str">
        <f>IF(sensor_data[[#This Row],[HVAC Setting]]&lt;=2, "Low", IF(sensor_data[[#This Row],[HVAC Setting]]=3, "Normal", "High"))</f>
        <v>Low</v>
      </c>
      <c r="M1304">
        <v>12</v>
      </c>
      <c r="N1304">
        <v>12</v>
      </c>
      <c r="O1304">
        <f>(sensor_data[[#This Row],[Energy Consumption]]-AVERAGE(sensor_data[Energy Consumption]))/_xlfn.STDEV.P(sensor_data[Energy Consumption])</f>
        <v>-0.10932317959124485</v>
      </c>
      <c r="P1304" t="str">
        <f>IF(ABS(sensor_data[[#This Row],[z_zcore]])&gt;3, "Outlier", "Normal")</f>
        <v>Normal</v>
      </c>
      <c r="Q1304">
        <f>AVERAGEIF(sensor_data[Unit ID], sensor_data[[#This Row],[Unit ID]], sensor_data[EC])</f>
        <v>16.499729729729726</v>
      </c>
      <c r="R1304">
        <f>IF(ISBLANK(sensor_data[[#This Row],[EC]]), sensor_data[[#This Row],[average]], sensor_data[[#This Row],[EC]])</f>
        <v>12</v>
      </c>
      <c r="S1304" t="str">
        <f>IF(sensor_data[[#This Row],[Filled Energy Consumption]]&gt;AVERAGE(sensor_data[Filled Energy Consumption]), "High", "Low")</f>
        <v>Low</v>
      </c>
      <c r="T1304" t="s">
        <v>95</v>
      </c>
      <c r="U1304" t="b">
        <v>0</v>
      </c>
      <c r="V1304">
        <v>4</v>
      </c>
      <c r="W1304">
        <v>0</v>
      </c>
      <c r="X1304" t="s">
        <v>17</v>
      </c>
    </row>
    <row r="1305" spans="1:24" x14ac:dyDescent="0.3">
      <c r="A1305" s="1">
        <v>45486.630949074075</v>
      </c>
      <c r="B1305" s="1" t="str">
        <f>TEXT(sensor_data[[#This Row],[Timestamp]], "MMMM")</f>
        <v>July</v>
      </c>
      <c r="C13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5" s="2">
        <f>MONTH(sensor_data[[#This Row],[Timestamp]])</f>
        <v>7</v>
      </c>
      <c r="E1305" s="2">
        <f>DAY(sensor_data[[#This Row],[Timestamp]])</f>
        <v>13</v>
      </c>
      <c r="F1305" t="s">
        <v>511</v>
      </c>
      <c r="H1305">
        <v>96.7</v>
      </c>
      <c r="I1305">
        <v>49.3</v>
      </c>
      <c r="J1305" t="b">
        <v>1</v>
      </c>
      <c r="K1305">
        <v>4.5</v>
      </c>
      <c r="L1305" t="str">
        <f>IF(sensor_data[[#This Row],[HVAC Setting]]&lt;=2, "Low", IF(sensor_data[[#This Row],[HVAC Setting]]=3, "Normal", "High"))</f>
        <v>High</v>
      </c>
      <c r="M1305">
        <v>28.51</v>
      </c>
      <c r="N1305">
        <v>28.51</v>
      </c>
      <c r="O1305">
        <f>(sensor_data[[#This Row],[Energy Consumption]]-AVERAGE(sensor_data[Energy Consumption]))/_xlfn.STDEV.P(sensor_data[Energy Consumption])</f>
        <v>8.2660350811097988E-2</v>
      </c>
      <c r="P1305" t="str">
        <f>IF(ABS(sensor_data[[#This Row],[z_zcore]])&gt;3, "Outlier", "Normal")</f>
        <v>Normal</v>
      </c>
      <c r="Q1305">
        <f>AVERAGEIF(sensor_data[Unit ID], sensor_data[[#This Row],[Unit ID]], sensor_data[EC])</f>
        <v>16.499729729729726</v>
      </c>
      <c r="R1305">
        <f>IF(ISBLANK(sensor_data[[#This Row],[EC]]), sensor_data[[#This Row],[average]], sensor_data[[#This Row],[EC]])</f>
        <v>28.51</v>
      </c>
      <c r="S1305" t="str">
        <f>IF(sensor_data[[#This Row],[Filled Energy Consumption]]&gt;AVERAGE(sensor_data[Filled Energy Consumption]), "High", "Low")</f>
        <v>High</v>
      </c>
      <c r="T1305" t="s">
        <v>83</v>
      </c>
      <c r="U1305" t="b">
        <v>1</v>
      </c>
      <c r="V1305">
        <v>18</v>
      </c>
      <c r="W1305">
        <v>1</v>
      </c>
      <c r="X1305" t="s">
        <v>19</v>
      </c>
    </row>
    <row r="1306" spans="1:24" x14ac:dyDescent="0.3">
      <c r="A1306" s="1">
        <v>45498.676064814812</v>
      </c>
      <c r="B1306" s="1" t="str">
        <f>TEXT(sensor_data[[#This Row],[Timestamp]], "MMMM")</f>
        <v>July</v>
      </c>
      <c r="C13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6" s="2">
        <f>MONTH(sensor_data[[#This Row],[Timestamp]])</f>
        <v>7</v>
      </c>
      <c r="E1306" s="2">
        <f>DAY(sensor_data[[#This Row],[Timestamp]])</f>
        <v>25</v>
      </c>
      <c r="F1306" t="s">
        <v>511</v>
      </c>
      <c r="H1306">
        <v>90.5</v>
      </c>
      <c r="I1306">
        <v>43</v>
      </c>
      <c r="J1306" t="b">
        <v>1</v>
      </c>
      <c r="K1306">
        <v>4</v>
      </c>
      <c r="L1306" t="str">
        <f>IF(sensor_data[[#This Row],[HVAC Setting]]&lt;=2, "Low", IF(sensor_data[[#This Row],[HVAC Setting]]=3, "Normal", "High"))</f>
        <v>High</v>
      </c>
      <c r="M1306">
        <v>23.03</v>
      </c>
      <c r="N1306">
        <v>23.03</v>
      </c>
      <c r="O1306">
        <f>(sensor_data[[#This Row],[Energy Consumption]]-AVERAGE(sensor_data[Energy Consumption]))/_xlfn.STDEV.P(sensor_data[Energy Consumption])</f>
        <v>1.8937168097297941E-2</v>
      </c>
      <c r="P1306" t="str">
        <f>IF(ABS(sensor_data[[#This Row],[z_zcore]])&gt;3, "Outlier", "Normal")</f>
        <v>Normal</v>
      </c>
      <c r="Q1306">
        <f>AVERAGEIF(sensor_data[Unit ID], sensor_data[[#This Row],[Unit ID]], sensor_data[EC])</f>
        <v>16.499729729729726</v>
      </c>
      <c r="R1306">
        <f>IF(ISBLANK(sensor_data[[#This Row],[EC]]), sensor_data[[#This Row],[average]], sensor_data[[#This Row],[EC]])</f>
        <v>23.03</v>
      </c>
      <c r="S1306" t="str">
        <f>IF(sensor_data[[#This Row],[Filled Energy Consumption]]&gt;AVERAGE(sensor_data[Filled Energy Consumption]), "High", "Low")</f>
        <v>High</v>
      </c>
      <c r="T1306" t="s">
        <v>389</v>
      </c>
      <c r="U1306" t="b">
        <v>1</v>
      </c>
      <c r="V1306">
        <v>4</v>
      </c>
      <c r="W1306">
        <v>1</v>
      </c>
      <c r="X1306" t="s">
        <v>17</v>
      </c>
    </row>
    <row r="1307" spans="1:24" x14ac:dyDescent="0.3">
      <c r="A1307" s="1">
        <v>45588.449675925927</v>
      </c>
      <c r="B1307" s="1" t="str">
        <f>TEXT(sensor_data[[#This Row],[Timestamp]], "MMMM")</f>
        <v>October</v>
      </c>
      <c r="C13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07" s="2">
        <f>MONTH(sensor_data[[#This Row],[Timestamp]])</f>
        <v>10</v>
      </c>
      <c r="E1307" s="2">
        <f>DAY(sensor_data[[#This Row],[Timestamp]])</f>
        <v>23</v>
      </c>
      <c r="F1307" t="s">
        <v>511</v>
      </c>
      <c r="H1307">
        <v>75.5</v>
      </c>
      <c r="I1307">
        <v>51.2</v>
      </c>
      <c r="J1307" t="b">
        <v>0</v>
      </c>
      <c r="K1307">
        <v>1</v>
      </c>
      <c r="L1307" t="str">
        <f>IF(sensor_data[[#This Row],[HVAC Setting]]&lt;=2, "Low", IF(sensor_data[[#This Row],[HVAC Setting]]=3, "Normal", "High"))</f>
        <v>Low</v>
      </c>
      <c r="M1307">
        <v>5</v>
      </c>
      <c r="N1307">
        <v>5</v>
      </c>
      <c r="O1307">
        <f>(sensor_data[[#This Row],[Energy Consumption]]-AVERAGE(sensor_data[Energy Consumption]))/_xlfn.STDEV.P(sensor_data[Energy Consumption])</f>
        <v>-0.19072140568551499</v>
      </c>
      <c r="P1307" t="str">
        <f>IF(ABS(sensor_data[[#This Row],[z_zcore]])&gt;3, "Outlier", "Normal")</f>
        <v>Normal</v>
      </c>
      <c r="Q1307">
        <f>AVERAGEIF(sensor_data[Unit ID], sensor_data[[#This Row],[Unit ID]], sensor_data[EC])</f>
        <v>16.499729729729726</v>
      </c>
      <c r="R1307">
        <f>IF(ISBLANK(sensor_data[[#This Row],[EC]]), sensor_data[[#This Row],[average]], sensor_data[[#This Row],[EC]])</f>
        <v>5</v>
      </c>
      <c r="S1307" t="str">
        <f>IF(sensor_data[[#This Row],[Filled Energy Consumption]]&gt;AVERAGE(sensor_data[Filled Energy Consumption]), "High", "Low")</f>
        <v>Low</v>
      </c>
      <c r="T1307" t="s">
        <v>487</v>
      </c>
      <c r="U1307" t="b">
        <v>0</v>
      </c>
      <c r="V1307">
        <v>19</v>
      </c>
      <c r="W1307">
        <v>0</v>
      </c>
      <c r="X1307" t="s">
        <v>14</v>
      </c>
    </row>
    <row r="1308" spans="1:24" x14ac:dyDescent="0.3">
      <c r="A1308" s="1">
        <v>45620.452025462961</v>
      </c>
      <c r="B1308" s="1" t="str">
        <f>TEXT(sensor_data[[#This Row],[Timestamp]], "MMMM")</f>
        <v>November</v>
      </c>
      <c r="C13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08" s="2">
        <f>MONTH(sensor_data[[#This Row],[Timestamp]])</f>
        <v>11</v>
      </c>
      <c r="E1308" s="2">
        <f>DAY(sensor_data[[#This Row],[Timestamp]])</f>
        <v>24</v>
      </c>
      <c r="F1308" t="s">
        <v>511</v>
      </c>
      <c r="H1308">
        <v>75.900000000000006</v>
      </c>
      <c r="I1308">
        <v>47.2</v>
      </c>
      <c r="J1308" t="b">
        <v>1</v>
      </c>
      <c r="K1308">
        <v>4.5</v>
      </c>
      <c r="L1308" t="str">
        <f>IF(sensor_data[[#This Row],[HVAC Setting]]&lt;=2, "Low", IF(sensor_data[[#This Row],[HVAC Setting]]=3, "Normal", "High"))</f>
        <v>High</v>
      </c>
      <c r="M1308">
        <v>27.82</v>
      </c>
      <c r="N1308">
        <v>27.82</v>
      </c>
      <c r="O1308">
        <f>(sensor_data[[#This Row],[Energy Consumption]]-AVERAGE(sensor_data[Energy Consumption]))/_xlfn.STDEV.P(sensor_data[Energy Consumption])</f>
        <v>7.4636811381805626E-2</v>
      </c>
      <c r="P1308" t="str">
        <f>IF(ABS(sensor_data[[#This Row],[z_zcore]])&gt;3, "Outlier", "Normal")</f>
        <v>Normal</v>
      </c>
      <c r="Q1308">
        <f>AVERAGEIF(sensor_data[Unit ID], sensor_data[[#This Row],[Unit ID]], sensor_data[EC])</f>
        <v>16.499729729729726</v>
      </c>
      <c r="R1308">
        <f>IF(ISBLANK(sensor_data[[#This Row],[EC]]), sensor_data[[#This Row],[average]], sensor_data[[#This Row],[EC]])</f>
        <v>27.82</v>
      </c>
      <c r="S1308" t="str">
        <f>IF(sensor_data[[#This Row],[Filled Energy Consumption]]&gt;AVERAGE(sensor_data[Filled Energy Consumption]), "High", "Low")</f>
        <v>High</v>
      </c>
      <c r="T1308" t="s">
        <v>264</v>
      </c>
      <c r="U1308" t="b">
        <v>1</v>
      </c>
      <c r="V1308">
        <v>22</v>
      </c>
      <c r="W1308">
        <v>1</v>
      </c>
      <c r="X1308" t="s">
        <v>17</v>
      </c>
    </row>
    <row r="1309" spans="1:24" x14ac:dyDescent="0.3">
      <c r="A1309" s="1">
        <v>45296.660208333335</v>
      </c>
      <c r="B1309" s="1" t="str">
        <f>TEXT(sensor_data[[#This Row],[Timestamp]], "MMMM")</f>
        <v>January</v>
      </c>
      <c r="C13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09" s="2">
        <f>MONTH(sensor_data[[#This Row],[Timestamp]])</f>
        <v>1</v>
      </c>
      <c r="E1309" s="2">
        <f>DAY(sensor_data[[#This Row],[Timestamp]])</f>
        <v>5</v>
      </c>
      <c r="F1309" t="s">
        <v>511</v>
      </c>
      <c r="H1309">
        <v>50.2</v>
      </c>
      <c r="I1309">
        <v>39.299999999999997</v>
      </c>
      <c r="J1309" t="b">
        <v>1</v>
      </c>
      <c r="K1309">
        <v>5</v>
      </c>
      <c r="L1309" t="str">
        <f>IF(sensor_data[[#This Row],[HVAC Setting]]&lt;=2, "Low", IF(sensor_data[[#This Row],[HVAC Setting]]=3, "Normal", "High"))</f>
        <v>High</v>
      </c>
      <c r="O1309">
        <f>(sensor_data[[#This Row],[Energy Consumption]]-AVERAGE(sensor_data[Energy Consumption]))/_xlfn.STDEV.P(sensor_data[Energy Consumption])</f>
        <v>-0.24886299575285079</v>
      </c>
      <c r="P1309" t="str">
        <f>IF(ABS(sensor_data[[#This Row],[z_zcore]])&gt;3, "Outlier", "Normal")</f>
        <v>Normal</v>
      </c>
      <c r="Q1309">
        <f>AVERAGEIF(sensor_data[Unit ID], sensor_data[[#This Row],[Unit ID]], sensor_data[EC])</f>
        <v>16.499729729729726</v>
      </c>
      <c r="R1309">
        <f>IF(ISBLANK(sensor_data[[#This Row],[EC]]), sensor_data[[#This Row],[average]], sensor_data[[#This Row],[EC]])</f>
        <v>16.499729729729726</v>
      </c>
      <c r="S1309" t="str">
        <f>IF(sensor_data[[#This Row],[Filled Energy Consumption]]&gt;AVERAGE(sensor_data[Filled Energy Consumption]), "High", "Low")</f>
        <v>Low</v>
      </c>
      <c r="T1309" t="s">
        <v>356</v>
      </c>
      <c r="U1309" t="b">
        <v>1</v>
      </c>
      <c r="V1309">
        <v>22</v>
      </c>
      <c r="W1309">
        <v>1</v>
      </c>
      <c r="X1309" t="s">
        <v>17</v>
      </c>
    </row>
    <row r="1310" spans="1:24" x14ac:dyDescent="0.3">
      <c r="A1310" s="1">
        <v>45385.014768518522</v>
      </c>
      <c r="B1310" s="1" t="str">
        <f>TEXT(sensor_data[[#This Row],[Timestamp]], "MMMM")</f>
        <v>April</v>
      </c>
      <c r="C13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10" s="2">
        <f>MONTH(sensor_data[[#This Row],[Timestamp]])</f>
        <v>4</v>
      </c>
      <c r="E1310" s="2">
        <f>DAY(sensor_data[[#This Row],[Timestamp]])</f>
        <v>3</v>
      </c>
      <c r="F1310" t="s">
        <v>511</v>
      </c>
      <c r="H1310">
        <v>65.8</v>
      </c>
      <c r="I1310">
        <v>42.9</v>
      </c>
      <c r="J1310" t="b">
        <v>0</v>
      </c>
      <c r="K1310">
        <v>1</v>
      </c>
      <c r="L1310" t="str">
        <f>IF(sensor_data[[#This Row],[HVAC Setting]]&lt;=2, "Low", IF(sensor_data[[#This Row],[HVAC Setting]]=3, "Normal", "High"))</f>
        <v>Low</v>
      </c>
      <c r="M1310">
        <v>5</v>
      </c>
      <c r="N1310">
        <v>5</v>
      </c>
      <c r="O1310">
        <f>(sensor_data[[#This Row],[Energy Consumption]]-AVERAGE(sensor_data[Energy Consumption]))/_xlfn.STDEV.P(sensor_data[Energy Consumption])</f>
        <v>-0.19072140568551499</v>
      </c>
      <c r="P1310" t="str">
        <f>IF(ABS(sensor_data[[#This Row],[z_zcore]])&gt;3, "Outlier", "Normal")</f>
        <v>Normal</v>
      </c>
      <c r="Q1310">
        <f>AVERAGEIF(sensor_data[Unit ID], sensor_data[[#This Row],[Unit ID]], sensor_data[EC])</f>
        <v>16.499729729729726</v>
      </c>
      <c r="R1310">
        <f>IF(ISBLANK(sensor_data[[#This Row],[EC]]), sensor_data[[#This Row],[average]], sensor_data[[#This Row],[EC]])</f>
        <v>5</v>
      </c>
      <c r="S1310" t="str">
        <f>IF(sensor_data[[#This Row],[Filled Energy Consumption]]&gt;AVERAGE(sensor_data[Filled Energy Consumption]), "High", "Low")</f>
        <v>Low</v>
      </c>
      <c r="T1310" t="s">
        <v>531</v>
      </c>
      <c r="U1310" t="b">
        <v>0</v>
      </c>
      <c r="V1310">
        <v>12</v>
      </c>
      <c r="W1310">
        <v>0</v>
      </c>
      <c r="X1310" t="s">
        <v>17</v>
      </c>
    </row>
    <row r="1311" spans="1:24" x14ac:dyDescent="0.3">
      <c r="A1311" s="1">
        <v>45378.185972222222</v>
      </c>
      <c r="B1311" s="1" t="str">
        <f>TEXT(sensor_data[[#This Row],[Timestamp]], "MMMM")</f>
        <v>March</v>
      </c>
      <c r="C13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11" s="2">
        <f>MONTH(sensor_data[[#This Row],[Timestamp]])</f>
        <v>3</v>
      </c>
      <c r="E1311" s="2">
        <f>DAY(sensor_data[[#This Row],[Timestamp]])</f>
        <v>27</v>
      </c>
      <c r="F1311" t="s">
        <v>511</v>
      </c>
      <c r="H1311">
        <v>71.400000000000006</v>
      </c>
      <c r="I1311">
        <v>59</v>
      </c>
      <c r="J1311" t="b">
        <v>0</v>
      </c>
      <c r="K1311">
        <v>0</v>
      </c>
      <c r="L1311" t="str">
        <f>IF(sensor_data[[#This Row],[HVAC Setting]]&lt;=2, "Low", IF(sensor_data[[#This Row],[HVAC Setting]]=3, "Normal", "High"))</f>
        <v>Low</v>
      </c>
      <c r="M1311">
        <v>0</v>
      </c>
      <c r="N1311">
        <v>0</v>
      </c>
      <c r="O1311">
        <f>(sensor_data[[#This Row],[Energy Consumption]]-AVERAGE(sensor_data[Energy Consumption]))/_xlfn.STDEV.P(sensor_data[Energy Consumption])</f>
        <v>-0.24886299575285079</v>
      </c>
      <c r="P1311" t="str">
        <f>IF(ABS(sensor_data[[#This Row],[z_zcore]])&gt;3, "Outlier", "Normal")</f>
        <v>Normal</v>
      </c>
      <c r="Q1311">
        <f>AVERAGEIF(sensor_data[Unit ID], sensor_data[[#This Row],[Unit ID]], sensor_data[EC])</f>
        <v>16.499729729729726</v>
      </c>
      <c r="R1311">
        <f>IF(ISBLANK(sensor_data[[#This Row],[EC]]), sensor_data[[#This Row],[average]], sensor_data[[#This Row],[EC]])</f>
        <v>0</v>
      </c>
      <c r="S1311" t="str">
        <f>IF(sensor_data[[#This Row],[Filled Energy Consumption]]&gt;AVERAGE(sensor_data[Filled Energy Consumption]), "High", "Low")</f>
        <v>Low</v>
      </c>
      <c r="T1311" t="s">
        <v>422</v>
      </c>
      <c r="U1311" t="b">
        <v>0</v>
      </c>
      <c r="V1311">
        <v>12</v>
      </c>
      <c r="W1311">
        <v>1</v>
      </c>
      <c r="X1311" t="s">
        <v>17</v>
      </c>
    </row>
    <row r="1312" spans="1:24" x14ac:dyDescent="0.3">
      <c r="A1312" s="1">
        <v>45552.012928240743</v>
      </c>
      <c r="B1312" s="1" t="str">
        <f>TEXT(sensor_data[[#This Row],[Timestamp]], "MMMM")</f>
        <v>September</v>
      </c>
      <c r="C13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12" s="2">
        <f>MONTH(sensor_data[[#This Row],[Timestamp]])</f>
        <v>9</v>
      </c>
      <c r="E1312" s="2">
        <f>DAY(sensor_data[[#This Row],[Timestamp]])</f>
        <v>17</v>
      </c>
      <c r="F1312" t="s">
        <v>511</v>
      </c>
      <c r="H1312">
        <v>65.2</v>
      </c>
      <c r="I1312">
        <v>52.8</v>
      </c>
      <c r="J1312" t="b">
        <v>0</v>
      </c>
      <c r="K1312">
        <v>1</v>
      </c>
      <c r="L1312" t="str">
        <f>IF(sensor_data[[#This Row],[HVAC Setting]]&lt;=2, "Low", IF(sensor_data[[#This Row],[HVAC Setting]]=3, "Normal", "High"))</f>
        <v>Low</v>
      </c>
      <c r="M1312">
        <v>5</v>
      </c>
      <c r="N1312">
        <v>5</v>
      </c>
      <c r="O1312">
        <f>(sensor_data[[#This Row],[Energy Consumption]]-AVERAGE(sensor_data[Energy Consumption]))/_xlfn.STDEV.P(sensor_data[Energy Consumption])</f>
        <v>-0.19072140568551499</v>
      </c>
      <c r="P1312" t="str">
        <f>IF(ABS(sensor_data[[#This Row],[z_zcore]])&gt;3, "Outlier", "Normal")</f>
        <v>Normal</v>
      </c>
      <c r="Q1312">
        <f>AVERAGEIF(sensor_data[Unit ID], sensor_data[[#This Row],[Unit ID]], sensor_data[EC])</f>
        <v>16.499729729729726</v>
      </c>
      <c r="R1312">
        <f>IF(ISBLANK(sensor_data[[#This Row],[EC]]), sensor_data[[#This Row],[average]], sensor_data[[#This Row],[EC]])</f>
        <v>5</v>
      </c>
      <c r="S1312" t="str">
        <f>IF(sensor_data[[#This Row],[Filled Energy Consumption]]&gt;AVERAGE(sensor_data[Filled Energy Consumption]), "High", "Low")</f>
        <v>Low</v>
      </c>
      <c r="T1312" t="s">
        <v>461</v>
      </c>
      <c r="U1312" t="b">
        <v>0</v>
      </c>
      <c r="V1312">
        <v>17</v>
      </c>
      <c r="W1312">
        <v>1</v>
      </c>
      <c r="X1312" t="s">
        <v>17</v>
      </c>
    </row>
    <row r="1313" spans="1:24" x14ac:dyDescent="0.3">
      <c r="A1313" s="1">
        <v>45489.384027777778</v>
      </c>
      <c r="B1313" s="1" t="str">
        <f>TEXT(sensor_data[[#This Row],[Timestamp]], "MMMM")</f>
        <v>July</v>
      </c>
      <c r="C13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13" s="2">
        <f>MONTH(sensor_data[[#This Row],[Timestamp]])</f>
        <v>7</v>
      </c>
      <c r="E1313" s="2">
        <f>DAY(sensor_data[[#This Row],[Timestamp]])</f>
        <v>16</v>
      </c>
      <c r="F1313" t="s">
        <v>511</v>
      </c>
      <c r="H1313">
        <v>100.4</v>
      </c>
      <c r="I1313">
        <v>63.1</v>
      </c>
      <c r="J1313" t="b">
        <v>1</v>
      </c>
      <c r="K1313">
        <v>3</v>
      </c>
      <c r="L1313" t="str">
        <f>IF(sensor_data[[#This Row],[HVAC Setting]]&lt;=2, "Low", IF(sensor_data[[#This Row],[HVAC Setting]]=3, "Normal", "High"))</f>
        <v>Normal</v>
      </c>
      <c r="M1313">
        <v>19.260000000000002</v>
      </c>
      <c r="N1313">
        <v>19.260000000000002</v>
      </c>
      <c r="O1313">
        <f>(sensor_data[[#This Row],[Energy Consumption]]-AVERAGE(sensor_data[Energy Consumption]))/_xlfn.STDEV.P(sensor_data[Energy Consumption])</f>
        <v>-2.4901590813473248E-2</v>
      </c>
      <c r="P1313" t="str">
        <f>IF(ABS(sensor_data[[#This Row],[z_zcore]])&gt;3, "Outlier", "Normal")</f>
        <v>Normal</v>
      </c>
      <c r="Q1313">
        <f>AVERAGEIF(sensor_data[Unit ID], sensor_data[[#This Row],[Unit ID]], sensor_data[EC])</f>
        <v>16.499729729729726</v>
      </c>
      <c r="R1313">
        <f>IF(ISBLANK(sensor_data[[#This Row],[EC]]), sensor_data[[#This Row],[average]], sensor_data[[#This Row],[EC]])</f>
        <v>19.260000000000002</v>
      </c>
      <c r="S1313" t="str">
        <f>IF(sensor_data[[#This Row],[Filled Energy Consumption]]&gt;AVERAGE(sensor_data[Filled Energy Consumption]), "High", "Low")</f>
        <v>High</v>
      </c>
      <c r="T1313" t="s">
        <v>525</v>
      </c>
      <c r="U1313" t="b">
        <v>1</v>
      </c>
      <c r="V1313">
        <v>13</v>
      </c>
      <c r="W1313">
        <v>1</v>
      </c>
      <c r="X1313" t="s">
        <v>17</v>
      </c>
    </row>
    <row r="1314" spans="1:24" x14ac:dyDescent="0.3">
      <c r="A1314" s="1">
        <v>45367.22115740741</v>
      </c>
      <c r="B1314" s="1" t="str">
        <f>TEXT(sensor_data[[#This Row],[Timestamp]], "MMMM")</f>
        <v>March</v>
      </c>
      <c r="C13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14" s="2">
        <f>MONTH(sensor_data[[#This Row],[Timestamp]])</f>
        <v>3</v>
      </c>
      <c r="E1314" s="2">
        <f>DAY(sensor_data[[#This Row],[Timestamp]])</f>
        <v>16</v>
      </c>
      <c r="F1314" t="s">
        <v>511</v>
      </c>
      <c r="H1314">
        <v>60.6</v>
      </c>
      <c r="I1314">
        <v>34.299999999999997</v>
      </c>
      <c r="J1314" t="b">
        <v>1</v>
      </c>
      <c r="K1314">
        <v>2.5</v>
      </c>
      <c r="L1314" t="str">
        <f>IF(sensor_data[[#This Row],[HVAC Setting]]&lt;=2, "Low", IF(sensor_data[[#This Row],[HVAC Setting]]=3, "Normal", "High"))</f>
        <v>High</v>
      </c>
      <c r="M1314">
        <v>16.21</v>
      </c>
      <c r="N1314">
        <v>16.21</v>
      </c>
      <c r="O1314">
        <f>(sensor_data[[#This Row],[Energy Consumption]]-AVERAGE(sensor_data[Energy Consumption]))/_xlfn.STDEV.P(sensor_data[Energy Consumption])</f>
        <v>-6.0367960754548096E-2</v>
      </c>
      <c r="P1314" t="str">
        <f>IF(ABS(sensor_data[[#This Row],[z_zcore]])&gt;3, "Outlier", "Normal")</f>
        <v>Normal</v>
      </c>
      <c r="Q1314">
        <f>AVERAGEIF(sensor_data[Unit ID], sensor_data[[#This Row],[Unit ID]], sensor_data[EC])</f>
        <v>16.499729729729726</v>
      </c>
      <c r="R1314">
        <f>IF(ISBLANK(sensor_data[[#This Row],[EC]]), sensor_data[[#This Row],[average]], sensor_data[[#This Row],[EC]])</f>
        <v>16.21</v>
      </c>
      <c r="S1314" t="str">
        <f>IF(sensor_data[[#This Row],[Filled Energy Consumption]]&gt;AVERAGE(sensor_data[Filled Energy Consumption]), "High", "Low")</f>
        <v>Low</v>
      </c>
      <c r="T1314" t="s">
        <v>206</v>
      </c>
      <c r="U1314" t="b">
        <v>1</v>
      </c>
      <c r="V1314">
        <v>16</v>
      </c>
      <c r="W1314">
        <v>0</v>
      </c>
      <c r="X1314" t="s">
        <v>19</v>
      </c>
    </row>
    <row r="1315" spans="1:24" x14ac:dyDescent="0.3">
      <c r="A1315" s="1">
        <v>45400.734097222223</v>
      </c>
      <c r="B1315" s="1" t="str">
        <f>TEXT(sensor_data[[#This Row],[Timestamp]], "MMMM")</f>
        <v>April</v>
      </c>
      <c r="C13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15" s="2">
        <f>MONTH(sensor_data[[#This Row],[Timestamp]])</f>
        <v>4</v>
      </c>
      <c r="E1315" s="2">
        <f>DAY(sensor_data[[#This Row],[Timestamp]])</f>
        <v>18</v>
      </c>
      <c r="F1315" t="s">
        <v>511</v>
      </c>
      <c r="H1315">
        <v>71.400000000000006</v>
      </c>
      <c r="I1315">
        <v>44.7</v>
      </c>
      <c r="J1315" t="b">
        <v>1</v>
      </c>
      <c r="K1315">
        <v>4</v>
      </c>
      <c r="L1315" t="str">
        <f>IF(sensor_data[[#This Row],[HVAC Setting]]&lt;=2, "Low", IF(sensor_data[[#This Row],[HVAC Setting]]=3, "Normal", "High"))</f>
        <v>High</v>
      </c>
      <c r="M1315">
        <v>23.83</v>
      </c>
      <c r="N1315">
        <v>23.83</v>
      </c>
      <c r="O1315">
        <f>(sensor_data[[#This Row],[Energy Consumption]]-AVERAGE(sensor_data[Energy Consumption]))/_xlfn.STDEV.P(sensor_data[Energy Consumption])</f>
        <v>2.8239822508071638E-2</v>
      </c>
      <c r="P1315" t="str">
        <f>IF(ABS(sensor_data[[#This Row],[z_zcore]])&gt;3, "Outlier", "Normal")</f>
        <v>Normal</v>
      </c>
      <c r="Q1315">
        <f>AVERAGEIF(sensor_data[Unit ID], sensor_data[[#This Row],[Unit ID]], sensor_data[EC])</f>
        <v>16.499729729729726</v>
      </c>
      <c r="R1315">
        <f>IF(ISBLANK(sensor_data[[#This Row],[EC]]), sensor_data[[#This Row],[average]], sensor_data[[#This Row],[EC]])</f>
        <v>23.83</v>
      </c>
      <c r="S1315" t="str">
        <f>IF(sensor_data[[#This Row],[Filled Energy Consumption]]&gt;AVERAGE(sensor_data[Filled Energy Consumption]), "High", "Low")</f>
        <v>High</v>
      </c>
      <c r="T1315" t="s">
        <v>536</v>
      </c>
      <c r="U1315" t="b">
        <v>1</v>
      </c>
      <c r="V1315">
        <v>13</v>
      </c>
      <c r="W1315">
        <v>1</v>
      </c>
      <c r="X1315" t="s">
        <v>19</v>
      </c>
    </row>
    <row r="1316" spans="1:24" x14ac:dyDescent="0.3">
      <c r="A1316" s="1">
        <v>45386.301944444444</v>
      </c>
      <c r="B1316" s="1" t="str">
        <f>TEXT(sensor_data[[#This Row],[Timestamp]], "MMMM")</f>
        <v>April</v>
      </c>
      <c r="C13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16" s="2">
        <f>MONTH(sensor_data[[#This Row],[Timestamp]])</f>
        <v>4</v>
      </c>
      <c r="E1316" s="2">
        <f>DAY(sensor_data[[#This Row],[Timestamp]])</f>
        <v>4</v>
      </c>
      <c r="F1316" t="s">
        <v>511</v>
      </c>
      <c r="H1316">
        <v>64.3</v>
      </c>
      <c r="I1316">
        <v>32.799999999999997</v>
      </c>
      <c r="J1316" t="b">
        <v>1</v>
      </c>
      <c r="K1316">
        <v>3</v>
      </c>
      <c r="L1316" t="str">
        <f>IF(sensor_data[[#This Row],[HVAC Setting]]&lt;=2, "Low", IF(sensor_data[[#This Row],[HVAC Setting]]=3, "Normal", "High"))</f>
        <v>Normal</v>
      </c>
      <c r="M1316">
        <v>17.73</v>
      </c>
      <c r="N1316">
        <v>17.73</v>
      </c>
      <c r="O1316">
        <f>(sensor_data[[#This Row],[Energy Consumption]]-AVERAGE(sensor_data[Energy Consumption]))/_xlfn.STDEV.P(sensor_data[Energy Consumption])</f>
        <v>-4.2692917374078015E-2</v>
      </c>
      <c r="P1316" t="str">
        <f>IF(ABS(sensor_data[[#This Row],[z_zcore]])&gt;3, "Outlier", "Normal")</f>
        <v>Normal</v>
      </c>
      <c r="Q1316">
        <f>AVERAGEIF(sensor_data[Unit ID], sensor_data[[#This Row],[Unit ID]], sensor_data[EC])</f>
        <v>16.499729729729726</v>
      </c>
      <c r="R1316">
        <f>IF(ISBLANK(sensor_data[[#This Row],[EC]]), sensor_data[[#This Row],[average]], sensor_data[[#This Row],[EC]])</f>
        <v>17.73</v>
      </c>
      <c r="S1316" t="str">
        <f>IF(sensor_data[[#This Row],[Filled Energy Consumption]]&gt;AVERAGE(sensor_data[Filled Energy Consumption]), "High", "Low")</f>
        <v>Low</v>
      </c>
      <c r="T1316" t="s">
        <v>106</v>
      </c>
      <c r="U1316" t="b">
        <v>1</v>
      </c>
      <c r="V1316">
        <v>18</v>
      </c>
      <c r="W1316">
        <v>0</v>
      </c>
      <c r="X1316" t="s">
        <v>19</v>
      </c>
    </row>
    <row r="1317" spans="1:24" x14ac:dyDescent="0.3">
      <c r="A1317" s="1">
        <v>45488.953090277777</v>
      </c>
      <c r="B1317" s="1" t="str">
        <f>TEXT(sensor_data[[#This Row],[Timestamp]], "MMMM")</f>
        <v>July</v>
      </c>
      <c r="C13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17" s="2">
        <f>MONTH(sensor_data[[#This Row],[Timestamp]])</f>
        <v>7</v>
      </c>
      <c r="E1317" s="2">
        <f>DAY(sensor_data[[#This Row],[Timestamp]])</f>
        <v>15</v>
      </c>
      <c r="F1317" t="s">
        <v>511</v>
      </c>
      <c r="H1317">
        <v>79.400000000000006</v>
      </c>
      <c r="I1317">
        <v>50.8</v>
      </c>
      <c r="J1317" t="b">
        <v>0</v>
      </c>
      <c r="K1317">
        <v>2</v>
      </c>
      <c r="L1317" t="str">
        <f>IF(sensor_data[[#This Row],[HVAC Setting]]&lt;=2, "Low", IF(sensor_data[[#This Row],[HVAC Setting]]=3, "Normal", "High"))</f>
        <v>Low</v>
      </c>
      <c r="M1317">
        <v>10</v>
      </c>
      <c r="N1317">
        <v>10</v>
      </c>
      <c r="O1317">
        <f>(sensor_data[[#This Row],[Energy Consumption]]-AVERAGE(sensor_data[Energy Consumption]))/_xlfn.STDEV.P(sensor_data[Energy Consumption])</f>
        <v>-0.13257981561817916</v>
      </c>
      <c r="P1317" t="str">
        <f>IF(ABS(sensor_data[[#This Row],[z_zcore]])&gt;3, "Outlier", "Normal")</f>
        <v>Normal</v>
      </c>
      <c r="Q1317">
        <f>AVERAGEIF(sensor_data[Unit ID], sensor_data[[#This Row],[Unit ID]], sensor_data[EC])</f>
        <v>16.499729729729726</v>
      </c>
      <c r="R1317">
        <f>IF(ISBLANK(sensor_data[[#This Row],[EC]]), sensor_data[[#This Row],[average]], sensor_data[[#This Row],[EC]])</f>
        <v>10</v>
      </c>
      <c r="S1317" t="str">
        <f>IF(sensor_data[[#This Row],[Filled Energy Consumption]]&gt;AVERAGE(sensor_data[Filled Energy Consumption]), "High", "Low")</f>
        <v>Low</v>
      </c>
      <c r="T1317" t="s">
        <v>226</v>
      </c>
      <c r="U1317" t="b">
        <v>0</v>
      </c>
      <c r="V1317">
        <v>12</v>
      </c>
      <c r="W1317">
        <v>1</v>
      </c>
      <c r="X1317" t="s">
        <v>19</v>
      </c>
    </row>
    <row r="1318" spans="1:24" x14ac:dyDescent="0.3">
      <c r="A1318" s="1">
        <v>45413.09584490741</v>
      </c>
      <c r="B1318" s="1" t="str">
        <f>TEXT(sensor_data[[#This Row],[Timestamp]], "MMMM")</f>
        <v>May</v>
      </c>
      <c r="C13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18" s="2">
        <f>MONTH(sensor_data[[#This Row],[Timestamp]])</f>
        <v>5</v>
      </c>
      <c r="E1318" s="2">
        <f>DAY(sensor_data[[#This Row],[Timestamp]])</f>
        <v>1</v>
      </c>
      <c r="F1318" t="s">
        <v>511</v>
      </c>
      <c r="H1318">
        <v>75.2</v>
      </c>
      <c r="I1318">
        <v>38.700000000000003</v>
      </c>
      <c r="J1318" t="b">
        <v>0</v>
      </c>
      <c r="K1318">
        <v>2</v>
      </c>
      <c r="L1318" t="str">
        <f>IF(sensor_data[[#This Row],[HVAC Setting]]&lt;=2, "Low", IF(sensor_data[[#This Row],[HVAC Setting]]=3, "Normal", "High"))</f>
        <v>Low</v>
      </c>
      <c r="M1318">
        <v>11</v>
      </c>
      <c r="N1318">
        <v>11</v>
      </c>
      <c r="O1318">
        <f>(sensor_data[[#This Row],[Energy Consumption]]-AVERAGE(sensor_data[Energy Consumption]))/_xlfn.STDEV.P(sensor_data[Energy Consumption])</f>
        <v>-0.12095149760471202</v>
      </c>
      <c r="P1318" t="str">
        <f>IF(ABS(sensor_data[[#This Row],[z_zcore]])&gt;3, "Outlier", "Normal")</f>
        <v>Normal</v>
      </c>
      <c r="Q1318">
        <f>AVERAGEIF(sensor_data[Unit ID], sensor_data[[#This Row],[Unit ID]], sensor_data[EC])</f>
        <v>16.499729729729726</v>
      </c>
      <c r="R1318">
        <f>IF(ISBLANK(sensor_data[[#This Row],[EC]]), sensor_data[[#This Row],[average]], sensor_data[[#This Row],[EC]])</f>
        <v>11</v>
      </c>
      <c r="S1318" t="str">
        <f>IF(sensor_data[[#This Row],[Filled Energy Consumption]]&gt;AVERAGE(sensor_data[Filled Energy Consumption]), "High", "Low")</f>
        <v>Low</v>
      </c>
      <c r="T1318" t="s">
        <v>317</v>
      </c>
      <c r="U1318" t="b">
        <v>0</v>
      </c>
      <c r="V1318">
        <v>6</v>
      </c>
      <c r="W1318">
        <v>0</v>
      </c>
      <c r="X1318" t="s">
        <v>14</v>
      </c>
    </row>
    <row r="1319" spans="1:24" x14ac:dyDescent="0.3">
      <c r="A1319" s="1">
        <v>45424.987905092596</v>
      </c>
      <c r="B1319" s="1" t="str">
        <f>TEXT(sensor_data[[#This Row],[Timestamp]], "MMMM")</f>
        <v>May</v>
      </c>
      <c r="C13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19" s="2">
        <f>MONTH(sensor_data[[#This Row],[Timestamp]])</f>
        <v>5</v>
      </c>
      <c r="E1319" s="2">
        <f>DAY(sensor_data[[#This Row],[Timestamp]])</f>
        <v>12</v>
      </c>
      <c r="F1319" t="s">
        <v>511</v>
      </c>
      <c r="H1319">
        <v>64.7</v>
      </c>
      <c r="I1319">
        <v>57.6</v>
      </c>
      <c r="J1319" t="b">
        <v>1</v>
      </c>
      <c r="K1319">
        <v>2.5</v>
      </c>
      <c r="L1319" t="str">
        <f>IF(sensor_data[[#This Row],[HVAC Setting]]&lt;=2, "Low", IF(sensor_data[[#This Row],[HVAC Setting]]=3, "Normal", "High"))</f>
        <v>High</v>
      </c>
      <c r="M1319">
        <v>16.63</v>
      </c>
      <c r="N1319">
        <v>16.63</v>
      </c>
      <c r="O1319">
        <f>(sensor_data[[#This Row],[Energy Consumption]]-AVERAGE(sensor_data[Energy Consumption]))/_xlfn.STDEV.P(sensor_data[Energy Consumption])</f>
        <v>-5.5484067188891914E-2</v>
      </c>
      <c r="P1319" t="str">
        <f>IF(ABS(sensor_data[[#This Row],[z_zcore]])&gt;3, "Outlier", "Normal")</f>
        <v>Normal</v>
      </c>
      <c r="Q1319">
        <f>AVERAGEIF(sensor_data[Unit ID], sensor_data[[#This Row],[Unit ID]], sensor_data[EC])</f>
        <v>16.499729729729726</v>
      </c>
      <c r="R1319">
        <f>IF(ISBLANK(sensor_data[[#This Row],[EC]]), sensor_data[[#This Row],[average]], sensor_data[[#This Row],[EC]])</f>
        <v>16.63</v>
      </c>
      <c r="S1319" t="str">
        <f>IF(sensor_data[[#This Row],[Filled Energy Consumption]]&gt;AVERAGE(sensor_data[Filled Energy Consumption]), "High", "Low")</f>
        <v>Low</v>
      </c>
      <c r="T1319" t="s">
        <v>136</v>
      </c>
      <c r="U1319" t="b">
        <v>1</v>
      </c>
      <c r="V1319">
        <v>12</v>
      </c>
      <c r="W1319">
        <v>1</v>
      </c>
      <c r="X1319" t="s">
        <v>17</v>
      </c>
    </row>
    <row r="1320" spans="1:24" x14ac:dyDescent="0.3">
      <c r="A1320" s="1">
        <v>45514.868379629632</v>
      </c>
      <c r="B1320" s="1" t="str">
        <f>TEXT(sensor_data[[#This Row],[Timestamp]], "MMMM")</f>
        <v>August</v>
      </c>
      <c r="C13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20" s="2">
        <f>MONTH(sensor_data[[#This Row],[Timestamp]])</f>
        <v>8</v>
      </c>
      <c r="E1320" s="2">
        <f>DAY(sensor_data[[#This Row],[Timestamp]])</f>
        <v>10</v>
      </c>
      <c r="F1320" t="s">
        <v>511</v>
      </c>
      <c r="H1320">
        <v>96.4</v>
      </c>
      <c r="I1320">
        <v>42.8</v>
      </c>
      <c r="J1320" t="b">
        <v>1</v>
      </c>
      <c r="K1320">
        <v>5</v>
      </c>
      <c r="L1320" t="str">
        <f>IF(sensor_data[[#This Row],[HVAC Setting]]&lt;=2, "Low", IF(sensor_data[[#This Row],[HVAC Setting]]=3, "Normal", "High"))</f>
        <v>High</v>
      </c>
      <c r="M1320">
        <v>34.44</v>
      </c>
      <c r="N1320">
        <v>34.44</v>
      </c>
      <c r="O1320">
        <f>(sensor_data[[#This Row],[Energy Consumption]]-AVERAGE(sensor_data[Energy Consumption]))/_xlfn.STDEV.P(sensor_data[Energy Consumption])</f>
        <v>0.1516162766309582</v>
      </c>
      <c r="P1320" t="str">
        <f>IF(ABS(sensor_data[[#This Row],[z_zcore]])&gt;3, "Outlier", "Normal")</f>
        <v>Normal</v>
      </c>
      <c r="Q1320">
        <f>AVERAGEIF(sensor_data[Unit ID], sensor_data[[#This Row],[Unit ID]], sensor_data[EC])</f>
        <v>16.499729729729726</v>
      </c>
      <c r="R1320">
        <f>IF(ISBLANK(sensor_data[[#This Row],[EC]]), sensor_data[[#This Row],[average]], sensor_data[[#This Row],[EC]])</f>
        <v>34.44</v>
      </c>
      <c r="S1320" t="str">
        <f>IF(sensor_data[[#This Row],[Filled Energy Consumption]]&gt;AVERAGE(sensor_data[Filled Energy Consumption]), "High", "Low")</f>
        <v>High</v>
      </c>
      <c r="T1320" t="s">
        <v>287</v>
      </c>
      <c r="U1320" t="b">
        <v>1</v>
      </c>
      <c r="V1320">
        <v>19</v>
      </c>
      <c r="W1320">
        <v>1</v>
      </c>
      <c r="X1320" t="s">
        <v>19</v>
      </c>
    </row>
    <row r="1321" spans="1:24" x14ac:dyDescent="0.3">
      <c r="A1321" s="1">
        <v>45584.544560185182</v>
      </c>
      <c r="B1321" s="1" t="str">
        <f>TEXT(sensor_data[[#This Row],[Timestamp]], "MMMM")</f>
        <v>October</v>
      </c>
      <c r="C13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21" s="2">
        <f>MONTH(sensor_data[[#This Row],[Timestamp]])</f>
        <v>10</v>
      </c>
      <c r="E1321" s="2">
        <f>DAY(sensor_data[[#This Row],[Timestamp]])</f>
        <v>19</v>
      </c>
      <c r="F1321" t="s">
        <v>511</v>
      </c>
      <c r="H1321">
        <v>63.5</v>
      </c>
      <c r="I1321">
        <v>38.9</v>
      </c>
      <c r="J1321" t="b">
        <v>1</v>
      </c>
      <c r="K1321">
        <v>2.5</v>
      </c>
      <c r="L1321" t="str">
        <f>IF(sensor_data[[#This Row],[HVAC Setting]]&lt;=2, "Low", IF(sensor_data[[#This Row],[HVAC Setting]]=3, "Normal", "High"))</f>
        <v>High</v>
      </c>
      <c r="M1321">
        <v>16.09</v>
      </c>
      <c r="N1321">
        <v>16.09</v>
      </c>
      <c r="O1321">
        <f>(sensor_data[[#This Row],[Energy Consumption]]-AVERAGE(sensor_data[Energy Consumption]))/_xlfn.STDEV.P(sensor_data[Energy Consumption])</f>
        <v>-6.176335891616417E-2</v>
      </c>
      <c r="P1321" t="str">
        <f>IF(ABS(sensor_data[[#This Row],[z_zcore]])&gt;3, "Outlier", "Normal")</f>
        <v>Normal</v>
      </c>
      <c r="Q1321">
        <f>AVERAGEIF(sensor_data[Unit ID], sensor_data[[#This Row],[Unit ID]], sensor_data[EC])</f>
        <v>16.499729729729726</v>
      </c>
      <c r="R1321">
        <f>IF(ISBLANK(sensor_data[[#This Row],[EC]]), sensor_data[[#This Row],[average]], sensor_data[[#This Row],[EC]])</f>
        <v>16.09</v>
      </c>
      <c r="S1321" t="str">
        <f>IF(sensor_data[[#This Row],[Filled Energy Consumption]]&gt;AVERAGE(sensor_data[Filled Energy Consumption]), "High", "Low")</f>
        <v>Low</v>
      </c>
      <c r="T1321" t="s">
        <v>221</v>
      </c>
      <c r="U1321" t="b">
        <v>1</v>
      </c>
      <c r="V1321">
        <v>1</v>
      </c>
      <c r="W1321">
        <v>1</v>
      </c>
      <c r="X1321" t="s">
        <v>19</v>
      </c>
    </row>
    <row r="1322" spans="1:24" x14ac:dyDescent="0.3">
      <c r="A1322" s="1">
        <v>45483.330972222226</v>
      </c>
      <c r="B1322" s="1" t="str">
        <f>TEXT(sensor_data[[#This Row],[Timestamp]], "MMMM")</f>
        <v>July</v>
      </c>
      <c r="C13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22" s="2">
        <f>MONTH(sensor_data[[#This Row],[Timestamp]])</f>
        <v>7</v>
      </c>
      <c r="E1322" s="2">
        <f>DAY(sensor_data[[#This Row],[Timestamp]])</f>
        <v>10</v>
      </c>
      <c r="F1322" t="s">
        <v>357</v>
      </c>
      <c r="H1322">
        <v>86.1</v>
      </c>
      <c r="I1322">
        <v>61.3</v>
      </c>
      <c r="J1322" t="b">
        <v>1</v>
      </c>
      <c r="K1322">
        <v>3</v>
      </c>
      <c r="L1322" t="str">
        <f>IF(sensor_data[[#This Row],[HVAC Setting]]&lt;=2, "Low", IF(sensor_data[[#This Row],[HVAC Setting]]=3, "Normal", "High"))</f>
        <v>Normal</v>
      </c>
      <c r="M1322">
        <v>19.37</v>
      </c>
      <c r="N1322">
        <v>19.37</v>
      </c>
      <c r="O1322">
        <f>(sensor_data[[#This Row],[Energy Consumption]]-AVERAGE(sensor_data[Energy Consumption]))/_xlfn.STDEV.P(sensor_data[Energy Consumption])</f>
        <v>-2.3622475831991868E-2</v>
      </c>
      <c r="P1322" t="str">
        <f>IF(ABS(sensor_data[[#This Row],[z_zcore]])&gt;3, "Outlier", "Normal")</f>
        <v>Normal</v>
      </c>
      <c r="Q1322">
        <f>AVERAGEIF(sensor_data[Unit ID], sensor_data[[#This Row],[Unit ID]], sensor_data[EC])</f>
        <v>17.811296296296295</v>
      </c>
      <c r="R1322">
        <f>IF(ISBLANK(sensor_data[[#This Row],[EC]]), sensor_data[[#This Row],[average]], sensor_data[[#This Row],[EC]])</f>
        <v>19.37</v>
      </c>
      <c r="S1322" t="str">
        <f>IF(sensor_data[[#This Row],[Filled Energy Consumption]]&gt;AVERAGE(sensor_data[Filled Energy Consumption]), "High", "Low")</f>
        <v>High</v>
      </c>
      <c r="T1322" t="s">
        <v>446</v>
      </c>
      <c r="U1322" t="b">
        <v>1</v>
      </c>
      <c r="V1322">
        <v>5</v>
      </c>
      <c r="W1322">
        <v>1</v>
      </c>
      <c r="X1322" t="s">
        <v>17</v>
      </c>
    </row>
    <row r="1323" spans="1:24" x14ac:dyDescent="0.3">
      <c r="A1323" s="1">
        <v>45371.534120370372</v>
      </c>
      <c r="B1323" s="1" t="str">
        <f>TEXT(sensor_data[[#This Row],[Timestamp]], "MMMM")</f>
        <v>March</v>
      </c>
      <c r="C13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23" s="2">
        <f>MONTH(sensor_data[[#This Row],[Timestamp]])</f>
        <v>3</v>
      </c>
      <c r="E1323" s="2">
        <f>DAY(sensor_data[[#This Row],[Timestamp]])</f>
        <v>20</v>
      </c>
      <c r="F1323" t="s">
        <v>357</v>
      </c>
      <c r="H1323">
        <v>78.2</v>
      </c>
      <c r="I1323">
        <v>32.299999999999997</v>
      </c>
      <c r="J1323" t="b">
        <v>0</v>
      </c>
      <c r="K1323">
        <v>3</v>
      </c>
      <c r="L1323" t="str">
        <f>IF(sensor_data[[#This Row],[HVAC Setting]]&lt;=2, "Low", IF(sensor_data[[#This Row],[HVAC Setting]]=3, "Normal", "High"))</f>
        <v>Normal</v>
      </c>
      <c r="O1323">
        <f>(sensor_data[[#This Row],[Energy Consumption]]-AVERAGE(sensor_data[Energy Consumption]))/_xlfn.STDEV.P(sensor_data[Energy Consumption])</f>
        <v>-0.24886299575285079</v>
      </c>
      <c r="P1323" t="str">
        <f>IF(ABS(sensor_data[[#This Row],[z_zcore]])&gt;3, "Outlier", "Normal")</f>
        <v>Normal</v>
      </c>
      <c r="Q1323">
        <f>AVERAGEIF(sensor_data[Unit ID], sensor_data[[#This Row],[Unit ID]], sensor_data[EC])</f>
        <v>17.811296296296295</v>
      </c>
      <c r="R1323">
        <f>IF(ISBLANK(sensor_data[[#This Row],[EC]]), sensor_data[[#This Row],[average]], sensor_data[[#This Row],[EC]])</f>
        <v>17.811296296296295</v>
      </c>
      <c r="S1323" t="str">
        <f>IF(sensor_data[[#This Row],[Filled Energy Consumption]]&gt;AVERAGE(sensor_data[Filled Energy Consumption]), "High", "Low")</f>
        <v>Low</v>
      </c>
      <c r="T1323" t="s">
        <v>69</v>
      </c>
      <c r="U1323" t="b">
        <v>0</v>
      </c>
      <c r="V1323">
        <v>24</v>
      </c>
      <c r="W1323">
        <v>1</v>
      </c>
      <c r="X1323" t="s">
        <v>19</v>
      </c>
    </row>
    <row r="1324" spans="1:24" x14ac:dyDescent="0.3">
      <c r="A1324" s="1">
        <v>45337.33320601852</v>
      </c>
      <c r="B1324" s="1" t="str">
        <f>TEXT(sensor_data[[#This Row],[Timestamp]], "MMMM")</f>
        <v>February</v>
      </c>
      <c r="C13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24" s="2">
        <f>MONTH(sensor_data[[#This Row],[Timestamp]])</f>
        <v>2</v>
      </c>
      <c r="E1324" s="2">
        <f>DAY(sensor_data[[#This Row],[Timestamp]])</f>
        <v>15</v>
      </c>
      <c r="F1324" t="s">
        <v>357</v>
      </c>
      <c r="H1324">
        <v>58.3</v>
      </c>
      <c r="I1324">
        <v>32.5</v>
      </c>
      <c r="J1324" t="b">
        <v>1</v>
      </c>
      <c r="K1324">
        <v>5</v>
      </c>
      <c r="L1324" t="str">
        <f>IF(sensor_data[[#This Row],[HVAC Setting]]&lt;=2, "Low", IF(sensor_data[[#This Row],[HVAC Setting]]=3, "Normal", "High"))</f>
        <v>High</v>
      </c>
      <c r="M1324">
        <v>27.12</v>
      </c>
      <c r="N1324">
        <v>27.12</v>
      </c>
      <c r="O1324">
        <f>(sensor_data[[#This Row],[Energy Consumption]]-AVERAGE(sensor_data[Energy Consumption]))/_xlfn.STDEV.P(sensor_data[Energy Consumption])</f>
        <v>6.6496988772378626E-2</v>
      </c>
      <c r="P1324" t="str">
        <f>IF(ABS(sensor_data[[#This Row],[z_zcore]])&gt;3, "Outlier", "Normal")</f>
        <v>Normal</v>
      </c>
      <c r="Q1324">
        <f>AVERAGEIF(sensor_data[Unit ID], sensor_data[[#This Row],[Unit ID]], sensor_data[EC])</f>
        <v>17.811296296296295</v>
      </c>
      <c r="R1324">
        <f>IF(ISBLANK(sensor_data[[#This Row],[EC]]), sensor_data[[#This Row],[average]], sensor_data[[#This Row],[EC]])</f>
        <v>27.12</v>
      </c>
      <c r="S1324" t="str">
        <f>IF(sensor_data[[#This Row],[Filled Energy Consumption]]&gt;AVERAGE(sensor_data[Filled Energy Consumption]), "High", "Low")</f>
        <v>High</v>
      </c>
      <c r="T1324" t="s">
        <v>407</v>
      </c>
      <c r="U1324" t="b">
        <v>1</v>
      </c>
      <c r="V1324">
        <v>6</v>
      </c>
      <c r="W1324">
        <v>1</v>
      </c>
      <c r="X1324" t="s">
        <v>19</v>
      </c>
    </row>
    <row r="1325" spans="1:24" x14ac:dyDescent="0.3">
      <c r="A1325" s="1">
        <v>45470.313807870371</v>
      </c>
      <c r="B1325" s="1" t="str">
        <f>TEXT(sensor_data[[#This Row],[Timestamp]], "MMMM")</f>
        <v>June</v>
      </c>
      <c r="C13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25" s="2">
        <f>MONTH(sensor_data[[#This Row],[Timestamp]])</f>
        <v>6</v>
      </c>
      <c r="E1325" s="2">
        <f>DAY(sensor_data[[#This Row],[Timestamp]])</f>
        <v>27</v>
      </c>
      <c r="F1325" t="s">
        <v>357</v>
      </c>
      <c r="H1325">
        <v>84.3</v>
      </c>
      <c r="I1325">
        <v>63.3</v>
      </c>
      <c r="J1325" t="b">
        <v>0</v>
      </c>
      <c r="K1325">
        <v>3</v>
      </c>
      <c r="L1325" t="str">
        <f>IF(sensor_data[[#This Row],[HVAC Setting]]&lt;=2, "Low", IF(sensor_data[[#This Row],[HVAC Setting]]=3, "Normal", "High"))</f>
        <v>Normal</v>
      </c>
      <c r="M1325">
        <v>15</v>
      </c>
      <c r="N1325">
        <v>15</v>
      </c>
      <c r="O1325">
        <f>(sensor_data[[#This Row],[Energy Consumption]]-AVERAGE(sensor_data[Energy Consumption]))/_xlfn.STDEV.P(sensor_data[Energy Consumption])</f>
        <v>-7.4438225550843368E-2</v>
      </c>
      <c r="P1325" t="str">
        <f>IF(ABS(sensor_data[[#This Row],[z_zcore]])&gt;3, "Outlier", "Normal")</f>
        <v>Normal</v>
      </c>
      <c r="Q1325">
        <f>AVERAGEIF(sensor_data[Unit ID], sensor_data[[#This Row],[Unit ID]], sensor_data[EC])</f>
        <v>17.811296296296295</v>
      </c>
      <c r="R1325">
        <f>IF(ISBLANK(sensor_data[[#This Row],[EC]]), sensor_data[[#This Row],[average]], sensor_data[[#This Row],[EC]])</f>
        <v>15</v>
      </c>
      <c r="S1325" t="str">
        <f>IF(sensor_data[[#This Row],[Filled Energy Consumption]]&gt;AVERAGE(sensor_data[Filled Energy Consumption]), "High", "Low")</f>
        <v>Low</v>
      </c>
      <c r="T1325" t="s">
        <v>130</v>
      </c>
      <c r="U1325" t="b">
        <v>0</v>
      </c>
      <c r="V1325">
        <v>14</v>
      </c>
      <c r="W1325">
        <v>0</v>
      </c>
      <c r="X1325" t="s">
        <v>14</v>
      </c>
    </row>
    <row r="1326" spans="1:24" x14ac:dyDescent="0.3">
      <c r="A1326" s="1">
        <v>45600.884143518517</v>
      </c>
      <c r="B1326" s="1" t="str">
        <f>TEXT(sensor_data[[#This Row],[Timestamp]], "MMMM")</f>
        <v>November</v>
      </c>
      <c r="C13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26" s="2">
        <f>MONTH(sensor_data[[#This Row],[Timestamp]])</f>
        <v>11</v>
      </c>
      <c r="E1326" s="2">
        <f>DAY(sensor_data[[#This Row],[Timestamp]])</f>
        <v>4</v>
      </c>
      <c r="F1326" t="s">
        <v>357</v>
      </c>
      <c r="H1326">
        <v>73</v>
      </c>
      <c r="I1326">
        <v>44.6</v>
      </c>
      <c r="J1326" t="b">
        <v>0</v>
      </c>
      <c r="K1326">
        <v>3</v>
      </c>
      <c r="L1326" t="str">
        <f>IF(sensor_data[[#This Row],[HVAC Setting]]&lt;=2, "Low", IF(sensor_data[[#This Row],[HVAC Setting]]=3, "Normal", "High"))</f>
        <v>Normal</v>
      </c>
      <c r="M1326">
        <v>15</v>
      </c>
      <c r="N1326">
        <v>15</v>
      </c>
      <c r="O1326">
        <f>(sensor_data[[#This Row],[Energy Consumption]]-AVERAGE(sensor_data[Energy Consumption]))/_xlfn.STDEV.P(sensor_data[Energy Consumption])</f>
        <v>-7.4438225550843368E-2</v>
      </c>
      <c r="P1326" t="str">
        <f>IF(ABS(sensor_data[[#This Row],[z_zcore]])&gt;3, "Outlier", "Normal")</f>
        <v>Normal</v>
      </c>
      <c r="Q1326">
        <f>AVERAGEIF(sensor_data[Unit ID], sensor_data[[#This Row],[Unit ID]], sensor_data[EC])</f>
        <v>17.811296296296295</v>
      </c>
      <c r="R1326">
        <f>IF(ISBLANK(sensor_data[[#This Row],[EC]]), sensor_data[[#This Row],[average]], sensor_data[[#This Row],[EC]])</f>
        <v>15</v>
      </c>
      <c r="S1326" t="str">
        <f>IF(sensor_data[[#This Row],[Filled Energy Consumption]]&gt;AVERAGE(sensor_data[Filled Energy Consumption]), "High", "Low")</f>
        <v>Low</v>
      </c>
      <c r="T1326" t="s">
        <v>477</v>
      </c>
      <c r="U1326" t="b">
        <v>0</v>
      </c>
      <c r="V1326">
        <v>3</v>
      </c>
      <c r="W1326">
        <v>1</v>
      </c>
      <c r="X1326" t="s">
        <v>14</v>
      </c>
    </row>
    <row r="1327" spans="1:24" x14ac:dyDescent="0.3">
      <c r="A1327" s="1">
        <v>45566.625555555554</v>
      </c>
      <c r="B1327" s="1" t="str">
        <f>TEXT(sensor_data[[#This Row],[Timestamp]], "MMMM")</f>
        <v>October</v>
      </c>
      <c r="C13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27" s="2">
        <f>MONTH(sensor_data[[#This Row],[Timestamp]])</f>
        <v>10</v>
      </c>
      <c r="E1327" s="2">
        <f>DAY(sensor_data[[#This Row],[Timestamp]])</f>
        <v>1</v>
      </c>
      <c r="F1327" t="s">
        <v>357</v>
      </c>
      <c r="H1327">
        <v>71.8</v>
      </c>
      <c r="I1327">
        <v>55.6</v>
      </c>
      <c r="J1327" t="b">
        <v>1</v>
      </c>
      <c r="K1327">
        <v>3</v>
      </c>
      <c r="L1327" t="str">
        <f>IF(sensor_data[[#This Row],[HVAC Setting]]&lt;=2, "Low", IF(sensor_data[[#This Row],[HVAC Setting]]=3, "Normal", "High"))</f>
        <v>Normal</v>
      </c>
      <c r="M1327">
        <v>17.14</v>
      </c>
      <c r="N1327">
        <v>17.14</v>
      </c>
      <c r="O1327">
        <f>(sensor_data[[#This Row],[Energy Consumption]]-AVERAGE(sensor_data[Energy Consumption]))/_xlfn.STDEV.P(sensor_data[Energy Consumption])</f>
        <v>-4.9553625002023642E-2</v>
      </c>
      <c r="P1327" t="str">
        <f>IF(ABS(sensor_data[[#This Row],[z_zcore]])&gt;3, "Outlier", "Normal")</f>
        <v>Normal</v>
      </c>
      <c r="Q1327">
        <f>AVERAGEIF(sensor_data[Unit ID], sensor_data[[#This Row],[Unit ID]], sensor_data[EC])</f>
        <v>17.811296296296295</v>
      </c>
      <c r="R1327">
        <f>IF(ISBLANK(sensor_data[[#This Row],[EC]]), sensor_data[[#This Row],[average]], sensor_data[[#This Row],[EC]])</f>
        <v>17.14</v>
      </c>
      <c r="S1327" t="str">
        <f>IF(sensor_data[[#This Row],[Filled Energy Consumption]]&gt;AVERAGE(sensor_data[Filled Energy Consumption]), "High", "Low")</f>
        <v>Low</v>
      </c>
      <c r="T1327" t="s">
        <v>525</v>
      </c>
      <c r="U1327" t="b">
        <v>1</v>
      </c>
      <c r="V1327">
        <v>23</v>
      </c>
      <c r="W1327">
        <v>0</v>
      </c>
      <c r="X1327" t="s">
        <v>17</v>
      </c>
    </row>
    <row r="1328" spans="1:24" x14ac:dyDescent="0.3">
      <c r="A1328" s="1">
        <v>45516.274606481478</v>
      </c>
      <c r="B1328" s="1" t="str">
        <f>TEXT(sensor_data[[#This Row],[Timestamp]], "MMMM")</f>
        <v>August</v>
      </c>
      <c r="C13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28" s="2">
        <f>MONTH(sensor_data[[#This Row],[Timestamp]])</f>
        <v>8</v>
      </c>
      <c r="E1328" s="2">
        <f>DAY(sensor_data[[#This Row],[Timestamp]])</f>
        <v>12</v>
      </c>
      <c r="F1328" t="s">
        <v>357</v>
      </c>
      <c r="H1328">
        <v>86.1</v>
      </c>
      <c r="I1328">
        <v>65.400000000000006</v>
      </c>
      <c r="J1328" t="b">
        <v>0</v>
      </c>
      <c r="K1328">
        <v>2</v>
      </c>
      <c r="L1328" t="str">
        <f>IF(sensor_data[[#This Row],[HVAC Setting]]&lt;=2, "Low", IF(sensor_data[[#This Row],[HVAC Setting]]=3, "Normal", "High"))</f>
        <v>Low</v>
      </c>
      <c r="M1328">
        <v>12</v>
      </c>
      <c r="N1328">
        <v>12</v>
      </c>
      <c r="O1328">
        <f>(sensor_data[[#This Row],[Energy Consumption]]-AVERAGE(sensor_data[Energy Consumption]))/_xlfn.STDEV.P(sensor_data[Energy Consumption])</f>
        <v>-0.10932317959124485</v>
      </c>
      <c r="P1328" t="str">
        <f>IF(ABS(sensor_data[[#This Row],[z_zcore]])&gt;3, "Outlier", "Normal")</f>
        <v>Normal</v>
      </c>
      <c r="Q1328">
        <f>AVERAGEIF(sensor_data[Unit ID], sensor_data[[#This Row],[Unit ID]], sensor_data[EC])</f>
        <v>17.811296296296295</v>
      </c>
      <c r="R1328">
        <f>IF(ISBLANK(sensor_data[[#This Row],[EC]]), sensor_data[[#This Row],[average]], sensor_data[[#This Row],[EC]])</f>
        <v>12</v>
      </c>
      <c r="S1328" t="str">
        <f>IF(sensor_data[[#This Row],[Filled Energy Consumption]]&gt;AVERAGE(sensor_data[Filled Energy Consumption]), "High", "Low")</f>
        <v>Low</v>
      </c>
      <c r="T1328" t="s">
        <v>374</v>
      </c>
      <c r="U1328" t="b">
        <v>0</v>
      </c>
      <c r="V1328">
        <v>5</v>
      </c>
      <c r="W1328">
        <v>0</v>
      </c>
      <c r="X1328" t="s">
        <v>14</v>
      </c>
    </row>
    <row r="1329" spans="1:24" x14ac:dyDescent="0.3">
      <c r="A1329" s="1">
        <v>45502.936597222222</v>
      </c>
      <c r="B1329" s="1" t="str">
        <f>TEXT(sensor_data[[#This Row],[Timestamp]], "MMMM")</f>
        <v>July</v>
      </c>
      <c r="C13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29" s="2">
        <f>MONTH(sensor_data[[#This Row],[Timestamp]])</f>
        <v>7</v>
      </c>
      <c r="E1329" s="2">
        <f>DAY(sensor_data[[#This Row],[Timestamp]])</f>
        <v>29</v>
      </c>
      <c r="F1329" t="s">
        <v>357</v>
      </c>
      <c r="H1329">
        <v>98.6</v>
      </c>
      <c r="I1329">
        <v>48.4</v>
      </c>
      <c r="J1329" t="b">
        <v>0</v>
      </c>
      <c r="K1329">
        <v>4</v>
      </c>
      <c r="L1329" t="str">
        <f>IF(sensor_data[[#This Row],[HVAC Setting]]&lt;=2, "Low", IF(sensor_data[[#This Row],[HVAC Setting]]=3, "Normal", "High"))</f>
        <v>High</v>
      </c>
      <c r="M1329">
        <v>23</v>
      </c>
      <c r="N1329">
        <v>23</v>
      </c>
      <c r="O1329">
        <f>(sensor_data[[#This Row],[Energy Consumption]]-AVERAGE(sensor_data[Energy Consumption]))/_xlfn.STDEV.P(sensor_data[Energy Consumption])</f>
        <v>1.8588318556893912E-2</v>
      </c>
      <c r="P1329" t="str">
        <f>IF(ABS(sensor_data[[#This Row],[z_zcore]])&gt;3, "Outlier", "Normal")</f>
        <v>Normal</v>
      </c>
      <c r="Q1329">
        <f>AVERAGEIF(sensor_data[Unit ID], sensor_data[[#This Row],[Unit ID]], sensor_data[EC])</f>
        <v>17.811296296296295</v>
      </c>
      <c r="R1329">
        <f>IF(ISBLANK(sensor_data[[#This Row],[EC]]), sensor_data[[#This Row],[average]], sensor_data[[#This Row],[EC]])</f>
        <v>23</v>
      </c>
      <c r="S1329" t="str">
        <f>IF(sensor_data[[#This Row],[Filled Energy Consumption]]&gt;AVERAGE(sensor_data[Filled Energy Consumption]), "High", "Low")</f>
        <v>High</v>
      </c>
      <c r="T1329" t="s">
        <v>381</v>
      </c>
      <c r="U1329" t="b">
        <v>0</v>
      </c>
      <c r="V1329">
        <v>9</v>
      </c>
      <c r="W1329">
        <v>0</v>
      </c>
      <c r="X1329" t="s">
        <v>14</v>
      </c>
    </row>
    <row r="1330" spans="1:24" x14ac:dyDescent="0.3">
      <c r="A1330" s="1">
        <v>45356.449386574073</v>
      </c>
      <c r="B1330" s="1" t="str">
        <f>TEXT(sensor_data[[#This Row],[Timestamp]], "MMMM")</f>
        <v>March</v>
      </c>
      <c r="C13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30" s="2">
        <f>MONTH(sensor_data[[#This Row],[Timestamp]])</f>
        <v>3</v>
      </c>
      <c r="E1330" s="2">
        <f>DAY(sensor_data[[#This Row],[Timestamp]])</f>
        <v>5</v>
      </c>
      <c r="F1330" t="s">
        <v>357</v>
      </c>
      <c r="H1330">
        <v>62.6</v>
      </c>
      <c r="I1330">
        <v>36.5</v>
      </c>
      <c r="J1330" t="b">
        <v>0</v>
      </c>
      <c r="K1330">
        <v>1</v>
      </c>
      <c r="L1330" t="str">
        <f>IF(sensor_data[[#This Row],[HVAC Setting]]&lt;=2, "Low", IF(sensor_data[[#This Row],[HVAC Setting]]=3, "Normal", "High"))</f>
        <v>Low</v>
      </c>
      <c r="M1330">
        <v>6</v>
      </c>
      <c r="N1330">
        <v>6</v>
      </c>
      <c r="O1330">
        <f>(sensor_data[[#This Row],[Energy Consumption]]-AVERAGE(sensor_data[Energy Consumption]))/_xlfn.STDEV.P(sensor_data[Energy Consumption])</f>
        <v>-0.17909308767204782</v>
      </c>
      <c r="P1330" t="str">
        <f>IF(ABS(sensor_data[[#This Row],[z_zcore]])&gt;3, "Outlier", "Normal")</f>
        <v>Normal</v>
      </c>
      <c r="Q1330">
        <f>AVERAGEIF(sensor_data[Unit ID], sensor_data[[#This Row],[Unit ID]], sensor_data[EC])</f>
        <v>17.811296296296295</v>
      </c>
      <c r="R1330">
        <f>IF(ISBLANK(sensor_data[[#This Row],[EC]]), sensor_data[[#This Row],[average]], sensor_data[[#This Row],[EC]])</f>
        <v>6</v>
      </c>
      <c r="S1330" t="str">
        <f>IF(sensor_data[[#This Row],[Filled Energy Consumption]]&gt;AVERAGE(sensor_data[Filled Energy Consumption]), "High", "Low")</f>
        <v>Low</v>
      </c>
      <c r="T1330" t="s">
        <v>218</v>
      </c>
      <c r="U1330" t="b">
        <v>0</v>
      </c>
      <c r="V1330">
        <v>18</v>
      </c>
      <c r="W1330">
        <v>0</v>
      </c>
      <c r="X1330" t="s">
        <v>14</v>
      </c>
    </row>
    <row r="1331" spans="1:24" x14ac:dyDescent="0.3">
      <c r="A1331" s="1">
        <v>45508.539664351854</v>
      </c>
      <c r="B1331" s="1" t="str">
        <f>TEXT(sensor_data[[#This Row],[Timestamp]], "MMMM")</f>
        <v>August</v>
      </c>
      <c r="C13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31" s="2">
        <f>MONTH(sensor_data[[#This Row],[Timestamp]])</f>
        <v>8</v>
      </c>
      <c r="E1331" s="2">
        <f>DAY(sensor_data[[#This Row],[Timestamp]])</f>
        <v>4</v>
      </c>
      <c r="F1331" t="s">
        <v>357</v>
      </c>
      <c r="H1331">
        <v>85.1</v>
      </c>
      <c r="I1331">
        <v>50.3</v>
      </c>
      <c r="J1331" t="b">
        <v>1</v>
      </c>
      <c r="K1331">
        <v>3.5</v>
      </c>
      <c r="L1331" t="str">
        <f>IF(sensor_data[[#This Row],[HVAC Setting]]&lt;=2, "Low", IF(sensor_data[[#This Row],[HVAC Setting]]=3, "Normal", "High"))</f>
        <v>High</v>
      </c>
      <c r="M1331">
        <v>21.56</v>
      </c>
      <c r="N1331">
        <v>21.56</v>
      </c>
      <c r="O1331">
        <f>(sensor_data[[#This Row],[Energy Consumption]]-AVERAGE(sensor_data[Energy Consumption]))/_xlfn.STDEV.P(sensor_data[Energy Consumption])</f>
        <v>1.8435406175011868E-3</v>
      </c>
      <c r="P1331" t="str">
        <f>IF(ABS(sensor_data[[#This Row],[z_zcore]])&gt;3, "Outlier", "Normal")</f>
        <v>Normal</v>
      </c>
      <c r="Q1331">
        <f>AVERAGEIF(sensor_data[Unit ID], sensor_data[[#This Row],[Unit ID]], sensor_data[EC])</f>
        <v>17.811296296296295</v>
      </c>
      <c r="R1331">
        <f>IF(ISBLANK(sensor_data[[#This Row],[EC]]), sensor_data[[#This Row],[average]], sensor_data[[#This Row],[EC]])</f>
        <v>21.56</v>
      </c>
      <c r="S1331" t="str">
        <f>IF(sensor_data[[#This Row],[Filled Energy Consumption]]&gt;AVERAGE(sensor_data[Filled Energy Consumption]), "High", "Low")</f>
        <v>High</v>
      </c>
      <c r="T1331" t="s">
        <v>537</v>
      </c>
      <c r="U1331" t="b">
        <v>1</v>
      </c>
      <c r="V1331">
        <v>4</v>
      </c>
      <c r="W1331">
        <v>1</v>
      </c>
      <c r="X1331" t="s">
        <v>14</v>
      </c>
    </row>
    <row r="1332" spans="1:24" x14ac:dyDescent="0.3">
      <c r="A1332" s="1">
        <v>45523.483472222222</v>
      </c>
      <c r="B1332" s="1" t="str">
        <f>TEXT(sensor_data[[#This Row],[Timestamp]], "MMMM")</f>
        <v>August</v>
      </c>
      <c r="C13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32" s="2">
        <f>MONTH(sensor_data[[#This Row],[Timestamp]])</f>
        <v>8</v>
      </c>
      <c r="E1332" s="2">
        <f>DAY(sensor_data[[#This Row],[Timestamp]])</f>
        <v>19</v>
      </c>
      <c r="F1332" t="s">
        <v>357</v>
      </c>
      <c r="H1332">
        <v>85.7</v>
      </c>
      <c r="I1332">
        <v>53.8</v>
      </c>
      <c r="J1332" t="b">
        <v>0</v>
      </c>
      <c r="K1332">
        <v>2</v>
      </c>
      <c r="L1332" t="str">
        <f>IF(sensor_data[[#This Row],[HVAC Setting]]&lt;=2, "Low", IF(sensor_data[[#This Row],[HVAC Setting]]=3, "Normal", "High"))</f>
        <v>Low</v>
      </c>
      <c r="M1332">
        <v>12</v>
      </c>
      <c r="N1332">
        <v>12</v>
      </c>
      <c r="O1332">
        <f>(sensor_data[[#This Row],[Energy Consumption]]-AVERAGE(sensor_data[Energy Consumption]))/_xlfn.STDEV.P(sensor_data[Energy Consumption])</f>
        <v>-0.10932317959124485</v>
      </c>
      <c r="P1332" t="str">
        <f>IF(ABS(sensor_data[[#This Row],[z_zcore]])&gt;3, "Outlier", "Normal")</f>
        <v>Normal</v>
      </c>
      <c r="Q1332">
        <f>AVERAGEIF(sensor_data[Unit ID], sensor_data[[#This Row],[Unit ID]], sensor_data[EC])</f>
        <v>17.811296296296295</v>
      </c>
      <c r="R1332">
        <f>IF(ISBLANK(sensor_data[[#This Row],[EC]]), sensor_data[[#This Row],[average]], sensor_data[[#This Row],[EC]])</f>
        <v>12</v>
      </c>
      <c r="S1332" t="str">
        <f>IF(sensor_data[[#This Row],[Filled Energy Consumption]]&gt;AVERAGE(sensor_data[Filled Energy Consumption]), "High", "Low")</f>
        <v>Low</v>
      </c>
      <c r="T1332" t="s">
        <v>274</v>
      </c>
      <c r="U1332" t="b">
        <v>0</v>
      </c>
      <c r="V1332">
        <v>14</v>
      </c>
      <c r="W1332">
        <v>0</v>
      </c>
      <c r="X1332" t="s">
        <v>17</v>
      </c>
    </row>
    <row r="1333" spans="1:24" x14ac:dyDescent="0.3">
      <c r="A1333" s="1">
        <v>45351.008125</v>
      </c>
      <c r="B1333" s="1" t="str">
        <f>TEXT(sensor_data[[#This Row],[Timestamp]], "MMMM")</f>
        <v>February</v>
      </c>
      <c r="C13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33" s="2">
        <f>MONTH(sensor_data[[#This Row],[Timestamp]])</f>
        <v>2</v>
      </c>
      <c r="E1333" s="2">
        <f>DAY(sensor_data[[#This Row],[Timestamp]])</f>
        <v>29</v>
      </c>
      <c r="F1333" t="s">
        <v>357</v>
      </c>
      <c r="H1333">
        <v>35.700000000000003</v>
      </c>
      <c r="I1333">
        <v>35.4</v>
      </c>
      <c r="J1333" t="b">
        <v>0</v>
      </c>
      <c r="K1333">
        <v>2</v>
      </c>
      <c r="L1333" t="str">
        <f>IF(sensor_data[[#This Row],[HVAC Setting]]&lt;=2, "Low", IF(sensor_data[[#This Row],[HVAC Setting]]=3, "Normal", "High"))</f>
        <v>Low</v>
      </c>
      <c r="M1333">
        <v>12</v>
      </c>
      <c r="N1333">
        <v>12</v>
      </c>
      <c r="O1333">
        <f>(sensor_data[[#This Row],[Energy Consumption]]-AVERAGE(sensor_data[Energy Consumption]))/_xlfn.STDEV.P(sensor_data[Energy Consumption])</f>
        <v>-0.10932317959124485</v>
      </c>
      <c r="P1333" t="str">
        <f>IF(ABS(sensor_data[[#This Row],[z_zcore]])&gt;3, "Outlier", "Normal")</f>
        <v>Normal</v>
      </c>
      <c r="Q1333">
        <f>AVERAGEIF(sensor_data[Unit ID], sensor_data[[#This Row],[Unit ID]], sensor_data[EC])</f>
        <v>17.811296296296295</v>
      </c>
      <c r="R1333">
        <f>IF(ISBLANK(sensor_data[[#This Row],[EC]]), sensor_data[[#This Row],[average]], sensor_data[[#This Row],[EC]])</f>
        <v>12</v>
      </c>
      <c r="S1333" t="str">
        <f>IF(sensor_data[[#This Row],[Filled Energy Consumption]]&gt;AVERAGE(sensor_data[Filled Energy Consumption]), "High", "Low")</f>
        <v>Low</v>
      </c>
      <c r="T1333" t="s">
        <v>63</v>
      </c>
      <c r="U1333" t="b">
        <v>0</v>
      </c>
      <c r="V1333">
        <v>24</v>
      </c>
      <c r="W1333">
        <v>0</v>
      </c>
      <c r="X1333" t="s">
        <v>19</v>
      </c>
    </row>
    <row r="1334" spans="1:24" x14ac:dyDescent="0.3">
      <c r="A1334" s="1">
        <v>45478.587581018517</v>
      </c>
      <c r="B1334" s="1" t="str">
        <f>TEXT(sensor_data[[#This Row],[Timestamp]], "MMMM")</f>
        <v>July</v>
      </c>
      <c r="C13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34" s="2">
        <f>MONTH(sensor_data[[#This Row],[Timestamp]])</f>
        <v>7</v>
      </c>
      <c r="E1334" s="2">
        <f>DAY(sensor_data[[#This Row],[Timestamp]])</f>
        <v>5</v>
      </c>
      <c r="F1334" t="s">
        <v>357</v>
      </c>
      <c r="H1334">
        <v>90.3</v>
      </c>
      <c r="I1334">
        <v>40.1</v>
      </c>
      <c r="J1334" t="b">
        <v>1</v>
      </c>
      <c r="K1334">
        <v>5</v>
      </c>
      <c r="L1334" t="str">
        <f>IF(sensor_data[[#This Row],[HVAC Setting]]&lt;=2, "Low", IF(sensor_data[[#This Row],[HVAC Setting]]=3, "Normal", "High"))</f>
        <v>High</v>
      </c>
      <c r="M1334">
        <v>29.47</v>
      </c>
      <c r="N1334">
        <v>29.47</v>
      </c>
      <c r="O1334">
        <f>(sensor_data[[#This Row],[Energy Consumption]]-AVERAGE(sensor_data[Energy Consumption]))/_xlfn.STDEV.P(sensor_data[Energy Consumption])</f>
        <v>9.3823536104026425E-2</v>
      </c>
      <c r="P1334" t="str">
        <f>IF(ABS(sensor_data[[#This Row],[z_zcore]])&gt;3, "Outlier", "Normal")</f>
        <v>Normal</v>
      </c>
      <c r="Q1334">
        <f>AVERAGEIF(sensor_data[Unit ID], sensor_data[[#This Row],[Unit ID]], sensor_data[EC])</f>
        <v>17.811296296296295</v>
      </c>
      <c r="R1334">
        <f>IF(ISBLANK(sensor_data[[#This Row],[EC]]), sensor_data[[#This Row],[average]], sensor_data[[#This Row],[EC]])</f>
        <v>29.47</v>
      </c>
      <c r="S1334" t="str">
        <f>IF(sensor_data[[#This Row],[Filled Energy Consumption]]&gt;AVERAGE(sensor_data[Filled Energy Consumption]), "High", "Low")</f>
        <v>High</v>
      </c>
      <c r="T1334" t="s">
        <v>408</v>
      </c>
      <c r="U1334" t="b">
        <v>1</v>
      </c>
      <c r="V1334">
        <v>15</v>
      </c>
      <c r="W1334">
        <v>1</v>
      </c>
      <c r="X1334" t="s">
        <v>17</v>
      </c>
    </row>
    <row r="1335" spans="1:24" x14ac:dyDescent="0.3">
      <c r="A1335" s="1">
        <v>45471.578946759262</v>
      </c>
      <c r="B1335" s="1" t="str">
        <f>TEXT(sensor_data[[#This Row],[Timestamp]], "MMMM")</f>
        <v>June</v>
      </c>
      <c r="C13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35" s="2">
        <f>MONTH(sensor_data[[#This Row],[Timestamp]])</f>
        <v>6</v>
      </c>
      <c r="E1335" s="2">
        <f>DAY(sensor_data[[#This Row],[Timestamp]])</f>
        <v>28</v>
      </c>
      <c r="F1335" t="s">
        <v>357</v>
      </c>
      <c r="H1335">
        <v>87</v>
      </c>
      <c r="I1335">
        <v>42.3</v>
      </c>
      <c r="J1335" t="b">
        <v>0</v>
      </c>
      <c r="K1335">
        <v>4</v>
      </c>
      <c r="L1335" t="str">
        <f>IF(sensor_data[[#This Row],[HVAC Setting]]&lt;=2, "Low", IF(sensor_data[[#This Row],[HVAC Setting]]=3, "Normal", "High"))</f>
        <v>High</v>
      </c>
      <c r="M1335">
        <v>23</v>
      </c>
      <c r="N1335">
        <v>23</v>
      </c>
      <c r="O1335">
        <f>(sensor_data[[#This Row],[Energy Consumption]]-AVERAGE(sensor_data[Energy Consumption]))/_xlfn.STDEV.P(sensor_data[Energy Consumption])</f>
        <v>1.8588318556893912E-2</v>
      </c>
      <c r="P1335" t="str">
        <f>IF(ABS(sensor_data[[#This Row],[z_zcore]])&gt;3, "Outlier", "Normal")</f>
        <v>Normal</v>
      </c>
      <c r="Q1335">
        <f>AVERAGEIF(sensor_data[Unit ID], sensor_data[[#This Row],[Unit ID]], sensor_data[EC])</f>
        <v>17.811296296296295</v>
      </c>
      <c r="R1335">
        <f>IF(ISBLANK(sensor_data[[#This Row],[EC]]), sensor_data[[#This Row],[average]], sensor_data[[#This Row],[EC]])</f>
        <v>23</v>
      </c>
      <c r="S1335" t="str">
        <f>IF(sensor_data[[#This Row],[Filled Energy Consumption]]&gt;AVERAGE(sensor_data[Filled Energy Consumption]), "High", "Low")</f>
        <v>High</v>
      </c>
      <c r="T1335" t="s">
        <v>347</v>
      </c>
      <c r="U1335" t="b">
        <v>0</v>
      </c>
      <c r="V1335">
        <v>16</v>
      </c>
      <c r="W1335">
        <v>0</v>
      </c>
      <c r="X1335" t="s">
        <v>19</v>
      </c>
    </row>
    <row r="1336" spans="1:24" x14ac:dyDescent="0.3">
      <c r="A1336" s="1">
        <v>45307.089444444442</v>
      </c>
      <c r="B1336" s="1" t="str">
        <f>TEXT(sensor_data[[#This Row],[Timestamp]], "MMMM")</f>
        <v>January</v>
      </c>
      <c r="C13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36" s="2">
        <f>MONTH(sensor_data[[#This Row],[Timestamp]])</f>
        <v>1</v>
      </c>
      <c r="E1336" s="2">
        <f>DAY(sensor_data[[#This Row],[Timestamp]])</f>
        <v>16</v>
      </c>
      <c r="F1336" t="s">
        <v>357</v>
      </c>
      <c r="H1336">
        <v>50.3</v>
      </c>
      <c r="I1336">
        <v>32.299999999999997</v>
      </c>
      <c r="J1336" t="b">
        <v>0</v>
      </c>
      <c r="K1336">
        <v>3</v>
      </c>
      <c r="L1336" t="str">
        <f>IF(sensor_data[[#This Row],[HVAC Setting]]&lt;=2, "Low", IF(sensor_data[[#This Row],[HVAC Setting]]=3, "Normal", "High"))</f>
        <v>Normal</v>
      </c>
      <c r="M1336">
        <v>15</v>
      </c>
      <c r="N1336">
        <v>15</v>
      </c>
      <c r="O1336">
        <f>(sensor_data[[#This Row],[Energy Consumption]]-AVERAGE(sensor_data[Energy Consumption]))/_xlfn.STDEV.P(sensor_data[Energy Consumption])</f>
        <v>-7.4438225550843368E-2</v>
      </c>
      <c r="P1336" t="str">
        <f>IF(ABS(sensor_data[[#This Row],[z_zcore]])&gt;3, "Outlier", "Normal")</f>
        <v>Normal</v>
      </c>
      <c r="Q1336">
        <f>AVERAGEIF(sensor_data[Unit ID], sensor_data[[#This Row],[Unit ID]], sensor_data[EC])</f>
        <v>17.811296296296295</v>
      </c>
      <c r="R1336">
        <f>IF(ISBLANK(sensor_data[[#This Row],[EC]]), sensor_data[[#This Row],[average]], sensor_data[[#This Row],[EC]])</f>
        <v>15</v>
      </c>
      <c r="S1336" t="str">
        <f>IF(sensor_data[[#This Row],[Filled Energy Consumption]]&gt;AVERAGE(sensor_data[Filled Energy Consumption]), "High", "Low")</f>
        <v>Low</v>
      </c>
      <c r="T1336" t="s">
        <v>484</v>
      </c>
      <c r="U1336" t="b">
        <v>0</v>
      </c>
      <c r="V1336">
        <v>23</v>
      </c>
      <c r="W1336">
        <v>0</v>
      </c>
      <c r="X1336" t="s">
        <v>19</v>
      </c>
    </row>
    <row r="1337" spans="1:24" x14ac:dyDescent="0.3">
      <c r="A1337" s="1">
        <v>45307.596076388887</v>
      </c>
      <c r="B1337" s="1" t="str">
        <f>TEXT(sensor_data[[#This Row],[Timestamp]], "MMMM")</f>
        <v>January</v>
      </c>
      <c r="C13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37" s="2">
        <f>MONTH(sensor_data[[#This Row],[Timestamp]])</f>
        <v>1</v>
      </c>
      <c r="E1337" s="2">
        <f>DAY(sensor_data[[#This Row],[Timestamp]])</f>
        <v>16</v>
      </c>
      <c r="F1337" t="s">
        <v>357</v>
      </c>
      <c r="H1337">
        <v>42.1</v>
      </c>
      <c r="I1337">
        <v>27.4</v>
      </c>
      <c r="J1337" t="b">
        <v>1</v>
      </c>
      <c r="K1337">
        <v>5</v>
      </c>
      <c r="L1337" t="str">
        <f>IF(sensor_data[[#This Row],[HVAC Setting]]&lt;=2, "Low", IF(sensor_data[[#This Row],[HVAC Setting]]=3, "Normal", "High"))</f>
        <v>High</v>
      </c>
      <c r="M1337">
        <v>28.24</v>
      </c>
      <c r="N1337">
        <v>28.24</v>
      </c>
      <c r="O1337">
        <f>(sensor_data[[#This Row],[Energy Consumption]]-AVERAGE(sensor_data[Energy Consumption]))/_xlfn.STDEV.P(sensor_data[Energy Consumption])</f>
        <v>7.9520704947461815E-2</v>
      </c>
      <c r="P1337" t="str">
        <f>IF(ABS(sensor_data[[#This Row],[z_zcore]])&gt;3, "Outlier", "Normal")</f>
        <v>Normal</v>
      </c>
      <c r="Q1337">
        <f>AVERAGEIF(sensor_data[Unit ID], sensor_data[[#This Row],[Unit ID]], sensor_data[EC])</f>
        <v>17.811296296296295</v>
      </c>
      <c r="R1337">
        <f>IF(ISBLANK(sensor_data[[#This Row],[EC]]), sensor_data[[#This Row],[average]], sensor_data[[#This Row],[EC]])</f>
        <v>28.24</v>
      </c>
      <c r="S1337" t="str">
        <f>IF(sensor_data[[#This Row],[Filled Energy Consumption]]&gt;AVERAGE(sensor_data[Filled Energy Consumption]), "High", "Low")</f>
        <v>High</v>
      </c>
      <c r="T1337" t="s">
        <v>133</v>
      </c>
      <c r="U1337" t="b">
        <v>1</v>
      </c>
      <c r="V1337">
        <v>2</v>
      </c>
      <c r="W1337">
        <v>0</v>
      </c>
      <c r="X1337" t="s">
        <v>17</v>
      </c>
    </row>
    <row r="1338" spans="1:24" x14ac:dyDescent="0.3">
      <c r="A1338" s="1">
        <v>45626.064386574071</v>
      </c>
      <c r="B1338" s="1" t="str">
        <f>TEXT(sensor_data[[#This Row],[Timestamp]], "MMMM")</f>
        <v>November</v>
      </c>
      <c r="C13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38" s="2">
        <f>MONTH(sensor_data[[#This Row],[Timestamp]])</f>
        <v>11</v>
      </c>
      <c r="E1338" s="2">
        <f>DAY(sensor_data[[#This Row],[Timestamp]])</f>
        <v>30</v>
      </c>
      <c r="F1338" t="s">
        <v>357</v>
      </c>
      <c r="H1338">
        <v>62.9</v>
      </c>
      <c r="I1338">
        <v>30.8</v>
      </c>
      <c r="J1338" t="b">
        <v>0</v>
      </c>
      <c r="K1338">
        <v>2.5</v>
      </c>
      <c r="L1338" t="str">
        <f>IF(sensor_data[[#This Row],[HVAC Setting]]&lt;=2, "Low", IF(sensor_data[[#This Row],[HVAC Setting]]=3, "Normal", "High"))</f>
        <v>High</v>
      </c>
      <c r="M1338">
        <v>13.12</v>
      </c>
      <c r="N1338">
        <v>13.12</v>
      </c>
      <c r="O1338">
        <f>(sensor_data[[#This Row],[Energy Consumption]]-AVERAGE(sensor_data[Energy Consumption]))/_xlfn.STDEV.P(sensor_data[Energy Consumption])</f>
        <v>-9.6299463416161649E-2</v>
      </c>
      <c r="P1338" t="str">
        <f>IF(ABS(sensor_data[[#This Row],[z_zcore]])&gt;3, "Outlier", "Normal")</f>
        <v>Normal</v>
      </c>
      <c r="Q1338">
        <f>AVERAGEIF(sensor_data[Unit ID], sensor_data[[#This Row],[Unit ID]], sensor_data[EC])</f>
        <v>17.811296296296295</v>
      </c>
      <c r="R1338">
        <f>IF(ISBLANK(sensor_data[[#This Row],[EC]]), sensor_data[[#This Row],[average]], sensor_data[[#This Row],[EC]])</f>
        <v>13.12</v>
      </c>
      <c r="S1338" t="str">
        <f>IF(sensor_data[[#This Row],[Filled Energy Consumption]]&gt;AVERAGE(sensor_data[Filled Energy Consumption]), "High", "Low")</f>
        <v>Low</v>
      </c>
      <c r="T1338" t="s">
        <v>432</v>
      </c>
      <c r="U1338" t="b">
        <v>0</v>
      </c>
      <c r="V1338">
        <v>4</v>
      </c>
      <c r="W1338">
        <v>0</v>
      </c>
      <c r="X1338" t="s">
        <v>19</v>
      </c>
    </row>
    <row r="1339" spans="1:24" x14ac:dyDescent="0.3">
      <c r="A1339" s="1">
        <v>45624.54488425926</v>
      </c>
      <c r="B1339" s="1" t="str">
        <f>TEXT(sensor_data[[#This Row],[Timestamp]], "MMMM")</f>
        <v>November</v>
      </c>
      <c r="C13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39" s="2">
        <f>MONTH(sensor_data[[#This Row],[Timestamp]])</f>
        <v>11</v>
      </c>
      <c r="E1339" s="2">
        <f>DAY(sensor_data[[#This Row],[Timestamp]])</f>
        <v>28</v>
      </c>
      <c r="F1339" t="s">
        <v>357</v>
      </c>
      <c r="H1339">
        <v>67.599999999999994</v>
      </c>
      <c r="I1339">
        <v>40.4</v>
      </c>
      <c r="J1339" t="b">
        <v>1</v>
      </c>
      <c r="K1339">
        <v>3.5</v>
      </c>
      <c r="L1339" t="str">
        <f>IF(sensor_data[[#This Row],[HVAC Setting]]&lt;=2, "Low", IF(sensor_data[[#This Row],[HVAC Setting]]=3, "Normal", "High"))</f>
        <v>High</v>
      </c>
      <c r="M1339">
        <v>21.41</v>
      </c>
      <c r="N1339">
        <v>21.41</v>
      </c>
      <c r="O1339">
        <f>(sensor_data[[#This Row],[Energy Consumption]]-AVERAGE(sensor_data[Energy Consumption]))/_xlfn.STDEV.P(sensor_data[Energy Consumption])</f>
        <v>9.9292915481129189E-5</v>
      </c>
      <c r="P1339" t="str">
        <f>IF(ABS(sensor_data[[#This Row],[z_zcore]])&gt;3, "Outlier", "Normal")</f>
        <v>Normal</v>
      </c>
      <c r="Q1339">
        <f>AVERAGEIF(sensor_data[Unit ID], sensor_data[[#This Row],[Unit ID]], sensor_data[EC])</f>
        <v>17.811296296296295</v>
      </c>
      <c r="R1339">
        <f>IF(ISBLANK(sensor_data[[#This Row],[EC]]), sensor_data[[#This Row],[average]], sensor_data[[#This Row],[EC]])</f>
        <v>21.41</v>
      </c>
      <c r="S1339" t="str">
        <f>IF(sensor_data[[#This Row],[Filled Energy Consumption]]&gt;AVERAGE(sensor_data[Filled Energy Consumption]), "High", "Low")</f>
        <v>High</v>
      </c>
      <c r="T1339" t="s">
        <v>525</v>
      </c>
      <c r="U1339" t="b">
        <v>1</v>
      </c>
      <c r="V1339">
        <v>15</v>
      </c>
      <c r="W1339">
        <v>1</v>
      </c>
      <c r="X1339" t="s">
        <v>19</v>
      </c>
    </row>
    <row r="1340" spans="1:24" x14ac:dyDescent="0.3">
      <c r="A1340" s="1">
        <v>45307.09202546296</v>
      </c>
      <c r="B1340" s="1" t="str">
        <f>TEXT(sensor_data[[#This Row],[Timestamp]], "MMMM")</f>
        <v>January</v>
      </c>
      <c r="C13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40" s="2">
        <f>MONTH(sensor_data[[#This Row],[Timestamp]])</f>
        <v>1</v>
      </c>
      <c r="E1340" s="2">
        <f>DAY(sensor_data[[#This Row],[Timestamp]])</f>
        <v>16</v>
      </c>
      <c r="F1340" t="s">
        <v>357</v>
      </c>
      <c r="H1340">
        <v>53.8</v>
      </c>
      <c r="I1340">
        <v>32.299999999999997</v>
      </c>
      <c r="J1340" t="b">
        <v>0</v>
      </c>
      <c r="K1340">
        <v>3</v>
      </c>
      <c r="L1340" t="str">
        <f>IF(sensor_data[[#This Row],[HVAC Setting]]&lt;=2, "Low", IF(sensor_data[[#This Row],[HVAC Setting]]=3, "Normal", "High"))</f>
        <v>Normal</v>
      </c>
      <c r="M1340">
        <v>15</v>
      </c>
      <c r="N1340">
        <v>15</v>
      </c>
      <c r="O1340">
        <f>(sensor_data[[#This Row],[Energy Consumption]]-AVERAGE(sensor_data[Energy Consumption]))/_xlfn.STDEV.P(sensor_data[Energy Consumption])</f>
        <v>-7.4438225550843368E-2</v>
      </c>
      <c r="P1340" t="str">
        <f>IF(ABS(sensor_data[[#This Row],[z_zcore]])&gt;3, "Outlier", "Normal")</f>
        <v>Normal</v>
      </c>
      <c r="Q1340">
        <f>AVERAGEIF(sensor_data[Unit ID], sensor_data[[#This Row],[Unit ID]], sensor_data[EC])</f>
        <v>17.811296296296295</v>
      </c>
      <c r="R1340">
        <f>IF(ISBLANK(sensor_data[[#This Row],[EC]]), sensor_data[[#This Row],[average]], sensor_data[[#This Row],[EC]])</f>
        <v>15</v>
      </c>
      <c r="S1340" t="str">
        <f>IF(sensor_data[[#This Row],[Filled Energy Consumption]]&gt;AVERAGE(sensor_data[Filled Energy Consumption]), "High", "Low")</f>
        <v>Low</v>
      </c>
      <c r="T1340" t="s">
        <v>538</v>
      </c>
      <c r="U1340" t="b">
        <v>0</v>
      </c>
      <c r="V1340">
        <v>9</v>
      </c>
      <c r="W1340">
        <v>0</v>
      </c>
      <c r="X1340" t="s">
        <v>19</v>
      </c>
    </row>
    <row r="1341" spans="1:24" x14ac:dyDescent="0.3">
      <c r="A1341" s="1">
        <v>45648.70590277778</v>
      </c>
      <c r="B1341" s="1" t="str">
        <f>TEXT(sensor_data[[#This Row],[Timestamp]], "MMMM")</f>
        <v>December</v>
      </c>
      <c r="C13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41" s="2">
        <f>MONTH(sensor_data[[#This Row],[Timestamp]])</f>
        <v>12</v>
      </c>
      <c r="E1341" s="2">
        <f>DAY(sensor_data[[#This Row],[Timestamp]])</f>
        <v>22</v>
      </c>
      <c r="F1341" t="s">
        <v>357</v>
      </c>
      <c r="H1341">
        <v>55.2</v>
      </c>
      <c r="I1341">
        <v>36.6</v>
      </c>
      <c r="J1341" t="b">
        <v>0</v>
      </c>
      <c r="K1341">
        <v>4.5</v>
      </c>
      <c r="L1341" t="str">
        <f>IF(sensor_data[[#This Row],[HVAC Setting]]&lt;=2, "Low", IF(sensor_data[[#This Row],[HVAC Setting]]=3, "Normal", "High"))</f>
        <v>High</v>
      </c>
      <c r="M1341">
        <v>23.62</v>
      </c>
      <c r="N1341">
        <v>23.62</v>
      </c>
      <c r="O1341">
        <f>(sensor_data[[#This Row],[Energy Consumption]]-AVERAGE(sensor_data[Energy Consumption]))/_xlfn.STDEV.P(sensor_data[Energy Consumption])</f>
        <v>2.5797875725243564E-2</v>
      </c>
      <c r="P1341" t="str">
        <f>IF(ABS(sensor_data[[#This Row],[z_zcore]])&gt;3, "Outlier", "Normal")</f>
        <v>Normal</v>
      </c>
      <c r="Q1341">
        <f>AVERAGEIF(sensor_data[Unit ID], sensor_data[[#This Row],[Unit ID]], sensor_data[EC])</f>
        <v>17.811296296296295</v>
      </c>
      <c r="R1341">
        <f>IF(ISBLANK(sensor_data[[#This Row],[EC]]), sensor_data[[#This Row],[average]], sensor_data[[#This Row],[EC]])</f>
        <v>23.62</v>
      </c>
      <c r="S1341" t="str">
        <f>IF(sensor_data[[#This Row],[Filled Energy Consumption]]&gt;AVERAGE(sensor_data[Filled Energy Consumption]), "High", "Low")</f>
        <v>High</v>
      </c>
      <c r="T1341" t="s">
        <v>331</v>
      </c>
      <c r="U1341" t="b">
        <v>0</v>
      </c>
      <c r="V1341">
        <v>2</v>
      </c>
      <c r="W1341">
        <v>0</v>
      </c>
      <c r="X1341" t="s">
        <v>14</v>
      </c>
    </row>
    <row r="1342" spans="1:24" x14ac:dyDescent="0.3">
      <c r="A1342" s="1">
        <v>45599.18822916667</v>
      </c>
      <c r="B1342" s="1" t="str">
        <f>TEXT(sensor_data[[#This Row],[Timestamp]], "MMMM")</f>
        <v>November</v>
      </c>
      <c r="C13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42" s="2">
        <f>MONTH(sensor_data[[#This Row],[Timestamp]])</f>
        <v>11</v>
      </c>
      <c r="E1342" s="2">
        <f>DAY(sensor_data[[#This Row],[Timestamp]])</f>
        <v>3</v>
      </c>
      <c r="F1342" t="s">
        <v>539</v>
      </c>
      <c r="H1342">
        <v>72.3</v>
      </c>
      <c r="I1342">
        <v>51.3</v>
      </c>
      <c r="J1342" t="b">
        <v>0</v>
      </c>
      <c r="K1342">
        <v>1.5</v>
      </c>
      <c r="L1342" t="str">
        <f>IF(sensor_data[[#This Row],[HVAC Setting]]&lt;=2, "Low", IF(sensor_data[[#This Row],[HVAC Setting]]=3, "Normal", "High"))</f>
        <v>Low</v>
      </c>
      <c r="M1342">
        <v>7.88</v>
      </c>
      <c r="N1342">
        <v>7.88</v>
      </c>
      <c r="O1342">
        <f>(sensor_data[[#This Row],[Energy Consumption]]-AVERAGE(sensor_data[Energy Consumption]))/_xlfn.STDEV.P(sensor_data[Energy Consumption])</f>
        <v>-0.15723184980672958</v>
      </c>
      <c r="P1342" t="str">
        <f>IF(ABS(sensor_data[[#This Row],[z_zcore]])&gt;3, "Outlier", "Normal")</f>
        <v>Normal</v>
      </c>
      <c r="Q1342">
        <f>AVERAGEIF(sensor_data[Unit ID], sensor_data[[#This Row],[Unit ID]], sensor_data[EC])</f>
        <v>14.74</v>
      </c>
      <c r="R1342">
        <f>IF(ISBLANK(sensor_data[[#This Row],[EC]]), sensor_data[[#This Row],[average]], sensor_data[[#This Row],[EC]])</f>
        <v>7.88</v>
      </c>
      <c r="S1342" t="str">
        <f>IF(sensor_data[[#This Row],[Filled Energy Consumption]]&gt;AVERAGE(sensor_data[Filled Energy Consumption]), "High", "Low")</f>
        <v>Low</v>
      </c>
      <c r="T1342" t="s">
        <v>288</v>
      </c>
      <c r="U1342" t="b">
        <v>0</v>
      </c>
      <c r="V1342">
        <v>7</v>
      </c>
      <c r="W1342">
        <v>1</v>
      </c>
      <c r="X1342" t="s">
        <v>19</v>
      </c>
    </row>
    <row r="1343" spans="1:24" x14ac:dyDescent="0.3">
      <c r="A1343" s="1">
        <v>45641.155104166668</v>
      </c>
      <c r="B1343" s="1" t="str">
        <f>TEXT(sensor_data[[#This Row],[Timestamp]], "MMMM")</f>
        <v>December</v>
      </c>
      <c r="C13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43" s="2">
        <f>MONTH(sensor_data[[#This Row],[Timestamp]])</f>
        <v>12</v>
      </c>
      <c r="E1343" s="2">
        <f>DAY(sensor_data[[#This Row],[Timestamp]])</f>
        <v>15</v>
      </c>
      <c r="F1343" t="s">
        <v>539</v>
      </c>
      <c r="H1343">
        <v>35.799999999999997</v>
      </c>
      <c r="I1343">
        <v>25.5</v>
      </c>
      <c r="J1343" t="b">
        <v>1</v>
      </c>
      <c r="K1343">
        <v>2.5</v>
      </c>
      <c r="L1343" t="str">
        <f>IF(sensor_data[[#This Row],[HVAC Setting]]&lt;=2, "Low", IF(sensor_data[[#This Row],[HVAC Setting]]=3, "Normal", "High"))</f>
        <v>High</v>
      </c>
      <c r="M1343">
        <v>18.89</v>
      </c>
      <c r="N1343">
        <v>18.89</v>
      </c>
      <c r="O1343">
        <f>(sensor_data[[#This Row],[Energy Consumption]]-AVERAGE(sensor_data[Energy Consumption]))/_xlfn.STDEV.P(sensor_data[Energy Consumption])</f>
        <v>-2.9204068478456111E-2</v>
      </c>
      <c r="P1343" t="str">
        <f>IF(ABS(sensor_data[[#This Row],[z_zcore]])&gt;3, "Outlier", "Normal")</f>
        <v>Normal</v>
      </c>
      <c r="Q1343">
        <f>AVERAGEIF(sensor_data[Unit ID], sensor_data[[#This Row],[Unit ID]], sensor_data[EC])</f>
        <v>14.74</v>
      </c>
      <c r="R1343">
        <f>IF(ISBLANK(sensor_data[[#This Row],[EC]]), sensor_data[[#This Row],[average]], sensor_data[[#This Row],[EC]])</f>
        <v>18.89</v>
      </c>
      <c r="S1343" t="str">
        <f>IF(sensor_data[[#This Row],[Filled Energy Consumption]]&gt;AVERAGE(sensor_data[Filled Energy Consumption]), "High", "Low")</f>
        <v>High</v>
      </c>
      <c r="T1343" t="s">
        <v>388</v>
      </c>
      <c r="U1343" t="b">
        <v>1</v>
      </c>
      <c r="V1343">
        <v>5</v>
      </c>
      <c r="W1343">
        <v>1</v>
      </c>
      <c r="X1343" t="s">
        <v>19</v>
      </c>
    </row>
    <row r="1344" spans="1:24" x14ac:dyDescent="0.3">
      <c r="A1344" s="1">
        <v>45545.437662037039</v>
      </c>
      <c r="B1344" s="1" t="str">
        <f>TEXT(sensor_data[[#This Row],[Timestamp]], "MMMM")</f>
        <v>September</v>
      </c>
      <c r="C13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44" s="2">
        <f>MONTH(sensor_data[[#This Row],[Timestamp]])</f>
        <v>9</v>
      </c>
      <c r="E1344" s="2">
        <f>DAY(sensor_data[[#This Row],[Timestamp]])</f>
        <v>10</v>
      </c>
      <c r="F1344" t="s">
        <v>539</v>
      </c>
      <c r="H1344">
        <v>61.1</v>
      </c>
      <c r="I1344">
        <v>31.6</v>
      </c>
      <c r="J1344" t="b">
        <v>0</v>
      </c>
      <c r="K1344">
        <v>3</v>
      </c>
      <c r="L1344" t="str">
        <f>IF(sensor_data[[#This Row],[HVAC Setting]]&lt;=2, "Low", IF(sensor_data[[#This Row],[HVAC Setting]]=3, "Normal", "High"))</f>
        <v>Normal</v>
      </c>
      <c r="M1344">
        <v>15</v>
      </c>
      <c r="N1344">
        <v>15</v>
      </c>
      <c r="O1344">
        <f>(sensor_data[[#This Row],[Energy Consumption]]-AVERAGE(sensor_data[Energy Consumption]))/_xlfn.STDEV.P(sensor_data[Energy Consumption])</f>
        <v>-7.4438225550843368E-2</v>
      </c>
      <c r="P1344" t="str">
        <f>IF(ABS(sensor_data[[#This Row],[z_zcore]])&gt;3, "Outlier", "Normal")</f>
        <v>Normal</v>
      </c>
      <c r="Q1344">
        <f>AVERAGEIF(sensor_data[Unit ID], sensor_data[[#This Row],[Unit ID]], sensor_data[EC])</f>
        <v>14.74</v>
      </c>
      <c r="R1344">
        <f>IF(ISBLANK(sensor_data[[#This Row],[EC]]), sensor_data[[#This Row],[average]], sensor_data[[#This Row],[EC]])</f>
        <v>15</v>
      </c>
      <c r="S1344" t="str">
        <f>IF(sensor_data[[#This Row],[Filled Energy Consumption]]&gt;AVERAGE(sensor_data[Filled Energy Consumption]), "High", "Low")</f>
        <v>Low</v>
      </c>
      <c r="T1344" t="s">
        <v>253</v>
      </c>
      <c r="U1344" t="b">
        <v>0</v>
      </c>
      <c r="V1344">
        <v>14</v>
      </c>
      <c r="W1344">
        <v>0</v>
      </c>
      <c r="X1344" t="s">
        <v>14</v>
      </c>
    </row>
    <row r="1345" spans="1:24" x14ac:dyDescent="0.3">
      <c r="A1345" s="1">
        <v>45386.422037037039</v>
      </c>
      <c r="B1345" s="1" t="str">
        <f>TEXT(sensor_data[[#This Row],[Timestamp]], "MMMM")</f>
        <v>April</v>
      </c>
      <c r="C13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45" s="2">
        <f>MONTH(sensor_data[[#This Row],[Timestamp]])</f>
        <v>4</v>
      </c>
      <c r="E1345" s="2">
        <f>DAY(sensor_data[[#This Row],[Timestamp]])</f>
        <v>4</v>
      </c>
      <c r="F1345" t="s">
        <v>539</v>
      </c>
      <c r="H1345">
        <v>66.099999999999994</v>
      </c>
      <c r="I1345">
        <v>46</v>
      </c>
      <c r="J1345" t="b">
        <v>0</v>
      </c>
      <c r="K1345">
        <v>3</v>
      </c>
      <c r="L1345" t="str">
        <f>IF(sensor_data[[#This Row],[HVAC Setting]]&lt;=2, "Low", IF(sensor_data[[#This Row],[HVAC Setting]]=3, "Normal", "High"))</f>
        <v>Normal</v>
      </c>
      <c r="M1345">
        <v>15</v>
      </c>
      <c r="N1345">
        <v>15</v>
      </c>
      <c r="O1345">
        <f>(sensor_data[[#This Row],[Energy Consumption]]-AVERAGE(sensor_data[Energy Consumption]))/_xlfn.STDEV.P(sensor_data[Energy Consumption])</f>
        <v>-7.4438225550843368E-2</v>
      </c>
      <c r="P1345" t="str">
        <f>IF(ABS(sensor_data[[#This Row],[z_zcore]])&gt;3, "Outlier", "Normal")</f>
        <v>Normal</v>
      </c>
      <c r="Q1345">
        <f>AVERAGEIF(sensor_data[Unit ID], sensor_data[[#This Row],[Unit ID]], sensor_data[EC])</f>
        <v>14.74</v>
      </c>
      <c r="R1345">
        <f>IF(ISBLANK(sensor_data[[#This Row],[EC]]), sensor_data[[#This Row],[average]], sensor_data[[#This Row],[EC]])</f>
        <v>15</v>
      </c>
      <c r="S1345" t="str">
        <f>IF(sensor_data[[#This Row],[Filled Energy Consumption]]&gt;AVERAGE(sensor_data[Filled Energy Consumption]), "High", "Low")</f>
        <v>Low</v>
      </c>
      <c r="T1345" t="s">
        <v>120</v>
      </c>
      <c r="U1345" t="b">
        <v>0</v>
      </c>
      <c r="V1345">
        <v>20</v>
      </c>
      <c r="W1345">
        <v>0</v>
      </c>
      <c r="X1345" t="s">
        <v>19</v>
      </c>
    </row>
    <row r="1346" spans="1:24" x14ac:dyDescent="0.3">
      <c r="A1346" s="1">
        <v>45615.372766203705</v>
      </c>
      <c r="B1346" s="1" t="str">
        <f>TEXT(sensor_data[[#This Row],[Timestamp]], "MMMM")</f>
        <v>November</v>
      </c>
      <c r="C13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46" s="2">
        <f>MONTH(sensor_data[[#This Row],[Timestamp]])</f>
        <v>11</v>
      </c>
      <c r="E1346" s="2">
        <f>DAY(sensor_data[[#This Row],[Timestamp]])</f>
        <v>19</v>
      </c>
      <c r="F1346" t="s">
        <v>539</v>
      </c>
      <c r="H1346">
        <v>67.8</v>
      </c>
      <c r="I1346">
        <v>38.200000000000003</v>
      </c>
      <c r="J1346" t="b">
        <v>0</v>
      </c>
      <c r="K1346">
        <v>2</v>
      </c>
      <c r="L1346" t="str">
        <f>IF(sensor_data[[#This Row],[HVAC Setting]]&lt;=2, "Low", IF(sensor_data[[#This Row],[HVAC Setting]]=3, "Normal", "High"))</f>
        <v>Low</v>
      </c>
      <c r="M1346">
        <v>10</v>
      </c>
      <c r="N1346">
        <v>10</v>
      </c>
      <c r="O1346">
        <f>(sensor_data[[#This Row],[Energy Consumption]]-AVERAGE(sensor_data[Energy Consumption]))/_xlfn.STDEV.P(sensor_data[Energy Consumption])</f>
        <v>-0.13257981561817916</v>
      </c>
      <c r="P1346" t="str">
        <f>IF(ABS(sensor_data[[#This Row],[z_zcore]])&gt;3, "Outlier", "Normal")</f>
        <v>Normal</v>
      </c>
      <c r="Q1346">
        <f>AVERAGEIF(sensor_data[Unit ID], sensor_data[[#This Row],[Unit ID]], sensor_data[EC])</f>
        <v>14.74</v>
      </c>
      <c r="R1346">
        <f>IF(ISBLANK(sensor_data[[#This Row],[EC]]), sensor_data[[#This Row],[average]], sensor_data[[#This Row],[EC]])</f>
        <v>10</v>
      </c>
      <c r="S1346" t="str">
        <f>IF(sensor_data[[#This Row],[Filled Energy Consumption]]&gt;AVERAGE(sensor_data[Filled Energy Consumption]), "High", "Low")</f>
        <v>Low</v>
      </c>
      <c r="T1346" t="s">
        <v>483</v>
      </c>
      <c r="U1346" t="b">
        <v>0</v>
      </c>
      <c r="V1346">
        <v>8</v>
      </c>
      <c r="W1346">
        <v>0</v>
      </c>
      <c r="X1346" t="s">
        <v>14</v>
      </c>
    </row>
    <row r="1347" spans="1:24" x14ac:dyDescent="0.3">
      <c r="A1347" s="1">
        <v>45573.213310185187</v>
      </c>
      <c r="B1347" s="1" t="str">
        <f>TEXT(sensor_data[[#This Row],[Timestamp]], "MMMM")</f>
        <v>October</v>
      </c>
      <c r="C13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47" s="2">
        <f>MONTH(sensor_data[[#This Row],[Timestamp]])</f>
        <v>10</v>
      </c>
      <c r="E1347" s="2">
        <f>DAY(sensor_data[[#This Row],[Timestamp]])</f>
        <v>8</v>
      </c>
      <c r="F1347" t="s">
        <v>539</v>
      </c>
      <c r="H1347">
        <v>74.8</v>
      </c>
      <c r="I1347">
        <v>47.5</v>
      </c>
      <c r="J1347" t="b">
        <v>0</v>
      </c>
      <c r="K1347">
        <v>0</v>
      </c>
      <c r="L1347" t="str">
        <f>IF(sensor_data[[#This Row],[HVAC Setting]]&lt;=2, "Low", IF(sensor_data[[#This Row],[HVAC Setting]]=3, "Normal", "High"))</f>
        <v>Low</v>
      </c>
      <c r="M1347">
        <v>0</v>
      </c>
      <c r="N1347">
        <v>0</v>
      </c>
      <c r="O1347">
        <f>(sensor_data[[#This Row],[Energy Consumption]]-AVERAGE(sensor_data[Energy Consumption]))/_xlfn.STDEV.P(sensor_data[Energy Consumption])</f>
        <v>-0.24886299575285079</v>
      </c>
      <c r="P1347" t="str">
        <f>IF(ABS(sensor_data[[#This Row],[z_zcore]])&gt;3, "Outlier", "Normal")</f>
        <v>Normal</v>
      </c>
      <c r="Q1347">
        <f>AVERAGEIF(sensor_data[Unit ID], sensor_data[[#This Row],[Unit ID]], sensor_data[EC])</f>
        <v>14.74</v>
      </c>
      <c r="R1347">
        <f>IF(ISBLANK(sensor_data[[#This Row],[EC]]), sensor_data[[#This Row],[average]], sensor_data[[#This Row],[EC]])</f>
        <v>0</v>
      </c>
      <c r="S1347" t="str">
        <f>IF(sensor_data[[#This Row],[Filled Energy Consumption]]&gt;AVERAGE(sensor_data[Filled Energy Consumption]), "High", "Low")</f>
        <v>Low</v>
      </c>
      <c r="T1347" t="s">
        <v>355</v>
      </c>
      <c r="U1347" t="b">
        <v>0</v>
      </c>
      <c r="V1347">
        <v>4</v>
      </c>
      <c r="W1347">
        <v>0</v>
      </c>
      <c r="X1347" t="s">
        <v>14</v>
      </c>
    </row>
    <row r="1348" spans="1:24" x14ac:dyDescent="0.3">
      <c r="A1348" s="1">
        <v>45513.660312499997</v>
      </c>
      <c r="B1348" s="1" t="str">
        <f>TEXT(sensor_data[[#This Row],[Timestamp]], "MMMM")</f>
        <v>August</v>
      </c>
      <c r="C13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48" s="2">
        <f>MONTH(sensor_data[[#This Row],[Timestamp]])</f>
        <v>8</v>
      </c>
      <c r="E1348" s="2">
        <f>DAY(sensor_data[[#This Row],[Timestamp]])</f>
        <v>9</v>
      </c>
      <c r="F1348" t="s">
        <v>539</v>
      </c>
      <c r="H1348">
        <v>91.5</v>
      </c>
      <c r="I1348">
        <v>45.3</v>
      </c>
      <c r="J1348" t="b">
        <v>1</v>
      </c>
      <c r="K1348">
        <v>5</v>
      </c>
      <c r="L1348" t="str">
        <f>IF(sensor_data[[#This Row],[HVAC Setting]]&lt;=2, "Low", IF(sensor_data[[#This Row],[HVAC Setting]]=3, "Normal", "High"))</f>
        <v>High</v>
      </c>
      <c r="M1348">
        <v>29.86</v>
      </c>
      <c r="N1348">
        <v>29.86</v>
      </c>
      <c r="O1348">
        <f>(sensor_data[[#This Row],[Energy Consumption]]-AVERAGE(sensor_data[Energy Consumption]))/_xlfn.STDEV.P(sensor_data[Energy Consumption])</f>
        <v>9.835858012927863E-2</v>
      </c>
      <c r="P1348" t="str">
        <f>IF(ABS(sensor_data[[#This Row],[z_zcore]])&gt;3, "Outlier", "Normal")</f>
        <v>Normal</v>
      </c>
      <c r="Q1348">
        <f>AVERAGEIF(sensor_data[Unit ID], sensor_data[[#This Row],[Unit ID]], sensor_data[EC])</f>
        <v>14.74</v>
      </c>
      <c r="R1348">
        <f>IF(ISBLANK(sensor_data[[#This Row],[EC]]), sensor_data[[#This Row],[average]], sensor_data[[#This Row],[EC]])</f>
        <v>29.86</v>
      </c>
      <c r="S1348" t="str">
        <f>IF(sensor_data[[#This Row],[Filled Energy Consumption]]&gt;AVERAGE(sensor_data[Filled Energy Consumption]), "High", "Low")</f>
        <v>High</v>
      </c>
      <c r="T1348" t="s">
        <v>453</v>
      </c>
      <c r="U1348" t="b">
        <v>1</v>
      </c>
      <c r="V1348">
        <v>24</v>
      </c>
      <c r="W1348">
        <v>1</v>
      </c>
      <c r="X1348" t="s">
        <v>14</v>
      </c>
    </row>
    <row r="1349" spans="1:24" x14ac:dyDescent="0.3">
      <c r="A1349" s="1">
        <v>45328.947754629633</v>
      </c>
      <c r="B1349" s="1" t="str">
        <f>TEXT(sensor_data[[#This Row],[Timestamp]], "MMMM")</f>
        <v>February</v>
      </c>
      <c r="C13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49" s="2">
        <f>MONTH(sensor_data[[#This Row],[Timestamp]])</f>
        <v>2</v>
      </c>
      <c r="E1349" s="2">
        <f>DAY(sensor_data[[#This Row],[Timestamp]])</f>
        <v>6</v>
      </c>
      <c r="F1349" t="s">
        <v>539</v>
      </c>
      <c r="H1349">
        <v>38.6</v>
      </c>
      <c r="I1349">
        <v>29.2</v>
      </c>
      <c r="J1349" t="b">
        <v>1</v>
      </c>
      <c r="K1349">
        <v>4</v>
      </c>
      <c r="L1349" t="str">
        <f>IF(sensor_data[[#This Row],[HVAC Setting]]&lt;=2, "Low", IF(sensor_data[[#This Row],[HVAC Setting]]=3, "Normal", "High"))</f>
        <v>High</v>
      </c>
      <c r="M1349">
        <v>24.05</v>
      </c>
      <c r="N1349">
        <v>24.05</v>
      </c>
      <c r="O1349">
        <f>(sensor_data[[#This Row],[Energy Consumption]]-AVERAGE(sensor_data[Energy Consumption]))/_xlfn.STDEV.P(sensor_data[Energy Consumption])</f>
        <v>3.079805247103444E-2</v>
      </c>
      <c r="P1349" t="str">
        <f>IF(ABS(sensor_data[[#This Row],[z_zcore]])&gt;3, "Outlier", "Normal")</f>
        <v>Normal</v>
      </c>
      <c r="Q1349">
        <f>AVERAGEIF(sensor_data[Unit ID], sensor_data[[#This Row],[Unit ID]], sensor_data[EC])</f>
        <v>14.74</v>
      </c>
      <c r="R1349">
        <f>IF(ISBLANK(sensor_data[[#This Row],[EC]]), sensor_data[[#This Row],[average]], sensor_data[[#This Row],[EC]])</f>
        <v>24.05</v>
      </c>
      <c r="S1349" t="str">
        <f>IF(sensor_data[[#This Row],[Filled Energy Consumption]]&gt;AVERAGE(sensor_data[Filled Energy Consumption]), "High", "Low")</f>
        <v>High</v>
      </c>
      <c r="T1349" t="s">
        <v>161</v>
      </c>
      <c r="U1349" t="b">
        <v>1</v>
      </c>
      <c r="V1349">
        <v>8</v>
      </c>
      <c r="W1349">
        <v>1</v>
      </c>
      <c r="X1349" t="s">
        <v>14</v>
      </c>
    </row>
    <row r="1350" spans="1:24" x14ac:dyDescent="0.3">
      <c r="A1350" s="1">
        <v>45595.509837962964</v>
      </c>
      <c r="B1350" s="1" t="str">
        <f>TEXT(sensor_data[[#This Row],[Timestamp]], "MMMM")</f>
        <v>October</v>
      </c>
      <c r="C13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50" s="2">
        <f>MONTH(sensor_data[[#This Row],[Timestamp]])</f>
        <v>10</v>
      </c>
      <c r="E1350" s="2">
        <f>DAY(sensor_data[[#This Row],[Timestamp]])</f>
        <v>30</v>
      </c>
      <c r="F1350" t="s">
        <v>539</v>
      </c>
      <c r="H1350">
        <v>63.5</v>
      </c>
      <c r="I1350">
        <v>41.8</v>
      </c>
      <c r="J1350" t="b">
        <v>0</v>
      </c>
      <c r="K1350">
        <v>1</v>
      </c>
      <c r="L1350" t="str">
        <f>IF(sensor_data[[#This Row],[HVAC Setting]]&lt;=2, "Low", IF(sensor_data[[#This Row],[HVAC Setting]]=3, "Normal", "High"))</f>
        <v>Low</v>
      </c>
      <c r="M1350">
        <v>6</v>
      </c>
      <c r="N1350">
        <v>6</v>
      </c>
      <c r="O1350">
        <f>(sensor_data[[#This Row],[Energy Consumption]]-AVERAGE(sensor_data[Energy Consumption]))/_xlfn.STDEV.P(sensor_data[Energy Consumption])</f>
        <v>-0.17909308767204782</v>
      </c>
      <c r="P1350" t="str">
        <f>IF(ABS(sensor_data[[#This Row],[z_zcore]])&gt;3, "Outlier", "Normal")</f>
        <v>Normal</v>
      </c>
      <c r="Q1350">
        <f>AVERAGEIF(sensor_data[Unit ID], sensor_data[[#This Row],[Unit ID]], sensor_data[EC])</f>
        <v>14.74</v>
      </c>
      <c r="R1350">
        <f>IF(ISBLANK(sensor_data[[#This Row],[EC]]), sensor_data[[#This Row],[average]], sensor_data[[#This Row],[EC]])</f>
        <v>6</v>
      </c>
      <c r="S1350" t="str">
        <f>IF(sensor_data[[#This Row],[Filled Energy Consumption]]&gt;AVERAGE(sensor_data[Filled Energy Consumption]), "High", "Low")</f>
        <v>Low</v>
      </c>
      <c r="T1350" t="s">
        <v>524</v>
      </c>
      <c r="U1350" t="b">
        <v>0</v>
      </c>
      <c r="V1350">
        <v>13</v>
      </c>
      <c r="W1350">
        <v>1</v>
      </c>
      <c r="X1350" t="s">
        <v>14</v>
      </c>
    </row>
    <row r="1351" spans="1:24" x14ac:dyDescent="0.3">
      <c r="A1351" s="1">
        <v>45378.098530092589</v>
      </c>
      <c r="B1351" s="1" t="str">
        <f>TEXT(sensor_data[[#This Row],[Timestamp]], "MMMM")</f>
        <v>March</v>
      </c>
      <c r="C13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51" s="2">
        <f>MONTH(sensor_data[[#This Row],[Timestamp]])</f>
        <v>3</v>
      </c>
      <c r="E1351" s="2">
        <f>DAY(sensor_data[[#This Row],[Timestamp]])</f>
        <v>27</v>
      </c>
      <c r="F1351" t="s">
        <v>539</v>
      </c>
      <c r="H1351">
        <v>63.6</v>
      </c>
      <c r="I1351">
        <v>41</v>
      </c>
      <c r="J1351" t="b">
        <v>0</v>
      </c>
      <c r="K1351">
        <v>2</v>
      </c>
      <c r="L1351" t="str">
        <f>IF(sensor_data[[#This Row],[HVAC Setting]]&lt;=2, "Low", IF(sensor_data[[#This Row],[HVAC Setting]]=3, "Normal", "High"))</f>
        <v>Low</v>
      </c>
      <c r="M1351">
        <v>10</v>
      </c>
      <c r="N1351">
        <v>10</v>
      </c>
      <c r="O1351">
        <f>(sensor_data[[#This Row],[Energy Consumption]]-AVERAGE(sensor_data[Energy Consumption]))/_xlfn.STDEV.P(sensor_data[Energy Consumption])</f>
        <v>-0.13257981561817916</v>
      </c>
      <c r="P1351" t="str">
        <f>IF(ABS(sensor_data[[#This Row],[z_zcore]])&gt;3, "Outlier", "Normal")</f>
        <v>Normal</v>
      </c>
      <c r="Q1351">
        <f>AVERAGEIF(sensor_data[Unit ID], sensor_data[[#This Row],[Unit ID]], sensor_data[EC])</f>
        <v>14.74</v>
      </c>
      <c r="R1351">
        <f>IF(ISBLANK(sensor_data[[#This Row],[EC]]), sensor_data[[#This Row],[average]], sensor_data[[#This Row],[EC]])</f>
        <v>10</v>
      </c>
      <c r="S1351" t="str">
        <f>IF(sensor_data[[#This Row],[Filled Energy Consumption]]&gt;AVERAGE(sensor_data[Filled Energy Consumption]), "High", "Low")</f>
        <v>Low</v>
      </c>
      <c r="T1351" t="s">
        <v>452</v>
      </c>
      <c r="U1351" t="b">
        <v>0</v>
      </c>
      <c r="V1351">
        <v>21</v>
      </c>
      <c r="W1351">
        <v>1</v>
      </c>
      <c r="X1351" t="s">
        <v>14</v>
      </c>
    </row>
    <row r="1352" spans="1:24" x14ac:dyDescent="0.3">
      <c r="A1352" s="1">
        <v>45342.347604166665</v>
      </c>
      <c r="B1352" s="1" t="str">
        <f>TEXT(sensor_data[[#This Row],[Timestamp]], "MMMM")</f>
        <v>February</v>
      </c>
      <c r="C13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52" s="2">
        <f>MONTH(sensor_data[[#This Row],[Timestamp]])</f>
        <v>2</v>
      </c>
      <c r="E1352" s="2">
        <f>DAY(sensor_data[[#This Row],[Timestamp]])</f>
        <v>20</v>
      </c>
      <c r="F1352" t="s">
        <v>539</v>
      </c>
      <c r="H1352">
        <v>47.5</v>
      </c>
      <c r="I1352">
        <v>30.4</v>
      </c>
      <c r="J1352" t="b">
        <v>0</v>
      </c>
      <c r="K1352">
        <v>2</v>
      </c>
      <c r="L1352" t="str">
        <f>IF(sensor_data[[#This Row],[HVAC Setting]]&lt;=2, "Low", IF(sensor_data[[#This Row],[HVAC Setting]]=3, "Normal", "High"))</f>
        <v>Low</v>
      </c>
      <c r="M1352">
        <v>13</v>
      </c>
      <c r="N1352">
        <v>13</v>
      </c>
      <c r="O1352">
        <f>(sensor_data[[#This Row],[Energy Consumption]]-AVERAGE(sensor_data[Energy Consumption]))/_xlfn.STDEV.P(sensor_data[Energy Consumption])</f>
        <v>-9.7694861577777695E-2</v>
      </c>
      <c r="P1352" t="str">
        <f>IF(ABS(sensor_data[[#This Row],[z_zcore]])&gt;3, "Outlier", "Normal")</f>
        <v>Normal</v>
      </c>
      <c r="Q1352">
        <f>AVERAGEIF(sensor_data[Unit ID], sensor_data[[#This Row],[Unit ID]], sensor_data[EC])</f>
        <v>14.74</v>
      </c>
      <c r="R1352">
        <f>IF(ISBLANK(sensor_data[[#This Row],[EC]]), sensor_data[[#This Row],[average]], sensor_data[[#This Row],[EC]])</f>
        <v>13</v>
      </c>
      <c r="S1352" t="str">
        <f>IF(sensor_data[[#This Row],[Filled Energy Consumption]]&gt;AVERAGE(sensor_data[Filled Energy Consumption]), "High", "Low")</f>
        <v>Low</v>
      </c>
      <c r="T1352" t="s">
        <v>182</v>
      </c>
      <c r="U1352" t="b">
        <v>0</v>
      </c>
      <c r="V1352">
        <v>14</v>
      </c>
      <c r="W1352">
        <v>0</v>
      </c>
      <c r="X1352" t="s">
        <v>14</v>
      </c>
    </row>
    <row r="1353" spans="1:24" x14ac:dyDescent="0.3">
      <c r="A1353" s="1">
        <v>45650.481041666666</v>
      </c>
      <c r="B1353" s="1" t="str">
        <f>TEXT(sensor_data[[#This Row],[Timestamp]], "MMMM")</f>
        <v>December</v>
      </c>
      <c r="C13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53" s="2">
        <f>MONTH(sensor_data[[#This Row],[Timestamp]])</f>
        <v>12</v>
      </c>
      <c r="E1353" s="2">
        <f>DAY(sensor_data[[#This Row],[Timestamp]])</f>
        <v>24</v>
      </c>
      <c r="F1353" t="s">
        <v>539</v>
      </c>
      <c r="H1353">
        <v>42.5</v>
      </c>
      <c r="I1353">
        <v>35.6</v>
      </c>
      <c r="J1353" t="b">
        <v>0</v>
      </c>
      <c r="K1353">
        <v>3</v>
      </c>
      <c r="L1353" t="str">
        <f>IF(sensor_data[[#This Row],[HVAC Setting]]&lt;=2, "Low", IF(sensor_data[[#This Row],[HVAC Setting]]=3, "Normal", "High"))</f>
        <v>Normal</v>
      </c>
      <c r="M1353">
        <v>17</v>
      </c>
      <c r="N1353">
        <v>17</v>
      </c>
      <c r="O1353">
        <f>(sensor_data[[#This Row],[Energy Consumption]]-AVERAGE(sensor_data[Energy Consumption]))/_xlfn.STDEV.P(sensor_data[Energy Consumption])</f>
        <v>-5.1181589523909048E-2</v>
      </c>
      <c r="P1353" t="str">
        <f>IF(ABS(sensor_data[[#This Row],[z_zcore]])&gt;3, "Outlier", "Normal")</f>
        <v>Normal</v>
      </c>
      <c r="Q1353">
        <f>AVERAGEIF(sensor_data[Unit ID], sensor_data[[#This Row],[Unit ID]], sensor_data[EC])</f>
        <v>14.74</v>
      </c>
      <c r="R1353">
        <f>IF(ISBLANK(sensor_data[[#This Row],[EC]]), sensor_data[[#This Row],[average]], sensor_data[[#This Row],[EC]])</f>
        <v>17</v>
      </c>
      <c r="S1353" t="str">
        <f>IF(sensor_data[[#This Row],[Filled Energy Consumption]]&gt;AVERAGE(sensor_data[Filled Energy Consumption]), "High", "Low")</f>
        <v>Low</v>
      </c>
      <c r="T1353" t="s">
        <v>337</v>
      </c>
      <c r="U1353" t="b">
        <v>0</v>
      </c>
      <c r="V1353">
        <v>12</v>
      </c>
      <c r="W1353">
        <v>0</v>
      </c>
      <c r="X1353" t="s">
        <v>19</v>
      </c>
    </row>
    <row r="1354" spans="1:24" x14ac:dyDescent="0.3">
      <c r="A1354" s="1">
        <v>45594.976527777777</v>
      </c>
      <c r="B1354" s="1" t="str">
        <f>TEXT(sensor_data[[#This Row],[Timestamp]], "MMMM")</f>
        <v>October</v>
      </c>
      <c r="C13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54" s="2">
        <f>MONTH(sensor_data[[#This Row],[Timestamp]])</f>
        <v>10</v>
      </c>
      <c r="E1354" s="2">
        <f>DAY(sensor_data[[#This Row],[Timestamp]])</f>
        <v>29</v>
      </c>
      <c r="F1354" t="s">
        <v>539</v>
      </c>
      <c r="H1354">
        <v>59.5</v>
      </c>
      <c r="I1354">
        <v>40.1</v>
      </c>
      <c r="J1354" t="b">
        <v>0</v>
      </c>
      <c r="K1354">
        <v>2</v>
      </c>
      <c r="L1354" t="str">
        <f>IF(sensor_data[[#This Row],[HVAC Setting]]&lt;=2, "Low", IF(sensor_data[[#This Row],[HVAC Setting]]=3, "Normal", "High"))</f>
        <v>Low</v>
      </c>
      <c r="O1354">
        <f>(sensor_data[[#This Row],[Energy Consumption]]-AVERAGE(sensor_data[Energy Consumption]))/_xlfn.STDEV.P(sensor_data[Energy Consumption])</f>
        <v>-0.24886299575285079</v>
      </c>
      <c r="P1354" t="str">
        <f>IF(ABS(sensor_data[[#This Row],[z_zcore]])&gt;3, "Outlier", "Normal")</f>
        <v>Normal</v>
      </c>
      <c r="Q1354">
        <f>AVERAGEIF(sensor_data[Unit ID], sensor_data[[#This Row],[Unit ID]], sensor_data[EC])</f>
        <v>14.74</v>
      </c>
      <c r="R1354">
        <f>IF(ISBLANK(sensor_data[[#This Row],[EC]]), sensor_data[[#This Row],[average]], sensor_data[[#This Row],[EC]])</f>
        <v>14.74</v>
      </c>
      <c r="S1354" t="str">
        <f>IF(sensor_data[[#This Row],[Filled Energy Consumption]]&gt;AVERAGE(sensor_data[Filled Energy Consumption]), "High", "Low")</f>
        <v>Low</v>
      </c>
      <c r="T1354" t="s">
        <v>48</v>
      </c>
      <c r="U1354" t="b">
        <v>0</v>
      </c>
      <c r="V1354">
        <v>11</v>
      </c>
      <c r="W1354">
        <v>0</v>
      </c>
      <c r="X1354" t="s">
        <v>17</v>
      </c>
    </row>
    <row r="1355" spans="1:24" x14ac:dyDescent="0.3">
      <c r="A1355" s="1">
        <v>45621.748136574075</v>
      </c>
      <c r="B1355" s="1" t="str">
        <f>TEXT(sensor_data[[#This Row],[Timestamp]], "MMMM")</f>
        <v>November</v>
      </c>
      <c r="C13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55" s="2">
        <f>MONTH(sensor_data[[#This Row],[Timestamp]])</f>
        <v>11</v>
      </c>
      <c r="E1355" s="2">
        <f>DAY(sensor_data[[#This Row],[Timestamp]])</f>
        <v>25</v>
      </c>
      <c r="F1355" t="s">
        <v>539</v>
      </c>
      <c r="H1355">
        <v>80</v>
      </c>
      <c r="I1355">
        <v>41.2</v>
      </c>
      <c r="J1355" t="b">
        <v>1</v>
      </c>
      <c r="K1355">
        <v>5</v>
      </c>
      <c r="L1355" t="str">
        <f>IF(sensor_data[[#This Row],[HVAC Setting]]&lt;=2, "Low", IF(sensor_data[[#This Row],[HVAC Setting]]=3, "Normal", "High"))</f>
        <v>High</v>
      </c>
      <c r="O1355">
        <f>(sensor_data[[#This Row],[Energy Consumption]]-AVERAGE(sensor_data[Energy Consumption]))/_xlfn.STDEV.P(sensor_data[Energy Consumption])</f>
        <v>-0.24886299575285079</v>
      </c>
      <c r="P1355" t="str">
        <f>IF(ABS(sensor_data[[#This Row],[z_zcore]])&gt;3, "Outlier", "Normal")</f>
        <v>Normal</v>
      </c>
      <c r="Q1355">
        <f>AVERAGEIF(sensor_data[Unit ID], sensor_data[[#This Row],[Unit ID]], sensor_data[EC])</f>
        <v>14.74</v>
      </c>
      <c r="R1355">
        <f>IF(ISBLANK(sensor_data[[#This Row],[EC]]), sensor_data[[#This Row],[average]], sensor_data[[#This Row],[EC]])</f>
        <v>14.74</v>
      </c>
      <c r="S1355" t="str">
        <f>IF(sensor_data[[#This Row],[Filled Energy Consumption]]&gt;AVERAGE(sensor_data[Filled Energy Consumption]), "High", "Low")</f>
        <v>Low</v>
      </c>
      <c r="T1355" t="s">
        <v>500</v>
      </c>
      <c r="U1355" t="b">
        <v>1</v>
      </c>
      <c r="V1355">
        <v>11</v>
      </c>
      <c r="W1355">
        <v>0</v>
      </c>
      <c r="X1355" t="s">
        <v>17</v>
      </c>
    </row>
    <row r="1356" spans="1:24" x14ac:dyDescent="0.3">
      <c r="A1356" s="1">
        <v>45424.461493055554</v>
      </c>
      <c r="B1356" s="1" t="str">
        <f>TEXT(sensor_data[[#This Row],[Timestamp]], "MMMM")</f>
        <v>May</v>
      </c>
      <c r="C13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56" s="2">
        <f>MONTH(sensor_data[[#This Row],[Timestamp]])</f>
        <v>5</v>
      </c>
      <c r="E1356" s="2">
        <f>DAY(sensor_data[[#This Row],[Timestamp]])</f>
        <v>12</v>
      </c>
      <c r="F1356" t="s">
        <v>539</v>
      </c>
      <c r="H1356">
        <v>69.7</v>
      </c>
      <c r="I1356">
        <v>52.2</v>
      </c>
      <c r="J1356" t="b">
        <v>0</v>
      </c>
      <c r="K1356">
        <v>1.5</v>
      </c>
      <c r="L1356" t="str">
        <f>IF(sensor_data[[#This Row],[HVAC Setting]]&lt;=2, "Low", IF(sensor_data[[#This Row],[HVAC Setting]]=3, "Normal", "High"))</f>
        <v>Low</v>
      </c>
      <c r="O1356">
        <f>(sensor_data[[#This Row],[Energy Consumption]]-AVERAGE(sensor_data[Energy Consumption]))/_xlfn.STDEV.P(sensor_data[Energy Consumption])</f>
        <v>-0.24886299575285079</v>
      </c>
      <c r="P1356" t="str">
        <f>IF(ABS(sensor_data[[#This Row],[z_zcore]])&gt;3, "Outlier", "Normal")</f>
        <v>Normal</v>
      </c>
      <c r="Q1356">
        <f>AVERAGEIF(sensor_data[Unit ID], sensor_data[[#This Row],[Unit ID]], sensor_data[EC])</f>
        <v>14.74</v>
      </c>
      <c r="R1356">
        <f>IF(ISBLANK(sensor_data[[#This Row],[EC]]), sensor_data[[#This Row],[average]], sensor_data[[#This Row],[EC]])</f>
        <v>14.74</v>
      </c>
      <c r="S1356" t="str">
        <f>IF(sensor_data[[#This Row],[Filled Energy Consumption]]&gt;AVERAGE(sensor_data[Filled Energy Consumption]), "High", "Low")</f>
        <v>Low</v>
      </c>
      <c r="T1356" t="s">
        <v>131</v>
      </c>
      <c r="U1356" t="b">
        <v>0</v>
      </c>
      <c r="V1356">
        <v>1</v>
      </c>
      <c r="W1356">
        <v>0</v>
      </c>
      <c r="X1356" t="s">
        <v>17</v>
      </c>
    </row>
    <row r="1357" spans="1:24" x14ac:dyDescent="0.3">
      <c r="A1357" s="1">
        <v>45500.054837962962</v>
      </c>
      <c r="B1357" s="1" t="str">
        <f>TEXT(sensor_data[[#This Row],[Timestamp]], "MMMM")</f>
        <v>July</v>
      </c>
      <c r="C13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57" s="2">
        <f>MONTH(sensor_data[[#This Row],[Timestamp]])</f>
        <v>7</v>
      </c>
      <c r="E1357" s="2">
        <f>DAY(sensor_data[[#This Row],[Timestamp]])</f>
        <v>27</v>
      </c>
      <c r="F1357" t="s">
        <v>539</v>
      </c>
      <c r="H1357">
        <v>100.9</v>
      </c>
      <c r="I1357">
        <v>41.7</v>
      </c>
      <c r="J1357" t="b">
        <v>1</v>
      </c>
      <c r="K1357">
        <v>4.5</v>
      </c>
      <c r="L1357" t="str">
        <f>IF(sensor_data[[#This Row],[HVAC Setting]]&lt;=2, "Low", IF(sensor_data[[#This Row],[HVAC Setting]]=3, "Normal", "High"))</f>
        <v>High</v>
      </c>
      <c r="O1357">
        <f>(sensor_data[[#This Row],[Energy Consumption]]-AVERAGE(sensor_data[Energy Consumption]))/_xlfn.STDEV.P(sensor_data[Energy Consumption])</f>
        <v>-0.24886299575285079</v>
      </c>
      <c r="P1357" t="str">
        <f>IF(ABS(sensor_data[[#This Row],[z_zcore]])&gt;3, "Outlier", "Normal")</f>
        <v>Normal</v>
      </c>
      <c r="Q1357">
        <f>AVERAGEIF(sensor_data[Unit ID], sensor_data[[#This Row],[Unit ID]], sensor_data[EC])</f>
        <v>14.74</v>
      </c>
      <c r="R1357">
        <f>IF(ISBLANK(sensor_data[[#This Row],[EC]]), sensor_data[[#This Row],[average]], sensor_data[[#This Row],[EC]])</f>
        <v>14.74</v>
      </c>
      <c r="S1357" t="str">
        <f>IF(sensor_data[[#This Row],[Filled Energy Consumption]]&gt;AVERAGE(sensor_data[Filled Energy Consumption]), "High", "Low")</f>
        <v>Low</v>
      </c>
      <c r="T1357" t="s">
        <v>296</v>
      </c>
      <c r="U1357" t="b">
        <v>1</v>
      </c>
      <c r="V1357">
        <v>15</v>
      </c>
      <c r="W1357">
        <v>1</v>
      </c>
      <c r="X1357" t="s">
        <v>17</v>
      </c>
    </row>
    <row r="1358" spans="1:24" x14ac:dyDescent="0.3">
      <c r="A1358" s="1">
        <v>45553.973958333336</v>
      </c>
      <c r="B1358" s="1" t="str">
        <f>TEXT(sensor_data[[#This Row],[Timestamp]], "MMMM")</f>
        <v>September</v>
      </c>
      <c r="C13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58" s="2">
        <f>MONTH(sensor_data[[#This Row],[Timestamp]])</f>
        <v>9</v>
      </c>
      <c r="E1358" s="2">
        <f>DAY(sensor_data[[#This Row],[Timestamp]])</f>
        <v>18</v>
      </c>
      <c r="F1358" t="s">
        <v>539</v>
      </c>
      <c r="H1358">
        <v>62.5</v>
      </c>
      <c r="I1358">
        <v>59.4</v>
      </c>
      <c r="J1358" t="b">
        <v>0</v>
      </c>
      <c r="K1358">
        <v>2</v>
      </c>
      <c r="L1358" t="str">
        <f>IF(sensor_data[[#This Row],[HVAC Setting]]&lt;=2, "Low", IF(sensor_data[[#This Row],[HVAC Setting]]=3, "Normal", "High"))</f>
        <v>Low</v>
      </c>
      <c r="M1358">
        <v>10</v>
      </c>
      <c r="N1358">
        <v>10</v>
      </c>
      <c r="O1358">
        <f>(sensor_data[[#This Row],[Energy Consumption]]-AVERAGE(sensor_data[Energy Consumption]))/_xlfn.STDEV.P(sensor_data[Energy Consumption])</f>
        <v>-0.13257981561817916</v>
      </c>
      <c r="P1358" t="str">
        <f>IF(ABS(sensor_data[[#This Row],[z_zcore]])&gt;3, "Outlier", "Normal")</f>
        <v>Normal</v>
      </c>
      <c r="Q1358">
        <f>AVERAGEIF(sensor_data[Unit ID], sensor_data[[#This Row],[Unit ID]], sensor_data[EC])</f>
        <v>14.74</v>
      </c>
      <c r="R1358">
        <f>IF(ISBLANK(sensor_data[[#This Row],[EC]]), sensor_data[[#This Row],[average]], sensor_data[[#This Row],[EC]])</f>
        <v>10</v>
      </c>
      <c r="S1358" t="str">
        <f>IF(sensor_data[[#This Row],[Filled Energy Consumption]]&gt;AVERAGE(sensor_data[Filled Energy Consumption]), "High", "Low")</f>
        <v>Low</v>
      </c>
      <c r="T1358" t="s">
        <v>424</v>
      </c>
      <c r="U1358" t="b">
        <v>0</v>
      </c>
      <c r="V1358">
        <v>15</v>
      </c>
      <c r="W1358">
        <v>0</v>
      </c>
      <c r="X1358" t="s">
        <v>17</v>
      </c>
    </row>
    <row r="1359" spans="1:24" x14ac:dyDescent="0.3">
      <c r="A1359" s="1">
        <v>45324.240949074076</v>
      </c>
      <c r="B1359" s="1" t="str">
        <f>TEXT(sensor_data[[#This Row],[Timestamp]], "MMMM")</f>
        <v>February</v>
      </c>
      <c r="C13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59" s="2">
        <f>MONTH(sensor_data[[#This Row],[Timestamp]])</f>
        <v>2</v>
      </c>
      <c r="E1359" s="2">
        <f>DAY(sensor_data[[#This Row],[Timestamp]])</f>
        <v>2</v>
      </c>
      <c r="F1359" t="s">
        <v>539</v>
      </c>
      <c r="H1359">
        <v>53.1</v>
      </c>
      <c r="I1359">
        <v>25.4</v>
      </c>
      <c r="J1359" t="b">
        <v>0</v>
      </c>
      <c r="K1359">
        <v>2</v>
      </c>
      <c r="L1359" t="str">
        <f>IF(sensor_data[[#This Row],[HVAC Setting]]&lt;=2, "Low", IF(sensor_data[[#This Row],[HVAC Setting]]=3, "Normal", "High"))</f>
        <v>Low</v>
      </c>
      <c r="M1359">
        <v>10</v>
      </c>
      <c r="N1359">
        <v>10</v>
      </c>
      <c r="O1359">
        <f>(sensor_data[[#This Row],[Energy Consumption]]-AVERAGE(sensor_data[Energy Consumption]))/_xlfn.STDEV.P(sensor_data[Energy Consumption])</f>
        <v>-0.13257981561817916</v>
      </c>
      <c r="P1359" t="str">
        <f>IF(ABS(sensor_data[[#This Row],[z_zcore]])&gt;3, "Outlier", "Normal")</f>
        <v>Normal</v>
      </c>
      <c r="Q1359">
        <f>AVERAGEIF(sensor_data[Unit ID], sensor_data[[#This Row],[Unit ID]], sensor_data[EC])</f>
        <v>14.74</v>
      </c>
      <c r="R1359">
        <f>IF(ISBLANK(sensor_data[[#This Row],[EC]]), sensor_data[[#This Row],[average]], sensor_data[[#This Row],[EC]])</f>
        <v>10</v>
      </c>
      <c r="S1359" t="str">
        <f>IF(sensor_data[[#This Row],[Filled Energy Consumption]]&gt;AVERAGE(sensor_data[Filled Energy Consumption]), "High", "Low")</f>
        <v>Low</v>
      </c>
      <c r="T1359" t="s">
        <v>390</v>
      </c>
      <c r="U1359" t="b">
        <v>0</v>
      </c>
      <c r="V1359">
        <v>13</v>
      </c>
      <c r="W1359">
        <v>1</v>
      </c>
      <c r="X1359" t="s">
        <v>19</v>
      </c>
    </row>
    <row r="1360" spans="1:24" x14ac:dyDescent="0.3">
      <c r="A1360" s="1">
        <v>45416.60564814815</v>
      </c>
      <c r="B1360" s="1" t="str">
        <f>TEXT(sensor_data[[#This Row],[Timestamp]], "MMMM")</f>
        <v>May</v>
      </c>
      <c r="C13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60" s="2">
        <f>MONTH(sensor_data[[#This Row],[Timestamp]])</f>
        <v>5</v>
      </c>
      <c r="E1360" s="2">
        <f>DAY(sensor_data[[#This Row],[Timestamp]])</f>
        <v>4</v>
      </c>
      <c r="F1360" t="s">
        <v>539</v>
      </c>
      <c r="H1360">
        <v>75.7</v>
      </c>
      <c r="I1360">
        <v>38.6</v>
      </c>
      <c r="J1360" t="b">
        <v>1</v>
      </c>
      <c r="K1360">
        <v>3.5</v>
      </c>
      <c r="L1360" t="str">
        <f>IF(sensor_data[[#This Row],[HVAC Setting]]&lt;=2, "Low", IF(sensor_data[[#This Row],[HVAC Setting]]=3, "Normal", "High"))</f>
        <v>High</v>
      </c>
      <c r="M1360">
        <v>20.71</v>
      </c>
      <c r="N1360">
        <v>20.71</v>
      </c>
      <c r="O1360">
        <f>(sensor_data[[#This Row],[Energy Consumption]]-AVERAGE(sensor_data[Energy Consumption]))/_xlfn.STDEV.P(sensor_data[Energy Consumption])</f>
        <v>-8.0405296939458758E-3</v>
      </c>
      <c r="P1360" t="str">
        <f>IF(ABS(sensor_data[[#This Row],[z_zcore]])&gt;3, "Outlier", "Normal")</f>
        <v>Normal</v>
      </c>
      <c r="Q1360">
        <f>AVERAGEIF(sensor_data[Unit ID], sensor_data[[#This Row],[Unit ID]], sensor_data[EC])</f>
        <v>14.74</v>
      </c>
      <c r="R1360">
        <f>IF(ISBLANK(sensor_data[[#This Row],[EC]]), sensor_data[[#This Row],[average]], sensor_data[[#This Row],[EC]])</f>
        <v>20.71</v>
      </c>
      <c r="S1360" t="str">
        <f>IF(sensor_data[[#This Row],[Filled Energy Consumption]]&gt;AVERAGE(sensor_data[Filled Energy Consumption]), "High", "Low")</f>
        <v>High</v>
      </c>
      <c r="T1360" t="s">
        <v>540</v>
      </c>
      <c r="U1360" t="b">
        <v>1</v>
      </c>
      <c r="V1360">
        <v>23</v>
      </c>
      <c r="W1360">
        <v>1</v>
      </c>
      <c r="X1360" t="s">
        <v>17</v>
      </c>
    </row>
    <row r="1361" spans="1:24" x14ac:dyDescent="0.3">
      <c r="A1361" s="1">
        <v>45535.244074074071</v>
      </c>
      <c r="B1361" s="1" t="str">
        <f>TEXT(sensor_data[[#This Row],[Timestamp]], "MMMM")</f>
        <v>August</v>
      </c>
      <c r="C13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61" s="2">
        <f>MONTH(sensor_data[[#This Row],[Timestamp]])</f>
        <v>8</v>
      </c>
      <c r="E1361" s="2">
        <f>DAY(sensor_data[[#This Row],[Timestamp]])</f>
        <v>31</v>
      </c>
      <c r="F1361" t="s">
        <v>539</v>
      </c>
      <c r="H1361">
        <v>96.5</v>
      </c>
      <c r="I1361">
        <v>58.3</v>
      </c>
      <c r="J1361" t="b">
        <v>1</v>
      </c>
      <c r="K1361">
        <v>4.5</v>
      </c>
      <c r="L1361" t="str">
        <f>IF(sensor_data[[#This Row],[HVAC Setting]]&lt;=2, "Low", IF(sensor_data[[#This Row],[HVAC Setting]]=3, "Normal", "High"))</f>
        <v>High</v>
      </c>
      <c r="M1361">
        <v>28.45</v>
      </c>
      <c r="N1361">
        <v>28.45</v>
      </c>
      <c r="O1361">
        <f>(sensor_data[[#This Row],[Energy Consumption]]-AVERAGE(sensor_data[Energy Consumption]))/_xlfn.STDEV.P(sensor_data[Energy Consumption])</f>
        <v>8.1962651730289937E-2</v>
      </c>
      <c r="P1361" t="str">
        <f>IF(ABS(sensor_data[[#This Row],[z_zcore]])&gt;3, "Outlier", "Normal")</f>
        <v>Normal</v>
      </c>
      <c r="Q1361">
        <f>AVERAGEIF(sensor_data[Unit ID], sensor_data[[#This Row],[Unit ID]], sensor_data[EC])</f>
        <v>14.74</v>
      </c>
      <c r="R1361">
        <f>IF(ISBLANK(sensor_data[[#This Row],[EC]]), sensor_data[[#This Row],[average]], sensor_data[[#This Row],[EC]])</f>
        <v>28.45</v>
      </c>
      <c r="S1361" t="str">
        <f>IF(sensor_data[[#This Row],[Filled Energy Consumption]]&gt;AVERAGE(sensor_data[Filled Energy Consumption]), "High", "Low")</f>
        <v>High</v>
      </c>
      <c r="T1361" t="s">
        <v>384</v>
      </c>
      <c r="U1361" t="b">
        <v>1</v>
      </c>
      <c r="V1361">
        <v>3</v>
      </c>
      <c r="W1361">
        <v>0</v>
      </c>
      <c r="X1361" t="s">
        <v>14</v>
      </c>
    </row>
    <row r="1362" spans="1:24" x14ac:dyDescent="0.3">
      <c r="A1362" s="1">
        <v>45455.940300925926</v>
      </c>
      <c r="B1362" s="1" t="str">
        <f>TEXT(sensor_data[[#This Row],[Timestamp]], "MMMM")</f>
        <v>June</v>
      </c>
      <c r="C13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62" s="2">
        <f>MONTH(sensor_data[[#This Row],[Timestamp]])</f>
        <v>6</v>
      </c>
      <c r="E1362" s="2">
        <f>DAY(sensor_data[[#This Row],[Timestamp]])</f>
        <v>12</v>
      </c>
      <c r="F1362" t="s">
        <v>541</v>
      </c>
      <c r="H1362">
        <v>94.7</v>
      </c>
      <c r="I1362">
        <v>47.4</v>
      </c>
      <c r="J1362" t="b">
        <v>0</v>
      </c>
      <c r="K1362">
        <v>4</v>
      </c>
      <c r="L1362" t="str">
        <f>IF(sensor_data[[#This Row],[HVAC Setting]]&lt;=2, "Low", IF(sensor_data[[#This Row],[HVAC Setting]]=3, "Normal", "High"))</f>
        <v>High</v>
      </c>
      <c r="M1362">
        <v>23</v>
      </c>
      <c r="N1362">
        <v>23</v>
      </c>
      <c r="O1362">
        <f>(sensor_data[[#This Row],[Energy Consumption]]-AVERAGE(sensor_data[Energy Consumption]))/_xlfn.STDEV.P(sensor_data[Energy Consumption])</f>
        <v>1.8588318556893912E-2</v>
      </c>
      <c r="P1362" t="str">
        <f>IF(ABS(sensor_data[[#This Row],[z_zcore]])&gt;3, "Outlier", "Normal")</f>
        <v>Normal</v>
      </c>
      <c r="Q1362">
        <f>AVERAGEIF(sensor_data[Unit ID], sensor_data[[#This Row],[Unit ID]], sensor_data[EC])</f>
        <v>16.056111111111115</v>
      </c>
      <c r="R1362">
        <f>IF(ISBLANK(sensor_data[[#This Row],[EC]]), sensor_data[[#This Row],[average]], sensor_data[[#This Row],[EC]])</f>
        <v>23</v>
      </c>
      <c r="S1362" t="str">
        <f>IF(sensor_data[[#This Row],[Filled Energy Consumption]]&gt;AVERAGE(sensor_data[Filled Energy Consumption]), "High", "Low")</f>
        <v>High</v>
      </c>
      <c r="T1362" t="s">
        <v>542</v>
      </c>
      <c r="U1362" t="b">
        <v>0</v>
      </c>
      <c r="V1362">
        <v>5</v>
      </c>
      <c r="W1362">
        <v>0</v>
      </c>
      <c r="X1362" t="s">
        <v>19</v>
      </c>
    </row>
    <row r="1363" spans="1:24" x14ac:dyDescent="0.3">
      <c r="A1363" s="1">
        <v>45304.050613425927</v>
      </c>
      <c r="B1363" s="1" t="str">
        <f>TEXT(sensor_data[[#This Row],[Timestamp]], "MMMM")</f>
        <v>January</v>
      </c>
      <c r="C13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63" s="2">
        <f>MONTH(sensor_data[[#This Row],[Timestamp]])</f>
        <v>1</v>
      </c>
      <c r="E1363" s="2">
        <f>DAY(sensor_data[[#This Row],[Timestamp]])</f>
        <v>13</v>
      </c>
      <c r="F1363" t="s">
        <v>541</v>
      </c>
      <c r="H1363">
        <v>40.4</v>
      </c>
      <c r="I1363">
        <v>31.5</v>
      </c>
      <c r="J1363" t="b">
        <v>1</v>
      </c>
      <c r="K1363">
        <v>3.5</v>
      </c>
      <c r="L1363" t="str">
        <f>IF(sensor_data[[#This Row],[HVAC Setting]]&lt;=2, "Low", IF(sensor_data[[#This Row],[HVAC Setting]]=3, "Normal", "High"))</f>
        <v>High</v>
      </c>
      <c r="M1363">
        <v>22.01</v>
      </c>
      <c r="N1363">
        <v>22.01</v>
      </c>
      <c r="O1363">
        <f>(sensor_data[[#This Row],[Energy Consumption]]-AVERAGE(sensor_data[Energy Consumption]))/_xlfn.STDEV.P(sensor_data[Energy Consumption])</f>
        <v>7.0762837235614417E-3</v>
      </c>
      <c r="P1363" t="str">
        <f>IF(ABS(sensor_data[[#This Row],[z_zcore]])&gt;3, "Outlier", "Normal")</f>
        <v>Normal</v>
      </c>
      <c r="Q1363">
        <f>AVERAGEIF(sensor_data[Unit ID], sensor_data[[#This Row],[Unit ID]], sensor_data[EC])</f>
        <v>16.056111111111115</v>
      </c>
      <c r="R1363">
        <f>IF(ISBLANK(sensor_data[[#This Row],[EC]]), sensor_data[[#This Row],[average]], sensor_data[[#This Row],[EC]])</f>
        <v>22.01</v>
      </c>
      <c r="S1363" t="str">
        <f>IF(sensor_data[[#This Row],[Filled Energy Consumption]]&gt;AVERAGE(sensor_data[Filled Energy Consumption]), "High", "Low")</f>
        <v>High</v>
      </c>
      <c r="T1363" t="s">
        <v>527</v>
      </c>
      <c r="U1363" t="b">
        <v>1</v>
      </c>
      <c r="V1363">
        <v>2</v>
      </c>
      <c r="W1363">
        <v>1</v>
      </c>
      <c r="X1363" t="s">
        <v>19</v>
      </c>
    </row>
    <row r="1364" spans="1:24" x14ac:dyDescent="0.3">
      <c r="A1364" s="1">
        <v>45422.830590277779</v>
      </c>
      <c r="B1364" s="1" t="str">
        <f>TEXT(sensor_data[[#This Row],[Timestamp]], "MMMM")</f>
        <v>May</v>
      </c>
      <c r="C13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64" s="2">
        <f>MONTH(sensor_data[[#This Row],[Timestamp]])</f>
        <v>5</v>
      </c>
      <c r="E1364" s="2">
        <f>DAY(sensor_data[[#This Row],[Timestamp]])</f>
        <v>10</v>
      </c>
      <c r="F1364" t="s">
        <v>541</v>
      </c>
      <c r="H1364">
        <v>64.8</v>
      </c>
      <c r="I1364">
        <v>56</v>
      </c>
      <c r="J1364" t="b">
        <v>0</v>
      </c>
      <c r="K1364">
        <v>4</v>
      </c>
      <c r="L1364" t="str">
        <f>IF(sensor_data[[#This Row],[HVAC Setting]]&lt;=2, "Low", IF(sensor_data[[#This Row],[HVAC Setting]]=3, "Normal", "High"))</f>
        <v>High</v>
      </c>
      <c r="O1364">
        <f>(sensor_data[[#This Row],[Energy Consumption]]-AVERAGE(sensor_data[Energy Consumption]))/_xlfn.STDEV.P(sensor_data[Energy Consumption])</f>
        <v>-0.24886299575285079</v>
      </c>
      <c r="P1364" t="str">
        <f>IF(ABS(sensor_data[[#This Row],[z_zcore]])&gt;3, "Outlier", "Normal")</f>
        <v>Normal</v>
      </c>
      <c r="Q1364">
        <f>AVERAGEIF(sensor_data[Unit ID], sensor_data[[#This Row],[Unit ID]], sensor_data[EC])</f>
        <v>16.056111111111115</v>
      </c>
      <c r="R1364">
        <f>IF(ISBLANK(sensor_data[[#This Row],[EC]]), sensor_data[[#This Row],[average]], sensor_data[[#This Row],[EC]])</f>
        <v>16.056111111111115</v>
      </c>
      <c r="S1364" t="str">
        <f>IF(sensor_data[[#This Row],[Filled Energy Consumption]]&gt;AVERAGE(sensor_data[Filled Energy Consumption]), "High", "Low")</f>
        <v>Low</v>
      </c>
      <c r="T1364" t="s">
        <v>315</v>
      </c>
      <c r="U1364" t="b">
        <v>0</v>
      </c>
      <c r="V1364">
        <v>18</v>
      </c>
      <c r="W1364">
        <v>0</v>
      </c>
      <c r="X1364" t="s">
        <v>14</v>
      </c>
    </row>
    <row r="1365" spans="1:24" x14ac:dyDescent="0.3">
      <c r="A1365" s="1">
        <v>45582.896527777775</v>
      </c>
      <c r="B1365" s="1" t="str">
        <f>TEXT(sensor_data[[#This Row],[Timestamp]], "MMMM")</f>
        <v>October</v>
      </c>
      <c r="C13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65" s="2">
        <f>MONTH(sensor_data[[#This Row],[Timestamp]])</f>
        <v>10</v>
      </c>
      <c r="E1365" s="2">
        <f>DAY(sensor_data[[#This Row],[Timestamp]])</f>
        <v>17</v>
      </c>
      <c r="F1365" t="s">
        <v>541</v>
      </c>
      <c r="H1365">
        <v>68.2</v>
      </c>
      <c r="I1365">
        <v>46.6</v>
      </c>
      <c r="J1365" t="b">
        <v>1</v>
      </c>
      <c r="K1365">
        <v>5</v>
      </c>
      <c r="L1365" t="str">
        <f>IF(sensor_data[[#This Row],[HVAC Setting]]&lt;=2, "Low", IF(sensor_data[[#This Row],[HVAC Setting]]=3, "Normal", "High"))</f>
        <v>High</v>
      </c>
      <c r="M1365">
        <v>26.97</v>
      </c>
      <c r="N1365">
        <v>26.97</v>
      </c>
      <c r="O1365">
        <f>(sensor_data[[#This Row],[Energy Consumption]]-AVERAGE(sensor_data[Energy Consumption]))/_xlfn.STDEV.P(sensor_data[Energy Consumption])</f>
        <v>6.4752741070358527E-2</v>
      </c>
      <c r="P1365" t="str">
        <f>IF(ABS(sensor_data[[#This Row],[z_zcore]])&gt;3, "Outlier", "Normal")</f>
        <v>Normal</v>
      </c>
      <c r="Q1365">
        <f>AVERAGEIF(sensor_data[Unit ID], sensor_data[[#This Row],[Unit ID]], sensor_data[EC])</f>
        <v>16.056111111111115</v>
      </c>
      <c r="R1365">
        <f>IF(ISBLANK(sensor_data[[#This Row],[EC]]), sensor_data[[#This Row],[average]], sensor_data[[#This Row],[EC]])</f>
        <v>26.97</v>
      </c>
      <c r="S1365" t="str">
        <f>IF(sensor_data[[#This Row],[Filled Energy Consumption]]&gt;AVERAGE(sensor_data[Filled Energy Consumption]), "High", "Low")</f>
        <v>High</v>
      </c>
      <c r="T1365" t="s">
        <v>506</v>
      </c>
      <c r="U1365" t="b">
        <v>1</v>
      </c>
      <c r="V1365">
        <v>5</v>
      </c>
      <c r="W1365">
        <v>1</v>
      </c>
      <c r="X1365" t="s">
        <v>14</v>
      </c>
    </row>
    <row r="1366" spans="1:24" x14ac:dyDescent="0.3">
      <c r="A1366" s="1">
        <v>45419.504317129627</v>
      </c>
      <c r="B1366" s="1" t="str">
        <f>TEXT(sensor_data[[#This Row],[Timestamp]], "MMMM")</f>
        <v>May</v>
      </c>
      <c r="C13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66" s="2">
        <f>MONTH(sensor_data[[#This Row],[Timestamp]])</f>
        <v>5</v>
      </c>
      <c r="E1366" s="2">
        <f>DAY(sensor_data[[#This Row],[Timestamp]])</f>
        <v>7</v>
      </c>
      <c r="F1366" t="s">
        <v>541</v>
      </c>
      <c r="H1366">
        <v>63.9</v>
      </c>
      <c r="I1366">
        <v>47.3</v>
      </c>
      <c r="J1366" t="b">
        <v>0</v>
      </c>
      <c r="K1366">
        <v>2</v>
      </c>
      <c r="L1366" t="str">
        <f>IF(sensor_data[[#This Row],[HVAC Setting]]&lt;=2, "Low", IF(sensor_data[[#This Row],[HVAC Setting]]=3, "Normal", "High"))</f>
        <v>Low</v>
      </c>
      <c r="M1366">
        <v>10</v>
      </c>
      <c r="N1366">
        <v>10</v>
      </c>
      <c r="O1366">
        <f>(sensor_data[[#This Row],[Energy Consumption]]-AVERAGE(sensor_data[Energy Consumption]))/_xlfn.STDEV.P(sensor_data[Energy Consumption])</f>
        <v>-0.13257981561817916</v>
      </c>
      <c r="P1366" t="str">
        <f>IF(ABS(sensor_data[[#This Row],[z_zcore]])&gt;3, "Outlier", "Normal")</f>
        <v>Normal</v>
      </c>
      <c r="Q1366">
        <f>AVERAGEIF(sensor_data[Unit ID], sensor_data[[#This Row],[Unit ID]], sensor_data[EC])</f>
        <v>16.056111111111115</v>
      </c>
      <c r="R1366">
        <f>IF(ISBLANK(sensor_data[[#This Row],[EC]]), sensor_data[[#This Row],[average]], sensor_data[[#This Row],[EC]])</f>
        <v>10</v>
      </c>
      <c r="S1366" t="str">
        <f>IF(sensor_data[[#This Row],[Filled Energy Consumption]]&gt;AVERAGE(sensor_data[Filled Energy Consumption]), "High", "Low")</f>
        <v>Low</v>
      </c>
      <c r="T1366" t="s">
        <v>430</v>
      </c>
      <c r="U1366" t="b">
        <v>0</v>
      </c>
      <c r="V1366">
        <v>6</v>
      </c>
      <c r="W1366">
        <v>0</v>
      </c>
      <c r="X1366" t="s">
        <v>19</v>
      </c>
    </row>
    <row r="1367" spans="1:24" x14ac:dyDescent="0.3">
      <c r="A1367" s="1">
        <v>45480.816412037035</v>
      </c>
      <c r="B1367" s="1" t="str">
        <f>TEXT(sensor_data[[#This Row],[Timestamp]], "MMMM")</f>
        <v>July</v>
      </c>
      <c r="C13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67" s="2">
        <f>MONTH(sensor_data[[#This Row],[Timestamp]])</f>
        <v>7</v>
      </c>
      <c r="E1367" s="2">
        <f>DAY(sensor_data[[#This Row],[Timestamp]])</f>
        <v>7</v>
      </c>
      <c r="F1367" t="s">
        <v>541</v>
      </c>
      <c r="H1367">
        <v>89</v>
      </c>
      <c r="I1367">
        <v>62.4</v>
      </c>
      <c r="J1367" t="b">
        <v>1</v>
      </c>
      <c r="K1367">
        <v>4.5</v>
      </c>
      <c r="L1367" t="str">
        <f>IF(sensor_data[[#This Row],[HVAC Setting]]&lt;=2, "Low", IF(sensor_data[[#This Row],[HVAC Setting]]=3, "Normal", "High"))</f>
        <v>High</v>
      </c>
      <c r="M1367">
        <v>30.35</v>
      </c>
      <c r="N1367">
        <v>30.35</v>
      </c>
      <c r="O1367">
        <f>(sensor_data[[#This Row],[Energy Consumption]]-AVERAGE(sensor_data[Energy Consumption]))/_xlfn.STDEV.P(sensor_data[Energy Consumption])</f>
        <v>0.10405645595587756</v>
      </c>
      <c r="P1367" t="str">
        <f>IF(ABS(sensor_data[[#This Row],[z_zcore]])&gt;3, "Outlier", "Normal")</f>
        <v>Normal</v>
      </c>
      <c r="Q1367">
        <f>AVERAGEIF(sensor_data[Unit ID], sensor_data[[#This Row],[Unit ID]], sensor_data[EC])</f>
        <v>16.056111111111115</v>
      </c>
      <c r="R1367">
        <f>IF(ISBLANK(sensor_data[[#This Row],[EC]]), sensor_data[[#This Row],[average]], sensor_data[[#This Row],[EC]])</f>
        <v>30.35</v>
      </c>
      <c r="S1367" t="str">
        <f>IF(sensor_data[[#This Row],[Filled Energy Consumption]]&gt;AVERAGE(sensor_data[Filled Energy Consumption]), "High", "Low")</f>
        <v>High</v>
      </c>
      <c r="T1367" t="s">
        <v>16</v>
      </c>
      <c r="U1367" t="b">
        <v>1</v>
      </c>
      <c r="V1367">
        <v>7</v>
      </c>
      <c r="W1367">
        <v>1</v>
      </c>
      <c r="X1367" t="s">
        <v>14</v>
      </c>
    </row>
    <row r="1368" spans="1:24" x14ac:dyDescent="0.3">
      <c r="A1368" s="1">
        <v>45292.751168981478</v>
      </c>
      <c r="B1368" s="1" t="str">
        <f>TEXT(sensor_data[[#This Row],[Timestamp]], "MMMM")</f>
        <v>January</v>
      </c>
      <c r="C13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68" s="2">
        <f>MONTH(sensor_data[[#This Row],[Timestamp]])</f>
        <v>1</v>
      </c>
      <c r="E1368" s="2">
        <f>DAY(sensor_data[[#This Row],[Timestamp]])</f>
        <v>1</v>
      </c>
      <c r="F1368" t="s">
        <v>541</v>
      </c>
      <c r="H1368">
        <v>50.6</v>
      </c>
      <c r="I1368">
        <v>30.4</v>
      </c>
      <c r="J1368" t="b">
        <v>1</v>
      </c>
      <c r="K1368">
        <v>4.5</v>
      </c>
      <c r="L1368" t="str">
        <f>IF(sensor_data[[#This Row],[HVAC Setting]]&lt;=2, "Low", IF(sensor_data[[#This Row],[HVAC Setting]]=3, "Normal", "High"))</f>
        <v>High</v>
      </c>
      <c r="M1368">
        <v>30.55</v>
      </c>
      <c r="N1368">
        <v>30.55</v>
      </c>
      <c r="O1368">
        <f>(sensor_data[[#This Row],[Energy Consumption]]-AVERAGE(sensor_data[Energy Consumption]))/_xlfn.STDEV.P(sensor_data[Energy Consumption])</f>
        <v>0.10638211955857098</v>
      </c>
      <c r="P1368" t="str">
        <f>IF(ABS(sensor_data[[#This Row],[z_zcore]])&gt;3, "Outlier", "Normal")</f>
        <v>Normal</v>
      </c>
      <c r="Q1368">
        <f>AVERAGEIF(sensor_data[Unit ID], sensor_data[[#This Row],[Unit ID]], sensor_data[EC])</f>
        <v>16.056111111111115</v>
      </c>
      <c r="R1368">
        <f>IF(ISBLANK(sensor_data[[#This Row],[EC]]), sensor_data[[#This Row],[average]], sensor_data[[#This Row],[EC]])</f>
        <v>30.55</v>
      </c>
      <c r="S1368" t="str">
        <f>IF(sensor_data[[#This Row],[Filled Energy Consumption]]&gt;AVERAGE(sensor_data[Filled Energy Consumption]), "High", "Low")</f>
        <v>High</v>
      </c>
      <c r="T1368" t="s">
        <v>543</v>
      </c>
      <c r="U1368" t="b">
        <v>1</v>
      </c>
      <c r="V1368">
        <v>13</v>
      </c>
      <c r="W1368">
        <v>1</v>
      </c>
      <c r="X1368" t="s">
        <v>14</v>
      </c>
    </row>
    <row r="1369" spans="1:24" x14ac:dyDescent="0.3">
      <c r="A1369" s="1">
        <v>45344.598263888889</v>
      </c>
      <c r="B1369" s="1" t="str">
        <f>TEXT(sensor_data[[#This Row],[Timestamp]], "MMMM")</f>
        <v>February</v>
      </c>
      <c r="C13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69" s="2">
        <f>MONTH(sensor_data[[#This Row],[Timestamp]])</f>
        <v>2</v>
      </c>
      <c r="E1369" s="2">
        <f>DAY(sensor_data[[#This Row],[Timestamp]])</f>
        <v>22</v>
      </c>
      <c r="F1369" t="s">
        <v>541</v>
      </c>
      <c r="H1369">
        <v>43.5</v>
      </c>
      <c r="I1369">
        <v>27.9</v>
      </c>
      <c r="J1369" t="b">
        <v>1</v>
      </c>
      <c r="K1369">
        <v>3</v>
      </c>
      <c r="L1369" t="str">
        <f>IF(sensor_data[[#This Row],[HVAC Setting]]&lt;=2, "Low", IF(sensor_data[[#This Row],[HVAC Setting]]=3, "Normal", "High"))</f>
        <v>Normal</v>
      </c>
      <c r="M1369">
        <v>20.93</v>
      </c>
      <c r="N1369">
        <v>20.93</v>
      </c>
      <c r="O1369">
        <f>(sensor_data[[#This Row],[Energy Consumption]]-AVERAGE(sensor_data[Energy Consumption]))/_xlfn.STDEV.P(sensor_data[Energy Consumption])</f>
        <v>-5.482299730983113E-3</v>
      </c>
      <c r="P1369" t="str">
        <f>IF(ABS(sensor_data[[#This Row],[z_zcore]])&gt;3, "Outlier", "Normal")</f>
        <v>Normal</v>
      </c>
      <c r="Q1369">
        <f>AVERAGEIF(sensor_data[Unit ID], sensor_data[[#This Row],[Unit ID]], sensor_data[EC])</f>
        <v>16.056111111111115</v>
      </c>
      <c r="R1369">
        <f>IF(ISBLANK(sensor_data[[#This Row],[EC]]), sensor_data[[#This Row],[average]], sensor_data[[#This Row],[EC]])</f>
        <v>20.93</v>
      </c>
      <c r="S1369" t="str">
        <f>IF(sensor_data[[#This Row],[Filled Energy Consumption]]&gt;AVERAGE(sensor_data[Filled Energy Consumption]), "High", "Low")</f>
        <v>High</v>
      </c>
      <c r="T1369" t="s">
        <v>193</v>
      </c>
      <c r="U1369" t="b">
        <v>1</v>
      </c>
      <c r="V1369">
        <v>3</v>
      </c>
      <c r="W1369">
        <v>0</v>
      </c>
      <c r="X1369" t="s">
        <v>14</v>
      </c>
    </row>
    <row r="1370" spans="1:24" x14ac:dyDescent="0.3">
      <c r="A1370" s="1">
        <v>45364.298958333333</v>
      </c>
      <c r="B1370" s="1" t="str">
        <f>TEXT(sensor_data[[#This Row],[Timestamp]], "MMMM")</f>
        <v>March</v>
      </c>
      <c r="C13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70" s="2">
        <f>MONTH(sensor_data[[#This Row],[Timestamp]])</f>
        <v>3</v>
      </c>
      <c r="E1370" s="2">
        <f>DAY(sensor_data[[#This Row],[Timestamp]])</f>
        <v>13</v>
      </c>
      <c r="F1370" t="s">
        <v>541</v>
      </c>
      <c r="H1370">
        <v>74.3</v>
      </c>
      <c r="I1370">
        <v>43.5</v>
      </c>
      <c r="J1370" t="b">
        <v>1</v>
      </c>
      <c r="K1370">
        <v>3</v>
      </c>
      <c r="L1370" t="str">
        <f>IF(sensor_data[[#This Row],[HVAC Setting]]&lt;=2, "Low", IF(sensor_data[[#This Row],[HVAC Setting]]=3, "Normal", "High"))</f>
        <v>Normal</v>
      </c>
      <c r="M1370">
        <v>16.29</v>
      </c>
      <c r="N1370">
        <v>16.29</v>
      </c>
      <c r="O1370">
        <f>(sensor_data[[#This Row],[Energy Consumption]]-AVERAGE(sensor_data[Energy Consumption]))/_xlfn.STDEV.P(sensor_data[Energy Consumption])</f>
        <v>-5.9437695313470748E-2</v>
      </c>
      <c r="P1370" t="str">
        <f>IF(ABS(sensor_data[[#This Row],[z_zcore]])&gt;3, "Outlier", "Normal")</f>
        <v>Normal</v>
      </c>
      <c r="Q1370">
        <f>AVERAGEIF(sensor_data[Unit ID], sensor_data[[#This Row],[Unit ID]], sensor_data[EC])</f>
        <v>16.056111111111115</v>
      </c>
      <c r="R1370">
        <f>IF(ISBLANK(sensor_data[[#This Row],[EC]]), sensor_data[[#This Row],[average]], sensor_data[[#This Row],[EC]])</f>
        <v>16.29</v>
      </c>
      <c r="S1370" t="str">
        <f>IF(sensor_data[[#This Row],[Filled Energy Consumption]]&gt;AVERAGE(sensor_data[Filled Energy Consumption]), "High", "Low")</f>
        <v>Low</v>
      </c>
      <c r="T1370" t="s">
        <v>204</v>
      </c>
      <c r="U1370" t="b">
        <v>1</v>
      </c>
      <c r="V1370">
        <v>4</v>
      </c>
      <c r="W1370">
        <v>1</v>
      </c>
      <c r="X1370" t="s">
        <v>19</v>
      </c>
    </row>
    <row r="1371" spans="1:24" x14ac:dyDescent="0.3">
      <c r="A1371" s="1">
        <v>45476.605266203704</v>
      </c>
      <c r="B1371" s="1" t="str">
        <f>TEXT(sensor_data[[#This Row],[Timestamp]], "MMMM")</f>
        <v>July</v>
      </c>
      <c r="C13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71" s="2">
        <f>MONTH(sensor_data[[#This Row],[Timestamp]])</f>
        <v>7</v>
      </c>
      <c r="E1371" s="2">
        <f>DAY(sensor_data[[#This Row],[Timestamp]])</f>
        <v>3</v>
      </c>
      <c r="F1371" t="s">
        <v>541</v>
      </c>
      <c r="H1371">
        <v>94</v>
      </c>
      <c r="I1371">
        <v>56</v>
      </c>
      <c r="J1371" t="b">
        <v>0</v>
      </c>
      <c r="K1371">
        <v>2</v>
      </c>
      <c r="L1371" t="str">
        <f>IF(sensor_data[[#This Row],[HVAC Setting]]&lt;=2, "Low", IF(sensor_data[[#This Row],[HVAC Setting]]=3, "Normal", "High"))</f>
        <v>Low</v>
      </c>
      <c r="M1371">
        <v>12</v>
      </c>
      <c r="N1371">
        <v>12</v>
      </c>
      <c r="O1371">
        <f>(sensor_data[[#This Row],[Energy Consumption]]-AVERAGE(sensor_data[Energy Consumption]))/_xlfn.STDEV.P(sensor_data[Energy Consumption])</f>
        <v>-0.10932317959124485</v>
      </c>
      <c r="P1371" t="str">
        <f>IF(ABS(sensor_data[[#This Row],[z_zcore]])&gt;3, "Outlier", "Normal")</f>
        <v>Normal</v>
      </c>
      <c r="Q1371">
        <f>AVERAGEIF(sensor_data[Unit ID], sensor_data[[#This Row],[Unit ID]], sensor_data[EC])</f>
        <v>16.056111111111115</v>
      </c>
      <c r="R1371">
        <f>IF(ISBLANK(sensor_data[[#This Row],[EC]]), sensor_data[[#This Row],[average]], sensor_data[[#This Row],[EC]])</f>
        <v>12</v>
      </c>
      <c r="S1371" t="str">
        <f>IF(sensor_data[[#This Row],[Filled Energy Consumption]]&gt;AVERAGE(sensor_data[Filled Energy Consumption]), "High", "Low")</f>
        <v>Low</v>
      </c>
      <c r="T1371" t="s">
        <v>222</v>
      </c>
      <c r="U1371" t="b">
        <v>0</v>
      </c>
      <c r="V1371">
        <v>8</v>
      </c>
      <c r="W1371">
        <v>0</v>
      </c>
      <c r="X1371" t="s">
        <v>19</v>
      </c>
    </row>
    <row r="1372" spans="1:24" x14ac:dyDescent="0.3">
      <c r="A1372" s="1">
        <v>45305.507638888892</v>
      </c>
      <c r="B1372" s="1" t="str">
        <f>TEXT(sensor_data[[#This Row],[Timestamp]], "MMMM")</f>
        <v>January</v>
      </c>
      <c r="C13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72" s="2">
        <f>MONTH(sensor_data[[#This Row],[Timestamp]])</f>
        <v>1</v>
      </c>
      <c r="E1372" s="2">
        <f>DAY(sensor_data[[#This Row],[Timestamp]])</f>
        <v>14</v>
      </c>
      <c r="F1372" t="s">
        <v>541</v>
      </c>
      <c r="H1372">
        <v>48.8</v>
      </c>
      <c r="I1372">
        <v>25.5</v>
      </c>
      <c r="J1372" t="b">
        <v>1</v>
      </c>
      <c r="K1372">
        <v>4.5</v>
      </c>
      <c r="L1372" t="str">
        <f>IF(sensor_data[[#This Row],[HVAC Setting]]&lt;=2, "Low", IF(sensor_data[[#This Row],[HVAC Setting]]=3, "Normal", "High"))</f>
        <v>High</v>
      </c>
      <c r="O1372">
        <f>(sensor_data[[#This Row],[Energy Consumption]]-AVERAGE(sensor_data[Energy Consumption]))/_xlfn.STDEV.P(sensor_data[Energy Consumption])</f>
        <v>-0.24886299575285079</v>
      </c>
      <c r="P1372" t="str">
        <f>IF(ABS(sensor_data[[#This Row],[z_zcore]])&gt;3, "Outlier", "Normal")</f>
        <v>Normal</v>
      </c>
      <c r="Q1372">
        <f>AVERAGEIF(sensor_data[Unit ID], sensor_data[[#This Row],[Unit ID]], sensor_data[EC])</f>
        <v>16.056111111111115</v>
      </c>
      <c r="R1372">
        <f>IF(ISBLANK(sensor_data[[#This Row],[EC]]), sensor_data[[#This Row],[average]], sensor_data[[#This Row],[EC]])</f>
        <v>16.056111111111115</v>
      </c>
      <c r="S1372" t="str">
        <f>IF(sensor_data[[#This Row],[Filled Energy Consumption]]&gt;AVERAGE(sensor_data[Filled Energy Consumption]), "High", "Low")</f>
        <v>Low</v>
      </c>
      <c r="T1372" t="s">
        <v>57</v>
      </c>
      <c r="U1372" t="b">
        <v>1</v>
      </c>
      <c r="V1372">
        <v>24</v>
      </c>
      <c r="W1372">
        <v>0</v>
      </c>
      <c r="X1372" t="s">
        <v>19</v>
      </c>
    </row>
    <row r="1373" spans="1:24" x14ac:dyDescent="0.3">
      <c r="A1373" s="1">
        <v>45349.018055555556</v>
      </c>
      <c r="B1373" s="1" t="str">
        <f>TEXT(sensor_data[[#This Row],[Timestamp]], "MMMM")</f>
        <v>February</v>
      </c>
      <c r="C13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73" s="2">
        <f>MONTH(sensor_data[[#This Row],[Timestamp]])</f>
        <v>2</v>
      </c>
      <c r="E1373" s="2">
        <f>DAY(sensor_data[[#This Row],[Timestamp]])</f>
        <v>27</v>
      </c>
      <c r="F1373" t="s">
        <v>541</v>
      </c>
      <c r="H1373">
        <v>45.9</v>
      </c>
      <c r="I1373">
        <v>25.1</v>
      </c>
      <c r="J1373" t="b">
        <v>0</v>
      </c>
      <c r="K1373">
        <v>2</v>
      </c>
      <c r="L1373" t="str">
        <f>IF(sensor_data[[#This Row],[HVAC Setting]]&lt;=2, "Low", IF(sensor_data[[#This Row],[HVAC Setting]]=3, "Normal", "High"))</f>
        <v>Low</v>
      </c>
      <c r="M1373">
        <v>12</v>
      </c>
      <c r="N1373">
        <v>12</v>
      </c>
      <c r="O1373">
        <f>(sensor_data[[#This Row],[Energy Consumption]]-AVERAGE(sensor_data[Energy Consumption]))/_xlfn.STDEV.P(sensor_data[Energy Consumption])</f>
        <v>-0.10932317959124485</v>
      </c>
      <c r="P1373" t="str">
        <f>IF(ABS(sensor_data[[#This Row],[z_zcore]])&gt;3, "Outlier", "Normal")</f>
        <v>Normal</v>
      </c>
      <c r="Q1373">
        <f>AVERAGEIF(sensor_data[Unit ID], sensor_data[[#This Row],[Unit ID]], sensor_data[EC])</f>
        <v>16.056111111111115</v>
      </c>
      <c r="R1373">
        <f>IF(ISBLANK(sensor_data[[#This Row],[EC]]), sensor_data[[#This Row],[average]], sensor_data[[#This Row],[EC]])</f>
        <v>12</v>
      </c>
      <c r="S1373" t="str">
        <f>IF(sensor_data[[#This Row],[Filled Energy Consumption]]&gt;AVERAGE(sensor_data[Filled Energy Consumption]), "High", "Low")</f>
        <v>Low</v>
      </c>
      <c r="T1373" t="s">
        <v>359</v>
      </c>
      <c r="U1373" t="b">
        <v>0</v>
      </c>
      <c r="V1373">
        <v>17</v>
      </c>
      <c r="W1373">
        <v>0</v>
      </c>
      <c r="X1373" t="s">
        <v>19</v>
      </c>
    </row>
    <row r="1374" spans="1:24" x14ac:dyDescent="0.3">
      <c r="A1374" s="1">
        <v>45468.281006944446</v>
      </c>
      <c r="B1374" s="1" t="str">
        <f>TEXT(sensor_data[[#This Row],[Timestamp]], "MMMM")</f>
        <v>June</v>
      </c>
      <c r="C13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74" s="2">
        <f>MONTH(sensor_data[[#This Row],[Timestamp]])</f>
        <v>6</v>
      </c>
      <c r="E1374" s="2">
        <f>DAY(sensor_data[[#This Row],[Timestamp]])</f>
        <v>25</v>
      </c>
      <c r="F1374" t="s">
        <v>541</v>
      </c>
      <c r="H1374">
        <v>97.9</v>
      </c>
      <c r="I1374">
        <v>47.3</v>
      </c>
      <c r="J1374" t="b">
        <v>0</v>
      </c>
      <c r="K1374">
        <v>4</v>
      </c>
      <c r="L1374" t="str">
        <f>IF(sensor_data[[#This Row],[HVAC Setting]]&lt;=2, "Low", IF(sensor_data[[#This Row],[HVAC Setting]]=3, "Normal", "High"))</f>
        <v>High</v>
      </c>
      <c r="M1374">
        <v>23</v>
      </c>
      <c r="N1374">
        <v>23</v>
      </c>
      <c r="O1374">
        <f>(sensor_data[[#This Row],[Energy Consumption]]-AVERAGE(sensor_data[Energy Consumption]))/_xlfn.STDEV.P(sensor_data[Energy Consumption])</f>
        <v>1.8588318556893912E-2</v>
      </c>
      <c r="P1374" t="str">
        <f>IF(ABS(sensor_data[[#This Row],[z_zcore]])&gt;3, "Outlier", "Normal")</f>
        <v>Normal</v>
      </c>
      <c r="Q1374">
        <f>AVERAGEIF(sensor_data[Unit ID], sensor_data[[#This Row],[Unit ID]], sensor_data[EC])</f>
        <v>16.056111111111115</v>
      </c>
      <c r="R1374">
        <f>IF(ISBLANK(sensor_data[[#This Row],[EC]]), sensor_data[[#This Row],[average]], sensor_data[[#This Row],[EC]])</f>
        <v>23</v>
      </c>
      <c r="S1374" t="str">
        <f>IF(sensor_data[[#This Row],[Filled Energy Consumption]]&gt;AVERAGE(sensor_data[Filled Energy Consumption]), "High", "Low")</f>
        <v>High</v>
      </c>
      <c r="T1374" t="s">
        <v>512</v>
      </c>
      <c r="U1374" t="b">
        <v>0</v>
      </c>
      <c r="V1374">
        <v>20</v>
      </c>
      <c r="W1374">
        <v>1</v>
      </c>
      <c r="X1374" t="s">
        <v>19</v>
      </c>
    </row>
    <row r="1375" spans="1:24" x14ac:dyDescent="0.3">
      <c r="A1375" s="1">
        <v>45532.416296296295</v>
      </c>
      <c r="B1375" s="1" t="str">
        <f>TEXT(sensor_data[[#This Row],[Timestamp]], "MMMM")</f>
        <v>August</v>
      </c>
      <c r="C13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75" s="2">
        <f>MONTH(sensor_data[[#This Row],[Timestamp]])</f>
        <v>8</v>
      </c>
      <c r="E1375" s="2">
        <f>DAY(sensor_data[[#This Row],[Timestamp]])</f>
        <v>28</v>
      </c>
      <c r="F1375" t="s">
        <v>541</v>
      </c>
      <c r="H1375">
        <v>94.6</v>
      </c>
      <c r="I1375">
        <v>60.8</v>
      </c>
      <c r="J1375" t="b">
        <v>0</v>
      </c>
      <c r="K1375">
        <v>2</v>
      </c>
      <c r="L1375" t="str">
        <f>IF(sensor_data[[#This Row],[HVAC Setting]]&lt;=2, "Low", IF(sensor_data[[#This Row],[HVAC Setting]]=3, "Normal", "High"))</f>
        <v>Low</v>
      </c>
      <c r="M1375">
        <v>12</v>
      </c>
      <c r="N1375">
        <v>12</v>
      </c>
      <c r="O1375">
        <f>(sensor_data[[#This Row],[Energy Consumption]]-AVERAGE(sensor_data[Energy Consumption]))/_xlfn.STDEV.P(sensor_data[Energy Consumption])</f>
        <v>-0.10932317959124485</v>
      </c>
      <c r="P1375" t="str">
        <f>IF(ABS(sensor_data[[#This Row],[z_zcore]])&gt;3, "Outlier", "Normal")</f>
        <v>Normal</v>
      </c>
      <c r="Q1375">
        <f>AVERAGEIF(sensor_data[Unit ID], sensor_data[[#This Row],[Unit ID]], sensor_data[EC])</f>
        <v>16.056111111111115</v>
      </c>
      <c r="R1375">
        <f>IF(ISBLANK(sensor_data[[#This Row],[EC]]), sensor_data[[#This Row],[average]], sensor_data[[#This Row],[EC]])</f>
        <v>12</v>
      </c>
      <c r="S1375" t="str">
        <f>IF(sensor_data[[#This Row],[Filled Energy Consumption]]&gt;AVERAGE(sensor_data[Filled Energy Consumption]), "High", "Low")</f>
        <v>Low</v>
      </c>
      <c r="T1375" t="s">
        <v>259</v>
      </c>
      <c r="U1375" t="b">
        <v>0</v>
      </c>
      <c r="V1375">
        <v>2</v>
      </c>
      <c r="W1375">
        <v>1</v>
      </c>
      <c r="X1375" t="s">
        <v>17</v>
      </c>
    </row>
    <row r="1376" spans="1:24" x14ac:dyDescent="0.3">
      <c r="A1376" s="1">
        <v>45356.154444444444</v>
      </c>
      <c r="B1376" s="1" t="str">
        <f>TEXT(sensor_data[[#This Row],[Timestamp]], "MMMM")</f>
        <v>March</v>
      </c>
      <c r="C13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76" s="2">
        <f>MONTH(sensor_data[[#This Row],[Timestamp]])</f>
        <v>3</v>
      </c>
      <c r="E1376" s="2">
        <f>DAY(sensor_data[[#This Row],[Timestamp]])</f>
        <v>5</v>
      </c>
      <c r="F1376" t="s">
        <v>541</v>
      </c>
      <c r="H1376">
        <v>73.2</v>
      </c>
      <c r="I1376">
        <v>38.6</v>
      </c>
      <c r="J1376" t="b">
        <v>0</v>
      </c>
      <c r="K1376">
        <v>0</v>
      </c>
      <c r="L1376" t="str">
        <f>IF(sensor_data[[#This Row],[HVAC Setting]]&lt;=2, "Low", IF(sensor_data[[#This Row],[HVAC Setting]]=3, "Normal", "High"))</f>
        <v>Low</v>
      </c>
      <c r="M1376">
        <v>0</v>
      </c>
      <c r="N1376">
        <v>0</v>
      </c>
      <c r="O1376">
        <f>(sensor_data[[#This Row],[Energy Consumption]]-AVERAGE(sensor_data[Energy Consumption]))/_xlfn.STDEV.P(sensor_data[Energy Consumption])</f>
        <v>-0.24886299575285079</v>
      </c>
      <c r="P1376" t="str">
        <f>IF(ABS(sensor_data[[#This Row],[z_zcore]])&gt;3, "Outlier", "Normal")</f>
        <v>Normal</v>
      </c>
      <c r="Q1376">
        <f>AVERAGEIF(sensor_data[Unit ID], sensor_data[[#This Row],[Unit ID]], sensor_data[EC])</f>
        <v>16.056111111111115</v>
      </c>
      <c r="R1376">
        <f>IF(ISBLANK(sensor_data[[#This Row],[EC]]), sensor_data[[#This Row],[average]], sensor_data[[#This Row],[EC]])</f>
        <v>0</v>
      </c>
      <c r="S1376" t="str">
        <f>IF(sensor_data[[#This Row],[Filled Energy Consumption]]&gt;AVERAGE(sensor_data[Filled Energy Consumption]), "High", "Low")</f>
        <v>Low</v>
      </c>
      <c r="T1376" t="s">
        <v>162</v>
      </c>
      <c r="U1376" t="b">
        <v>0</v>
      </c>
      <c r="V1376">
        <v>9</v>
      </c>
      <c r="W1376">
        <v>0</v>
      </c>
      <c r="X1376" t="s">
        <v>19</v>
      </c>
    </row>
    <row r="1377" spans="1:24" x14ac:dyDescent="0.3">
      <c r="A1377" s="1">
        <v>45471.548495370371</v>
      </c>
      <c r="B1377" s="1" t="str">
        <f>TEXT(sensor_data[[#This Row],[Timestamp]], "MMMM")</f>
        <v>June</v>
      </c>
      <c r="C13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77" s="2">
        <f>MONTH(sensor_data[[#This Row],[Timestamp]])</f>
        <v>6</v>
      </c>
      <c r="E1377" s="2">
        <f>DAY(sensor_data[[#This Row],[Timestamp]])</f>
        <v>28</v>
      </c>
      <c r="F1377" t="s">
        <v>541</v>
      </c>
      <c r="H1377">
        <v>88.5</v>
      </c>
      <c r="I1377">
        <v>44.7</v>
      </c>
      <c r="J1377" t="b">
        <v>1</v>
      </c>
      <c r="K1377">
        <v>3</v>
      </c>
      <c r="L1377" t="str">
        <f>IF(sensor_data[[#This Row],[HVAC Setting]]&lt;=2, "Low", IF(sensor_data[[#This Row],[HVAC Setting]]=3, "Normal", "High"))</f>
        <v>Normal</v>
      </c>
      <c r="M1377">
        <v>18.8</v>
      </c>
      <c r="N1377">
        <v>18.8</v>
      </c>
      <c r="O1377">
        <f>(sensor_data[[#This Row],[Energy Consumption]]-AVERAGE(sensor_data[Energy Consumption]))/_xlfn.STDEV.P(sensor_data[Energy Consumption])</f>
        <v>-3.0250617099668153E-2</v>
      </c>
      <c r="P1377" t="str">
        <f>IF(ABS(sensor_data[[#This Row],[z_zcore]])&gt;3, "Outlier", "Normal")</f>
        <v>Normal</v>
      </c>
      <c r="Q1377">
        <f>AVERAGEIF(sensor_data[Unit ID], sensor_data[[#This Row],[Unit ID]], sensor_data[EC])</f>
        <v>16.056111111111115</v>
      </c>
      <c r="R1377">
        <f>IF(ISBLANK(sensor_data[[#This Row],[EC]]), sensor_data[[#This Row],[average]], sensor_data[[#This Row],[EC]])</f>
        <v>18.8</v>
      </c>
      <c r="S1377" t="str">
        <f>IF(sensor_data[[#This Row],[Filled Energy Consumption]]&gt;AVERAGE(sensor_data[Filled Energy Consumption]), "High", "Low")</f>
        <v>High</v>
      </c>
      <c r="T1377" t="s">
        <v>512</v>
      </c>
      <c r="U1377" t="b">
        <v>1</v>
      </c>
      <c r="V1377">
        <v>16</v>
      </c>
      <c r="W1377">
        <v>1</v>
      </c>
      <c r="X1377" t="s">
        <v>17</v>
      </c>
    </row>
    <row r="1378" spans="1:24" x14ac:dyDescent="0.3">
      <c r="A1378" s="1">
        <v>45572.286215277774</v>
      </c>
      <c r="B1378" s="1" t="str">
        <f>TEXT(sensor_data[[#This Row],[Timestamp]], "MMMM")</f>
        <v>October</v>
      </c>
      <c r="C13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78" s="2">
        <f>MONTH(sensor_data[[#This Row],[Timestamp]])</f>
        <v>10</v>
      </c>
      <c r="E1378" s="2">
        <f>DAY(sensor_data[[#This Row],[Timestamp]])</f>
        <v>7</v>
      </c>
      <c r="F1378" t="s">
        <v>541</v>
      </c>
      <c r="H1378">
        <v>66.8</v>
      </c>
      <c r="I1378">
        <v>40.700000000000003</v>
      </c>
      <c r="J1378" t="b">
        <v>1</v>
      </c>
      <c r="K1378">
        <v>3</v>
      </c>
      <c r="L1378" t="str">
        <f>IF(sensor_data[[#This Row],[HVAC Setting]]&lt;=2, "Low", IF(sensor_data[[#This Row],[HVAC Setting]]=3, "Normal", "High"))</f>
        <v>Normal</v>
      </c>
      <c r="M1378">
        <v>16.11</v>
      </c>
      <c r="N1378">
        <v>16.11</v>
      </c>
      <c r="O1378">
        <f>(sensor_data[[#This Row],[Energy Consumption]]-AVERAGE(sensor_data[Energy Consumption]))/_xlfn.STDEV.P(sensor_data[Energy Consumption])</f>
        <v>-6.1530792555894831E-2</v>
      </c>
      <c r="P1378" t="str">
        <f>IF(ABS(sensor_data[[#This Row],[z_zcore]])&gt;3, "Outlier", "Normal")</f>
        <v>Normal</v>
      </c>
      <c r="Q1378">
        <f>AVERAGEIF(sensor_data[Unit ID], sensor_data[[#This Row],[Unit ID]], sensor_data[EC])</f>
        <v>16.056111111111115</v>
      </c>
      <c r="R1378">
        <f>IF(ISBLANK(sensor_data[[#This Row],[EC]]), sensor_data[[#This Row],[average]], sensor_data[[#This Row],[EC]])</f>
        <v>16.11</v>
      </c>
      <c r="S1378" t="str">
        <f>IF(sensor_data[[#This Row],[Filled Energy Consumption]]&gt;AVERAGE(sensor_data[Filled Energy Consumption]), "High", "Low")</f>
        <v>Low</v>
      </c>
      <c r="T1378" t="s">
        <v>349</v>
      </c>
      <c r="U1378" t="b">
        <v>1</v>
      </c>
      <c r="V1378">
        <v>11</v>
      </c>
      <c r="W1378">
        <v>1</v>
      </c>
      <c r="X1378" t="s">
        <v>17</v>
      </c>
    </row>
    <row r="1379" spans="1:24" x14ac:dyDescent="0.3">
      <c r="A1379" s="1">
        <v>45433.539479166669</v>
      </c>
      <c r="B1379" s="1" t="str">
        <f>TEXT(sensor_data[[#This Row],[Timestamp]], "MMMM")</f>
        <v>May</v>
      </c>
      <c r="C13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79" s="2">
        <f>MONTH(sensor_data[[#This Row],[Timestamp]])</f>
        <v>5</v>
      </c>
      <c r="E1379" s="2">
        <f>DAY(sensor_data[[#This Row],[Timestamp]])</f>
        <v>21</v>
      </c>
      <c r="F1379" t="s">
        <v>541</v>
      </c>
      <c r="H1379">
        <v>70.099999999999994</v>
      </c>
      <c r="I1379">
        <v>38.6</v>
      </c>
      <c r="J1379" t="b">
        <v>0</v>
      </c>
      <c r="K1379">
        <v>2</v>
      </c>
      <c r="L1379" t="str">
        <f>IF(sensor_data[[#This Row],[HVAC Setting]]&lt;=2, "Low", IF(sensor_data[[#This Row],[HVAC Setting]]=3, "Normal", "High"))</f>
        <v>Low</v>
      </c>
      <c r="M1379">
        <v>10</v>
      </c>
      <c r="N1379">
        <v>10</v>
      </c>
      <c r="O1379">
        <f>(sensor_data[[#This Row],[Energy Consumption]]-AVERAGE(sensor_data[Energy Consumption]))/_xlfn.STDEV.P(sensor_data[Energy Consumption])</f>
        <v>-0.13257981561817916</v>
      </c>
      <c r="P1379" t="str">
        <f>IF(ABS(sensor_data[[#This Row],[z_zcore]])&gt;3, "Outlier", "Normal")</f>
        <v>Normal</v>
      </c>
      <c r="Q1379">
        <f>AVERAGEIF(sensor_data[Unit ID], sensor_data[[#This Row],[Unit ID]], sensor_data[EC])</f>
        <v>16.056111111111115</v>
      </c>
      <c r="R1379">
        <f>IF(ISBLANK(sensor_data[[#This Row],[EC]]), sensor_data[[#This Row],[average]], sensor_data[[#This Row],[EC]])</f>
        <v>10</v>
      </c>
      <c r="S1379" t="str">
        <f>IF(sensor_data[[#This Row],[Filled Energy Consumption]]&gt;AVERAGE(sensor_data[Filled Energy Consumption]), "High", "Low")</f>
        <v>Low</v>
      </c>
      <c r="T1379" t="s">
        <v>124</v>
      </c>
      <c r="U1379" t="b">
        <v>0</v>
      </c>
      <c r="V1379">
        <v>9</v>
      </c>
      <c r="W1379">
        <v>0</v>
      </c>
      <c r="X1379" t="s">
        <v>19</v>
      </c>
    </row>
    <row r="1380" spans="1:24" x14ac:dyDescent="0.3">
      <c r="A1380" s="1">
        <v>45432.05431712963</v>
      </c>
      <c r="B1380" s="1" t="str">
        <f>TEXT(sensor_data[[#This Row],[Timestamp]], "MMMM")</f>
        <v>May</v>
      </c>
      <c r="C13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80" s="2">
        <f>MONTH(sensor_data[[#This Row],[Timestamp]])</f>
        <v>5</v>
      </c>
      <c r="E1380" s="2">
        <f>DAY(sensor_data[[#This Row],[Timestamp]])</f>
        <v>20</v>
      </c>
      <c r="F1380" t="s">
        <v>541</v>
      </c>
      <c r="H1380">
        <v>74.599999999999994</v>
      </c>
      <c r="I1380">
        <v>56.1</v>
      </c>
      <c r="J1380" t="b">
        <v>0</v>
      </c>
      <c r="K1380">
        <v>0</v>
      </c>
      <c r="L1380" t="str">
        <f>IF(sensor_data[[#This Row],[HVAC Setting]]&lt;=2, "Low", IF(sensor_data[[#This Row],[HVAC Setting]]=3, "Normal", "High"))</f>
        <v>Low</v>
      </c>
      <c r="M1380">
        <v>0</v>
      </c>
      <c r="N1380">
        <v>0</v>
      </c>
      <c r="O1380">
        <f>(sensor_data[[#This Row],[Energy Consumption]]-AVERAGE(sensor_data[Energy Consumption]))/_xlfn.STDEV.P(sensor_data[Energy Consumption])</f>
        <v>-0.24886299575285079</v>
      </c>
      <c r="P1380" t="str">
        <f>IF(ABS(sensor_data[[#This Row],[z_zcore]])&gt;3, "Outlier", "Normal")</f>
        <v>Normal</v>
      </c>
      <c r="Q1380">
        <f>AVERAGEIF(sensor_data[Unit ID], sensor_data[[#This Row],[Unit ID]], sensor_data[EC])</f>
        <v>16.056111111111115</v>
      </c>
      <c r="R1380">
        <f>IF(ISBLANK(sensor_data[[#This Row],[EC]]), sensor_data[[#This Row],[average]], sensor_data[[#This Row],[EC]])</f>
        <v>0</v>
      </c>
      <c r="S1380" t="str">
        <f>IF(sensor_data[[#This Row],[Filled Energy Consumption]]&gt;AVERAGE(sensor_data[Filled Energy Consumption]), "High", "Low")</f>
        <v>Low</v>
      </c>
      <c r="T1380" t="s">
        <v>487</v>
      </c>
      <c r="U1380" t="b">
        <v>0</v>
      </c>
      <c r="V1380">
        <v>8</v>
      </c>
      <c r="W1380">
        <v>0</v>
      </c>
      <c r="X1380" t="s">
        <v>17</v>
      </c>
    </row>
    <row r="1381" spans="1:24" x14ac:dyDescent="0.3">
      <c r="A1381" s="1">
        <v>45352.049733796295</v>
      </c>
      <c r="B1381" s="1" t="str">
        <f>TEXT(sensor_data[[#This Row],[Timestamp]], "MMMM")</f>
        <v>March</v>
      </c>
      <c r="C13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81" s="2">
        <f>MONTH(sensor_data[[#This Row],[Timestamp]])</f>
        <v>3</v>
      </c>
      <c r="E1381" s="2">
        <f>DAY(sensor_data[[#This Row],[Timestamp]])</f>
        <v>1</v>
      </c>
      <c r="F1381" t="s">
        <v>541</v>
      </c>
      <c r="H1381">
        <v>72.3</v>
      </c>
      <c r="I1381">
        <v>50.8</v>
      </c>
      <c r="J1381" t="b">
        <v>0</v>
      </c>
      <c r="K1381">
        <v>1</v>
      </c>
      <c r="L1381" t="str">
        <f>IF(sensor_data[[#This Row],[HVAC Setting]]&lt;=2, "Low", IF(sensor_data[[#This Row],[HVAC Setting]]=3, "Normal", "High"))</f>
        <v>Low</v>
      </c>
      <c r="M1381">
        <v>5</v>
      </c>
      <c r="N1381">
        <v>5</v>
      </c>
      <c r="O1381">
        <f>(sensor_data[[#This Row],[Energy Consumption]]-AVERAGE(sensor_data[Energy Consumption]))/_xlfn.STDEV.P(sensor_data[Energy Consumption])</f>
        <v>-0.19072140568551499</v>
      </c>
      <c r="P1381" t="str">
        <f>IF(ABS(sensor_data[[#This Row],[z_zcore]])&gt;3, "Outlier", "Normal")</f>
        <v>Normal</v>
      </c>
      <c r="Q1381">
        <f>AVERAGEIF(sensor_data[Unit ID], sensor_data[[#This Row],[Unit ID]], sensor_data[EC])</f>
        <v>16.056111111111115</v>
      </c>
      <c r="R1381">
        <f>IF(ISBLANK(sensor_data[[#This Row],[EC]]), sensor_data[[#This Row],[average]], sensor_data[[#This Row],[EC]])</f>
        <v>5</v>
      </c>
      <c r="S1381" t="str">
        <f>IF(sensor_data[[#This Row],[Filled Energy Consumption]]&gt;AVERAGE(sensor_data[Filled Energy Consumption]), "High", "Low")</f>
        <v>Low</v>
      </c>
      <c r="T1381" t="s">
        <v>311</v>
      </c>
      <c r="U1381" t="b">
        <v>0</v>
      </c>
      <c r="V1381">
        <v>2</v>
      </c>
      <c r="W1381">
        <v>0</v>
      </c>
      <c r="X1381" t="s">
        <v>19</v>
      </c>
    </row>
    <row r="1382" spans="1:24" x14ac:dyDescent="0.3">
      <c r="A1382" s="1">
        <v>45309.280104166668</v>
      </c>
      <c r="B1382" s="1" t="str">
        <f>TEXT(sensor_data[[#This Row],[Timestamp]], "MMMM")</f>
        <v>January</v>
      </c>
      <c r="C13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82" s="2">
        <f>MONTH(sensor_data[[#This Row],[Timestamp]])</f>
        <v>1</v>
      </c>
      <c r="E1382" s="2">
        <f>DAY(sensor_data[[#This Row],[Timestamp]])</f>
        <v>18</v>
      </c>
      <c r="F1382" t="s">
        <v>544</v>
      </c>
      <c r="H1382">
        <v>40.4</v>
      </c>
      <c r="I1382">
        <v>37.200000000000003</v>
      </c>
      <c r="J1382" t="b">
        <v>1</v>
      </c>
      <c r="K1382">
        <v>3</v>
      </c>
      <c r="L1382" t="str">
        <f>IF(sensor_data[[#This Row],[HVAC Setting]]&lt;=2, "Low", IF(sensor_data[[#This Row],[HVAC Setting]]=3, "Normal", "High"))</f>
        <v>Normal</v>
      </c>
      <c r="M1382">
        <v>20.99</v>
      </c>
      <c r="N1382">
        <v>20.99</v>
      </c>
      <c r="O1382">
        <f>(sensor_data[[#This Row],[Energy Consumption]]-AVERAGE(sensor_data[Energy Consumption]))/_xlfn.STDEV.P(sensor_data[Energy Consumption])</f>
        <v>-4.7846006501750978E-3</v>
      </c>
      <c r="P1382" t="str">
        <f>IF(ABS(sensor_data[[#This Row],[z_zcore]])&gt;3, "Outlier", "Normal")</f>
        <v>Normal</v>
      </c>
      <c r="Q1382">
        <f>AVERAGEIF(sensor_data[Unit ID], sensor_data[[#This Row],[Unit ID]], sensor_data[EC])</f>
        <v>20.032307692307693</v>
      </c>
      <c r="R1382">
        <f>IF(ISBLANK(sensor_data[[#This Row],[EC]]), sensor_data[[#This Row],[average]], sensor_data[[#This Row],[EC]])</f>
        <v>20.99</v>
      </c>
      <c r="S1382" t="str">
        <f>IF(sensor_data[[#This Row],[Filled Energy Consumption]]&gt;AVERAGE(sensor_data[Filled Energy Consumption]), "High", "Low")</f>
        <v>High</v>
      </c>
      <c r="T1382" t="s">
        <v>508</v>
      </c>
      <c r="U1382" t="b">
        <v>1</v>
      </c>
      <c r="V1382">
        <v>11</v>
      </c>
      <c r="W1382">
        <v>1</v>
      </c>
      <c r="X1382" t="s">
        <v>17</v>
      </c>
    </row>
    <row r="1383" spans="1:24" x14ac:dyDescent="0.3">
      <c r="A1383" s="1">
        <v>45312.833124999997</v>
      </c>
      <c r="B1383" s="1" t="str">
        <f>TEXT(sensor_data[[#This Row],[Timestamp]], "MMMM")</f>
        <v>January</v>
      </c>
      <c r="C13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83" s="2">
        <f>MONTH(sensor_data[[#This Row],[Timestamp]])</f>
        <v>1</v>
      </c>
      <c r="E1383" s="2">
        <f>DAY(sensor_data[[#This Row],[Timestamp]])</f>
        <v>21</v>
      </c>
      <c r="F1383" t="s">
        <v>544</v>
      </c>
      <c r="H1383">
        <v>41.5</v>
      </c>
      <c r="I1383">
        <v>32.200000000000003</v>
      </c>
      <c r="J1383" t="b">
        <v>1</v>
      </c>
      <c r="K1383">
        <v>5</v>
      </c>
      <c r="L1383" t="str">
        <f>IF(sensor_data[[#This Row],[HVAC Setting]]&lt;=2, "Low", IF(sensor_data[[#This Row],[HVAC Setting]]=3, "Normal", "High"))</f>
        <v>High</v>
      </c>
      <c r="M1383">
        <v>34.159999999999997</v>
      </c>
      <c r="N1383">
        <v>34.159999999999997</v>
      </c>
      <c r="O1383">
        <f>(sensor_data[[#This Row],[Energy Consumption]]-AVERAGE(sensor_data[Energy Consumption]))/_xlfn.STDEV.P(sensor_data[Energy Consumption])</f>
        <v>0.14836034758718739</v>
      </c>
      <c r="P1383" t="str">
        <f>IF(ABS(sensor_data[[#This Row],[z_zcore]])&gt;3, "Outlier", "Normal")</f>
        <v>Normal</v>
      </c>
      <c r="Q1383">
        <f>AVERAGEIF(sensor_data[Unit ID], sensor_data[[#This Row],[Unit ID]], sensor_data[EC])</f>
        <v>20.032307692307693</v>
      </c>
      <c r="R1383">
        <f>IF(ISBLANK(sensor_data[[#This Row],[EC]]), sensor_data[[#This Row],[average]], sensor_data[[#This Row],[EC]])</f>
        <v>34.159999999999997</v>
      </c>
      <c r="S1383" t="str">
        <f>IF(sensor_data[[#This Row],[Filled Energy Consumption]]&gt;AVERAGE(sensor_data[Filled Energy Consumption]), "High", "Low")</f>
        <v>High</v>
      </c>
      <c r="T1383" t="s">
        <v>387</v>
      </c>
      <c r="U1383" t="b">
        <v>1</v>
      </c>
      <c r="V1383">
        <v>1</v>
      </c>
      <c r="W1383">
        <v>1</v>
      </c>
      <c r="X1383" t="s">
        <v>19</v>
      </c>
    </row>
    <row r="1384" spans="1:24" x14ac:dyDescent="0.3">
      <c r="A1384" s="1">
        <v>45585.274594907409</v>
      </c>
      <c r="B1384" s="1" t="str">
        <f>TEXT(sensor_data[[#This Row],[Timestamp]], "MMMM")</f>
        <v>October</v>
      </c>
      <c r="C13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84" s="2">
        <f>MONTH(sensor_data[[#This Row],[Timestamp]])</f>
        <v>10</v>
      </c>
      <c r="E1384" s="2">
        <f>DAY(sensor_data[[#This Row],[Timestamp]])</f>
        <v>20</v>
      </c>
      <c r="F1384" t="s">
        <v>544</v>
      </c>
      <c r="H1384">
        <v>81.8</v>
      </c>
      <c r="I1384">
        <v>38.200000000000003</v>
      </c>
      <c r="J1384" t="b">
        <v>1</v>
      </c>
      <c r="K1384">
        <v>4.5</v>
      </c>
      <c r="L1384" t="str">
        <f>IF(sensor_data[[#This Row],[HVAC Setting]]&lt;=2, "Low", IF(sensor_data[[#This Row],[HVAC Setting]]=3, "Normal", "High"))</f>
        <v>High</v>
      </c>
      <c r="M1384">
        <v>27.18</v>
      </c>
      <c r="N1384">
        <v>27.18</v>
      </c>
      <c r="O1384">
        <f>(sensor_data[[#This Row],[Energy Consumption]]-AVERAGE(sensor_data[Energy Consumption]))/_xlfn.STDEV.P(sensor_data[Energy Consumption])</f>
        <v>6.7194687853186635E-2</v>
      </c>
      <c r="P1384" t="str">
        <f>IF(ABS(sensor_data[[#This Row],[z_zcore]])&gt;3, "Outlier", "Normal")</f>
        <v>Normal</v>
      </c>
      <c r="Q1384">
        <f>AVERAGEIF(sensor_data[Unit ID], sensor_data[[#This Row],[Unit ID]], sensor_data[EC])</f>
        <v>20.032307692307693</v>
      </c>
      <c r="R1384">
        <f>IF(ISBLANK(sensor_data[[#This Row],[EC]]), sensor_data[[#This Row],[average]], sensor_data[[#This Row],[EC]])</f>
        <v>27.18</v>
      </c>
      <c r="S1384" t="str">
        <f>IF(sensor_data[[#This Row],[Filled Energy Consumption]]&gt;AVERAGE(sensor_data[Filled Energy Consumption]), "High", "Low")</f>
        <v>High</v>
      </c>
      <c r="T1384" t="s">
        <v>23</v>
      </c>
      <c r="U1384" t="b">
        <v>1</v>
      </c>
      <c r="V1384">
        <v>5</v>
      </c>
      <c r="W1384">
        <v>0</v>
      </c>
      <c r="X1384" t="s">
        <v>17</v>
      </c>
    </row>
    <row r="1385" spans="1:24" x14ac:dyDescent="0.3">
      <c r="A1385" s="1">
        <v>45395.154444444444</v>
      </c>
      <c r="B1385" s="1" t="str">
        <f>TEXT(sensor_data[[#This Row],[Timestamp]], "MMMM")</f>
        <v>April</v>
      </c>
      <c r="C13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85" s="2">
        <f>MONTH(sensor_data[[#This Row],[Timestamp]])</f>
        <v>4</v>
      </c>
      <c r="E1385" s="2">
        <f>DAY(sensor_data[[#This Row],[Timestamp]])</f>
        <v>13</v>
      </c>
      <c r="F1385" t="s">
        <v>544</v>
      </c>
      <c r="H1385">
        <v>72.3</v>
      </c>
      <c r="I1385">
        <v>59.7</v>
      </c>
      <c r="J1385" t="b">
        <v>0</v>
      </c>
      <c r="K1385">
        <v>1.5</v>
      </c>
      <c r="L1385" t="str">
        <f>IF(sensor_data[[#This Row],[HVAC Setting]]&lt;=2, "Low", IF(sensor_data[[#This Row],[HVAC Setting]]=3, "Normal", "High"))</f>
        <v>Low</v>
      </c>
      <c r="M1385">
        <v>7.88</v>
      </c>
      <c r="N1385">
        <v>7.88</v>
      </c>
      <c r="O1385">
        <f>(sensor_data[[#This Row],[Energy Consumption]]-AVERAGE(sensor_data[Energy Consumption]))/_xlfn.STDEV.P(sensor_data[Energy Consumption])</f>
        <v>-0.15723184980672958</v>
      </c>
      <c r="P1385" t="str">
        <f>IF(ABS(sensor_data[[#This Row],[z_zcore]])&gt;3, "Outlier", "Normal")</f>
        <v>Normal</v>
      </c>
      <c r="Q1385">
        <f>AVERAGEIF(sensor_data[Unit ID], sensor_data[[#This Row],[Unit ID]], sensor_data[EC])</f>
        <v>20.032307692307693</v>
      </c>
      <c r="R1385">
        <f>IF(ISBLANK(sensor_data[[#This Row],[EC]]), sensor_data[[#This Row],[average]], sensor_data[[#This Row],[EC]])</f>
        <v>7.88</v>
      </c>
      <c r="S1385" t="str">
        <f>IF(sensor_data[[#This Row],[Filled Energy Consumption]]&gt;AVERAGE(sensor_data[Filled Energy Consumption]), "High", "Low")</f>
        <v>Low</v>
      </c>
      <c r="T1385" t="s">
        <v>341</v>
      </c>
      <c r="U1385" t="b">
        <v>0</v>
      </c>
      <c r="V1385">
        <v>12</v>
      </c>
      <c r="W1385">
        <v>0</v>
      </c>
      <c r="X1385" t="s">
        <v>19</v>
      </c>
    </row>
    <row r="1386" spans="1:24" x14ac:dyDescent="0.3">
      <c r="A1386" s="1">
        <v>45488.154166666667</v>
      </c>
      <c r="B1386" s="1" t="str">
        <f>TEXT(sensor_data[[#This Row],[Timestamp]], "MMMM")</f>
        <v>July</v>
      </c>
      <c r="C13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86" s="2">
        <f>MONTH(sensor_data[[#This Row],[Timestamp]])</f>
        <v>7</v>
      </c>
      <c r="E1386" s="2">
        <f>DAY(sensor_data[[#This Row],[Timestamp]])</f>
        <v>15</v>
      </c>
      <c r="F1386" t="s">
        <v>544</v>
      </c>
      <c r="H1386">
        <v>98.3</v>
      </c>
      <c r="I1386">
        <v>43.8</v>
      </c>
      <c r="J1386" t="b">
        <v>0</v>
      </c>
      <c r="K1386">
        <v>2</v>
      </c>
      <c r="L1386" t="str">
        <f>IF(sensor_data[[#This Row],[HVAC Setting]]&lt;=2, "Low", IF(sensor_data[[#This Row],[HVAC Setting]]=3, "Normal", "High"))</f>
        <v>Low</v>
      </c>
      <c r="M1386">
        <v>12</v>
      </c>
      <c r="N1386">
        <v>12</v>
      </c>
      <c r="O1386">
        <f>(sensor_data[[#This Row],[Energy Consumption]]-AVERAGE(sensor_data[Energy Consumption]))/_xlfn.STDEV.P(sensor_data[Energy Consumption])</f>
        <v>-0.10932317959124485</v>
      </c>
      <c r="P1386" t="str">
        <f>IF(ABS(sensor_data[[#This Row],[z_zcore]])&gt;3, "Outlier", "Normal")</f>
        <v>Normal</v>
      </c>
      <c r="Q1386">
        <f>AVERAGEIF(sensor_data[Unit ID], sensor_data[[#This Row],[Unit ID]], sensor_data[EC])</f>
        <v>20.032307692307693</v>
      </c>
      <c r="R1386">
        <f>IF(ISBLANK(sensor_data[[#This Row],[EC]]), sensor_data[[#This Row],[average]], sensor_data[[#This Row],[EC]])</f>
        <v>12</v>
      </c>
      <c r="S1386" t="str">
        <f>IF(sensor_data[[#This Row],[Filled Energy Consumption]]&gt;AVERAGE(sensor_data[Filled Energy Consumption]), "High", "Low")</f>
        <v>Low</v>
      </c>
      <c r="T1386" t="s">
        <v>545</v>
      </c>
      <c r="U1386" t="b">
        <v>0</v>
      </c>
      <c r="V1386">
        <v>13</v>
      </c>
      <c r="W1386">
        <v>0</v>
      </c>
      <c r="X1386" t="s">
        <v>17</v>
      </c>
    </row>
    <row r="1387" spans="1:24" x14ac:dyDescent="0.3">
      <c r="A1387" s="1">
        <v>45341.85125</v>
      </c>
      <c r="B1387" s="1" t="str">
        <f>TEXT(sensor_data[[#This Row],[Timestamp]], "MMMM")</f>
        <v>February</v>
      </c>
      <c r="C13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387" s="2">
        <f>MONTH(sensor_data[[#This Row],[Timestamp]])</f>
        <v>2</v>
      </c>
      <c r="E1387" s="2">
        <f>DAY(sensor_data[[#This Row],[Timestamp]])</f>
        <v>19</v>
      </c>
      <c r="F1387" t="s">
        <v>544</v>
      </c>
      <c r="H1387">
        <v>47.3</v>
      </c>
      <c r="I1387">
        <v>28.7</v>
      </c>
      <c r="J1387" t="b">
        <v>1</v>
      </c>
      <c r="K1387">
        <v>4</v>
      </c>
      <c r="L1387" t="str">
        <f>IF(sensor_data[[#This Row],[HVAC Setting]]&lt;=2, "Low", IF(sensor_data[[#This Row],[HVAC Setting]]=3, "Normal", "High"))</f>
        <v>High</v>
      </c>
      <c r="M1387">
        <v>27.88</v>
      </c>
      <c r="N1387">
        <v>27.88</v>
      </c>
      <c r="O1387">
        <f>(sensor_data[[#This Row],[Energy Consumption]]-AVERAGE(sensor_data[Energy Consumption]))/_xlfn.STDEV.P(sensor_data[Energy Consumption])</f>
        <v>7.5334510462613649E-2</v>
      </c>
      <c r="P1387" t="str">
        <f>IF(ABS(sensor_data[[#This Row],[z_zcore]])&gt;3, "Outlier", "Normal")</f>
        <v>Normal</v>
      </c>
      <c r="Q1387">
        <f>AVERAGEIF(sensor_data[Unit ID], sensor_data[[#This Row],[Unit ID]], sensor_data[EC])</f>
        <v>20.032307692307693</v>
      </c>
      <c r="R1387">
        <f>IF(ISBLANK(sensor_data[[#This Row],[EC]]), sensor_data[[#This Row],[average]], sensor_data[[#This Row],[EC]])</f>
        <v>27.88</v>
      </c>
      <c r="S1387" t="str">
        <f>IF(sensor_data[[#This Row],[Filled Energy Consumption]]&gt;AVERAGE(sensor_data[Filled Energy Consumption]), "High", "Low")</f>
        <v>High</v>
      </c>
      <c r="T1387" t="s">
        <v>83</v>
      </c>
      <c r="U1387" t="b">
        <v>1</v>
      </c>
      <c r="V1387">
        <v>22</v>
      </c>
      <c r="W1387">
        <v>1</v>
      </c>
      <c r="X1387" t="s">
        <v>19</v>
      </c>
    </row>
    <row r="1388" spans="1:24" x14ac:dyDescent="0.3">
      <c r="A1388" s="1">
        <v>45637.561539351853</v>
      </c>
      <c r="B1388" s="1" t="str">
        <f>TEXT(sensor_data[[#This Row],[Timestamp]], "MMMM")</f>
        <v>December</v>
      </c>
      <c r="C13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88" s="2">
        <f>MONTH(sensor_data[[#This Row],[Timestamp]])</f>
        <v>12</v>
      </c>
      <c r="E1388" s="2">
        <f>DAY(sensor_data[[#This Row],[Timestamp]])</f>
        <v>11</v>
      </c>
      <c r="F1388" t="s">
        <v>544</v>
      </c>
      <c r="H1388">
        <v>44.9</v>
      </c>
      <c r="I1388">
        <v>26</v>
      </c>
      <c r="J1388" t="b">
        <v>1</v>
      </c>
      <c r="K1388">
        <v>4</v>
      </c>
      <c r="L1388" t="str">
        <f>IF(sensor_data[[#This Row],[HVAC Setting]]&lt;=2, "Low", IF(sensor_data[[#This Row],[HVAC Setting]]=3, "Normal", "High"))</f>
        <v>High</v>
      </c>
      <c r="M1388">
        <v>24.25</v>
      </c>
      <c r="N1388">
        <v>24.25</v>
      </c>
      <c r="O1388">
        <f>(sensor_data[[#This Row],[Energy Consumption]]-AVERAGE(sensor_data[Energy Consumption]))/_xlfn.STDEV.P(sensor_data[Energy Consumption])</f>
        <v>3.3123716073727862E-2</v>
      </c>
      <c r="P1388" t="str">
        <f>IF(ABS(sensor_data[[#This Row],[z_zcore]])&gt;3, "Outlier", "Normal")</f>
        <v>Normal</v>
      </c>
      <c r="Q1388">
        <f>AVERAGEIF(sensor_data[Unit ID], sensor_data[[#This Row],[Unit ID]], sensor_data[EC])</f>
        <v>20.032307692307693</v>
      </c>
      <c r="R1388">
        <f>IF(ISBLANK(sensor_data[[#This Row],[EC]]), sensor_data[[#This Row],[average]], sensor_data[[#This Row],[EC]])</f>
        <v>24.25</v>
      </c>
      <c r="S1388" t="str">
        <f>IF(sensor_data[[#This Row],[Filled Energy Consumption]]&gt;AVERAGE(sensor_data[Filled Energy Consumption]), "High", "Low")</f>
        <v>High</v>
      </c>
      <c r="T1388" t="s">
        <v>254</v>
      </c>
      <c r="U1388" t="b">
        <v>1</v>
      </c>
      <c r="V1388">
        <v>24</v>
      </c>
      <c r="W1388">
        <v>1</v>
      </c>
      <c r="X1388" t="s">
        <v>19</v>
      </c>
    </row>
    <row r="1389" spans="1:24" x14ac:dyDescent="0.3">
      <c r="A1389" s="1">
        <v>45299.62222222222</v>
      </c>
      <c r="B1389" s="1" t="str">
        <f>TEXT(sensor_data[[#This Row],[Timestamp]], "MMMM")</f>
        <v>January</v>
      </c>
      <c r="C13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89" s="2">
        <f>MONTH(sensor_data[[#This Row],[Timestamp]])</f>
        <v>1</v>
      </c>
      <c r="E1389" s="2">
        <f>DAY(sensor_data[[#This Row],[Timestamp]])</f>
        <v>8</v>
      </c>
      <c r="F1389" t="s">
        <v>544</v>
      </c>
      <c r="H1389">
        <v>45.9</v>
      </c>
      <c r="I1389">
        <v>29.9</v>
      </c>
      <c r="J1389" t="b">
        <v>0</v>
      </c>
      <c r="K1389">
        <v>4</v>
      </c>
      <c r="L1389" t="str">
        <f>IF(sensor_data[[#This Row],[HVAC Setting]]&lt;=2, "Low", IF(sensor_data[[#This Row],[HVAC Setting]]=3, "Normal", "High"))</f>
        <v>High</v>
      </c>
      <c r="M1389">
        <v>22</v>
      </c>
      <c r="N1389">
        <v>22</v>
      </c>
      <c r="O1389">
        <f>(sensor_data[[#This Row],[Energy Consumption]]-AVERAGE(sensor_data[Energy Consumption]))/_xlfn.STDEV.P(sensor_data[Energy Consumption])</f>
        <v>6.9600005434267524E-3</v>
      </c>
      <c r="P1389" t="str">
        <f>IF(ABS(sensor_data[[#This Row],[z_zcore]])&gt;3, "Outlier", "Normal")</f>
        <v>Normal</v>
      </c>
      <c r="Q1389">
        <f>AVERAGEIF(sensor_data[Unit ID], sensor_data[[#This Row],[Unit ID]], sensor_data[EC])</f>
        <v>20.032307692307693</v>
      </c>
      <c r="R1389">
        <f>IF(ISBLANK(sensor_data[[#This Row],[EC]]), sensor_data[[#This Row],[average]], sensor_data[[#This Row],[EC]])</f>
        <v>22</v>
      </c>
      <c r="S1389" t="str">
        <f>IF(sensor_data[[#This Row],[Filled Energy Consumption]]&gt;AVERAGE(sensor_data[Filled Energy Consumption]), "High", "Low")</f>
        <v>High</v>
      </c>
      <c r="T1389" t="s">
        <v>83</v>
      </c>
      <c r="U1389" t="b">
        <v>0</v>
      </c>
      <c r="V1389">
        <v>10</v>
      </c>
      <c r="W1389">
        <v>1</v>
      </c>
      <c r="X1389" t="s">
        <v>19</v>
      </c>
    </row>
    <row r="1390" spans="1:24" x14ac:dyDescent="0.3">
      <c r="A1390" s="1">
        <v>45511.558807870373</v>
      </c>
      <c r="B1390" s="1" t="str">
        <f>TEXT(sensor_data[[#This Row],[Timestamp]], "MMMM")</f>
        <v>August</v>
      </c>
      <c r="C13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90" s="2">
        <f>MONTH(sensor_data[[#This Row],[Timestamp]])</f>
        <v>8</v>
      </c>
      <c r="E1390" s="2">
        <f>DAY(sensor_data[[#This Row],[Timestamp]])</f>
        <v>7</v>
      </c>
      <c r="F1390" t="s">
        <v>544</v>
      </c>
      <c r="H1390">
        <v>101.7</v>
      </c>
      <c r="I1390">
        <v>51.7</v>
      </c>
      <c r="J1390" t="b">
        <v>0</v>
      </c>
      <c r="K1390">
        <v>4</v>
      </c>
      <c r="L1390" t="str">
        <f>IF(sensor_data[[#This Row],[HVAC Setting]]&lt;=2, "Low", IF(sensor_data[[#This Row],[HVAC Setting]]=3, "Normal", "High"))</f>
        <v>High</v>
      </c>
      <c r="M1390">
        <v>23</v>
      </c>
      <c r="N1390">
        <v>23</v>
      </c>
      <c r="O1390">
        <f>(sensor_data[[#This Row],[Energy Consumption]]-AVERAGE(sensor_data[Energy Consumption]))/_xlfn.STDEV.P(sensor_data[Energy Consumption])</f>
        <v>1.8588318556893912E-2</v>
      </c>
      <c r="P1390" t="str">
        <f>IF(ABS(sensor_data[[#This Row],[z_zcore]])&gt;3, "Outlier", "Normal")</f>
        <v>Normal</v>
      </c>
      <c r="Q1390">
        <f>AVERAGEIF(sensor_data[Unit ID], sensor_data[[#This Row],[Unit ID]], sensor_data[EC])</f>
        <v>20.032307692307693</v>
      </c>
      <c r="R1390">
        <f>IF(ISBLANK(sensor_data[[#This Row],[EC]]), sensor_data[[#This Row],[average]], sensor_data[[#This Row],[EC]])</f>
        <v>23</v>
      </c>
      <c r="S1390" t="str">
        <f>IF(sensor_data[[#This Row],[Filled Energy Consumption]]&gt;AVERAGE(sensor_data[Filled Energy Consumption]), "High", "Low")</f>
        <v>High</v>
      </c>
      <c r="T1390" t="s">
        <v>37</v>
      </c>
      <c r="U1390" t="b">
        <v>0</v>
      </c>
      <c r="V1390">
        <v>23</v>
      </c>
      <c r="W1390">
        <v>0</v>
      </c>
      <c r="X1390" t="s">
        <v>17</v>
      </c>
    </row>
    <row r="1391" spans="1:24" x14ac:dyDescent="0.3">
      <c r="A1391" s="1">
        <v>45522.916574074072</v>
      </c>
      <c r="B1391" s="1" t="str">
        <f>TEXT(sensor_data[[#This Row],[Timestamp]], "MMMM")</f>
        <v>August</v>
      </c>
      <c r="C13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91" s="2">
        <f>MONTH(sensor_data[[#This Row],[Timestamp]])</f>
        <v>8</v>
      </c>
      <c r="E1391" s="2">
        <f>DAY(sensor_data[[#This Row],[Timestamp]])</f>
        <v>18</v>
      </c>
      <c r="F1391" t="s">
        <v>544</v>
      </c>
      <c r="H1391">
        <v>104</v>
      </c>
      <c r="I1391">
        <v>49.3</v>
      </c>
      <c r="J1391" t="b">
        <v>1</v>
      </c>
      <c r="K1391">
        <v>5</v>
      </c>
      <c r="L1391" t="str">
        <f>IF(sensor_data[[#This Row],[HVAC Setting]]&lt;=2, "Low", IF(sensor_data[[#This Row],[HVAC Setting]]=3, "Normal", "High"))</f>
        <v>High</v>
      </c>
      <c r="M1391">
        <v>30.6</v>
      </c>
      <c r="N1391">
        <v>30.6</v>
      </c>
      <c r="O1391">
        <f>(sensor_data[[#This Row],[Energy Consumption]]-AVERAGE(sensor_data[Energy Consumption]))/_xlfn.STDEV.P(sensor_data[Energy Consumption])</f>
        <v>0.10696353545924435</v>
      </c>
      <c r="P1391" t="str">
        <f>IF(ABS(sensor_data[[#This Row],[z_zcore]])&gt;3, "Outlier", "Normal")</f>
        <v>Normal</v>
      </c>
      <c r="Q1391">
        <f>AVERAGEIF(sensor_data[Unit ID], sensor_data[[#This Row],[Unit ID]], sensor_data[EC])</f>
        <v>20.032307692307693</v>
      </c>
      <c r="R1391">
        <f>IF(ISBLANK(sensor_data[[#This Row],[EC]]), sensor_data[[#This Row],[average]], sensor_data[[#This Row],[EC]])</f>
        <v>30.6</v>
      </c>
      <c r="S1391" t="str">
        <f>IF(sensor_data[[#This Row],[Filled Energy Consumption]]&gt;AVERAGE(sensor_data[Filled Energy Consumption]), "High", "Low")</f>
        <v>High</v>
      </c>
      <c r="T1391" t="s">
        <v>440</v>
      </c>
      <c r="U1391" t="b">
        <v>1</v>
      </c>
      <c r="V1391">
        <v>18</v>
      </c>
      <c r="W1391">
        <v>1</v>
      </c>
      <c r="X1391" t="s">
        <v>14</v>
      </c>
    </row>
    <row r="1392" spans="1:24" x14ac:dyDescent="0.3">
      <c r="A1392" s="1">
        <v>45634.175474537034</v>
      </c>
      <c r="B1392" s="1" t="str">
        <f>TEXT(sensor_data[[#This Row],[Timestamp]], "MMMM")</f>
        <v>December</v>
      </c>
      <c r="C13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92" s="2">
        <f>MONTH(sensor_data[[#This Row],[Timestamp]])</f>
        <v>12</v>
      </c>
      <c r="E1392" s="2">
        <f>DAY(sensor_data[[#This Row],[Timestamp]])</f>
        <v>8</v>
      </c>
      <c r="F1392" t="s">
        <v>544</v>
      </c>
      <c r="H1392">
        <v>44.7</v>
      </c>
      <c r="I1392">
        <v>30</v>
      </c>
      <c r="J1392" t="b">
        <v>1</v>
      </c>
      <c r="K1392">
        <v>4.5</v>
      </c>
      <c r="L1392" t="str">
        <f>IF(sensor_data[[#This Row],[HVAC Setting]]&lt;=2, "Low", IF(sensor_data[[#This Row],[HVAC Setting]]=3, "Normal", "High"))</f>
        <v>High</v>
      </c>
      <c r="M1392">
        <v>26.84</v>
      </c>
      <c r="N1392">
        <v>26.84</v>
      </c>
      <c r="O1392">
        <f>(sensor_data[[#This Row],[Energy Consumption]]-AVERAGE(sensor_data[Energy Consumption]))/_xlfn.STDEV.P(sensor_data[Energy Consumption])</f>
        <v>6.3241059728607801E-2</v>
      </c>
      <c r="P1392" t="str">
        <f>IF(ABS(sensor_data[[#This Row],[z_zcore]])&gt;3, "Outlier", "Normal")</f>
        <v>Normal</v>
      </c>
      <c r="Q1392">
        <f>AVERAGEIF(sensor_data[Unit ID], sensor_data[[#This Row],[Unit ID]], sensor_data[EC])</f>
        <v>20.032307692307693</v>
      </c>
      <c r="R1392">
        <f>IF(ISBLANK(sensor_data[[#This Row],[EC]]), sensor_data[[#This Row],[average]], sensor_data[[#This Row],[EC]])</f>
        <v>26.84</v>
      </c>
      <c r="S1392" t="str">
        <f>IF(sensor_data[[#This Row],[Filled Energy Consumption]]&gt;AVERAGE(sensor_data[Filled Energy Consumption]), "High", "Low")</f>
        <v>High</v>
      </c>
      <c r="T1392" t="s">
        <v>127</v>
      </c>
      <c r="U1392" t="b">
        <v>1</v>
      </c>
      <c r="V1392">
        <v>4</v>
      </c>
      <c r="W1392">
        <v>1</v>
      </c>
      <c r="X1392" t="s">
        <v>19</v>
      </c>
    </row>
    <row r="1393" spans="1:24" x14ac:dyDescent="0.3">
      <c r="A1393" s="1">
        <v>45653.926296296297</v>
      </c>
      <c r="B1393" s="1" t="str">
        <f>TEXT(sensor_data[[#This Row],[Timestamp]], "MMMM")</f>
        <v>December</v>
      </c>
      <c r="C13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93" s="2">
        <f>MONTH(sensor_data[[#This Row],[Timestamp]])</f>
        <v>12</v>
      </c>
      <c r="E1393" s="2">
        <f>DAY(sensor_data[[#This Row],[Timestamp]])</f>
        <v>27</v>
      </c>
      <c r="F1393" t="s">
        <v>544</v>
      </c>
      <c r="H1393">
        <v>50.1</v>
      </c>
      <c r="I1393">
        <v>26.6</v>
      </c>
      <c r="J1393" t="b">
        <v>0</v>
      </c>
      <c r="K1393">
        <v>2</v>
      </c>
      <c r="L1393" t="str">
        <f>IF(sensor_data[[#This Row],[HVAC Setting]]&lt;=2, "Low", IF(sensor_data[[#This Row],[HVAC Setting]]=3, "Normal", "High"))</f>
        <v>Low</v>
      </c>
      <c r="M1393">
        <v>11</v>
      </c>
      <c r="N1393">
        <v>11</v>
      </c>
      <c r="O1393">
        <f>(sensor_data[[#This Row],[Energy Consumption]]-AVERAGE(sensor_data[Energy Consumption]))/_xlfn.STDEV.P(sensor_data[Energy Consumption])</f>
        <v>-0.12095149760471202</v>
      </c>
      <c r="P1393" t="str">
        <f>IF(ABS(sensor_data[[#This Row],[z_zcore]])&gt;3, "Outlier", "Normal")</f>
        <v>Normal</v>
      </c>
      <c r="Q1393">
        <f>AVERAGEIF(sensor_data[Unit ID], sensor_data[[#This Row],[Unit ID]], sensor_data[EC])</f>
        <v>20.032307692307693</v>
      </c>
      <c r="R1393">
        <f>IF(ISBLANK(sensor_data[[#This Row],[EC]]), sensor_data[[#This Row],[average]], sensor_data[[#This Row],[EC]])</f>
        <v>11</v>
      </c>
      <c r="S1393" t="str">
        <f>IF(sensor_data[[#This Row],[Filled Energy Consumption]]&gt;AVERAGE(sensor_data[Filled Energy Consumption]), "High", "Low")</f>
        <v>Low</v>
      </c>
      <c r="T1393" t="s">
        <v>101</v>
      </c>
      <c r="U1393" t="b">
        <v>0</v>
      </c>
      <c r="V1393">
        <v>4</v>
      </c>
      <c r="W1393">
        <v>0</v>
      </c>
      <c r="X1393" t="s">
        <v>17</v>
      </c>
    </row>
    <row r="1394" spans="1:24" x14ac:dyDescent="0.3">
      <c r="A1394" s="1">
        <v>45468.304375</v>
      </c>
      <c r="B1394" s="1" t="str">
        <f>TEXT(sensor_data[[#This Row],[Timestamp]], "MMMM")</f>
        <v>June</v>
      </c>
      <c r="C13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94" s="2">
        <f>MONTH(sensor_data[[#This Row],[Timestamp]])</f>
        <v>6</v>
      </c>
      <c r="E1394" s="2">
        <f>DAY(sensor_data[[#This Row],[Timestamp]])</f>
        <v>25</v>
      </c>
      <c r="F1394" t="s">
        <v>544</v>
      </c>
      <c r="H1394">
        <v>85.8</v>
      </c>
      <c r="I1394">
        <v>41.2</v>
      </c>
      <c r="J1394" t="b">
        <v>1</v>
      </c>
      <c r="K1394">
        <v>3</v>
      </c>
      <c r="L1394" t="str">
        <f>IF(sensor_data[[#This Row],[HVAC Setting]]&lt;=2, "Low", IF(sensor_data[[#This Row],[HVAC Setting]]=3, "Normal", "High"))</f>
        <v>Normal</v>
      </c>
      <c r="M1394">
        <v>19.579999999999998</v>
      </c>
      <c r="N1394">
        <v>19.579999999999998</v>
      </c>
      <c r="O1394">
        <f>(sensor_data[[#This Row],[Energy Consumption]]-AVERAGE(sensor_data[Energy Consumption]))/_xlfn.STDEV.P(sensor_data[Energy Consumption])</f>
        <v>-2.1180529049163795E-2</v>
      </c>
      <c r="P1394" t="str">
        <f>IF(ABS(sensor_data[[#This Row],[z_zcore]])&gt;3, "Outlier", "Normal")</f>
        <v>Normal</v>
      </c>
      <c r="Q1394">
        <f>AVERAGEIF(sensor_data[Unit ID], sensor_data[[#This Row],[Unit ID]], sensor_data[EC])</f>
        <v>20.032307692307693</v>
      </c>
      <c r="R1394">
        <f>IF(ISBLANK(sensor_data[[#This Row],[EC]]), sensor_data[[#This Row],[average]], sensor_data[[#This Row],[EC]])</f>
        <v>19.579999999999998</v>
      </c>
      <c r="S1394" t="str">
        <f>IF(sensor_data[[#This Row],[Filled Energy Consumption]]&gt;AVERAGE(sensor_data[Filled Energy Consumption]), "High", "Low")</f>
        <v>High</v>
      </c>
      <c r="T1394" t="s">
        <v>368</v>
      </c>
      <c r="U1394" t="b">
        <v>1</v>
      </c>
      <c r="V1394">
        <v>8</v>
      </c>
      <c r="W1394">
        <v>0</v>
      </c>
      <c r="X1394" t="s">
        <v>14</v>
      </c>
    </row>
    <row r="1395" spans="1:24" x14ac:dyDescent="0.3">
      <c r="A1395" s="1">
        <v>45317.679768518516</v>
      </c>
      <c r="B1395" s="1" t="str">
        <f>TEXT(sensor_data[[#This Row],[Timestamp]], "MMMM")</f>
        <v>January</v>
      </c>
      <c r="C13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95" s="2">
        <f>MONTH(sensor_data[[#This Row],[Timestamp]])</f>
        <v>1</v>
      </c>
      <c r="E1395" s="2">
        <f>DAY(sensor_data[[#This Row],[Timestamp]])</f>
        <v>26</v>
      </c>
      <c r="F1395" t="s">
        <v>544</v>
      </c>
      <c r="H1395">
        <v>53.7</v>
      </c>
      <c r="I1395">
        <v>26.5</v>
      </c>
      <c r="J1395" t="b">
        <v>0</v>
      </c>
      <c r="K1395">
        <v>3</v>
      </c>
      <c r="L1395" t="str">
        <f>IF(sensor_data[[#This Row],[HVAC Setting]]&lt;=2, "Low", IF(sensor_data[[#This Row],[HVAC Setting]]=3, "Normal", "High"))</f>
        <v>Normal</v>
      </c>
      <c r="M1395">
        <v>15</v>
      </c>
      <c r="N1395">
        <v>15</v>
      </c>
      <c r="O1395">
        <f>(sensor_data[[#This Row],[Energy Consumption]]-AVERAGE(sensor_data[Energy Consumption]))/_xlfn.STDEV.P(sensor_data[Energy Consumption])</f>
        <v>-7.4438225550843368E-2</v>
      </c>
      <c r="P1395" t="str">
        <f>IF(ABS(sensor_data[[#This Row],[z_zcore]])&gt;3, "Outlier", "Normal")</f>
        <v>Normal</v>
      </c>
      <c r="Q1395">
        <f>AVERAGEIF(sensor_data[Unit ID], sensor_data[[#This Row],[Unit ID]], sensor_data[EC])</f>
        <v>20.032307692307693</v>
      </c>
      <c r="R1395">
        <f>IF(ISBLANK(sensor_data[[#This Row],[EC]]), sensor_data[[#This Row],[average]], sensor_data[[#This Row],[EC]])</f>
        <v>15</v>
      </c>
      <c r="S1395" t="str">
        <f>IF(sensor_data[[#This Row],[Filled Energy Consumption]]&gt;AVERAGE(sensor_data[Filled Energy Consumption]), "High", "Low")</f>
        <v>Low</v>
      </c>
      <c r="T1395" t="s">
        <v>85</v>
      </c>
      <c r="U1395" t="b">
        <v>0</v>
      </c>
      <c r="V1395">
        <v>7</v>
      </c>
      <c r="W1395">
        <v>0</v>
      </c>
      <c r="X1395" t="s">
        <v>19</v>
      </c>
    </row>
    <row r="1396" spans="1:24" x14ac:dyDescent="0.3">
      <c r="A1396" s="1">
        <v>45361.006365740737</v>
      </c>
      <c r="B1396" s="1" t="str">
        <f>TEXT(sensor_data[[#This Row],[Timestamp]], "MMMM")</f>
        <v>March</v>
      </c>
      <c r="C13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96" s="2">
        <f>MONTH(sensor_data[[#This Row],[Timestamp]])</f>
        <v>3</v>
      </c>
      <c r="E1396" s="2">
        <f>DAY(sensor_data[[#This Row],[Timestamp]])</f>
        <v>10</v>
      </c>
      <c r="F1396" t="s">
        <v>544</v>
      </c>
      <c r="H1396">
        <v>63.8</v>
      </c>
      <c r="I1396">
        <v>52.9</v>
      </c>
      <c r="J1396" t="b">
        <v>0</v>
      </c>
      <c r="K1396">
        <v>1.5</v>
      </c>
      <c r="L1396" t="str">
        <f>IF(sensor_data[[#This Row],[HVAC Setting]]&lt;=2, "Low", IF(sensor_data[[#This Row],[HVAC Setting]]=3, "Normal", "High"))</f>
        <v>Low</v>
      </c>
      <c r="M1396">
        <v>7.88</v>
      </c>
      <c r="N1396">
        <v>7.88</v>
      </c>
      <c r="O1396">
        <f>(sensor_data[[#This Row],[Energy Consumption]]-AVERAGE(sensor_data[Energy Consumption]))/_xlfn.STDEV.P(sensor_data[Energy Consumption])</f>
        <v>-0.15723184980672958</v>
      </c>
      <c r="P1396" t="str">
        <f>IF(ABS(sensor_data[[#This Row],[z_zcore]])&gt;3, "Outlier", "Normal")</f>
        <v>Normal</v>
      </c>
      <c r="Q1396">
        <f>AVERAGEIF(sensor_data[Unit ID], sensor_data[[#This Row],[Unit ID]], sensor_data[EC])</f>
        <v>20.032307692307693</v>
      </c>
      <c r="R1396">
        <f>IF(ISBLANK(sensor_data[[#This Row],[EC]]), sensor_data[[#This Row],[average]], sensor_data[[#This Row],[EC]])</f>
        <v>7.88</v>
      </c>
      <c r="S1396" t="str">
        <f>IF(sensor_data[[#This Row],[Filled Energy Consumption]]&gt;AVERAGE(sensor_data[Filled Energy Consumption]), "High", "Low")</f>
        <v>Low</v>
      </c>
      <c r="T1396" t="s">
        <v>138</v>
      </c>
      <c r="U1396" t="b">
        <v>0</v>
      </c>
      <c r="V1396">
        <v>14</v>
      </c>
      <c r="W1396">
        <v>0</v>
      </c>
      <c r="X1396" t="s">
        <v>14</v>
      </c>
    </row>
    <row r="1397" spans="1:24" x14ac:dyDescent="0.3">
      <c r="A1397" s="1">
        <v>45294.385914351849</v>
      </c>
      <c r="B1397" s="1" t="str">
        <f>TEXT(sensor_data[[#This Row],[Timestamp]], "MMMM")</f>
        <v>January</v>
      </c>
      <c r="C13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397" s="2">
        <f>MONTH(sensor_data[[#This Row],[Timestamp]])</f>
        <v>1</v>
      </c>
      <c r="E1397" s="2">
        <f>DAY(sensor_data[[#This Row],[Timestamp]])</f>
        <v>3</v>
      </c>
      <c r="F1397" t="s">
        <v>544</v>
      </c>
      <c r="H1397">
        <v>56.9</v>
      </c>
      <c r="I1397">
        <v>33.1</v>
      </c>
      <c r="J1397" t="b">
        <v>0</v>
      </c>
      <c r="K1397">
        <v>4</v>
      </c>
      <c r="L1397" t="str">
        <f>IF(sensor_data[[#This Row],[HVAC Setting]]&lt;=2, "Low", IF(sensor_data[[#This Row],[HVAC Setting]]=3, "Normal", "High"))</f>
        <v>High</v>
      </c>
      <c r="M1397">
        <v>20</v>
      </c>
      <c r="N1397">
        <v>20</v>
      </c>
      <c r="O1397">
        <f>(sensor_data[[#This Row],[Energy Consumption]]-AVERAGE(sensor_data[Energy Consumption]))/_xlfn.STDEV.P(sensor_data[Energy Consumption])</f>
        <v>-1.6296635483507568E-2</v>
      </c>
      <c r="P1397" t="str">
        <f>IF(ABS(sensor_data[[#This Row],[z_zcore]])&gt;3, "Outlier", "Normal")</f>
        <v>Normal</v>
      </c>
      <c r="Q1397">
        <f>AVERAGEIF(sensor_data[Unit ID], sensor_data[[#This Row],[Unit ID]], sensor_data[EC])</f>
        <v>20.032307692307693</v>
      </c>
      <c r="R1397">
        <f>IF(ISBLANK(sensor_data[[#This Row],[EC]]), sensor_data[[#This Row],[average]], sensor_data[[#This Row],[EC]])</f>
        <v>20</v>
      </c>
      <c r="S1397" t="str">
        <f>IF(sensor_data[[#This Row],[Filled Energy Consumption]]&gt;AVERAGE(sensor_data[Filled Energy Consumption]), "High", "Low")</f>
        <v>High</v>
      </c>
      <c r="T1397" t="s">
        <v>254</v>
      </c>
      <c r="U1397" t="b">
        <v>0</v>
      </c>
      <c r="V1397">
        <v>18</v>
      </c>
      <c r="W1397">
        <v>0</v>
      </c>
      <c r="X1397" t="s">
        <v>19</v>
      </c>
    </row>
    <row r="1398" spans="1:24" x14ac:dyDescent="0.3">
      <c r="A1398" s="1">
        <v>45516.967962962961</v>
      </c>
      <c r="B1398" s="1" t="str">
        <f>TEXT(sensor_data[[#This Row],[Timestamp]], "MMMM")</f>
        <v>August</v>
      </c>
      <c r="C13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398" s="2">
        <f>MONTH(sensor_data[[#This Row],[Timestamp]])</f>
        <v>8</v>
      </c>
      <c r="E1398" s="2">
        <f>DAY(sensor_data[[#This Row],[Timestamp]])</f>
        <v>12</v>
      </c>
      <c r="F1398" t="s">
        <v>544</v>
      </c>
      <c r="H1398">
        <v>92</v>
      </c>
      <c r="I1398">
        <v>66.3</v>
      </c>
      <c r="J1398" t="b">
        <v>0</v>
      </c>
      <c r="K1398">
        <v>2</v>
      </c>
      <c r="L1398" t="str">
        <f>IF(sensor_data[[#This Row],[HVAC Setting]]&lt;=2, "Low", IF(sensor_data[[#This Row],[HVAC Setting]]=3, "Normal", "High"))</f>
        <v>Low</v>
      </c>
      <c r="M1398">
        <v>12</v>
      </c>
      <c r="N1398">
        <v>12</v>
      </c>
      <c r="O1398">
        <f>(sensor_data[[#This Row],[Energy Consumption]]-AVERAGE(sensor_data[Energy Consumption]))/_xlfn.STDEV.P(sensor_data[Energy Consumption])</f>
        <v>-0.10932317959124485</v>
      </c>
      <c r="P1398" t="str">
        <f>IF(ABS(sensor_data[[#This Row],[z_zcore]])&gt;3, "Outlier", "Normal")</f>
        <v>Normal</v>
      </c>
      <c r="Q1398">
        <f>AVERAGEIF(sensor_data[Unit ID], sensor_data[[#This Row],[Unit ID]], sensor_data[EC])</f>
        <v>20.032307692307693</v>
      </c>
      <c r="R1398">
        <f>IF(ISBLANK(sensor_data[[#This Row],[EC]]), sensor_data[[#This Row],[average]], sensor_data[[#This Row],[EC]])</f>
        <v>12</v>
      </c>
      <c r="S1398" t="str">
        <f>IF(sensor_data[[#This Row],[Filled Energy Consumption]]&gt;AVERAGE(sensor_data[Filled Energy Consumption]), "High", "Low")</f>
        <v>Low</v>
      </c>
      <c r="T1398" t="s">
        <v>51</v>
      </c>
      <c r="U1398" t="b">
        <v>0</v>
      </c>
      <c r="V1398">
        <v>12</v>
      </c>
      <c r="W1398">
        <v>1</v>
      </c>
      <c r="X1398" t="s">
        <v>19</v>
      </c>
    </row>
    <row r="1399" spans="1:24" x14ac:dyDescent="0.3">
      <c r="A1399" s="1">
        <v>45646.501145833332</v>
      </c>
      <c r="B1399" s="1" t="str">
        <f>TEXT(sensor_data[[#This Row],[Timestamp]], "MMMM")</f>
        <v>December</v>
      </c>
      <c r="C13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399" s="2">
        <f>MONTH(sensor_data[[#This Row],[Timestamp]])</f>
        <v>12</v>
      </c>
      <c r="E1399" s="2">
        <f>DAY(sensor_data[[#This Row],[Timestamp]])</f>
        <v>20</v>
      </c>
      <c r="F1399" t="s">
        <v>544</v>
      </c>
      <c r="H1399">
        <v>45.4</v>
      </c>
      <c r="I1399">
        <v>39.9</v>
      </c>
      <c r="J1399" t="b">
        <v>0</v>
      </c>
      <c r="K1399">
        <v>3</v>
      </c>
      <c r="L1399" t="str">
        <f>IF(sensor_data[[#This Row],[HVAC Setting]]&lt;=2, "Low", IF(sensor_data[[#This Row],[HVAC Setting]]=3, "Normal", "High"))</f>
        <v>Normal</v>
      </c>
      <c r="M1399">
        <v>17</v>
      </c>
      <c r="N1399">
        <v>17</v>
      </c>
      <c r="O1399">
        <f>(sensor_data[[#This Row],[Energy Consumption]]-AVERAGE(sensor_data[Energy Consumption]))/_xlfn.STDEV.P(sensor_data[Energy Consumption])</f>
        <v>-5.1181589523909048E-2</v>
      </c>
      <c r="P1399" t="str">
        <f>IF(ABS(sensor_data[[#This Row],[z_zcore]])&gt;3, "Outlier", "Normal")</f>
        <v>Normal</v>
      </c>
      <c r="Q1399">
        <f>AVERAGEIF(sensor_data[Unit ID], sensor_data[[#This Row],[Unit ID]], sensor_data[EC])</f>
        <v>20.032307692307693</v>
      </c>
      <c r="R1399">
        <f>IF(ISBLANK(sensor_data[[#This Row],[EC]]), sensor_data[[#This Row],[average]], sensor_data[[#This Row],[EC]])</f>
        <v>17</v>
      </c>
      <c r="S1399" t="str">
        <f>IF(sensor_data[[#This Row],[Filled Energy Consumption]]&gt;AVERAGE(sensor_data[Filled Energy Consumption]), "High", "Low")</f>
        <v>Low</v>
      </c>
      <c r="T1399" t="s">
        <v>413</v>
      </c>
      <c r="U1399" t="b">
        <v>0</v>
      </c>
      <c r="V1399">
        <v>7</v>
      </c>
      <c r="W1399">
        <v>0</v>
      </c>
      <c r="X1399" t="s">
        <v>19</v>
      </c>
    </row>
    <row r="1400" spans="1:24" x14ac:dyDescent="0.3">
      <c r="A1400" s="1">
        <v>45292.774108796293</v>
      </c>
      <c r="B1400" s="1" t="str">
        <f>TEXT(sensor_data[[#This Row],[Timestamp]], "MMMM")</f>
        <v>January</v>
      </c>
      <c r="C14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00" s="2">
        <f>MONTH(sensor_data[[#This Row],[Timestamp]])</f>
        <v>1</v>
      </c>
      <c r="E1400" s="2">
        <f>DAY(sensor_data[[#This Row],[Timestamp]])</f>
        <v>1</v>
      </c>
      <c r="F1400" t="s">
        <v>544</v>
      </c>
      <c r="H1400">
        <v>59.5</v>
      </c>
      <c r="I1400">
        <v>38.299999999999997</v>
      </c>
      <c r="J1400" t="b">
        <v>1</v>
      </c>
      <c r="K1400">
        <v>5</v>
      </c>
      <c r="L1400" t="str">
        <f>IF(sensor_data[[#This Row],[HVAC Setting]]&lt;=2, "Low", IF(sensor_data[[#This Row],[HVAC Setting]]=3, "Normal", "High"))</f>
        <v>High</v>
      </c>
      <c r="M1400">
        <v>32.01</v>
      </c>
      <c r="N1400">
        <v>32.01</v>
      </c>
      <c r="O1400">
        <f>(sensor_data[[#This Row],[Energy Consumption]]-AVERAGE(sensor_data[Energy Consumption]))/_xlfn.STDEV.P(sensor_data[Energy Consumption])</f>
        <v>0.123359463858233</v>
      </c>
      <c r="P1400" t="str">
        <f>IF(ABS(sensor_data[[#This Row],[z_zcore]])&gt;3, "Outlier", "Normal")</f>
        <v>Normal</v>
      </c>
      <c r="Q1400">
        <f>AVERAGEIF(sensor_data[Unit ID], sensor_data[[#This Row],[Unit ID]], sensor_data[EC])</f>
        <v>20.032307692307693</v>
      </c>
      <c r="R1400">
        <f>IF(ISBLANK(sensor_data[[#This Row],[EC]]), sensor_data[[#This Row],[average]], sensor_data[[#This Row],[EC]])</f>
        <v>32.01</v>
      </c>
      <c r="S1400" t="str">
        <f>IF(sensor_data[[#This Row],[Filled Energy Consumption]]&gt;AVERAGE(sensor_data[Filled Energy Consumption]), "High", "Low")</f>
        <v>High</v>
      </c>
      <c r="T1400" t="s">
        <v>215</v>
      </c>
      <c r="U1400" t="b">
        <v>1</v>
      </c>
      <c r="V1400">
        <v>24</v>
      </c>
      <c r="W1400">
        <v>1</v>
      </c>
      <c r="X1400" t="s">
        <v>17</v>
      </c>
    </row>
    <row r="1401" spans="1:24" x14ac:dyDescent="0.3">
      <c r="A1401" s="1">
        <v>45342.762928240743</v>
      </c>
      <c r="B1401" s="1" t="str">
        <f>TEXT(sensor_data[[#This Row],[Timestamp]], "MMMM")</f>
        <v>February</v>
      </c>
      <c r="C14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01" s="2">
        <f>MONTH(sensor_data[[#This Row],[Timestamp]])</f>
        <v>2</v>
      </c>
      <c r="E1401" s="2">
        <f>DAY(sensor_data[[#This Row],[Timestamp]])</f>
        <v>20</v>
      </c>
      <c r="F1401" t="s">
        <v>544</v>
      </c>
      <c r="H1401">
        <v>58.6</v>
      </c>
      <c r="I1401">
        <v>28.8</v>
      </c>
      <c r="J1401" t="b">
        <v>0</v>
      </c>
      <c r="K1401">
        <v>5</v>
      </c>
      <c r="L1401" t="str">
        <f>IF(sensor_data[[#This Row],[HVAC Setting]]&lt;=2, "Low", IF(sensor_data[[#This Row],[HVAC Setting]]=3, "Normal", "High"))</f>
        <v>High</v>
      </c>
      <c r="M1401">
        <v>27.5</v>
      </c>
      <c r="N1401">
        <v>27.5</v>
      </c>
      <c r="O1401">
        <f>(sensor_data[[#This Row],[Energy Consumption]]-AVERAGE(sensor_data[Energy Consumption]))/_xlfn.STDEV.P(sensor_data[Energy Consumption])</f>
        <v>7.0915749617496138E-2</v>
      </c>
      <c r="P1401" t="str">
        <f>IF(ABS(sensor_data[[#This Row],[z_zcore]])&gt;3, "Outlier", "Normal")</f>
        <v>Normal</v>
      </c>
      <c r="Q1401">
        <f>AVERAGEIF(sensor_data[Unit ID], sensor_data[[#This Row],[Unit ID]], sensor_data[EC])</f>
        <v>20.032307692307693</v>
      </c>
      <c r="R1401">
        <f>IF(ISBLANK(sensor_data[[#This Row],[EC]]), sensor_data[[#This Row],[average]], sensor_data[[#This Row],[EC]])</f>
        <v>27.5</v>
      </c>
      <c r="S1401" t="str">
        <f>IF(sensor_data[[#This Row],[Filled Energy Consumption]]&gt;AVERAGE(sensor_data[Filled Energy Consumption]), "High", "Low")</f>
        <v>High</v>
      </c>
      <c r="T1401" t="s">
        <v>471</v>
      </c>
      <c r="U1401" t="b">
        <v>0</v>
      </c>
      <c r="V1401">
        <v>6</v>
      </c>
      <c r="W1401">
        <v>0</v>
      </c>
      <c r="X1401" t="s">
        <v>19</v>
      </c>
    </row>
    <row r="1402" spans="1:24" x14ac:dyDescent="0.3">
      <c r="A1402" s="1">
        <v>45531.022048611114</v>
      </c>
      <c r="B1402" s="1" t="str">
        <f>TEXT(sensor_data[[#This Row],[Timestamp]], "MMMM")</f>
        <v>August</v>
      </c>
      <c r="C14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02" s="2">
        <f>MONTH(sensor_data[[#This Row],[Timestamp]])</f>
        <v>8</v>
      </c>
      <c r="E1402" s="2">
        <f>DAY(sensor_data[[#This Row],[Timestamp]])</f>
        <v>27</v>
      </c>
      <c r="F1402" t="s">
        <v>546</v>
      </c>
      <c r="H1402">
        <v>89.3</v>
      </c>
      <c r="I1402">
        <v>51.1</v>
      </c>
      <c r="J1402" t="b">
        <v>0</v>
      </c>
      <c r="K1402">
        <v>2</v>
      </c>
      <c r="L1402" t="str">
        <f>IF(sensor_data[[#This Row],[HVAC Setting]]&lt;=2, "Low", IF(sensor_data[[#This Row],[HVAC Setting]]=3, "Normal", "High"))</f>
        <v>Low</v>
      </c>
      <c r="O1402">
        <f>(sensor_data[[#This Row],[Energy Consumption]]-AVERAGE(sensor_data[Energy Consumption]))/_xlfn.STDEV.P(sensor_data[Energy Consumption])</f>
        <v>-0.24886299575285079</v>
      </c>
      <c r="P1402" t="str">
        <f>IF(ABS(sensor_data[[#This Row],[z_zcore]])&gt;3, "Outlier", "Normal")</f>
        <v>Normal</v>
      </c>
      <c r="Q1402">
        <f>AVERAGEIF(sensor_data[Unit ID], sensor_data[[#This Row],[Unit ID]], sensor_data[EC])</f>
        <v>19.593333333333337</v>
      </c>
      <c r="R1402">
        <f>IF(ISBLANK(sensor_data[[#This Row],[EC]]), sensor_data[[#This Row],[average]], sensor_data[[#This Row],[EC]])</f>
        <v>19.593333333333337</v>
      </c>
      <c r="S1402" t="str">
        <f>IF(sensor_data[[#This Row],[Filled Energy Consumption]]&gt;AVERAGE(sensor_data[Filled Energy Consumption]), "High", "Low")</f>
        <v>High</v>
      </c>
      <c r="T1402" t="s">
        <v>32</v>
      </c>
      <c r="U1402" t="b">
        <v>0</v>
      </c>
      <c r="V1402">
        <v>19</v>
      </c>
      <c r="W1402">
        <v>0</v>
      </c>
      <c r="X1402" t="s">
        <v>17</v>
      </c>
    </row>
    <row r="1403" spans="1:24" x14ac:dyDescent="0.3">
      <c r="A1403" s="1">
        <v>45332.504780092589</v>
      </c>
      <c r="B1403" s="1" t="str">
        <f>TEXT(sensor_data[[#This Row],[Timestamp]], "MMMM")</f>
        <v>February</v>
      </c>
      <c r="C14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03" s="2">
        <f>MONTH(sensor_data[[#This Row],[Timestamp]])</f>
        <v>2</v>
      </c>
      <c r="E1403" s="2">
        <f>DAY(sensor_data[[#This Row],[Timestamp]])</f>
        <v>10</v>
      </c>
      <c r="F1403" t="s">
        <v>546</v>
      </c>
      <c r="H1403">
        <v>55.1</v>
      </c>
      <c r="I1403">
        <v>31.3</v>
      </c>
      <c r="J1403" t="b">
        <v>1</v>
      </c>
      <c r="K1403">
        <v>4.5</v>
      </c>
      <c r="L1403" t="str">
        <f>IF(sensor_data[[#This Row],[HVAC Setting]]&lt;=2, "Low", IF(sensor_data[[#This Row],[HVAC Setting]]=3, "Normal", "High"))</f>
        <v>High</v>
      </c>
      <c r="M1403">
        <v>26.7</v>
      </c>
      <c r="N1403">
        <v>26.7</v>
      </c>
      <c r="O1403">
        <f>(sensor_data[[#This Row],[Energy Consumption]]-AVERAGE(sensor_data[Energy Consumption]))/_xlfn.STDEV.P(sensor_data[Energy Consumption])</f>
        <v>6.1613095206722396E-2</v>
      </c>
      <c r="P1403" t="str">
        <f>IF(ABS(sensor_data[[#This Row],[z_zcore]])&gt;3, "Outlier", "Normal")</f>
        <v>Normal</v>
      </c>
      <c r="Q1403">
        <f>AVERAGEIF(sensor_data[Unit ID], sensor_data[[#This Row],[Unit ID]], sensor_data[EC])</f>
        <v>19.593333333333337</v>
      </c>
      <c r="R1403">
        <f>IF(ISBLANK(sensor_data[[#This Row],[EC]]), sensor_data[[#This Row],[average]], sensor_data[[#This Row],[EC]])</f>
        <v>26.7</v>
      </c>
      <c r="S1403" t="str">
        <f>IF(sensor_data[[#This Row],[Filled Energy Consumption]]&gt;AVERAGE(sensor_data[Filled Energy Consumption]), "High", "Low")</f>
        <v>High</v>
      </c>
      <c r="T1403" t="s">
        <v>547</v>
      </c>
      <c r="U1403" t="b">
        <v>1</v>
      </c>
      <c r="V1403">
        <v>16</v>
      </c>
      <c r="W1403">
        <v>1</v>
      </c>
      <c r="X1403" t="s">
        <v>19</v>
      </c>
    </row>
    <row r="1404" spans="1:24" x14ac:dyDescent="0.3">
      <c r="A1404" s="1">
        <v>45627.782754629632</v>
      </c>
      <c r="B1404" s="1" t="str">
        <f>TEXT(sensor_data[[#This Row],[Timestamp]], "MMMM")</f>
        <v>December</v>
      </c>
      <c r="C14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04" s="2">
        <f>MONTH(sensor_data[[#This Row],[Timestamp]])</f>
        <v>12</v>
      </c>
      <c r="E1404" s="2">
        <f>DAY(sensor_data[[#This Row],[Timestamp]])</f>
        <v>1</v>
      </c>
      <c r="F1404" t="s">
        <v>546</v>
      </c>
      <c r="H1404">
        <v>54.2</v>
      </c>
      <c r="I1404">
        <v>33.299999999999997</v>
      </c>
      <c r="J1404" t="b">
        <v>1</v>
      </c>
      <c r="K1404">
        <v>5</v>
      </c>
      <c r="L1404" t="str">
        <f>IF(sensor_data[[#This Row],[HVAC Setting]]&lt;=2, "Low", IF(sensor_data[[#This Row],[HVAC Setting]]=3, "Normal", "High"))</f>
        <v>High</v>
      </c>
      <c r="M1404">
        <v>31.41</v>
      </c>
      <c r="N1404">
        <v>31.41</v>
      </c>
      <c r="O1404">
        <f>(sensor_data[[#This Row],[Energy Consumption]]-AVERAGE(sensor_data[Energy Consumption]))/_xlfn.STDEV.P(sensor_data[Energy Consumption])</f>
        <v>0.11638247305015273</v>
      </c>
      <c r="P1404" t="str">
        <f>IF(ABS(sensor_data[[#This Row],[z_zcore]])&gt;3, "Outlier", "Normal")</f>
        <v>Normal</v>
      </c>
      <c r="Q1404">
        <f>AVERAGEIF(sensor_data[Unit ID], sensor_data[[#This Row],[Unit ID]], sensor_data[EC])</f>
        <v>19.593333333333337</v>
      </c>
      <c r="R1404">
        <f>IF(ISBLANK(sensor_data[[#This Row],[EC]]), sensor_data[[#This Row],[average]], sensor_data[[#This Row],[EC]])</f>
        <v>31.41</v>
      </c>
      <c r="S1404" t="str">
        <f>IF(sensor_data[[#This Row],[Filled Energy Consumption]]&gt;AVERAGE(sensor_data[Filled Energy Consumption]), "High", "Low")</f>
        <v>High</v>
      </c>
      <c r="T1404" t="s">
        <v>378</v>
      </c>
      <c r="U1404" t="b">
        <v>1</v>
      </c>
      <c r="V1404">
        <v>23</v>
      </c>
      <c r="W1404">
        <v>1</v>
      </c>
      <c r="X1404" t="s">
        <v>14</v>
      </c>
    </row>
    <row r="1405" spans="1:24" x14ac:dyDescent="0.3">
      <c r="A1405" s="1">
        <v>45397.195798611108</v>
      </c>
      <c r="B1405" s="1" t="str">
        <f>TEXT(sensor_data[[#This Row],[Timestamp]], "MMMM")</f>
        <v>April</v>
      </c>
      <c r="C14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05" s="2">
        <f>MONTH(sensor_data[[#This Row],[Timestamp]])</f>
        <v>4</v>
      </c>
      <c r="E1405" s="2">
        <f>DAY(sensor_data[[#This Row],[Timestamp]])</f>
        <v>15</v>
      </c>
      <c r="F1405" t="s">
        <v>546</v>
      </c>
      <c r="H1405">
        <v>58.2</v>
      </c>
      <c r="I1405">
        <v>48.5</v>
      </c>
      <c r="J1405" t="b">
        <v>0</v>
      </c>
      <c r="K1405">
        <v>0</v>
      </c>
      <c r="L1405" t="str">
        <f>IF(sensor_data[[#This Row],[HVAC Setting]]&lt;=2, "Low", IF(sensor_data[[#This Row],[HVAC Setting]]=3, "Normal", "High"))</f>
        <v>Low</v>
      </c>
      <c r="O1405">
        <f>(sensor_data[[#This Row],[Energy Consumption]]-AVERAGE(sensor_data[Energy Consumption]))/_xlfn.STDEV.P(sensor_data[Energy Consumption])</f>
        <v>-0.24886299575285079</v>
      </c>
      <c r="P1405" t="str">
        <f>IF(ABS(sensor_data[[#This Row],[z_zcore]])&gt;3, "Outlier", "Normal")</f>
        <v>Normal</v>
      </c>
      <c r="Q1405">
        <f>AVERAGEIF(sensor_data[Unit ID], sensor_data[[#This Row],[Unit ID]], sensor_data[EC])</f>
        <v>19.593333333333337</v>
      </c>
      <c r="R1405">
        <f>IF(ISBLANK(sensor_data[[#This Row],[EC]]), sensor_data[[#This Row],[average]], sensor_data[[#This Row],[EC]])</f>
        <v>19.593333333333337</v>
      </c>
      <c r="S1405" t="str">
        <f>IF(sensor_data[[#This Row],[Filled Energy Consumption]]&gt;AVERAGE(sensor_data[Filled Energy Consumption]), "High", "Low")</f>
        <v>High</v>
      </c>
      <c r="T1405" t="s">
        <v>385</v>
      </c>
      <c r="U1405" t="b">
        <v>0</v>
      </c>
      <c r="V1405">
        <v>24</v>
      </c>
      <c r="W1405">
        <v>0</v>
      </c>
      <c r="X1405" t="s">
        <v>14</v>
      </c>
    </row>
    <row r="1406" spans="1:24" x14ac:dyDescent="0.3">
      <c r="A1406" s="1">
        <v>45578.920046296298</v>
      </c>
      <c r="B1406" s="1" t="str">
        <f>TEXT(sensor_data[[#This Row],[Timestamp]], "MMMM")</f>
        <v>October</v>
      </c>
      <c r="C14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06" s="2">
        <f>MONTH(sensor_data[[#This Row],[Timestamp]])</f>
        <v>10</v>
      </c>
      <c r="E1406" s="2">
        <f>DAY(sensor_data[[#This Row],[Timestamp]])</f>
        <v>13</v>
      </c>
      <c r="F1406" t="s">
        <v>546</v>
      </c>
      <c r="H1406">
        <v>65.2</v>
      </c>
      <c r="I1406">
        <v>54</v>
      </c>
      <c r="J1406" t="b">
        <v>1</v>
      </c>
      <c r="K1406">
        <v>4.5</v>
      </c>
      <c r="L1406" t="str">
        <f>IF(sensor_data[[#This Row],[HVAC Setting]]&lt;=2, "Low", IF(sensor_data[[#This Row],[HVAC Setting]]=3, "Normal", "High"))</f>
        <v>High</v>
      </c>
      <c r="M1406">
        <v>25.45</v>
      </c>
      <c r="N1406">
        <v>25.45</v>
      </c>
      <c r="O1406">
        <f>(sensor_data[[#This Row],[Energy Consumption]]-AVERAGE(sensor_data[Energy Consumption]))/_xlfn.STDEV.P(sensor_data[Energy Consumption])</f>
        <v>4.7077697689888447E-2</v>
      </c>
      <c r="P1406" t="str">
        <f>IF(ABS(sensor_data[[#This Row],[z_zcore]])&gt;3, "Outlier", "Normal")</f>
        <v>Normal</v>
      </c>
      <c r="Q1406">
        <f>AVERAGEIF(sensor_data[Unit ID], sensor_data[[#This Row],[Unit ID]], sensor_data[EC])</f>
        <v>19.593333333333337</v>
      </c>
      <c r="R1406">
        <f>IF(ISBLANK(sensor_data[[#This Row],[EC]]), sensor_data[[#This Row],[average]], sensor_data[[#This Row],[EC]])</f>
        <v>25.45</v>
      </c>
      <c r="S1406" t="str">
        <f>IF(sensor_data[[#This Row],[Filled Energy Consumption]]&gt;AVERAGE(sensor_data[Filled Energy Consumption]), "High", "Low")</f>
        <v>High</v>
      </c>
      <c r="T1406" t="s">
        <v>268</v>
      </c>
      <c r="U1406" t="b">
        <v>1</v>
      </c>
      <c r="V1406">
        <v>18</v>
      </c>
      <c r="W1406">
        <v>1</v>
      </c>
      <c r="X1406" t="s">
        <v>14</v>
      </c>
    </row>
    <row r="1407" spans="1:24" x14ac:dyDescent="0.3">
      <c r="A1407" s="1">
        <v>45366.69972222222</v>
      </c>
      <c r="B1407" s="1" t="str">
        <f>TEXT(sensor_data[[#This Row],[Timestamp]], "MMMM")</f>
        <v>March</v>
      </c>
      <c r="C14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07" s="2">
        <f>MONTH(sensor_data[[#This Row],[Timestamp]])</f>
        <v>3</v>
      </c>
      <c r="E1407" s="2">
        <f>DAY(sensor_data[[#This Row],[Timestamp]])</f>
        <v>15</v>
      </c>
      <c r="F1407" t="s">
        <v>546</v>
      </c>
      <c r="H1407">
        <v>61.4</v>
      </c>
      <c r="I1407">
        <v>46.9</v>
      </c>
      <c r="J1407" t="b">
        <v>1</v>
      </c>
      <c r="K1407">
        <v>3</v>
      </c>
      <c r="L1407" t="str">
        <f>IF(sensor_data[[#This Row],[HVAC Setting]]&lt;=2, "Low", IF(sensor_data[[#This Row],[HVAC Setting]]=3, "Normal", "High"))</f>
        <v>Normal</v>
      </c>
      <c r="M1407">
        <v>16.7</v>
      </c>
      <c r="N1407">
        <v>16.7</v>
      </c>
      <c r="O1407">
        <f>(sensor_data[[#This Row],[Energy Consumption]]-AVERAGE(sensor_data[Energy Consumption]))/_xlfn.STDEV.P(sensor_data[Energy Consumption])</f>
        <v>-5.4670084927949204E-2</v>
      </c>
      <c r="P1407" t="str">
        <f>IF(ABS(sensor_data[[#This Row],[z_zcore]])&gt;3, "Outlier", "Normal")</f>
        <v>Normal</v>
      </c>
      <c r="Q1407">
        <f>AVERAGEIF(sensor_data[Unit ID], sensor_data[[#This Row],[Unit ID]], sensor_data[EC])</f>
        <v>19.593333333333337</v>
      </c>
      <c r="R1407">
        <f>IF(ISBLANK(sensor_data[[#This Row],[EC]]), sensor_data[[#This Row],[average]], sensor_data[[#This Row],[EC]])</f>
        <v>16.7</v>
      </c>
      <c r="S1407" t="str">
        <f>IF(sensor_data[[#This Row],[Filled Energy Consumption]]&gt;AVERAGE(sensor_data[Filled Energy Consumption]), "High", "Low")</f>
        <v>Low</v>
      </c>
      <c r="T1407" t="s">
        <v>149</v>
      </c>
      <c r="U1407" t="b">
        <v>1</v>
      </c>
      <c r="V1407">
        <v>7</v>
      </c>
      <c r="W1407">
        <v>1</v>
      </c>
      <c r="X1407" t="s">
        <v>19</v>
      </c>
    </row>
    <row r="1408" spans="1:24" x14ac:dyDescent="0.3">
      <c r="A1408" s="1">
        <v>45474.762476851851</v>
      </c>
      <c r="B1408" s="1" t="str">
        <f>TEXT(sensor_data[[#This Row],[Timestamp]], "MMMM")</f>
        <v>July</v>
      </c>
      <c r="C14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08" s="2">
        <f>MONTH(sensor_data[[#This Row],[Timestamp]])</f>
        <v>7</v>
      </c>
      <c r="E1408" s="2">
        <f>DAY(sensor_data[[#This Row],[Timestamp]])</f>
        <v>1</v>
      </c>
      <c r="F1408" t="s">
        <v>546</v>
      </c>
      <c r="H1408">
        <v>98.4</v>
      </c>
      <c r="I1408">
        <v>53.2</v>
      </c>
      <c r="J1408" t="b">
        <v>1</v>
      </c>
      <c r="K1408">
        <v>5</v>
      </c>
      <c r="L1408" t="str">
        <f>IF(sensor_data[[#This Row],[HVAC Setting]]&lt;=2, "Low", IF(sensor_data[[#This Row],[HVAC Setting]]=3, "Normal", "High"))</f>
        <v>High</v>
      </c>
      <c r="M1408">
        <v>33.380000000000003</v>
      </c>
      <c r="N1408">
        <v>33.380000000000003</v>
      </c>
      <c r="O1408">
        <f>(sensor_data[[#This Row],[Energy Consumption]]-AVERAGE(sensor_data[Energy Consumption]))/_xlfn.STDEV.P(sensor_data[Energy Consumption])</f>
        <v>0.13929025953668306</v>
      </c>
      <c r="P1408" t="str">
        <f>IF(ABS(sensor_data[[#This Row],[z_zcore]])&gt;3, "Outlier", "Normal")</f>
        <v>Normal</v>
      </c>
      <c r="Q1408">
        <f>AVERAGEIF(sensor_data[Unit ID], sensor_data[[#This Row],[Unit ID]], sensor_data[EC])</f>
        <v>19.593333333333337</v>
      </c>
      <c r="R1408">
        <f>IF(ISBLANK(sensor_data[[#This Row],[EC]]), sensor_data[[#This Row],[average]], sensor_data[[#This Row],[EC]])</f>
        <v>33.380000000000003</v>
      </c>
      <c r="S1408" t="str">
        <f>IF(sensor_data[[#This Row],[Filled Energy Consumption]]&gt;AVERAGE(sensor_data[Filled Energy Consumption]), "High", "Low")</f>
        <v>High</v>
      </c>
      <c r="T1408" t="s">
        <v>98</v>
      </c>
      <c r="U1408" t="b">
        <v>1</v>
      </c>
      <c r="V1408">
        <v>16</v>
      </c>
      <c r="W1408">
        <v>1</v>
      </c>
      <c r="X1408" t="s">
        <v>19</v>
      </c>
    </row>
    <row r="1409" spans="1:24" x14ac:dyDescent="0.3">
      <c r="A1409" s="1">
        <v>45487.731493055559</v>
      </c>
      <c r="B1409" s="1" t="str">
        <f>TEXT(sensor_data[[#This Row],[Timestamp]], "MMMM")</f>
        <v>July</v>
      </c>
      <c r="C14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09" s="2">
        <f>MONTH(sensor_data[[#This Row],[Timestamp]])</f>
        <v>7</v>
      </c>
      <c r="E1409" s="2">
        <f>DAY(sensor_data[[#This Row],[Timestamp]])</f>
        <v>14</v>
      </c>
      <c r="F1409" t="s">
        <v>546</v>
      </c>
      <c r="H1409">
        <v>104.1</v>
      </c>
      <c r="I1409">
        <v>65.400000000000006</v>
      </c>
      <c r="J1409" t="b">
        <v>1</v>
      </c>
      <c r="K1409">
        <v>5</v>
      </c>
      <c r="L1409" t="str">
        <f>IF(sensor_data[[#This Row],[HVAC Setting]]&lt;=2, "Low", IF(sensor_data[[#This Row],[HVAC Setting]]=3, "Normal", "High"))</f>
        <v>High</v>
      </c>
      <c r="M1409">
        <v>34.1</v>
      </c>
      <c r="N1409">
        <v>34.1</v>
      </c>
      <c r="O1409">
        <f>(sensor_data[[#This Row],[Energy Consumption]]-AVERAGE(sensor_data[Energy Consumption]))/_xlfn.STDEV.P(sensor_data[Energy Consumption])</f>
        <v>0.14766264850637942</v>
      </c>
      <c r="P1409" t="str">
        <f>IF(ABS(sensor_data[[#This Row],[z_zcore]])&gt;3, "Outlier", "Normal")</f>
        <v>Normal</v>
      </c>
      <c r="Q1409">
        <f>AVERAGEIF(sensor_data[Unit ID], sensor_data[[#This Row],[Unit ID]], sensor_data[EC])</f>
        <v>19.593333333333337</v>
      </c>
      <c r="R1409">
        <f>IF(ISBLANK(sensor_data[[#This Row],[EC]]), sensor_data[[#This Row],[average]], sensor_data[[#This Row],[EC]])</f>
        <v>34.1</v>
      </c>
      <c r="S1409" t="str">
        <f>IF(sensor_data[[#This Row],[Filled Energy Consumption]]&gt;AVERAGE(sensor_data[Filled Energy Consumption]), "High", "Low")</f>
        <v>High</v>
      </c>
      <c r="T1409" t="s">
        <v>342</v>
      </c>
      <c r="U1409" t="b">
        <v>1</v>
      </c>
      <c r="V1409">
        <v>24</v>
      </c>
      <c r="W1409">
        <v>1</v>
      </c>
      <c r="X1409" t="s">
        <v>14</v>
      </c>
    </row>
    <row r="1410" spans="1:24" x14ac:dyDescent="0.3">
      <c r="A1410" s="1">
        <v>45634.917337962965</v>
      </c>
      <c r="B1410" s="1" t="str">
        <f>TEXT(sensor_data[[#This Row],[Timestamp]], "MMMM")</f>
        <v>December</v>
      </c>
      <c r="C14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10" s="2">
        <f>MONTH(sensor_data[[#This Row],[Timestamp]])</f>
        <v>12</v>
      </c>
      <c r="E1410" s="2">
        <f>DAY(sensor_data[[#This Row],[Timestamp]])</f>
        <v>8</v>
      </c>
      <c r="F1410" t="s">
        <v>546</v>
      </c>
      <c r="H1410">
        <v>39.200000000000003</v>
      </c>
      <c r="I1410">
        <v>28.6</v>
      </c>
      <c r="J1410" t="b">
        <v>0</v>
      </c>
      <c r="K1410">
        <v>2.5</v>
      </c>
      <c r="L1410" t="str">
        <f>IF(sensor_data[[#This Row],[HVAC Setting]]&lt;=2, "Low", IF(sensor_data[[#This Row],[HVAC Setting]]=3, "Normal", "High"))</f>
        <v>High</v>
      </c>
      <c r="M1410">
        <v>16.28</v>
      </c>
      <c r="N1410">
        <v>16.28</v>
      </c>
      <c r="O1410">
        <f>(sensor_data[[#This Row],[Energy Consumption]]-AVERAGE(sensor_data[Energy Consumption]))/_xlfn.STDEV.P(sensor_data[Energy Consumption])</f>
        <v>-5.9553978493605393E-2</v>
      </c>
      <c r="P1410" t="str">
        <f>IF(ABS(sensor_data[[#This Row],[z_zcore]])&gt;3, "Outlier", "Normal")</f>
        <v>Normal</v>
      </c>
      <c r="Q1410">
        <f>AVERAGEIF(sensor_data[Unit ID], sensor_data[[#This Row],[Unit ID]], sensor_data[EC])</f>
        <v>19.593333333333337</v>
      </c>
      <c r="R1410">
        <f>IF(ISBLANK(sensor_data[[#This Row],[EC]]), sensor_data[[#This Row],[average]], sensor_data[[#This Row],[EC]])</f>
        <v>16.28</v>
      </c>
      <c r="S1410" t="str">
        <f>IF(sensor_data[[#This Row],[Filled Energy Consumption]]&gt;AVERAGE(sensor_data[Filled Energy Consumption]), "High", "Low")</f>
        <v>Low</v>
      </c>
      <c r="T1410" t="s">
        <v>194</v>
      </c>
      <c r="U1410" t="b">
        <v>0</v>
      </c>
      <c r="V1410">
        <v>19</v>
      </c>
      <c r="W1410">
        <v>1</v>
      </c>
      <c r="X1410" t="s">
        <v>19</v>
      </c>
    </row>
    <row r="1411" spans="1:24" x14ac:dyDescent="0.3">
      <c r="A1411" s="1">
        <v>45558.408182870371</v>
      </c>
      <c r="B1411" s="1" t="str">
        <f>TEXT(sensor_data[[#This Row],[Timestamp]], "MMMM")</f>
        <v>September</v>
      </c>
      <c r="C14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11" s="2">
        <f>MONTH(sensor_data[[#This Row],[Timestamp]])</f>
        <v>9</v>
      </c>
      <c r="E1411" s="2">
        <f>DAY(sensor_data[[#This Row],[Timestamp]])</f>
        <v>23</v>
      </c>
      <c r="F1411" t="s">
        <v>546</v>
      </c>
      <c r="H1411">
        <v>65</v>
      </c>
      <c r="I1411">
        <v>46</v>
      </c>
      <c r="J1411" t="b">
        <v>0</v>
      </c>
      <c r="K1411">
        <v>1</v>
      </c>
      <c r="L1411" t="str">
        <f>IF(sensor_data[[#This Row],[HVAC Setting]]&lt;=2, "Low", IF(sensor_data[[#This Row],[HVAC Setting]]=3, "Normal", "High"))</f>
        <v>Low</v>
      </c>
      <c r="M1411">
        <v>6</v>
      </c>
      <c r="N1411">
        <v>6</v>
      </c>
      <c r="O1411">
        <f>(sensor_data[[#This Row],[Energy Consumption]]-AVERAGE(sensor_data[Energy Consumption]))/_xlfn.STDEV.P(sensor_data[Energy Consumption])</f>
        <v>-0.17909308767204782</v>
      </c>
      <c r="P1411" t="str">
        <f>IF(ABS(sensor_data[[#This Row],[z_zcore]])&gt;3, "Outlier", "Normal")</f>
        <v>Normal</v>
      </c>
      <c r="Q1411">
        <f>AVERAGEIF(sensor_data[Unit ID], sensor_data[[#This Row],[Unit ID]], sensor_data[EC])</f>
        <v>19.593333333333337</v>
      </c>
      <c r="R1411">
        <f>IF(ISBLANK(sensor_data[[#This Row],[EC]]), sensor_data[[#This Row],[average]], sensor_data[[#This Row],[EC]])</f>
        <v>6</v>
      </c>
      <c r="S1411" t="str">
        <f>IF(sensor_data[[#This Row],[Filled Energy Consumption]]&gt;AVERAGE(sensor_data[Filled Energy Consumption]), "High", "Low")</f>
        <v>Low</v>
      </c>
      <c r="T1411" t="s">
        <v>406</v>
      </c>
      <c r="U1411" t="b">
        <v>0</v>
      </c>
      <c r="V1411">
        <v>7</v>
      </c>
      <c r="W1411">
        <v>0</v>
      </c>
      <c r="X1411" t="s">
        <v>17</v>
      </c>
    </row>
    <row r="1412" spans="1:24" x14ac:dyDescent="0.3">
      <c r="A1412" s="1">
        <v>45366.695914351854</v>
      </c>
      <c r="B1412" s="1" t="str">
        <f>TEXT(sensor_data[[#This Row],[Timestamp]], "MMMM")</f>
        <v>March</v>
      </c>
      <c r="C14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12" s="2">
        <f>MONTH(sensor_data[[#This Row],[Timestamp]])</f>
        <v>3</v>
      </c>
      <c r="E1412" s="2">
        <f>DAY(sensor_data[[#This Row],[Timestamp]])</f>
        <v>15</v>
      </c>
      <c r="F1412" t="s">
        <v>546</v>
      </c>
      <c r="H1412">
        <v>76.599999999999994</v>
      </c>
      <c r="I1412">
        <v>54.3</v>
      </c>
      <c r="J1412" t="b">
        <v>0</v>
      </c>
      <c r="K1412">
        <v>2</v>
      </c>
      <c r="L1412" t="str">
        <f>IF(sensor_data[[#This Row],[HVAC Setting]]&lt;=2, "Low", IF(sensor_data[[#This Row],[HVAC Setting]]=3, "Normal", "High"))</f>
        <v>Low</v>
      </c>
      <c r="M1412">
        <v>10</v>
      </c>
      <c r="N1412">
        <v>10</v>
      </c>
      <c r="O1412">
        <f>(sensor_data[[#This Row],[Energy Consumption]]-AVERAGE(sensor_data[Energy Consumption]))/_xlfn.STDEV.P(sensor_data[Energy Consumption])</f>
        <v>-0.13257981561817916</v>
      </c>
      <c r="P1412" t="str">
        <f>IF(ABS(sensor_data[[#This Row],[z_zcore]])&gt;3, "Outlier", "Normal")</f>
        <v>Normal</v>
      </c>
      <c r="Q1412">
        <f>AVERAGEIF(sensor_data[Unit ID], sensor_data[[#This Row],[Unit ID]], sensor_data[EC])</f>
        <v>19.593333333333337</v>
      </c>
      <c r="R1412">
        <f>IF(ISBLANK(sensor_data[[#This Row],[EC]]), sensor_data[[#This Row],[average]], sensor_data[[#This Row],[EC]])</f>
        <v>10</v>
      </c>
      <c r="S1412" t="str">
        <f>IF(sensor_data[[#This Row],[Filled Energy Consumption]]&gt;AVERAGE(sensor_data[Filled Energy Consumption]), "High", "Low")</f>
        <v>Low</v>
      </c>
      <c r="T1412" t="s">
        <v>196</v>
      </c>
      <c r="U1412" t="b">
        <v>0</v>
      </c>
      <c r="V1412">
        <v>22</v>
      </c>
      <c r="W1412">
        <v>0</v>
      </c>
      <c r="X1412" t="s">
        <v>17</v>
      </c>
    </row>
    <row r="1413" spans="1:24" x14ac:dyDescent="0.3">
      <c r="A1413" s="1">
        <v>45621.822800925926</v>
      </c>
      <c r="B1413" s="1" t="str">
        <f>TEXT(sensor_data[[#This Row],[Timestamp]], "MMMM")</f>
        <v>November</v>
      </c>
      <c r="C14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13" s="2">
        <f>MONTH(sensor_data[[#This Row],[Timestamp]])</f>
        <v>11</v>
      </c>
      <c r="E1413" s="2">
        <f>DAY(sensor_data[[#This Row],[Timestamp]])</f>
        <v>25</v>
      </c>
      <c r="F1413" t="s">
        <v>546</v>
      </c>
      <c r="H1413">
        <v>70</v>
      </c>
      <c r="I1413">
        <v>39.4</v>
      </c>
      <c r="J1413" t="b">
        <v>0</v>
      </c>
      <c r="K1413">
        <v>4</v>
      </c>
      <c r="L1413" t="str">
        <f>IF(sensor_data[[#This Row],[HVAC Setting]]&lt;=2, "Low", IF(sensor_data[[#This Row],[HVAC Setting]]=3, "Normal", "High"))</f>
        <v>High</v>
      </c>
      <c r="M1413">
        <v>22</v>
      </c>
      <c r="N1413">
        <v>22</v>
      </c>
      <c r="O1413">
        <f>(sensor_data[[#This Row],[Energy Consumption]]-AVERAGE(sensor_data[Energy Consumption]))/_xlfn.STDEV.P(sensor_data[Energy Consumption])</f>
        <v>6.9600005434267524E-3</v>
      </c>
      <c r="P1413" t="str">
        <f>IF(ABS(sensor_data[[#This Row],[z_zcore]])&gt;3, "Outlier", "Normal")</f>
        <v>Normal</v>
      </c>
      <c r="Q1413">
        <f>AVERAGEIF(sensor_data[Unit ID], sensor_data[[#This Row],[Unit ID]], sensor_data[EC])</f>
        <v>19.593333333333337</v>
      </c>
      <c r="R1413">
        <f>IF(ISBLANK(sensor_data[[#This Row],[EC]]), sensor_data[[#This Row],[average]], sensor_data[[#This Row],[EC]])</f>
        <v>22</v>
      </c>
      <c r="S1413" t="str">
        <f>IF(sensor_data[[#This Row],[Filled Energy Consumption]]&gt;AVERAGE(sensor_data[Filled Energy Consumption]), "High", "Low")</f>
        <v>High</v>
      </c>
      <c r="T1413" t="s">
        <v>312</v>
      </c>
      <c r="U1413" t="b">
        <v>0</v>
      </c>
      <c r="V1413">
        <v>7</v>
      </c>
      <c r="W1413">
        <v>1</v>
      </c>
      <c r="X1413" t="s">
        <v>17</v>
      </c>
    </row>
    <row r="1414" spans="1:24" x14ac:dyDescent="0.3">
      <c r="A1414" s="1">
        <v>45621.383518518516</v>
      </c>
      <c r="B1414" s="1" t="str">
        <f>TEXT(sensor_data[[#This Row],[Timestamp]], "MMMM")</f>
        <v>November</v>
      </c>
      <c r="C14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14" s="2">
        <f>MONTH(sensor_data[[#This Row],[Timestamp]])</f>
        <v>11</v>
      </c>
      <c r="E1414" s="2">
        <f>DAY(sensor_data[[#This Row],[Timestamp]])</f>
        <v>25</v>
      </c>
      <c r="F1414" t="s">
        <v>546</v>
      </c>
      <c r="H1414">
        <v>63.9</v>
      </c>
      <c r="I1414">
        <v>42.9</v>
      </c>
      <c r="J1414" t="b">
        <v>1</v>
      </c>
      <c r="K1414">
        <v>3</v>
      </c>
      <c r="L1414" t="str">
        <f>IF(sensor_data[[#This Row],[HVAC Setting]]&lt;=2, "Low", IF(sensor_data[[#This Row],[HVAC Setting]]=3, "Normal", "High"))</f>
        <v>Normal</v>
      </c>
      <c r="M1414">
        <v>16.28</v>
      </c>
      <c r="N1414">
        <v>16.28</v>
      </c>
      <c r="O1414">
        <f>(sensor_data[[#This Row],[Energy Consumption]]-AVERAGE(sensor_data[Energy Consumption]))/_xlfn.STDEV.P(sensor_data[Energy Consumption])</f>
        <v>-5.9553978493605393E-2</v>
      </c>
      <c r="P1414" t="str">
        <f>IF(ABS(sensor_data[[#This Row],[z_zcore]])&gt;3, "Outlier", "Normal")</f>
        <v>Normal</v>
      </c>
      <c r="Q1414">
        <f>AVERAGEIF(sensor_data[Unit ID], sensor_data[[#This Row],[Unit ID]], sensor_data[EC])</f>
        <v>19.593333333333337</v>
      </c>
      <c r="R1414">
        <f>IF(ISBLANK(sensor_data[[#This Row],[EC]]), sensor_data[[#This Row],[average]], sensor_data[[#This Row],[EC]])</f>
        <v>16.28</v>
      </c>
      <c r="S1414" t="str">
        <f>IF(sensor_data[[#This Row],[Filled Energy Consumption]]&gt;AVERAGE(sensor_data[Filled Energy Consumption]), "High", "Low")</f>
        <v>Low</v>
      </c>
      <c r="T1414" t="s">
        <v>67</v>
      </c>
      <c r="U1414" t="b">
        <v>1</v>
      </c>
      <c r="V1414">
        <v>7</v>
      </c>
      <c r="W1414">
        <v>1</v>
      </c>
      <c r="X1414" t="s">
        <v>14</v>
      </c>
    </row>
    <row r="1415" spans="1:24" x14ac:dyDescent="0.3">
      <c r="A1415" s="1">
        <v>45371.704687500001</v>
      </c>
      <c r="B1415" s="1" t="str">
        <f>TEXT(sensor_data[[#This Row],[Timestamp]], "MMMM")</f>
        <v>March</v>
      </c>
      <c r="C14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15" s="2">
        <f>MONTH(sensor_data[[#This Row],[Timestamp]])</f>
        <v>3</v>
      </c>
      <c r="E1415" s="2">
        <f>DAY(sensor_data[[#This Row],[Timestamp]])</f>
        <v>20</v>
      </c>
      <c r="F1415" t="s">
        <v>546</v>
      </c>
      <c r="H1415">
        <v>78</v>
      </c>
      <c r="I1415">
        <v>32.299999999999997</v>
      </c>
      <c r="J1415" t="b">
        <v>0</v>
      </c>
      <c r="K1415">
        <v>3</v>
      </c>
      <c r="L1415" t="str">
        <f>IF(sensor_data[[#This Row],[HVAC Setting]]&lt;=2, "Low", IF(sensor_data[[#This Row],[HVAC Setting]]=3, "Normal", "High"))</f>
        <v>Normal</v>
      </c>
      <c r="M1415">
        <v>16</v>
      </c>
      <c r="N1415">
        <v>16</v>
      </c>
      <c r="O1415">
        <f>(sensor_data[[#This Row],[Energy Consumption]]-AVERAGE(sensor_data[Energy Consumption]))/_xlfn.STDEV.P(sensor_data[Energy Consumption])</f>
        <v>-6.2809907537376211E-2</v>
      </c>
      <c r="P1415" t="str">
        <f>IF(ABS(sensor_data[[#This Row],[z_zcore]])&gt;3, "Outlier", "Normal")</f>
        <v>Normal</v>
      </c>
      <c r="Q1415">
        <f>AVERAGEIF(sensor_data[Unit ID], sensor_data[[#This Row],[Unit ID]], sensor_data[EC])</f>
        <v>19.593333333333337</v>
      </c>
      <c r="R1415">
        <f>IF(ISBLANK(sensor_data[[#This Row],[EC]]), sensor_data[[#This Row],[average]], sensor_data[[#This Row],[EC]])</f>
        <v>16</v>
      </c>
      <c r="S1415" t="str">
        <f>IF(sensor_data[[#This Row],[Filled Energy Consumption]]&gt;AVERAGE(sensor_data[Filled Energy Consumption]), "High", "Low")</f>
        <v>Low</v>
      </c>
      <c r="T1415" t="s">
        <v>548</v>
      </c>
      <c r="U1415" t="b">
        <v>0</v>
      </c>
      <c r="V1415">
        <v>9</v>
      </c>
      <c r="W1415">
        <v>1</v>
      </c>
      <c r="X1415" t="s">
        <v>19</v>
      </c>
    </row>
    <row r="1416" spans="1:24" x14ac:dyDescent="0.3">
      <c r="A1416" s="1">
        <v>45637.99386574074</v>
      </c>
      <c r="B1416" s="1" t="str">
        <f>TEXT(sensor_data[[#This Row],[Timestamp]], "MMMM")</f>
        <v>December</v>
      </c>
      <c r="C14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16" s="2">
        <f>MONTH(sensor_data[[#This Row],[Timestamp]])</f>
        <v>12</v>
      </c>
      <c r="E1416" s="2">
        <f>DAY(sensor_data[[#This Row],[Timestamp]])</f>
        <v>11</v>
      </c>
      <c r="F1416" t="s">
        <v>546</v>
      </c>
      <c r="H1416">
        <v>49.7</v>
      </c>
      <c r="I1416">
        <v>26.1</v>
      </c>
      <c r="J1416" t="b">
        <v>0</v>
      </c>
      <c r="K1416">
        <v>4</v>
      </c>
      <c r="L1416" t="str">
        <f>IF(sensor_data[[#This Row],[HVAC Setting]]&lt;=2, "Low", IF(sensor_data[[#This Row],[HVAC Setting]]=3, "Normal", "High"))</f>
        <v>High</v>
      </c>
      <c r="M1416">
        <v>22</v>
      </c>
      <c r="N1416">
        <v>22</v>
      </c>
      <c r="O1416">
        <f>(sensor_data[[#This Row],[Energy Consumption]]-AVERAGE(sensor_data[Energy Consumption]))/_xlfn.STDEV.P(sensor_data[Energy Consumption])</f>
        <v>6.9600005434267524E-3</v>
      </c>
      <c r="P1416" t="str">
        <f>IF(ABS(sensor_data[[#This Row],[z_zcore]])&gt;3, "Outlier", "Normal")</f>
        <v>Normal</v>
      </c>
      <c r="Q1416">
        <f>AVERAGEIF(sensor_data[Unit ID], sensor_data[[#This Row],[Unit ID]], sensor_data[EC])</f>
        <v>19.593333333333337</v>
      </c>
      <c r="R1416">
        <f>IF(ISBLANK(sensor_data[[#This Row],[EC]]), sensor_data[[#This Row],[average]], sensor_data[[#This Row],[EC]])</f>
        <v>22</v>
      </c>
      <c r="S1416" t="str">
        <f>IF(sensor_data[[#This Row],[Filled Energy Consumption]]&gt;AVERAGE(sensor_data[Filled Energy Consumption]), "High", "Low")</f>
        <v>High</v>
      </c>
      <c r="T1416" t="s">
        <v>225</v>
      </c>
      <c r="U1416" t="b">
        <v>0</v>
      </c>
      <c r="V1416">
        <v>16</v>
      </c>
      <c r="W1416">
        <v>0</v>
      </c>
      <c r="X1416" t="s">
        <v>17</v>
      </c>
    </row>
    <row r="1417" spans="1:24" x14ac:dyDescent="0.3">
      <c r="A1417" s="1">
        <v>45619.156597222223</v>
      </c>
      <c r="B1417" s="1" t="str">
        <f>TEXT(sensor_data[[#This Row],[Timestamp]], "MMMM")</f>
        <v>November</v>
      </c>
      <c r="C14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17" s="2">
        <f>MONTH(sensor_data[[#This Row],[Timestamp]])</f>
        <v>11</v>
      </c>
      <c r="E1417" s="2">
        <f>DAY(sensor_data[[#This Row],[Timestamp]])</f>
        <v>23</v>
      </c>
      <c r="F1417" t="s">
        <v>546</v>
      </c>
      <c r="H1417">
        <v>58.1</v>
      </c>
      <c r="I1417">
        <v>53.8</v>
      </c>
      <c r="J1417" t="b">
        <v>0</v>
      </c>
      <c r="K1417">
        <v>0.5</v>
      </c>
      <c r="L1417" t="str">
        <f>IF(sensor_data[[#This Row],[HVAC Setting]]&lt;=2, "Low", IF(sensor_data[[#This Row],[HVAC Setting]]=3, "Normal", "High"))</f>
        <v>Low</v>
      </c>
      <c r="M1417">
        <v>3.68</v>
      </c>
      <c r="N1417">
        <v>3.68</v>
      </c>
      <c r="O1417">
        <f>(sensor_data[[#This Row],[Energy Consumption]]-AVERAGE(sensor_data[Energy Consumption]))/_xlfn.STDEV.P(sensor_data[Energy Consumption])</f>
        <v>-0.20607078546329163</v>
      </c>
      <c r="P1417" t="str">
        <f>IF(ABS(sensor_data[[#This Row],[z_zcore]])&gt;3, "Outlier", "Normal")</f>
        <v>Normal</v>
      </c>
      <c r="Q1417">
        <f>AVERAGEIF(sensor_data[Unit ID], sensor_data[[#This Row],[Unit ID]], sensor_data[EC])</f>
        <v>19.593333333333337</v>
      </c>
      <c r="R1417">
        <f>IF(ISBLANK(sensor_data[[#This Row],[EC]]), sensor_data[[#This Row],[average]], sensor_data[[#This Row],[EC]])</f>
        <v>3.68</v>
      </c>
      <c r="S1417" t="str">
        <f>IF(sensor_data[[#This Row],[Filled Energy Consumption]]&gt;AVERAGE(sensor_data[Filled Energy Consumption]), "High", "Low")</f>
        <v>Low</v>
      </c>
      <c r="T1417" t="s">
        <v>226</v>
      </c>
      <c r="U1417" t="b">
        <v>0</v>
      </c>
      <c r="V1417">
        <v>4</v>
      </c>
      <c r="W1417">
        <v>0</v>
      </c>
      <c r="X1417" t="s">
        <v>17</v>
      </c>
    </row>
    <row r="1418" spans="1:24" x14ac:dyDescent="0.3">
      <c r="A1418" s="1">
        <v>45503.682210648149</v>
      </c>
      <c r="B1418" s="1" t="str">
        <f>TEXT(sensor_data[[#This Row],[Timestamp]], "MMMM")</f>
        <v>July</v>
      </c>
      <c r="C14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18" s="2">
        <f>MONTH(sensor_data[[#This Row],[Timestamp]])</f>
        <v>7</v>
      </c>
      <c r="E1418" s="2">
        <f>DAY(sensor_data[[#This Row],[Timestamp]])</f>
        <v>30</v>
      </c>
      <c r="F1418" t="s">
        <v>546</v>
      </c>
      <c r="H1418">
        <v>92.8</v>
      </c>
      <c r="I1418">
        <v>48.2</v>
      </c>
      <c r="J1418" t="b">
        <v>1</v>
      </c>
      <c r="K1418">
        <v>4</v>
      </c>
      <c r="L1418" t="str">
        <f>IF(sensor_data[[#This Row],[HVAC Setting]]&lt;=2, "Low", IF(sensor_data[[#This Row],[HVAC Setting]]=3, "Normal", "High"))</f>
        <v>High</v>
      </c>
      <c r="M1418">
        <v>24.91</v>
      </c>
      <c r="N1418">
        <v>24.91</v>
      </c>
      <c r="O1418">
        <f>(sensor_data[[#This Row],[Energy Consumption]]-AVERAGE(sensor_data[Energy Consumption]))/_xlfn.STDEV.P(sensor_data[Energy Consumption])</f>
        <v>4.0798405962616191E-2</v>
      </c>
      <c r="P1418" t="str">
        <f>IF(ABS(sensor_data[[#This Row],[z_zcore]])&gt;3, "Outlier", "Normal")</f>
        <v>Normal</v>
      </c>
      <c r="Q1418">
        <f>AVERAGEIF(sensor_data[Unit ID], sensor_data[[#This Row],[Unit ID]], sensor_data[EC])</f>
        <v>19.593333333333337</v>
      </c>
      <c r="R1418">
        <f>IF(ISBLANK(sensor_data[[#This Row],[EC]]), sensor_data[[#This Row],[average]], sensor_data[[#This Row],[EC]])</f>
        <v>24.91</v>
      </c>
      <c r="S1418" t="str">
        <f>IF(sensor_data[[#This Row],[Filled Energy Consumption]]&gt;AVERAGE(sensor_data[Filled Energy Consumption]), "High", "Low")</f>
        <v>High</v>
      </c>
      <c r="T1418" t="s">
        <v>459</v>
      </c>
      <c r="U1418" t="b">
        <v>1</v>
      </c>
      <c r="V1418">
        <v>2</v>
      </c>
      <c r="W1418">
        <v>1</v>
      </c>
      <c r="X1418" t="s">
        <v>19</v>
      </c>
    </row>
    <row r="1419" spans="1:24" x14ac:dyDescent="0.3">
      <c r="A1419" s="1">
        <v>45641.373240740744</v>
      </c>
      <c r="B1419" s="1" t="str">
        <f>TEXT(sensor_data[[#This Row],[Timestamp]], "MMMM")</f>
        <v>December</v>
      </c>
      <c r="C14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19" s="2">
        <f>MONTH(sensor_data[[#This Row],[Timestamp]])</f>
        <v>12</v>
      </c>
      <c r="E1419" s="2">
        <f>DAY(sensor_data[[#This Row],[Timestamp]])</f>
        <v>15</v>
      </c>
      <c r="F1419" t="s">
        <v>546</v>
      </c>
      <c r="H1419">
        <v>47.8</v>
      </c>
      <c r="I1419">
        <v>35.200000000000003</v>
      </c>
      <c r="J1419" t="b">
        <v>0</v>
      </c>
      <c r="K1419">
        <v>2.5</v>
      </c>
      <c r="L1419" t="str">
        <f>IF(sensor_data[[#This Row],[HVAC Setting]]&lt;=2, "Low", IF(sensor_data[[#This Row],[HVAC Setting]]=3, "Normal", "High"))</f>
        <v>High</v>
      </c>
      <c r="M1419">
        <v>16.28</v>
      </c>
      <c r="N1419">
        <v>16.28</v>
      </c>
      <c r="O1419">
        <f>(sensor_data[[#This Row],[Energy Consumption]]-AVERAGE(sensor_data[Energy Consumption]))/_xlfn.STDEV.P(sensor_data[Energy Consumption])</f>
        <v>-5.9553978493605393E-2</v>
      </c>
      <c r="P1419" t="str">
        <f>IF(ABS(sensor_data[[#This Row],[z_zcore]])&gt;3, "Outlier", "Normal")</f>
        <v>Normal</v>
      </c>
      <c r="Q1419">
        <f>AVERAGEIF(sensor_data[Unit ID], sensor_data[[#This Row],[Unit ID]], sensor_data[EC])</f>
        <v>19.593333333333337</v>
      </c>
      <c r="R1419">
        <f>IF(ISBLANK(sensor_data[[#This Row],[EC]]), sensor_data[[#This Row],[average]], sensor_data[[#This Row],[EC]])</f>
        <v>16.28</v>
      </c>
      <c r="S1419" t="str">
        <f>IF(sensor_data[[#This Row],[Filled Energy Consumption]]&gt;AVERAGE(sensor_data[Filled Energy Consumption]), "High", "Low")</f>
        <v>Low</v>
      </c>
      <c r="T1419" t="s">
        <v>330</v>
      </c>
      <c r="U1419" t="b">
        <v>0</v>
      </c>
      <c r="V1419">
        <v>3</v>
      </c>
      <c r="W1419">
        <v>0</v>
      </c>
      <c r="X1419" t="s">
        <v>17</v>
      </c>
    </row>
    <row r="1420" spans="1:24" x14ac:dyDescent="0.3">
      <c r="A1420" s="1">
        <v>45432.554675925923</v>
      </c>
      <c r="B1420" s="1" t="str">
        <f>TEXT(sensor_data[[#This Row],[Timestamp]], "MMMM")</f>
        <v>May</v>
      </c>
      <c r="C14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20" s="2">
        <f>MONTH(sensor_data[[#This Row],[Timestamp]])</f>
        <v>5</v>
      </c>
      <c r="E1420" s="2">
        <f>DAY(sensor_data[[#This Row],[Timestamp]])</f>
        <v>20</v>
      </c>
      <c r="F1420" t="s">
        <v>546</v>
      </c>
      <c r="H1420">
        <v>72.2</v>
      </c>
      <c r="I1420">
        <v>56.1</v>
      </c>
      <c r="J1420" t="b">
        <v>0</v>
      </c>
      <c r="K1420">
        <v>2</v>
      </c>
      <c r="L1420" t="str">
        <f>IF(sensor_data[[#This Row],[HVAC Setting]]&lt;=2, "Low", IF(sensor_data[[#This Row],[HVAC Setting]]=3, "Normal", "High"))</f>
        <v>Low</v>
      </c>
      <c r="M1420">
        <v>10</v>
      </c>
      <c r="N1420">
        <v>10</v>
      </c>
      <c r="O1420">
        <f>(sensor_data[[#This Row],[Energy Consumption]]-AVERAGE(sensor_data[Energy Consumption]))/_xlfn.STDEV.P(sensor_data[Energy Consumption])</f>
        <v>-0.13257981561817916</v>
      </c>
      <c r="P1420" t="str">
        <f>IF(ABS(sensor_data[[#This Row],[z_zcore]])&gt;3, "Outlier", "Normal")</f>
        <v>Normal</v>
      </c>
      <c r="Q1420">
        <f>AVERAGEIF(sensor_data[Unit ID], sensor_data[[#This Row],[Unit ID]], sensor_data[EC])</f>
        <v>19.593333333333337</v>
      </c>
      <c r="R1420">
        <f>IF(ISBLANK(sensor_data[[#This Row],[EC]]), sensor_data[[#This Row],[average]], sensor_data[[#This Row],[EC]])</f>
        <v>10</v>
      </c>
      <c r="S1420" t="str">
        <f>IF(sensor_data[[#This Row],[Filled Energy Consumption]]&gt;AVERAGE(sensor_data[Filled Energy Consumption]), "High", "Low")</f>
        <v>Low</v>
      </c>
      <c r="T1420" t="s">
        <v>416</v>
      </c>
      <c r="U1420" t="b">
        <v>0</v>
      </c>
      <c r="V1420">
        <v>7</v>
      </c>
      <c r="W1420">
        <v>0</v>
      </c>
      <c r="X1420" t="s">
        <v>17</v>
      </c>
    </row>
    <row r="1421" spans="1:24" x14ac:dyDescent="0.3">
      <c r="A1421" s="1">
        <v>45416.699479166666</v>
      </c>
      <c r="B1421" s="1" t="str">
        <f>TEXT(sensor_data[[#This Row],[Timestamp]], "MMMM")</f>
        <v>May</v>
      </c>
      <c r="C14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21" s="2">
        <f>MONTH(sensor_data[[#This Row],[Timestamp]])</f>
        <v>5</v>
      </c>
      <c r="E1421" s="2">
        <f>DAY(sensor_data[[#This Row],[Timestamp]])</f>
        <v>4</v>
      </c>
      <c r="F1421" t="s">
        <v>546</v>
      </c>
      <c r="H1421">
        <v>64.7</v>
      </c>
      <c r="I1421">
        <v>35.200000000000003</v>
      </c>
      <c r="J1421" t="b">
        <v>1</v>
      </c>
      <c r="K1421">
        <v>3.5</v>
      </c>
      <c r="L1421" t="str">
        <f>IF(sensor_data[[#This Row],[HVAC Setting]]&lt;=2, "Low", IF(sensor_data[[#This Row],[HVAC Setting]]=3, "Normal", "High"))</f>
        <v>High</v>
      </c>
      <c r="M1421">
        <v>21.51</v>
      </c>
      <c r="N1421">
        <v>21.51</v>
      </c>
      <c r="O1421">
        <f>(sensor_data[[#This Row],[Energy Consumption]]-AVERAGE(sensor_data[Energy Consumption]))/_xlfn.STDEV.P(sensor_data[Energy Consumption])</f>
        <v>1.2621247168278617E-3</v>
      </c>
      <c r="P1421" t="str">
        <f>IF(ABS(sensor_data[[#This Row],[z_zcore]])&gt;3, "Outlier", "Normal")</f>
        <v>Normal</v>
      </c>
      <c r="Q1421">
        <f>AVERAGEIF(sensor_data[Unit ID], sensor_data[[#This Row],[Unit ID]], sensor_data[EC])</f>
        <v>19.593333333333337</v>
      </c>
      <c r="R1421">
        <f>IF(ISBLANK(sensor_data[[#This Row],[EC]]), sensor_data[[#This Row],[average]], sensor_data[[#This Row],[EC]])</f>
        <v>21.51</v>
      </c>
      <c r="S1421" t="str">
        <f>IF(sensor_data[[#This Row],[Filled Energy Consumption]]&gt;AVERAGE(sensor_data[Filled Energy Consumption]), "High", "Low")</f>
        <v>High</v>
      </c>
      <c r="T1421" t="s">
        <v>362</v>
      </c>
      <c r="U1421" t="b">
        <v>1</v>
      </c>
      <c r="V1421">
        <v>17</v>
      </c>
      <c r="W1421">
        <v>1</v>
      </c>
      <c r="X1421" t="s">
        <v>14</v>
      </c>
    </row>
    <row r="1422" spans="1:24" x14ac:dyDescent="0.3">
      <c r="A1422" s="1">
        <v>45590.981504629628</v>
      </c>
      <c r="B1422" s="1" t="str">
        <f>TEXT(sensor_data[[#This Row],[Timestamp]], "MMMM")</f>
        <v>October</v>
      </c>
      <c r="C14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22" s="2">
        <f>MONTH(sensor_data[[#This Row],[Timestamp]])</f>
        <v>10</v>
      </c>
      <c r="E1422" s="2">
        <f>DAY(sensor_data[[#This Row],[Timestamp]])</f>
        <v>25</v>
      </c>
      <c r="F1422" t="s">
        <v>549</v>
      </c>
      <c r="H1422">
        <v>69.599999999999994</v>
      </c>
      <c r="I1422">
        <v>32.700000000000003</v>
      </c>
      <c r="J1422" t="b">
        <v>0</v>
      </c>
      <c r="K1422">
        <v>1</v>
      </c>
      <c r="L1422" t="str">
        <f>IF(sensor_data[[#This Row],[HVAC Setting]]&lt;=2, "Low", IF(sensor_data[[#This Row],[HVAC Setting]]=3, "Normal", "High"))</f>
        <v>Low</v>
      </c>
      <c r="O1422">
        <f>(sensor_data[[#This Row],[Energy Consumption]]-AVERAGE(sensor_data[Energy Consumption]))/_xlfn.STDEV.P(sensor_data[Energy Consumption])</f>
        <v>-0.24886299575285079</v>
      </c>
      <c r="P1422" t="str">
        <f>IF(ABS(sensor_data[[#This Row],[z_zcore]])&gt;3, "Outlier", "Normal")</f>
        <v>Normal</v>
      </c>
      <c r="Q1422">
        <f>AVERAGEIF(sensor_data[Unit ID], sensor_data[[#This Row],[Unit ID]], sensor_data[EC])</f>
        <v>17.658823529411762</v>
      </c>
      <c r="R1422">
        <f>IF(ISBLANK(sensor_data[[#This Row],[EC]]), sensor_data[[#This Row],[average]], sensor_data[[#This Row],[EC]])</f>
        <v>17.658823529411762</v>
      </c>
      <c r="S1422" t="str">
        <f>IF(sensor_data[[#This Row],[Filled Energy Consumption]]&gt;AVERAGE(sensor_data[Filled Energy Consumption]), "High", "Low")</f>
        <v>Low</v>
      </c>
      <c r="T1422" t="s">
        <v>454</v>
      </c>
      <c r="U1422" t="b">
        <v>0</v>
      </c>
      <c r="V1422">
        <v>23</v>
      </c>
      <c r="W1422">
        <v>0</v>
      </c>
      <c r="X1422" t="s">
        <v>19</v>
      </c>
    </row>
    <row r="1423" spans="1:24" x14ac:dyDescent="0.3">
      <c r="A1423" s="1">
        <v>45309.995335648149</v>
      </c>
      <c r="B1423" s="1" t="str">
        <f>TEXT(sensor_data[[#This Row],[Timestamp]], "MMMM")</f>
        <v>January</v>
      </c>
      <c r="C14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23" s="2">
        <f>MONTH(sensor_data[[#This Row],[Timestamp]])</f>
        <v>1</v>
      </c>
      <c r="E1423" s="2">
        <f>DAY(sensor_data[[#This Row],[Timestamp]])</f>
        <v>18</v>
      </c>
      <c r="F1423" t="s">
        <v>549</v>
      </c>
      <c r="H1423">
        <v>50.7</v>
      </c>
      <c r="I1423">
        <v>28.1</v>
      </c>
      <c r="J1423" t="b">
        <v>0</v>
      </c>
      <c r="K1423">
        <v>3</v>
      </c>
      <c r="L1423" t="str">
        <f>IF(sensor_data[[#This Row],[HVAC Setting]]&lt;=2, "Low", IF(sensor_data[[#This Row],[HVAC Setting]]=3, "Normal", "High"))</f>
        <v>Normal</v>
      </c>
      <c r="M1423">
        <v>15</v>
      </c>
      <c r="N1423">
        <v>15</v>
      </c>
      <c r="O1423">
        <f>(sensor_data[[#This Row],[Energy Consumption]]-AVERAGE(sensor_data[Energy Consumption]))/_xlfn.STDEV.P(sensor_data[Energy Consumption])</f>
        <v>-7.4438225550843368E-2</v>
      </c>
      <c r="P1423" t="str">
        <f>IF(ABS(sensor_data[[#This Row],[z_zcore]])&gt;3, "Outlier", "Normal")</f>
        <v>Normal</v>
      </c>
      <c r="Q1423">
        <f>AVERAGEIF(sensor_data[Unit ID], sensor_data[[#This Row],[Unit ID]], sensor_data[EC])</f>
        <v>17.658823529411762</v>
      </c>
      <c r="R1423">
        <f>IF(ISBLANK(sensor_data[[#This Row],[EC]]), sensor_data[[#This Row],[average]], sensor_data[[#This Row],[EC]])</f>
        <v>15</v>
      </c>
      <c r="S1423" t="str">
        <f>IF(sensor_data[[#This Row],[Filled Energy Consumption]]&gt;AVERAGE(sensor_data[Filled Energy Consumption]), "High", "Low")</f>
        <v>Low</v>
      </c>
      <c r="T1423" t="s">
        <v>62</v>
      </c>
      <c r="U1423" t="b">
        <v>0</v>
      </c>
      <c r="V1423">
        <v>4</v>
      </c>
      <c r="W1423">
        <v>0</v>
      </c>
      <c r="X1423" t="s">
        <v>17</v>
      </c>
    </row>
    <row r="1424" spans="1:24" x14ac:dyDescent="0.3">
      <c r="A1424" s="1">
        <v>45551.900416666664</v>
      </c>
      <c r="B1424" s="1" t="str">
        <f>TEXT(sensor_data[[#This Row],[Timestamp]], "MMMM")</f>
        <v>September</v>
      </c>
      <c r="C14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24" s="2">
        <f>MONTH(sensor_data[[#This Row],[Timestamp]])</f>
        <v>9</v>
      </c>
      <c r="E1424" s="2">
        <f>DAY(sensor_data[[#This Row],[Timestamp]])</f>
        <v>16</v>
      </c>
      <c r="F1424" t="s">
        <v>549</v>
      </c>
      <c r="H1424">
        <v>69.400000000000006</v>
      </c>
      <c r="I1424">
        <v>44.9</v>
      </c>
      <c r="J1424" t="b">
        <v>1</v>
      </c>
      <c r="K1424">
        <v>4</v>
      </c>
      <c r="L1424" t="str">
        <f>IF(sensor_data[[#This Row],[HVAC Setting]]&lt;=2, "Low", IF(sensor_data[[#This Row],[HVAC Setting]]=3, "Normal", "High"))</f>
        <v>High</v>
      </c>
      <c r="M1424">
        <v>21.89</v>
      </c>
      <c r="N1424">
        <v>21.89</v>
      </c>
      <c r="O1424">
        <f>(sensor_data[[#This Row],[Energy Consumption]]-AVERAGE(sensor_data[Energy Consumption]))/_xlfn.STDEV.P(sensor_data[Energy Consumption])</f>
        <v>5.6808855619453714E-3</v>
      </c>
      <c r="P1424" t="str">
        <f>IF(ABS(sensor_data[[#This Row],[z_zcore]])&gt;3, "Outlier", "Normal")</f>
        <v>Normal</v>
      </c>
      <c r="Q1424">
        <f>AVERAGEIF(sensor_data[Unit ID], sensor_data[[#This Row],[Unit ID]], sensor_data[EC])</f>
        <v>17.658823529411762</v>
      </c>
      <c r="R1424">
        <f>IF(ISBLANK(sensor_data[[#This Row],[EC]]), sensor_data[[#This Row],[average]], sensor_data[[#This Row],[EC]])</f>
        <v>21.89</v>
      </c>
      <c r="S1424" t="str">
        <f>IF(sensor_data[[#This Row],[Filled Energy Consumption]]&gt;AVERAGE(sensor_data[Filled Energy Consumption]), "High", "Low")</f>
        <v>High</v>
      </c>
      <c r="T1424" t="s">
        <v>223</v>
      </c>
      <c r="U1424" t="b">
        <v>1</v>
      </c>
      <c r="V1424">
        <v>11</v>
      </c>
      <c r="W1424">
        <v>1</v>
      </c>
      <c r="X1424" t="s">
        <v>17</v>
      </c>
    </row>
    <row r="1425" spans="1:24" x14ac:dyDescent="0.3">
      <c r="A1425" s="1">
        <v>45435.043124999997</v>
      </c>
      <c r="B1425" s="1" t="str">
        <f>TEXT(sensor_data[[#This Row],[Timestamp]], "MMMM")</f>
        <v>May</v>
      </c>
      <c r="C14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25" s="2">
        <f>MONTH(sensor_data[[#This Row],[Timestamp]])</f>
        <v>5</v>
      </c>
      <c r="E1425" s="2">
        <f>DAY(sensor_data[[#This Row],[Timestamp]])</f>
        <v>23</v>
      </c>
      <c r="F1425" t="s">
        <v>549</v>
      </c>
      <c r="H1425">
        <v>55.7</v>
      </c>
      <c r="I1425">
        <v>33.200000000000003</v>
      </c>
      <c r="J1425" t="b">
        <v>0</v>
      </c>
      <c r="K1425">
        <v>0</v>
      </c>
      <c r="L1425" t="str">
        <f>IF(sensor_data[[#This Row],[HVAC Setting]]&lt;=2, "Low", IF(sensor_data[[#This Row],[HVAC Setting]]=3, "Normal", "High"))</f>
        <v>Low</v>
      </c>
      <c r="O1425">
        <f>(sensor_data[[#This Row],[Energy Consumption]]-AVERAGE(sensor_data[Energy Consumption]))/_xlfn.STDEV.P(sensor_data[Energy Consumption])</f>
        <v>-0.24886299575285079</v>
      </c>
      <c r="P1425" t="str">
        <f>IF(ABS(sensor_data[[#This Row],[z_zcore]])&gt;3, "Outlier", "Normal")</f>
        <v>Normal</v>
      </c>
      <c r="Q1425">
        <f>AVERAGEIF(sensor_data[Unit ID], sensor_data[[#This Row],[Unit ID]], sensor_data[EC])</f>
        <v>17.658823529411762</v>
      </c>
      <c r="R1425">
        <f>IF(ISBLANK(sensor_data[[#This Row],[EC]]), sensor_data[[#This Row],[average]], sensor_data[[#This Row],[EC]])</f>
        <v>17.658823529411762</v>
      </c>
      <c r="S1425" t="str">
        <f>IF(sensor_data[[#This Row],[Filled Energy Consumption]]&gt;AVERAGE(sensor_data[Filled Energy Consumption]), "High", "Low")</f>
        <v>Low</v>
      </c>
      <c r="T1425" t="s">
        <v>190</v>
      </c>
      <c r="U1425" t="b">
        <v>0</v>
      </c>
      <c r="V1425">
        <v>4</v>
      </c>
      <c r="W1425">
        <v>0</v>
      </c>
      <c r="X1425" t="s">
        <v>17</v>
      </c>
    </row>
    <row r="1426" spans="1:24" x14ac:dyDescent="0.3">
      <c r="A1426" s="1">
        <v>45294.791041666664</v>
      </c>
      <c r="B1426" s="1" t="str">
        <f>TEXT(sensor_data[[#This Row],[Timestamp]], "MMMM")</f>
        <v>January</v>
      </c>
      <c r="C14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26" s="2">
        <f>MONTH(sensor_data[[#This Row],[Timestamp]])</f>
        <v>1</v>
      </c>
      <c r="E1426" s="2">
        <f>DAY(sensor_data[[#This Row],[Timestamp]])</f>
        <v>3</v>
      </c>
      <c r="F1426" t="s">
        <v>549</v>
      </c>
      <c r="H1426">
        <v>54.4</v>
      </c>
      <c r="I1426">
        <v>29.1</v>
      </c>
      <c r="J1426" t="b">
        <v>0</v>
      </c>
      <c r="K1426">
        <v>5</v>
      </c>
      <c r="L1426" t="str">
        <f>IF(sensor_data[[#This Row],[HVAC Setting]]&lt;=2, "Low", IF(sensor_data[[#This Row],[HVAC Setting]]=3, "Normal", "High"))</f>
        <v>High</v>
      </c>
      <c r="M1426">
        <v>27.5</v>
      </c>
      <c r="N1426">
        <v>27.5</v>
      </c>
      <c r="O1426">
        <f>(sensor_data[[#This Row],[Energy Consumption]]-AVERAGE(sensor_data[Energy Consumption]))/_xlfn.STDEV.P(sensor_data[Energy Consumption])</f>
        <v>7.0915749617496138E-2</v>
      </c>
      <c r="P1426" t="str">
        <f>IF(ABS(sensor_data[[#This Row],[z_zcore]])&gt;3, "Outlier", "Normal")</f>
        <v>Normal</v>
      </c>
      <c r="Q1426">
        <f>AVERAGEIF(sensor_data[Unit ID], sensor_data[[#This Row],[Unit ID]], sensor_data[EC])</f>
        <v>17.658823529411762</v>
      </c>
      <c r="R1426">
        <f>IF(ISBLANK(sensor_data[[#This Row],[EC]]), sensor_data[[#This Row],[average]], sensor_data[[#This Row],[EC]])</f>
        <v>27.5</v>
      </c>
      <c r="S1426" t="str">
        <f>IF(sensor_data[[#This Row],[Filled Energy Consumption]]&gt;AVERAGE(sensor_data[Filled Energy Consumption]), "High", "Low")</f>
        <v>High</v>
      </c>
      <c r="T1426" t="s">
        <v>304</v>
      </c>
      <c r="U1426" t="b">
        <v>0</v>
      </c>
      <c r="V1426">
        <v>2</v>
      </c>
      <c r="W1426">
        <v>1</v>
      </c>
      <c r="X1426" t="s">
        <v>14</v>
      </c>
    </row>
    <row r="1427" spans="1:24" x14ac:dyDescent="0.3">
      <c r="A1427" s="1">
        <v>45465.240081018521</v>
      </c>
      <c r="B1427" s="1" t="str">
        <f>TEXT(sensor_data[[#This Row],[Timestamp]], "MMMM")</f>
        <v>June</v>
      </c>
      <c r="C14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27" s="2">
        <f>MONTH(sensor_data[[#This Row],[Timestamp]])</f>
        <v>6</v>
      </c>
      <c r="E1427" s="2">
        <f>DAY(sensor_data[[#This Row],[Timestamp]])</f>
        <v>22</v>
      </c>
      <c r="F1427" t="s">
        <v>549</v>
      </c>
      <c r="H1427">
        <v>94.7</v>
      </c>
      <c r="I1427">
        <v>60.1</v>
      </c>
      <c r="J1427" t="b">
        <v>0</v>
      </c>
      <c r="K1427">
        <v>3.5</v>
      </c>
      <c r="L1427" t="str">
        <f>IF(sensor_data[[#This Row],[HVAC Setting]]&lt;=2, "Low", IF(sensor_data[[#This Row],[HVAC Setting]]=3, "Normal", "High"))</f>
        <v>High</v>
      </c>
      <c r="M1427">
        <v>21.53</v>
      </c>
      <c r="N1427">
        <v>21.53</v>
      </c>
      <c r="O1427">
        <f>(sensor_data[[#This Row],[Energy Consumption]]-AVERAGE(sensor_data[Energy Consumption]))/_xlfn.STDEV.P(sensor_data[Energy Consumption])</f>
        <v>1.4946910770972E-3</v>
      </c>
      <c r="P1427" t="str">
        <f>IF(ABS(sensor_data[[#This Row],[z_zcore]])&gt;3, "Outlier", "Normal")</f>
        <v>Normal</v>
      </c>
      <c r="Q1427">
        <f>AVERAGEIF(sensor_data[Unit ID], sensor_data[[#This Row],[Unit ID]], sensor_data[EC])</f>
        <v>17.658823529411762</v>
      </c>
      <c r="R1427">
        <f>IF(ISBLANK(sensor_data[[#This Row],[EC]]), sensor_data[[#This Row],[average]], sensor_data[[#This Row],[EC]])</f>
        <v>21.53</v>
      </c>
      <c r="S1427" t="str">
        <f>IF(sensor_data[[#This Row],[Filled Energy Consumption]]&gt;AVERAGE(sensor_data[Filled Energy Consumption]), "High", "Low")</f>
        <v>High</v>
      </c>
      <c r="T1427" t="s">
        <v>387</v>
      </c>
      <c r="U1427" t="b">
        <v>0</v>
      </c>
      <c r="V1427">
        <v>14</v>
      </c>
      <c r="W1427">
        <v>0</v>
      </c>
      <c r="X1427" t="s">
        <v>19</v>
      </c>
    </row>
    <row r="1428" spans="1:24" x14ac:dyDescent="0.3">
      <c r="A1428" s="1">
        <v>45539.29583333333</v>
      </c>
      <c r="B1428" s="1" t="str">
        <f>TEXT(sensor_data[[#This Row],[Timestamp]], "MMMM")</f>
        <v>September</v>
      </c>
      <c r="C14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28" s="2">
        <f>MONTH(sensor_data[[#This Row],[Timestamp]])</f>
        <v>9</v>
      </c>
      <c r="E1428" s="2">
        <f>DAY(sensor_data[[#This Row],[Timestamp]])</f>
        <v>4</v>
      </c>
      <c r="F1428" t="s">
        <v>549</v>
      </c>
      <c r="H1428">
        <v>73.599999999999994</v>
      </c>
      <c r="I1428">
        <v>59.2</v>
      </c>
      <c r="J1428" t="b">
        <v>1</v>
      </c>
      <c r="K1428">
        <v>2</v>
      </c>
      <c r="L1428" t="str">
        <f>IF(sensor_data[[#This Row],[HVAC Setting]]&lt;=2, "Low", IF(sensor_data[[#This Row],[HVAC Setting]]=3, "Normal", "High"))</f>
        <v>Low</v>
      </c>
      <c r="M1428">
        <v>12.02</v>
      </c>
      <c r="N1428">
        <v>12.02</v>
      </c>
      <c r="O1428">
        <f>(sensor_data[[#This Row],[Energy Consumption]]-AVERAGE(sensor_data[Energy Consumption]))/_xlfn.STDEV.P(sensor_data[Energy Consumption])</f>
        <v>-0.10909061323097552</v>
      </c>
      <c r="P1428" t="str">
        <f>IF(ABS(sensor_data[[#This Row],[z_zcore]])&gt;3, "Outlier", "Normal")</f>
        <v>Normal</v>
      </c>
      <c r="Q1428">
        <f>AVERAGEIF(sensor_data[Unit ID], sensor_data[[#This Row],[Unit ID]], sensor_data[EC])</f>
        <v>17.658823529411762</v>
      </c>
      <c r="R1428">
        <f>IF(ISBLANK(sensor_data[[#This Row],[EC]]), sensor_data[[#This Row],[average]], sensor_data[[#This Row],[EC]])</f>
        <v>12.02</v>
      </c>
      <c r="S1428" t="str">
        <f>IF(sensor_data[[#This Row],[Filled Energy Consumption]]&gt;AVERAGE(sensor_data[Filled Energy Consumption]), "High", "Low")</f>
        <v>Low</v>
      </c>
      <c r="T1428" t="s">
        <v>159</v>
      </c>
      <c r="U1428" t="b">
        <v>1</v>
      </c>
      <c r="V1428">
        <v>3</v>
      </c>
      <c r="W1428">
        <v>1</v>
      </c>
      <c r="X1428" t="s">
        <v>14</v>
      </c>
    </row>
    <row r="1429" spans="1:24" x14ac:dyDescent="0.3">
      <c r="A1429" s="1">
        <v>45535.158483796295</v>
      </c>
      <c r="B1429" s="1" t="str">
        <f>TEXT(sensor_data[[#This Row],[Timestamp]], "MMMM")</f>
        <v>August</v>
      </c>
      <c r="C14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29" s="2">
        <f>MONTH(sensor_data[[#This Row],[Timestamp]])</f>
        <v>8</v>
      </c>
      <c r="E1429" s="2">
        <f>DAY(sensor_data[[#This Row],[Timestamp]])</f>
        <v>31</v>
      </c>
      <c r="F1429" t="s">
        <v>549</v>
      </c>
      <c r="H1429">
        <v>95</v>
      </c>
      <c r="I1429">
        <v>42.4</v>
      </c>
      <c r="J1429" t="b">
        <v>1</v>
      </c>
      <c r="K1429">
        <v>4.5</v>
      </c>
      <c r="L1429" t="str">
        <f>IF(sensor_data[[#This Row],[HVAC Setting]]&lt;=2, "Low", IF(sensor_data[[#This Row],[HVAC Setting]]=3, "Normal", "High"))</f>
        <v>High</v>
      </c>
      <c r="M1429">
        <v>29.35</v>
      </c>
      <c r="N1429">
        <v>29.35</v>
      </c>
      <c r="O1429">
        <f>(sensor_data[[#This Row],[Energy Consumption]]-AVERAGE(sensor_data[Energy Consumption]))/_xlfn.STDEV.P(sensor_data[Energy Consumption])</f>
        <v>9.2428137942410393E-2</v>
      </c>
      <c r="P1429" t="str">
        <f>IF(ABS(sensor_data[[#This Row],[z_zcore]])&gt;3, "Outlier", "Normal")</f>
        <v>Normal</v>
      </c>
      <c r="Q1429">
        <f>AVERAGEIF(sensor_data[Unit ID], sensor_data[[#This Row],[Unit ID]], sensor_data[EC])</f>
        <v>17.658823529411762</v>
      </c>
      <c r="R1429">
        <f>IF(ISBLANK(sensor_data[[#This Row],[EC]]), sensor_data[[#This Row],[average]], sensor_data[[#This Row],[EC]])</f>
        <v>29.35</v>
      </c>
      <c r="S1429" t="str">
        <f>IF(sensor_data[[#This Row],[Filled Energy Consumption]]&gt;AVERAGE(sensor_data[Filled Energy Consumption]), "High", "Low")</f>
        <v>High</v>
      </c>
      <c r="T1429" t="s">
        <v>132</v>
      </c>
      <c r="U1429" t="b">
        <v>1</v>
      </c>
      <c r="V1429">
        <v>12</v>
      </c>
      <c r="W1429">
        <v>0</v>
      </c>
      <c r="X1429" t="s">
        <v>19</v>
      </c>
    </row>
    <row r="1430" spans="1:24" x14ac:dyDescent="0.3">
      <c r="A1430" s="1">
        <v>45388.398784722223</v>
      </c>
      <c r="B1430" s="1" t="str">
        <f>TEXT(sensor_data[[#This Row],[Timestamp]], "MMMM")</f>
        <v>April</v>
      </c>
      <c r="C14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30" s="2">
        <f>MONTH(sensor_data[[#This Row],[Timestamp]])</f>
        <v>4</v>
      </c>
      <c r="E1430" s="2">
        <f>DAY(sensor_data[[#This Row],[Timestamp]])</f>
        <v>6</v>
      </c>
      <c r="F1430" t="s">
        <v>549</v>
      </c>
      <c r="H1430">
        <v>72.900000000000006</v>
      </c>
      <c r="I1430">
        <v>35.799999999999997</v>
      </c>
      <c r="J1430" t="b">
        <v>0</v>
      </c>
      <c r="K1430">
        <v>2.5</v>
      </c>
      <c r="L1430" t="str">
        <f>IF(sensor_data[[#This Row],[HVAC Setting]]&lt;=2, "Low", IF(sensor_data[[#This Row],[HVAC Setting]]=3, "Normal", "High"))</f>
        <v>High</v>
      </c>
      <c r="O1430">
        <f>(sensor_data[[#This Row],[Energy Consumption]]-AVERAGE(sensor_data[Energy Consumption]))/_xlfn.STDEV.P(sensor_data[Energy Consumption])</f>
        <v>-0.24886299575285079</v>
      </c>
      <c r="P1430" t="str">
        <f>IF(ABS(sensor_data[[#This Row],[z_zcore]])&gt;3, "Outlier", "Normal")</f>
        <v>Normal</v>
      </c>
      <c r="Q1430">
        <f>AVERAGEIF(sensor_data[Unit ID], sensor_data[[#This Row],[Unit ID]], sensor_data[EC])</f>
        <v>17.658823529411762</v>
      </c>
      <c r="R1430">
        <f>IF(ISBLANK(sensor_data[[#This Row],[EC]]), sensor_data[[#This Row],[average]], sensor_data[[#This Row],[EC]])</f>
        <v>17.658823529411762</v>
      </c>
      <c r="S1430" t="str">
        <f>IF(sensor_data[[#This Row],[Filled Energy Consumption]]&gt;AVERAGE(sensor_data[Filled Energy Consumption]), "High", "Low")</f>
        <v>Low</v>
      </c>
      <c r="T1430" t="s">
        <v>374</v>
      </c>
      <c r="U1430" t="b">
        <v>0</v>
      </c>
      <c r="V1430">
        <v>6</v>
      </c>
      <c r="W1430">
        <v>0</v>
      </c>
      <c r="X1430" t="s">
        <v>19</v>
      </c>
    </row>
    <row r="1431" spans="1:24" x14ac:dyDescent="0.3">
      <c r="A1431" s="1">
        <v>45556.229016203702</v>
      </c>
      <c r="B1431" s="1" t="str">
        <f>TEXT(sensor_data[[#This Row],[Timestamp]], "MMMM")</f>
        <v>September</v>
      </c>
      <c r="C14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31" s="2">
        <f>MONTH(sensor_data[[#This Row],[Timestamp]])</f>
        <v>9</v>
      </c>
      <c r="E1431" s="2">
        <f>DAY(sensor_data[[#This Row],[Timestamp]])</f>
        <v>21</v>
      </c>
      <c r="F1431" t="s">
        <v>549</v>
      </c>
      <c r="H1431">
        <v>76</v>
      </c>
      <c r="I1431">
        <v>36.5</v>
      </c>
      <c r="J1431" t="b">
        <v>1</v>
      </c>
      <c r="K1431">
        <v>1.5</v>
      </c>
      <c r="L1431" t="str">
        <f>IF(sensor_data[[#This Row],[HVAC Setting]]&lt;=2, "Low", IF(sensor_data[[#This Row],[HVAC Setting]]=3, "Normal", "High"))</f>
        <v>Low</v>
      </c>
      <c r="M1431">
        <v>10.34</v>
      </c>
      <c r="N1431">
        <v>10.34</v>
      </c>
      <c r="O1431">
        <f>(sensor_data[[#This Row],[Energy Consumption]]-AVERAGE(sensor_data[Energy Consumption]))/_xlfn.STDEV.P(sensor_data[Energy Consumption])</f>
        <v>-0.12862618749360033</v>
      </c>
      <c r="P1431" t="str">
        <f>IF(ABS(sensor_data[[#This Row],[z_zcore]])&gt;3, "Outlier", "Normal")</f>
        <v>Normal</v>
      </c>
      <c r="Q1431">
        <f>AVERAGEIF(sensor_data[Unit ID], sensor_data[[#This Row],[Unit ID]], sensor_data[EC])</f>
        <v>17.658823529411762</v>
      </c>
      <c r="R1431">
        <f>IF(ISBLANK(sensor_data[[#This Row],[EC]]), sensor_data[[#This Row],[average]], sensor_data[[#This Row],[EC]])</f>
        <v>10.34</v>
      </c>
      <c r="S1431" t="str">
        <f>IF(sensor_data[[#This Row],[Filled Energy Consumption]]&gt;AVERAGE(sensor_data[Filled Energy Consumption]), "High", "Low")</f>
        <v>Low</v>
      </c>
      <c r="T1431" t="s">
        <v>44</v>
      </c>
      <c r="U1431" t="b">
        <v>1</v>
      </c>
      <c r="V1431">
        <v>20</v>
      </c>
      <c r="W1431">
        <v>1</v>
      </c>
      <c r="X1431" t="s">
        <v>19</v>
      </c>
    </row>
    <row r="1432" spans="1:24" x14ac:dyDescent="0.3">
      <c r="A1432" s="1">
        <v>45335.940254629626</v>
      </c>
      <c r="B1432" s="1" t="str">
        <f>TEXT(sensor_data[[#This Row],[Timestamp]], "MMMM")</f>
        <v>February</v>
      </c>
      <c r="C14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32" s="2">
        <f>MONTH(sensor_data[[#This Row],[Timestamp]])</f>
        <v>2</v>
      </c>
      <c r="E1432" s="2">
        <f>DAY(sensor_data[[#This Row],[Timestamp]])</f>
        <v>13</v>
      </c>
      <c r="F1432" t="s">
        <v>549</v>
      </c>
      <c r="H1432">
        <v>45.4</v>
      </c>
      <c r="I1432">
        <v>35.4</v>
      </c>
      <c r="J1432" t="b">
        <v>0</v>
      </c>
      <c r="K1432">
        <v>2</v>
      </c>
      <c r="L1432" t="str">
        <f>IF(sensor_data[[#This Row],[HVAC Setting]]&lt;=2, "Low", IF(sensor_data[[#This Row],[HVAC Setting]]=3, "Normal", "High"))</f>
        <v>Low</v>
      </c>
      <c r="M1432">
        <v>13</v>
      </c>
      <c r="N1432">
        <v>13</v>
      </c>
      <c r="O1432">
        <f>(sensor_data[[#This Row],[Energy Consumption]]-AVERAGE(sensor_data[Energy Consumption]))/_xlfn.STDEV.P(sensor_data[Energy Consumption])</f>
        <v>-9.7694861577777695E-2</v>
      </c>
      <c r="P1432" t="str">
        <f>IF(ABS(sensor_data[[#This Row],[z_zcore]])&gt;3, "Outlier", "Normal")</f>
        <v>Normal</v>
      </c>
      <c r="Q1432">
        <f>AVERAGEIF(sensor_data[Unit ID], sensor_data[[#This Row],[Unit ID]], sensor_data[EC])</f>
        <v>17.658823529411762</v>
      </c>
      <c r="R1432">
        <f>IF(ISBLANK(sensor_data[[#This Row],[EC]]), sensor_data[[#This Row],[average]], sensor_data[[#This Row],[EC]])</f>
        <v>13</v>
      </c>
      <c r="S1432" t="str">
        <f>IF(sensor_data[[#This Row],[Filled Energy Consumption]]&gt;AVERAGE(sensor_data[Filled Energy Consumption]), "High", "Low")</f>
        <v>Low</v>
      </c>
      <c r="T1432" t="s">
        <v>118</v>
      </c>
      <c r="U1432" t="b">
        <v>0</v>
      </c>
      <c r="V1432">
        <v>8</v>
      </c>
      <c r="W1432">
        <v>1</v>
      </c>
      <c r="X1432" t="s">
        <v>19</v>
      </c>
    </row>
    <row r="1433" spans="1:24" x14ac:dyDescent="0.3">
      <c r="A1433" s="1">
        <v>45371.095555555556</v>
      </c>
      <c r="B1433" s="1" t="str">
        <f>TEXT(sensor_data[[#This Row],[Timestamp]], "MMMM")</f>
        <v>March</v>
      </c>
      <c r="C14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33" s="2">
        <f>MONTH(sensor_data[[#This Row],[Timestamp]])</f>
        <v>3</v>
      </c>
      <c r="E1433" s="2">
        <f>DAY(sensor_data[[#This Row],[Timestamp]])</f>
        <v>20</v>
      </c>
      <c r="F1433" t="s">
        <v>549</v>
      </c>
      <c r="H1433">
        <v>76.2</v>
      </c>
      <c r="I1433">
        <v>31.6</v>
      </c>
      <c r="J1433" t="b">
        <v>1</v>
      </c>
      <c r="K1433">
        <v>3</v>
      </c>
      <c r="L1433" t="str">
        <f>IF(sensor_data[[#This Row],[HVAC Setting]]&lt;=2, "Low", IF(sensor_data[[#This Row],[HVAC Setting]]=3, "Normal", "High"))</f>
        <v>Normal</v>
      </c>
      <c r="M1433">
        <v>17.23</v>
      </c>
      <c r="N1433">
        <v>17.23</v>
      </c>
      <c r="O1433">
        <f>(sensor_data[[#This Row],[Energy Consumption]]-AVERAGE(sensor_data[Energy Consumption]))/_xlfn.STDEV.P(sensor_data[Energy Consumption])</f>
        <v>-4.8507076380811601E-2</v>
      </c>
      <c r="P1433" t="str">
        <f>IF(ABS(sensor_data[[#This Row],[z_zcore]])&gt;3, "Outlier", "Normal")</f>
        <v>Normal</v>
      </c>
      <c r="Q1433">
        <f>AVERAGEIF(sensor_data[Unit ID], sensor_data[[#This Row],[Unit ID]], sensor_data[EC])</f>
        <v>17.658823529411762</v>
      </c>
      <c r="R1433">
        <f>IF(ISBLANK(sensor_data[[#This Row],[EC]]), sensor_data[[#This Row],[average]], sensor_data[[#This Row],[EC]])</f>
        <v>17.23</v>
      </c>
      <c r="S1433" t="str">
        <f>IF(sensor_data[[#This Row],[Filled Energy Consumption]]&gt;AVERAGE(sensor_data[Filled Energy Consumption]), "High", "Low")</f>
        <v>Low</v>
      </c>
      <c r="T1433" t="s">
        <v>63</v>
      </c>
      <c r="U1433" t="b">
        <v>1</v>
      </c>
      <c r="V1433">
        <v>8</v>
      </c>
      <c r="W1433">
        <v>1</v>
      </c>
      <c r="X1433" t="s">
        <v>17</v>
      </c>
    </row>
    <row r="1434" spans="1:24" x14ac:dyDescent="0.3">
      <c r="A1434" s="1">
        <v>45542.350601851853</v>
      </c>
      <c r="B1434" s="1" t="str">
        <f>TEXT(sensor_data[[#This Row],[Timestamp]], "MMMM")</f>
        <v>September</v>
      </c>
      <c r="C14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34" s="2">
        <f>MONTH(sensor_data[[#This Row],[Timestamp]])</f>
        <v>9</v>
      </c>
      <c r="E1434" s="2">
        <f>DAY(sensor_data[[#This Row],[Timestamp]])</f>
        <v>7</v>
      </c>
      <c r="F1434" t="s">
        <v>549</v>
      </c>
      <c r="H1434">
        <v>75.3</v>
      </c>
      <c r="I1434">
        <v>30.3</v>
      </c>
      <c r="J1434" t="b">
        <v>1</v>
      </c>
      <c r="K1434">
        <v>4.5</v>
      </c>
      <c r="L1434" t="str">
        <f>IF(sensor_data[[#This Row],[HVAC Setting]]&lt;=2, "Low", IF(sensor_data[[#This Row],[HVAC Setting]]=3, "Normal", "High"))</f>
        <v>High</v>
      </c>
      <c r="M1434">
        <v>26.04</v>
      </c>
      <c r="N1434">
        <v>26.04</v>
      </c>
      <c r="O1434">
        <f>(sensor_data[[#This Row],[Energy Consumption]]-AVERAGE(sensor_data[Energy Consumption]))/_xlfn.STDEV.P(sensor_data[Energy Consumption])</f>
        <v>5.3938405317834073E-2</v>
      </c>
      <c r="P1434" t="str">
        <f>IF(ABS(sensor_data[[#This Row],[z_zcore]])&gt;3, "Outlier", "Normal")</f>
        <v>Normal</v>
      </c>
      <c r="Q1434">
        <f>AVERAGEIF(sensor_data[Unit ID], sensor_data[[#This Row],[Unit ID]], sensor_data[EC])</f>
        <v>17.658823529411762</v>
      </c>
      <c r="R1434">
        <f>IF(ISBLANK(sensor_data[[#This Row],[EC]]), sensor_data[[#This Row],[average]], sensor_data[[#This Row],[EC]])</f>
        <v>26.04</v>
      </c>
      <c r="S1434" t="str">
        <f>IF(sensor_data[[#This Row],[Filled Energy Consumption]]&gt;AVERAGE(sensor_data[Filled Energy Consumption]), "High", "Low")</f>
        <v>High</v>
      </c>
      <c r="T1434" t="s">
        <v>239</v>
      </c>
      <c r="U1434" t="b">
        <v>1</v>
      </c>
      <c r="V1434">
        <v>3</v>
      </c>
      <c r="W1434">
        <v>1</v>
      </c>
      <c r="X1434" t="s">
        <v>19</v>
      </c>
    </row>
    <row r="1435" spans="1:24" x14ac:dyDescent="0.3">
      <c r="A1435" s="1">
        <v>45460.022083333337</v>
      </c>
      <c r="B1435" s="1" t="str">
        <f>TEXT(sensor_data[[#This Row],[Timestamp]], "MMMM")</f>
        <v>June</v>
      </c>
      <c r="C14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35" s="2">
        <f>MONTH(sensor_data[[#This Row],[Timestamp]])</f>
        <v>6</v>
      </c>
      <c r="E1435" s="2">
        <f>DAY(sensor_data[[#This Row],[Timestamp]])</f>
        <v>17</v>
      </c>
      <c r="F1435" t="s">
        <v>549</v>
      </c>
      <c r="H1435">
        <v>98.3</v>
      </c>
      <c r="I1435">
        <v>46.4</v>
      </c>
      <c r="J1435" t="b">
        <v>0</v>
      </c>
      <c r="K1435">
        <v>2</v>
      </c>
      <c r="L1435" t="str">
        <f>IF(sensor_data[[#This Row],[HVAC Setting]]&lt;=2, "Low", IF(sensor_data[[#This Row],[HVAC Setting]]=3, "Normal", "High"))</f>
        <v>Low</v>
      </c>
      <c r="M1435">
        <v>12</v>
      </c>
      <c r="N1435">
        <v>12</v>
      </c>
      <c r="O1435">
        <f>(sensor_data[[#This Row],[Energy Consumption]]-AVERAGE(sensor_data[Energy Consumption]))/_xlfn.STDEV.P(sensor_data[Energy Consumption])</f>
        <v>-0.10932317959124485</v>
      </c>
      <c r="P1435" t="str">
        <f>IF(ABS(sensor_data[[#This Row],[z_zcore]])&gt;3, "Outlier", "Normal")</f>
        <v>Normal</v>
      </c>
      <c r="Q1435">
        <f>AVERAGEIF(sensor_data[Unit ID], sensor_data[[#This Row],[Unit ID]], sensor_data[EC])</f>
        <v>17.658823529411762</v>
      </c>
      <c r="R1435">
        <f>IF(ISBLANK(sensor_data[[#This Row],[EC]]), sensor_data[[#This Row],[average]], sensor_data[[#This Row],[EC]])</f>
        <v>12</v>
      </c>
      <c r="S1435" t="str">
        <f>IF(sensor_data[[#This Row],[Filled Energy Consumption]]&gt;AVERAGE(sensor_data[Filled Energy Consumption]), "High", "Low")</f>
        <v>Low</v>
      </c>
      <c r="T1435" t="s">
        <v>275</v>
      </c>
      <c r="U1435" t="b">
        <v>0</v>
      </c>
      <c r="V1435">
        <v>6</v>
      </c>
      <c r="W1435">
        <v>0</v>
      </c>
      <c r="X1435" t="s">
        <v>19</v>
      </c>
    </row>
    <row r="1436" spans="1:24" x14ac:dyDescent="0.3">
      <c r="A1436" s="1">
        <v>45498.58315972222</v>
      </c>
      <c r="B1436" s="1" t="str">
        <f>TEXT(sensor_data[[#This Row],[Timestamp]], "MMMM")</f>
        <v>July</v>
      </c>
      <c r="C14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36" s="2">
        <f>MONTH(sensor_data[[#This Row],[Timestamp]])</f>
        <v>7</v>
      </c>
      <c r="E1436" s="2">
        <f>DAY(sensor_data[[#This Row],[Timestamp]])</f>
        <v>25</v>
      </c>
      <c r="F1436" t="s">
        <v>549</v>
      </c>
      <c r="H1436">
        <v>83.1</v>
      </c>
      <c r="I1436">
        <v>56.5</v>
      </c>
      <c r="J1436" t="b">
        <v>0</v>
      </c>
      <c r="K1436">
        <v>4</v>
      </c>
      <c r="L1436" t="str">
        <f>IF(sensor_data[[#This Row],[HVAC Setting]]&lt;=2, "Low", IF(sensor_data[[#This Row],[HVAC Setting]]=3, "Normal", "High"))</f>
        <v>High</v>
      </c>
      <c r="M1436">
        <v>21</v>
      </c>
      <c r="N1436">
        <v>21</v>
      </c>
      <c r="O1436">
        <f>(sensor_data[[#This Row],[Energy Consumption]]-AVERAGE(sensor_data[Energy Consumption]))/_xlfn.STDEV.P(sensor_data[Energy Consumption])</f>
        <v>-4.6683174700404085E-3</v>
      </c>
      <c r="P1436" t="str">
        <f>IF(ABS(sensor_data[[#This Row],[z_zcore]])&gt;3, "Outlier", "Normal")</f>
        <v>Normal</v>
      </c>
      <c r="Q1436">
        <f>AVERAGEIF(sensor_data[Unit ID], sensor_data[[#This Row],[Unit ID]], sensor_data[EC])</f>
        <v>17.658823529411762</v>
      </c>
      <c r="R1436">
        <f>IF(ISBLANK(sensor_data[[#This Row],[EC]]), sensor_data[[#This Row],[average]], sensor_data[[#This Row],[EC]])</f>
        <v>21</v>
      </c>
      <c r="S1436" t="str">
        <f>IF(sensor_data[[#This Row],[Filled Energy Consumption]]&gt;AVERAGE(sensor_data[Filled Energy Consumption]), "High", "Low")</f>
        <v>High</v>
      </c>
      <c r="T1436" t="s">
        <v>179</v>
      </c>
      <c r="U1436" t="b">
        <v>0</v>
      </c>
      <c r="V1436">
        <v>23</v>
      </c>
      <c r="W1436">
        <v>1</v>
      </c>
      <c r="X1436" t="s">
        <v>14</v>
      </c>
    </row>
    <row r="1437" spans="1:24" x14ac:dyDescent="0.3">
      <c r="A1437" s="1">
        <v>45464.385717592595</v>
      </c>
      <c r="B1437" s="1" t="str">
        <f>TEXT(sensor_data[[#This Row],[Timestamp]], "MMMM")</f>
        <v>June</v>
      </c>
      <c r="C14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37" s="2">
        <f>MONTH(sensor_data[[#This Row],[Timestamp]])</f>
        <v>6</v>
      </c>
      <c r="E1437" s="2">
        <f>DAY(sensor_data[[#This Row],[Timestamp]])</f>
        <v>21</v>
      </c>
      <c r="F1437" t="s">
        <v>549</v>
      </c>
      <c r="H1437">
        <v>96.2</v>
      </c>
      <c r="I1437">
        <v>60.3</v>
      </c>
      <c r="J1437" t="b">
        <v>0</v>
      </c>
      <c r="K1437">
        <v>3</v>
      </c>
      <c r="L1437" t="str">
        <f>IF(sensor_data[[#This Row],[HVAC Setting]]&lt;=2, "Low", IF(sensor_data[[#This Row],[HVAC Setting]]=3, "Normal", "High"))</f>
        <v>Normal</v>
      </c>
      <c r="M1437">
        <v>17</v>
      </c>
      <c r="N1437">
        <v>17</v>
      </c>
      <c r="O1437">
        <f>(sensor_data[[#This Row],[Energy Consumption]]-AVERAGE(sensor_data[Energy Consumption]))/_xlfn.STDEV.P(sensor_data[Energy Consumption])</f>
        <v>-5.1181589523909048E-2</v>
      </c>
      <c r="P1437" t="str">
        <f>IF(ABS(sensor_data[[#This Row],[z_zcore]])&gt;3, "Outlier", "Normal")</f>
        <v>Normal</v>
      </c>
      <c r="Q1437">
        <f>AVERAGEIF(sensor_data[Unit ID], sensor_data[[#This Row],[Unit ID]], sensor_data[EC])</f>
        <v>17.658823529411762</v>
      </c>
      <c r="R1437">
        <f>IF(ISBLANK(sensor_data[[#This Row],[EC]]), sensor_data[[#This Row],[average]], sensor_data[[#This Row],[EC]])</f>
        <v>17</v>
      </c>
      <c r="S1437" t="str">
        <f>IF(sensor_data[[#This Row],[Filled Energy Consumption]]&gt;AVERAGE(sensor_data[Filled Energy Consumption]), "High", "Low")</f>
        <v>Low</v>
      </c>
      <c r="T1437" t="s">
        <v>457</v>
      </c>
      <c r="U1437" t="b">
        <v>0</v>
      </c>
      <c r="V1437">
        <v>3</v>
      </c>
      <c r="W1437">
        <v>0</v>
      </c>
      <c r="X1437" t="s">
        <v>17</v>
      </c>
    </row>
    <row r="1438" spans="1:24" x14ac:dyDescent="0.3">
      <c r="A1438" s="1">
        <v>45555.108194444445</v>
      </c>
      <c r="B1438" s="1" t="str">
        <f>TEXT(sensor_data[[#This Row],[Timestamp]], "MMMM")</f>
        <v>September</v>
      </c>
      <c r="C14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38" s="2">
        <f>MONTH(sensor_data[[#This Row],[Timestamp]])</f>
        <v>9</v>
      </c>
      <c r="E1438" s="2">
        <f>DAY(sensor_data[[#This Row],[Timestamp]])</f>
        <v>20</v>
      </c>
      <c r="F1438" t="s">
        <v>549</v>
      </c>
      <c r="H1438">
        <v>66.400000000000006</v>
      </c>
      <c r="I1438">
        <v>38.700000000000003</v>
      </c>
      <c r="J1438" t="b">
        <v>0</v>
      </c>
      <c r="K1438">
        <v>1</v>
      </c>
      <c r="L1438" t="str">
        <f>IF(sensor_data[[#This Row],[HVAC Setting]]&lt;=2, "Low", IF(sensor_data[[#This Row],[HVAC Setting]]=3, "Normal", "High"))</f>
        <v>Low</v>
      </c>
      <c r="M1438">
        <v>5</v>
      </c>
      <c r="N1438">
        <v>5</v>
      </c>
      <c r="O1438">
        <f>(sensor_data[[#This Row],[Energy Consumption]]-AVERAGE(sensor_data[Energy Consumption]))/_xlfn.STDEV.P(sensor_data[Energy Consumption])</f>
        <v>-0.19072140568551499</v>
      </c>
      <c r="P1438" t="str">
        <f>IF(ABS(sensor_data[[#This Row],[z_zcore]])&gt;3, "Outlier", "Normal")</f>
        <v>Normal</v>
      </c>
      <c r="Q1438">
        <f>AVERAGEIF(sensor_data[Unit ID], sensor_data[[#This Row],[Unit ID]], sensor_data[EC])</f>
        <v>17.658823529411762</v>
      </c>
      <c r="R1438">
        <f>IF(ISBLANK(sensor_data[[#This Row],[EC]]), sensor_data[[#This Row],[average]], sensor_data[[#This Row],[EC]])</f>
        <v>5</v>
      </c>
      <c r="S1438" t="str">
        <f>IF(sensor_data[[#This Row],[Filled Energy Consumption]]&gt;AVERAGE(sensor_data[Filled Energy Consumption]), "High", "Low")</f>
        <v>Low</v>
      </c>
      <c r="T1438" t="s">
        <v>77</v>
      </c>
      <c r="U1438" t="b">
        <v>0</v>
      </c>
      <c r="V1438">
        <v>18</v>
      </c>
      <c r="W1438">
        <v>0</v>
      </c>
      <c r="X1438" t="s">
        <v>14</v>
      </c>
    </row>
    <row r="1439" spans="1:24" x14ac:dyDescent="0.3">
      <c r="A1439" s="1">
        <v>45371.784386574072</v>
      </c>
      <c r="B1439" s="1" t="str">
        <f>TEXT(sensor_data[[#This Row],[Timestamp]], "MMMM")</f>
        <v>March</v>
      </c>
      <c r="C14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39" s="2">
        <f>MONTH(sensor_data[[#This Row],[Timestamp]])</f>
        <v>3</v>
      </c>
      <c r="E1439" s="2">
        <f>DAY(sensor_data[[#This Row],[Timestamp]])</f>
        <v>20</v>
      </c>
      <c r="F1439" t="s">
        <v>549</v>
      </c>
      <c r="H1439">
        <v>75</v>
      </c>
      <c r="I1439">
        <v>42.2</v>
      </c>
      <c r="J1439" t="b">
        <v>1</v>
      </c>
      <c r="K1439">
        <v>4</v>
      </c>
      <c r="L1439" t="str">
        <f>IF(sensor_data[[#This Row],[HVAC Setting]]&lt;=2, "Low", IF(sensor_data[[#This Row],[HVAC Setting]]=3, "Normal", "High"))</f>
        <v>High</v>
      </c>
      <c r="M1439">
        <v>24.17</v>
      </c>
      <c r="N1439">
        <v>24.17</v>
      </c>
      <c r="O1439">
        <f>(sensor_data[[#This Row],[Energy Consumption]]-AVERAGE(sensor_data[Energy Consumption]))/_xlfn.STDEV.P(sensor_data[Energy Consumption])</f>
        <v>3.2193450632650514E-2</v>
      </c>
      <c r="P1439" t="str">
        <f>IF(ABS(sensor_data[[#This Row],[z_zcore]])&gt;3, "Outlier", "Normal")</f>
        <v>Normal</v>
      </c>
      <c r="Q1439">
        <f>AVERAGEIF(sensor_data[Unit ID], sensor_data[[#This Row],[Unit ID]], sensor_data[EC])</f>
        <v>17.658823529411762</v>
      </c>
      <c r="R1439">
        <f>IF(ISBLANK(sensor_data[[#This Row],[EC]]), sensor_data[[#This Row],[average]], sensor_data[[#This Row],[EC]])</f>
        <v>24.17</v>
      </c>
      <c r="S1439" t="str">
        <f>IF(sensor_data[[#This Row],[Filled Energy Consumption]]&gt;AVERAGE(sensor_data[Filled Energy Consumption]), "High", "Low")</f>
        <v>High</v>
      </c>
      <c r="T1439" t="s">
        <v>379</v>
      </c>
      <c r="U1439" t="b">
        <v>1</v>
      </c>
      <c r="V1439">
        <v>4</v>
      </c>
      <c r="W1439">
        <v>1</v>
      </c>
      <c r="X1439" t="s">
        <v>19</v>
      </c>
    </row>
    <row r="1440" spans="1:24" x14ac:dyDescent="0.3">
      <c r="A1440" s="1">
        <v>45436.510636574072</v>
      </c>
      <c r="B1440" s="1" t="str">
        <f>TEXT(sensor_data[[#This Row],[Timestamp]], "MMMM")</f>
        <v>May</v>
      </c>
      <c r="C14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40" s="2">
        <f>MONTH(sensor_data[[#This Row],[Timestamp]])</f>
        <v>5</v>
      </c>
      <c r="E1440" s="2">
        <f>DAY(sensor_data[[#This Row],[Timestamp]])</f>
        <v>24</v>
      </c>
      <c r="F1440" t="s">
        <v>549</v>
      </c>
      <c r="H1440">
        <v>71.7</v>
      </c>
      <c r="I1440">
        <v>41.6</v>
      </c>
      <c r="J1440" t="b">
        <v>1</v>
      </c>
      <c r="K1440">
        <v>2</v>
      </c>
      <c r="L1440" t="str">
        <f>IF(sensor_data[[#This Row],[HVAC Setting]]&lt;=2, "Low", IF(sensor_data[[#This Row],[HVAC Setting]]=3, "Normal", "High"))</f>
        <v>Low</v>
      </c>
      <c r="M1440">
        <v>11.9</v>
      </c>
      <c r="N1440">
        <v>11.9</v>
      </c>
      <c r="O1440">
        <f>(sensor_data[[#This Row],[Energy Consumption]]-AVERAGE(sensor_data[Energy Consumption]))/_xlfn.STDEV.P(sensor_data[Energy Consumption])</f>
        <v>-0.11048601139259157</v>
      </c>
      <c r="P1440" t="str">
        <f>IF(ABS(sensor_data[[#This Row],[z_zcore]])&gt;3, "Outlier", "Normal")</f>
        <v>Normal</v>
      </c>
      <c r="Q1440">
        <f>AVERAGEIF(sensor_data[Unit ID], sensor_data[[#This Row],[Unit ID]], sensor_data[EC])</f>
        <v>17.658823529411762</v>
      </c>
      <c r="R1440">
        <f>IF(ISBLANK(sensor_data[[#This Row],[EC]]), sensor_data[[#This Row],[average]], sensor_data[[#This Row],[EC]])</f>
        <v>11.9</v>
      </c>
      <c r="S1440" t="str">
        <f>IF(sensor_data[[#This Row],[Filled Energy Consumption]]&gt;AVERAGE(sensor_data[Filled Energy Consumption]), "High", "Low")</f>
        <v>Low</v>
      </c>
      <c r="T1440" t="s">
        <v>527</v>
      </c>
      <c r="U1440" t="b">
        <v>1</v>
      </c>
      <c r="V1440">
        <v>5</v>
      </c>
      <c r="W1440">
        <v>1</v>
      </c>
      <c r="X1440" t="s">
        <v>14</v>
      </c>
    </row>
    <row r="1441" spans="1:24" x14ac:dyDescent="0.3">
      <c r="A1441" s="1">
        <v>45445.672812500001</v>
      </c>
      <c r="B1441" s="1" t="str">
        <f>TEXT(sensor_data[[#This Row],[Timestamp]], "MMMM")</f>
        <v>June</v>
      </c>
      <c r="C14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41" s="2">
        <f>MONTH(sensor_data[[#This Row],[Timestamp]])</f>
        <v>6</v>
      </c>
      <c r="E1441" s="2">
        <f>DAY(sensor_data[[#This Row],[Timestamp]])</f>
        <v>2</v>
      </c>
      <c r="F1441" t="s">
        <v>549</v>
      </c>
      <c r="H1441">
        <v>96.4</v>
      </c>
      <c r="I1441">
        <v>63.2</v>
      </c>
      <c r="J1441" t="b">
        <v>0</v>
      </c>
      <c r="K1441">
        <v>2.5</v>
      </c>
      <c r="L1441" t="str">
        <f>IF(sensor_data[[#This Row],[HVAC Setting]]&lt;=2, "Low", IF(sensor_data[[#This Row],[HVAC Setting]]=3, "Normal", "High"))</f>
        <v>High</v>
      </c>
      <c r="M1441">
        <v>15.23</v>
      </c>
      <c r="N1441">
        <v>15.23</v>
      </c>
      <c r="O1441">
        <f>(sensor_data[[#This Row],[Energy Consumption]]-AVERAGE(sensor_data[Energy Consumption]))/_xlfn.STDEV.P(sensor_data[Energy Consumption])</f>
        <v>-7.1763712407745914E-2</v>
      </c>
      <c r="P1441" t="str">
        <f>IF(ABS(sensor_data[[#This Row],[z_zcore]])&gt;3, "Outlier", "Normal")</f>
        <v>Normal</v>
      </c>
      <c r="Q1441">
        <f>AVERAGEIF(sensor_data[Unit ID], sensor_data[[#This Row],[Unit ID]], sensor_data[EC])</f>
        <v>17.658823529411762</v>
      </c>
      <c r="R1441">
        <f>IF(ISBLANK(sensor_data[[#This Row],[EC]]), sensor_data[[#This Row],[average]], sensor_data[[#This Row],[EC]])</f>
        <v>15.23</v>
      </c>
      <c r="S1441" t="str">
        <f>IF(sensor_data[[#This Row],[Filled Energy Consumption]]&gt;AVERAGE(sensor_data[Filled Energy Consumption]), "High", "Low")</f>
        <v>Low</v>
      </c>
      <c r="T1441" t="s">
        <v>117</v>
      </c>
      <c r="U1441" t="b">
        <v>0</v>
      </c>
      <c r="V1441">
        <v>15</v>
      </c>
      <c r="W1441">
        <v>0</v>
      </c>
      <c r="X1441" t="s">
        <v>17</v>
      </c>
    </row>
    <row r="1442" spans="1:24" x14ac:dyDescent="0.3">
      <c r="A1442" s="1">
        <v>45522.52747685185</v>
      </c>
      <c r="B1442" s="1" t="str">
        <f>TEXT(sensor_data[[#This Row],[Timestamp]], "MMMM")</f>
        <v>August</v>
      </c>
      <c r="C14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42" s="2">
        <f>MONTH(sensor_data[[#This Row],[Timestamp]])</f>
        <v>8</v>
      </c>
      <c r="E1442" s="2">
        <f>DAY(sensor_data[[#This Row],[Timestamp]])</f>
        <v>18</v>
      </c>
      <c r="F1442" t="s">
        <v>550</v>
      </c>
      <c r="H1442">
        <v>98.9</v>
      </c>
      <c r="I1442">
        <v>55.6</v>
      </c>
      <c r="J1442" t="b">
        <v>1</v>
      </c>
      <c r="K1442">
        <v>3.5</v>
      </c>
      <c r="L1442" t="str">
        <f>IF(sensor_data[[#This Row],[HVAC Setting]]&lt;=2, "Low", IF(sensor_data[[#This Row],[HVAC Setting]]=3, "Normal", "High"))</f>
        <v>High</v>
      </c>
      <c r="M1442">
        <v>22.07</v>
      </c>
      <c r="N1442">
        <v>22.07</v>
      </c>
      <c r="O1442">
        <f>(sensor_data[[#This Row],[Energy Consumption]]-AVERAGE(sensor_data[Energy Consumption]))/_xlfn.STDEV.P(sensor_data[Energy Consumption])</f>
        <v>7.7739828043694569E-3</v>
      </c>
      <c r="P1442" t="str">
        <f>IF(ABS(sensor_data[[#This Row],[z_zcore]])&gt;3, "Outlier", "Normal")</f>
        <v>Normal</v>
      </c>
      <c r="Q1442">
        <f>AVERAGEIF(sensor_data[Unit ID], sensor_data[[#This Row],[Unit ID]], sensor_data[EC])</f>
        <v>17.084374999999998</v>
      </c>
      <c r="R1442">
        <f>IF(ISBLANK(sensor_data[[#This Row],[EC]]), sensor_data[[#This Row],[average]], sensor_data[[#This Row],[EC]])</f>
        <v>22.07</v>
      </c>
      <c r="S1442" t="str">
        <f>IF(sensor_data[[#This Row],[Filled Energy Consumption]]&gt;AVERAGE(sensor_data[Filled Energy Consumption]), "High", "Low")</f>
        <v>High</v>
      </c>
      <c r="T1442" t="s">
        <v>382</v>
      </c>
      <c r="U1442" t="b">
        <v>1</v>
      </c>
      <c r="V1442">
        <v>24</v>
      </c>
      <c r="W1442">
        <v>0</v>
      </c>
      <c r="X1442" t="s">
        <v>17</v>
      </c>
    </row>
    <row r="1443" spans="1:24" x14ac:dyDescent="0.3">
      <c r="A1443" s="1">
        <v>45575.310648148145</v>
      </c>
      <c r="B1443" s="1" t="str">
        <f>TEXT(sensor_data[[#This Row],[Timestamp]], "MMMM")</f>
        <v>October</v>
      </c>
      <c r="C14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43" s="2">
        <f>MONTH(sensor_data[[#This Row],[Timestamp]])</f>
        <v>10</v>
      </c>
      <c r="E1443" s="2">
        <f>DAY(sensor_data[[#This Row],[Timestamp]])</f>
        <v>10</v>
      </c>
      <c r="F1443" t="s">
        <v>550</v>
      </c>
      <c r="H1443">
        <v>77.400000000000006</v>
      </c>
      <c r="I1443">
        <v>35</v>
      </c>
      <c r="J1443" t="b">
        <v>0</v>
      </c>
      <c r="K1443">
        <v>2</v>
      </c>
      <c r="L1443" t="str">
        <f>IF(sensor_data[[#This Row],[HVAC Setting]]&lt;=2, "Low", IF(sensor_data[[#This Row],[HVAC Setting]]=3, "Normal", "High"))</f>
        <v>Low</v>
      </c>
      <c r="M1443">
        <v>10</v>
      </c>
      <c r="N1443">
        <v>10</v>
      </c>
      <c r="O1443">
        <f>(sensor_data[[#This Row],[Energy Consumption]]-AVERAGE(sensor_data[Energy Consumption]))/_xlfn.STDEV.P(sensor_data[Energy Consumption])</f>
        <v>-0.13257981561817916</v>
      </c>
      <c r="P1443" t="str">
        <f>IF(ABS(sensor_data[[#This Row],[z_zcore]])&gt;3, "Outlier", "Normal")</f>
        <v>Normal</v>
      </c>
      <c r="Q1443">
        <f>AVERAGEIF(sensor_data[Unit ID], sensor_data[[#This Row],[Unit ID]], sensor_data[EC])</f>
        <v>17.084374999999998</v>
      </c>
      <c r="R1443">
        <f>IF(ISBLANK(sensor_data[[#This Row],[EC]]), sensor_data[[#This Row],[average]], sensor_data[[#This Row],[EC]])</f>
        <v>10</v>
      </c>
      <c r="S1443" t="str">
        <f>IF(sensor_data[[#This Row],[Filled Energy Consumption]]&gt;AVERAGE(sensor_data[Filled Energy Consumption]), "High", "Low")</f>
        <v>Low</v>
      </c>
      <c r="T1443" t="s">
        <v>311</v>
      </c>
      <c r="U1443" t="b">
        <v>0</v>
      </c>
      <c r="V1443">
        <v>10</v>
      </c>
      <c r="W1443">
        <v>1</v>
      </c>
      <c r="X1443" t="s">
        <v>19</v>
      </c>
    </row>
    <row r="1444" spans="1:24" x14ac:dyDescent="0.3">
      <c r="A1444" s="1">
        <v>45409.493750000001</v>
      </c>
      <c r="B1444" s="1" t="str">
        <f>TEXT(sensor_data[[#This Row],[Timestamp]], "MMMM")</f>
        <v>April</v>
      </c>
      <c r="C14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44" s="2">
        <f>MONTH(sensor_data[[#This Row],[Timestamp]])</f>
        <v>4</v>
      </c>
      <c r="E1444" s="2">
        <f>DAY(sensor_data[[#This Row],[Timestamp]])</f>
        <v>27</v>
      </c>
      <c r="F1444" t="s">
        <v>550</v>
      </c>
      <c r="H1444">
        <v>62.5</v>
      </c>
      <c r="I1444">
        <v>46.6</v>
      </c>
      <c r="J1444" t="b">
        <v>0</v>
      </c>
      <c r="K1444">
        <v>2.5</v>
      </c>
      <c r="L1444" t="str">
        <f>IF(sensor_data[[#This Row],[HVAC Setting]]&lt;=2, "Low", IF(sensor_data[[#This Row],[HVAC Setting]]=3, "Normal", "High"))</f>
        <v>High</v>
      </c>
      <c r="M1444">
        <v>13.12</v>
      </c>
      <c r="N1444">
        <v>13.12</v>
      </c>
      <c r="O1444">
        <f>(sensor_data[[#This Row],[Energy Consumption]]-AVERAGE(sensor_data[Energy Consumption]))/_xlfn.STDEV.P(sensor_data[Energy Consumption])</f>
        <v>-9.6299463416161649E-2</v>
      </c>
      <c r="P1444" t="str">
        <f>IF(ABS(sensor_data[[#This Row],[z_zcore]])&gt;3, "Outlier", "Normal")</f>
        <v>Normal</v>
      </c>
      <c r="Q1444">
        <f>AVERAGEIF(sensor_data[Unit ID], sensor_data[[#This Row],[Unit ID]], sensor_data[EC])</f>
        <v>17.084374999999998</v>
      </c>
      <c r="R1444">
        <f>IF(ISBLANK(sensor_data[[#This Row],[EC]]), sensor_data[[#This Row],[average]], sensor_data[[#This Row],[EC]])</f>
        <v>13.12</v>
      </c>
      <c r="S1444" t="str">
        <f>IF(sensor_data[[#This Row],[Filled Energy Consumption]]&gt;AVERAGE(sensor_data[Filled Energy Consumption]), "High", "Low")</f>
        <v>Low</v>
      </c>
      <c r="T1444" t="s">
        <v>161</v>
      </c>
      <c r="U1444" t="b">
        <v>0</v>
      </c>
      <c r="V1444">
        <v>11</v>
      </c>
      <c r="W1444">
        <v>0</v>
      </c>
      <c r="X1444" t="s">
        <v>19</v>
      </c>
    </row>
    <row r="1445" spans="1:24" x14ac:dyDescent="0.3">
      <c r="A1445" s="1">
        <v>45564.478437500002</v>
      </c>
      <c r="B1445" s="1" t="str">
        <f>TEXT(sensor_data[[#This Row],[Timestamp]], "MMMM")</f>
        <v>September</v>
      </c>
      <c r="C14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45" s="2">
        <f>MONTH(sensor_data[[#This Row],[Timestamp]])</f>
        <v>9</v>
      </c>
      <c r="E1445" s="2">
        <f>DAY(sensor_data[[#This Row],[Timestamp]])</f>
        <v>29</v>
      </c>
      <c r="F1445" t="s">
        <v>550</v>
      </c>
      <c r="H1445">
        <v>73.400000000000006</v>
      </c>
      <c r="I1445">
        <v>50.7</v>
      </c>
      <c r="J1445" t="b">
        <v>1</v>
      </c>
      <c r="K1445">
        <v>2.5</v>
      </c>
      <c r="L1445" t="str">
        <f>IF(sensor_data[[#This Row],[HVAC Setting]]&lt;=2, "Low", IF(sensor_data[[#This Row],[HVAC Setting]]=3, "Normal", "High"))</f>
        <v>High</v>
      </c>
      <c r="M1445">
        <v>14.91</v>
      </c>
      <c r="N1445">
        <v>14.91</v>
      </c>
      <c r="O1445">
        <f>(sensor_data[[#This Row],[Energy Consumption]]-AVERAGE(sensor_data[Energy Consumption]))/_xlfn.STDEV.P(sensor_data[Energy Consumption])</f>
        <v>-7.5484774172055416E-2</v>
      </c>
      <c r="P1445" t="str">
        <f>IF(ABS(sensor_data[[#This Row],[z_zcore]])&gt;3, "Outlier", "Normal")</f>
        <v>Normal</v>
      </c>
      <c r="Q1445">
        <f>AVERAGEIF(sensor_data[Unit ID], sensor_data[[#This Row],[Unit ID]], sensor_data[EC])</f>
        <v>17.084374999999998</v>
      </c>
      <c r="R1445">
        <f>IF(ISBLANK(sensor_data[[#This Row],[EC]]), sensor_data[[#This Row],[average]], sensor_data[[#This Row],[EC]])</f>
        <v>14.91</v>
      </c>
      <c r="S1445" t="str">
        <f>IF(sensor_data[[#This Row],[Filled Energy Consumption]]&gt;AVERAGE(sensor_data[Filled Energy Consumption]), "High", "Low")</f>
        <v>Low</v>
      </c>
      <c r="T1445" t="s">
        <v>538</v>
      </c>
      <c r="U1445" t="b">
        <v>1</v>
      </c>
      <c r="V1445">
        <v>2</v>
      </c>
      <c r="W1445">
        <v>1</v>
      </c>
      <c r="X1445" t="s">
        <v>17</v>
      </c>
    </row>
    <row r="1446" spans="1:24" x14ac:dyDescent="0.3">
      <c r="A1446" s="1">
        <v>45560.144131944442</v>
      </c>
      <c r="B1446" s="1" t="str">
        <f>TEXT(sensor_data[[#This Row],[Timestamp]], "MMMM")</f>
        <v>September</v>
      </c>
      <c r="C14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46" s="2">
        <f>MONTH(sensor_data[[#This Row],[Timestamp]])</f>
        <v>9</v>
      </c>
      <c r="E1446" s="2">
        <f>DAY(sensor_data[[#This Row],[Timestamp]])</f>
        <v>25</v>
      </c>
      <c r="F1446" t="s">
        <v>550</v>
      </c>
      <c r="H1446">
        <v>72.599999999999994</v>
      </c>
      <c r="I1446">
        <v>31.2</v>
      </c>
      <c r="J1446" t="b">
        <v>0</v>
      </c>
      <c r="K1446">
        <v>0</v>
      </c>
      <c r="L1446" t="str">
        <f>IF(sensor_data[[#This Row],[HVAC Setting]]&lt;=2, "Low", IF(sensor_data[[#This Row],[HVAC Setting]]=3, "Normal", "High"))</f>
        <v>Low</v>
      </c>
      <c r="O1446">
        <f>(sensor_data[[#This Row],[Energy Consumption]]-AVERAGE(sensor_data[Energy Consumption]))/_xlfn.STDEV.P(sensor_data[Energy Consumption])</f>
        <v>-0.24886299575285079</v>
      </c>
      <c r="P1446" t="str">
        <f>IF(ABS(sensor_data[[#This Row],[z_zcore]])&gt;3, "Outlier", "Normal")</f>
        <v>Normal</v>
      </c>
      <c r="Q1446">
        <f>AVERAGEIF(sensor_data[Unit ID], sensor_data[[#This Row],[Unit ID]], sensor_data[EC])</f>
        <v>17.084374999999998</v>
      </c>
      <c r="R1446">
        <f>IF(ISBLANK(sensor_data[[#This Row],[EC]]), sensor_data[[#This Row],[average]], sensor_data[[#This Row],[EC]])</f>
        <v>17.084374999999998</v>
      </c>
      <c r="S1446" t="str">
        <f>IF(sensor_data[[#This Row],[Filled Energy Consumption]]&gt;AVERAGE(sensor_data[Filled Energy Consumption]), "High", "Low")</f>
        <v>Low</v>
      </c>
      <c r="T1446" t="s">
        <v>295</v>
      </c>
      <c r="U1446" t="b">
        <v>0</v>
      </c>
      <c r="V1446">
        <v>24</v>
      </c>
      <c r="W1446">
        <v>0</v>
      </c>
      <c r="X1446" t="s">
        <v>19</v>
      </c>
    </row>
    <row r="1447" spans="1:24" x14ac:dyDescent="0.3">
      <c r="A1447" s="1">
        <v>45540.060011574074</v>
      </c>
      <c r="B1447" s="1" t="str">
        <f>TEXT(sensor_data[[#This Row],[Timestamp]], "MMMM")</f>
        <v>September</v>
      </c>
      <c r="C14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47" s="2">
        <f>MONTH(sensor_data[[#This Row],[Timestamp]])</f>
        <v>9</v>
      </c>
      <c r="E1447" s="2">
        <f>DAY(sensor_data[[#This Row],[Timestamp]])</f>
        <v>5</v>
      </c>
      <c r="F1447" t="s">
        <v>550</v>
      </c>
      <c r="H1447">
        <v>66.599999999999994</v>
      </c>
      <c r="I1447">
        <v>45.1</v>
      </c>
      <c r="J1447" t="b">
        <v>0</v>
      </c>
      <c r="K1447">
        <v>2</v>
      </c>
      <c r="L1447" t="str">
        <f>IF(sensor_data[[#This Row],[HVAC Setting]]&lt;=2, "Low", IF(sensor_data[[#This Row],[HVAC Setting]]=3, "Normal", "High"))</f>
        <v>Low</v>
      </c>
      <c r="M1447">
        <v>10</v>
      </c>
      <c r="N1447">
        <v>10</v>
      </c>
      <c r="O1447">
        <f>(sensor_data[[#This Row],[Energy Consumption]]-AVERAGE(sensor_data[Energy Consumption]))/_xlfn.STDEV.P(sensor_data[Energy Consumption])</f>
        <v>-0.13257981561817916</v>
      </c>
      <c r="P1447" t="str">
        <f>IF(ABS(sensor_data[[#This Row],[z_zcore]])&gt;3, "Outlier", "Normal")</f>
        <v>Normal</v>
      </c>
      <c r="Q1447">
        <f>AVERAGEIF(sensor_data[Unit ID], sensor_data[[#This Row],[Unit ID]], sensor_data[EC])</f>
        <v>17.084374999999998</v>
      </c>
      <c r="R1447">
        <f>IF(ISBLANK(sensor_data[[#This Row],[EC]]), sensor_data[[#This Row],[average]], sensor_data[[#This Row],[EC]])</f>
        <v>10</v>
      </c>
      <c r="S1447" t="str">
        <f>IF(sensor_data[[#This Row],[Filled Energy Consumption]]&gt;AVERAGE(sensor_data[Filled Energy Consumption]), "High", "Low")</f>
        <v>Low</v>
      </c>
      <c r="T1447" t="s">
        <v>367</v>
      </c>
      <c r="U1447" t="b">
        <v>0</v>
      </c>
      <c r="V1447">
        <v>19</v>
      </c>
      <c r="W1447">
        <v>0</v>
      </c>
      <c r="X1447" t="s">
        <v>19</v>
      </c>
    </row>
    <row r="1448" spans="1:24" x14ac:dyDescent="0.3">
      <c r="A1448" s="1">
        <v>45647.974560185183</v>
      </c>
      <c r="B1448" s="1" t="str">
        <f>TEXT(sensor_data[[#This Row],[Timestamp]], "MMMM")</f>
        <v>December</v>
      </c>
      <c r="C14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48" s="2">
        <f>MONTH(sensor_data[[#This Row],[Timestamp]])</f>
        <v>12</v>
      </c>
      <c r="E1448" s="2">
        <f>DAY(sensor_data[[#This Row],[Timestamp]])</f>
        <v>21</v>
      </c>
      <c r="F1448" t="s">
        <v>550</v>
      </c>
      <c r="H1448">
        <v>45.7</v>
      </c>
      <c r="I1448">
        <v>25.9</v>
      </c>
      <c r="J1448" t="b">
        <v>0</v>
      </c>
      <c r="K1448">
        <v>3.5</v>
      </c>
      <c r="L1448" t="str">
        <f>IF(sensor_data[[#This Row],[HVAC Setting]]&lt;=2, "Low", IF(sensor_data[[#This Row],[HVAC Setting]]=3, "Normal", "High"))</f>
        <v>High</v>
      </c>
      <c r="O1448">
        <f>(sensor_data[[#This Row],[Energy Consumption]]-AVERAGE(sensor_data[Energy Consumption]))/_xlfn.STDEV.P(sensor_data[Energy Consumption])</f>
        <v>-0.24886299575285079</v>
      </c>
      <c r="P1448" t="str">
        <f>IF(ABS(sensor_data[[#This Row],[z_zcore]])&gt;3, "Outlier", "Normal")</f>
        <v>Normal</v>
      </c>
      <c r="Q1448">
        <f>AVERAGEIF(sensor_data[Unit ID], sensor_data[[#This Row],[Unit ID]], sensor_data[EC])</f>
        <v>17.084374999999998</v>
      </c>
      <c r="R1448">
        <f>IF(ISBLANK(sensor_data[[#This Row],[EC]]), sensor_data[[#This Row],[average]], sensor_data[[#This Row],[EC]])</f>
        <v>17.084374999999998</v>
      </c>
      <c r="S1448" t="str">
        <f>IF(sensor_data[[#This Row],[Filled Energy Consumption]]&gt;AVERAGE(sensor_data[Filled Energy Consumption]), "High", "Low")</f>
        <v>Low</v>
      </c>
      <c r="T1448" t="s">
        <v>187</v>
      </c>
      <c r="U1448" t="b">
        <v>0</v>
      </c>
      <c r="V1448">
        <v>17</v>
      </c>
      <c r="W1448">
        <v>0</v>
      </c>
      <c r="X1448" t="s">
        <v>17</v>
      </c>
    </row>
    <row r="1449" spans="1:24" x14ac:dyDescent="0.3">
      <c r="A1449" s="1">
        <v>45417.353148148148</v>
      </c>
      <c r="B1449" s="1" t="str">
        <f>TEXT(sensor_data[[#This Row],[Timestamp]], "MMMM")</f>
        <v>May</v>
      </c>
      <c r="C14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49" s="2">
        <f>MONTH(sensor_data[[#This Row],[Timestamp]])</f>
        <v>5</v>
      </c>
      <c r="E1449" s="2">
        <f>DAY(sensor_data[[#This Row],[Timestamp]])</f>
        <v>5</v>
      </c>
      <c r="F1449" t="s">
        <v>550</v>
      </c>
      <c r="H1449">
        <v>68.099999999999994</v>
      </c>
      <c r="I1449">
        <v>38.6</v>
      </c>
      <c r="J1449" t="b">
        <v>0</v>
      </c>
      <c r="K1449">
        <v>1.5</v>
      </c>
      <c r="L1449" t="str">
        <f>IF(sensor_data[[#This Row],[HVAC Setting]]&lt;=2, "Low", IF(sensor_data[[#This Row],[HVAC Setting]]=3, "Normal", "High"))</f>
        <v>Low</v>
      </c>
      <c r="M1449">
        <v>8.93</v>
      </c>
      <c r="N1449">
        <v>8.93</v>
      </c>
      <c r="O1449">
        <f>(sensor_data[[#This Row],[Energy Consumption]]-AVERAGE(sensor_data[Energy Consumption]))/_xlfn.STDEV.P(sensor_data[Energy Consumption])</f>
        <v>-0.14502211589258904</v>
      </c>
      <c r="P1449" t="str">
        <f>IF(ABS(sensor_data[[#This Row],[z_zcore]])&gt;3, "Outlier", "Normal")</f>
        <v>Normal</v>
      </c>
      <c r="Q1449">
        <f>AVERAGEIF(sensor_data[Unit ID], sensor_data[[#This Row],[Unit ID]], sensor_data[EC])</f>
        <v>17.084374999999998</v>
      </c>
      <c r="R1449">
        <f>IF(ISBLANK(sensor_data[[#This Row],[EC]]), sensor_data[[#This Row],[average]], sensor_data[[#This Row],[EC]])</f>
        <v>8.93</v>
      </c>
      <c r="S1449" t="str">
        <f>IF(sensor_data[[#This Row],[Filled Energy Consumption]]&gt;AVERAGE(sensor_data[Filled Energy Consumption]), "High", "Low")</f>
        <v>Low</v>
      </c>
      <c r="T1449" t="s">
        <v>464</v>
      </c>
      <c r="U1449" t="b">
        <v>0</v>
      </c>
      <c r="V1449">
        <v>12</v>
      </c>
      <c r="W1449">
        <v>1</v>
      </c>
      <c r="X1449" t="s">
        <v>19</v>
      </c>
    </row>
    <row r="1450" spans="1:24" x14ac:dyDescent="0.3">
      <c r="A1450" s="1">
        <v>45625.516886574071</v>
      </c>
      <c r="B1450" s="1" t="str">
        <f>TEXT(sensor_data[[#This Row],[Timestamp]], "MMMM")</f>
        <v>November</v>
      </c>
      <c r="C14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50" s="2">
        <f>MONTH(sensor_data[[#This Row],[Timestamp]])</f>
        <v>11</v>
      </c>
      <c r="E1450" s="2">
        <f>DAY(sensor_data[[#This Row],[Timestamp]])</f>
        <v>29</v>
      </c>
      <c r="F1450" t="s">
        <v>550</v>
      </c>
      <c r="H1450">
        <v>65.3</v>
      </c>
      <c r="I1450">
        <v>41</v>
      </c>
      <c r="J1450" t="b">
        <v>0</v>
      </c>
      <c r="K1450">
        <v>3</v>
      </c>
      <c r="L1450" t="str">
        <f>IF(sensor_data[[#This Row],[HVAC Setting]]&lt;=2, "Low", IF(sensor_data[[#This Row],[HVAC Setting]]=3, "Normal", "High"))</f>
        <v>Normal</v>
      </c>
      <c r="M1450">
        <v>15</v>
      </c>
      <c r="N1450">
        <v>15</v>
      </c>
      <c r="O1450">
        <f>(sensor_data[[#This Row],[Energy Consumption]]-AVERAGE(sensor_data[Energy Consumption]))/_xlfn.STDEV.P(sensor_data[Energy Consumption])</f>
        <v>-7.4438225550843368E-2</v>
      </c>
      <c r="P1450" t="str">
        <f>IF(ABS(sensor_data[[#This Row],[z_zcore]])&gt;3, "Outlier", "Normal")</f>
        <v>Normal</v>
      </c>
      <c r="Q1450">
        <f>AVERAGEIF(sensor_data[Unit ID], sensor_data[[#This Row],[Unit ID]], sensor_data[EC])</f>
        <v>17.084374999999998</v>
      </c>
      <c r="R1450">
        <f>IF(ISBLANK(sensor_data[[#This Row],[EC]]), sensor_data[[#This Row],[average]], sensor_data[[#This Row],[EC]])</f>
        <v>15</v>
      </c>
      <c r="S1450" t="str">
        <f>IF(sensor_data[[#This Row],[Filled Energy Consumption]]&gt;AVERAGE(sensor_data[Filled Energy Consumption]), "High", "Low")</f>
        <v>Low</v>
      </c>
      <c r="T1450" t="s">
        <v>127</v>
      </c>
      <c r="U1450" t="b">
        <v>0</v>
      </c>
      <c r="V1450">
        <v>21</v>
      </c>
      <c r="W1450">
        <v>0</v>
      </c>
      <c r="X1450" t="s">
        <v>19</v>
      </c>
    </row>
    <row r="1451" spans="1:24" x14ac:dyDescent="0.3">
      <c r="A1451" s="1">
        <v>45554.783541666664</v>
      </c>
      <c r="B1451" s="1" t="str">
        <f>TEXT(sensor_data[[#This Row],[Timestamp]], "MMMM")</f>
        <v>September</v>
      </c>
      <c r="C14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51" s="2">
        <f>MONTH(sensor_data[[#This Row],[Timestamp]])</f>
        <v>9</v>
      </c>
      <c r="E1451" s="2">
        <f>DAY(sensor_data[[#This Row],[Timestamp]])</f>
        <v>19</v>
      </c>
      <c r="F1451" t="s">
        <v>550</v>
      </c>
      <c r="H1451">
        <v>65</v>
      </c>
      <c r="I1451">
        <v>51</v>
      </c>
      <c r="J1451" t="b">
        <v>1</v>
      </c>
      <c r="K1451">
        <v>5</v>
      </c>
      <c r="L1451" t="str">
        <f>IF(sensor_data[[#This Row],[HVAC Setting]]&lt;=2, "Low", IF(sensor_data[[#This Row],[HVAC Setting]]=3, "Normal", "High"))</f>
        <v>High</v>
      </c>
      <c r="M1451">
        <v>28.67</v>
      </c>
      <c r="N1451">
        <v>28.67</v>
      </c>
      <c r="O1451">
        <f>(sensor_data[[#This Row],[Energy Consumption]]-AVERAGE(sensor_data[Energy Consumption]))/_xlfn.STDEV.P(sensor_data[Energy Consumption])</f>
        <v>8.4520881693252739E-2</v>
      </c>
      <c r="P1451" t="str">
        <f>IF(ABS(sensor_data[[#This Row],[z_zcore]])&gt;3, "Outlier", "Normal")</f>
        <v>Normal</v>
      </c>
      <c r="Q1451">
        <f>AVERAGEIF(sensor_data[Unit ID], sensor_data[[#This Row],[Unit ID]], sensor_data[EC])</f>
        <v>17.084374999999998</v>
      </c>
      <c r="R1451">
        <f>IF(ISBLANK(sensor_data[[#This Row],[EC]]), sensor_data[[#This Row],[average]], sensor_data[[#This Row],[EC]])</f>
        <v>28.67</v>
      </c>
      <c r="S1451" t="str">
        <f>IF(sensor_data[[#This Row],[Filled Energy Consumption]]&gt;AVERAGE(sensor_data[Filled Energy Consumption]), "High", "Low")</f>
        <v>High</v>
      </c>
      <c r="T1451" t="s">
        <v>15</v>
      </c>
      <c r="U1451" t="b">
        <v>1</v>
      </c>
      <c r="V1451">
        <v>20</v>
      </c>
      <c r="W1451">
        <v>1</v>
      </c>
      <c r="X1451" t="s">
        <v>17</v>
      </c>
    </row>
    <row r="1452" spans="1:24" x14ac:dyDescent="0.3">
      <c r="A1452" s="1">
        <v>45315.626145833332</v>
      </c>
      <c r="B1452" s="1" t="str">
        <f>TEXT(sensor_data[[#This Row],[Timestamp]], "MMMM")</f>
        <v>January</v>
      </c>
      <c r="C14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52" s="2">
        <f>MONTH(sensor_data[[#This Row],[Timestamp]])</f>
        <v>1</v>
      </c>
      <c r="E1452" s="2">
        <f>DAY(sensor_data[[#This Row],[Timestamp]])</f>
        <v>24</v>
      </c>
      <c r="F1452" t="s">
        <v>550</v>
      </c>
      <c r="H1452">
        <v>44.6</v>
      </c>
      <c r="I1452">
        <v>36.700000000000003</v>
      </c>
      <c r="J1452" t="b">
        <v>0</v>
      </c>
      <c r="K1452">
        <v>2</v>
      </c>
      <c r="L1452" t="str">
        <f>IF(sensor_data[[#This Row],[HVAC Setting]]&lt;=2, "Low", IF(sensor_data[[#This Row],[HVAC Setting]]=3, "Normal", "High"))</f>
        <v>Low</v>
      </c>
      <c r="M1452">
        <v>13</v>
      </c>
      <c r="N1452">
        <v>13</v>
      </c>
      <c r="O1452">
        <f>(sensor_data[[#This Row],[Energy Consumption]]-AVERAGE(sensor_data[Energy Consumption]))/_xlfn.STDEV.P(sensor_data[Energy Consumption])</f>
        <v>-9.7694861577777695E-2</v>
      </c>
      <c r="P1452" t="str">
        <f>IF(ABS(sensor_data[[#This Row],[z_zcore]])&gt;3, "Outlier", "Normal")</f>
        <v>Normal</v>
      </c>
      <c r="Q1452">
        <f>AVERAGEIF(sensor_data[Unit ID], sensor_data[[#This Row],[Unit ID]], sensor_data[EC])</f>
        <v>17.084374999999998</v>
      </c>
      <c r="R1452">
        <f>IF(ISBLANK(sensor_data[[#This Row],[EC]]), sensor_data[[#This Row],[average]], sensor_data[[#This Row],[EC]])</f>
        <v>13</v>
      </c>
      <c r="S1452" t="str">
        <f>IF(sensor_data[[#This Row],[Filled Energy Consumption]]&gt;AVERAGE(sensor_data[Filled Energy Consumption]), "High", "Low")</f>
        <v>Low</v>
      </c>
      <c r="T1452" t="s">
        <v>38</v>
      </c>
      <c r="U1452" t="b">
        <v>0</v>
      </c>
      <c r="V1452">
        <v>9</v>
      </c>
      <c r="W1452">
        <v>0</v>
      </c>
      <c r="X1452" t="s">
        <v>14</v>
      </c>
    </row>
    <row r="1453" spans="1:24" x14ac:dyDescent="0.3">
      <c r="A1453" s="1">
        <v>45579.563055555554</v>
      </c>
      <c r="B1453" s="1" t="str">
        <f>TEXT(sensor_data[[#This Row],[Timestamp]], "MMMM")</f>
        <v>October</v>
      </c>
      <c r="C14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53" s="2">
        <f>MONTH(sensor_data[[#This Row],[Timestamp]])</f>
        <v>10</v>
      </c>
      <c r="E1453" s="2">
        <f>DAY(sensor_data[[#This Row],[Timestamp]])</f>
        <v>14</v>
      </c>
      <c r="F1453" t="s">
        <v>550</v>
      </c>
      <c r="H1453">
        <v>60.1</v>
      </c>
      <c r="I1453">
        <v>33.700000000000003</v>
      </c>
      <c r="J1453" t="b">
        <v>0</v>
      </c>
      <c r="K1453">
        <v>1</v>
      </c>
      <c r="L1453" t="str">
        <f>IF(sensor_data[[#This Row],[HVAC Setting]]&lt;=2, "Low", IF(sensor_data[[#This Row],[HVAC Setting]]=3, "Normal", "High"))</f>
        <v>Low</v>
      </c>
      <c r="M1453">
        <v>6</v>
      </c>
      <c r="N1453">
        <v>6</v>
      </c>
      <c r="O1453">
        <f>(sensor_data[[#This Row],[Energy Consumption]]-AVERAGE(sensor_data[Energy Consumption]))/_xlfn.STDEV.P(sensor_data[Energy Consumption])</f>
        <v>-0.17909308767204782</v>
      </c>
      <c r="P1453" t="str">
        <f>IF(ABS(sensor_data[[#This Row],[z_zcore]])&gt;3, "Outlier", "Normal")</f>
        <v>Normal</v>
      </c>
      <c r="Q1453">
        <f>AVERAGEIF(sensor_data[Unit ID], sensor_data[[#This Row],[Unit ID]], sensor_data[EC])</f>
        <v>17.084374999999998</v>
      </c>
      <c r="R1453">
        <f>IF(ISBLANK(sensor_data[[#This Row],[EC]]), sensor_data[[#This Row],[average]], sensor_data[[#This Row],[EC]])</f>
        <v>6</v>
      </c>
      <c r="S1453" t="str">
        <f>IF(sensor_data[[#This Row],[Filled Energy Consumption]]&gt;AVERAGE(sensor_data[Filled Energy Consumption]), "High", "Low")</f>
        <v>Low</v>
      </c>
      <c r="T1453" t="s">
        <v>125</v>
      </c>
      <c r="U1453" t="b">
        <v>0</v>
      </c>
      <c r="V1453">
        <v>13</v>
      </c>
      <c r="W1453">
        <v>1</v>
      </c>
      <c r="X1453" t="s">
        <v>19</v>
      </c>
    </row>
    <row r="1454" spans="1:24" x14ac:dyDescent="0.3">
      <c r="A1454" s="1">
        <v>45402.589143518519</v>
      </c>
      <c r="B1454" s="1" t="str">
        <f>TEXT(sensor_data[[#This Row],[Timestamp]], "MMMM")</f>
        <v>April</v>
      </c>
      <c r="C14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54" s="2">
        <f>MONTH(sensor_data[[#This Row],[Timestamp]])</f>
        <v>4</v>
      </c>
      <c r="E1454" s="2">
        <f>DAY(sensor_data[[#This Row],[Timestamp]])</f>
        <v>20</v>
      </c>
      <c r="F1454" t="s">
        <v>550</v>
      </c>
      <c r="H1454">
        <v>75.5</v>
      </c>
      <c r="I1454">
        <v>50.7</v>
      </c>
      <c r="J1454" t="b">
        <v>1</v>
      </c>
      <c r="K1454">
        <v>4.5</v>
      </c>
      <c r="L1454" t="str">
        <f>IF(sensor_data[[#This Row],[HVAC Setting]]&lt;=2, "Low", IF(sensor_data[[#This Row],[HVAC Setting]]=3, "Normal", "High"))</f>
        <v>High</v>
      </c>
      <c r="O1454">
        <f>(sensor_data[[#This Row],[Energy Consumption]]-AVERAGE(sensor_data[Energy Consumption]))/_xlfn.STDEV.P(sensor_data[Energy Consumption])</f>
        <v>-0.24886299575285079</v>
      </c>
      <c r="P1454" t="str">
        <f>IF(ABS(sensor_data[[#This Row],[z_zcore]])&gt;3, "Outlier", "Normal")</f>
        <v>Normal</v>
      </c>
      <c r="Q1454">
        <f>AVERAGEIF(sensor_data[Unit ID], sensor_data[[#This Row],[Unit ID]], sensor_data[EC])</f>
        <v>17.084374999999998</v>
      </c>
      <c r="R1454">
        <f>IF(ISBLANK(sensor_data[[#This Row],[EC]]), sensor_data[[#This Row],[average]], sensor_data[[#This Row],[EC]])</f>
        <v>17.084374999999998</v>
      </c>
      <c r="S1454" t="str">
        <f>IF(sensor_data[[#This Row],[Filled Energy Consumption]]&gt;AVERAGE(sensor_data[Filled Energy Consumption]), "High", "Low")</f>
        <v>Low</v>
      </c>
      <c r="T1454" t="s">
        <v>334</v>
      </c>
      <c r="U1454" t="b">
        <v>1</v>
      </c>
      <c r="V1454">
        <v>12</v>
      </c>
      <c r="W1454">
        <v>0</v>
      </c>
      <c r="X1454" t="s">
        <v>17</v>
      </c>
    </row>
    <row r="1455" spans="1:24" x14ac:dyDescent="0.3">
      <c r="A1455" s="1">
        <v>45396.959108796298</v>
      </c>
      <c r="B1455" s="1" t="str">
        <f>TEXT(sensor_data[[#This Row],[Timestamp]], "MMMM")</f>
        <v>April</v>
      </c>
      <c r="C14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55" s="2">
        <f>MONTH(sensor_data[[#This Row],[Timestamp]])</f>
        <v>4</v>
      </c>
      <c r="E1455" s="2">
        <f>DAY(sensor_data[[#This Row],[Timestamp]])</f>
        <v>14</v>
      </c>
      <c r="F1455" t="s">
        <v>550</v>
      </c>
      <c r="H1455">
        <v>71.2</v>
      </c>
      <c r="I1455">
        <v>55</v>
      </c>
      <c r="J1455" t="b">
        <v>0</v>
      </c>
      <c r="K1455">
        <v>2.5</v>
      </c>
      <c r="L1455" t="str">
        <f>IF(sensor_data[[#This Row],[HVAC Setting]]&lt;=2, "Low", IF(sensor_data[[#This Row],[HVAC Setting]]=3, "Normal", "High"))</f>
        <v>High</v>
      </c>
      <c r="M1455">
        <v>13.12</v>
      </c>
      <c r="N1455">
        <v>13.12</v>
      </c>
      <c r="O1455">
        <f>(sensor_data[[#This Row],[Energy Consumption]]-AVERAGE(sensor_data[Energy Consumption]))/_xlfn.STDEV.P(sensor_data[Energy Consumption])</f>
        <v>-9.6299463416161649E-2</v>
      </c>
      <c r="P1455" t="str">
        <f>IF(ABS(sensor_data[[#This Row],[z_zcore]])&gt;3, "Outlier", "Normal")</f>
        <v>Normal</v>
      </c>
      <c r="Q1455">
        <f>AVERAGEIF(sensor_data[Unit ID], sensor_data[[#This Row],[Unit ID]], sensor_data[EC])</f>
        <v>17.084374999999998</v>
      </c>
      <c r="R1455">
        <f>IF(ISBLANK(sensor_data[[#This Row],[EC]]), sensor_data[[#This Row],[average]], sensor_data[[#This Row],[EC]])</f>
        <v>13.12</v>
      </c>
      <c r="S1455" t="str">
        <f>IF(sensor_data[[#This Row],[Filled Energy Consumption]]&gt;AVERAGE(sensor_data[Filled Energy Consumption]), "High", "Low")</f>
        <v>Low</v>
      </c>
      <c r="T1455" t="s">
        <v>444</v>
      </c>
      <c r="U1455" t="b">
        <v>0</v>
      </c>
      <c r="V1455">
        <v>13</v>
      </c>
      <c r="W1455">
        <v>0</v>
      </c>
      <c r="X1455" t="s">
        <v>17</v>
      </c>
    </row>
    <row r="1456" spans="1:24" x14ac:dyDescent="0.3">
      <c r="A1456" s="1">
        <v>45294.453981481478</v>
      </c>
      <c r="B1456" s="1" t="str">
        <f>TEXT(sensor_data[[#This Row],[Timestamp]], "MMMM")</f>
        <v>January</v>
      </c>
      <c r="C14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56" s="2">
        <f>MONTH(sensor_data[[#This Row],[Timestamp]])</f>
        <v>1</v>
      </c>
      <c r="E1456" s="2">
        <f>DAY(sensor_data[[#This Row],[Timestamp]])</f>
        <v>3</v>
      </c>
      <c r="F1456" t="s">
        <v>550</v>
      </c>
      <c r="H1456">
        <v>43</v>
      </c>
      <c r="I1456">
        <v>28.3</v>
      </c>
      <c r="J1456" t="b">
        <v>1</v>
      </c>
      <c r="K1456">
        <v>5</v>
      </c>
      <c r="L1456" t="str">
        <f>IF(sensor_data[[#This Row],[HVAC Setting]]&lt;=2, "Low", IF(sensor_data[[#This Row],[HVAC Setting]]=3, "Normal", "High"))</f>
        <v>High</v>
      </c>
      <c r="M1456">
        <v>29.62</v>
      </c>
      <c r="N1456">
        <v>29.62</v>
      </c>
      <c r="O1456">
        <f>(sensor_data[[#This Row],[Energy Consumption]]-AVERAGE(sensor_data[Energy Consumption]))/_xlfn.STDEV.P(sensor_data[Energy Consumption])</f>
        <v>9.5567783806046525E-2</v>
      </c>
      <c r="P1456" t="str">
        <f>IF(ABS(sensor_data[[#This Row],[z_zcore]])&gt;3, "Outlier", "Normal")</f>
        <v>Normal</v>
      </c>
      <c r="Q1456">
        <f>AVERAGEIF(sensor_data[Unit ID], sensor_data[[#This Row],[Unit ID]], sensor_data[EC])</f>
        <v>17.084374999999998</v>
      </c>
      <c r="R1456">
        <f>IF(ISBLANK(sensor_data[[#This Row],[EC]]), sensor_data[[#This Row],[average]], sensor_data[[#This Row],[EC]])</f>
        <v>29.62</v>
      </c>
      <c r="S1456" t="str">
        <f>IF(sensor_data[[#This Row],[Filled Energy Consumption]]&gt;AVERAGE(sensor_data[Filled Energy Consumption]), "High", "Low")</f>
        <v>High</v>
      </c>
      <c r="T1456" t="s">
        <v>365</v>
      </c>
      <c r="U1456" t="b">
        <v>1</v>
      </c>
      <c r="V1456">
        <v>20</v>
      </c>
      <c r="W1456">
        <v>0</v>
      </c>
      <c r="X1456" t="s">
        <v>14</v>
      </c>
    </row>
    <row r="1457" spans="1:24" x14ac:dyDescent="0.3">
      <c r="A1457" s="1">
        <v>45391.095300925925</v>
      </c>
      <c r="B1457" s="1" t="str">
        <f>TEXT(sensor_data[[#This Row],[Timestamp]], "MMMM")</f>
        <v>April</v>
      </c>
      <c r="C14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57" s="2">
        <f>MONTH(sensor_data[[#This Row],[Timestamp]])</f>
        <v>4</v>
      </c>
      <c r="E1457" s="2">
        <f>DAY(sensor_data[[#This Row],[Timestamp]])</f>
        <v>9</v>
      </c>
      <c r="F1457" t="s">
        <v>550</v>
      </c>
      <c r="H1457">
        <v>58.4</v>
      </c>
      <c r="I1457">
        <v>44.1</v>
      </c>
      <c r="J1457" t="b">
        <v>0</v>
      </c>
      <c r="K1457">
        <v>1</v>
      </c>
      <c r="L1457" t="str">
        <f>IF(sensor_data[[#This Row],[HVAC Setting]]&lt;=2, "Low", IF(sensor_data[[#This Row],[HVAC Setting]]=3, "Normal", "High"))</f>
        <v>Low</v>
      </c>
      <c r="O1457">
        <f>(sensor_data[[#This Row],[Energy Consumption]]-AVERAGE(sensor_data[Energy Consumption]))/_xlfn.STDEV.P(sensor_data[Energy Consumption])</f>
        <v>-0.24886299575285079</v>
      </c>
      <c r="P1457" t="str">
        <f>IF(ABS(sensor_data[[#This Row],[z_zcore]])&gt;3, "Outlier", "Normal")</f>
        <v>Normal</v>
      </c>
      <c r="Q1457">
        <f>AVERAGEIF(sensor_data[Unit ID], sensor_data[[#This Row],[Unit ID]], sensor_data[EC])</f>
        <v>17.084374999999998</v>
      </c>
      <c r="R1457">
        <f>IF(ISBLANK(sensor_data[[#This Row],[EC]]), sensor_data[[#This Row],[average]], sensor_data[[#This Row],[EC]])</f>
        <v>17.084374999999998</v>
      </c>
      <c r="S1457" t="str">
        <f>IF(sensor_data[[#This Row],[Filled Energy Consumption]]&gt;AVERAGE(sensor_data[Filled Energy Consumption]), "High", "Low")</f>
        <v>Low</v>
      </c>
      <c r="T1457" t="s">
        <v>156</v>
      </c>
      <c r="U1457" t="b">
        <v>0</v>
      </c>
      <c r="V1457">
        <v>11</v>
      </c>
      <c r="W1457">
        <v>0</v>
      </c>
      <c r="X1457" t="s">
        <v>19</v>
      </c>
    </row>
    <row r="1458" spans="1:24" x14ac:dyDescent="0.3">
      <c r="A1458" s="1">
        <v>45547.932893518519</v>
      </c>
      <c r="B1458" s="1" t="str">
        <f>TEXT(sensor_data[[#This Row],[Timestamp]], "MMMM")</f>
        <v>September</v>
      </c>
      <c r="C14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58" s="2">
        <f>MONTH(sensor_data[[#This Row],[Timestamp]])</f>
        <v>9</v>
      </c>
      <c r="E1458" s="2">
        <f>DAY(sensor_data[[#This Row],[Timestamp]])</f>
        <v>12</v>
      </c>
      <c r="F1458" t="s">
        <v>550</v>
      </c>
      <c r="H1458">
        <v>63</v>
      </c>
      <c r="I1458">
        <v>36.200000000000003</v>
      </c>
      <c r="J1458" t="b">
        <v>0</v>
      </c>
      <c r="K1458">
        <v>2</v>
      </c>
      <c r="L1458" t="str">
        <f>IF(sensor_data[[#This Row],[HVAC Setting]]&lt;=2, "Low", IF(sensor_data[[#This Row],[HVAC Setting]]=3, "Normal", "High"))</f>
        <v>Low</v>
      </c>
      <c r="M1458">
        <v>10</v>
      </c>
      <c r="N1458">
        <v>10</v>
      </c>
      <c r="O1458">
        <f>(sensor_data[[#This Row],[Energy Consumption]]-AVERAGE(sensor_data[Energy Consumption]))/_xlfn.STDEV.P(sensor_data[Energy Consumption])</f>
        <v>-0.13257981561817916</v>
      </c>
      <c r="P1458" t="str">
        <f>IF(ABS(sensor_data[[#This Row],[z_zcore]])&gt;3, "Outlier", "Normal")</f>
        <v>Normal</v>
      </c>
      <c r="Q1458">
        <f>AVERAGEIF(sensor_data[Unit ID], sensor_data[[#This Row],[Unit ID]], sensor_data[EC])</f>
        <v>17.084374999999998</v>
      </c>
      <c r="R1458">
        <f>IF(ISBLANK(sensor_data[[#This Row],[EC]]), sensor_data[[#This Row],[average]], sensor_data[[#This Row],[EC]])</f>
        <v>10</v>
      </c>
      <c r="S1458" t="str">
        <f>IF(sensor_data[[#This Row],[Filled Energy Consumption]]&gt;AVERAGE(sensor_data[Filled Energy Consumption]), "High", "Low")</f>
        <v>Low</v>
      </c>
      <c r="T1458" t="s">
        <v>452</v>
      </c>
      <c r="U1458" t="b">
        <v>0</v>
      </c>
      <c r="V1458">
        <v>24</v>
      </c>
      <c r="W1458">
        <v>0</v>
      </c>
      <c r="X1458" t="s">
        <v>17</v>
      </c>
    </row>
    <row r="1459" spans="1:24" x14ac:dyDescent="0.3">
      <c r="A1459" s="1">
        <v>45589.749027777776</v>
      </c>
      <c r="B1459" s="1" t="str">
        <f>TEXT(sensor_data[[#This Row],[Timestamp]], "MMMM")</f>
        <v>October</v>
      </c>
      <c r="C14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59" s="2">
        <f>MONTH(sensor_data[[#This Row],[Timestamp]])</f>
        <v>10</v>
      </c>
      <c r="E1459" s="2">
        <f>DAY(sensor_data[[#This Row],[Timestamp]])</f>
        <v>24</v>
      </c>
      <c r="F1459" t="s">
        <v>550</v>
      </c>
      <c r="H1459">
        <v>72.400000000000006</v>
      </c>
      <c r="I1459">
        <v>46.8</v>
      </c>
      <c r="J1459" t="b">
        <v>0</v>
      </c>
      <c r="K1459">
        <v>4</v>
      </c>
      <c r="L1459" t="str">
        <f>IF(sensor_data[[#This Row],[HVAC Setting]]&lt;=2, "Low", IF(sensor_data[[#This Row],[HVAC Setting]]=3, "Normal", "High"))</f>
        <v>High</v>
      </c>
      <c r="M1459">
        <v>23.1</v>
      </c>
      <c r="N1459">
        <v>23.1</v>
      </c>
      <c r="O1459">
        <f>(sensor_data[[#This Row],[Energy Consumption]]-AVERAGE(sensor_data[Energy Consumption]))/_xlfn.STDEV.P(sensor_data[Energy Consumption])</f>
        <v>1.9751150358240644E-2</v>
      </c>
      <c r="P1459" t="str">
        <f>IF(ABS(sensor_data[[#This Row],[z_zcore]])&gt;3, "Outlier", "Normal")</f>
        <v>Normal</v>
      </c>
      <c r="Q1459">
        <f>AVERAGEIF(sensor_data[Unit ID], sensor_data[[#This Row],[Unit ID]], sensor_data[EC])</f>
        <v>17.084374999999998</v>
      </c>
      <c r="R1459">
        <f>IF(ISBLANK(sensor_data[[#This Row],[EC]]), sensor_data[[#This Row],[average]], sensor_data[[#This Row],[EC]])</f>
        <v>23.1</v>
      </c>
      <c r="S1459" t="str">
        <f>IF(sensor_data[[#This Row],[Filled Energy Consumption]]&gt;AVERAGE(sensor_data[Filled Energy Consumption]), "High", "Low")</f>
        <v>High</v>
      </c>
      <c r="T1459" t="s">
        <v>38</v>
      </c>
      <c r="U1459" t="b">
        <v>0</v>
      </c>
      <c r="V1459">
        <v>1</v>
      </c>
      <c r="W1459">
        <v>1</v>
      </c>
      <c r="X1459" t="s">
        <v>14</v>
      </c>
    </row>
    <row r="1460" spans="1:24" x14ac:dyDescent="0.3">
      <c r="A1460" s="1">
        <v>45406.771736111114</v>
      </c>
      <c r="B1460" s="1" t="str">
        <f>TEXT(sensor_data[[#This Row],[Timestamp]], "MMMM")</f>
        <v>April</v>
      </c>
      <c r="C14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60" s="2">
        <f>MONTH(sensor_data[[#This Row],[Timestamp]])</f>
        <v>4</v>
      </c>
      <c r="E1460" s="2">
        <f>DAY(sensor_data[[#This Row],[Timestamp]])</f>
        <v>24</v>
      </c>
      <c r="F1460" t="s">
        <v>550</v>
      </c>
      <c r="H1460">
        <v>77.599999999999994</v>
      </c>
      <c r="I1460">
        <v>42.6</v>
      </c>
      <c r="J1460" t="b">
        <v>0</v>
      </c>
      <c r="K1460">
        <v>4</v>
      </c>
      <c r="L1460" t="str">
        <f>IF(sensor_data[[#This Row],[HVAC Setting]]&lt;=2, "Low", IF(sensor_data[[#This Row],[HVAC Setting]]=3, "Normal", "High"))</f>
        <v>High</v>
      </c>
      <c r="M1460">
        <v>23.1</v>
      </c>
      <c r="N1460">
        <v>23.1</v>
      </c>
      <c r="O1460">
        <f>(sensor_data[[#This Row],[Energy Consumption]]-AVERAGE(sensor_data[Energy Consumption]))/_xlfn.STDEV.P(sensor_data[Energy Consumption])</f>
        <v>1.9751150358240644E-2</v>
      </c>
      <c r="P1460" t="str">
        <f>IF(ABS(sensor_data[[#This Row],[z_zcore]])&gt;3, "Outlier", "Normal")</f>
        <v>Normal</v>
      </c>
      <c r="Q1460">
        <f>AVERAGEIF(sensor_data[Unit ID], sensor_data[[#This Row],[Unit ID]], sensor_data[EC])</f>
        <v>17.084374999999998</v>
      </c>
      <c r="R1460">
        <f>IF(ISBLANK(sensor_data[[#This Row],[EC]]), sensor_data[[#This Row],[average]], sensor_data[[#This Row],[EC]])</f>
        <v>23.1</v>
      </c>
      <c r="S1460" t="str">
        <f>IF(sensor_data[[#This Row],[Filled Energy Consumption]]&gt;AVERAGE(sensor_data[Filled Energy Consumption]), "High", "Low")</f>
        <v>High</v>
      </c>
      <c r="T1460" t="s">
        <v>360</v>
      </c>
      <c r="U1460" t="b">
        <v>0</v>
      </c>
      <c r="V1460">
        <v>17</v>
      </c>
      <c r="W1460">
        <v>0</v>
      </c>
      <c r="X1460" t="s">
        <v>17</v>
      </c>
    </row>
    <row r="1461" spans="1:24" x14ac:dyDescent="0.3">
      <c r="A1461" s="1">
        <v>45496.761770833335</v>
      </c>
      <c r="B1461" s="1" t="str">
        <f>TEXT(sensor_data[[#This Row],[Timestamp]], "MMMM")</f>
        <v>July</v>
      </c>
      <c r="C14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61" s="2">
        <f>MONTH(sensor_data[[#This Row],[Timestamp]])</f>
        <v>7</v>
      </c>
      <c r="E1461" s="2">
        <f>DAY(sensor_data[[#This Row],[Timestamp]])</f>
        <v>23</v>
      </c>
      <c r="F1461" t="s">
        <v>550</v>
      </c>
      <c r="H1461">
        <v>103.7</v>
      </c>
      <c r="I1461">
        <v>43.4</v>
      </c>
      <c r="J1461" t="b">
        <v>1</v>
      </c>
      <c r="K1461">
        <v>5</v>
      </c>
      <c r="L1461" t="str">
        <f>IF(sensor_data[[#This Row],[HVAC Setting]]&lt;=2, "Low", IF(sensor_data[[#This Row],[HVAC Setting]]=3, "Normal", "High"))</f>
        <v>High</v>
      </c>
      <c r="M1461">
        <v>32.71</v>
      </c>
      <c r="N1461">
        <v>32.71</v>
      </c>
      <c r="O1461">
        <f>(sensor_data[[#This Row],[Energy Consumption]]-AVERAGE(sensor_data[Energy Consumption]))/_xlfn.STDEV.P(sensor_data[Energy Consumption])</f>
        <v>0.13149928646766004</v>
      </c>
      <c r="P1461" t="str">
        <f>IF(ABS(sensor_data[[#This Row],[z_zcore]])&gt;3, "Outlier", "Normal")</f>
        <v>Normal</v>
      </c>
      <c r="Q1461">
        <f>AVERAGEIF(sensor_data[Unit ID], sensor_data[[#This Row],[Unit ID]], sensor_data[EC])</f>
        <v>17.084374999999998</v>
      </c>
      <c r="R1461">
        <f>IF(ISBLANK(sensor_data[[#This Row],[EC]]), sensor_data[[#This Row],[average]], sensor_data[[#This Row],[EC]])</f>
        <v>32.71</v>
      </c>
      <c r="S1461" t="str">
        <f>IF(sensor_data[[#This Row],[Filled Energy Consumption]]&gt;AVERAGE(sensor_data[Filled Energy Consumption]), "High", "Low")</f>
        <v>High</v>
      </c>
      <c r="T1461" t="s">
        <v>117</v>
      </c>
      <c r="U1461" t="b">
        <v>1</v>
      </c>
      <c r="V1461">
        <v>15</v>
      </c>
      <c r="W1461">
        <v>1</v>
      </c>
      <c r="X1461" t="s">
        <v>19</v>
      </c>
    </row>
    <row r="1462" spans="1:24" x14ac:dyDescent="0.3">
      <c r="A1462" s="1">
        <v>45654.344293981485</v>
      </c>
      <c r="B1462" s="1" t="str">
        <f>TEXT(sensor_data[[#This Row],[Timestamp]], "MMMM")</f>
        <v>December</v>
      </c>
      <c r="C14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62" s="2">
        <f>MONTH(sensor_data[[#This Row],[Timestamp]])</f>
        <v>12</v>
      </c>
      <c r="E1462" s="2">
        <f>DAY(sensor_data[[#This Row],[Timestamp]])</f>
        <v>28</v>
      </c>
      <c r="F1462" t="s">
        <v>551</v>
      </c>
      <c r="H1462">
        <v>42.3</v>
      </c>
      <c r="I1462">
        <v>35.1</v>
      </c>
      <c r="J1462" t="b">
        <v>1</v>
      </c>
      <c r="K1462">
        <v>5</v>
      </c>
      <c r="L1462" t="str">
        <f>IF(sensor_data[[#This Row],[HVAC Setting]]&lt;=2, "Low", IF(sensor_data[[#This Row],[HVAC Setting]]=3, "Normal", "High"))</f>
        <v>High</v>
      </c>
      <c r="M1462">
        <v>29.85</v>
      </c>
      <c r="N1462">
        <v>29.85</v>
      </c>
      <c r="O1462">
        <f>(sensor_data[[#This Row],[Energy Consumption]]-AVERAGE(sensor_data[Energy Consumption]))/_xlfn.STDEV.P(sensor_data[Energy Consumption])</f>
        <v>9.8242296949143978E-2</v>
      </c>
      <c r="P1462" t="str">
        <f>IF(ABS(sensor_data[[#This Row],[z_zcore]])&gt;3, "Outlier", "Normal")</f>
        <v>Normal</v>
      </c>
      <c r="Q1462">
        <f>AVERAGEIF(sensor_data[Unit ID], sensor_data[[#This Row],[Unit ID]], sensor_data[EC])</f>
        <v>18.947894736842102</v>
      </c>
      <c r="R1462">
        <f>IF(ISBLANK(sensor_data[[#This Row],[EC]]), sensor_data[[#This Row],[average]], sensor_data[[#This Row],[EC]])</f>
        <v>29.85</v>
      </c>
      <c r="S1462" t="str">
        <f>IF(sensor_data[[#This Row],[Filled Energy Consumption]]&gt;AVERAGE(sensor_data[Filled Energy Consumption]), "High", "Low")</f>
        <v>High</v>
      </c>
      <c r="T1462" t="s">
        <v>212</v>
      </c>
      <c r="U1462" t="b">
        <v>1</v>
      </c>
      <c r="V1462">
        <v>12</v>
      </c>
      <c r="W1462">
        <v>1</v>
      </c>
      <c r="X1462" t="s">
        <v>14</v>
      </c>
    </row>
    <row r="1463" spans="1:24" x14ac:dyDescent="0.3">
      <c r="A1463" s="1">
        <v>45386.843530092592</v>
      </c>
      <c r="B1463" s="1" t="str">
        <f>TEXT(sensor_data[[#This Row],[Timestamp]], "MMMM")</f>
        <v>April</v>
      </c>
      <c r="C14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63" s="2">
        <f>MONTH(sensor_data[[#This Row],[Timestamp]])</f>
        <v>4</v>
      </c>
      <c r="E1463" s="2">
        <f>DAY(sensor_data[[#This Row],[Timestamp]])</f>
        <v>4</v>
      </c>
      <c r="F1463" t="s">
        <v>551</v>
      </c>
      <c r="H1463">
        <v>81.2</v>
      </c>
      <c r="I1463">
        <v>58.9</v>
      </c>
      <c r="J1463" t="b">
        <v>1</v>
      </c>
      <c r="K1463">
        <v>4</v>
      </c>
      <c r="L1463" t="str">
        <f>IF(sensor_data[[#This Row],[HVAC Setting]]&lt;=2, "Low", IF(sensor_data[[#This Row],[HVAC Setting]]=3, "Normal", "High"))</f>
        <v>High</v>
      </c>
      <c r="M1463">
        <v>25.01</v>
      </c>
      <c r="N1463">
        <v>25.01</v>
      </c>
      <c r="O1463">
        <f>(sensor_data[[#This Row],[Energy Consumption]]-AVERAGE(sensor_data[Energy Consumption]))/_xlfn.STDEV.P(sensor_data[Energy Consumption])</f>
        <v>4.1961237763962926E-2</v>
      </c>
      <c r="P1463" t="str">
        <f>IF(ABS(sensor_data[[#This Row],[z_zcore]])&gt;3, "Outlier", "Normal")</f>
        <v>Normal</v>
      </c>
      <c r="Q1463">
        <f>AVERAGEIF(sensor_data[Unit ID], sensor_data[[#This Row],[Unit ID]], sensor_data[EC])</f>
        <v>18.947894736842102</v>
      </c>
      <c r="R1463">
        <f>IF(ISBLANK(sensor_data[[#This Row],[EC]]), sensor_data[[#This Row],[average]], sensor_data[[#This Row],[EC]])</f>
        <v>25.01</v>
      </c>
      <c r="S1463" t="str">
        <f>IF(sensor_data[[#This Row],[Filled Energy Consumption]]&gt;AVERAGE(sensor_data[Filled Energy Consumption]), "High", "Low")</f>
        <v>High</v>
      </c>
      <c r="T1463" t="s">
        <v>57</v>
      </c>
      <c r="U1463" t="b">
        <v>1</v>
      </c>
      <c r="V1463">
        <v>1</v>
      </c>
      <c r="W1463">
        <v>1</v>
      </c>
      <c r="X1463" t="s">
        <v>14</v>
      </c>
    </row>
    <row r="1464" spans="1:24" x14ac:dyDescent="0.3">
      <c r="A1464" s="1">
        <v>45583.544745370367</v>
      </c>
      <c r="B1464" s="1" t="str">
        <f>TEXT(sensor_data[[#This Row],[Timestamp]], "MMMM")</f>
        <v>October</v>
      </c>
      <c r="C14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64" s="2">
        <f>MONTH(sensor_data[[#This Row],[Timestamp]])</f>
        <v>10</v>
      </c>
      <c r="E1464" s="2">
        <f>DAY(sensor_data[[#This Row],[Timestamp]])</f>
        <v>18</v>
      </c>
      <c r="F1464" t="s">
        <v>551</v>
      </c>
      <c r="H1464">
        <v>59</v>
      </c>
      <c r="I1464">
        <v>30.9</v>
      </c>
      <c r="J1464" t="b">
        <v>0</v>
      </c>
      <c r="K1464">
        <v>2</v>
      </c>
      <c r="L1464" t="str">
        <f>IF(sensor_data[[#This Row],[HVAC Setting]]&lt;=2, "Low", IF(sensor_data[[#This Row],[HVAC Setting]]=3, "Normal", "High"))</f>
        <v>Low</v>
      </c>
      <c r="M1464">
        <v>10</v>
      </c>
      <c r="N1464">
        <v>10</v>
      </c>
      <c r="O1464">
        <f>(sensor_data[[#This Row],[Energy Consumption]]-AVERAGE(sensor_data[Energy Consumption]))/_xlfn.STDEV.P(sensor_data[Energy Consumption])</f>
        <v>-0.13257981561817916</v>
      </c>
      <c r="P1464" t="str">
        <f>IF(ABS(sensor_data[[#This Row],[z_zcore]])&gt;3, "Outlier", "Normal")</f>
        <v>Normal</v>
      </c>
      <c r="Q1464">
        <f>AVERAGEIF(sensor_data[Unit ID], sensor_data[[#This Row],[Unit ID]], sensor_data[EC])</f>
        <v>18.947894736842102</v>
      </c>
      <c r="R1464">
        <f>IF(ISBLANK(sensor_data[[#This Row],[EC]]), sensor_data[[#This Row],[average]], sensor_data[[#This Row],[EC]])</f>
        <v>10</v>
      </c>
      <c r="S1464" t="str">
        <f>IF(sensor_data[[#This Row],[Filled Energy Consumption]]&gt;AVERAGE(sensor_data[Filled Energy Consumption]), "High", "Low")</f>
        <v>Low</v>
      </c>
      <c r="T1464" t="s">
        <v>248</v>
      </c>
      <c r="U1464" t="b">
        <v>0</v>
      </c>
      <c r="V1464">
        <v>7</v>
      </c>
      <c r="W1464">
        <v>0</v>
      </c>
      <c r="X1464" t="s">
        <v>19</v>
      </c>
    </row>
    <row r="1465" spans="1:24" x14ac:dyDescent="0.3">
      <c r="A1465" s="1">
        <v>45354.21979166667</v>
      </c>
      <c r="B1465" s="1" t="str">
        <f>TEXT(sensor_data[[#This Row],[Timestamp]], "MMMM")</f>
        <v>March</v>
      </c>
      <c r="C14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65" s="2">
        <f>MONTH(sensor_data[[#This Row],[Timestamp]])</f>
        <v>3</v>
      </c>
      <c r="E1465" s="2">
        <f>DAY(sensor_data[[#This Row],[Timestamp]])</f>
        <v>3</v>
      </c>
      <c r="F1465" t="s">
        <v>551</v>
      </c>
      <c r="H1465">
        <v>73</v>
      </c>
      <c r="I1465">
        <v>31.9</v>
      </c>
      <c r="J1465" t="b">
        <v>1</v>
      </c>
      <c r="K1465">
        <v>3.5</v>
      </c>
      <c r="L1465" t="str">
        <f>IF(sensor_data[[#This Row],[HVAC Setting]]&lt;=2, "Low", IF(sensor_data[[#This Row],[HVAC Setting]]=3, "Normal", "High"))</f>
        <v>High</v>
      </c>
      <c r="M1465">
        <v>20.65</v>
      </c>
      <c r="N1465">
        <v>20.65</v>
      </c>
      <c r="O1465">
        <f>(sensor_data[[#This Row],[Energy Consumption]]-AVERAGE(sensor_data[Energy Consumption]))/_xlfn.STDEV.P(sensor_data[Energy Consumption])</f>
        <v>-8.7382287747539318E-3</v>
      </c>
      <c r="P1465" t="str">
        <f>IF(ABS(sensor_data[[#This Row],[z_zcore]])&gt;3, "Outlier", "Normal")</f>
        <v>Normal</v>
      </c>
      <c r="Q1465">
        <f>AVERAGEIF(sensor_data[Unit ID], sensor_data[[#This Row],[Unit ID]], sensor_data[EC])</f>
        <v>18.947894736842102</v>
      </c>
      <c r="R1465">
        <f>IF(ISBLANK(sensor_data[[#This Row],[EC]]), sensor_data[[#This Row],[average]], sensor_data[[#This Row],[EC]])</f>
        <v>20.65</v>
      </c>
      <c r="S1465" t="str">
        <f>IF(sensor_data[[#This Row],[Filled Energy Consumption]]&gt;AVERAGE(sensor_data[Filled Energy Consumption]), "High", "Low")</f>
        <v>High</v>
      </c>
      <c r="T1465" t="s">
        <v>269</v>
      </c>
      <c r="U1465" t="b">
        <v>1</v>
      </c>
      <c r="V1465">
        <v>12</v>
      </c>
      <c r="W1465">
        <v>0</v>
      </c>
      <c r="X1465" t="s">
        <v>19</v>
      </c>
    </row>
    <row r="1466" spans="1:24" x14ac:dyDescent="0.3">
      <c r="A1466" s="1">
        <v>45612.028958333336</v>
      </c>
      <c r="B1466" s="1" t="str">
        <f>TEXT(sensor_data[[#This Row],[Timestamp]], "MMMM")</f>
        <v>November</v>
      </c>
      <c r="C14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66" s="2">
        <f>MONTH(sensor_data[[#This Row],[Timestamp]])</f>
        <v>11</v>
      </c>
      <c r="E1466" s="2">
        <f>DAY(sensor_data[[#This Row],[Timestamp]])</f>
        <v>16</v>
      </c>
      <c r="F1466" t="s">
        <v>551</v>
      </c>
      <c r="H1466">
        <v>61.3</v>
      </c>
      <c r="I1466">
        <v>54.6</v>
      </c>
      <c r="J1466" t="b">
        <v>0</v>
      </c>
      <c r="K1466">
        <v>1.5</v>
      </c>
      <c r="L1466" t="str">
        <f>IF(sensor_data[[#This Row],[HVAC Setting]]&lt;=2, "Low", IF(sensor_data[[#This Row],[HVAC Setting]]=3, "Normal", "High"))</f>
        <v>Low</v>
      </c>
      <c r="M1466">
        <v>7.88</v>
      </c>
      <c r="N1466">
        <v>7.88</v>
      </c>
      <c r="O1466">
        <f>(sensor_data[[#This Row],[Energy Consumption]]-AVERAGE(sensor_data[Energy Consumption]))/_xlfn.STDEV.P(sensor_data[Energy Consumption])</f>
        <v>-0.15723184980672958</v>
      </c>
      <c r="P1466" t="str">
        <f>IF(ABS(sensor_data[[#This Row],[z_zcore]])&gt;3, "Outlier", "Normal")</f>
        <v>Normal</v>
      </c>
      <c r="Q1466">
        <f>AVERAGEIF(sensor_data[Unit ID], sensor_data[[#This Row],[Unit ID]], sensor_data[EC])</f>
        <v>18.947894736842102</v>
      </c>
      <c r="R1466">
        <f>IF(ISBLANK(sensor_data[[#This Row],[EC]]), sensor_data[[#This Row],[average]], sensor_data[[#This Row],[EC]])</f>
        <v>7.88</v>
      </c>
      <c r="S1466" t="str">
        <f>IF(sensor_data[[#This Row],[Filled Energy Consumption]]&gt;AVERAGE(sensor_data[Filled Energy Consumption]), "High", "Low")</f>
        <v>Low</v>
      </c>
      <c r="T1466" t="s">
        <v>536</v>
      </c>
      <c r="U1466" t="b">
        <v>0</v>
      </c>
      <c r="V1466">
        <v>11</v>
      </c>
      <c r="W1466">
        <v>1</v>
      </c>
      <c r="X1466" t="s">
        <v>17</v>
      </c>
    </row>
    <row r="1467" spans="1:24" x14ac:dyDescent="0.3">
      <c r="A1467" s="1">
        <v>45534.066782407404</v>
      </c>
      <c r="B1467" s="1" t="str">
        <f>TEXT(sensor_data[[#This Row],[Timestamp]], "MMMM")</f>
        <v>August</v>
      </c>
      <c r="C14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67" s="2">
        <f>MONTH(sensor_data[[#This Row],[Timestamp]])</f>
        <v>8</v>
      </c>
      <c r="E1467" s="2">
        <f>DAY(sensor_data[[#This Row],[Timestamp]])</f>
        <v>30</v>
      </c>
      <c r="F1467" t="s">
        <v>551</v>
      </c>
      <c r="H1467">
        <v>80.3</v>
      </c>
      <c r="I1467">
        <v>69.400000000000006</v>
      </c>
      <c r="J1467" t="b">
        <v>0</v>
      </c>
      <c r="K1467">
        <v>2</v>
      </c>
      <c r="L1467" t="str">
        <f>IF(sensor_data[[#This Row],[HVAC Setting]]&lt;=2, "Low", IF(sensor_data[[#This Row],[HVAC Setting]]=3, "Normal", "High"))</f>
        <v>Low</v>
      </c>
      <c r="M1467">
        <v>10</v>
      </c>
      <c r="N1467">
        <v>10</v>
      </c>
      <c r="O1467">
        <f>(sensor_data[[#This Row],[Energy Consumption]]-AVERAGE(sensor_data[Energy Consumption]))/_xlfn.STDEV.P(sensor_data[Energy Consumption])</f>
        <v>-0.13257981561817916</v>
      </c>
      <c r="P1467" t="str">
        <f>IF(ABS(sensor_data[[#This Row],[z_zcore]])&gt;3, "Outlier", "Normal")</f>
        <v>Normal</v>
      </c>
      <c r="Q1467">
        <f>AVERAGEIF(sensor_data[Unit ID], sensor_data[[#This Row],[Unit ID]], sensor_data[EC])</f>
        <v>18.947894736842102</v>
      </c>
      <c r="R1467">
        <f>IF(ISBLANK(sensor_data[[#This Row],[EC]]), sensor_data[[#This Row],[average]], sensor_data[[#This Row],[EC]])</f>
        <v>10</v>
      </c>
      <c r="S1467" t="str">
        <f>IF(sensor_data[[#This Row],[Filled Energy Consumption]]&gt;AVERAGE(sensor_data[Filled Energy Consumption]), "High", "Low")</f>
        <v>Low</v>
      </c>
      <c r="T1467" t="s">
        <v>299</v>
      </c>
      <c r="U1467" t="b">
        <v>0</v>
      </c>
      <c r="V1467">
        <v>13</v>
      </c>
      <c r="W1467">
        <v>0</v>
      </c>
      <c r="X1467" t="s">
        <v>17</v>
      </c>
    </row>
    <row r="1468" spans="1:24" x14ac:dyDescent="0.3">
      <c r="A1468" s="1">
        <v>45304.763229166667</v>
      </c>
      <c r="B1468" s="1" t="str">
        <f>TEXT(sensor_data[[#This Row],[Timestamp]], "MMMM")</f>
        <v>January</v>
      </c>
      <c r="C14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68" s="2">
        <f>MONTH(sensor_data[[#This Row],[Timestamp]])</f>
        <v>1</v>
      </c>
      <c r="E1468" s="2">
        <f>DAY(sensor_data[[#This Row],[Timestamp]])</f>
        <v>13</v>
      </c>
      <c r="F1468" t="s">
        <v>551</v>
      </c>
      <c r="H1468">
        <v>43.7</v>
      </c>
      <c r="I1468">
        <v>35.299999999999997</v>
      </c>
      <c r="J1468" t="b">
        <v>1</v>
      </c>
      <c r="K1468">
        <v>5</v>
      </c>
      <c r="L1468" t="str">
        <f>IF(sensor_data[[#This Row],[HVAC Setting]]&lt;=2, "Low", IF(sensor_data[[#This Row],[HVAC Setting]]=3, "Normal", "High"))</f>
        <v>High</v>
      </c>
      <c r="M1468">
        <v>33.14</v>
      </c>
      <c r="N1468">
        <v>33.14</v>
      </c>
      <c r="O1468">
        <f>(sensor_data[[#This Row],[Energy Consumption]]-AVERAGE(sensor_data[Energy Consumption]))/_xlfn.STDEV.P(sensor_data[Energy Consumption])</f>
        <v>0.13649946321345094</v>
      </c>
      <c r="P1468" t="str">
        <f>IF(ABS(sensor_data[[#This Row],[z_zcore]])&gt;3, "Outlier", "Normal")</f>
        <v>Normal</v>
      </c>
      <c r="Q1468">
        <f>AVERAGEIF(sensor_data[Unit ID], sensor_data[[#This Row],[Unit ID]], sensor_data[EC])</f>
        <v>18.947894736842102</v>
      </c>
      <c r="R1468">
        <f>IF(ISBLANK(sensor_data[[#This Row],[EC]]), sensor_data[[#This Row],[average]], sensor_data[[#This Row],[EC]])</f>
        <v>33.14</v>
      </c>
      <c r="S1468" t="str">
        <f>IF(sensor_data[[#This Row],[Filled Energy Consumption]]&gt;AVERAGE(sensor_data[Filled Energy Consumption]), "High", "Low")</f>
        <v>High</v>
      </c>
      <c r="T1468" t="s">
        <v>500</v>
      </c>
      <c r="U1468" t="b">
        <v>1</v>
      </c>
      <c r="V1468">
        <v>8</v>
      </c>
      <c r="W1468">
        <v>1</v>
      </c>
      <c r="X1468" t="s">
        <v>14</v>
      </c>
    </row>
    <row r="1469" spans="1:24" x14ac:dyDescent="0.3">
      <c r="A1469" s="1">
        <v>45486.568182870367</v>
      </c>
      <c r="B1469" s="1" t="str">
        <f>TEXT(sensor_data[[#This Row],[Timestamp]], "MMMM")</f>
        <v>July</v>
      </c>
      <c r="C14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69" s="2">
        <f>MONTH(sensor_data[[#This Row],[Timestamp]])</f>
        <v>7</v>
      </c>
      <c r="E1469" s="2">
        <f>DAY(sensor_data[[#This Row],[Timestamp]])</f>
        <v>13</v>
      </c>
      <c r="F1469" t="s">
        <v>551</v>
      </c>
      <c r="H1469">
        <v>85.2</v>
      </c>
      <c r="I1469">
        <v>48.5</v>
      </c>
      <c r="J1469" t="b">
        <v>1</v>
      </c>
      <c r="K1469">
        <v>5</v>
      </c>
      <c r="L1469" t="str">
        <f>IF(sensor_data[[#This Row],[HVAC Setting]]&lt;=2, "Low", IF(sensor_data[[#This Row],[HVAC Setting]]=3, "Normal", "High"))</f>
        <v>High</v>
      </c>
      <c r="M1469">
        <v>31.11</v>
      </c>
      <c r="N1469">
        <v>31.11</v>
      </c>
      <c r="O1469">
        <f>(sensor_data[[#This Row],[Energy Consumption]]-AVERAGE(sensor_data[Energy Consumption]))/_xlfn.STDEV.P(sensor_data[Energy Consumption])</f>
        <v>0.11289397764611257</v>
      </c>
      <c r="P1469" t="str">
        <f>IF(ABS(sensor_data[[#This Row],[z_zcore]])&gt;3, "Outlier", "Normal")</f>
        <v>Normal</v>
      </c>
      <c r="Q1469">
        <f>AVERAGEIF(sensor_data[Unit ID], sensor_data[[#This Row],[Unit ID]], sensor_data[EC])</f>
        <v>18.947894736842102</v>
      </c>
      <c r="R1469">
        <f>IF(ISBLANK(sensor_data[[#This Row],[EC]]), sensor_data[[#This Row],[average]], sensor_data[[#This Row],[EC]])</f>
        <v>31.11</v>
      </c>
      <c r="S1469" t="str">
        <f>IF(sensor_data[[#This Row],[Filled Energy Consumption]]&gt;AVERAGE(sensor_data[Filled Energy Consumption]), "High", "Low")</f>
        <v>High</v>
      </c>
      <c r="T1469" t="s">
        <v>287</v>
      </c>
      <c r="U1469" t="b">
        <v>1</v>
      </c>
      <c r="V1469">
        <v>1</v>
      </c>
      <c r="W1469">
        <v>1</v>
      </c>
      <c r="X1469" t="s">
        <v>17</v>
      </c>
    </row>
    <row r="1470" spans="1:24" x14ac:dyDescent="0.3">
      <c r="A1470" s="1">
        <v>45533.878784722219</v>
      </c>
      <c r="B1470" s="1" t="str">
        <f>TEXT(sensor_data[[#This Row],[Timestamp]], "MMMM")</f>
        <v>August</v>
      </c>
      <c r="C14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70" s="2">
        <f>MONTH(sensor_data[[#This Row],[Timestamp]])</f>
        <v>8</v>
      </c>
      <c r="E1470" s="2">
        <f>DAY(sensor_data[[#This Row],[Timestamp]])</f>
        <v>29</v>
      </c>
      <c r="F1470" t="s">
        <v>551</v>
      </c>
      <c r="H1470">
        <v>101.6</v>
      </c>
      <c r="I1470">
        <v>60.3</v>
      </c>
      <c r="J1470" t="b">
        <v>1</v>
      </c>
      <c r="K1470">
        <v>5</v>
      </c>
      <c r="L1470" t="str">
        <f>IF(sensor_data[[#This Row],[HVAC Setting]]&lt;=2, "Low", IF(sensor_data[[#This Row],[HVAC Setting]]=3, "Normal", "High"))</f>
        <v>High</v>
      </c>
      <c r="O1470">
        <f>(sensor_data[[#This Row],[Energy Consumption]]-AVERAGE(sensor_data[Energy Consumption]))/_xlfn.STDEV.P(sensor_data[Energy Consumption])</f>
        <v>-0.24886299575285079</v>
      </c>
      <c r="P1470" t="str">
        <f>IF(ABS(sensor_data[[#This Row],[z_zcore]])&gt;3, "Outlier", "Normal")</f>
        <v>Normal</v>
      </c>
      <c r="Q1470">
        <f>AVERAGEIF(sensor_data[Unit ID], sensor_data[[#This Row],[Unit ID]], sensor_data[EC])</f>
        <v>18.947894736842102</v>
      </c>
      <c r="R1470">
        <f>IF(ISBLANK(sensor_data[[#This Row],[EC]]), sensor_data[[#This Row],[average]], sensor_data[[#This Row],[EC]])</f>
        <v>18.947894736842102</v>
      </c>
      <c r="S1470" t="str">
        <f>IF(sensor_data[[#This Row],[Filled Energy Consumption]]&gt;AVERAGE(sensor_data[Filled Energy Consumption]), "High", "Low")</f>
        <v>High</v>
      </c>
      <c r="T1470" t="s">
        <v>340</v>
      </c>
      <c r="U1470" t="b">
        <v>1</v>
      </c>
      <c r="V1470">
        <v>10</v>
      </c>
      <c r="W1470">
        <v>1</v>
      </c>
      <c r="X1470" t="s">
        <v>19</v>
      </c>
    </row>
    <row r="1471" spans="1:24" x14ac:dyDescent="0.3">
      <c r="A1471" s="1">
        <v>45472.55400462963</v>
      </c>
      <c r="B1471" s="1" t="str">
        <f>TEXT(sensor_data[[#This Row],[Timestamp]], "MMMM")</f>
        <v>June</v>
      </c>
      <c r="C14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71" s="2">
        <f>MONTH(sensor_data[[#This Row],[Timestamp]])</f>
        <v>6</v>
      </c>
      <c r="E1471" s="2">
        <f>DAY(sensor_data[[#This Row],[Timestamp]])</f>
        <v>29</v>
      </c>
      <c r="F1471" t="s">
        <v>551</v>
      </c>
      <c r="H1471">
        <v>89.5</v>
      </c>
      <c r="I1471">
        <v>41.5</v>
      </c>
      <c r="J1471" t="b">
        <v>1</v>
      </c>
      <c r="K1471">
        <v>3.5</v>
      </c>
      <c r="L1471" t="str">
        <f>IF(sensor_data[[#This Row],[HVAC Setting]]&lt;=2, "Low", IF(sensor_data[[#This Row],[HVAC Setting]]=3, "Normal", "High"))</f>
        <v>High</v>
      </c>
      <c r="M1471">
        <v>22.91</v>
      </c>
      <c r="N1471">
        <v>22.91</v>
      </c>
      <c r="O1471">
        <f>(sensor_data[[#This Row],[Energy Consumption]]-AVERAGE(sensor_data[Energy Consumption]))/_xlfn.STDEV.P(sensor_data[Energy Consumption])</f>
        <v>1.7541769935681871E-2</v>
      </c>
      <c r="P1471" t="str">
        <f>IF(ABS(sensor_data[[#This Row],[z_zcore]])&gt;3, "Outlier", "Normal")</f>
        <v>Normal</v>
      </c>
      <c r="Q1471">
        <f>AVERAGEIF(sensor_data[Unit ID], sensor_data[[#This Row],[Unit ID]], sensor_data[EC])</f>
        <v>18.947894736842102</v>
      </c>
      <c r="R1471">
        <f>IF(ISBLANK(sensor_data[[#This Row],[EC]]), sensor_data[[#This Row],[average]], sensor_data[[#This Row],[EC]])</f>
        <v>22.91</v>
      </c>
      <c r="S1471" t="str">
        <f>IF(sensor_data[[#This Row],[Filled Energy Consumption]]&gt;AVERAGE(sensor_data[Filled Energy Consumption]), "High", "Low")</f>
        <v>High</v>
      </c>
      <c r="T1471" t="s">
        <v>86</v>
      </c>
      <c r="U1471" t="b">
        <v>1</v>
      </c>
      <c r="V1471">
        <v>16</v>
      </c>
      <c r="W1471">
        <v>1</v>
      </c>
      <c r="X1471" t="s">
        <v>17</v>
      </c>
    </row>
    <row r="1472" spans="1:24" x14ac:dyDescent="0.3">
      <c r="A1472" s="1">
        <v>45548.930891203701</v>
      </c>
      <c r="B1472" s="1" t="str">
        <f>TEXT(sensor_data[[#This Row],[Timestamp]], "MMMM")</f>
        <v>September</v>
      </c>
      <c r="C14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72" s="2">
        <f>MONTH(sensor_data[[#This Row],[Timestamp]])</f>
        <v>9</v>
      </c>
      <c r="E1472" s="2">
        <f>DAY(sensor_data[[#This Row],[Timestamp]])</f>
        <v>13</v>
      </c>
      <c r="F1472" t="s">
        <v>551</v>
      </c>
      <c r="H1472">
        <v>78.7</v>
      </c>
      <c r="I1472">
        <v>40.1</v>
      </c>
      <c r="J1472" t="b">
        <v>0</v>
      </c>
      <c r="K1472">
        <v>3</v>
      </c>
      <c r="L1472" t="str">
        <f>IF(sensor_data[[#This Row],[HVAC Setting]]&lt;=2, "Low", IF(sensor_data[[#This Row],[HVAC Setting]]=3, "Normal", "High"))</f>
        <v>Normal</v>
      </c>
      <c r="M1472">
        <v>16</v>
      </c>
      <c r="N1472">
        <v>16</v>
      </c>
      <c r="O1472">
        <f>(sensor_data[[#This Row],[Energy Consumption]]-AVERAGE(sensor_data[Energy Consumption]))/_xlfn.STDEV.P(sensor_data[Energy Consumption])</f>
        <v>-6.2809907537376211E-2</v>
      </c>
      <c r="P1472" t="str">
        <f>IF(ABS(sensor_data[[#This Row],[z_zcore]])&gt;3, "Outlier", "Normal")</f>
        <v>Normal</v>
      </c>
      <c r="Q1472">
        <f>AVERAGEIF(sensor_data[Unit ID], sensor_data[[#This Row],[Unit ID]], sensor_data[EC])</f>
        <v>18.947894736842102</v>
      </c>
      <c r="R1472">
        <f>IF(ISBLANK(sensor_data[[#This Row],[EC]]), sensor_data[[#This Row],[average]], sensor_data[[#This Row],[EC]])</f>
        <v>16</v>
      </c>
      <c r="S1472" t="str">
        <f>IF(sensor_data[[#This Row],[Filled Energy Consumption]]&gt;AVERAGE(sensor_data[Filled Energy Consumption]), "High", "Low")</f>
        <v>Low</v>
      </c>
      <c r="T1472" t="s">
        <v>552</v>
      </c>
      <c r="U1472" t="b">
        <v>0</v>
      </c>
      <c r="V1472">
        <v>9</v>
      </c>
      <c r="W1472">
        <v>0</v>
      </c>
      <c r="X1472" t="s">
        <v>17</v>
      </c>
    </row>
    <row r="1473" spans="1:24" x14ac:dyDescent="0.3">
      <c r="A1473" s="1">
        <v>45536.631724537037</v>
      </c>
      <c r="B1473" s="1" t="str">
        <f>TEXT(sensor_data[[#This Row],[Timestamp]], "MMMM")</f>
        <v>September</v>
      </c>
      <c r="C14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73" s="2">
        <f>MONTH(sensor_data[[#This Row],[Timestamp]])</f>
        <v>9</v>
      </c>
      <c r="E1473" s="2">
        <f>DAY(sensor_data[[#This Row],[Timestamp]])</f>
        <v>1</v>
      </c>
      <c r="F1473" t="s">
        <v>551</v>
      </c>
      <c r="H1473">
        <v>80.7</v>
      </c>
      <c r="I1473">
        <v>36.5</v>
      </c>
      <c r="J1473" t="b">
        <v>1</v>
      </c>
      <c r="K1473">
        <v>3.5</v>
      </c>
      <c r="L1473" t="str">
        <f>IF(sensor_data[[#This Row],[HVAC Setting]]&lt;=2, "Low", IF(sensor_data[[#This Row],[HVAC Setting]]=3, "Normal", "High"))</f>
        <v>High</v>
      </c>
      <c r="M1473">
        <v>21.35</v>
      </c>
      <c r="N1473">
        <v>21.35</v>
      </c>
      <c r="O1473">
        <f>(sensor_data[[#This Row],[Energy Consumption]]-AVERAGE(sensor_data[Energy Consumption]))/_xlfn.STDEV.P(sensor_data[Energy Consumption])</f>
        <v>-5.9840616532688554E-4</v>
      </c>
      <c r="P1473" t="str">
        <f>IF(ABS(sensor_data[[#This Row],[z_zcore]])&gt;3, "Outlier", "Normal")</f>
        <v>Normal</v>
      </c>
      <c r="Q1473">
        <f>AVERAGEIF(sensor_data[Unit ID], sensor_data[[#This Row],[Unit ID]], sensor_data[EC])</f>
        <v>18.947894736842102</v>
      </c>
      <c r="R1473">
        <f>IF(ISBLANK(sensor_data[[#This Row],[EC]]), sensor_data[[#This Row],[average]], sensor_data[[#This Row],[EC]])</f>
        <v>21.35</v>
      </c>
      <c r="S1473" t="str">
        <f>IF(sensor_data[[#This Row],[Filled Energy Consumption]]&gt;AVERAGE(sensor_data[Filled Energy Consumption]), "High", "Low")</f>
        <v>High</v>
      </c>
      <c r="T1473" t="s">
        <v>306</v>
      </c>
      <c r="U1473" t="b">
        <v>1</v>
      </c>
      <c r="V1473">
        <v>12</v>
      </c>
      <c r="W1473">
        <v>1</v>
      </c>
      <c r="X1473" t="s">
        <v>19</v>
      </c>
    </row>
    <row r="1474" spans="1:24" x14ac:dyDescent="0.3">
      <c r="A1474" s="1">
        <v>45561.392187500001</v>
      </c>
      <c r="B1474" s="1" t="str">
        <f>TEXT(sensor_data[[#This Row],[Timestamp]], "MMMM")</f>
        <v>September</v>
      </c>
      <c r="C14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74" s="2">
        <f>MONTH(sensor_data[[#This Row],[Timestamp]])</f>
        <v>9</v>
      </c>
      <c r="E1474" s="2">
        <f>DAY(sensor_data[[#This Row],[Timestamp]])</f>
        <v>26</v>
      </c>
      <c r="F1474" t="s">
        <v>551</v>
      </c>
      <c r="H1474">
        <v>69.8</v>
      </c>
      <c r="I1474">
        <v>30.4</v>
      </c>
      <c r="J1474" t="b">
        <v>0</v>
      </c>
      <c r="K1474">
        <v>1</v>
      </c>
      <c r="L1474" t="str">
        <f>IF(sensor_data[[#This Row],[HVAC Setting]]&lt;=2, "Low", IF(sensor_data[[#This Row],[HVAC Setting]]=3, "Normal", "High"))</f>
        <v>Low</v>
      </c>
      <c r="M1474">
        <v>6</v>
      </c>
      <c r="N1474">
        <v>6</v>
      </c>
      <c r="O1474">
        <f>(sensor_data[[#This Row],[Energy Consumption]]-AVERAGE(sensor_data[Energy Consumption]))/_xlfn.STDEV.P(sensor_data[Energy Consumption])</f>
        <v>-0.17909308767204782</v>
      </c>
      <c r="P1474" t="str">
        <f>IF(ABS(sensor_data[[#This Row],[z_zcore]])&gt;3, "Outlier", "Normal")</f>
        <v>Normal</v>
      </c>
      <c r="Q1474">
        <f>AVERAGEIF(sensor_data[Unit ID], sensor_data[[#This Row],[Unit ID]], sensor_data[EC])</f>
        <v>18.947894736842102</v>
      </c>
      <c r="R1474">
        <f>IF(ISBLANK(sensor_data[[#This Row],[EC]]), sensor_data[[#This Row],[average]], sensor_data[[#This Row],[EC]])</f>
        <v>6</v>
      </c>
      <c r="S1474" t="str">
        <f>IF(sensor_data[[#This Row],[Filled Energy Consumption]]&gt;AVERAGE(sensor_data[Filled Energy Consumption]), "High", "Low")</f>
        <v>Low</v>
      </c>
      <c r="T1474" t="s">
        <v>169</v>
      </c>
      <c r="U1474" t="b">
        <v>0</v>
      </c>
      <c r="V1474">
        <v>5</v>
      </c>
      <c r="W1474">
        <v>0</v>
      </c>
      <c r="X1474" t="s">
        <v>19</v>
      </c>
    </row>
    <row r="1475" spans="1:24" x14ac:dyDescent="0.3">
      <c r="A1475" s="1">
        <v>45468.430520833332</v>
      </c>
      <c r="B1475" s="1" t="str">
        <f>TEXT(sensor_data[[#This Row],[Timestamp]], "MMMM")</f>
        <v>June</v>
      </c>
      <c r="C14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75" s="2">
        <f>MONTH(sensor_data[[#This Row],[Timestamp]])</f>
        <v>6</v>
      </c>
      <c r="E1475" s="2">
        <f>DAY(sensor_data[[#This Row],[Timestamp]])</f>
        <v>25</v>
      </c>
      <c r="F1475" t="s">
        <v>551</v>
      </c>
      <c r="H1475">
        <v>84.6</v>
      </c>
      <c r="I1475">
        <v>55.9</v>
      </c>
      <c r="J1475" t="b">
        <v>1</v>
      </c>
      <c r="K1475">
        <v>3</v>
      </c>
      <c r="L1475" t="str">
        <f>IF(sensor_data[[#This Row],[HVAC Setting]]&lt;=2, "Low", IF(sensor_data[[#This Row],[HVAC Setting]]=3, "Normal", "High"))</f>
        <v>Normal</v>
      </c>
      <c r="M1475">
        <v>16.78</v>
      </c>
      <c r="N1475">
        <v>16.78</v>
      </c>
      <c r="O1475">
        <f>(sensor_data[[#This Row],[Energy Consumption]]-AVERAGE(sensor_data[Energy Consumption]))/_xlfn.STDEV.P(sensor_data[Energy Consumption])</f>
        <v>-5.3739819486871815E-2</v>
      </c>
      <c r="P1475" t="str">
        <f>IF(ABS(sensor_data[[#This Row],[z_zcore]])&gt;3, "Outlier", "Normal")</f>
        <v>Normal</v>
      </c>
      <c r="Q1475">
        <f>AVERAGEIF(sensor_data[Unit ID], sensor_data[[#This Row],[Unit ID]], sensor_data[EC])</f>
        <v>18.947894736842102</v>
      </c>
      <c r="R1475">
        <f>IF(ISBLANK(sensor_data[[#This Row],[EC]]), sensor_data[[#This Row],[average]], sensor_data[[#This Row],[EC]])</f>
        <v>16.78</v>
      </c>
      <c r="S1475" t="str">
        <f>IF(sensor_data[[#This Row],[Filled Energy Consumption]]&gt;AVERAGE(sensor_data[Filled Energy Consumption]), "High", "Low")</f>
        <v>Low</v>
      </c>
      <c r="T1475" t="s">
        <v>553</v>
      </c>
      <c r="U1475" t="b">
        <v>1</v>
      </c>
      <c r="V1475">
        <v>12</v>
      </c>
      <c r="W1475">
        <v>1</v>
      </c>
      <c r="X1475" t="s">
        <v>17</v>
      </c>
    </row>
    <row r="1476" spans="1:24" x14ac:dyDescent="0.3">
      <c r="A1476" s="1">
        <v>45656.308599537035</v>
      </c>
      <c r="B1476" s="1" t="str">
        <f>TEXT(sensor_data[[#This Row],[Timestamp]], "MMMM")</f>
        <v>December</v>
      </c>
      <c r="C14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76" s="2">
        <f>MONTH(sensor_data[[#This Row],[Timestamp]])</f>
        <v>12</v>
      </c>
      <c r="E1476" s="2">
        <f>DAY(sensor_data[[#This Row],[Timestamp]])</f>
        <v>30</v>
      </c>
      <c r="F1476" t="s">
        <v>551</v>
      </c>
      <c r="H1476">
        <v>39.4</v>
      </c>
      <c r="I1476">
        <v>31.9</v>
      </c>
      <c r="J1476" t="b">
        <v>0</v>
      </c>
      <c r="K1476">
        <v>2</v>
      </c>
      <c r="L1476" t="str">
        <f>IF(sensor_data[[#This Row],[HVAC Setting]]&lt;=2, "Low", IF(sensor_data[[#This Row],[HVAC Setting]]=3, "Normal", "High"))</f>
        <v>Low</v>
      </c>
      <c r="M1476">
        <v>13</v>
      </c>
      <c r="N1476">
        <v>13</v>
      </c>
      <c r="O1476">
        <f>(sensor_data[[#This Row],[Energy Consumption]]-AVERAGE(sensor_data[Energy Consumption]))/_xlfn.STDEV.P(sensor_data[Energy Consumption])</f>
        <v>-9.7694861577777695E-2</v>
      </c>
      <c r="P1476" t="str">
        <f>IF(ABS(sensor_data[[#This Row],[z_zcore]])&gt;3, "Outlier", "Normal")</f>
        <v>Normal</v>
      </c>
      <c r="Q1476">
        <f>AVERAGEIF(sensor_data[Unit ID], sensor_data[[#This Row],[Unit ID]], sensor_data[EC])</f>
        <v>18.947894736842102</v>
      </c>
      <c r="R1476">
        <f>IF(ISBLANK(sensor_data[[#This Row],[EC]]), sensor_data[[#This Row],[average]], sensor_data[[#This Row],[EC]])</f>
        <v>13</v>
      </c>
      <c r="S1476" t="str">
        <f>IF(sensor_data[[#This Row],[Filled Energy Consumption]]&gt;AVERAGE(sensor_data[Filled Energy Consumption]), "High", "Low")</f>
        <v>Low</v>
      </c>
      <c r="T1476" t="s">
        <v>77</v>
      </c>
      <c r="U1476" t="b">
        <v>0</v>
      </c>
      <c r="V1476">
        <v>3</v>
      </c>
      <c r="W1476">
        <v>0</v>
      </c>
      <c r="X1476" t="s">
        <v>19</v>
      </c>
    </row>
    <row r="1477" spans="1:24" x14ac:dyDescent="0.3">
      <c r="A1477" s="1">
        <v>45511.995405092595</v>
      </c>
      <c r="B1477" s="1" t="str">
        <f>TEXT(sensor_data[[#This Row],[Timestamp]], "MMMM")</f>
        <v>August</v>
      </c>
      <c r="C14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77" s="2">
        <f>MONTH(sensor_data[[#This Row],[Timestamp]])</f>
        <v>8</v>
      </c>
      <c r="E1477" s="2">
        <f>DAY(sensor_data[[#This Row],[Timestamp]])</f>
        <v>7</v>
      </c>
      <c r="F1477" t="s">
        <v>551</v>
      </c>
      <c r="H1477">
        <v>87.8</v>
      </c>
      <c r="I1477">
        <v>61.4</v>
      </c>
      <c r="J1477" t="b">
        <v>0</v>
      </c>
      <c r="K1477">
        <v>4</v>
      </c>
      <c r="L1477" t="str">
        <f>IF(sensor_data[[#This Row],[HVAC Setting]]&lt;=2, "Low", IF(sensor_data[[#This Row],[HVAC Setting]]=3, "Normal", "High"))</f>
        <v>High</v>
      </c>
      <c r="M1477">
        <v>23</v>
      </c>
      <c r="N1477">
        <v>23</v>
      </c>
      <c r="O1477">
        <f>(sensor_data[[#This Row],[Energy Consumption]]-AVERAGE(sensor_data[Energy Consumption]))/_xlfn.STDEV.P(sensor_data[Energy Consumption])</f>
        <v>1.8588318556893912E-2</v>
      </c>
      <c r="P1477" t="str">
        <f>IF(ABS(sensor_data[[#This Row],[z_zcore]])&gt;3, "Outlier", "Normal")</f>
        <v>Normal</v>
      </c>
      <c r="Q1477">
        <f>AVERAGEIF(sensor_data[Unit ID], sensor_data[[#This Row],[Unit ID]], sensor_data[EC])</f>
        <v>18.947894736842102</v>
      </c>
      <c r="R1477">
        <f>IF(ISBLANK(sensor_data[[#This Row],[EC]]), sensor_data[[#This Row],[average]], sensor_data[[#This Row],[EC]])</f>
        <v>23</v>
      </c>
      <c r="S1477" t="str">
        <f>IF(sensor_data[[#This Row],[Filled Energy Consumption]]&gt;AVERAGE(sensor_data[Filled Energy Consumption]), "High", "Low")</f>
        <v>High</v>
      </c>
      <c r="T1477" t="s">
        <v>444</v>
      </c>
      <c r="U1477" t="b">
        <v>0</v>
      </c>
      <c r="V1477">
        <v>16</v>
      </c>
      <c r="W1477">
        <v>1</v>
      </c>
      <c r="X1477" t="s">
        <v>17</v>
      </c>
    </row>
    <row r="1478" spans="1:24" x14ac:dyDescent="0.3">
      <c r="A1478" s="1">
        <v>45609.135057870371</v>
      </c>
      <c r="B1478" s="1" t="str">
        <f>TEXT(sensor_data[[#This Row],[Timestamp]], "MMMM")</f>
        <v>November</v>
      </c>
      <c r="C14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78" s="2">
        <f>MONTH(sensor_data[[#This Row],[Timestamp]])</f>
        <v>11</v>
      </c>
      <c r="E1478" s="2">
        <f>DAY(sensor_data[[#This Row],[Timestamp]])</f>
        <v>13</v>
      </c>
      <c r="F1478" t="s">
        <v>551</v>
      </c>
      <c r="H1478">
        <v>57.8</v>
      </c>
      <c r="I1478">
        <v>30</v>
      </c>
      <c r="J1478" t="b">
        <v>0</v>
      </c>
      <c r="K1478">
        <v>0</v>
      </c>
      <c r="L1478" t="str">
        <f>IF(sensor_data[[#This Row],[HVAC Setting]]&lt;=2, "Low", IF(sensor_data[[#This Row],[HVAC Setting]]=3, "Normal", "High"))</f>
        <v>Low</v>
      </c>
      <c r="M1478">
        <v>1</v>
      </c>
      <c r="N1478">
        <v>1</v>
      </c>
      <c r="O1478">
        <f>(sensor_data[[#This Row],[Energy Consumption]]-AVERAGE(sensor_data[Energy Consumption]))/_xlfn.STDEV.P(sensor_data[Energy Consumption])</f>
        <v>-0.23723467773938361</v>
      </c>
      <c r="P1478" t="str">
        <f>IF(ABS(sensor_data[[#This Row],[z_zcore]])&gt;3, "Outlier", "Normal")</f>
        <v>Normal</v>
      </c>
      <c r="Q1478">
        <f>AVERAGEIF(sensor_data[Unit ID], sensor_data[[#This Row],[Unit ID]], sensor_data[EC])</f>
        <v>18.947894736842102</v>
      </c>
      <c r="R1478">
        <f>IF(ISBLANK(sensor_data[[#This Row],[EC]]), sensor_data[[#This Row],[average]], sensor_data[[#This Row],[EC]])</f>
        <v>1</v>
      </c>
      <c r="S1478" t="str">
        <f>IF(sensor_data[[#This Row],[Filled Energy Consumption]]&gt;AVERAGE(sensor_data[Filled Energy Consumption]), "High", "Low")</f>
        <v>Low</v>
      </c>
      <c r="T1478" t="s">
        <v>170</v>
      </c>
      <c r="U1478" t="b">
        <v>0</v>
      </c>
      <c r="V1478">
        <v>8</v>
      </c>
      <c r="W1478">
        <v>0</v>
      </c>
      <c r="X1478" t="s">
        <v>17</v>
      </c>
    </row>
    <row r="1479" spans="1:24" x14ac:dyDescent="0.3">
      <c r="A1479" s="1">
        <v>45433.872349537036</v>
      </c>
      <c r="B1479" s="1" t="str">
        <f>TEXT(sensor_data[[#This Row],[Timestamp]], "MMMM")</f>
        <v>May</v>
      </c>
      <c r="C14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79" s="2">
        <f>MONTH(sensor_data[[#This Row],[Timestamp]])</f>
        <v>5</v>
      </c>
      <c r="E1479" s="2">
        <f>DAY(sensor_data[[#This Row],[Timestamp]])</f>
        <v>21</v>
      </c>
      <c r="F1479" t="s">
        <v>551</v>
      </c>
      <c r="H1479">
        <v>81</v>
      </c>
      <c r="I1479">
        <v>43.6</v>
      </c>
      <c r="J1479" t="b">
        <v>1</v>
      </c>
      <c r="K1479">
        <v>4</v>
      </c>
      <c r="L1479" t="str">
        <f>IF(sensor_data[[#This Row],[HVAC Setting]]&lt;=2, "Low", IF(sensor_data[[#This Row],[HVAC Setting]]=3, "Normal", "High"))</f>
        <v>High</v>
      </c>
      <c r="M1479">
        <v>24.63</v>
      </c>
      <c r="N1479">
        <v>24.63</v>
      </c>
      <c r="O1479">
        <f>(sensor_data[[#This Row],[Energy Consumption]]-AVERAGE(sensor_data[Energy Consumption]))/_xlfn.STDEV.P(sensor_data[Energy Consumption])</f>
        <v>3.7542476918845373E-2</v>
      </c>
      <c r="P1479" t="str">
        <f>IF(ABS(sensor_data[[#This Row],[z_zcore]])&gt;3, "Outlier", "Normal")</f>
        <v>Normal</v>
      </c>
      <c r="Q1479">
        <f>AVERAGEIF(sensor_data[Unit ID], sensor_data[[#This Row],[Unit ID]], sensor_data[EC])</f>
        <v>18.947894736842102</v>
      </c>
      <c r="R1479">
        <f>IF(ISBLANK(sensor_data[[#This Row],[EC]]), sensor_data[[#This Row],[average]], sensor_data[[#This Row],[EC]])</f>
        <v>24.63</v>
      </c>
      <c r="S1479" t="str">
        <f>IF(sensor_data[[#This Row],[Filled Energy Consumption]]&gt;AVERAGE(sensor_data[Filled Energy Consumption]), "High", "Low")</f>
        <v>High</v>
      </c>
      <c r="T1479" t="s">
        <v>255</v>
      </c>
      <c r="U1479" t="b">
        <v>1</v>
      </c>
      <c r="V1479">
        <v>23</v>
      </c>
      <c r="W1479">
        <v>1</v>
      </c>
      <c r="X1479" t="s">
        <v>17</v>
      </c>
    </row>
    <row r="1480" spans="1:24" x14ac:dyDescent="0.3">
      <c r="A1480" s="1">
        <v>45654.567604166667</v>
      </c>
      <c r="B1480" s="1" t="str">
        <f>TEXT(sensor_data[[#This Row],[Timestamp]], "MMMM")</f>
        <v>December</v>
      </c>
      <c r="C14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80" s="2">
        <f>MONTH(sensor_data[[#This Row],[Timestamp]])</f>
        <v>12</v>
      </c>
      <c r="E1480" s="2">
        <f>DAY(sensor_data[[#This Row],[Timestamp]])</f>
        <v>28</v>
      </c>
      <c r="F1480" t="s">
        <v>551</v>
      </c>
      <c r="H1480">
        <v>41</v>
      </c>
      <c r="I1480">
        <v>29.1</v>
      </c>
      <c r="J1480" t="b">
        <v>1</v>
      </c>
      <c r="K1480">
        <v>4.5</v>
      </c>
      <c r="L1480" t="str">
        <f>IF(sensor_data[[#This Row],[HVAC Setting]]&lt;=2, "Low", IF(sensor_data[[#This Row],[HVAC Setting]]=3, "Normal", "High"))</f>
        <v>High</v>
      </c>
      <c r="M1480">
        <v>28.27</v>
      </c>
      <c r="N1480">
        <v>28.27</v>
      </c>
      <c r="O1480">
        <f>(sensor_data[[#This Row],[Energy Consumption]]-AVERAGE(sensor_data[Energy Consumption]))/_xlfn.STDEV.P(sensor_data[Energy Consumption])</f>
        <v>7.986955448786584E-2</v>
      </c>
      <c r="P1480" t="str">
        <f>IF(ABS(sensor_data[[#This Row],[z_zcore]])&gt;3, "Outlier", "Normal")</f>
        <v>Normal</v>
      </c>
      <c r="Q1480">
        <f>AVERAGEIF(sensor_data[Unit ID], sensor_data[[#This Row],[Unit ID]], sensor_data[EC])</f>
        <v>18.947894736842102</v>
      </c>
      <c r="R1480">
        <f>IF(ISBLANK(sensor_data[[#This Row],[EC]]), sensor_data[[#This Row],[average]], sensor_data[[#This Row],[EC]])</f>
        <v>28.27</v>
      </c>
      <c r="S1480" t="str">
        <f>IF(sensor_data[[#This Row],[Filled Energy Consumption]]&gt;AVERAGE(sensor_data[Filled Energy Consumption]), "High", "Low")</f>
        <v>High</v>
      </c>
      <c r="T1480" t="s">
        <v>469</v>
      </c>
      <c r="U1480" t="b">
        <v>1</v>
      </c>
      <c r="V1480">
        <v>10</v>
      </c>
      <c r="W1480">
        <v>1</v>
      </c>
      <c r="X1480" t="s">
        <v>19</v>
      </c>
    </row>
    <row r="1481" spans="1:24" x14ac:dyDescent="0.3">
      <c r="A1481" s="1">
        <v>45402.659826388888</v>
      </c>
      <c r="B1481" s="1" t="str">
        <f>TEXT(sensor_data[[#This Row],[Timestamp]], "MMMM")</f>
        <v>April</v>
      </c>
      <c r="C14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81" s="2">
        <f>MONTH(sensor_data[[#This Row],[Timestamp]])</f>
        <v>4</v>
      </c>
      <c r="E1481" s="2">
        <f>DAY(sensor_data[[#This Row],[Timestamp]])</f>
        <v>20</v>
      </c>
      <c r="F1481" t="s">
        <v>551</v>
      </c>
      <c r="H1481">
        <v>81.5</v>
      </c>
      <c r="I1481">
        <v>46.1</v>
      </c>
      <c r="J1481" t="b">
        <v>0</v>
      </c>
      <c r="K1481">
        <v>3.5</v>
      </c>
      <c r="L1481" t="str">
        <f>IF(sensor_data[[#This Row],[HVAC Setting]]&lt;=2, "Low", IF(sensor_data[[#This Row],[HVAC Setting]]=3, "Normal", "High"))</f>
        <v>High</v>
      </c>
      <c r="M1481">
        <v>19.43</v>
      </c>
      <c r="N1481">
        <v>19.43</v>
      </c>
      <c r="O1481">
        <f>(sensor_data[[#This Row],[Energy Consumption]]-AVERAGE(sensor_data[Energy Consumption]))/_xlfn.STDEV.P(sensor_data[Energy Consumption])</f>
        <v>-2.2924776751183856E-2</v>
      </c>
      <c r="P1481" t="str">
        <f>IF(ABS(sensor_data[[#This Row],[z_zcore]])&gt;3, "Outlier", "Normal")</f>
        <v>Normal</v>
      </c>
      <c r="Q1481">
        <f>AVERAGEIF(sensor_data[Unit ID], sensor_data[[#This Row],[Unit ID]], sensor_data[EC])</f>
        <v>18.947894736842102</v>
      </c>
      <c r="R1481">
        <f>IF(ISBLANK(sensor_data[[#This Row],[EC]]), sensor_data[[#This Row],[average]], sensor_data[[#This Row],[EC]])</f>
        <v>19.43</v>
      </c>
      <c r="S1481" t="str">
        <f>IF(sensor_data[[#This Row],[Filled Energy Consumption]]&gt;AVERAGE(sensor_data[Filled Energy Consumption]), "High", "Low")</f>
        <v>High</v>
      </c>
      <c r="T1481" t="s">
        <v>41</v>
      </c>
      <c r="U1481" t="b">
        <v>0</v>
      </c>
      <c r="V1481">
        <v>12</v>
      </c>
      <c r="W1481">
        <v>1</v>
      </c>
      <c r="X1481" t="s">
        <v>14</v>
      </c>
    </row>
    <row r="1482" spans="1:24" x14ac:dyDescent="0.3">
      <c r="A1482" s="1">
        <v>45599.123240740744</v>
      </c>
      <c r="B1482" s="1" t="str">
        <f>TEXT(sensor_data[[#This Row],[Timestamp]], "MMMM")</f>
        <v>November</v>
      </c>
      <c r="C14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82" s="2">
        <f>MONTH(sensor_data[[#This Row],[Timestamp]])</f>
        <v>11</v>
      </c>
      <c r="E1482" s="2">
        <f>DAY(sensor_data[[#This Row],[Timestamp]])</f>
        <v>3</v>
      </c>
      <c r="F1482" t="s">
        <v>554</v>
      </c>
      <c r="H1482">
        <v>70.400000000000006</v>
      </c>
      <c r="I1482">
        <v>39</v>
      </c>
      <c r="J1482" t="b">
        <v>1</v>
      </c>
      <c r="K1482">
        <v>2.5</v>
      </c>
      <c r="L1482" t="str">
        <f>IF(sensor_data[[#This Row],[HVAC Setting]]&lt;=2, "Low", IF(sensor_data[[#This Row],[HVAC Setting]]=3, "Normal", "High"))</f>
        <v>High</v>
      </c>
      <c r="M1482">
        <v>15.99</v>
      </c>
      <c r="N1482">
        <v>15.99</v>
      </c>
      <c r="O1482">
        <f>(sensor_data[[#This Row],[Energy Consumption]]-AVERAGE(sensor_data[Energy Consumption]))/_xlfn.STDEV.P(sensor_data[Energy Consumption])</f>
        <v>-6.2926190717510877E-2</v>
      </c>
      <c r="P1482" t="str">
        <f>IF(ABS(sensor_data[[#This Row],[z_zcore]])&gt;3, "Outlier", "Normal")</f>
        <v>Normal</v>
      </c>
      <c r="Q1482">
        <f>AVERAGEIF(sensor_data[Unit ID], sensor_data[[#This Row],[Unit ID]], sensor_data[EC])</f>
        <v>20.51705882352941</v>
      </c>
      <c r="R1482">
        <f>IF(ISBLANK(sensor_data[[#This Row],[EC]]), sensor_data[[#This Row],[average]], sensor_data[[#This Row],[EC]])</f>
        <v>15.99</v>
      </c>
      <c r="S1482" t="str">
        <f>IF(sensor_data[[#This Row],[Filled Energy Consumption]]&gt;AVERAGE(sensor_data[Filled Energy Consumption]), "High", "Low")</f>
        <v>Low</v>
      </c>
      <c r="T1482" t="s">
        <v>376</v>
      </c>
      <c r="U1482" t="b">
        <v>1</v>
      </c>
      <c r="V1482">
        <v>8</v>
      </c>
      <c r="W1482">
        <v>1</v>
      </c>
      <c r="X1482" t="s">
        <v>14</v>
      </c>
    </row>
    <row r="1483" spans="1:24" x14ac:dyDescent="0.3">
      <c r="A1483" s="1">
        <v>45464.834849537037</v>
      </c>
      <c r="B1483" s="1" t="str">
        <f>TEXT(sensor_data[[#This Row],[Timestamp]], "MMMM")</f>
        <v>June</v>
      </c>
      <c r="C14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83" s="2">
        <f>MONTH(sensor_data[[#This Row],[Timestamp]])</f>
        <v>6</v>
      </c>
      <c r="E1483" s="2">
        <f>DAY(sensor_data[[#This Row],[Timestamp]])</f>
        <v>21</v>
      </c>
      <c r="F1483" t="s">
        <v>554</v>
      </c>
      <c r="H1483">
        <v>104.5</v>
      </c>
      <c r="I1483">
        <v>62</v>
      </c>
      <c r="J1483" t="b">
        <v>1</v>
      </c>
      <c r="K1483">
        <v>5</v>
      </c>
      <c r="L1483" t="str">
        <f>IF(sensor_data[[#This Row],[HVAC Setting]]&lt;=2, "Low", IF(sensor_data[[#This Row],[HVAC Setting]]=3, "Normal", "High"))</f>
        <v>High</v>
      </c>
      <c r="M1483">
        <v>33.770000000000003</v>
      </c>
      <c r="N1483">
        <v>33.770000000000003</v>
      </c>
      <c r="O1483">
        <f>(sensor_data[[#This Row],[Energy Consumption]]-AVERAGE(sensor_data[Energy Consumption]))/_xlfn.STDEV.P(sensor_data[Energy Consumption])</f>
        <v>0.14382530356193526</v>
      </c>
      <c r="P1483" t="str">
        <f>IF(ABS(sensor_data[[#This Row],[z_zcore]])&gt;3, "Outlier", "Normal")</f>
        <v>Normal</v>
      </c>
      <c r="Q1483">
        <f>AVERAGEIF(sensor_data[Unit ID], sensor_data[[#This Row],[Unit ID]], sensor_data[EC])</f>
        <v>20.51705882352941</v>
      </c>
      <c r="R1483">
        <f>IF(ISBLANK(sensor_data[[#This Row],[EC]]), sensor_data[[#This Row],[average]], sensor_data[[#This Row],[EC]])</f>
        <v>33.770000000000003</v>
      </c>
      <c r="S1483" t="str">
        <f>IF(sensor_data[[#This Row],[Filled Energy Consumption]]&gt;AVERAGE(sensor_data[Filled Energy Consumption]), "High", "Low")</f>
        <v>High</v>
      </c>
      <c r="T1483" t="s">
        <v>101</v>
      </c>
      <c r="U1483" t="b">
        <v>1</v>
      </c>
      <c r="V1483">
        <v>10</v>
      </c>
      <c r="W1483">
        <v>1</v>
      </c>
      <c r="X1483" t="s">
        <v>19</v>
      </c>
    </row>
    <row r="1484" spans="1:24" x14ac:dyDescent="0.3">
      <c r="A1484" s="1">
        <v>45642.634039351855</v>
      </c>
      <c r="B1484" s="1" t="str">
        <f>TEXT(sensor_data[[#This Row],[Timestamp]], "MMMM")</f>
        <v>December</v>
      </c>
      <c r="C14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84" s="2">
        <f>MONTH(sensor_data[[#This Row],[Timestamp]])</f>
        <v>12</v>
      </c>
      <c r="E1484" s="2">
        <f>DAY(sensor_data[[#This Row],[Timestamp]])</f>
        <v>16</v>
      </c>
      <c r="F1484" t="s">
        <v>554</v>
      </c>
      <c r="H1484">
        <v>53.9</v>
      </c>
      <c r="I1484">
        <v>37.1</v>
      </c>
      <c r="J1484" t="b">
        <v>0</v>
      </c>
      <c r="K1484">
        <v>3</v>
      </c>
      <c r="L1484" t="str">
        <f>IF(sensor_data[[#This Row],[HVAC Setting]]&lt;=2, "Low", IF(sensor_data[[#This Row],[HVAC Setting]]=3, "Normal", "High"))</f>
        <v>Normal</v>
      </c>
      <c r="M1484">
        <v>15</v>
      </c>
      <c r="N1484">
        <v>15</v>
      </c>
      <c r="O1484">
        <f>(sensor_data[[#This Row],[Energy Consumption]]-AVERAGE(sensor_data[Energy Consumption]))/_xlfn.STDEV.P(sensor_data[Energy Consumption])</f>
        <v>-7.4438225550843368E-2</v>
      </c>
      <c r="P1484" t="str">
        <f>IF(ABS(sensor_data[[#This Row],[z_zcore]])&gt;3, "Outlier", "Normal")</f>
        <v>Normal</v>
      </c>
      <c r="Q1484">
        <f>AVERAGEIF(sensor_data[Unit ID], sensor_data[[#This Row],[Unit ID]], sensor_data[EC])</f>
        <v>20.51705882352941</v>
      </c>
      <c r="R1484">
        <f>IF(ISBLANK(sensor_data[[#This Row],[EC]]), sensor_data[[#This Row],[average]], sensor_data[[#This Row],[EC]])</f>
        <v>15</v>
      </c>
      <c r="S1484" t="str">
        <f>IF(sensor_data[[#This Row],[Filled Energy Consumption]]&gt;AVERAGE(sensor_data[Filled Energy Consumption]), "High", "Low")</f>
        <v>Low</v>
      </c>
      <c r="T1484" t="s">
        <v>82</v>
      </c>
      <c r="U1484" t="b">
        <v>0</v>
      </c>
      <c r="V1484">
        <v>20</v>
      </c>
      <c r="W1484">
        <v>0</v>
      </c>
      <c r="X1484" t="s">
        <v>17</v>
      </c>
    </row>
    <row r="1485" spans="1:24" x14ac:dyDescent="0.3">
      <c r="A1485" s="1">
        <v>45528.847280092596</v>
      </c>
      <c r="B1485" s="1" t="str">
        <f>TEXT(sensor_data[[#This Row],[Timestamp]], "MMMM")</f>
        <v>August</v>
      </c>
      <c r="C14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85" s="2">
        <f>MONTH(sensor_data[[#This Row],[Timestamp]])</f>
        <v>8</v>
      </c>
      <c r="E1485" s="2">
        <f>DAY(sensor_data[[#This Row],[Timestamp]])</f>
        <v>24</v>
      </c>
      <c r="F1485" t="s">
        <v>554</v>
      </c>
      <c r="H1485">
        <v>98</v>
      </c>
      <c r="I1485">
        <v>47.4</v>
      </c>
      <c r="J1485" t="b">
        <v>1</v>
      </c>
      <c r="K1485">
        <v>4.5</v>
      </c>
      <c r="L1485" t="str">
        <f>IF(sensor_data[[#This Row],[HVAC Setting]]&lt;=2, "Low", IF(sensor_data[[#This Row],[HVAC Setting]]=3, "Normal", "High"))</f>
        <v>High</v>
      </c>
      <c r="M1485">
        <v>31.68</v>
      </c>
      <c r="N1485">
        <v>31.68</v>
      </c>
      <c r="O1485">
        <f>(sensor_data[[#This Row],[Energy Consumption]]-AVERAGE(sensor_data[Energy Consumption]))/_xlfn.STDEV.P(sensor_data[Energy Consumption])</f>
        <v>0.11952211891378886</v>
      </c>
      <c r="P1485" t="str">
        <f>IF(ABS(sensor_data[[#This Row],[z_zcore]])&gt;3, "Outlier", "Normal")</f>
        <v>Normal</v>
      </c>
      <c r="Q1485">
        <f>AVERAGEIF(sensor_data[Unit ID], sensor_data[[#This Row],[Unit ID]], sensor_data[EC])</f>
        <v>20.51705882352941</v>
      </c>
      <c r="R1485">
        <f>IF(ISBLANK(sensor_data[[#This Row],[EC]]), sensor_data[[#This Row],[average]], sensor_data[[#This Row],[EC]])</f>
        <v>31.68</v>
      </c>
      <c r="S1485" t="str">
        <f>IF(sensor_data[[#This Row],[Filled Energy Consumption]]&gt;AVERAGE(sensor_data[Filled Energy Consumption]), "High", "Low")</f>
        <v>High</v>
      </c>
      <c r="T1485" t="s">
        <v>404</v>
      </c>
      <c r="U1485" t="b">
        <v>1</v>
      </c>
      <c r="V1485">
        <v>9</v>
      </c>
      <c r="W1485">
        <v>1</v>
      </c>
      <c r="X1485" t="s">
        <v>19</v>
      </c>
    </row>
    <row r="1486" spans="1:24" x14ac:dyDescent="0.3">
      <c r="A1486" s="1">
        <v>45342.04792824074</v>
      </c>
      <c r="B1486" s="1" t="str">
        <f>TEXT(sensor_data[[#This Row],[Timestamp]], "MMMM")</f>
        <v>February</v>
      </c>
      <c r="C14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86" s="2">
        <f>MONTH(sensor_data[[#This Row],[Timestamp]])</f>
        <v>2</v>
      </c>
      <c r="E1486" s="2">
        <f>DAY(sensor_data[[#This Row],[Timestamp]])</f>
        <v>20</v>
      </c>
      <c r="F1486" t="s">
        <v>554</v>
      </c>
      <c r="H1486">
        <v>49</v>
      </c>
      <c r="I1486">
        <v>31.5</v>
      </c>
      <c r="J1486" t="b">
        <v>0</v>
      </c>
      <c r="K1486">
        <v>2</v>
      </c>
      <c r="L1486" t="str">
        <f>IF(sensor_data[[#This Row],[HVAC Setting]]&lt;=2, "Low", IF(sensor_data[[#This Row],[HVAC Setting]]=3, "Normal", "High"))</f>
        <v>Low</v>
      </c>
      <c r="O1486">
        <f>(sensor_data[[#This Row],[Energy Consumption]]-AVERAGE(sensor_data[Energy Consumption]))/_xlfn.STDEV.P(sensor_data[Energy Consumption])</f>
        <v>-0.24886299575285079</v>
      </c>
      <c r="P1486" t="str">
        <f>IF(ABS(sensor_data[[#This Row],[z_zcore]])&gt;3, "Outlier", "Normal")</f>
        <v>Normal</v>
      </c>
      <c r="Q1486">
        <f>AVERAGEIF(sensor_data[Unit ID], sensor_data[[#This Row],[Unit ID]], sensor_data[EC])</f>
        <v>20.51705882352941</v>
      </c>
      <c r="R1486">
        <f>IF(ISBLANK(sensor_data[[#This Row],[EC]]), sensor_data[[#This Row],[average]], sensor_data[[#This Row],[EC]])</f>
        <v>20.51705882352941</v>
      </c>
      <c r="S1486" t="str">
        <f>IF(sensor_data[[#This Row],[Filled Energy Consumption]]&gt;AVERAGE(sensor_data[Filled Energy Consumption]), "High", "Low")</f>
        <v>High</v>
      </c>
      <c r="T1486" t="s">
        <v>318</v>
      </c>
      <c r="U1486" t="b">
        <v>0</v>
      </c>
      <c r="V1486">
        <v>11</v>
      </c>
      <c r="W1486">
        <v>0</v>
      </c>
      <c r="X1486" t="s">
        <v>17</v>
      </c>
    </row>
    <row r="1487" spans="1:24" x14ac:dyDescent="0.3">
      <c r="A1487" s="1">
        <v>45533.836956018517</v>
      </c>
      <c r="B1487" s="1" t="str">
        <f>TEXT(sensor_data[[#This Row],[Timestamp]], "MMMM")</f>
        <v>August</v>
      </c>
      <c r="C14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87" s="2">
        <f>MONTH(sensor_data[[#This Row],[Timestamp]])</f>
        <v>8</v>
      </c>
      <c r="E1487" s="2">
        <f>DAY(sensor_data[[#This Row],[Timestamp]])</f>
        <v>29</v>
      </c>
      <c r="F1487" t="s">
        <v>554</v>
      </c>
      <c r="H1487">
        <v>104.7</v>
      </c>
      <c r="I1487">
        <v>62.2</v>
      </c>
      <c r="J1487" t="b">
        <v>0</v>
      </c>
      <c r="K1487">
        <v>5</v>
      </c>
      <c r="L1487" t="str">
        <f>IF(sensor_data[[#This Row],[HVAC Setting]]&lt;=2, "Low", IF(sensor_data[[#This Row],[HVAC Setting]]=3, "Normal", "High"))</f>
        <v>High</v>
      </c>
      <c r="M1487">
        <v>30.8</v>
      </c>
      <c r="N1487">
        <v>30.8</v>
      </c>
      <c r="O1487">
        <f>(sensor_data[[#This Row],[Energy Consumption]]-AVERAGE(sensor_data[Energy Consumption]))/_xlfn.STDEV.P(sensor_data[Energy Consumption])</f>
        <v>0.10928919906193778</v>
      </c>
      <c r="P1487" t="str">
        <f>IF(ABS(sensor_data[[#This Row],[z_zcore]])&gt;3, "Outlier", "Normal")</f>
        <v>Normal</v>
      </c>
      <c r="Q1487">
        <f>AVERAGEIF(sensor_data[Unit ID], sensor_data[[#This Row],[Unit ID]], sensor_data[EC])</f>
        <v>20.51705882352941</v>
      </c>
      <c r="R1487">
        <f>IF(ISBLANK(sensor_data[[#This Row],[EC]]), sensor_data[[#This Row],[average]], sensor_data[[#This Row],[EC]])</f>
        <v>30.8</v>
      </c>
      <c r="S1487" t="str">
        <f>IF(sensor_data[[#This Row],[Filled Energy Consumption]]&gt;AVERAGE(sensor_data[Filled Energy Consumption]), "High", "Low")</f>
        <v>High</v>
      </c>
      <c r="T1487" t="s">
        <v>545</v>
      </c>
      <c r="U1487" t="b">
        <v>0</v>
      </c>
      <c r="V1487">
        <v>18</v>
      </c>
      <c r="W1487">
        <v>0</v>
      </c>
      <c r="X1487" t="s">
        <v>19</v>
      </c>
    </row>
    <row r="1488" spans="1:24" x14ac:dyDescent="0.3">
      <c r="A1488" s="1">
        <v>45542.374305555553</v>
      </c>
      <c r="B1488" s="1" t="str">
        <f>TEXT(sensor_data[[#This Row],[Timestamp]], "MMMM")</f>
        <v>September</v>
      </c>
      <c r="C14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88" s="2">
        <f>MONTH(sensor_data[[#This Row],[Timestamp]])</f>
        <v>9</v>
      </c>
      <c r="E1488" s="2">
        <f>DAY(sensor_data[[#This Row],[Timestamp]])</f>
        <v>7</v>
      </c>
      <c r="F1488" t="s">
        <v>554</v>
      </c>
      <c r="H1488">
        <v>65.3</v>
      </c>
      <c r="I1488">
        <v>53.6</v>
      </c>
      <c r="J1488" t="b">
        <v>1</v>
      </c>
      <c r="K1488">
        <v>3.5</v>
      </c>
      <c r="L1488" t="str">
        <f>IF(sensor_data[[#This Row],[HVAC Setting]]&lt;=2, "Low", IF(sensor_data[[#This Row],[HVAC Setting]]=3, "Normal", "High"))</f>
        <v>High</v>
      </c>
      <c r="M1488">
        <v>21.14</v>
      </c>
      <c r="N1488">
        <v>21.14</v>
      </c>
      <c r="O1488">
        <f>(sensor_data[[#This Row],[Energy Consumption]]-AVERAGE(sensor_data[Energy Consumption]))/_xlfn.STDEV.P(sensor_data[Energy Consumption])</f>
        <v>-3.040352948154999E-3</v>
      </c>
      <c r="P1488" t="str">
        <f>IF(ABS(sensor_data[[#This Row],[z_zcore]])&gt;3, "Outlier", "Normal")</f>
        <v>Normal</v>
      </c>
      <c r="Q1488">
        <f>AVERAGEIF(sensor_data[Unit ID], sensor_data[[#This Row],[Unit ID]], sensor_data[EC])</f>
        <v>20.51705882352941</v>
      </c>
      <c r="R1488">
        <f>IF(ISBLANK(sensor_data[[#This Row],[EC]]), sensor_data[[#This Row],[average]], sensor_data[[#This Row],[EC]])</f>
        <v>21.14</v>
      </c>
      <c r="S1488" t="str">
        <f>IF(sensor_data[[#This Row],[Filled Energy Consumption]]&gt;AVERAGE(sensor_data[Filled Energy Consumption]), "High", "Low")</f>
        <v>High</v>
      </c>
      <c r="T1488" t="s">
        <v>18</v>
      </c>
      <c r="U1488" t="b">
        <v>1</v>
      </c>
      <c r="V1488">
        <v>5</v>
      </c>
      <c r="W1488">
        <v>0</v>
      </c>
      <c r="X1488" t="s">
        <v>14</v>
      </c>
    </row>
    <row r="1489" spans="1:24" x14ac:dyDescent="0.3">
      <c r="A1489" s="1">
        <v>45470.721979166665</v>
      </c>
      <c r="B1489" s="1" t="str">
        <f>TEXT(sensor_data[[#This Row],[Timestamp]], "MMMM")</f>
        <v>June</v>
      </c>
      <c r="C14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489" s="2">
        <f>MONTH(sensor_data[[#This Row],[Timestamp]])</f>
        <v>6</v>
      </c>
      <c r="E1489" s="2">
        <f>DAY(sensor_data[[#This Row],[Timestamp]])</f>
        <v>27</v>
      </c>
      <c r="F1489" t="s">
        <v>554</v>
      </c>
      <c r="H1489">
        <v>93.9</v>
      </c>
      <c r="I1489">
        <v>56.9</v>
      </c>
      <c r="J1489" t="b">
        <v>1</v>
      </c>
      <c r="K1489">
        <v>5</v>
      </c>
      <c r="L1489" t="str">
        <f>IF(sensor_data[[#This Row],[HVAC Setting]]&lt;=2, "Low", IF(sensor_data[[#This Row],[HVAC Setting]]=3, "Normal", "High"))</f>
        <v>High</v>
      </c>
      <c r="M1489">
        <v>32.950000000000003</v>
      </c>
      <c r="N1489">
        <v>32.950000000000003</v>
      </c>
      <c r="O1489">
        <f>(sensor_data[[#This Row],[Energy Consumption]]-AVERAGE(sensor_data[Energy Consumption]))/_xlfn.STDEV.P(sensor_data[Energy Consumption])</f>
        <v>0.13429008279089219</v>
      </c>
      <c r="P1489" t="str">
        <f>IF(ABS(sensor_data[[#This Row],[z_zcore]])&gt;3, "Outlier", "Normal")</f>
        <v>Normal</v>
      </c>
      <c r="Q1489">
        <f>AVERAGEIF(sensor_data[Unit ID], sensor_data[[#This Row],[Unit ID]], sensor_data[EC])</f>
        <v>20.51705882352941</v>
      </c>
      <c r="R1489">
        <f>IF(ISBLANK(sensor_data[[#This Row],[EC]]), sensor_data[[#This Row],[average]], sensor_data[[#This Row],[EC]])</f>
        <v>32.950000000000003</v>
      </c>
      <c r="S1489" t="str">
        <f>IF(sensor_data[[#This Row],[Filled Energy Consumption]]&gt;AVERAGE(sensor_data[Filled Energy Consumption]), "High", "Low")</f>
        <v>High</v>
      </c>
      <c r="T1489" t="s">
        <v>264</v>
      </c>
      <c r="U1489" t="b">
        <v>1</v>
      </c>
      <c r="V1489">
        <v>4</v>
      </c>
      <c r="W1489">
        <v>1</v>
      </c>
      <c r="X1489" t="s">
        <v>17</v>
      </c>
    </row>
    <row r="1490" spans="1:24" x14ac:dyDescent="0.3">
      <c r="A1490" s="1">
        <v>45371.15724537037</v>
      </c>
      <c r="B1490" s="1" t="str">
        <f>TEXT(sensor_data[[#This Row],[Timestamp]], "MMMM")</f>
        <v>March</v>
      </c>
      <c r="C14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490" s="2">
        <f>MONTH(sensor_data[[#This Row],[Timestamp]])</f>
        <v>3</v>
      </c>
      <c r="E1490" s="2">
        <f>DAY(sensor_data[[#This Row],[Timestamp]])</f>
        <v>20</v>
      </c>
      <c r="F1490" t="s">
        <v>554</v>
      </c>
      <c r="H1490">
        <v>74.3</v>
      </c>
      <c r="I1490">
        <v>43.1</v>
      </c>
      <c r="J1490" t="b">
        <v>1</v>
      </c>
      <c r="K1490">
        <v>3</v>
      </c>
      <c r="L1490" t="str">
        <f>IF(sensor_data[[#This Row],[HVAC Setting]]&lt;=2, "Low", IF(sensor_data[[#This Row],[HVAC Setting]]=3, "Normal", "High"))</f>
        <v>Normal</v>
      </c>
      <c r="M1490">
        <v>17.600000000000001</v>
      </c>
      <c r="N1490">
        <v>17.600000000000001</v>
      </c>
      <c r="O1490">
        <f>(sensor_data[[#This Row],[Energy Consumption]]-AVERAGE(sensor_data[Energy Consumption]))/_xlfn.STDEV.P(sensor_data[Energy Consumption])</f>
        <v>-4.4204598715828741E-2</v>
      </c>
      <c r="P1490" t="str">
        <f>IF(ABS(sensor_data[[#This Row],[z_zcore]])&gt;3, "Outlier", "Normal")</f>
        <v>Normal</v>
      </c>
      <c r="Q1490">
        <f>AVERAGEIF(sensor_data[Unit ID], sensor_data[[#This Row],[Unit ID]], sensor_data[EC])</f>
        <v>20.51705882352941</v>
      </c>
      <c r="R1490">
        <f>IF(ISBLANK(sensor_data[[#This Row],[EC]]), sensor_data[[#This Row],[average]], sensor_data[[#This Row],[EC]])</f>
        <v>17.600000000000001</v>
      </c>
      <c r="S1490" t="str">
        <f>IF(sensor_data[[#This Row],[Filled Energy Consumption]]&gt;AVERAGE(sensor_data[Filled Energy Consumption]), "High", "Low")</f>
        <v>Low</v>
      </c>
      <c r="T1490" t="s">
        <v>315</v>
      </c>
      <c r="U1490" t="b">
        <v>1</v>
      </c>
      <c r="V1490">
        <v>9</v>
      </c>
      <c r="W1490">
        <v>1</v>
      </c>
      <c r="X1490" t="s">
        <v>19</v>
      </c>
    </row>
    <row r="1491" spans="1:24" x14ac:dyDescent="0.3">
      <c r="A1491" s="1">
        <v>45516.348483796297</v>
      </c>
      <c r="B1491" s="1" t="str">
        <f>TEXT(sensor_data[[#This Row],[Timestamp]], "MMMM")</f>
        <v>August</v>
      </c>
      <c r="C14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91" s="2">
        <f>MONTH(sensor_data[[#This Row],[Timestamp]])</f>
        <v>8</v>
      </c>
      <c r="E1491" s="2">
        <f>DAY(sensor_data[[#This Row],[Timestamp]])</f>
        <v>12</v>
      </c>
      <c r="F1491" t="s">
        <v>554</v>
      </c>
      <c r="H1491">
        <v>95.4</v>
      </c>
      <c r="I1491">
        <v>43</v>
      </c>
      <c r="J1491" t="b">
        <v>1</v>
      </c>
      <c r="K1491">
        <v>4</v>
      </c>
      <c r="L1491" t="str">
        <f>IF(sensor_data[[#This Row],[HVAC Setting]]&lt;=2, "Low", IF(sensor_data[[#This Row],[HVAC Setting]]=3, "Normal", "High"))</f>
        <v>High</v>
      </c>
      <c r="O1491">
        <f>(sensor_data[[#This Row],[Energy Consumption]]-AVERAGE(sensor_data[Energy Consumption]))/_xlfn.STDEV.P(sensor_data[Energy Consumption])</f>
        <v>-0.24886299575285079</v>
      </c>
      <c r="P1491" t="str">
        <f>IF(ABS(sensor_data[[#This Row],[z_zcore]])&gt;3, "Outlier", "Normal")</f>
        <v>Normal</v>
      </c>
      <c r="Q1491">
        <f>AVERAGEIF(sensor_data[Unit ID], sensor_data[[#This Row],[Unit ID]], sensor_data[EC])</f>
        <v>20.51705882352941</v>
      </c>
      <c r="R1491">
        <f>IF(ISBLANK(sensor_data[[#This Row],[EC]]), sensor_data[[#This Row],[average]], sensor_data[[#This Row],[EC]])</f>
        <v>20.51705882352941</v>
      </c>
      <c r="S1491" t="str">
        <f>IF(sensor_data[[#This Row],[Filled Energy Consumption]]&gt;AVERAGE(sensor_data[Filled Energy Consumption]), "High", "Low")</f>
        <v>High</v>
      </c>
      <c r="T1491" t="s">
        <v>387</v>
      </c>
      <c r="U1491" t="b">
        <v>1</v>
      </c>
      <c r="V1491">
        <v>4</v>
      </c>
      <c r="W1491">
        <v>0</v>
      </c>
      <c r="X1491" t="s">
        <v>19</v>
      </c>
    </row>
    <row r="1492" spans="1:24" x14ac:dyDescent="0.3">
      <c r="A1492" s="1">
        <v>45475.344027777777</v>
      </c>
      <c r="B1492" s="1" t="str">
        <f>TEXT(sensor_data[[#This Row],[Timestamp]], "MMMM")</f>
        <v>July</v>
      </c>
      <c r="C14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92" s="2">
        <f>MONTH(sensor_data[[#This Row],[Timestamp]])</f>
        <v>7</v>
      </c>
      <c r="E1492" s="2">
        <f>DAY(sensor_data[[#This Row],[Timestamp]])</f>
        <v>2</v>
      </c>
      <c r="F1492" t="s">
        <v>554</v>
      </c>
      <c r="H1492">
        <v>94.4</v>
      </c>
      <c r="I1492">
        <v>43.9</v>
      </c>
      <c r="J1492" t="b">
        <v>1</v>
      </c>
      <c r="K1492">
        <v>4</v>
      </c>
      <c r="L1492" t="str">
        <f>IF(sensor_data[[#This Row],[HVAC Setting]]&lt;=2, "Low", IF(sensor_data[[#This Row],[HVAC Setting]]=3, "Normal", "High"))</f>
        <v>High</v>
      </c>
      <c r="O1492">
        <f>(sensor_data[[#This Row],[Energy Consumption]]-AVERAGE(sensor_data[Energy Consumption]))/_xlfn.STDEV.P(sensor_data[Energy Consumption])</f>
        <v>-0.24886299575285079</v>
      </c>
      <c r="P1492" t="str">
        <f>IF(ABS(sensor_data[[#This Row],[z_zcore]])&gt;3, "Outlier", "Normal")</f>
        <v>Normal</v>
      </c>
      <c r="Q1492">
        <f>AVERAGEIF(sensor_data[Unit ID], sensor_data[[#This Row],[Unit ID]], sensor_data[EC])</f>
        <v>20.51705882352941</v>
      </c>
      <c r="R1492">
        <f>IF(ISBLANK(sensor_data[[#This Row],[EC]]), sensor_data[[#This Row],[average]], sensor_data[[#This Row],[EC]])</f>
        <v>20.51705882352941</v>
      </c>
      <c r="S1492" t="str">
        <f>IF(sensor_data[[#This Row],[Filled Energy Consumption]]&gt;AVERAGE(sensor_data[Filled Energy Consumption]), "High", "Low")</f>
        <v>High</v>
      </c>
      <c r="T1492" t="s">
        <v>405</v>
      </c>
      <c r="U1492" t="b">
        <v>1</v>
      </c>
      <c r="V1492">
        <v>8</v>
      </c>
      <c r="W1492">
        <v>1</v>
      </c>
      <c r="X1492" t="s">
        <v>17</v>
      </c>
    </row>
    <row r="1493" spans="1:24" x14ac:dyDescent="0.3">
      <c r="A1493" s="1">
        <v>45397.36278935185</v>
      </c>
      <c r="B1493" s="1" t="str">
        <f>TEXT(sensor_data[[#This Row],[Timestamp]], "MMMM")</f>
        <v>April</v>
      </c>
      <c r="C14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93" s="2">
        <f>MONTH(sensor_data[[#This Row],[Timestamp]])</f>
        <v>4</v>
      </c>
      <c r="E1493" s="2">
        <f>DAY(sensor_data[[#This Row],[Timestamp]])</f>
        <v>15</v>
      </c>
      <c r="F1493" t="s">
        <v>554</v>
      </c>
      <c r="H1493">
        <v>69.599999999999994</v>
      </c>
      <c r="I1493">
        <v>52.4</v>
      </c>
      <c r="J1493" t="b">
        <v>1</v>
      </c>
      <c r="K1493">
        <v>4</v>
      </c>
      <c r="L1493" t="str">
        <f>IF(sensor_data[[#This Row],[HVAC Setting]]&lt;=2, "Low", IF(sensor_data[[#This Row],[HVAC Setting]]=3, "Normal", "High"))</f>
        <v>High</v>
      </c>
      <c r="M1493">
        <v>21.52</v>
      </c>
      <c r="N1493">
        <v>21.52</v>
      </c>
      <c r="O1493">
        <f>(sensor_data[[#This Row],[Energy Consumption]]-AVERAGE(sensor_data[Energy Consumption]))/_xlfn.STDEV.P(sensor_data[Energy Consumption])</f>
        <v>1.3784078969625102E-3</v>
      </c>
      <c r="P1493" t="str">
        <f>IF(ABS(sensor_data[[#This Row],[z_zcore]])&gt;3, "Outlier", "Normal")</f>
        <v>Normal</v>
      </c>
      <c r="Q1493">
        <f>AVERAGEIF(sensor_data[Unit ID], sensor_data[[#This Row],[Unit ID]], sensor_data[EC])</f>
        <v>20.51705882352941</v>
      </c>
      <c r="R1493">
        <f>IF(ISBLANK(sensor_data[[#This Row],[EC]]), sensor_data[[#This Row],[average]], sensor_data[[#This Row],[EC]])</f>
        <v>21.52</v>
      </c>
      <c r="S1493" t="str">
        <f>IF(sensor_data[[#This Row],[Filled Energy Consumption]]&gt;AVERAGE(sensor_data[Filled Energy Consumption]), "High", "Low")</f>
        <v>High</v>
      </c>
      <c r="T1493" t="s">
        <v>555</v>
      </c>
      <c r="U1493" t="b">
        <v>1</v>
      </c>
      <c r="V1493">
        <v>5</v>
      </c>
      <c r="W1493">
        <v>0</v>
      </c>
      <c r="X1493" t="s">
        <v>14</v>
      </c>
    </row>
    <row r="1494" spans="1:24" x14ac:dyDescent="0.3">
      <c r="A1494" s="1">
        <v>45615.649837962963</v>
      </c>
      <c r="B1494" s="1" t="str">
        <f>TEXT(sensor_data[[#This Row],[Timestamp]], "MMMM")</f>
        <v>November</v>
      </c>
      <c r="C14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94" s="2">
        <f>MONTH(sensor_data[[#This Row],[Timestamp]])</f>
        <v>11</v>
      </c>
      <c r="E1494" s="2">
        <f>DAY(sensor_data[[#This Row],[Timestamp]])</f>
        <v>19</v>
      </c>
      <c r="F1494" t="s">
        <v>554</v>
      </c>
      <c r="H1494">
        <v>76.400000000000006</v>
      </c>
      <c r="I1494">
        <v>35.299999999999997</v>
      </c>
      <c r="J1494" t="b">
        <v>1</v>
      </c>
      <c r="K1494">
        <v>3</v>
      </c>
      <c r="L1494" t="str">
        <f>IF(sensor_data[[#This Row],[HVAC Setting]]&lt;=2, "Low", IF(sensor_data[[#This Row],[HVAC Setting]]=3, "Normal", "High"))</f>
        <v>Normal</v>
      </c>
      <c r="M1494">
        <v>16.940000000000001</v>
      </c>
      <c r="N1494">
        <v>16.940000000000001</v>
      </c>
      <c r="O1494">
        <f>(sensor_data[[#This Row],[Energy Consumption]]-AVERAGE(sensor_data[Energy Consumption]))/_xlfn.STDEV.P(sensor_data[Energy Consumption])</f>
        <v>-5.1879288604717064E-2</v>
      </c>
      <c r="P1494" t="str">
        <f>IF(ABS(sensor_data[[#This Row],[z_zcore]])&gt;3, "Outlier", "Normal")</f>
        <v>Normal</v>
      </c>
      <c r="Q1494">
        <f>AVERAGEIF(sensor_data[Unit ID], sensor_data[[#This Row],[Unit ID]], sensor_data[EC])</f>
        <v>20.51705882352941</v>
      </c>
      <c r="R1494">
        <f>IF(ISBLANK(sensor_data[[#This Row],[EC]]), sensor_data[[#This Row],[average]], sensor_data[[#This Row],[EC]])</f>
        <v>16.940000000000001</v>
      </c>
      <c r="S1494" t="str">
        <f>IF(sensor_data[[#This Row],[Filled Energy Consumption]]&gt;AVERAGE(sensor_data[Filled Energy Consumption]), "High", "Low")</f>
        <v>Low</v>
      </c>
      <c r="T1494" t="s">
        <v>531</v>
      </c>
      <c r="U1494" t="b">
        <v>1</v>
      </c>
      <c r="V1494">
        <v>20</v>
      </c>
      <c r="W1494">
        <v>1</v>
      </c>
      <c r="X1494" t="s">
        <v>19</v>
      </c>
    </row>
    <row r="1495" spans="1:24" x14ac:dyDescent="0.3">
      <c r="A1495" s="1">
        <v>45446.219780092593</v>
      </c>
      <c r="B1495" s="1" t="str">
        <f>TEXT(sensor_data[[#This Row],[Timestamp]], "MMMM")</f>
        <v>June</v>
      </c>
      <c r="C14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95" s="2">
        <f>MONTH(sensor_data[[#This Row],[Timestamp]])</f>
        <v>6</v>
      </c>
      <c r="E1495" s="2">
        <f>DAY(sensor_data[[#This Row],[Timestamp]])</f>
        <v>3</v>
      </c>
      <c r="F1495" t="s">
        <v>554</v>
      </c>
      <c r="H1495">
        <v>77.900000000000006</v>
      </c>
      <c r="I1495">
        <v>57.3</v>
      </c>
      <c r="J1495" t="b">
        <v>0</v>
      </c>
      <c r="K1495">
        <v>1</v>
      </c>
      <c r="L1495" t="str">
        <f>IF(sensor_data[[#This Row],[HVAC Setting]]&lt;=2, "Low", IF(sensor_data[[#This Row],[HVAC Setting]]=3, "Normal", "High"))</f>
        <v>Low</v>
      </c>
      <c r="M1495">
        <v>5</v>
      </c>
      <c r="N1495">
        <v>5</v>
      </c>
      <c r="O1495">
        <f>(sensor_data[[#This Row],[Energy Consumption]]-AVERAGE(sensor_data[Energy Consumption]))/_xlfn.STDEV.P(sensor_data[Energy Consumption])</f>
        <v>-0.19072140568551499</v>
      </c>
      <c r="P1495" t="str">
        <f>IF(ABS(sensor_data[[#This Row],[z_zcore]])&gt;3, "Outlier", "Normal")</f>
        <v>Normal</v>
      </c>
      <c r="Q1495">
        <f>AVERAGEIF(sensor_data[Unit ID], sensor_data[[#This Row],[Unit ID]], sensor_data[EC])</f>
        <v>20.51705882352941</v>
      </c>
      <c r="R1495">
        <f>IF(ISBLANK(sensor_data[[#This Row],[EC]]), sensor_data[[#This Row],[average]], sensor_data[[#This Row],[EC]])</f>
        <v>5</v>
      </c>
      <c r="S1495" t="str">
        <f>IF(sensor_data[[#This Row],[Filled Energy Consumption]]&gt;AVERAGE(sensor_data[Filled Energy Consumption]), "High", "Low")</f>
        <v>Low</v>
      </c>
      <c r="T1495" t="s">
        <v>139</v>
      </c>
      <c r="U1495" t="b">
        <v>0</v>
      </c>
      <c r="V1495">
        <v>24</v>
      </c>
      <c r="W1495">
        <v>1</v>
      </c>
      <c r="X1495" t="s">
        <v>19</v>
      </c>
    </row>
    <row r="1496" spans="1:24" x14ac:dyDescent="0.3">
      <c r="A1496" s="1">
        <v>45438.213217592594</v>
      </c>
      <c r="B1496" s="1" t="str">
        <f>TEXT(sensor_data[[#This Row],[Timestamp]], "MMMM")</f>
        <v>May</v>
      </c>
      <c r="C14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96" s="2">
        <f>MONTH(sensor_data[[#This Row],[Timestamp]])</f>
        <v>5</v>
      </c>
      <c r="E1496" s="2">
        <f>DAY(sensor_data[[#This Row],[Timestamp]])</f>
        <v>26</v>
      </c>
      <c r="F1496" t="s">
        <v>554</v>
      </c>
      <c r="H1496">
        <v>69.7</v>
      </c>
      <c r="I1496">
        <v>58.6</v>
      </c>
      <c r="J1496" t="b">
        <v>1</v>
      </c>
      <c r="K1496">
        <v>2.5</v>
      </c>
      <c r="L1496" t="str">
        <f>IF(sensor_data[[#This Row],[HVAC Setting]]&lt;=2, "Low", IF(sensor_data[[#This Row],[HVAC Setting]]=3, "Normal", "High"))</f>
        <v>High</v>
      </c>
      <c r="M1496">
        <v>15.22</v>
      </c>
      <c r="N1496">
        <v>15.22</v>
      </c>
      <c r="O1496">
        <f>(sensor_data[[#This Row],[Energy Consumption]]-AVERAGE(sensor_data[Energy Consumption]))/_xlfn.STDEV.P(sensor_data[Energy Consumption])</f>
        <v>-7.1879995587880594E-2</v>
      </c>
      <c r="P1496" t="str">
        <f>IF(ABS(sensor_data[[#This Row],[z_zcore]])&gt;3, "Outlier", "Normal")</f>
        <v>Normal</v>
      </c>
      <c r="Q1496">
        <f>AVERAGEIF(sensor_data[Unit ID], sensor_data[[#This Row],[Unit ID]], sensor_data[EC])</f>
        <v>20.51705882352941</v>
      </c>
      <c r="R1496">
        <f>IF(ISBLANK(sensor_data[[#This Row],[EC]]), sensor_data[[#This Row],[average]], sensor_data[[#This Row],[EC]])</f>
        <v>15.22</v>
      </c>
      <c r="S1496" t="str">
        <f>IF(sensor_data[[#This Row],[Filled Energy Consumption]]&gt;AVERAGE(sensor_data[Filled Energy Consumption]), "High", "Low")</f>
        <v>Low</v>
      </c>
      <c r="T1496" t="s">
        <v>341</v>
      </c>
      <c r="U1496" t="b">
        <v>1</v>
      </c>
      <c r="V1496">
        <v>15</v>
      </c>
      <c r="W1496">
        <v>0</v>
      </c>
      <c r="X1496" t="s">
        <v>14</v>
      </c>
    </row>
    <row r="1497" spans="1:24" x14ac:dyDescent="0.3">
      <c r="A1497" s="1">
        <v>45350.408067129632</v>
      </c>
      <c r="B1497" s="1" t="str">
        <f>TEXT(sensor_data[[#This Row],[Timestamp]], "MMMM")</f>
        <v>February</v>
      </c>
      <c r="C14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497" s="2">
        <f>MONTH(sensor_data[[#This Row],[Timestamp]])</f>
        <v>2</v>
      </c>
      <c r="E1497" s="2">
        <f>DAY(sensor_data[[#This Row],[Timestamp]])</f>
        <v>28</v>
      </c>
      <c r="F1497" t="s">
        <v>554</v>
      </c>
      <c r="H1497">
        <v>39.4</v>
      </c>
      <c r="I1497">
        <v>37.9</v>
      </c>
      <c r="J1497" t="b">
        <v>0</v>
      </c>
      <c r="K1497">
        <v>4</v>
      </c>
      <c r="L1497" t="str">
        <f>IF(sensor_data[[#This Row],[HVAC Setting]]&lt;=2, "Low", IF(sensor_data[[#This Row],[HVAC Setting]]=3, "Normal", "High"))</f>
        <v>High</v>
      </c>
      <c r="M1497">
        <v>22</v>
      </c>
      <c r="N1497">
        <v>22</v>
      </c>
      <c r="O1497">
        <f>(sensor_data[[#This Row],[Energy Consumption]]-AVERAGE(sensor_data[Energy Consumption]))/_xlfn.STDEV.P(sensor_data[Energy Consumption])</f>
        <v>6.9600005434267524E-3</v>
      </c>
      <c r="P1497" t="str">
        <f>IF(ABS(sensor_data[[#This Row],[z_zcore]])&gt;3, "Outlier", "Normal")</f>
        <v>Normal</v>
      </c>
      <c r="Q1497">
        <f>AVERAGEIF(sensor_data[Unit ID], sensor_data[[#This Row],[Unit ID]], sensor_data[EC])</f>
        <v>20.51705882352941</v>
      </c>
      <c r="R1497">
        <f>IF(ISBLANK(sensor_data[[#This Row],[EC]]), sensor_data[[#This Row],[average]], sensor_data[[#This Row],[EC]])</f>
        <v>22</v>
      </c>
      <c r="S1497" t="str">
        <f>IF(sensor_data[[#This Row],[Filled Energy Consumption]]&gt;AVERAGE(sensor_data[Filled Energy Consumption]), "High", "Low")</f>
        <v>High</v>
      </c>
      <c r="T1497" t="s">
        <v>83</v>
      </c>
      <c r="U1497" t="b">
        <v>0</v>
      </c>
      <c r="V1497">
        <v>5</v>
      </c>
      <c r="W1497">
        <v>0</v>
      </c>
      <c r="X1497" t="s">
        <v>17</v>
      </c>
    </row>
    <row r="1498" spans="1:24" x14ac:dyDescent="0.3">
      <c r="A1498" s="1">
        <v>45360.629745370374</v>
      </c>
      <c r="B1498" s="1" t="str">
        <f>TEXT(sensor_data[[#This Row],[Timestamp]], "MMMM")</f>
        <v>March</v>
      </c>
      <c r="C14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98" s="2">
        <f>MONTH(sensor_data[[#This Row],[Timestamp]])</f>
        <v>3</v>
      </c>
      <c r="E1498" s="2">
        <f>DAY(sensor_data[[#This Row],[Timestamp]])</f>
        <v>9</v>
      </c>
      <c r="F1498" t="s">
        <v>554</v>
      </c>
      <c r="H1498">
        <v>76.400000000000006</v>
      </c>
      <c r="I1498">
        <v>40.6</v>
      </c>
      <c r="J1498" t="b">
        <v>1</v>
      </c>
      <c r="K1498">
        <v>2.5</v>
      </c>
      <c r="L1498" t="str">
        <f>IF(sensor_data[[#This Row],[HVAC Setting]]&lt;=2, "Low", IF(sensor_data[[#This Row],[HVAC Setting]]=3, "Normal", "High"))</f>
        <v>High</v>
      </c>
      <c r="M1498">
        <v>14.52</v>
      </c>
      <c r="N1498">
        <v>14.52</v>
      </c>
      <c r="O1498">
        <f>(sensor_data[[#This Row],[Energy Consumption]]-AVERAGE(sensor_data[Energy Consumption]))/_xlfn.STDEV.P(sensor_data[Energy Consumption])</f>
        <v>-8.0019818197307621E-2</v>
      </c>
      <c r="P1498" t="str">
        <f>IF(ABS(sensor_data[[#This Row],[z_zcore]])&gt;3, "Outlier", "Normal")</f>
        <v>Normal</v>
      </c>
      <c r="Q1498">
        <f>AVERAGEIF(sensor_data[Unit ID], sensor_data[[#This Row],[Unit ID]], sensor_data[EC])</f>
        <v>20.51705882352941</v>
      </c>
      <c r="R1498">
        <f>IF(ISBLANK(sensor_data[[#This Row],[EC]]), sensor_data[[#This Row],[average]], sensor_data[[#This Row],[EC]])</f>
        <v>14.52</v>
      </c>
      <c r="S1498" t="str">
        <f>IF(sensor_data[[#This Row],[Filled Energy Consumption]]&gt;AVERAGE(sensor_data[Filled Energy Consumption]), "High", "Low")</f>
        <v>Low</v>
      </c>
      <c r="T1498" t="s">
        <v>292</v>
      </c>
      <c r="U1498" t="b">
        <v>1</v>
      </c>
      <c r="V1498">
        <v>17</v>
      </c>
      <c r="W1498">
        <v>0</v>
      </c>
      <c r="X1498" t="s">
        <v>14</v>
      </c>
    </row>
    <row r="1499" spans="1:24" x14ac:dyDescent="0.3">
      <c r="A1499" s="1">
        <v>45306.562106481484</v>
      </c>
      <c r="B1499" s="1" t="str">
        <f>TEXT(sensor_data[[#This Row],[Timestamp]], "MMMM")</f>
        <v>January</v>
      </c>
      <c r="C14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499" s="2">
        <f>MONTH(sensor_data[[#This Row],[Timestamp]])</f>
        <v>1</v>
      </c>
      <c r="E1499" s="2">
        <f>DAY(sensor_data[[#This Row],[Timestamp]])</f>
        <v>15</v>
      </c>
      <c r="F1499" t="s">
        <v>554</v>
      </c>
      <c r="H1499">
        <v>57.3</v>
      </c>
      <c r="I1499">
        <v>29.7</v>
      </c>
      <c r="J1499" t="b">
        <v>0</v>
      </c>
      <c r="K1499">
        <v>4</v>
      </c>
      <c r="L1499" t="str">
        <f>IF(sensor_data[[#This Row],[HVAC Setting]]&lt;=2, "Low", IF(sensor_data[[#This Row],[HVAC Setting]]=3, "Normal", "High"))</f>
        <v>High</v>
      </c>
      <c r="M1499">
        <v>20</v>
      </c>
      <c r="N1499">
        <v>20</v>
      </c>
      <c r="O1499">
        <f>(sensor_data[[#This Row],[Energy Consumption]]-AVERAGE(sensor_data[Energy Consumption]))/_xlfn.STDEV.P(sensor_data[Energy Consumption])</f>
        <v>-1.6296635483507568E-2</v>
      </c>
      <c r="P1499" t="str">
        <f>IF(ABS(sensor_data[[#This Row],[z_zcore]])&gt;3, "Outlier", "Normal")</f>
        <v>Normal</v>
      </c>
      <c r="Q1499">
        <f>AVERAGEIF(sensor_data[Unit ID], sensor_data[[#This Row],[Unit ID]], sensor_data[EC])</f>
        <v>20.51705882352941</v>
      </c>
      <c r="R1499">
        <f>IF(ISBLANK(sensor_data[[#This Row],[EC]]), sensor_data[[#This Row],[average]], sensor_data[[#This Row],[EC]])</f>
        <v>20</v>
      </c>
      <c r="S1499" t="str">
        <f>IF(sensor_data[[#This Row],[Filled Energy Consumption]]&gt;AVERAGE(sensor_data[Filled Energy Consumption]), "High", "Low")</f>
        <v>High</v>
      </c>
      <c r="T1499" t="s">
        <v>435</v>
      </c>
      <c r="U1499" t="b">
        <v>0</v>
      </c>
      <c r="V1499">
        <v>2</v>
      </c>
      <c r="W1499">
        <v>0</v>
      </c>
      <c r="X1499" t="s">
        <v>17</v>
      </c>
    </row>
    <row r="1500" spans="1:24" x14ac:dyDescent="0.3">
      <c r="A1500" s="1">
        <v>45452.502280092594</v>
      </c>
      <c r="B1500" s="1" t="str">
        <f>TEXT(sensor_data[[#This Row],[Timestamp]], "MMMM")</f>
        <v>June</v>
      </c>
      <c r="C15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00" s="2">
        <f>MONTH(sensor_data[[#This Row],[Timestamp]])</f>
        <v>6</v>
      </c>
      <c r="E1500" s="2">
        <f>DAY(sensor_data[[#This Row],[Timestamp]])</f>
        <v>9</v>
      </c>
      <c r="F1500" t="s">
        <v>554</v>
      </c>
      <c r="H1500">
        <v>93.3</v>
      </c>
      <c r="I1500">
        <v>62.6</v>
      </c>
      <c r="J1500" t="b">
        <v>0</v>
      </c>
      <c r="K1500">
        <v>4.5</v>
      </c>
      <c r="L1500" t="str">
        <f>IF(sensor_data[[#This Row],[HVAC Setting]]&lt;=2, "Low", IF(sensor_data[[#This Row],[HVAC Setting]]=3, "Normal", "High"))</f>
        <v>High</v>
      </c>
      <c r="M1500">
        <v>26.78</v>
      </c>
      <c r="N1500">
        <v>26.78</v>
      </c>
      <c r="O1500">
        <f>(sensor_data[[#This Row],[Energy Consumption]]-AVERAGE(sensor_data[Energy Consumption]))/_xlfn.STDEV.P(sensor_data[Energy Consumption])</f>
        <v>6.2543360647799792E-2</v>
      </c>
      <c r="P1500" t="str">
        <f>IF(ABS(sensor_data[[#This Row],[z_zcore]])&gt;3, "Outlier", "Normal")</f>
        <v>Normal</v>
      </c>
      <c r="Q1500">
        <f>AVERAGEIF(sensor_data[Unit ID], sensor_data[[#This Row],[Unit ID]], sensor_data[EC])</f>
        <v>20.51705882352941</v>
      </c>
      <c r="R1500">
        <f>IF(ISBLANK(sensor_data[[#This Row],[EC]]), sensor_data[[#This Row],[average]], sensor_data[[#This Row],[EC]])</f>
        <v>26.78</v>
      </c>
      <c r="S1500" t="str">
        <f>IF(sensor_data[[#This Row],[Filled Energy Consumption]]&gt;AVERAGE(sensor_data[Filled Energy Consumption]), "High", "Low")</f>
        <v>High</v>
      </c>
      <c r="T1500" t="s">
        <v>215</v>
      </c>
      <c r="U1500" t="b">
        <v>0</v>
      </c>
      <c r="V1500">
        <v>6</v>
      </c>
      <c r="W1500">
        <v>1</v>
      </c>
      <c r="X1500" t="s">
        <v>19</v>
      </c>
    </row>
    <row r="1501" spans="1:24" x14ac:dyDescent="0.3">
      <c r="A1501" s="1">
        <v>45437.241030092591</v>
      </c>
      <c r="B1501" s="1" t="str">
        <f>TEXT(sensor_data[[#This Row],[Timestamp]], "MMMM")</f>
        <v>May</v>
      </c>
      <c r="C15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01" s="2">
        <f>MONTH(sensor_data[[#This Row],[Timestamp]])</f>
        <v>5</v>
      </c>
      <c r="E1501" s="2">
        <f>DAY(sensor_data[[#This Row],[Timestamp]])</f>
        <v>25</v>
      </c>
      <c r="F1501" t="s">
        <v>554</v>
      </c>
      <c r="H1501">
        <v>70.599999999999994</v>
      </c>
      <c r="I1501">
        <v>39.9</v>
      </c>
      <c r="J1501" t="b">
        <v>0</v>
      </c>
      <c r="K1501">
        <v>1.5</v>
      </c>
      <c r="L1501" t="str">
        <f>IF(sensor_data[[#This Row],[HVAC Setting]]&lt;=2, "Low", IF(sensor_data[[#This Row],[HVAC Setting]]=3, "Normal", "High"))</f>
        <v>Low</v>
      </c>
      <c r="M1501">
        <v>7.88</v>
      </c>
      <c r="N1501">
        <v>7.88</v>
      </c>
      <c r="O1501">
        <f>(sensor_data[[#This Row],[Energy Consumption]]-AVERAGE(sensor_data[Energy Consumption]))/_xlfn.STDEV.P(sensor_data[Energy Consumption])</f>
        <v>-0.15723184980672958</v>
      </c>
      <c r="P1501" t="str">
        <f>IF(ABS(sensor_data[[#This Row],[z_zcore]])&gt;3, "Outlier", "Normal")</f>
        <v>Normal</v>
      </c>
      <c r="Q1501">
        <f>AVERAGEIF(sensor_data[Unit ID], sensor_data[[#This Row],[Unit ID]], sensor_data[EC])</f>
        <v>20.51705882352941</v>
      </c>
      <c r="R1501">
        <f>IF(ISBLANK(sensor_data[[#This Row],[EC]]), sensor_data[[#This Row],[average]], sensor_data[[#This Row],[EC]])</f>
        <v>7.88</v>
      </c>
      <c r="S1501" t="str">
        <f>IF(sensor_data[[#This Row],[Filled Energy Consumption]]&gt;AVERAGE(sensor_data[Filled Energy Consumption]), "High", "Low")</f>
        <v>Low</v>
      </c>
      <c r="T1501" t="s">
        <v>77</v>
      </c>
      <c r="U1501" t="b">
        <v>0</v>
      </c>
      <c r="V1501">
        <v>14</v>
      </c>
      <c r="W1501">
        <v>1</v>
      </c>
      <c r="X1501" t="s">
        <v>14</v>
      </c>
    </row>
    <row r="1502" spans="1:24" x14ac:dyDescent="0.3">
      <c r="A1502" s="1">
        <v>45514.809479166666</v>
      </c>
      <c r="B1502" s="1" t="str">
        <f>TEXT(sensor_data[[#This Row],[Timestamp]], "MMMM")</f>
        <v>August</v>
      </c>
      <c r="C15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02" s="2">
        <f>MONTH(sensor_data[[#This Row],[Timestamp]])</f>
        <v>8</v>
      </c>
      <c r="E1502" s="2">
        <f>DAY(sensor_data[[#This Row],[Timestamp]])</f>
        <v>10</v>
      </c>
      <c r="F1502" t="s">
        <v>556</v>
      </c>
      <c r="H1502">
        <v>89.3</v>
      </c>
      <c r="I1502">
        <v>58.3</v>
      </c>
      <c r="J1502" t="b">
        <v>1</v>
      </c>
      <c r="K1502">
        <v>5</v>
      </c>
      <c r="L1502" t="str">
        <f>IF(sensor_data[[#This Row],[HVAC Setting]]&lt;=2, "Low", IF(sensor_data[[#This Row],[HVAC Setting]]=3, "Normal", "High"))</f>
        <v>High</v>
      </c>
      <c r="M1502">
        <v>32.85</v>
      </c>
      <c r="N1502">
        <v>32.85</v>
      </c>
      <c r="O1502">
        <f>(sensor_data[[#This Row],[Energy Consumption]]-AVERAGE(sensor_data[Energy Consumption]))/_xlfn.STDEV.P(sensor_data[Energy Consumption])</f>
        <v>0.13312725098954545</v>
      </c>
      <c r="P1502" t="str">
        <f>IF(ABS(sensor_data[[#This Row],[z_zcore]])&gt;3, "Outlier", "Normal")</f>
        <v>Normal</v>
      </c>
      <c r="Q1502">
        <f>AVERAGEIF(sensor_data[Unit ID], sensor_data[[#This Row],[Unit ID]], sensor_data[EC])</f>
        <v>20.652222222222221</v>
      </c>
      <c r="R1502">
        <f>IF(ISBLANK(sensor_data[[#This Row],[EC]]), sensor_data[[#This Row],[average]], sensor_data[[#This Row],[EC]])</f>
        <v>32.85</v>
      </c>
      <c r="S1502" t="str">
        <f>IF(sensor_data[[#This Row],[Filled Energy Consumption]]&gt;AVERAGE(sensor_data[Filled Energy Consumption]), "High", "Low")</f>
        <v>High</v>
      </c>
      <c r="T1502" t="s">
        <v>228</v>
      </c>
      <c r="U1502" t="b">
        <v>1</v>
      </c>
      <c r="V1502">
        <v>5</v>
      </c>
      <c r="W1502">
        <v>1</v>
      </c>
      <c r="X1502" t="s">
        <v>14</v>
      </c>
    </row>
    <row r="1503" spans="1:24" x14ac:dyDescent="0.3">
      <c r="A1503" s="1">
        <v>45502.02076388889</v>
      </c>
      <c r="B1503" s="1" t="str">
        <f>TEXT(sensor_data[[#This Row],[Timestamp]], "MMMM")</f>
        <v>July</v>
      </c>
      <c r="C15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03" s="2">
        <f>MONTH(sensor_data[[#This Row],[Timestamp]])</f>
        <v>7</v>
      </c>
      <c r="E1503" s="2">
        <f>DAY(sensor_data[[#This Row],[Timestamp]])</f>
        <v>29</v>
      </c>
      <c r="F1503" t="s">
        <v>556</v>
      </c>
      <c r="H1503">
        <v>83.8</v>
      </c>
      <c r="I1503">
        <v>49.6</v>
      </c>
      <c r="J1503" t="b">
        <v>0</v>
      </c>
      <c r="K1503">
        <v>3</v>
      </c>
      <c r="L1503" t="str">
        <f>IF(sensor_data[[#This Row],[HVAC Setting]]&lt;=2, "Low", IF(sensor_data[[#This Row],[HVAC Setting]]=3, "Normal", "High"))</f>
        <v>Normal</v>
      </c>
      <c r="M1503">
        <v>16</v>
      </c>
      <c r="N1503">
        <v>16</v>
      </c>
      <c r="O1503">
        <f>(sensor_data[[#This Row],[Energy Consumption]]-AVERAGE(sensor_data[Energy Consumption]))/_xlfn.STDEV.P(sensor_data[Energy Consumption])</f>
        <v>-6.2809907537376211E-2</v>
      </c>
      <c r="P1503" t="str">
        <f>IF(ABS(sensor_data[[#This Row],[z_zcore]])&gt;3, "Outlier", "Normal")</f>
        <v>Normal</v>
      </c>
      <c r="Q1503">
        <f>AVERAGEIF(sensor_data[Unit ID], sensor_data[[#This Row],[Unit ID]], sensor_data[EC])</f>
        <v>20.652222222222221</v>
      </c>
      <c r="R1503">
        <f>IF(ISBLANK(sensor_data[[#This Row],[EC]]), sensor_data[[#This Row],[average]], sensor_data[[#This Row],[EC]])</f>
        <v>16</v>
      </c>
      <c r="S1503" t="str">
        <f>IF(sensor_data[[#This Row],[Filled Energy Consumption]]&gt;AVERAGE(sensor_data[Filled Energy Consumption]), "High", "Low")</f>
        <v>Low</v>
      </c>
      <c r="T1503" t="s">
        <v>62</v>
      </c>
      <c r="U1503" t="b">
        <v>0</v>
      </c>
      <c r="V1503">
        <v>4</v>
      </c>
      <c r="W1503">
        <v>1</v>
      </c>
      <c r="X1503" t="s">
        <v>19</v>
      </c>
    </row>
    <row r="1504" spans="1:24" x14ac:dyDescent="0.3">
      <c r="A1504" s="1">
        <v>45598.960416666669</v>
      </c>
      <c r="B1504" s="1" t="str">
        <f>TEXT(sensor_data[[#This Row],[Timestamp]], "MMMM")</f>
        <v>November</v>
      </c>
      <c r="C15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04" s="2">
        <f>MONTH(sensor_data[[#This Row],[Timestamp]])</f>
        <v>11</v>
      </c>
      <c r="E1504" s="2">
        <f>DAY(sensor_data[[#This Row],[Timestamp]])</f>
        <v>2</v>
      </c>
      <c r="F1504" t="s">
        <v>556</v>
      </c>
      <c r="H1504">
        <v>73.900000000000006</v>
      </c>
      <c r="I1504">
        <v>36.799999999999997</v>
      </c>
      <c r="J1504" t="b">
        <v>0</v>
      </c>
      <c r="K1504">
        <v>2.5</v>
      </c>
      <c r="L1504" t="str">
        <f>IF(sensor_data[[#This Row],[HVAC Setting]]&lt;=2, "Low", IF(sensor_data[[#This Row],[HVAC Setting]]=3, "Normal", "High"))</f>
        <v>High</v>
      </c>
      <c r="O1504">
        <f>(sensor_data[[#This Row],[Energy Consumption]]-AVERAGE(sensor_data[Energy Consumption]))/_xlfn.STDEV.P(sensor_data[Energy Consumption])</f>
        <v>-0.24886299575285079</v>
      </c>
      <c r="P1504" t="str">
        <f>IF(ABS(sensor_data[[#This Row],[z_zcore]])&gt;3, "Outlier", "Normal")</f>
        <v>Normal</v>
      </c>
      <c r="Q1504">
        <f>AVERAGEIF(sensor_data[Unit ID], sensor_data[[#This Row],[Unit ID]], sensor_data[EC])</f>
        <v>20.652222222222221</v>
      </c>
      <c r="R1504">
        <f>IF(ISBLANK(sensor_data[[#This Row],[EC]]), sensor_data[[#This Row],[average]], sensor_data[[#This Row],[EC]])</f>
        <v>20.652222222222221</v>
      </c>
      <c r="S1504" t="str">
        <f>IF(sensor_data[[#This Row],[Filled Energy Consumption]]&gt;AVERAGE(sensor_data[Filled Energy Consumption]), "High", "Low")</f>
        <v>High</v>
      </c>
      <c r="T1504" t="s">
        <v>24</v>
      </c>
      <c r="U1504" t="b">
        <v>0</v>
      </c>
      <c r="V1504">
        <v>19</v>
      </c>
      <c r="W1504">
        <v>0</v>
      </c>
      <c r="X1504" t="s">
        <v>14</v>
      </c>
    </row>
    <row r="1505" spans="1:24" x14ac:dyDescent="0.3">
      <c r="A1505" s="1">
        <v>45467.860393518517</v>
      </c>
      <c r="B1505" s="1" t="str">
        <f>TEXT(sensor_data[[#This Row],[Timestamp]], "MMMM")</f>
        <v>June</v>
      </c>
      <c r="C15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05" s="2">
        <f>MONTH(sensor_data[[#This Row],[Timestamp]])</f>
        <v>6</v>
      </c>
      <c r="E1505" s="2">
        <f>DAY(sensor_data[[#This Row],[Timestamp]])</f>
        <v>24</v>
      </c>
      <c r="F1505" t="s">
        <v>556</v>
      </c>
      <c r="H1505">
        <v>84.5</v>
      </c>
      <c r="I1505">
        <v>60.6</v>
      </c>
      <c r="J1505" t="b">
        <v>1</v>
      </c>
      <c r="K1505">
        <v>4</v>
      </c>
      <c r="L1505" t="str">
        <f>IF(sensor_data[[#This Row],[HVAC Setting]]&lt;=2, "Low", IF(sensor_data[[#This Row],[HVAC Setting]]=3, "Normal", "High"))</f>
        <v>High</v>
      </c>
      <c r="M1505">
        <v>24.31</v>
      </c>
      <c r="N1505">
        <v>24.31</v>
      </c>
      <c r="O1505">
        <f>(sensor_data[[#This Row],[Energy Consumption]]-AVERAGE(sensor_data[Energy Consumption]))/_xlfn.STDEV.P(sensor_data[Energy Consumption])</f>
        <v>3.3821415154535878E-2</v>
      </c>
      <c r="P1505" t="str">
        <f>IF(ABS(sensor_data[[#This Row],[z_zcore]])&gt;3, "Outlier", "Normal")</f>
        <v>Normal</v>
      </c>
      <c r="Q1505">
        <f>AVERAGEIF(sensor_data[Unit ID], sensor_data[[#This Row],[Unit ID]], sensor_data[EC])</f>
        <v>20.652222222222221</v>
      </c>
      <c r="R1505">
        <f>IF(ISBLANK(sensor_data[[#This Row],[EC]]), sensor_data[[#This Row],[average]], sensor_data[[#This Row],[EC]])</f>
        <v>24.31</v>
      </c>
      <c r="S1505" t="str">
        <f>IF(sensor_data[[#This Row],[Filled Energy Consumption]]&gt;AVERAGE(sensor_data[Filled Energy Consumption]), "High", "Low")</f>
        <v>High</v>
      </c>
      <c r="T1505" t="s">
        <v>361</v>
      </c>
      <c r="U1505" t="b">
        <v>1</v>
      </c>
      <c r="V1505">
        <v>8</v>
      </c>
      <c r="W1505">
        <v>1</v>
      </c>
      <c r="X1505" t="s">
        <v>19</v>
      </c>
    </row>
    <row r="1506" spans="1:24" x14ac:dyDescent="0.3">
      <c r="A1506" s="1">
        <v>45651.364548611113</v>
      </c>
      <c r="B1506" s="1" t="str">
        <f>TEXT(sensor_data[[#This Row],[Timestamp]], "MMMM")</f>
        <v>December</v>
      </c>
      <c r="C15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06" s="2">
        <f>MONTH(sensor_data[[#This Row],[Timestamp]])</f>
        <v>12</v>
      </c>
      <c r="E1506" s="2">
        <f>DAY(sensor_data[[#This Row],[Timestamp]])</f>
        <v>25</v>
      </c>
      <c r="F1506" t="s">
        <v>556</v>
      </c>
      <c r="H1506">
        <v>37.4</v>
      </c>
      <c r="I1506">
        <v>28.8</v>
      </c>
      <c r="J1506" t="b">
        <v>1</v>
      </c>
      <c r="K1506">
        <v>3.5</v>
      </c>
      <c r="L1506" t="str">
        <f>IF(sensor_data[[#This Row],[HVAC Setting]]&lt;=2, "Low", IF(sensor_data[[#This Row],[HVAC Setting]]=3, "Normal", "High"))</f>
        <v>High</v>
      </c>
      <c r="M1506">
        <v>22.66</v>
      </c>
      <c r="N1506">
        <v>22.66</v>
      </c>
      <c r="O1506">
        <f>(sensor_data[[#This Row],[Energy Consumption]]-AVERAGE(sensor_data[Energy Consumption]))/_xlfn.STDEV.P(sensor_data[Energy Consumption])</f>
        <v>1.463469043231508E-2</v>
      </c>
      <c r="P1506" t="str">
        <f>IF(ABS(sensor_data[[#This Row],[z_zcore]])&gt;3, "Outlier", "Normal")</f>
        <v>Normal</v>
      </c>
      <c r="Q1506">
        <f>AVERAGEIF(sensor_data[Unit ID], sensor_data[[#This Row],[Unit ID]], sensor_data[EC])</f>
        <v>20.652222222222221</v>
      </c>
      <c r="R1506">
        <f>IF(ISBLANK(sensor_data[[#This Row],[EC]]), sensor_data[[#This Row],[average]], sensor_data[[#This Row],[EC]])</f>
        <v>22.66</v>
      </c>
      <c r="S1506" t="str">
        <f>IF(sensor_data[[#This Row],[Filled Energy Consumption]]&gt;AVERAGE(sensor_data[Filled Energy Consumption]), "High", "Low")</f>
        <v>High</v>
      </c>
      <c r="T1506" t="s">
        <v>122</v>
      </c>
      <c r="U1506" t="b">
        <v>1</v>
      </c>
      <c r="V1506">
        <v>7</v>
      </c>
      <c r="W1506">
        <v>1</v>
      </c>
      <c r="X1506" t="s">
        <v>19</v>
      </c>
    </row>
    <row r="1507" spans="1:24" x14ac:dyDescent="0.3">
      <c r="A1507" s="1">
        <v>45375.981620370374</v>
      </c>
      <c r="B1507" s="1" t="str">
        <f>TEXT(sensor_data[[#This Row],[Timestamp]], "MMMM")</f>
        <v>March</v>
      </c>
      <c r="C15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07" s="2">
        <f>MONTH(sensor_data[[#This Row],[Timestamp]])</f>
        <v>3</v>
      </c>
      <c r="E1507" s="2">
        <f>DAY(sensor_data[[#This Row],[Timestamp]])</f>
        <v>24</v>
      </c>
      <c r="F1507" t="s">
        <v>556</v>
      </c>
      <c r="H1507">
        <v>74.2</v>
      </c>
      <c r="I1507">
        <v>40.700000000000003</v>
      </c>
      <c r="J1507" t="b">
        <v>1</v>
      </c>
      <c r="K1507">
        <v>3.5</v>
      </c>
      <c r="L1507" t="str">
        <f>IF(sensor_data[[#This Row],[HVAC Setting]]&lt;=2, "Low", IF(sensor_data[[#This Row],[HVAC Setting]]=3, "Normal", "High"))</f>
        <v>High</v>
      </c>
      <c r="M1507">
        <v>21.13</v>
      </c>
      <c r="N1507">
        <v>21.13</v>
      </c>
      <c r="O1507">
        <f>(sensor_data[[#This Row],[Energy Consumption]]-AVERAGE(sensor_data[Energy Consumption]))/_xlfn.STDEV.P(sensor_data[Energy Consumption])</f>
        <v>-3.1566361282896892E-3</v>
      </c>
      <c r="P1507" t="str">
        <f>IF(ABS(sensor_data[[#This Row],[z_zcore]])&gt;3, "Outlier", "Normal")</f>
        <v>Normal</v>
      </c>
      <c r="Q1507">
        <f>AVERAGEIF(sensor_data[Unit ID], sensor_data[[#This Row],[Unit ID]], sensor_data[EC])</f>
        <v>20.652222222222221</v>
      </c>
      <c r="R1507">
        <f>IF(ISBLANK(sensor_data[[#This Row],[EC]]), sensor_data[[#This Row],[average]], sensor_data[[#This Row],[EC]])</f>
        <v>21.13</v>
      </c>
      <c r="S1507" t="str">
        <f>IF(sensor_data[[#This Row],[Filled Energy Consumption]]&gt;AVERAGE(sensor_data[Filled Energy Consumption]), "High", "Low")</f>
        <v>High</v>
      </c>
      <c r="T1507" t="s">
        <v>197</v>
      </c>
      <c r="U1507" t="b">
        <v>1</v>
      </c>
      <c r="V1507">
        <v>4</v>
      </c>
      <c r="W1507">
        <v>1</v>
      </c>
      <c r="X1507" t="s">
        <v>17</v>
      </c>
    </row>
    <row r="1508" spans="1:24" x14ac:dyDescent="0.3">
      <c r="A1508" s="1">
        <v>45377.772361111114</v>
      </c>
      <c r="B1508" s="1" t="str">
        <f>TEXT(sensor_data[[#This Row],[Timestamp]], "MMMM")</f>
        <v>March</v>
      </c>
      <c r="C15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08" s="2">
        <f>MONTH(sensor_data[[#This Row],[Timestamp]])</f>
        <v>3</v>
      </c>
      <c r="E1508" s="2">
        <f>DAY(sensor_data[[#This Row],[Timestamp]])</f>
        <v>26</v>
      </c>
      <c r="F1508" t="s">
        <v>556</v>
      </c>
      <c r="H1508">
        <v>65.2</v>
      </c>
      <c r="I1508">
        <v>38.4</v>
      </c>
      <c r="J1508" t="b">
        <v>1</v>
      </c>
      <c r="K1508">
        <v>4</v>
      </c>
      <c r="L1508" t="str">
        <f>IF(sensor_data[[#This Row],[HVAC Setting]]&lt;=2, "Low", IF(sensor_data[[#This Row],[HVAC Setting]]=3, "Normal", "High"))</f>
        <v>High</v>
      </c>
      <c r="M1508">
        <v>23.99</v>
      </c>
      <c r="N1508">
        <v>23.99</v>
      </c>
      <c r="O1508">
        <f>(sensor_data[[#This Row],[Energy Consumption]]-AVERAGE(sensor_data[Energy Consumption]))/_xlfn.STDEV.P(sensor_data[Energy Consumption])</f>
        <v>3.0100353390226382E-2</v>
      </c>
      <c r="P1508" t="str">
        <f>IF(ABS(sensor_data[[#This Row],[z_zcore]])&gt;3, "Outlier", "Normal")</f>
        <v>Normal</v>
      </c>
      <c r="Q1508">
        <f>AVERAGEIF(sensor_data[Unit ID], sensor_data[[#This Row],[Unit ID]], sensor_data[EC])</f>
        <v>20.652222222222221</v>
      </c>
      <c r="R1508">
        <f>IF(ISBLANK(sensor_data[[#This Row],[EC]]), sensor_data[[#This Row],[average]], sensor_data[[#This Row],[EC]])</f>
        <v>23.99</v>
      </c>
      <c r="S1508" t="str">
        <f>IF(sensor_data[[#This Row],[Filled Energy Consumption]]&gt;AVERAGE(sensor_data[Filled Energy Consumption]), "High", "Low")</f>
        <v>High</v>
      </c>
      <c r="T1508" t="s">
        <v>497</v>
      </c>
      <c r="U1508" t="b">
        <v>1</v>
      </c>
      <c r="V1508">
        <v>17</v>
      </c>
      <c r="W1508">
        <v>0</v>
      </c>
      <c r="X1508" t="s">
        <v>19</v>
      </c>
    </row>
    <row r="1509" spans="1:24" x14ac:dyDescent="0.3">
      <c r="A1509" s="1">
        <v>45340.19568287037</v>
      </c>
      <c r="B1509" s="1" t="str">
        <f>TEXT(sensor_data[[#This Row],[Timestamp]], "MMMM")</f>
        <v>February</v>
      </c>
      <c r="C15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09" s="2">
        <f>MONTH(sensor_data[[#This Row],[Timestamp]])</f>
        <v>2</v>
      </c>
      <c r="E1509" s="2">
        <f>DAY(sensor_data[[#This Row],[Timestamp]])</f>
        <v>18</v>
      </c>
      <c r="F1509" t="s">
        <v>556</v>
      </c>
      <c r="H1509">
        <v>36.299999999999997</v>
      </c>
      <c r="I1509">
        <v>39.5</v>
      </c>
      <c r="J1509" t="b">
        <v>1</v>
      </c>
      <c r="K1509">
        <v>2.5</v>
      </c>
      <c r="L1509" t="str">
        <f>IF(sensor_data[[#This Row],[HVAC Setting]]&lt;=2, "Low", IF(sensor_data[[#This Row],[HVAC Setting]]=3, "Normal", "High"))</f>
        <v>High</v>
      </c>
      <c r="M1509">
        <v>18.21</v>
      </c>
      <c r="N1509">
        <v>18.21</v>
      </c>
      <c r="O1509">
        <f>(sensor_data[[#This Row],[Energy Consumption]]-AVERAGE(sensor_data[Energy Consumption]))/_xlfn.STDEV.P(sensor_data[Energy Consumption])</f>
        <v>-3.7111324727613776E-2</v>
      </c>
      <c r="P1509" t="str">
        <f>IF(ABS(sensor_data[[#This Row],[z_zcore]])&gt;3, "Outlier", "Normal")</f>
        <v>Normal</v>
      </c>
      <c r="Q1509">
        <f>AVERAGEIF(sensor_data[Unit ID], sensor_data[[#This Row],[Unit ID]], sensor_data[EC])</f>
        <v>20.652222222222221</v>
      </c>
      <c r="R1509">
        <f>IF(ISBLANK(sensor_data[[#This Row],[EC]]), sensor_data[[#This Row],[average]], sensor_data[[#This Row],[EC]])</f>
        <v>18.21</v>
      </c>
      <c r="S1509" t="str">
        <f>IF(sensor_data[[#This Row],[Filled Energy Consumption]]&gt;AVERAGE(sensor_data[Filled Energy Consumption]), "High", "Low")</f>
        <v>High</v>
      </c>
      <c r="T1509" t="s">
        <v>209</v>
      </c>
      <c r="U1509" t="b">
        <v>1</v>
      </c>
      <c r="V1509">
        <v>9</v>
      </c>
      <c r="W1509">
        <v>0</v>
      </c>
      <c r="X1509" t="s">
        <v>19</v>
      </c>
    </row>
    <row r="1510" spans="1:24" x14ac:dyDescent="0.3">
      <c r="A1510" s="1">
        <v>45637.758888888886</v>
      </c>
      <c r="B1510" s="1" t="str">
        <f>TEXT(sensor_data[[#This Row],[Timestamp]], "MMMM")</f>
        <v>December</v>
      </c>
      <c r="C15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10" s="2">
        <f>MONTH(sensor_data[[#This Row],[Timestamp]])</f>
        <v>12</v>
      </c>
      <c r="E1510" s="2">
        <f>DAY(sensor_data[[#This Row],[Timestamp]])</f>
        <v>11</v>
      </c>
      <c r="F1510" t="s">
        <v>556</v>
      </c>
      <c r="H1510">
        <v>39.1</v>
      </c>
      <c r="I1510">
        <v>28.2</v>
      </c>
      <c r="J1510" t="b">
        <v>1</v>
      </c>
      <c r="K1510">
        <v>4</v>
      </c>
      <c r="L1510" t="str">
        <f>IF(sensor_data[[#This Row],[HVAC Setting]]&lt;=2, "Low", IF(sensor_data[[#This Row],[HVAC Setting]]=3, "Normal", "High"))</f>
        <v>High</v>
      </c>
      <c r="M1510">
        <v>27.19</v>
      </c>
      <c r="N1510">
        <v>27.19</v>
      </c>
      <c r="O1510">
        <f>(sensor_data[[#This Row],[Energy Consumption]]-AVERAGE(sensor_data[Energy Consumption]))/_xlfn.STDEV.P(sensor_data[Energy Consumption])</f>
        <v>6.7310971033321329E-2</v>
      </c>
      <c r="P1510" t="str">
        <f>IF(ABS(sensor_data[[#This Row],[z_zcore]])&gt;3, "Outlier", "Normal")</f>
        <v>Normal</v>
      </c>
      <c r="Q1510">
        <f>AVERAGEIF(sensor_data[Unit ID], sensor_data[[#This Row],[Unit ID]], sensor_data[EC])</f>
        <v>20.652222222222221</v>
      </c>
      <c r="R1510">
        <f>IF(ISBLANK(sensor_data[[#This Row],[EC]]), sensor_data[[#This Row],[average]], sensor_data[[#This Row],[EC]])</f>
        <v>27.19</v>
      </c>
      <c r="S1510" t="str">
        <f>IF(sensor_data[[#This Row],[Filled Energy Consumption]]&gt;AVERAGE(sensor_data[Filled Energy Consumption]), "High", "Low")</f>
        <v>High</v>
      </c>
      <c r="T1510" t="s">
        <v>557</v>
      </c>
      <c r="U1510" t="b">
        <v>1</v>
      </c>
      <c r="V1510">
        <v>2</v>
      </c>
      <c r="W1510">
        <v>1</v>
      </c>
      <c r="X1510" t="s">
        <v>19</v>
      </c>
    </row>
    <row r="1511" spans="1:24" x14ac:dyDescent="0.3">
      <c r="A1511" s="1">
        <v>45605.607314814813</v>
      </c>
      <c r="B1511" s="1" t="str">
        <f>TEXT(sensor_data[[#This Row],[Timestamp]], "MMMM")</f>
        <v>November</v>
      </c>
      <c r="C15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11" s="2">
        <f>MONTH(sensor_data[[#This Row],[Timestamp]])</f>
        <v>11</v>
      </c>
      <c r="E1511" s="2">
        <f>DAY(sensor_data[[#This Row],[Timestamp]])</f>
        <v>9</v>
      </c>
      <c r="F1511" t="s">
        <v>556</v>
      </c>
      <c r="H1511">
        <v>80.3</v>
      </c>
      <c r="I1511">
        <v>55.8</v>
      </c>
      <c r="J1511" t="b">
        <v>1</v>
      </c>
      <c r="K1511">
        <v>3.5</v>
      </c>
      <c r="L1511" t="str">
        <f>IF(sensor_data[[#This Row],[HVAC Setting]]&lt;=2, "Low", IF(sensor_data[[#This Row],[HVAC Setting]]=3, "Normal", "High"))</f>
        <v>High</v>
      </c>
      <c r="M1511">
        <v>20.87</v>
      </c>
      <c r="N1511">
        <v>20.87</v>
      </c>
      <c r="O1511">
        <f>(sensor_data[[#This Row],[Energy Consumption]]-AVERAGE(sensor_data[Energy Consumption]))/_xlfn.STDEV.P(sensor_data[Energy Consumption])</f>
        <v>-6.1799988117911273E-3</v>
      </c>
      <c r="P1511" t="str">
        <f>IF(ABS(sensor_data[[#This Row],[z_zcore]])&gt;3, "Outlier", "Normal")</f>
        <v>Normal</v>
      </c>
      <c r="Q1511">
        <f>AVERAGEIF(sensor_data[Unit ID], sensor_data[[#This Row],[Unit ID]], sensor_data[EC])</f>
        <v>20.652222222222221</v>
      </c>
      <c r="R1511">
        <f>IF(ISBLANK(sensor_data[[#This Row],[EC]]), sensor_data[[#This Row],[average]], sensor_data[[#This Row],[EC]])</f>
        <v>20.87</v>
      </c>
      <c r="S1511" t="str">
        <f>IF(sensor_data[[#This Row],[Filled Energy Consumption]]&gt;AVERAGE(sensor_data[Filled Energy Consumption]), "High", "Low")</f>
        <v>High</v>
      </c>
      <c r="T1511" t="s">
        <v>437</v>
      </c>
      <c r="U1511" t="b">
        <v>1</v>
      </c>
      <c r="V1511">
        <v>14</v>
      </c>
      <c r="W1511">
        <v>1</v>
      </c>
      <c r="X1511" t="s">
        <v>17</v>
      </c>
    </row>
    <row r="1512" spans="1:24" x14ac:dyDescent="0.3">
      <c r="A1512" s="1">
        <v>45508.682800925926</v>
      </c>
      <c r="B1512" s="1" t="str">
        <f>TEXT(sensor_data[[#This Row],[Timestamp]], "MMMM")</f>
        <v>August</v>
      </c>
      <c r="C15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12" s="2">
        <f>MONTH(sensor_data[[#This Row],[Timestamp]])</f>
        <v>8</v>
      </c>
      <c r="E1512" s="2">
        <f>DAY(sensor_data[[#This Row],[Timestamp]])</f>
        <v>4</v>
      </c>
      <c r="F1512" t="s">
        <v>556</v>
      </c>
      <c r="H1512">
        <v>101.9</v>
      </c>
      <c r="I1512">
        <v>46.9</v>
      </c>
      <c r="J1512" t="b">
        <v>1</v>
      </c>
      <c r="K1512">
        <v>3.5</v>
      </c>
      <c r="L1512" t="str">
        <f>IF(sensor_data[[#This Row],[HVAC Setting]]&lt;=2, "Low", IF(sensor_data[[#This Row],[HVAC Setting]]=3, "Normal", "High"))</f>
        <v>High</v>
      </c>
      <c r="M1512">
        <v>23.54</v>
      </c>
      <c r="N1512">
        <v>23.54</v>
      </c>
      <c r="O1512">
        <f>(sensor_data[[#This Row],[Energy Consumption]]-AVERAGE(sensor_data[Energy Consumption]))/_xlfn.STDEV.P(sensor_data[Energy Consumption])</f>
        <v>2.4867610284166168E-2</v>
      </c>
      <c r="P1512" t="str">
        <f>IF(ABS(sensor_data[[#This Row],[z_zcore]])&gt;3, "Outlier", "Normal")</f>
        <v>Normal</v>
      </c>
      <c r="Q1512">
        <f>AVERAGEIF(sensor_data[Unit ID], sensor_data[[#This Row],[Unit ID]], sensor_data[EC])</f>
        <v>20.652222222222221</v>
      </c>
      <c r="R1512">
        <f>IF(ISBLANK(sensor_data[[#This Row],[EC]]), sensor_data[[#This Row],[average]], sensor_data[[#This Row],[EC]])</f>
        <v>23.54</v>
      </c>
      <c r="S1512" t="str">
        <f>IF(sensor_data[[#This Row],[Filled Energy Consumption]]&gt;AVERAGE(sensor_data[Filled Energy Consumption]), "High", "Low")</f>
        <v>High</v>
      </c>
      <c r="T1512" t="s">
        <v>38</v>
      </c>
      <c r="U1512" t="b">
        <v>1</v>
      </c>
      <c r="V1512">
        <v>6</v>
      </c>
      <c r="W1512">
        <v>1</v>
      </c>
      <c r="X1512" t="s">
        <v>19</v>
      </c>
    </row>
    <row r="1513" spans="1:24" x14ac:dyDescent="0.3">
      <c r="A1513" s="1">
        <v>45517.044999999998</v>
      </c>
      <c r="B1513" s="1" t="str">
        <f>TEXT(sensor_data[[#This Row],[Timestamp]], "MMMM")</f>
        <v>August</v>
      </c>
      <c r="C15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13" s="2">
        <f>MONTH(sensor_data[[#This Row],[Timestamp]])</f>
        <v>8</v>
      </c>
      <c r="E1513" s="2">
        <f>DAY(sensor_data[[#This Row],[Timestamp]])</f>
        <v>13</v>
      </c>
      <c r="F1513" t="s">
        <v>556</v>
      </c>
      <c r="H1513">
        <v>98.1</v>
      </c>
      <c r="I1513">
        <v>54.5</v>
      </c>
      <c r="J1513" t="b">
        <v>1</v>
      </c>
      <c r="K1513">
        <v>4</v>
      </c>
      <c r="L1513" t="str">
        <f>IF(sensor_data[[#This Row],[HVAC Setting]]&lt;=2, "Low", IF(sensor_data[[#This Row],[HVAC Setting]]=3, "Normal", "High"))</f>
        <v>High</v>
      </c>
      <c r="M1513">
        <v>25.49</v>
      </c>
      <c r="N1513">
        <v>25.49</v>
      </c>
      <c r="O1513">
        <f>(sensor_data[[#This Row],[Energy Consumption]]-AVERAGE(sensor_data[Energy Consumption]))/_xlfn.STDEV.P(sensor_data[Energy Consumption])</f>
        <v>4.7542830410427124E-2</v>
      </c>
      <c r="P1513" t="str">
        <f>IF(ABS(sensor_data[[#This Row],[z_zcore]])&gt;3, "Outlier", "Normal")</f>
        <v>Normal</v>
      </c>
      <c r="Q1513">
        <f>AVERAGEIF(sensor_data[Unit ID], sensor_data[[#This Row],[Unit ID]], sensor_data[EC])</f>
        <v>20.652222222222221</v>
      </c>
      <c r="R1513">
        <f>IF(ISBLANK(sensor_data[[#This Row],[EC]]), sensor_data[[#This Row],[average]], sensor_data[[#This Row],[EC]])</f>
        <v>25.49</v>
      </c>
      <c r="S1513" t="str">
        <f>IF(sensor_data[[#This Row],[Filled Energy Consumption]]&gt;AVERAGE(sensor_data[Filled Energy Consumption]), "High", "Low")</f>
        <v>High</v>
      </c>
      <c r="T1513" t="s">
        <v>92</v>
      </c>
      <c r="U1513" t="b">
        <v>1</v>
      </c>
      <c r="V1513">
        <v>2</v>
      </c>
      <c r="W1513">
        <v>1</v>
      </c>
      <c r="X1513" t="s">
        <v>17</v>
      </c>
    </row>
    <row r="1514" spans="1:24" x14ac:dyDescent="0.3">
      <c r="A1514" s="1">
        <v>45561.67695601852</v>
      </c>
      <c r="B1514" s="1" t="str">
        <f>TEXT(sensor_data[[#This Row],[Timestamp]], "MMMM")</f>
        <v>September</v>
      </c>
      <c r="C15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14" s="2">
        <f>MONTH(sensor_data[[#This Row],[Timestamp]])</f>
        <v>9</v>
      </c>
      <c r="E1514" s="2">
        <f>DAY(sensor_data[[#This Row],[Timestamp]])</f>
        <v>26</v>
      </c>
      <c r="F1514" t="s">
        <v>556</v>
      </c>
      <c r="H1514">
        <v>57.9</v>
      </c>
      <c r="I1514">
        <v>35.4</v>
      </c>
      <c r="J1514" t="b">
        <v>0</v>
      </c>
      <c r="K1514">
        <v>1</v>
      </c>
      <c r="L1514" t="str">
        <f>IF(sensor_data[[#This Row],[HVAC Setting]]&lt;=2, "Low", IF(sensor_data[[#This Row],[HVAC Setting]]=3, "Normal", "High"))</f>
        <v>Low</v>
      </c>
      <c r="M1514">
        <v>6</v>
      </c>
      <c r="N1514">
        <v>6</v>
      </c>
      <c r="O1514">
        <f>(sensor_data[[#This Row],[Energy Consumption]]-AVERAGE(sensor_data[Energy Consumption]))/_xlfn.STDEV.P(sensor_data[Energy Consumption])</f>
        <v>-0.17909308767204782</v>
      </c>
      <c r="P1514" t="str">
        <f>IF(ABS(sensor_data[[#This Row],[z_zcore]])&gt;3, "Outlier", "Normal")</f>
        <v>Normal</v>
      </c>
      <c r="Q1514">
        <f>AVERAGEIF(sensor_data[Unit ID], sensor_data[[#This Row],[Unit ID]], sensor_data[EC])</f>
        <v>20.652222222222221</v>
      </c>
      <c r="R1514">
        <f>IF(ISBLANK(sensor_data[[#This Row],[EC]]), sensor_data[[#This Row],[average]], sensor_data[[#This Row],[EC]])</f>
        <v>6</v>
      </c>
      <c r="S1514" t="str">
        <f>IF(sensor_data[[#This Row],[Filled Energy Consumption]]&gt;AVERAGE(sensor_data[Filled Energy Consumption]), "High", "Low")</f>
        <v>Low</v>
      </c>
      <c r="T1514" t="s">
        <v>142</v>
      </c>
      <c r="U1514" t="b">
        <v>0</v>
      </c>
      <c r="V1514">
        <v>11</v>
      </c>
      <c r="W1514">
        <v>0</v>
      </c>
      <c r="X1514" t="s">
        <v>19</v>
      </c>
    </row>
    <row r="1515" spans="1:24" x14ac:dyDescent="0.3">
      <c r="A1515" s="1">
        <v>45403.351226851853</v>
      </c>
      <c r="B1515" s="1" t="str">
        <f>TEXT(sensor_data[[#This Row],[Timestamp]], "MMMM")</f>
        <v>April</v>
      </c>
      <c r="C15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15" s="2">
        <f>MONTH(sensor_data[[#This Row],[Timestamp]])</f>
        <v>4</v>
      </c>
      <c r="E1515" s="2">
        <f>DAY(sensor_data[[#This Row],[Timestamp]])</f>
        <v>21</v>
      </c>
      <c r="F1515" t="s">
        <v>556</v>
      </c>
      <c r="H1515">
        <v>79.400000000000006</v>
      </c>
      <c r="I1515">
        <v>35.1</v>
      </c>
      <c r="J1515" t="b">
        <v>1</v>
      </c>
      <c r="K1515">
        <v>2.5</v>
      </c>
      <c r="L1515" t="str">
        <f>IF(sensor_data[[#This Row],[HVAC Setting]]&lt;=2, "Low", IF(sensor_data[[#This Row],[HVAC Setting]]=3, "Normal", "High"))</f>
        <v>High</v>
      </c>
      <c r="M1515">
        <v>16.05</v>
      </c>
      <c r="N1515">
        <v>16.05</v>
      </c>
      <c r="O1515">
        <f>(sensor_data[[#This Row],[Energy Consumption]]-AVERAGE(sensor_data[Energy Consumption]))/_xlfn.STDEV.P(sensor_data[Energy Consumption])</f>
        <v>-6.2228491636702847E-2</v>
      </c>
      <c r="P1515" t="str">
        <f>IF(ABS(sensor_data[[#This Row],[z_zcore]])&gt;3, "Outlier", "Normal")</f>
        <v>Normal</v>
      </c>
      <c r="Q1515">
        <f>AVERAGEIF(sensor_data[Unit ID], sensor_data[[#This Row],[Unit ID]], sensor_data[EC])</f>
        <v>20.652222222222221</v>
      </c>
      <c r="R1515">
        <f>IF(ISBLANK(sensor_data[[#This Row],[EC]]), sensor_data[[#This Row],[average]], sensor_data[[#This Row],[EC]])</f>
        <v>16.05</v>
      </c>
      <c r="S1515" t="str">
        <f>IF(sensor_data[[#This Row],[Filled Energy Consumption]]&gt;AVERAGE(sensor_data[Filled Energy Consumption]), "High", "Low")</f>
        <v>Low</v>
      </c>
      <c r="T1515" t="s">
        <v>102</v>
      </c>
      <c r="U1515" t="b">
        <v>1</v>
      </c>
      <c r="V1515">
        <v>12</v>
      </c>
      <c r="W1515">
        <v>1</v>
      </c>
      <c r="X1515" t="s">
        <v>19</v>
      </c>
    </row>
    <row r="1516" spans="1:24" x14ac:dyDescent="0.3">
      <c r="A1516" s="1">
        <v>45456.593877314815</v>
      </c>
      <c r="B1516" s="1" t="str">
        <f>TEXT(sensor_data[[#This Row],[Timestamp]], "MMMM")</f>
        <v>June</v>
      </c>
      <c r="C15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16" s="2">
        <f>MONTH(sensor_data[[#This Row],[Timestamp]])</f>
        <v>6</v>
      </c>
      <c r="E1516" s="2">
        <f>DAY(sensor_data[[#This Row],[Timestamp]])</f>
        <v>13</v>
      </c>
      <c r="F1516" t="s">
        <v>556</v>
      </c>
      <c r="H1516">
        <v>93</v>
      </c>
      <c r="I1516">
        <v>52.8</v>
      </c>
      <c r="J1516" t="b">
        <v>0</v>
      </c>
      <c r="K1516">
        <v>2</v>
      </c>
      <c r="L1516" t="str">
        <f>IF(sensor_data[[#This Row],[HVAC Setting]]&lt;=2, "Low", IF(sensor_data[[#This Row],[HVAC Setting]]=3, "Normal", "High"))</f>
        <v>Low</v>
      </c>
      <c r="O1516">
        <f>(sensor_data[[#This Row],[Energy Consumption]]-AVERAGE(sensor_data[Energy Consumption]))/_xlfn.STDEV.P(sensor_data[Energy Consumption])</f>
        <v>-0.24886299575285079</v>
      </c>
      <c r="P1516" t="str">
        <f>IF(ABS(sensor_data[[#This Row],[z_zcore]])&gt;3, "Outlier", "Normal")</f>
        <v>Normal</v>
      </c>
      <c r="Q1516">
        <f>AVERAGEIF(sensor_data[Unit ID], sensor_data[[#This Row],[Unit ID]], sensor_data[EC])</f>
        <v>20.652222222222221</v>
      </c>
      <c r="R1516">
        <f>IF(ISBLANK(sensor_data[[#This Row],[EC]]), sensor_data[[#This Row],[average]], sensor_data[[#This Row],[EC]])</f>
        <v>20.652222222222221</v>
      </c>
      <c r="S1516" t="str">
        <f>IF(sensor_data[[#This Row],[Filled Energy Consumption]]&gt;AVERAGE(sensor_data[Filled Energy Consumption]), "High", "Low")</f>
        <v>High</v>
      </c>
      <c r="T1516" t="s">
        <v>524</v>
      </c>
      <c r="U1516" t="b">
        <v>0</v>
      </c>
      <c r="V1516">
        <v>13</v>
      </c>
      <c r="W1516">
        <v>0</v>
      </c>
      <c r="X1516" t="s">
        <v>19</v>
      </c>
    </row>
    <row r="1517" spans="1:24" x14ac:dyDescent="0.3">
      <c r="A1517" s="1">
        <v>45335.08421296296</v>
      </c>
      <c r="B1517" s="1" t="str">
        <f>TEXT(sensor_data[[#This Row],[Timestamp]], "MMMM")</f>
        <v>February</v>
      </c>
      <c r="C15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17" s="2">
        <f>MONTH(sensor_data[[#This Row],[Timestamp]])</f>
        <v>2</v>
      </c>
      <c r="E1517" s="2">
        <f>DAY(sensor_data[[#This Row],[Timestamp]])</f>
        <v>13</v>
      </c>
      <c r="F1517" t="s">
        <v>556</v>
      </c>
      <c r="H1517">
        <v>40.4</v>
      </c>
      <c r="I1517">
        <v>25.9</v>
      </c>
      <c r="J1517" t="b">
        <v>0</v>
      </c>
      <c r="K1517">
        <v>1</v>
      </c>
      <c r="L1517" t="str">
        <f>IF(sensor_data[[#This Row],[HVAC Setting]]&lt;=2, "Low", IF(sensor_data[[#This Row],[HVAC Setting]]=3, "Normal", "High"))</f>
        <v>Low</v>
      </c>
      <c r="M1517">
        <v>8</v>
      </c>
      <c r="N1517">
        <v>8</v>
      </c>
      <c r="O1517">
        <f>(sensor_data[[#This Row],[Energy Consumption]]-AVERAGE(sensor_data[Energy Consumption]))/_xlfn.STDEV.P(sensor_data[Energy Consumption])</f>
        <v>-0.15583645164511351</v>
      </c>
      <c r="P1517" t="str">
        <f>IF(ABS(sensor_data[[#This Row],[z_zcore]])&gt;3, "Outlier", "Normal")</f>
        <v>Normal</v>
      </c>
      <c r="Q1517">
        <f>AVERAGEIF(sensor_data[Unit ID], sensor_data[[#This Row],[Unit ID]], sensor_data[EC])</f>
        <v>20.652222222222221</v>
      </c>
      <c r="R1517">
        <f>IF(ISBLANK(sensor_data[[#This Row],[EC]]), sensor_data[[#This Row],[average]], sensor_data[[#This Row],[EC]])</f>
        <v>8</v>
      </c>
      <c r="S1517" t="str">
        <f>IF(sensor_data[[#This Row],[Filled Energy Consumption]]&gt;AVERAGE(sensor_data[Filled Energy Consumption]), "High", "Low")</f>
        <v>Low</v>
      </c>
      <c r="T1517" t="s">
        <v>286</v>
      </c>
      <c r="U1517" t="b">
        <v>0</v>
      </c>
      <c r="V1517">
        <v>2</v>
      </c>
      <c r="W1517">
        <v>1</v>
      </c>
      <c r="X1517" t="s">
        <v>19</v>
      </c>
    </row>
    <row r="1518" spans="1:24" x14ac:dyDescent="0.3">
      <c r="A1518" s="1">
        <v>45422.888749999998</v>
      </c>
      <c r="B1518" s="1" t="str">
        <f>TEXT(sensor_data[[#This Row],[Timestamp]], "MMMM")</f>
        <v>May</v>
      </c>
      <c r="C15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18" s="2">
        <f>MONTH(sensor_data[[#This Row],[Timestamp]])</f>
        <v>5</v>
      </c>
      <c r="E1518" s="2">
        <f>DAY(sensor_data[[#This Row],[Timestamp]])</f>
        <v>10</v>
      </c>
      <c r="F1518" t="s">
        <v>556</v>
      </c>
      <c r="H1518">
        <v>81.8</v>
      </c>
      <c r="I1518">
        <v>42</v>
      </c>
      <c r="J1518" t="b">
        <v>1</v>
      </c>
      <c r="K1518">
        <v>5</v>
      </c>
      <c r="L1518" t="str">
        <f>IF(sensor_data[[#This Row],[HVAC Setting]]&lt;=2, "Low", IF(sensor_data[[#This Row],[HVAC Setting]]=3, "Normal", "High"))</f>
        <v>High</v>
      </c>
      <c r="M1518">
        <v>28.19</v>
      </c>
      <c r="N1518">
        <v>28.19</v>
      </c>
      <c r="O1518">
        <f>(sensor_data[[#This Row],[Energy Consumption]]-AVERAGE(sensor_data[Energy Consumption]))/_xlfn.STDEV.P(sensor_data[Energy Consumption])</f>
        <v>7.8939289046788486E-2</v>
      </c>
      <c r="P1518" t="str">
        <f>IF(ABS(sensor_data[[#This Row],[z_zcore]])&gt;3, "Outlier", "Normal")</f>
        <v>Normal</v>
      </c>
      <c r="Q1518">
        <f>AVERAGEIF(sensor_data[Unit ID], sensor_data[[#This Row],[Unit ID]], sensor_data[EC])</f>
        <v>20.652222222222221</v>
      </c>
      <c r="R1518">
        <f>IF(ISBLANK(sensor_data[[#This Row],[EC]]), sensor_data[[#This Row],[average]], sensor_data[[#This Row],[EC]])</f>
        <v>28.19</v>
      </c>
      <c r="S1518" t="str">
        <f>IF(sensor_data[[#This Row],[Filled Energy Consumption]]&gt;AVERAGE(sensor_data[Filled Energy Consumption]), "High", "Low")</f>
        <v>High</v>
      </c>
      <c r="T1518" t="s">
        <v>479</v>
      </c>
      <c r="U1518" t="b">
        <v>1</v>
      </c>
      <c r="V1518">
        <v>6</v>
      </c>
      <c r="W1518">
        <v>0</v>
      </c>
      <c r="X1518" t="s">
        <v>14</v>
      </c>
    </row>
    <row r="1519" spans="1:24" x14ac:dyDescent="0.3">
      <c r="A1519" s="1">
        <v>45481.249363425923</v>
      </c>
      <c r="B1519" s="1" t="str">
        <f>TEXT(sensor_data[[#This Row],[Timestamp]], "MMMM")</f>
        <v>July</v>
      </c>
      <c r="C15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19" s="2">
        <f>MONTH(sensor_data[[#This Row],[Timestamp]])</f>
        <v>7</v>
      </c>
      <c r="E1519" s="2">
        <f>DAY(sensor_data[[#This Row],[Timestamp]])</f>
        <v>8</v>
      </c>
      <c r="F1519" t="s">
        <v>556</v>
      </c>
      <c r="H1519">
        <v>97.4</v>
      </c>
      <c r="I1519">
        <v>48.5</v>
      </c>
      <c r="J1519" t="b">
        <v>0</v>
      </c>
      <c r="K1519">
        <v>2</v>
      </c>
      <c r="L1519" t="str">
        <f>IF(sensor_data[[#This Row],[HVAC Setting]]&lt;=2, "Low", IF(sensor_data[[#This Row],[HVAC Setting]]=3, "Normal", "High"))</f>
        <v>Low</v>
      </c>
      <c r="M1519">
        <v>12</v>
      </c>
      <c r="N1519">
        <v>12</v>
      </c>
      <c r="O1519">
        <f>(sensor_data[[#This Row],[Energy Consumption]]-AVERAGE(sensor_data[Energy Consumption]))/_xlfn.STDEV.P(sensor_data[Energy Consumption])</f>
        <v>-0.10932317959124485</v>
      </c>
      <c r="P1519" t="str">
        <f>IF(ABS(sensor_data[[#This Row],[z_zcore]])&gt;3, "Outlier", "Normal")</f>
        <v>Normal</v>
      </c>
      <c r="Q1519">
        <f>AVERAGEIF(sensor_data[Unit ID], sensor_data[[#This Row],[Unit ID]], sensor_data[EC])</f>
        <v>20.652222222222221</v>
      </c>
      <c r="R1519">
        <f>IF(ISBLANK(sensor_data[[#This Row],[EC]]), sensor_data[[#This Row],[average]], sensor_data[[#This Row],[EC]])</f>
        <v>12</v>
      </c>
      <c r="S1519" t="str">
        <f>IF(sensor_data[[#This Row],[Filled Energy Consumption]]&gt;AVERAGE(sensor_data[Filled Energy Consumption]), "High", "Low")</f>
        <v>Low</v>
      </c>
      <c r="T1519" t="s">
        <v>525</v>
      </c>
      <c r="U1519" t="b">
        <v>0</v>
      </c>
      <c r="V1519">
        <v>24</v>
      </c>
      <c r="W1519">
        <v>1</v>
      </c>
      <c r="X1519" t="s">
        <v>19</v>
      </c>
    </row>
    <row r="1520" spans="1:24" x14ac:dyDescent="0.3">
      <c r="A1520" s="1">
        <v>45608.581712962965</v>
      </c>
      <c r="B1520" s="1" t="str">
        <f>TEXT(sensor_data[[#This Row],[Timestamp]], "MMMM")</f>
        <v>November</v>
      </c>
      <c r="C15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20" s="2">
        <f>MONTH(sensor_data[[#This Row],[Timestamp]])</f>
        <v>11</v>
      </c>
      <c r="E1520" s="2">
        <f>DAY(sensor_data[[#This Row],[Timestamp]])</f>
        <v>12</v>
      </c>
      <c r="F1520" t="s">
        <v>556</v>
      </c>
      <c r="H1520">
        <v>73.2</v>
      </c>
      <c r="I1520">
        <v>59.1</v>
      </c>
      <c r="J1520" t="b">
        <v>0</v>
      </c>
      <c r="K1520">
        <v>3</v>
      </c>
      <c r="L1520" t="str">
        <f>IF(sensor_data[[#This Row],[HVAC Setting]]&lt;=2, "Low", IF(sensor_data[[#This Row],[HVAC Setting]]=3, "Normal", "High"))</f>
        <v>Normal</v>
      </c>
      <c r="M1520">
        <v>16</v>
      </c>
      <c r="N1520">
        <v>16</v>
      </c>
      <c r="O1520">
        <f>(sensor_data[[#This Row],[Energy Consumption]]-AVERAGE(sensor_data[Energy Consumption]))/_xlfn.STDEV.P(sensor_data[Energy Consumption])</f>
        <v>-6.2809907537376211E-2</v>
      </c>
      <c r="P1520" t="str">
        <f>IF(ABS(sensor_data[[#This Row],[z_zcore]])&gt;3, "Outlier", "Normal")</f>
        <v>Normal</v>
      </c>
      <c r="Q1520">
        <f>AVERAGEIF(sensor_data[Unit ID], sensor_data[[#This Row],[Unit ID]], sensor_data[EC])</f>
        <v>20.652222222222221</v>
      </c>
      <c r="R1520">
        <f>IF(ISBLANK(sensor_data[[#This Row],[EC]]), sensor_data[[#This Row],[average]], sensor_data[[#This Row],[EC]])</f>
        <v>16</v>
      </c>
      <c r="S1520" t="str">
        <f>IF(sensor_data[[#This Row],[Filled Energy Consumption]]&gt;AVERAGE(sensor_data[Filled Energy Consumption]), "High", "Low")</f>
        <v>Low</v>
      </c>
      <c r="T1520" t="s">
        <v>375</v>
      </c>
      <c r="U1520" t="b">
        <v>0</v>
      </c>
      <c r="V1520">
        <v>13</v>
      </c>
      <c r="W1520">
        <v>0</v>
      </c>
      <c r="X1520" t="s">
        <v>19</v>
      </c>
    </row>
    <row r="1521" spans="1:24" x14ac:dyDescent="0.3">
      <c r="A1521" s="1">
        <v>45523.284479166665</v>
      </c>
      <c r="B1521" s="1" t="str">
        <f>TEXT(sensor_data[[#This Row],[Timestamp]], "MMMM")</f>
        <v>August</v>
      </c>
      <c r="C15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21" s="2">
        <f>MONTH(sensor_data[[#This Row],[Timestamp]])</f>
        <v>8</v>
      </c>
      <c r="E1521" s="2">
        <f>DAY(sensor_data[[#This Row],[Timestamp]])</f>
        <v>19</v>
      </c>
      <c r="F1521" t="s">
        <v>556</v>
      </c>
      <c r="H1521">
        <v>104.6</v>
      </c>
      <c r="I1521">
        <v>44.9</v>
      </c>
      <c r="J1521" t="b">
        <v>1</v>
      </c>
      <c r="K1521">
        <v>5</v>
      </c>
      <c r="L1521" t="str">
        <f>IF(sensor_data[[#This Row],[HVAC Setting]]&lt;=2, "Low", IF(sensor_data[[#This Row],[HVAC Setting]]=3, "Normal", "High"))</f>
        <v>High</v>
      </c>
      <c r="M1521">
        <v>29.26</v>
      </c>
      <c r="N1521">
        <v>29.26</v>
      </c>
      <c r="O1521">
        <f>(sensor_data[[#This Row],[Energy Consumption]]-AVERAGE(sensor_data[Energy Consumption]))/_xlfn.STDEV.P(sensor_data[Energy Consumption])</f>
        <v>9.1381589321198359E-2</v>
      </c>
      <c r="P1521" t="str">
        <f>IF(ABS(sensor_data[[#This Row],[z_zcore]])&gt;3, "Outlier", "Normal")</f>
        <v>Normal</v>
      </c>
      <c r="Q1521">
        <f>AVERAGEIF(sensor_data[Unit ID], sensor_data[[#This Row],[Unit ID]], sensor_data[EC])</f>
        <v>20.652222222222221</v>
      </c>
      <c r="R1521">
        <f>IF(ISBLANK(sensor_data[[#This Row],[EC]]), sensor_data[[#This Row],[average]], sensor_data[[#This Row],[EC]])</f>
        <v>29.26</v>
      </c>
      <c r="S1521" t="str">
        <f>IF(sensor_data[[#This Row],[Filled Energy Consumption]]&gt;AVERAGE(sensor_data[Filled Energy Consumption]), "High", "Low")</f>
        <v>High</v>
      </c>
      <c r="T1521" t="s">
        <v>545</v>
      </c>
      <c r="U1521" t="b">
        <v>1</v>
      </c>
      <c r="V1521">
        <v>24</v>
      </c>
      <c r="W1521">
        <v>1</v>
      </c>
      <c r="X1521" t="s">
        <v>19</v>
      </c>
    </row>
    <row r="1522" spans="1:24" x14ac:dyDescent="0.3">
      <c r="A1522" s="1">
        <v>45594.169421296298</v>
      </c>
      <c r="B1522" s="1" t="str">
        <f>TEXT(sensor_data[[#This Row],[Timestamp]], "MMMM")</f>
        <v>October</v>
      </c>
      <c r="C15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22" s="2">
        <f>MONTH(sensor_data[[#This Row],[Timestamp]])</f>
        <v>10</v>
      </c>
      <c r="E1522" s="2">
        <f>DAY(sensor_data[[#This Row],[Timestamp]])</f>
        <v>29</v>
      </c>
      <c r="F1522" t="s">
        <v>558</v>
      </c>
      <c r="H1522">
        <v>71.900000000000006</v>
      </c>
      <c r="I1522">
        <v>51.6</v>
      </c>
      <c r="J1522" t="b">
        <v>0</v>
      </c>
      <c r="K1522">
        <v>2</v>
      </c>
      <c r="L1522" t="str">
        <f>IF(sensor_data[[#This Row],[HVAC Setting]]&lt;=2, "Low", IF(sensor_data[[#This Row],[HVAC Setting]]=3, "Normal", "High"))</f>
        <v>Low</v>
      </c>
      <c r="M1522">
        <v>11</v>
      </c>
      <c r="N1522">
        <v>11</v>
      </c>
      <c r="O1522">
        <f>(sensor_data[[#This Row],[Energy Consumption]]-AVERAGE(sensor_data[Energy Consumption]))/_xlfn.STDEV.P(sensor_data[Energy Consumption])</f>
        <v>-0.12095149760471202</v>
      </c>
      <c r="P1522" t="str">
        <f>IF(ABS(sensor_data[[#This Row],[z_zcore]])&gt;3, "Outlier", "Normal")</f>
        <v>Normal</v>
      </c>
      <c r="Q1522">
        <f>AVERAGEIF(sensor_data[Unit ID], sensor_data[[#This Row],[Unit ID]], sensor_data[EC])</f>
        <v>18.581578947368417</v>
      </c>
      <c r="R1522">
        <f>IF(ISBLANK(sensor_data[[#This Row],[EC]]), sensor_data[[#This Row],[average]], sensor_data[[#This Row],[EC]])</f>
        <v>11</v>
      </c>
      <c r="S1522" t="str">
        <f>IF(sensor_data[[#This Row],[Filled Energy Consumption]]&gt;AVERAGE(sensor_data[Filled Energy Consumption]), "High", "Low")</f>
        <v>Low</v>
      </c>
      <c r="T1522" t="s">
        <v>109</v>
      </c>
      <c r="U1522" t="b">
        <v>0</v>
      </c>
      <c r="V1522">
        <v>10</v>
      </c>
      <c r="W1522">
        <v>0</v>
      </c>
      <c r="X1522" t="s">
        <v>14</v>
      </c>
    </row>
    <row r="1523" spans="1:24" x14ac:dyDescent="0.3">
      <c r="A1523" s="1">
        <v>45503.903680555559</v>
      </c>
      <c r="B1523" s="1" t="str">
        <f>TEXT(sensor_data[[#This Row],[Timestamp]], "MMMM")</f>
        <v>July</v>
      </c>
      <c r="C15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23" s="2">
        <f>MONTH(sensor_data[[#This Row],[Timestamp]])</f>
        <v>7</v>
      </c>
      <c r="E1523" s="2">
        <f>DAY(sensor_data[[#This Row],[Timestamp]])</f>
        <v>30</v>
      </c>
      <c r="F1523" t="s">
        <v>558</v>
      </c>
      <c r="H1523">
        <v>85.9</v>
      </c>
      <c r="I1523">
        <v>63.6</v>
      </c>
      <c r="J1523" t="b">
        <v>1</v>
      </c>
      <c r="K1523">
        <v>5</v>
      </c>
      <c r="L1523" t="str">
        <f>IF(sensor_data[[#This Row],[HVAC Setting]]&lt;=2, "Low", IF(sensor_data[[#This Row],[HVAC Setting]]=3, "Normal", "High"))</f>
        <v>High</v>
      </c>
      <c r="M1523">
        <v>30.44</v>
      </c>
      <c r="N1523">
        <v>30.44</v>
      </c>
      <c r="O1523">
        <f>(sensor_data[[#This Row],[Energy Consumption]]-AVERAGE(sensor_data[Energy Consumption]))/_xlfn.STDEV.P(sensor_data[Energy Consumption])</f>
        <v>0.1051030045770896</v>
      </c>
      <c r="P1523" t="str">
        <f>IF(ABS(sensor_data[[#This Row],[z_zcore]])&gt;3, "Outlier", "Normal")</f>
        <v>Normal</v>
      </c>
      <c r="Q1523">
        <f>AVERAGEIF(sensor_data[Unit ID], sensor_data[[#This Row],[Unit ID]], sensor_data[EC])</f>
        <v>18.581578947368417</v>
      </c>
      <c r="R1523">
        <f>IF(ISBLANK(sensor_data[[#This Row],[EC]]), sensor_data[[#This Row],[average]], sensor_data[[#This Row],[EC]])</f>
        <v>30.44</v>
      </c>
      <c r="S1523" t="str">
        <f>IF(sensor_data[[#This Row],[Filled Energy Consumption]]&gt;AVERAGE(sensor_data[Filled Energy Consumption]), "High", "Low")</f>
        <v>High</v>
      </c>
      <c r="T1523" t="s">
        <v>176</v>
      </c>
      <c r="U1523" t="b">
        <v>1</v>
      </c>
      <c r="V1523">
        <v>4</v>
      </c>
      <c r="W1523">
        <v>0</v>
      </c>
      <c r="X1523" t="s">
        <v>14</v>
      </c>
    </row>
    <row r="1524" spans="1:24" x14ac:dyDescent="0.3">
      <c r="A1524" s="1">
        <v>45590.251574074071</v>
      </c>
      <c r="B1524" s="1" t="str">
        <f>TEXT(sensor_data[[#This Row],[Timestamp]], "MMMM")</f>
        <v>October</v>
      </c>
      <c r="C15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24" s="2">
        <f>MONTH(sensor_data[[#This Row],[Timestamp]])</f>
        <v>10</v>
      </c>
      <c r="E1524" s="2">
        <f>DAY(sensor_data[[#This Row],[Timestamp]])</f>
        <v>25</v>
      </c>
      <c r="F1524" t="s">
        <v>558</v>
      </c>
      <c r="H1524">
        <v>77.7</v>
      </c>
      <c r="I1524">
        <v>57.5</v>
      </c>
      <c r="J1524" t="b">
        <v>1</v>
      </c>
      <c r="K1524">
        <v>3</v>
      </c>
      <c r="L1524" t="str">
        <f>IF(sensor_data[[#This Row],[HVAC Setting]]&lt;=2, "Low", IF(sensor_data[[#This Row],[HVAC Setting]]=3, "Normal", "High"))</f>
        <v>Normal</v>
      </c>
      <c r="M1524">
        <v>16.61</v>
      </c>
      <c r="N1524">
        <v>16.61</v>
      </c>
      <c r="O1524">
        <f>(sensor_data[[#This Row],[Energy Consumption]]-AVERAGE(sensor_data[Energy Consumption]))/_xlfn.STDEV.P(sensor_data[Energy Consumption])</f>
        <v>-5.5716633549161253E-2</v>
      </c>
      <c r="P1524" t="str">
        <f>IF(ABS(sensor_data[[#This Row],[z_zcore]])&gt;3, "Outlier", "Normal")</f>
        <v>Normal</v>
      </c>
      <c r="Q1524">
        <f>AVERAGEIF(sensor_data[Unit ID], sensor_data[[#This Row],[Unit ID]], sensor_data[EC])</f>
        <v>18.581578947368417</v>
      </c>
      <c r="R1524">
        <f>IF(ISBLANK(sensor_data[[#This Row],[EC]]), sensor_data[[#This Row],[average]], sensor_data[[#This Row],[EC]])</f>
        <v>16.61</v>
      </c>
      <c r="S1524" t="str">
        <f>IF(sensor_data[[#This Row],[Filled Energy Consumption]]&gt;AVERAGE(sensor_data[Filled Energy Consumption]), "High", "Low")</f>
        <v>Low</v>
      </c>
      <c r="T1524" t="s">
        <v>189</v>
      </c>
      <c r="U1524" t="b">
        <v>1</v>
      </c>
      <c r="V1524">
        <v>14</v>
      </c>
      <c r="W1524">
        <v>0</v>
      </c>
      <c r="X1524" t="s">
        <v>17</v>
      </c>
    </row>
    <row r="1525" spans="1:24" x14ac:dyDescent="0.3">
      <c r="A1525" s="1">
        <v>45557.730497685188</v>
      </c>
      <c r="B1525" s="1" t="str">
        <f>TEXT(sensor_data[[#This Row],[Timestamp]], "MMMM")</f>
        <v>September</v>
      </c>
      <c r="C15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25" s="2">
        <f>MONTH(sensor_data[[#This Row],[Timestamp]])</f>
        <v>9</v>
      </c>
      <c r="E1525" s="2">
        <f>DAY(sensor_data[[#This Row],[Timestamp]])</f>
        <v>22</v>
      </c>
      <c r="F1525" t="s">
        <v>558</v>
      </c>
      <c r="H1525">
        <v>77.8</v>
      </c>
      <c r="I1525">
        <v>44.2</v>
      </c>
      <c r="J1525" t="b">
        <v>1</v>
      </c>
      <c r="K1525">
        <v>4.5</v>
      </c>
      <c r="L1525" t="str">
        <f>IF(sensor_data[[#This Row],[HVAC Setting]]&lt;=2, "Low", IF(sensor_data[[#This Row],[HVAC Setting]]=3, "Normal", "High"))</f>
        <v>High</v>
      </c>
      <c r="M1525">
        <v>28.65</v>
      </c>
      <c r="N1525">
        <v>28.65</v>
      </c>
      <c r="O1525">
        <f>(sensor_data[[#This Row],[Energy Consumption]]-AVERAGE(sensor_data[Energy Consumption]))/_xlfn.STDEV.P(sensor_data[Energy Consumption])</f>
        <v>8.4288315332983352E-2</v>
      </c>
      <c r="P1525" t="str">
        <f>IF(ABS(sensor_data[[#This Row],[z_zcore]])&gt;3, "Outlier", "Normal")</f>
        <v>Normal</v>
      </c>
      <c r="Q1525">
        <f>AVERAGEIF(sensor_data[Unit ID], sensor_data[[#This Row],[Unit ID]], sensor_data[EC])</f>
        <v>18.581578947368417</v>
      </c>
      <c r="R1525">
        <f>IF(ISBLANK(sensor_data[[#This Row],[EC]]), sensor_data[[#This Row],[average]], sensor_data[[#This Row],[EC]])</f>
        <v>28.65</v>
      </c>
      <c r="S1525" t="str">
        <f>IF(sensor_data[[#This Row],[Filled Energy Consumption]]&gt;AVERAGE(sensor_data[Filled Energy Consumption]), "High", "Low")</f>
        <v>High</v>
      </c>
      <c r="T1525" t="s">
        <v>406</v>
      </c>
      <c r="U1525" t="b">
        <v>1</v>
      </c>
      <c r="V1525">
        <v>17</v>
      </c>
      <c r="W1525">
        <v>1</v>
      </c>
      <c r="X1525" t="s">
        <v>17</v>
      </c>
    </row>
    <row r="1526" spans="1:24" x14ac:dyDescent="0.3">
      <c r="A1526" s="1">
        <v>45570.570219907408</v>
      </c>
      <c r="B1526" s="1" t="str">
        <f>TEXT(sensor_data[[#This Row],[Timestamp]], "MMMM")</f>
        <v>October</v>
      </c>
      <c r="C15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26" s="2">
        <f>MONTH(sensor_data[[#This Row],[Timestamp]])</f>
        <v>10</v>
      </c>
      <c r="E1526" s="2">
        <f>DAY(sensor_data[[#This Row],[Timestamp]])</f>
        <v>5</v>
      </c>
      <c r="F1526" t="s">
        <v>558</v>
      </c>
      <c r="H1526">
        <v>79.900000000000006</v>
      </c>
      <c r="I1526">
        <v>32.1</v>
      </c>
      <c r="J1526" t="b">
        <v>0</v>
      </c>
      <c r="K1526">
        <v>3.5</v>
      </c>
      <c r="L1526" t="str">
        <f>IF(sensor_data[[#This Row],[HVAC Setting]]&lt;=2, "Low", IF(sensor_data[[#This Row],[HVAC Setting]]=3, "Normal", "High"))</f>
        <v>High</v>
      </c>
      <c r="O1526">
        <f>(sensor_data[[#This Row],[Energy Consumption]]-AVERAGE(sensor_data[Energy Consumption]))/_xlfn.STDEV.P(sensor_data[Energy Consumption])</f>
        <v>-0.24886299575285079</v>
      </c>
      <c r="P1526" t="str">
        <f>IF(ABS(sensor_data[[#This Row],[z_zcore]])&gt;3, "Outlier", "Normal")</f>
        <v>Normal</v>
      </c>
      <c r="Q1526">
        <f>AVERAGEIF(sensor_data[Unit ID], sensor_data[[#This Row],[Unit ID]], sensor_data[EC])</f>
        <v>18.581578947368417</v>
      </c>
      <c r="R1526">
        <f>IF(ISBLANK(sensor_data[[#This Row],[EC]]), sensor_data[[#This Row],[average]], sensor_data[[#This Row],[EC]])</f>
        <v>18.581578947368417</v>
      </c>
      <c r="S1526" t="str">
        <f>IF(sensor_data[[#This Row],[Filled Energy Consumption]]&gt;AVERAGE(sensor_data[Filled Energy Consumption]), "High", "Low")</f>
        <v>High</v>
      </c>
      <c r="T1526" t="s">
        <v>145</v>
      </c>
      <c r="U1526" t="b">
        <v>0</v>
      </c>
      <c r="V1526">
        <v>15</v>
      </c>
      <c r="W1526">
        <v>0</v>
      </c>
      <c r="X1526" t="s">
        <v>17</v>
      </c>
    </row>
    <row r="1527" spans="1:24" x14ac:dyDescent="0.3">
      <c r="A1527" s="1">
        <v>45459.629016203704</v>
      </c>
      <c r="B1527" s="1" t="str">
        <f>TEXT(sensor_data[[#This Row],[Timestamp]], "MMMM")</f>
        <v>June</v>
      </c>
      <c r="C15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27" s="2">
        <f>MONTH(sensor_data[[#This Row],[Timestamp]])</f>
        <v>6</v>
      </c>
      <c r="E1527" s="2">
        <f>DAY(sensor_data[[#This Row],[Timestamp]])</f>
        <v>16</v>
      </c>
      <c r="F1527" t="s">
        <v>558</v>
      </c>
      <c r="H1527">
        <v>85.6</v>
      </c>
      <c r="I1527">
        <v>59.7</v>
      </c>
      <c r="J1527" t="b">
        <v>0</v>
      </c>
      <c r="K1527">
        <v>2.5</v>
      </c>
      <c r="L1527" t="str">
        <f>IF(sensor_data[[#This Row],[HVAC Setting]]&lt;=2, "Low", IF(sensor_data[[#This Row],[HVAC Setting]]=3, "Normal", "High"))</f>
        <v>High</v>
      </c>
      <c r="M1527">
        <v>15.23</v>
      </c>
      <c r="N1527">
        <v>15.23</v>
      </c>
      <c r="O1527">
        <f>(sensor_data[[#This Row],[Energy Consumption]]-AVERAGE(sensor_data[Energy Consumption]))/_xlfn.STDEV.P(sensor_data[Energy Consumption])</f>
        <v>-7.1763712407745914E-2</v>
      </c>
      <c r="P1527" t="str">
        <f>IF(ABS(sensor_data[[#This Row],[z_zcore]])&gt;3, "Outlier", "Normal")</f>
        <v>Normal</v>
      </c>
      <c r="Q1527">
        <f>AVERAGEIF(sensor_data[Unit ID], sensor_data[[#This Row],[Unit ID]], sensor_data[EC])</f>
        <v>18.581578947368417</v>
      </c>
      <c r="R1527">
        <f>IF(ISBLANK(sensor_data[[#This Row],[EC]]), sensor_data[[#This Row],[average]], sensor_data[[#This Row],[EC]])</f>
        <v>15.23</v>
      </c>
      <c r="S1527" t="str">
        <f>IF(sensor_data[[#This Row],[Filled Energy Consumption]]&gt;AVERAGE(sensor_data[Filled Energy Consumption]), "High", "Low")</f>
        <v>Low</v>
      </c>
      <c r="T1527" t="s">
        <v>432</v>
      </c>
      <c r="U1527" t="b">
        <v>0</v>
      </c>
      <c r="V1527">
        <v>17</v>
      </c>
      <c r="W1527">
        <v>0</v>
      </c>
      <c r="X1527" t="s">
        <v>17</v>
      </c>
    </row>
    <row r="1528" spans="1:24" x14ac:dyDescent="0.3">
      <c r="A1528" s="1">
        <v>45562.166550925926</v>
      </c>
      <c r="B1528" s="1" t="str">
        <f>TEXT(sensor_data[[#This Row],[Timestamp]], "MMMM")</f>
        <v>September</v>
      </c>
      <c r="C15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28" s="2">
        <f>MONTH(sensor_data[[#This Row],[Timestamp]])</f>
        <v>9</v>
      </c>
      <c r="E1528" s="2">
        <f>DAY(sensor_data[[#This Row],[Timestamp]])</f>
        <v>27</v>
      </c>
      <c r="F1528" t="s">
        <v>558</v>
      </c>
      <c r="H1528">
        <v>61.7</v>
      </c>
      <c r="I1528">
        <v>37</v>
      </c>
      <c r="J1528" t="b">
        <v>0</v>
      </c>
      <c r="K1528">
        <v>0</v>
      </c>
      <c r="L1528" t="str">
        <f>IF(sensor_data[[#This Row],[HVAC Setting]]&lt;=2, "Low", IF(sensor_data[[#This Row],[HVAC Setting]]=3, "Normal", "High"))</f>
        <v>Low</v>
      </c>
      <c r="M1528">
        <v>1</v>
      </c>
      <c r="N1528">
        <v>1</v>
      </c>
      <c r="O1528">
        <f>(sensor_data[[#This Row],[Energy Consumption]]-AVERAGE(sensor_data[Energy Consumption]))/_xlfn.STDEV.P(sensor_data[Energy Consumption])</f>
        <v>-0.23723467773938361</v>
      </c>
      <c r="P1528" t="str">
        <f>IF(ABS(sensor_data[[#This Row],[z_zcore]])&gt;3, "Outlier", "Normal")</f>
        <v>Normal</v>
      </c>
      <c r="Q1528">
        <f>AVERAGEIF(sensor_data[Unit ID], sensor_data[[#This Row],[Unit ID]], sensor_data[EC])</f>
        <v>18.581578947368417</v>
      </c>
      <c r="R1528">
        <f>IF(ISBLANK(sensor_data[[#This Row],[EC]]), sensor_data[[#This Row],[average]], sensor_data[[#This Row],[EC]])</f>
        <v>1</v>
      </c>
      <c r="S1528" t="str">
        <f>IF(sensor_data[[#This Row],[Filled Energy Consumption]]&gt;AVERAGE(sensor_data[Filled Energy Consumption]), "High", "Low")</f>
        <v>Low</v>
      </c>
      <c r="T1528" t="s">
        <v>36</v>
      </c>
      <c r="U1528" t="b">
        <v>0</v>
      </c>
      <c r="V1528">
        <v>5</v>
      </c>
      <c r="W1528">
        <v>0</v>
      </c>
      <c r="X1528" t="s">
        <v>19</v>
      </c>
    </row>
    <row r="1529" spans="1:24" x14ac:dyDescent="0.3">
      <c r="A1529" s="1">
        <v>45556.118148148147</v>
      </c>
      <c r="B1529" s="1" t="str">
        <f>TEXT(sensor_data[[#This Row],[Timestamp]], "MMMM")</f>
        <v>September</v>
      </c>
      <c r="C15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29" s="2">
        <f>MONTH(sensor_data[[#This Row],[Timestamp]])</f>
        <v>9</v>
      </c>
      <c r="E1529" s="2">
        <f>DAY(sensor_data[[#This Row],[Timestamp]])</f>
        <v>21</v>
      </c>
      <c r="F1529" t="s">
        <v>558</v>
      </c>
      <c r="H1529">
        <v>81.5</v>
      </c>
      <c r="I1529">
        <v>56.2</v>
      </c>
      <c r="J1529" t="b">
        <v>1</v>
      </c>
      <c r="K1529">
        <v>3.5</v>
      </c>
      <c r="L1529" t="str">
        <f>IF(sensor_data[[#This Row],[HVAC Setting]]&lt;=2, "Low", IF(sensor_data[[#This Row],[HVAC Setting]]=3, "Normal", "High"))</f>
        <v>High</v>
      </c>
      <c r="M1529">
        <v>21.76</v>
      </c>
      <c r="N1529">
        <v>21.76</v>
      </c>
      <c r="O1529">
        <f>(sensor_data[[#This Row],[Energy Consumption]]-AVERAGE(sensor_data[Energy Consumption]))/_xlfn.STDEV.P(sensor_data[Energy Consumption])</f>
        <v>4.1692042201946517E-3</v>
      </c>
      <c r="P1529" t="str">
        <f>IF(ABS(sensor_data[[#This Row],[z_zcore]])&gt;3, "Outlier", "Normal")</f>
        <v>Normal</v>
      </c>
      <c r="Q1529">
        <f>AVERAGEIF(sensor_data[Unit ID], sensor_data[[#This Row],[Unit ID]], sensor_data[EC])</f>
        <v>18.581578947368417</v>
      </c>
      <c r="R1529">
        <f>IF(ISBLANK(sensor_data[[#This Row],[EC]]), sensor_data[[#This Row],[average]], sensor_data[[#This Row],[EC]])</f>
        <v>21.76</v>
      </c>
      <c r="S1529" t="str">
        <f>IF(sensor_data[[#This Row],[Filled Energy Consumption]]&gt;AVERAGE(sensor_data[Filled Energy Consumption]), "High", "Low")</f>
        <v>High</v>
      </c>
      <c r="T1529" t="s">
        <v>282</v>
      </c>
      <c r="U1529" t="b">
        <v>1</v>
      </c>
      <c r="V1529">
        <v>12</v>
      </c>
      <c r="W1529">
        <v>1</v>
      </c>
      <c r="X1529" t="s">
        <v>14</v>
      </c>
    </row>
    <row r="1530" spans="1:24" x14ac:dyDescent="0.3">
      <c r="A1530" s="1">
        <v>45381.924108796295</v>
      </c>
      <c r="B1530" s="1" t="str">
        <f>TEXT(sensor_data[[#This Row],[Timestamp]], "MMMM")</f>
        <v>March</v>
      </c>
      <c r="C15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30" s="2">
        <f>MONTH(sensor_data[[#This Row],[Timestamp]])</f>
        <v>3</v>
      </c>
      <c r="E1530" s="2">
        <f>DAY(sensor_data[[#This Row],[Timestamp]])</f>
        <v>30</v>
      </c>
      <c r="F1530" t="s">
        <v>558</v>
      </c>
      <c r="H1530">
        <v>68.8</v>
      </c>
      <c r="I1530">
        <v>50.9</v>
      </c>
      <c r="J1530" t="b">
        <v>1</v>
      </c>
      <c r="K1530">
        <v>2.5</v>
      </c>
      <c r="L1530" t="str">
        <f>IF(sensor_data[[#This Row],[HVAC Setting]]&lt;=2, "Low", IF(sensor_data[[#This Row],[HVAC Setting]]=3, "Normal", "High"))</f>
        <v>High</v>
      </c>
      <c r="M1530">
        <v>16.149999999999999</v>
      </c>
      <c r="N1530">
        <v>16.149999999999999</v>
      </c>
      <c r="O1530">
        <f>(sensor_data[[#This Row],[Energy Consumption]]-AVERAGE(sensor_data[Energy Consumption]))/_xlfn.STDEV.P(sensor_data[Energy Consumption])</f>
        <v>-6.1065659835356154E-2</v>
      </c>
      <c r="P1530" t="str">
        <f>IF(ABS(sensor_data[[#This Row],[z_zcore]])&gt;3, "Outlier", "Normal")</f>
        <v>Normal</v>
      </c>
      <c r="Q1530">
        <f>AVERAGEIF(sensor_data[Unit ID], sensor_data[[#This Row],[Unit ID]], sensor_data[EC])</f>
        <v>18.581578947368417</v>
      </c>
      <c r="R1530">
        <f>IF(ISBLANK(sensor_data[[#This Row],[EC]]), sensor_data[[#This Row],[average]], sensor_data[[#This Row],[EC]])</f>
        <v>16.149999999999999</v>
      </c>
      <c r="S1530" t="str">
        <f>IF(sensor_data[[#This Row],[Filled Energy Consumption]]&gt;AVERAGE(sensor_data[Filled Energy Consumption]), "High", "Low")</f>
        <v>Low</v>
      </c>
      <c r="T1530" t="s">
        <v>270</v>
      </c>
      <c r="U1530" t="b">
        <v>1</v>
      </c>
      <c r="V1530">
        <v>4</v>
      </c>
      <c r="W1530">
        <v>1</v>
      </c>
      <c r="X1530" t="s">
        <v>19</v>
      </c>
    </row>
    <row r="1531" spans="1:24" x14ac:dyDescent="0.3">
      <c r="A1531" s="1">
        <v>45340.825937499998</v>
      </c>
      <c r="B1531" s="1" t="str">
        <f>TEXT(sensor_data[[#This Row],[Timestamp]], "MMMM")</f>
        <v>February</v>
      </c>
      <c r="C15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31" s="2">
        <f>MONTH(sensor_data[[#This Row],[Timestamp]])</f>
        <v>2</v>
      </c>
      <c r="E1531" s="2">
        <f>DAY(sensor_data[[#This Row],[Timestamp]])</f>
        <v>18</v>
      </c>
      <c r="F1531" t="s">
        <v>558</v>
      </c>
      <c r="H1531">
        <v>56.7</v>
      </c>
      <c r="I1531">
        <v>31.2</v>
      </c>
      <c r="J1531" t="b">
        <v>1</v>
      </c>
      <c r="K1531">
        <v>5</v>
      </c>
      <c r="L1531" t="str">
        <f>IF(sensor_data[[#This Row],[HVAC Setting]]&lt;=2, "Low", IF(sensor_data[[#This Row],[HVAC Setting]]=3, "Normal", "High"))</f>
        <v>High</v>
      </c>
      <c r="M1531">
        <v>31.88</v>
      </c>
      <c r="N1531">
        <v>31.88</v>
      </c>
      <c r="O1531">
        <f>(sensor_data[[#This Row],[Energy Consumption]]-AVERAGE(sensor_data[Energy Consumption]))/_xlfn.STDEV.P(sensor_data[Energy Consumption])</f>
        <v>0.12184778251648229</v>
      </c>
      <c r="P1531" t="str">
        <f>IF(ABS(sensor_data[[#This Row],[z_zcore]])&gt;3, "Outlier", "Normal")</f>
        <v>Normal</v>
      </c>
      <c r="Q1531">
        <f>AVERAGEIF(sensor_data[Unit ID], sensor_data[[#This Row],[Unit ID]], sensor_data[EC])</f>
        <v>18.581578947368417</v>
      </c>
      <c r="R1531">
        <f>IF(ISBLANK(sensor_data[[#This Row],[EC]]), sensor_data[[#This Row],[average]], sensor_data[[#This Row],[EC]])</f>
        <v>31.88</v>
      </c>
      <c r="S1531" t="str">
        <f>IF(sensor_data[[#This Row],[Filled Energy Consumption]]&gt;AVERAGE(sensor_data[Filled Energy Consumption]), "High", "Low")</f>
        <v>High</v>
      </c>
      <c r="T1531" t="s">
        <v>242</v>
      </c>
      <c r="U1531" t="b">
        <v>1</v>
      </c>
      <c r="V1531">
        <v>12</v>
      </c>
      <c r="W1531">
        <v>1</v>
      </c>
      <c r="X1531" t="s">
        <v>17</v>
      </c>
    </row>
    <row r="1532" spans="1:24" x14ac:dyDescent="0.3">
      <c r="A1532" s="1">
        <v>45299.938113425924</v>
      </c>
      <c r="B1532" s="1" t="str">
        <f>TEXT(sensor_data[[#This Row],[Timestamp]], "MMMM")</f>
        <v>January</v>
      </c>
      <c r="C15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32" s="2">
        <f>MONTH(sensor_data[[#This Row],[Timestamp]])</f>
        <v>1</v>
      </c>
      <c r="E1532" s="2">
        <f>DAY(sensor_data[[#This Row],[Timestamp]])</f>
        <v>8</v>
      </c>
      <c r="F1532" t="s">
        <v>558</v>
      </c>
      <c r="H1532">
        <v>41</v>
      </c>
      <c r="I1532">
        <v>28</v>
      </c>
      <c r="J1532" t="b">
        <v>0</v>
      </c>
      <c r="K1532">
        <v>2</v>
      </c>
      <c r="L1532" t="str">
        <f>IF(sensor_data[[#This Row],[HVAC Setting]]&lt;=2, "Low", IF(sensor_data[[#This Row],[HVAC Setting]]=3, "Normal", "High"))</f>
        <v>Low</v>
      </c>
      <c r="M1532">
        <v>13</v>
      </c>
      <c r="N1532">
        <v>13</v>
      </c>
      <c r="O1532">
        <f>(sensor_data[[#This Row],[Energy Consumption]]-AVERAGE(sensor_data[Energy Consumption]))/_xlfn.STDEV.P(sensor_data[Energy Consumption])</f>
        <v>-9.7694861577777695E-2</v>
      </c>
      <c r="P1532" t="str">
        <f>IF(ABS(sensor_data[[#This Row],[z_zcore]])&gt;3, "Outlier", "Normal")</f>
        <v>Normal</v>
      </c>
      <c r="Q1532">
        <f>AVERAGEIF(sensor_data[Unit ID], sensor_data[[#This Row],[Unit ID]], sensor_data[EC])</f>
        <v>18.581578947368417</v>
      </c>
      <c r="R1532">
        <f>IF(ISBLANK(sensor_data[[#This Row],[EC]]), sensor_data[[#This Row],[average]], sensor_data[[#This Row],[EC]])</f>
        <v>13</v>
      </c>
      <c r="S1532" t="str">
        <f>IF(sensor_data[[#This Row],[Filled Energy Consumption]]&gt;AVERAGE(sensor_data[Filled Energy Consumption]), "High", "Low")</f>
        <v>Low</v>
      </c>
      <c r="T1532" t="s">
        <v>515</v>
      </c>
      <c r="U1532" t="b">
        <v>0</v>
      </c>
      <c r="V1532">
        <v>4</v>
      </c>
      <c r="W1532">
        <v>0</v>
      </c>
      <c r="X1532" t="s">
        <v>19</v>
      </c>
    </row>
    <row r="1533" spans="1:24" x14ac:dyDescent="0.3">
      <c r="A1533" s="1">
        <v>45294.624409722222</v>
      </c>
      <c r="B1533" s="1" t="str">
        <f>TEXT(sensor_data[[#This Row],[Timestamp]], "MMMM")</f>
        <v>January</v>
      </c>
      <c r="C15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33" s="2">
        <f>MONTH(sensor_data[[#This Row],[Timestamp]])</f>
        <v>1</v>
      </c>
      <c r="E1533" s="2">
        <f>DAY(sensor_data[[#This Row],[Timestamp]])</f>
        <v>3</v>
      </c>
      <c r="F1533" t="s">
        <v>558</v>
      </c>
      <c r="H1533">
        <v>42.1</v>
      </c>
      <c r="I1533">
        <v>26.1</v>
      </c>
      <c r="J1533" t="b">
        <v>1</v>
      </c>
      <c r="K1533">
        <v>5</v>
      </c>
      <c r="L1533" t="str">
        <f>IF(sensor_data[[#This Row],[HVAC Setting]]&lt;=2, "Low", IF(sensor_data[[#This Row],[HVAC Setting]]=3, "Normal", "High"))</f>
        <v>High</v>
      </c>
      <c r="M1533">
        <v>28.68</v>
      </c>
      <c r="N1533">
        <v>28.68</v>
      </c>
      <c r="O1533">
        <f>(sensor_data[[#This Row],[Energy Consumption]]-AVERAGE(sensor_data[Energy Consumption]))/_xlfn.STDEV.P(sensor_data[Energy Consumption])</f>
        <v>8.4637164873387377E-2</v>
      </c>
      <c r="P1533" t="str">
        <f>IF(ABS(sensor_data[[#This Row],[z_zcore]])&gt;3, "Outlier", "Normal")</f>
        <v>Normal</v>
      </c>
      <c r="Q1533">
        <f>AVERAGEIF(sensor_data[Unit ID], sensor_data[[#This Row],[Unit ID]], sensor_data[EC])</f>
        <v>18.581578947368417</v>
      </c>
      <c r="R1533">
        <f>IF(ISBLANK(sensor_data[[#This Row],[EC]]), sensor_data[[#This Row],[average]], sensor_data[[#This Row],[EC]])</f>
        <v>28.68</v>
      </c>
      <c r="S1533" t="str">
        <f>IF(sensor_data[[#This Row],[Filled Energy Consumption]]&gt;AVERAGE(sensor_data[Filled Energy Consumption]), "High", "Low")</f>
        <v>High</v>
      </c>
      <c r="T1533" t="s">
        <v>358</v>
      </c>
      <c r="U1533" t="b">
        <v>1</v>
      </c>
      <c r="V1533">
        <v>16</v>
      </c>
      <c r="W1533">
        <v>0</v>
      </c>
      <c r="X1533" t="s">
        <v>19</v>
      </c>
    </row>
    <row r="1534" spans="1:24" x14ac:dyDescent="0.3">
      <c r="A1534" s="1">
        <v>45622.417291666665</v>
      </c>
      <c r="B1534" s="1" t="str">
        <f>TEXT(sensor_data[[#This Row],[Timestamp]], "MMMM")</f>
        <v>November</v>
      </c>
      <c r="C15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34" s="2">
        <f>MONTH(sensor_data[[#This Row],[Timestamp]])</f>
        <v>11</v>
      </c>
      <c r="E1534" s="2">
        <f>DAY(sensor_data[[#This Row],[Timestamp]])</f>
        <v>26</v>
      </c>
      <c r="F1534" t="s">
        <v>558</v>
      </c>
      <c r="H1534">
        <v>76.900000000000006</v>
      </c>
      <c r="I1534">
        <v>56</v>
      </c>
      <c r="J1534" t="b">
        <v>0</v>
      </c>
      <c r="K1534">
        <v>2</v>
      </c>
      <c r="L1534" t="str">
        <f>IF(sensor_data[[#This Row],[HVAC Setting]]&lt;=2, "Low", IF(sensor_data[[#This Row],[HVAC Setting]]=3, "Normal", "High"))</f>
        <v>Low</v>
      </c>
      <c r="M1534">
        <v>10</v>
      </c>
      <c r="N1534">
        <v>10</v>
      </c>
      <c r="O1534">
        <f>(sensor_data[[#This Row],[Energy Consumption]]-AVERAGE(sensor_data[Energy Consumption]))/_xlfn.STDEV.P(sensor_data[Energy Consumption])</f>
        <v>-0.13257981561817916</v>
      </c>
      <c r="P1534" t="str">
        <f>IF(ABS(sensor_data[[#This Row],[z_zcore]])&gt;3, "Outlier", "Normal")</f>
        <v>Normal</v>
      </c>
      <c r="Q1534">
        <f>AVERAGEIF(sensor_data[Unit ID], sensor_data[[#This Row],[Unit ID]], sensor_data[EC])</f>
        <v>18.581578947368417</v>
      </c>
      <c r="R1534">
        <f>IF(ISBLANK(sensor_data[[#This Row],[EC]]), sensor_data[[#This Row],[average]], sensor_data[[#This Row],[EC]])</f>
        <v>10</v>
      </c>
      <c r="S1534" t="str">
        <f>IF(sensor_data[[#This Row],[Filled Energy Consumption]]&gt;AVERAGE(sensor_data[Filled Energy Consumption]), "High", "Low")</f>
        <v>Low</v>
      </c>
      <c r="T1534" t="s">
        <v>254</v>
      </c>
      <c r="U1534" t="b">
        <v>0</v>
      </c>
      <c r="V1534">
        <v>23</v>
      </c>
      <c r="W1534">
        <v>0</v>
      </c>
      <c r="X1534" t="s">
        <v>14</v>
      </c>
    </row>
    <row r="1535" spans="1:24" x14ac:dyDescent="0.3">
      <c r="A1535" s="1">
        <v>45560.875115740739</v>
      </c>
      <c r="B1535" s="1" t="str">
        <f>TEXT(sensor_data[[#This Row],[Timestamp]], "MMMM")</f>
        <v>September</v>
      </c>
      <c r="C15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35" s="2">
        <f>MONTH(sensor_data[[#This Row],[Timestamp]])</f>
        <v>9</v>
      </c>
      <c r="E1535" s="2">
        <f>DAY(sensor_data[[#This Row],[Timestamp]])</f>
        <v>25</v>
      </c>
      <c r="F1535" t="s">
        <v>558</v>
      </c>
      <c r="H1535">
        <v>84.6</v>
      </c>
      <c r="I1535">
        <v>32.200000000000003</v>
      </c>
      <c r="J1535" t="b">
        <v>1</v>
      </c>
      <c r="K1535">
        <v>5</v>
      </c>
      <c r="L1535" t="str">
        <f>IF(sensor_data[[#This Row],[HVAC Setting]]&lt;=2, "Low", IF(sensor_data[[#This Row],[HVAC Setting]]=3, "Normal", "High"))</f>
        <v>High</v>
      </c>
      <c r="M1535">
        <v>28.44</v>
      </c>
      <c r="N1535">
        <v>28.44</v>
      </c>
      <c r="O1535">
        <f>(sensor_data[[#This Row],[Energy Consumption]]-AVERAGE(sensor_data[Energy Consumption]))/_xlfn.STDEV.P(sensor_data[Energy Consumption])</f>
        <v>8.1846368550155285E-2</v>
      </c>
      <c r="P1535" t="str">
        <f>IF(ABS(sensor_data[[#This Row],[z_zcore]])&gt;3, "Outlier", "Normal")</f>
        <v>Normal</v>
      </c>
      <c r="Q1535">
        <f>AVERAGEIF(sensor_data[Unit ID], sensor_data[[#This Row],[Unit ID]], sensor_data[EC])</f>
        <v>18.581578947368417</v>
      </c>
      <c r="R1535">
        <f>IF(ISBLANK(sensor_data[[#This Row],[EC]]), sensor_data[[#This Row],[average]], sensor_data[[#This Row],[EC]])</f>
        <v>28.44</v>
      </c>
      <c r="S1535" t="str">
        <f>IF(sensor_data[[#This Row],[Filled Energy Consumption]]&gt;AVERAGE(sensor_data[Filled Energy Consumption]), "High", "Low")</f>
        <v>High</v>
      </c>
      <c r="T1535" t="s">
        <v>537</v>
      </c>
      <c r="U1535" t="b">
        <v>1</v>
      </c>
      <c r="V1535">
        <v>14</v>
      </c>
      <c r="W1535">
        <v>1</v>
      </c>
      <c r="X1535" t="s">
        <v>19</v>
      </c>
    </row>
    <row r="1536" spans="1:24" x14ac:dyDescent="0.3">
      <c r="A1536" s="1">
        <v>45578.894571759258</v>
      </c>
      <c r="B1536" s="1" t="str">
        <f>TEXT(sensor_data[[#This Row],[Timestamp]], "MMMM")</f>
        <v>October</v>
      </c>
      <c r="C15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36" s="2">
        <f>MONTH(sensor_data[[#This Row],[Timestamp]])</f>
        <v>10</v>
      </c>
      <c r="E1536" s="2">
        <f>DAY(sensor_data[[#This Row],[Timestamp]])</f>
        <v>13</v>
      </c>
      <c r="F1536" t="s">
        <v>558</v>
      </c>
      <c r="H1536">
        <v>79.599999999999994</v>
      </c>
      <c r="I1536">
        <v>51.9</v>
      </c>
      <c r="J1536" t="b">
        <v>1</v>
      </c>
      <c r="K1536">
        <v>4.5</v>
      </c>
      <c r="L1536" t="str">
        <f>IF(sensor_data[[#This Row],[HVAC Setting]]&lt;=2, "Low", IF(sensor_data[[#This Row],[HVAC Setting]]=3, "Normal", "High"))</f>
        <v>High</v>
      </c>
      <c r="M1536">
        <v>25.65</v>
      </c>
      <c r="N1536">
        <v>25.65</v>
      </c>
      <c r="O1536">
        <f>(sensor_data[[#This Row],[Energy Consumption]]-AVERAGE(sensor_data[Energy Consumption]))/_xlfn.STDEV.P(sensor_data[Energy Consumption])</f>
        <v>4.9403361292581875E-2</v>
      </c>
      <c r="P1536" t="str">
        <f>IF(ABS(sensor_data[[#This Row],[z_zcore]])&gt;3, "Outlier", "Normal")</f>
        <v>Normal</v>
      </c>
      <c r="Q1536">
        <f>AVERAGEIF(sensor_data[Unit ID], sensor_data[[#This Row],[Unit ID]], sensor_data[EC])</f>
        <v>18.581578947368417</v>
      </c>
      <c r="R1536">
        <f>IF(ISBLANK(sensor_data[[#This Row],[EC]]), sensor_data[[#This Row],[average]], sensor_data[[#This Row],[EC]])</f>
        <v>25.65</v>
      </c>
      <c r="S1536" t="str">
        <f>IF(sensor_data[[#This Row],[Filled Energy Consumption]]&gt;AVERAGE(sensor_data[Filled Energy Consumption]), "High", "Low")</f>
        <v>High</v>
      </c>
      <c r="T1536" t="s">
        <v>411</v>
      </c>
      <c r="U1536" t="b">
        <v>1</v>
      </c>
      <c r="V1536">
        <v>6</v>
      </c>
      <c r="W1536">
        <v>1</v>
      </c>
      <c r="X1536" t="s">
        <v>19</v>
      </c>
    </row>
    <row r="1537" spans="1:24" x14ac:dyDescent="0.3">
      <c r="A1537" s="1">
        <v>45388.348055555558</v>
      </c>
      <c r="B1537" s="1" t="str">
        <f>TEXT(sensor_data[[#This Row],[Timestamp]], "MMMM")</f>
        <v>April</v>
      </c>
      <c r="C15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37" s="2">
        <f>MONTH(sensor_data[[#This Row],[Timestamp]])</f>
        <v>4</v>
      </c>
      <c r="E1537" s="2">
        <f>DAY(sensor_data[[#This Row],[Timestamp]])</f>
        <v>6</v>
      </c>
      <c r="F1537" t="s">
        <v>558</v>
      </c>
      <c r="H1537">
        <v>78.099999999999994</v>
      </c>
      <c r="I1537">
        <v>30.2</v>
      </c>
      <c r="J1537" t="b">
        <v>1</v>
      </c>
      <c r="K1537">
        <v>4.5</v>
      </c>
      <c r="L1537" t="str">
        <f>IF(sensor_data[[#This Row],[HVAC Setting]]&lt;=2, "Low", IF(sensor_data[[#This Row],[HVAC Setting]]=3, "Normal", "High"))</f>
        <v>High</v>
      </c>
      <c r="M1537">
        <v>27.11</v>
      </c>
      <c r="N1537">
        <v>27.11</v>
      </c>
      <c r="O1537">
        <f>(sensor_data[[#This Row],[Energy Consumption]]-AVERAGE(sensor_data[Energy Consumption]))/_xlfn.STDEV.P(sensor_data[Energy Consumption])</f>
        <v>6.6380705592243933E-2</v>
      </c>
      <c r="P1537" t="str">
        <f>IF(ABS(sensor_data[[#This Row],[z_zcore]])&gt;3, "Outlier", "Normal")</f>
        <v>Normal</v>
      </c>
      <c r="Q1537">
        <f>AVERAGEIF(sensor_data[Unit ID], sensor_data[[#This Row],[Unit ID]], sensor_data[EC])</f>
        <v>18.581578947368417</v>
      </c>
      <c r="R1537">
        <f>IF(ISBLANK(sensor_data[[#This Row],[EC]]), sensor_data[[#This Row],[average]], sensor_data[[#This Row],[EC]])</f>
        <v>27.11</v>
      </c>
      <c r="S1537" t="str">
        <f>IF(sensor_data[[#This Row],[Filled Energy Consumption]]&gt;AVERAGE(sensor_data[Filled Energy Consumption]), "High", "Low")</f>
        <v>High</v>
      </c>
      <c r="T1537" t="s">
        <v>213</v>
      </c>
      <c r="U1537" t="b">
        <v>1</v>
      </c>
      <c r="V1537">
        <v>19</v>
      </c>
      <c r="W1537">
        <v>0</v>
      </c>
      <c r="X1537" t="s">
        <v>19</v>
      </c>
    </row>
    <row r="1538" spans="1:24" x14ac:dyDescent="0.3">
      <c r="A1538" s="1">
        <v>45631.336284722223</v>
      </c>
      <c r="B1538" s="1" t="str">
        <f>TEXT(sensor_data[[#This Row],[Timestamp]], "MMMM")</f>
        <v>December</v>
      </c>
      <c r="C15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38" s="2">
        <f>MONTH(sensor_data[[#This Row],[Timestamp]])</f>
        <v>12</v>
      </c>
      <c r="E1538" s="2">
        <f>DAY(sensor_data[[#This Row],[Timestamp]])</f>
        <v>5</v>
      </c>
      <c r="F1538" t="s">
        <v>558</v>
      </c>
      <c r="H1538">
        <v>51.6</v>
      </c>
      <c r="I1538">
        <v>29.1</v>
      </c>
      <c r="J1538" t="b">
        <v>1</v>
      </c>
      <c r="K1538">
        <v>3</v>
      </c>
      <c r="L1538" t="str">
        <f>IF(sensor_data[[#This Row],[HVAC Setting]]&lt;=2, "Low", IF(sensor_data[[#This Row],[HVAC Setting]]=3, "Normal", "High"))</f>
        <v>Normal</v>
      </c>
      <c r="M1538">
        <v>18.91</v>
      </c>
      <c r="N1538">
        <v>18.91</v>
      </c>
      <c r="O1538">
        <f>(sensor_data[[#This Row],[Energy Consumption]]-AVERAGE(sensor_data[Energy Consumption]))/_xlfn.STDEV.P(sensor_data[Energy Consumption])</f>
        <v>-2.8971502118186773E-2</v>
      </c>
      <c r="P1538" t="str">
        <f>IF(ABS(sensor_data[[#This Row],[z_zcore]])&gt;3, "Outlier", "Normal")</f>
        <v>Normal</v>
      </c>
      <c r="Q1538">
        <f>AVERAGEIF(sensor_data[Unit ID], sensor_data[[#This Row],[Unit ID]], sensor_data[EC])</f>
        <v>18.581578947368417</v>
      </c>
      <c r="R1538">
        <f>IF(ISBLANK(sensor_data[[#This Row],[EC]]), sensor_data[[#This Row],[average]], sensor_data[[#This Row],[EC]])</f>
        <v>18.91</v>
      </c>
      <c r="S1538" t="str">
        <f>IF(sensor_data[[#This Row],[Filled Energy Consumption]]&gt;AVERAGE(sensor_data[Filled Energy Consumption]), "High", "Low")</f>
        <v>High</v>
      </c>
      <c r="T1538" t="s">
        <v>87</v>
      </c>
      <c r="U1538" t="b">
        <v>1</v>
      </c>
      <c r="V1538">
        <v>6</v>
      </c>
      <c r="W1538">
        <v>1</v>
      </c>
      <c r="X1538" t="s">
        <v>19</v>
      </c>
    </row>
    <row r="1539" spans="1:24" x14ac:dyDescent="0.3">
      <c r="A1539" s="1">
        <v>45357.09275462963</v>
      </c>
      <c r="B1539" s="1" t="str">
        <f>TEXT(sensor_data[[#This Row],[Timestamp]], "MMMM")</f>
        <v>March</v>
      </c>
      <c r="C15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39" s="2">
        <f>MONTH(sensor_data[[#This Row],[Timestamp]])</f>
        <v>3</v>
      </c>
      <c r="E1539" s="2">
        <f>DAY(sensor_data[[#This Row],[Timestamp]])</f>
        <v>6</v>
      </c>
      <c r="F1539" t="s">
        <v>558</v>
      </c>
      <c r="H1539">
        <v>74.8</v>
      </c>
      <c r="I1539">
        <v>48.4</v>
      </c>
      <c r="J1539" t="b">
        <v>0</v>
      </c>
      <c r="K1539">
        <v>2</v>
      </c>
      <c r="L1539" t="str">
        <f>IF(sensor_data[[#This Row],[HVAC Setting]]&lt;=2, "Low", IF(sensor_data[[#This Row],[HVAC Setting]]=3, "Normal", "High"))</f>
        <v>Low</v>
      </c>
      <c r="M1539">
        <v>11</v>
      </c>
      <c r="N1539">
        <v>11</v>
      </c>
      <c r="O1539">
        <f>(sensor_data[[#This Row],[Energy Consumption]]-AVERAGE(sensor_data[Energy Consumption]))/_xlfn.STDEV.P(sensor_data[Energy Consumption])</f>
        <v>-0.12095149760471202</v>
      </c>
      <c r="P1539" t="str">
        <f>IF(ABS(sensor_data[[#This Row],[z_zcore]])&gt;3, "Outlier", "Normal")</f>
        <v>Normal</v>
      </c>
      <c r="Q1539">
        <f>AVERAGEIF(sensor_data[Unit ID], sensor_data[[#This Row],[Unit ID]], sensor_data[EC])</f>
        <v>18.581578947368417</v>
      </c>
      <c r="R1539">
        <f>IF(ISBLANK(sensor_data[[#This Row],[EC]]), sensor_data[[#This Row],[average]], sensor_data[[#This Row],[EC]])</f>
        <v>11</v>
      </c>
      <c r="S1539" t="str">
        <f>IF(sensor_data[[#This Row],[Filled Energy Consumption]]&gt;AVERAGE(sensor_data[Filled Energy Consumption]), "High", "Low")</f>
        <v>Low</v>
      </c>
      <c r="T1539" t="s">
        <v>261</v>
      </c>
      <c r="U1539" t="b">
        <v>0</v>
      </c>
      <c r="V1539">
        <v>16</v>
      </c>
      <c r="W1539">
        <v>0</v>
      </c>
      <c r="X1539" t="s">
        <v>14</v>
      </c>
    </row>
    <row r="1540" spans="1:24" x14ac:dyDescent="0.3">
      <c r="A1540" s="1">
        <v>45443.560706018521</v>
      </c>
      <c r="B1540" s="1" t="str">
        <f>TEXT(sensor_data[[#This Row],[Timestamp]], "MMMM")</f>
        <v>May</v>
      </c>
      <c r="C15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40" s="2">
        <f>MONTH(sensor_data[[#This Row],[Timestamp]])</f>
        <v>5</v>
      </c>
      <c r="E1540" s="2">
        <f>DAY(sensor_data[[#This Row],[Timestamp]])</f>
        <v>31</v>
      </c>
      <c r="F1540" t="s">
        <v>558</v>
      </c>
      <c r="H1540">
        <v>73.2</v>
      </c>
      <c r="I1540">
        <v>53.7</v>
      </c>
      <c r="J1540" t="b">
        <v>1</v>
      </c>
      <c r="K1540">
        <v>2</v>
      </c>
      <c r="L1540" t="str">
        <f>IF(sensor_data[[#This Row],[HVAC Setting]]&lt;=2, "Low", IF(sensor_data[[#This Row],[HVAC Setting]]=3, "Normal", "High"))</f>
        <v>Low</v>
      </c>
      <c r="M1540">
        <v>11.22</v>
      </c>
      <c r="N1540">
        <v>11.22</v>
      </c>
      <c r="O1540">
        <f>(sensor_data[[#This Row],[Energy Consumption]]-AVERAGE(sensor_data[Energy Consumption]))/_xlfn.STDEV.P(sensor_data[Energy Consumption])</f>
        <v>-0.11839326764174923</v>
      </c>
      <c r="P1540" t="str">
        <f>IF(ABS(sensor_data[[#This Row],[z_zcore]])&gt;3, "Outlier", "Normal")</f>
        <v>Normal</v>
      </c>
      <c r="Q1540">
        <f>AVERAGEIF(sensor_data[Unit ID], sensor_data[[#This Row],[Unit ID]], sensor_data[EC])</f>
        <v>18.581578947368417</v>
      </c>
      <c r="R1540">
        <f>IF(ISBLANK(sensor_data[[#This Row],[EC]]), sensor_data[[#This Row],[average]], sensor_data[[#This Row],[EC]])</f>
        <v>11.22</v>
      </c>
      <c r="S1540" t="str">
        <f>IF(sensor_data[[#This Row],[Filled Energy Consumption]]&gt;AVERAGE(sensor_data[Filled Energy Consumption]), "High", "Low")</f>
        <v>Low</v>
      </c>
      <c r="T1540" t="s">
        <v>334</v>
      </c>
      <c r="U1540" t="b">
        <v>1</v>
      </c>
      <c r="V1540">
        <v>9</v>
      </c>
      <c r="W1540">
        <v>1</v>
      </c>
      <c r="X1540" t="s">
        <v>14</v>
      </c>
    </row>
    <row r="1541" spans="1:24" x14ac:dyDescent="0.3">
      <c r="A1541" s="1">
        <v>45297.039849537039</v>
      </c>
      <c r="B1541" s="1" t="str">
        <f>TEXT(sensor_data[[#This Row],[Timestamp]], "MMMM")</f>
        <v>January</v>
      </c>
      <c r="C15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41" s="2">
        <f>MONTH(sensor_data[[#This Row],[Timestamp]])</f>
        <v>1</v>
      </c>
      <c r="E1541" s="2">
        <f>DAY(sensor_data[[#This Row],[Timestamp]])</f>
        <v>6</v>
      </c>
      <c r="F1541" t="s">
        <v>558</v>
      </c>
      <c r="H1541">
        <v>41.1</v>
      </c>
      <c r="I1541">
        <v>35.700000000000003</v>
      </c>
      <c r="J1541" t="b">
        <v>0</v>
      </c>
      <c r="K1541">
        <v>3.5</v>
      </c>
      <c r="L1541" t="str">
        <f>IF(sensor_data[[#This Row],[HVAC Setting]]&lt;=2, "Low", IF(sensor_data[[#This Row],[HVAC Setting]]=3, "Normal", "High"))</f>
        <v>High</v>
      </c>
      <c r="M1541">
        <v>20.48</v>
      </c>
      <c r="N1541">
        <v>20.48</v>
      </c>
      <c r="O1541">
        <f>(sensor_data[[#This Row],[Energy Consumption]]-AVERAGE(sensor_data[Energy Consumption]))/_xlfn.STDEV.P(sensor_data[Energy Consumption])</f>
        <v>-1.0715042837043326E-2</v>
      </c>
      <c r="P1541" t="str">
        <f>IF(ABS(sensor_data[[#This Row],[z_zcore]])&gt;3, "Outlier", "Normal")</f>
        <v>Normal</v>
      </c>
      <c r="Q1541">
        <f>AVERAGEIF(sensor_data[Unit ID], sensor_data[[#This Row],[Unit ID]], sensor_data[EC])</f>
        <v>18.581578947368417</v>
      </c>
      <c r="R1541">
        <f>IF(ISBLANK(sensor_data[[#This Row],[EC]]), sensor_data[[#This Row],[average]], sensor_data[[#This Row],[EC]])</f>
        <v>20.48</v>
      </c>
      <c r="S1541" t="str">
        <f>IF(sensor_data[[#This Row],[Filled Energy Consumption]]&gt;AVERAGE(sensor_data[Filled Energy Consumption]), "High", "Low")</f>
        <v>High</v>
      </c>
      <c r="T1541" t="s">
        <v>408</v>
      </c>
      <c r="U1541" t="b">
        <v>0</v>
      </c>
      <c r="V1541">
        <v>12</v>
      </c>
      <c r="W1541">
        <v>0</v>
      </c>
      <c r="X1541" t="s">
        <v>17</v>
      </c>
    </row>
    <row r="1542" spans="1:24" x14ac:dyDescent="0.3">
      <c r="A1542" s="1">
        <v>45587.55978009259</v>
      </c>
      <c r="B1542" s="1" t="str">
        <f>TEXT(sensor_data[[#This Row],[Timestamp]], "MMMM")</f>
        <v>October</v>
      </c>
      <c r="C15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42" s="2">
        <f>MONTH(sensor_data[[#This Row],[Timestamp]])</f>
        <v>10</v>
      </c>
      <c r="E1542" s="2">
        <f>DAY(sensor_data[[#This Row],[Timestamp]])</f>
        <v>22</v>
      </c>
      <c r="F1542" t="s">
        <v>559</v>
      </c>
      <c r="H1542">
        <v>63.3</v>
      </c>
      <c r="I1542">
        <v>32.5</v>
      </c>
      <c r="J1542" t="b">
        <v>0</v>
      </c>
      <c r="K1542">
        <v>3</v>
      </c>
      <c r="L1542" t="str">
        <f>IF(sensor_data[[#This Row],[HVAC Setting]]&lt;=2, "Low", IF(sensor_data[[#This Row],[HVAC Setting]]=3, "Normal", "High"))</f>
        <v>Normal</v>
      </c>
      <c r="O1542">
        <f>(sensor_data[[#This Row],[Energy Consumption]]-AVERAGE(sensor_data[Energy Consumption]))/_xlfn.STDEV.P(sensor_data[Energy Consumption])</f>
        <v>-0.24886299575285079</v>
      </c>
      <c r="P1542" t="str">
        <f>IF(ABS(sensor_data[[#This Row],[z_zcore]])&gt;3, "Outlier", "Normal")</f>
        <v>Normal</v>
      </c>
      <c r="Q1542">
        <f>AVERAGEIF(sensor_data[Unit ID], sensor_data[[#This Row],[Unit ID]], sensor_data[EC])</f>
        <v>18.956470588235295</v>
      </c>
      <c r="R1542">
        <f>IF(ISBLANK(sensor_data[[#This Row],[EC]]), sensor_data[[#This Row],[average]], sensor_data[[#This Row],[EC]])</f>
        <v>18.956470588235295</v>
      </c>
      <c r="S1542" t="str">
        <f>IF(sensor_data[[#This Row],[Filled Energy Consumption]]&gt;AVERAGE(sensor_data[Filled Energy Consumption]), "High", "Low")</f>
        <v>High</v>
      </c>
      <c r="T1542" t="s">
        <v>355</v>
      </c>
      <c r="U1542" t="b">
        <v>0</v>
      </c>
      <c r="V1542">
        <v>24</v>
      </c>
      <c r="W1542">
        <v>0</v>
      </c>
      <c r="X1542" t="s">
        <v>14</v>
      </c>
    </row>
    <row r="1543" spans="1:24" x14ac:dyDescent="0.3">
      <c r="A1543" s="1">
        <v>45464.856689814813</v>
      </c>
      <c r="B1543" s="1" t="str">
        <f>TEXT(sensor_data[[#This Row],[Timestamp]], "MMMM")</f>
        <v>June</v>
      </c>
      <c r="C15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43" s="2">
        <f>MONTH(sensor_data[[#This Row],[Timestamp]])</f>
        <v>6</v>
      </c>
      <c r="E1543" s="2">
        <f>DAY(sensor_data[[#This Row],[Timestamp]])</f>
        <v>21</v>
      </c>
      <c r="F1543" t="s">
        <v>559</v>
      </c>
      <c r="H1543">
        <v>92.3</v>
      </c>
      <c r="I1543">
        <v>66.099999999999994</v>
      </c>
      <c r="J1543" t="b">
        <v>1</v>
      </c>
      <c r="K1543">
        <v>5</v>
      </c>
      <c r="L1543" t="str">
        <f>IF(sensor_data[[#This Row],[HVAC Setting]]&lt;=2, "Low", IF(sensor_data[[#This Row],[HVAC Setting]]=3, "Normal", "High"))</f>
        <v>High</v>
      </c>
      <c r="M1543">
        <v>33.1</v>
      </c>
      <c r="N1543">
        <v>33.1</v>
      </c>
      <c r="O1543">
        <f>(sensor_data[[#This Row],[Energy Consumption]]-AVERAGE(sensor_data[Energy Consumption]))/_xlfn.STDEV.P(sensor_data[Energy Consumption])</f>
        <v>0.13603433049291225</v>
      </c>
      <c r="P1543" t="str">
        <f>IF(ABS(sensor_data[[#This Row],[z_zcore]])&gt;3, "Outlier", "Normal")</f>
        <v>Normal</v>
      </c>
      <c r="Q1543">
        <f>AVERAGEIF(sensor_data[Unit ID], sensor_data[[#This Row],[Unit ID]], sensor_data[EC])</f>
        <v>18.956470588235295</v>
      </c>
      <c r="R1543">
        <f>IF(ISBLANK(sensor_data[[#This Row],[EC]]), sensor_data[[#This Row],[average]], sensor_data[[#This Row],[EC]])</f>
        <v>33.1</v>
      </c>
      <c r="S1543" t="str">
        <f>IF(sensor_data[[#This Row],[Filled Energy Consumption]]&gt;AVERAGE(sensor_data[Filled Energy Consumption]), "High", "Low")</f>
        <v>High</v>
      </c>
      <c r="T1543" t="s">
        <v>449</v>
      </c>
      <c r="U1543" t="b">
        <v>1</v>
      </c>
      <c r="V1543">
        <v>2</v>
      </c>
      <c r="W1543">
        <v>1</v>
      </c>
      <c r="X1543" t="s">
        <v>19</v>
      </c>
    </row>
    <row r="1544" spans="1:24" x14ac:dyDescent="0.3">
      <c r="A1544" s="1">
        <v>45327.783437500002</v>
      </c>
      <c r="B1544" s="1" t="str">
        <f>TEXT(sensor_data[[#This Row],[Timestamp]], "MMMM")</f>
        <v>February</v>
      </c>
      <c r="C15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44" s="2">
        <f>MONTH(sensor_data[[#This Row],[Timestamp]])</f>
        <v>2</v>
      </c>
      <c r="E1544" s="2">
        <f>DAY(sensor_data[[#This Row],[Timestamp]])</f>
        <v>5</v>
      </c>
      <c r="F1544" t="s">
        <v>559</v>
      </c>
      <c r="H1544">
        <v>53.3</v>
      </c>
      <c r="I1544">
        <v>33.200000000000003</v>
      </c>
      <c r="J1544" t="b">
        <v>1</v>
      </c>
      <c r="K1544">
        <v>4</v>
      </c>
      <c r="L1544" t="str">
        <f>IF(sensor_data[[#This Row],[HVAC Setting]]&lt;=2, "Low", IF(sensor_data[[#This Row],[HVAC Setting]]=3, "Normal", "High"))</f>
        <v>High</v>
      </c>
      <c r="M1544">
        <v>24.37</v>
      </c>
      <c r="N1544">
        <v>24.37</v>
      </c>
      <c r="O1544">
        <f>(sensor_data[[#This Row],[Energy Consumption]]-AVERAGE(sensor_data[Energy Consumption]))/_xlfn.STDEV.P(sensor_data[Energy Consumption])</f>
        <v>3.4519114235343935E-2</v>
      </c>
      <c r="P1544" t="str">
        <f>IF(ABS(sensor_data[[#This Row],[z_zcore]])&gt;3, "Outlier", "Normal")</f>
        <v>Normal</v>
      </c>
      <c r="Q1544">
        <f>AVERAGEIF(sensor_data[Unit ID], sensor_data[[#This Row],[Unit ID]], sensor_data[EC])</f>
        <v>18.956470588235295</v>
      </c>
      <c r="R1544">
        <f>IF(ISBLANK(sensor_data[[#This Row],[EC]]), sensor_data[[#This Row],[average]], sensor_data[[#This Row],[EC]])</f>
        <v>24.37</v>
      </c>
      <c r="S1544" t="str">
        <f>IF(sensor_data[[#This Row],[Filled Energy Consumption]]&gt;AVERAGE(sensor_data[Filled Energy Consumption]), "High", "Low")</f>
        <v>High</v>
      </c>
      <c r="T1544" t="s">
        <v>218</v>
      </c>
      <c r="U1544" t="b">
        <v>1</v>
      </c>
      <c r="V1544">
        <v>2</v>
      </c>
      <c r="W1544">
        <v>1</v>
      </c>
      <c r="X1544" t="s">
        <v>14</v>
      </c>
    </row>
    <row r="1545" spans="1:24" x14ac:dyDescent="0.3">
      <c r="A1545" s="1">
        <v>45649.093298611115</v>
      </c>
      <c r="B1545" s="1" t="str">
        <f>TEXT(sensor_data[[#This Row],[Timestamp]], "MMMM")</f>
        <v>December</v>
      </c>
      <c r="C15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45" s="2">
        <f>MONTH(sensor_data[[#This Row],[Timestamp]])</f>
        <v>12</v>
      </c>
      <c r="E1545" s="2">
        <f>DAY(sensor_data[[#This Row],[Timestamp]])</f>
        <v>23</v>
      </c>
      <c r="F1545" t="s">
        <v>559</v>
      </c>
      <c r="H1545">
        <v>39.299999999999997</v>
      </c>
      <c r="I1545">
        <v>29.6</v>
      </c>
      <c r="J1545" t="b">
        <v>1</v>
      </c>
      <c r="K1545">
        <v>3</v>
      </c>
      <c r="L1545" t="str">
        <f>IF(sensor_data[[#This Row],[HVAC Setting]]&lt;=2, "Low", IF(sensor_data[[#This Row],[HVAC Setting]]=3, "Normal", "High"))</f>
        <v>Normal</v>
      </c>
      <c r="M1545">
        <v>18.059999999999999</v>
      </c>
      <c r="N1545">
        <v>18.059999999999999</v>
      </c>
      <c r="O1545">
        <f>(sensor_data[[#This Row],[Energy Consumption]]-AVERAGE(sensor_data[Energy Consumption]))/_xlfn.STDEV.P(sensor_data[Energy Consumption])</f>
        <v>-3.8855572429633875E-2</v>
      </c>
      <c r="P1545" t="str">
        <f>IF(ABS(sensor_data[[#This Row],[z_zcore]])&gt;3, "Outlier", "Normal")</f>
        <v>Normal</v>
      </c>
      <c r="Q1545">
        <f>AVERAGEIF(sensor_data[Unit ID], sensor_data[[#This Row],[Unit ID]], sensor_data[EC])</f>
        <v>18.956470588235295</v>
      </c>
      <c r="R1545">
        <f>IF(ISBLANK(sensor_data[[#This Row],[EC]]), sensor_data[[#This Row],[average]], sensor_data[[#This Row],[EC]])</f>
        <v>18.059999999999999</v>
      </c>
      <c r="S1545" t="str">
        <f>IF(sensor_data[[#This Row],[Filled Energy Consumption]]&gt;AVERAGE(sensor_data[Filled Energy Consumption]), "High", "Low")</f>
        <v>High</v>
      </c>
      <c r="T1545" t="s">
        <v>284</v>
      </c>
      <c r="U1545" t="b">
        <v>1</v>
      </c>
      <c r="V1545">
        <v>11</v>
      </c>
      <c r="W1545">
        <v>1</v>
      </c>
      <c r="X1545" t="s">
        <v>14</v>
      </c>
    </row>
    <row r="1546" spans="1:24" x14ac:dyDescent="0.3">
      <c r="A1546" s="1">
        <v>45416.613796296297</v>
      </c>
      <c r="B1546" s="1" t="str">
        <f>TEXT(sensor_data[[#This Row],[Timestamp]], "MMMM")</f>
        <v>May</v>
      </c>
      <c r="C15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46" s="2">
        <f>MONTH(sensor_data[[#This Row],[Timestamp]])</f>
        <v>5</v>
      </c>
      <c r="E1546" s="2">
        <f>DAY(sensor_data[[#This Row],[Timestamp]])</f>
        <v>4</v>
      </c>
      <c r="F1546" t="s">
        <v>559</v>
      </c>
      <c r="H1546">
        <v>78.3</v>
      </c>
      <c r="I1546">
        <v>54.8</v>
      </c>
      <c r="J1546" t="b">
        <v>1</v>
      </c>
      <c r="K1546">
        <v>3.5</v>
      </c>
      <c r="L1546" t="str">
        <f>IF(sensor_data[[#This Row],[HVAC Setting]]&lt;=2, "Low", IF(sensor_data[[#This Row],[HVAC Setting]]=3, "Normal", "High"))</f>
        <v>High</v>
      </c>
      <c r="M1546">
        <v>20.99</v>
      </c>
      <c r="N1546">
        <v>20.99</v>
      </c>
      <c r="O1546">
        <f>(sensor_data[[#This Row],[Energy Consumption]]-AVERAGE(sensor_data[Energy Consumption]))/_xlfn.STDEV.P(sensor_data[Energy Consumption])</f>
        <v>-4.7846006501750978E-3</v>
      </c>
      <c r="P1546" t="str">
        <f>IF(ABS(sensor_data[[#This Row],[z_zcore]])&gt;3, "Outlier", "Normal")</f>
        <v>Normal</v>
      </c>
      <c r="Q1546">
        <f>AVERAGEIF(sensor_data[Unit ID], sensor_data[[#This Row],[Unit ID]], sensor_data[EC])</f>
        <v>18.956470588235295</v>
      </c>
      <c r="R1546">
        <f>IF(ISBLANK(sensor_data[[#This Row],[EC]]), sensor_data[[#This Row],[average]], sensor_data[[#This Row],[EC]])</f>
        <v>20.99</v>
      </c>
      <c r="S1546" t="str">
        <f>IF(sensor_data[[#This Row],[Filled Energy Consumption]]&gt;AVERAGE(sensor_data[Filled Energy Consumption]), "High", "Low")</f>
        <v>High</v>
      </c>
      <c r="T1546" t="s">
        <v>223</v>
      </c>
      <c r="U1546" t="b">
        <v>1</v>
      </c>
      <c r="V1546">
        <v>13</v>
      </c>
      <c r="W1546">
        <v>1</v>
      </c>
      <c r="X1546" t="s">
        <v>14</v>
      </c>
    </row>
    <row r="1547" spans="1:24" x14ac:dyDescent="0.3">
      <c r="A1547" s="1">
        <v>45617.056134259263</v>
      </c>
      <c r="B1547" s="1" t="str">
        <f>TEXT(sensor_data[[#This Row],[Timestamp]], "MMMM")</f>
        <v>November</v>
      </c>
      <c r="C15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47" s="2">
        <f>MONTH(sensor_data[[#This Row],[Timestamp]])</f>
        <v>11</v>
      </c>
      <c r="E1547" s="2">
        <f>DAY(sensor_data[[#This Row],[Timestamp]])</f>
        <v>21</v>
      </c>
      <c r="F1547" t="s">
        <v>559</v>
      </c>
      <c r="H1547">
        <v>62.8</v>
      </c>
      <c r="I1547">
        <v>59</v>
      </c>
      <c r="J1547" t="b">
        <v>1</v>
      </c>
      <c r="K1547">
        <v>1</v>
      </c>
      <c r="L1547" t="str">
        <f>IF(sensor_data[[#This Row],[HVAC Setting]]&lt;=2, "Low", IF(sensor_data[[#This Row],[HVAC Setting]]=3, "Normal", "High"))</f>
        <v>Low</v>
      </c>
      <c r="M1547">
        <v>8.8699999999999992</v>
      </c>
      <c r="N1547">
        <v>8.8699999999999992</v>
      </c>
      <c r="O1547">
        <f>(sensor_data[[#This Row],[Energy Consumption]]-AVERAGE(sensor_data[Energy Consumption]))/_xlfn.STDEV.P(sensor_data[Energy Consumption])</f>
        <v>-0.14571981497339709</v>
      </c>
      <c r="P1547" t="str">
        <f>IF(ABS(sensor_data[[#This Row],[z_zcore]])&gt;3, "Outlier", "Normal")</f>
        <v>Normal</v>
      </c>
      <c r="Q1547">
        <f>AVERAGEIF(sensor_data[Unit ID], sensor_data[[#This Row],[Unit ID]], sensor_data[EC])</f>
        <v>18.956470588235295</v>
      </c>
      <c r="R1547">
        <f>IF(ISBLANK(sensor_data[[#This Row],[EC]]), sensor_data[[#This Row],[average]], sensor_data[[#This Row],[EC]])</f>
        <v>8.8699999999999992</v>
      </c>
      <c r="S1547" t="str">
        <f>IF(sensor_data[[#This Row],[Filled Energy Consumption]]&gt;AVERAGE(sensor_data[Filled Energy Consumption]), "High", "Low")</f>
        <v>Low</v>
      </c>
      <c r="T1547" t="s">
        <v>263</v>
      </c>
      <c r="U1547" t="b">
        <v>1</v>
      </c>
      <c r="V1547">
        <v>6</v>
      </c>
      <c r="W1547">
        <v>1</v>
      </c>
      <c r="X1547" t="s">
        <v>17</v>
      </c>
    </row>
    <row r="1548" spans="1:24" x14ac:dyDescent="0.3">
      <c r="A1548" s="1">
        <v>45643.58315972222</v>
      </c>
      <c r="B1548" s="1" t="str">
        <f>TEXT(sensor_data[[#This Row],[Timestamp]], "MMMM")</f>
        <v>December</v>
      </c>
      <c r="C15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48" s="2">
        <f>MONTH(sensor_data[[#This Row],[Timestamp]])</f>
        <v>12</v>
      </c>
      <c r="E1548" s="2">
        <f>DAY(sensor_data[[#This Row],[Timestamp]])</f>
        <v>17</v>
      </c>
      <c r="F1548" t="s">
        <v>559</v>
      </c>
      <c r="H1548">
        <v>34.9</v>
      </c>
      <c r="I1548">
        <v>39.700000000000003</v>
      </c>
      <c r="J1548" t="b">
        <v>0</v>
      </c>
      <c r="K1548">
        <v>2</v>
      </c>
      <c r="L1548" t="str">
        <f>IF(sensor_data[[#This Row],[HVAC Setting]]&lt;=2, "Low", IF(sensor_data[[#This Row],[HVAC Setting]]=3, "Normal", "High"))</f>
        <v>Low</v>
      </c>
      <c r="O1548">
        <f>(sensor_data[[#This Row],[Energy Consumption]]-AVERAGE(sensor_data[Energy Consumption]))/_xlfn.STDEV.P(sensor_data[Energy Consumption])</f>
        <v>-0.24886299575285079</v>
      </c>
      <c r="P1548" t="str">
        <f>IF(ABS(sensor_data[[#This Row],[z_zcore]])&gt;3, "Outlier", "Normal")</f>
        <v>Normal</v>
      </c>
      <c r="Q1548">
        <f>AVERAGEIF(sensor_data[Unit ID], sensor_data[[#This Row],[Unit ID]], sensor_data[EC])</f>
        <v>18.956470588235295</v>
      </c>
      <c r="R1548">
        <f>IF(ISBLANK(sensor_data[[#This Row],[EC]]), sensor_data[[#This Row],[average]], sensor_data[[#This Row],[EC]])</f>
        <v>18.956470588235295</v>
      </c>
      <c r="S1548" t="str">
        <f>IF(sensor_data[[#This Row],[Filled Energy Consumption]]&gt;AVERAGE(sensor_data[Filled Energy Consumption]), "High", "Low")</f>
        <v>High</v>
      </c>
      <c r="T1548" t="s">
        <v>552</v>
      </c>
      <c r="U1548" t="b">
        <v>0</v>
      </c>
      <c r="V1548">
        <v>4</v>
      </c>
      <c r="W1548">
        <v>0</v>
      </c>
      <c r="X1548" t="s">
        <v>17</v>
      </c>
    </row>
    <row r="1549" spans="1:24" x14ac:dyDescent="0.3">
      <c r="A1549" s="1">
        <v>45617.39329861111</v>
      </c>
      <c r="B1549" s="1" t="str">
        <f>TEXT(sensor_data[[#This Row],[Timestamp]], "MMMM")</f>
        <v>November</v>
      </c>
      <c r="C15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49" s="2">
        <f>MONTH(sensor_data[[#This Row],[Timestamp]])</f>
        <v>11</v>
      </c>
      <c r="E1549" s="2">
        <f>DAY(sensor_data[[#This Row],[Timestamp]])</f>
        <v>21</v>
      </c>
      <c r="F1549" t="s">
        <v>559</v>
      </c>
      <c r="H1549">
        <v>67</v>
      </c>
      <c r="I1549">
        <v>58.8</v>
      </c>
      <c r="J1549" t="b">
        <v>0</v>
      </c>
      <c r="K1549">
        <v>3</v>
      </c>
      <c r="L1549" t="str">
        <f>IF(sensor_data[[#This Row],[HVAC Setting]]&lt;=2, "Low", IF(sensor_data[[#This Row],[HVAC Setting]]=3, "Normal", "High"))</f>
        <v>Normal</v>
      </c>
      <c r="M1549">
        <v>15</v>
      </c>
      <c r="N1549">
        <v>15</v>
      </c>
      <c r="O1549">
        <f>(sensor_data[[#This Row],[Energy Consumption]]-AVERAGE(sensor_data[Energy Consumption]))/_xlfn.STDEV.P(sensor_data[Energy Consumption])</f>
        <v>-7.4438225550843368E-2</v>
      </c>
      <c r="P1549" t="str">
        <f>IF(ABS(sensor_data[[#This Row],[z_zcore]])&gt;3, "Outlier", "Normal")</f>
        <v>Normal</v>
      </c>
      <c r="Q1549">
        <f>AVERAGEIF(sensor_data[Unit ID], sensor_data[[#This Row],[Unit ID]], sensor_data[EC])</f>
        <v>18.956470588235295</v>
      </c>
      <c r="R1549">
        <f>IF(ISBLANK(sensor_data[[#This Row],[EC]]), sensor_data[[#This Row],[average]], sensor_data[[#This Row],[EC]])</f>
        <v>15</v>
      </c>
      <c r="S1549" t="str">
        <f>IF(sensor_data[[#This Row],[Filled Energy Consumption]]&gt;AVERAGE(sensor_data[Filled Energy Consumption]), "High", "Low")</f>
        <v>Low</v>
      </c>
      <c r="T1549" t="s">
        <v>18</v>
      </c>
      <c r="U1549" t="b">
        <v>0</v>
      </c>
      <c r="V1549">
        <v>20</v>
      </c>
      <c r="W1549">
        <v>0</v>
      </c>
      <c r="X1549" t="s">
        <v>14</v>
      </c>
    </row>
    <row r="1550" spans="1:24" x14ac:dyDescent="0.3">
      <c r="A1550" s="1">
        <v>45321.209664351853</v>
      </c>
      <c r="B1550" s="1" t="str">
        <f>TEXT(sensor_data[[#This Row],[Timestamp]], "MMMM")</f>
        <v>January</v>
      </c>
      <c r="C15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50" s="2">
        <f>MONTH(sensor_data[[#This Row],[Timestamp]])</f>
        <v>1</v>
      </c>
      <c r="E1550" s="2">
        <f>DAY(sensor_data[[#This Row],[Timestamp]])</f>
        <v>30</v>
      </c>
      <c r="F1550" t="s">
        <v>559</v>
      </c>
      <c r="H1550">
        <v>42.4</v>
      </c>
      <c r="I1550">
        <v>25.6</v>
      </c>
      <c r="J1550" t="b">
        <v>0</v>
      </c>
      <c r="K1550">
        <v>2</v>
      </c>
      <c r="L1550" t="str">
        <f>IF(sensor_data[[#This Row],[HVAC Setting]]&lt;=2, "Low", IF(sensor_data[[#This Row],[HVAC Setting]]=3, "Normal", "High"))</f>
        <v>Low</v>
      </c>
      <c r="M1550">
        <v>12</v>
      </c>
      <c r="N1550">
        <v>12</v>
      </c>
      <c r="O1550">
        <f>(sensor_data[[#This Row],[Energy Consumption]]-AVERAGE(sensor_data[Energy Consumption]))/_xlfn.STDEV.P(sensor_data[Energy Consumption])</f>
        <v>-0.10932317959124485</v>
      </c>
      <c r="P1550" t="str">
        <f>IF(ABS(sensor_data[[#This Row],[z_zcore]])&gt;3, "Outlier", "Normal")</f>
        <v>Normal</v>
      </c>
      <c r="Q1550">
        <f>AVERAGEIF(sensor_data[Unit ID], sensor_data[[#This Row],[Unit ID]], sensor_data[EC])</f>
        <v>18.956470588235295</v>
      </c>
      <c r="R1550">
        <f>IF(ISBLANK(sensor_data[[#This Row],[EC]]), sensor_data[[#This Row],[average]], sensor_data[[#This Row],[EC]])</f>
        <v>12</v>
      </c>
      <c r="S1550" t="str">
        <f>IF(sensor_data[[#This Row],[Filled Energy Consumption]]&gt;AVERAGE(sensor_data[Filled Energy Consumption]), "High", "Low")</f>
        <v>Low</v>
      </c>
      <c r="T1550" t="s">
        <v>22</v>
      </c>
      <c r="U1550" t="b">
        <v>0</v>
      </c>
      <c r="V1550">
        <v>17</v>
      </c>
      <c r="W1550">
        <v>0</v>
      </c>
      <c r="X1550" t="s">
        <v>17</v>
      </c>
    </row>
    <row r="1551" spans="1:24" x14ac:dyDescent="0.3">
      <c r="A1551" s="1">
        <v>45519.370011574072</v>
      </c>
      <c r="B1551" s="1" t="str">
        <f>TEXT(sensor_data[[#This Row],[Timestamp]], "MMMM")</f>
        <v>August</v>
      </c>
      <c r="C15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51" s="2">
        <f>MONTH(sensor_data[[#This Row],[Timestamp]])</f>
        <v>8</v>
      </c>
      <c r="E1551" s="2">
        <f>DAY(sensor_data[[#This Row],[Timestamp]])</f>
        <v>15</v>
      </c>
      <c r="F1551" t="s">
        <v>559</v>
      </c>
      <c r="H1551">
        <v>92.8</v>
      </c>
      <c r="I1551">
        <v>57.8</v>
      </c>
      <c r="J1551" t="b">
        <v>0</v>
      </c>
      <c r="K1551">
        <v>4</v>
      </c>
      <c r="L1551" t="str">
        <f>IF(sensor_data[[#This Row],[HVAC Setting]]&lt;=2, "Low", IF(sensor_data[[#This Row],[HVAC Setting]]=3, "Normal", "High"))</f>
        <v>High</v>
      </c>
      <c r="M1551">
        <v>23</v>
      </c>
      <c r="N1551">
        <v>23</v>
      </c>
      <c r="O1551">
        <f>(sensor_data[[#This Row],[Energy Consumption]]-AVERAGE(sensor_data[Energy Consumption]))/_xlfn.STDEV.P(sensor_data[Energy Consumption])</f>
        <v>1.8588318556893912E-2</v>
      </c>
      <c r="P1551" t="str">
        <f>IF(ABS(sensor_data[[#This Row],[z_zcore]])&gt;3, "Outlier", "Normal")</f>
        <v>Normal</v>
      </c>
      <c r="Q1551">
        <f>AVERAGEIF(sensor_data[Unit ID], sensor_data[[#This Row],[Unit ID]], sensor_data[EC])</f>
        <v>18.956470588235295</v>
      </c>
      <c r="R1551">
        <f>IF(ISBLANK(sensor_data[[#This Row],[EC]]), sensor_data[[#This Row],[average]], sensor_data[[#This Row],[EC]])</f>
        <v>23</v>
      </c>
      <c r="S1551" t="str">
        <f>IF(sensor_data[[#This Row],[Filled Energy Consumption]]&gt;AVERAGE(sensor_data[Filled Energy Consumption]), "High", "Low")</f>
        <v>High</v>
      </c>
      <c r="T1551" t="s">
        <v>411</v>
      </c>
      <c r="U1551" t="b">
        <v>0</v>
      </c>
      <c r="V1551">
        <v>15</v>
      </c>
      <c r="W1551">
        <v>1</v>
      </c>
      <c r="X1551" t="s">
        <v>14</v>
      </c>
    </row>
    <row r="1552" spans="1:24" x14ac:dyDescent="0.3">
      <c r="A1552" s="1">
        <v>45310.281817129631</v>
      </c>
      <c r="B1552" s="1" t="str">
        <f>TEXT(sensor_data[[#This Row],[Timestamp]], "MMMM")</f>
        <v>January</v>
      </c>
      <c r="C15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52" s="2">
        <f>MONTH(sensor_data[[#This Row],[Timestamp]])</f>
        <v>1</v>
      </c>
      <c r="E1552" s="2">
        <f>DAY(sensor_data[[#This Row],[Timestamp]])</f>
        <v>19</v>
      </c>
      <c r="F1552" t="s">
        <v>559</v>
      </c>
      <c r="H1552">
        <v>39.4</v>
      </c>
      <c r="I1552">
        <v>27.4</v>
      </c>
      <c r="J1552" t="b">
        <v>0</v>
      </c>
      <c r="K1552">
        <v>3</v>
      </c>
      <c r="L1552" t="str">
        <f>IF(sensor_data[[#This Row],[HVAC Setting]]&lt;=2, "Low", IF(sensor_data[[#This Row],[HVAC Setting]]=3, "Normal", "High"))</f>
        <v>Normal</v>
      </c>
      <c r="O1552">
        <f>(sensor_data[[#This Row],[Energy Consumption]]-AVERAGE(sensor_data[Energy Consumption]))/_xlfn.STDEV.P(sensor_data[Energy Consumption])</f>
        <v>-0.24886299575285079</v>
      </c>
      <c r="P1552" t="str">
        <f>IF(ABS(sensor_data[[#This Row],[z_zcore]])&gt;3, "Outlier", "Normal")</f>
        <v>Normal</v>
      </c>
      <c r="Q1552">
        <f>AVERAGEIF(sensor_data[Unit ID], sensor_data[[#This Row],[Unit ID]], sensor_data[EC])</f>
        <v>18.956470588235295</v>
      </c>
      <c r="R1552">
        <f>IF(ISBLANK(sensor_data[[#This Row],[EC]]), sensor_data[[#This Row],[average]], sensor_data[[#This Row],[EC]])</f>
        <v>18.956470588235295</v>
      </c>
      <c r="S1552" t="str">
        <f>IF(sensor_data[[#This Row],[Filled Energy Consumption]]&gt;AVERAGE(sensor_data[Filled Energy Consumption]), "High", "Low")</f>
        <v>High</v>
      </c>
      <c r="T1552" t="s">
        <v>324</v>
      </c>
      <c r="U1552" t="b">
        <v>0</v>
      </c>
      <c r="V1552">
        <v>14</v>
      </c>
      <c r="W1552">
        <v>1</v>
      </c>
      <c r="X1552" t="s">
        <v>19</v>
      </c>
    </row>
    <row r="1553" spans="1:24" x14ac:dyDescent="0.3">
      <c r="A1553" s="1">
        <v>45575.110532407409</v>
      </c>
      <c r="B1553" s="1" t="str">
        <f>TEXT(sensor_data[[#This Row],[Timestamp]], "MMMM")</f>
        <v>October</v>
      </c>
      <c r="C15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53" s="2">
        <f>MONTH(sensor_data[[#This Row],[Timestamp]])</f>
        <v>10</v>
      </c>
      <c r="E1553" s="2">
        <f>DAY(sensor_data[[#This Row],[Timestamp]])</f>
        <v>10</v>
      </c>
      <c r="F1553" t="s">
        <v>559</v>
      </c>
      <c r="H1553">
        <v>67.2</v>
      </c>
      <c r="I1553">
        <v>51.9</v>
      </c>
      <c r="J1553" t="b">
        <v>0</v>
      </c>
      <c r="K1553">
        <v>1</v>
      </c>
      <c r="L1553" t="str">
        <f>IF(sensor_data[[#This Row],[HVAC Setting]]&lt;=2, "Low", IF(sensor_data[[#This Row],[HVAC Setting]]=3, "Normal", "High"))</f>
        <v>Low</v>
      </c>
      <c r="M1553">
        <v>5</v>
      </c>
      <c r="N1553">
        <v>5</v>
      </c>
      <c r="O1553">
        <f>(sensor_data[[#This Row],[Energy Consumption]]-AVERAGE(sensor_data[Energy Consumption]))/_xlfn.STDEV.P(sensor_data[Energy Consumption])</f>
        <v>-0.19072140568551499</v>
      </c>
      <c r="P1553" t="str">
        <f>IF(ABS(sensor_data[[#This Row],[z_zcore]])&gt;3, "Outlier", "Normal")</f>
        <v>Normal</v>
      </c>
      <c r="Q1553">
        <f>AVERAGEIF(sensor_data[Unit ID], sensor_data[[#This Row],[Unit ID]], sensor_data[EC])</f>
        <v>18.956470588235295</v>
      </c>
      <c r="R1553">
        <f>IF(ISBLANK(sensor_data[[#This Row],[EC]]), sensor_data[[#This Row],[average]], sensor_data[[#This Row],[EC]])</f>
        <v>5</v>
      </c>
      <c r="S1553" t="str">
        <f>IF(sensor_data[[#This Row],[Filled Energy Consumption]]&gt;AVERAGE(sensor_data[Filled Energy Consumption]), "High", "Low")</f>
        <v>Low</v>
      </c>
      <c r="T1553" t="s">
        <v>432</v>
      </c>
      <c r="U1553" t="b">
        <v>0</v>
      </c>
      <c r="V1553">
        <v>3</v>
      </c>
      <c r="W1553">
        <v>0</v>
      </c>
      <c r="X1553" t="s">
        <v>17</v>
      </c>
    </row>
    <row r="1554" spans="1:24" x14ac:dyDescent="0.3">
      <c r="A1554" s="1">
        <v>45461.887129629627</v>
      </c>
      <c r="B1554" s="1" t="str">
        <f>TEXT(sensor_data[[#This Row],[Timestamp]], "MMMM")</f>
        <v>June</v>
      </c>
      <c r="C15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54" s="2">
        <f>MONTH(sensor_data[[#This Row],[Timestamp]])</f>
        <v>6</v>
      </c>
      <c r="E1554" s="2">
        <f>DAY(sensor_data[[#This Row],[Timestamp]])</f>
        <v>18</v>
      </c>
      <c r="F1554" t="s">
        <v>559</v>
      </c>
      <c r="H1554">
        <v>87.3</v>
      </c>
      <c r="I1554">
        <v>40.9</v>
      </c>
      <c r="J1554" t="b">
        <v>1</v>
      </c>
      <c r="K1554">
        <v>4</v>
      </c>
      <c r="L1554" t="str">
        <f>IF(sensor_data[[#This Row],[HVAC Setting]]&lt;=2, "Low", IF(sensor_data[[#This Row],[HVAC Setting]]=3, "Normal", "High"))</f>
        <v>High</v>
      </c>
      <c r="M1554">
        <v>24.34</v>
      </c>
      <c r="N1554">
        <v>24.34</v>
      </c>
      <c r="O1554">
        <f>(sensor_data[[#This Row],[Energy Consumption]]-AVERAGE(sensor_data[Energy Consumption]))/_xlfn.STDEV.P(sensor_data[Energy Consumption])</f>
        <v>3.417026469493991E-2</v>
      </c>
      <c r="P1554" t="str">
        <f>IF(ABS(sensor_data[[#This Row],[z_zcore]])&gt;3, "Outlier", "Normal")</f>
        <v>Normal</v>
      </c>
      <c r="Q1554">
        <f>AVERAGEIF(sensor_data[Unit ID], sensor_data[[#This Row],[Unit ID]], sensor_data[EC])</f>
        <v>18.956470588235295</v>
      </c>
      <c r="R1554">
        <f>IF(ISBLANK(sensor_data[[#This Row],[EC]]), sensor_data[[#This Row],[average]], sensor_data[[#This Row],[EC]])</f>
        <v>24.34</v>
      </c>
      <c r="S1554" t="str">
        <f>IF(sensor_data[[#This Row],[Filled Energy Consumption]]&gt;AVERAGE(sensor_data[Filled Energy Consumption]), "High", "Low")</f>
        <v>High</v>
      </c>
      <c r="T1554" t="s">
        <v>537</v>
      </c>
      <c r="U1554" t="b">
        <v>1</v>
      </c>
      <c r="V1554">
        <v>2</v>
      </c>
      <c r="W1554">
        <v>1</v>
      </c>
      <c r="X1554" t="s">
        <v>14</v>
      </c>
    </row>
    <row r="1555" spans="1:24" x14ac:dyDescent="0.3">
      <c r="A1555" s="1">
        <v>45512.966539351852</v>
      </c>
      <c r="B1555" s="1" t="str">
        <f>TEXT(sensor_data[[#This Row],[Timestamp]], "MMMM")</f>
        <v>August</v>
      </c>
      <c r="C15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55" s="2">
        <f>MONTH(sensor_data[[#This Row],[Timestamp]])</f>
        <v>8</v>
      </c>
      <c r="E1555" s="2">
        <f>DAY(sensor_data[[#This Row],[Timestamp]])</f>
        <v>8</v>
      </c>
      <c r="F1555" t="s">
        <v>559</v>
      </c>
      <c r="H1555">
        <v>88.5</v>
      </c>
      <c r="I1555">
        <v>51.5</v>
      </c>
      <c r="J1555" t="b">
        <v>1</v>
      </c>
      <c r="K1555">
        <v>3</v>
      </c>
      <c r="L1555" t="str">
        <f>IF(sensor_data[[#This Row],[HVAC Setting]]&lt;=2, "Low", IF(sensor_data[[#This Row],[HVAC Setting]]=3, "Normal", "High"))</f>
        <v>Normal</v>
      </c>
      <c r="M1555">
        <v>19.22</v>
      </c>
      <c r="N1555">
        <v>19.22</v>
      </c>
      <c r="O1555">
        <f>(sensor_data[[#This Row],[Energy Consumption]]-AVERAGE(sensor_data[Energy Consumption]))/_xlfn.STDEV.P(sensor_data[Energy Consumption])</f>
        <v>-2.5366723534011967E-2</v>
      </c>
      <c r="P1555" t="str">
        <f>IF(ABS(sensor_data[[#This Row],[z_zcore]])&gt;3, "Outlier", "Normal")</f>
        <v>Normal</v>
      </c>
      <c r="Q1555">
        <f>AVERAGEIF(sensor_data[Unit ID], sensor_data[[#This Row],[Unit ID]], sensor_data[EC])</f>
        <v>18.956470588235295</v>
      </c>
      <c r="R1555">
        <f>IF(ISBLANK(sensor_data[[#This Row],[EC]]), sensor_data[[#This Row],[average]], sensor_data[[#This Row],[EC]])</f>
        <v>19.22</v>
      </c>
      <c r="S1555" t="str">
        <f>IF(sensor_data[[#This Row],[Filled Energy Consumption]]&gt;AVERAGE(sensor_data[Filled Energy Consumption]), "High", "Low")</f>
        <v>High</v>
      </c>
      <c r="T1555" t="s">
        <v>251</v>
      </c>
      <c r="U1555" t="b">
        <v>1</v>
      </c>
      <c r="V1555">
        <v>11</v>
      </c>
      <c r="W1555">
        <v>1</v>
      </c>
      <c r="X1555" t="s">
        <v>17</v>
      </c>
    </row>
    <row r="1556" spans="1:24" x14ac:dyDescent="0.3">
      <c r="A1556" s="1">
        <v>45295.507847222223</v>
      </c>
      <c r="B1556" s="1" t="str">
        <f>TEXT(sensor_data[[#This Row],[Timestamp]], "MMMM")</f>
        <v>January</v>
      </c>
      <c r="C15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56" s="2">
        <f>MONTH(sensor_data[[#This Row],[Timestamp]])</f>
        <v>1</v>
      </c>
      <c r="E1556" s="2">
        <f>DAY(sensor_data[[#This Row],[Timestamp]])</f>
        <v>4</v>
      </c>
      <c r="F1556" t="s">
        <v>559</v>
      </c>
      <c r="H1556">
        <v>46.7</v>
      </c>
      <c r="I1556">
        <v>38</v>
      </c>
      <c r="J1556" t="b">
        <v>0</v>
      </c>
      <c r="K1556">
        <v>3</v>
      </c>
      <c r="L1556" t="str">
        <f>IF(sensor_data[[#This Row],[HVAC Setting]]&lt;=2, "Low", IF(sensor_data[[#This Row],[HVAC Setting]]=3, "Normal", "High"))</f>
        <v>Normal</v>
      </c>
      <c r="M1556">
        <v>17</v>
      </c>
      <c r="N1556">
        <v>17</v>
      </c>
      <c r="O1556">
        <f>(sensor_data[[#This Row],[Energy Consumption]]-AVERAGE(sensor_data[Energy Consumption]))/_xlfn.STDEV.P(sensor_data[Energy Consumption])</f>
        <v>-5.1181589523909048E-2</v>
      </c>
      <c r="P1556" t="str">
        <f>IF(ABS(sensor_data[[#This Row],[z_zcore]])&gt;3, "Outlier", "Normal")</f>
        <v>Normal</v>
      </c>
      <c r="Q1556">
        <f>AVERAGEIF(sensor_data[Unit ID], sensor_data[[#This Row],[Unit ID]], sensor_data[EC])</f>
        <v>18.956470588235295</v>
      </c>
      <c r="R1556">
        <f>IF(ISBLANK(sensor_data[[#This Row],[EC]]), sensor_data[[#This Row],[average]], sensor_data[[#This Row],[EC]])</f>
        <v>17</v>
      </c>
      <c r="S1556" t="str">
        <f>IF(sensor_data[[#This Row],[Filled Energy Consumption]]&gt;AVERAGE(sensor_data[Filled Energy Consumption]), "High", "Low")</f>
        <v>Low</v>
      </c>
      <c r="T1556" t="s">
        <v>259</v>
      </c>
      <c r="U1556" t="b">
        <v>0</v>
      </c>
      <c r="V1556">
        <v>19</v>
      </c>
      <c r="W1556">
        <v>0</v>
      </c>
      <c r="X1556" t="s">
        <v>19</v>
      </c>
    </row>
    <row r="1557" spans="1:24" x14ac:dyDescent="0.3">
      <c r="A1557" s="1">
        <v>45470.868715277778</v>
      </c>
      <c r="B1557" s="1" t="str">
        <f>TEXT(sensor_data[[#This Row],[Timestamp]], "MMMM")</f>
        <v>June</v>
      </c>
      <c r="C15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57" s="2">
        <f>MONTH(sensor_data[[#This Row],[Timestamp]])</f>
        <v>6</v>
      </c>
      <c r="E1557" s="2">
        <f>DAY(sensor_data[[#This Row],[Timestamp]])</f>
        <v>27</v>
      </c>
      <c r="F1557" t="s">
        <v>559</v>
      </c>
      <c r="H1557">
        <v>98.6</v>
      </c>
      <c r="I1557">
        <v>53.4</v>
      </c>
      <c r="J1557" t="b">
        <v>1</v>
      </c>
      <c r="K1557">
        <v>5</v>
      </c>
      <c r="L1557" t="str">
        <f>IF(sensor_data[[#This Row],[HVAC Setting]]&lt;=2, "Low", IF(sensor_data[[#This Row],[HVAC Setting]]=3, "Normal", "High"))</f>
        <v>High</v>
      </c>
      <c r="M1557">
        <v>33.299999999999997</v>
      </c>
      <c r="N1557">
        <v>33.299999999999997</v>
      </c>
      <c r="O1557">
        <f>(sensor_data[[#This Row],[Energy Consumption]]-AVERAGE(sensor_data[Energy Consumption]))/_xlfn.STDEV.P(sensor_data[Energy Consumption])</f>
        <v>0.13835999409560565</v>
      </c>
      <c r="P1557" t="str">
        <f>IF(ABS(sensor_data[[#This Row],[z_zcore]])&gt;3, "Outlier", "Normal")</f>
        <v>Normal</v>
      </c>
      <c r="Q1557">
        <f>AVERAGEIF(sensor_data[Unit ID], sensor_data[[#This Row],[Unit ID]], sensor_data[EC])</f>
        <v>18.956470588235295</v>
      </c>
      <c r="R1557">
        <f>IF(ISBLANK(sensor_data[[#This Row],[EC]]), sensor_data[[#This Row],[average]], sensor_data[[#This Row],[EC]])</f>
        <v>33.299999999999997</v>
      </c>
      <c r="S1557" t="str">
        <f>IF(sensor_data[[#This Row],[Filled Energy Consumption]]&gt;AVERAGE(sensor_data[Filled Energy Consumption]), "High", "Low")</f>
        <v>High</v>
      </c>
      <c r="T1557" t="s">
        <v>211</v>
      </c>
      <c r="U1557" t="b">
        <v>1</v>
      </c>
      <c r="V1557">
        <v>5</v>
      </c>
      <c r="W1557">
        <v>1</v>
      </c>
      <c r="X1557" t="s">
        <v>17</v>
      </c>
    </row>
    <row r="1558" spans="1:24" x14ac:dyDescent="0.3">
      <c r="A1558" s="1">
        <v>45444.756597222222</v>
      </c>
      <c r="B1558" s="1" t="str">
        <f>TEXT(sensor_data[[#This Row],[Timestamp]], "MMMM")</f>
        <v>June</v>
      </c>
      <c r="C15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58" s="2">
        <f>MONTH(sensor_data[[#This Row],[Timestamp]])</f>
        <v>6</v>
      </c>
      <c r="E1558" s="2">
        <f>DAY(sensor_data[[#This Row],[Timestamp]])</f>
        <v>1</v>
      </c>
      <c r="F1558" t="s">
        <v>559</v>
      </c>
      <c r="H1558">
        <v>92.8</v>
      </c>
      <c r="I1558">
        <v>61.4</v>
      </c>
      <c r="J1558" t="b">
        <v>1</v>
      </c>
      <c r="K1558">
        <v>4.5</v>
      </c>
      <c r="L1558" t="str">
        <f>IF(sensor_data[[#This Row],[HVAC Setting]]&lt;=2, "Low", IF(sensor_data[[#This Row],[HVAC Setting]]=3, "Normal", "High"))</f>
        <v>High</v>
      </c>
      <c r="M1558">
        <v>30.01</v>
      </c>
      <c r="N1558">
        <v>30.01</v>
      </c>
      <c r="O1558">
        <f>(sensor_data[[#This Row],[Energy Consumption]]-AVERAGE(sensor_data[Energy Consumption]))/_xlfn.STDEV.P(sensor_data[Energy Consumption])</f>
        <v>0.10010282783129873</v>
      </c>
      <c r="P1558" t="str">
        <f>IF(ABS(sensor_data[[#This Row],[z_zcore]])&gt;3, "Outlier", "Normal")</f>
        <v>Normal</v>
      </c>
      <c r="Q1558">
        <f>AVERAGEIF(sensor_data[Unit ID], sensor_data[[#This Row],[Unit ID]], sensor_data[EC])</f>
        <v>18.956470588235295</v>
      </c>
      <c r="R1558">
        <f>IF(ISBLANK(sensor_data[[#This Row],[EC]]), sensor_data[[#This Row],[average]], sensor_data[[#This Row],[EC]])</f>
        <v>30.01</v>
      </c>
      <c r="S1558" t="str">
        <f>IF(sensor_data[[#This Row],[Filled Energy Consumption]]&gt;AVERAGE(sensor_data[Filled Energy Consumption]), "High", "Low")</f>
        <v>High</v>
      </c>
      <c r="T1558" t="s">
        <v>41</v>
      </c>
      <c r="U1558" t="b">
        <v>1</v>
      </c>
      <c r="V1558">
        <v>11</v>
      </c>
      <c r="W1558">
        <v>1</v>
      </c>
      <c r="X1558" t="s">
        <v>14</v>
      </c>
    </row>
    <row r="1559" spans="1:24" x14ac:dyDescent="0.3">
      <c r="A1559" s="1">
        <v>45531.247465277775</v>
      </c>
      <c r="B1559" s="1" t="str">
        <f>TEXT(sensor_data[[#This Row],[Timestamp]], "MMMM")</f>
        <v>August</v>
      </c>
      <c r="C15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59" s="2">
        <f>MONTH(sensor_data[[#This Row],[Timestamp]])</f>
        <v>8</v>
      </c>
      <c r="E1559" s="2">
        <f>DAY(sensor_data[[#This Row],[Timestamp]])</f>
        <v>27</v>
      </c>
      <c r="F1559" t="s">
        <v>559</v>
      </c>
      <c r="H1559">
        <v>98.5</v>
      </c>
      <c r="I1559">
        <v>66.599999999999994</v>
      </c>
      <c r="J1559" t="b">
        <v>0</v>
      </c>
      <c r="K1559">
        <v>2</v>
      </c>
      <c r="L1559" t="str">
        <f>IF(sensor_data[[#This Row],[HVAC Setting]]&lt;=2, "Low", IF(sensor_data[[#This Row],[HVAC Setting]]=3, "Normal", "High"))</f>
        <v>Low</v>
      </c>
      <c r="M1559">
        <v>12</v>
      </c>
      <c r="N1559">
        <v>12</v>
      </c>
      <c r="O1559">
        <f>(sensor_data[[#This Row],[Energy Consumption]]-AVERAGE(sensor_data[Energy Consumption]))/_xlfn.STDEV.P(sensor_data[Energy Consumption])</f>
        <v>-0.10932317959124485</v>
      </c>
      <c r="P1559" t="str">
        <f>IF(ABS(sensor_data[[#This Row],[z_zcore]])&gt;3, "Outlier", "Normal")</f>
        <v>Normal</v>
      </c>
      <c r="Q1559">
        <f>AVERAGEIF(sensor_data[Unit ID], sensor_data[[#This Row],[Unit ID]], sensor_data[EC])</f>
        <v>18.956470588235295</v>
      </c>
      <c r="R1559">
        <f>IF(ISBLANK(sensor_data[[#This Row],[EC]]), sensor_data[[#This Row],[average]], sensor_data[[#This Row],[EC]])</f>
        <v>12</v>
      </c>
      <c r="S1559" t="str">
        <f>IF(sensor_data[[#This Row],[Filled Energy Consumption]]&gt;AVERAGE(sensor_data[Filled Energy Consumption]), "High", "Low")</f>
        <v>Low</v>
      </c>
      <c r="T1559" t="s">
        <v>194</v>
      </c>
      <c r="U1559" t="b">
        <v>0</v>
      </c>
      <c r="V1559">
        <v>5</v>
      </c>
      <c r="W1559">
        <v>0</v>
      </c>
      <c r="X1559" t="s">
        <v>14</v>
      </c>
    </row>
    <row r="1560" spans="1:24" x14ac:dyDescent="0.3">
      <c r="A1560" s="1">
        <v>45617.551840277774</v>
      </c>
      <c r="B1560" s="1" t="str">
        <f>TEXT(sensor_data[[#This Row],[Timestamp]], "MMMM")</f>
        <v>November</v>
      </c>
      <c r="C15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60" s="2">
        <f>MONTH(sensor_data[[#This Row],[Timestamp]])</f>
        <v>11</v>
      </c>
      <c r="E1560" s="2">
        <f>DAY(sensor_data[[#This Row],[Timestamp]])</f>
        <v>21</v>
      </c>
      <c r="F1560" t="s">
        <v>559</v>
      </c>
      <c r="H1560">
        <v>62.2</v>
      </c>
      <c r="I1560">
        <v>46.4</v>
      </c>
      <c r="J1560" t="b">
        <v>0</v>
      </c>
      <c r="K1560">
        <v>2</v>
      </c>
      <c r="L1560" t="str">
        <f>IF(sensor_data[[#This Row],[HVAC Setting]]&lt;=2, "Low", IF(sensor_data[[#This Row],[HVAC Setting]]=3, "Normal", "High"))</f>
        <v>Low</v>
      </c>
      <c r="M1560">
        <v>10</v>
      </c>
      <c r="N1560">
        <v>10</v>
      </c>
      <c r="O1560">
        <f>(sensor_data[[#This Row],[Energy Consumption]]-AVERAGE(sensor_data[Energy Consumption]))/_xlfn.STDEV.P(sensor_data[Energy Consumption])</f>
        <v>-0.13257981561817916</v>
      </c>
      <c r="P1560" t="str">
        <f>IF(ABS(sensor_data[[#This Row],[z_zcore]])&gt;3, "Outlier", "Normal")</f>
        <v>Normal</v>
      </c>
      <c r="Q1560">
        <f>AVERAGEIF(sensor_data[Unit ID], sensor_data[[#This Row],[Unit ID]], sensor_data[EC])</f>
        <v>18.956470588235295</v>
      </c>
      <c r="R1560">
        <f>IF(ISBLANK(sensor_data[[#This Row],[EC]]), sensor_data[[#This Row],[average]], sensor_data[[#This Row],[EC]])</f>
        <v>10</v>
      </c>
      <c r="S1560" t="str">
        <f>IF(sensor_data[[#This Row],[Filled Energy Consumption]]&gt;AVERAGE(sensor_data[Filled Energy Consumption]), "High", "Low")</f>
        <v>Low</v>
      </c>
      <c r="T1560" t="s">
        <v>352</v>
      </c>
      <c r="U1560" t="b">
        <v>0</v>
      </c>
      <c r="V1560">
        <v>20</v>
      </c>
      <c r="W1560">
        <v>0</v>
      </c>
      <c r="X1560" t="s">
        <v>19</v>
      </c>
    </row>
    <row r="1561" spans="1:24" x14ac:dyDescent="0.3">
      <c r="A1561" s="1">
        <v>45516.163506944446</v>
      </c>
      <c r="B1561" s="1" t="str">
        <f>TEXT(sensor_data[[#This Row],[Timestamp]], "MMMM")</f>
        <v>August</v>
      </c>
      <c r="C15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61" s="2">
        <f>MONTH(sensor_data[[#This Row],[Timestamp]])</f>
        <v>8</v>
      </c>
      <c r="E1561" s="2">
        <f>DAY(sensor_data[[#This Row],[Timestamp]])</f>
        <v>12</v>
      </c>
      <c r="F1561" t="s">
        <v>559</v>
      </c>
      <c r="H1561">
        <v>82.4</v>
      </c>
      <c r="I1561">
        <v>48.2</v>
      </c>
      <c r="J1561" t="b">
        <v>0</v>
      </c>
      <c r="K1561">
        <v>3</v>
      </c>
      <c r="L1561" t="str">
        <f>IF(sensor_data[[#This Row],[HVAC Setting]]&lt;=2, "Low", IF(sensor_data[[#This Row],[HVAC Setting]]=3, "Normal", "High"))</f>
        <v>Normal</v>
      </c>
      <c r="M1561">
        <v>16</v>
      </c>
      <c r="N1561">
        <v>16</v>
      </c>
      <c r="O1561">
        <f>(sensor_data[[#This Row],[Energy Consumption]]-AVERAGE(sensor_data[Energy Consumption]))/_xlfn.STDEV.P(sensor_data[Energy Consumption])</f>
        <v>-6.2809907537376211E-2</v>
      </c>
      <c r="P1561" t="str">
        <f>IF(ABS(sensor_data[[#This Row],[z_zcore]])&gt;3, "Outlier", "Normal")</f>
        <v>Normal</v>
      </c>
      <c r="Q1561">
        <f>AVERAGEIF(sensor_data[Unit ID], sensor_data[[#This Row],[Unit ID]], sensor_data[EC])</f>
        <v>18.956470588235295</v>
      </c>
      <c r="R1561">
        <f>IF(ISBLANK(sensor_data[[#This Row],[EC]]), sensor_data[[#This Row],[average]], sensor_data[[#This Row],[EC]])</f>
        <v>16</v>
      </c>
      <c r="S1561" t="str">
        <f>IF(sensor_data[[#This Row],[Filled Energy Consumption]]&gt;AVERAGE(sensor_data[Filled Energy Consumption]), "High", "Low")</f>
        <v>Low</v>
      </c>
      <c r="T1561" t="s">
        <v>300</v>
      </c>
      <c r="U1561" t="b">
        <v>0</v>
      </c>
      <c r="V1561">
        <v>3</v>
      </c>
      <c r="W1561">
        <v>0</v>
      </c>
      <c r="X1561" t="s">
        <v>14</v>
      </c>
    </row>
    <row r="1562" spans="1:24" x14ac:dyDescent="0.3">
      <c r="A1562" s="1">
        <v>45352.621990740743</v>
      </c>
      <c r="B1562" s="1" t="str">
        <f>TEXT(sensor_data[[#This Row],[Timestamp]], "MMMM")</f>
        <v>March</v>
      </c>
      <c r="C15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62" s="2">
        <f>MONTH(sensor_data[[#This Row],[Timestamp]])</f>
        <v>3</v>
      </c>
      <c r="E1562" s="2">
        <f>DAY(sensor_data[[#This Row],[Timestamp]])</f>
        <v>1</v>
      </c>
      <c r="F1562" t="s">
        <v>560</v>
      </c>
      <c r="H1562">
        <v>64.599999999999994</v>
      </c>
      <c r="I1562">
        <v>51.4</v>
      </c>
      <c r="J1562" t="b">
        <v>1</v>
      </c>
      <c r="K1562">
        <v>4</v>
      </c>
      <c r="L1562" t="str">
        <f>IF(sensor_data[[#This Row],[HVAC Setting]]&lt;=2, "Low", IF(sensor_data[[#This Row],[HVAC Setting]]=3, "Normal", "High"))</f>
        <v>High</v>
      </c>
      <c r="M1562">
        <v>22.95</v>
      </c>
      <c r="N1562">
        <v>22.95</v>
      </c>
      <c r="O1562">
        <f>(sensor_data[[#This Row],[Energy Consumption]]-AVERAGE(sensor_data[Energy Consumption]))/_xlfn.STDEV.P(sensor_data[Energy Consumption])</f>
        <v>1.8006902656220548E-2</v>
      </c>
      <c r="P1562" t="str">
        <f>IF(ABS(sensor_data[[#This Row],[z_zcore]])&gt;3, "Outlier", "Normal")</f>
        <v>Normal</v>
      </c>
      <c r="Q1562">
        <f>AVERAGEIF(sensor_data[Unit ID], sensor_data[[#This Row],[Unit ID]], sensor_data[EC])</f>
        <v>17.740588235294119</v>
      </c>
      <c r="R1562">
        <f>IF(ISBLANK(sensor_data[[#This Row],[EC]]), sensor_data[[#This Row],[average]], sensor_data[[#This Row],[EC]])</f>
        <v>22.95</v>
      </c>
      <c r="S1562" t="str">
        <f>IF(sensor_data[[#This Row],[Filled Energy Consumption]]&gt;AVERAGE(sensor_data[Filled Energy Consumption]), "High", "Low")</f>
        <v>High</v>
      </c>
      <c r="T1562" t="s">
        <v>26</v>
      </c>
      <c r="U1562" t="b">
        <v>1</v>
      </c>
      <c r="V1562">
        <v>5</v>
      </c>
      <c r="W1562">
        <v>0</v>
      </c>
      <c r="X1562" t="s">
        <v>17</v>
      </c>
    </row>
    <row r="1563" spans="1:24" x14ac:dyDescent="0.3">
      <c r="A1563" s="1">
        <v>45558.731724537036</v>
      </c>
      <c r="B1563" s="1" t="str">
        <f>TEXT(sensor_data[[#This Row],[Timestamp]], "MMMM")</f>
        <v>September</v>
      </c>
      <c r="C15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63" s="2">
        <f>MONTH(sensor_data[[#This Row],[Timestamp]])</f>
        <v>9</v>
      </c>
      <c r="E1563" s="2">
        <f>DAY(sensor_data[[#This Row],[Timestamp]])</f>
        <v>23</v>
      </c>
      <c r="F1563" t="s">
        <v>560</v>
      </c>
      <c r="H1563">
        <v>78.900000000000006</v>
      </c>
      <c r="I1563">
        <v>55.5</v>
      </c>
      <c r="J1563" t="b">
        <v>1</v>
      </c>
      <c r="K1563">
        <v>3</v>
      </c>
      <c r="L1563" t="str">
        <f>IF(sensor_data[[#This Row],[HVAC Setting]]&lt;=2, "Low", IF(sensor_data[[#This Row],[HVAC Setting]]=3, "Normal", "High"))</f>
        <v>Normal</v>
      </c>
      <c r="M1563">
        <v>18.170000000000002</v>
      </c>
      <c r="N1563">
        <v>18.170000000000002</v>
      </c>
      <c r="O1563">
        <f>(sensor_data[[#This Row],[Energy Consumption]]-AVERAGE(sensor_data[Energy Consumption]))/_xlfn.STDEV.P(sensor_data[Energy Consumption])</f>
        <v>-3.7576457448152453E-2</v>
      </c>
      <c r="P1563" t="str">
        <f>IF(ABS(sensor_data[[#This Row],[z_zcore]])&gt;3, "Outlier", "Normal")</f>
        <v>Normal</v>
      </c>
      <c r="Q1563">
        <f>AVERAGEIF(sensor_data[Unit ID], sensor_data[[#This Row],[Unit ID]], sensor_data[EC])</f>
        <v>17.740588235294119</v>
      </c>
      <c r="R1563">
        <f>IF(ISBLANK(sensor_data[[#This Row],[EC]]), sensor_data[[#This Row],[average]], sensor_data[[#This Row],[EC]])</f>
        <v>18.170000000000002</v>
      </c>
      <c r="S1563" t="str">
        <f>IF(sensor_data[[#This Row],[Filled Energy Consumption]]&gt;AVERAGE(sensor_data[Filled Energy Consumption]), "High", "Low")</f>
        <v>High</v>
      </c>
      <c r="T1563" t="s">
        <v>132</v>
      </c>
      <c r="U1563" t="b">
        <v>1</v>
      </c>
      <c r="V1563">
        <v>19</v>
      </c>
      <c r="W1563">
        <v>1</v>
      </c>
      <c r="X1563" t="s">
        <v>14</v>
      </c>
    </row>
    <row r="1564" spans="1:24" x14ac:dyDescent="0.3">
      <c r="A1564" s="1">
        <v>45415.997893518521</v>
      </c>
      <c r="B1564" s="1" t="str">
        <f>TEXT(sensor_data[[#This Row],[Timestamp]], "MMMM")</f>
        <v>May</v>
      </c>
      <c r="C15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64" s="2">
        <f>MONTH(sensor_data[[#This Row],[Timestamp]])</f>
        <v>5</v>
      </c>
      <c r="E1564" s="2">
        <f>DAY(sensor_data[[#This Row],[Timestamp]])</f>
        <v>3</v>
      </c>
      <c r="F1564" t="s">
        <v>560</v>
      </c>
      <c r="H1564">
        <v>71.2</v>
      </c>
      <c r="I1564">
        <v>57.2</v>
      </c>
      <c r="J1564" t="b">
        <v>1</v>
      </c>
      <c r="K1564">
        <v>3</v>
      </c>
      <c r="L1564" t="str">
        <f>IF(sensor_data[[#This Row],[HVAC Setting]]&lt;=2, "Low", IF(sensor_data[[#This Row],[HVAC Setting]]=3, "Normal", "High"))</f>
        <v>Normal</v>
      </c>
      <c r="M1564">
        <v>16.7</v>
      </c>
      <c r="N1564">
        <v>16.7</v>
      </c>
      <c r="O1564">
        <f>(sensor_data[[#This Row],[Energy Consumption]]-AVERAGE(sensor_data[Energy Consumption]))/_xlfn.STDEV.P(sensor_data[Energy Consumption])</f>
        <v>-5.4670084927949204E-2</v>
      </c>
      <c r="P1564" t="str">
        <f>IF(ABS(sensor_data[[#This Row],[z_zcore]])&gt;3, "Outlier", "Normal")</f>
        <v>Normal</v>
      </c>
      <c r="Q1564">
        <f>AVERAGEIF(sensor_data[Unit ID], sensor_data[[#This Row],[Unit ID]], sensor_data[EC])</f>
        <v>17.740588235294119</v>
      </c>
      <c r="R1564">
        <f>IF(ISBLANK(sensor_data[[#This Row],[EC]]), sensor_data[[#This Row],[average]], sensor_data[[#This Row],[EC]])</f>
        <v>16.7</v>
      </c>
      <c r="S1564" t="str">
        <f>IF(sensor_data[[#This Row],[Filled Energy Consumption]]&gt;AVERAGE(sensor_data[Filled Energy Consumption]), "High", "Low")</f>
        <v>Low</v>
      </c>
      <c r="T1564" t="s">
        <v>338</v>
      </c>
      <c r="U1564" t="b">
        <v>1</v>
      </c>
      <c r="V1564">
        <v>17</v>
      </c>
      <c r="W1564">
        <v>1</v>
      </c>
      <c r="X1564" t="s">
        <v>19</v>
      </c>
    </row>
    <row r="1565" spans="1:24" x14ac:dyDescent="0.3">
      <c r="A1565" s="1">
        <v>45551.342731481483</v>
      </c>
      <c r="B1565" s="1" t="str">
        <f>TEXT(sensor_data[[#This Row],[Timestamp]], "MMMM")</f>
        <v>September</v>
      </c>
      <c r="C15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65" s="2">
        <f>MONTH(sensor_data[[#This Row],[Timestamp]])</f>
        <v>9</v>
      </c>
      <c r="E1565" s="2">
        <f>DAY(sensor_data[[#This Row],[Timestamp]])</f>
        <v>16</v>
      </c>
      <c r="F1565" t="s">
        <v>560</v>
      </c>
      <c r="H1565">
        <v>64.599999999999994</v>
      </c>
      <c r="I1565">
        <v>37.4</v>
      </c>
      <c r="J1565" t="b">
        <v>0</v>
      </c>
      <c r="K1565">
        <v>3</v>
      </c>
      <c r="L1565" t="str">
        <f>IF(sensor_data[[#This Row],[HVAC Setting]]&lt;=2, "Low", IF(sensor_data[[#This Row],[HVAC Setting]]=3, "Normal", "High"))</f>
        <v>Normal</v>
      </c>
      <c r="M1565">
        <v>15</v>
      </c>
      <c r="N1565">
        <v>15</v>
      </c>
      <c r="O1565">
        <f>(sensor_data[[#This Row],[Energy Consumption]]-AVERAGE(sensor_data[Energy Consumption]))/_xlfn.STDEV.P(sensor_data[Energy Consumption])</f>
        <v>-7.4438225550843368E-2</v>
      </c>
      <c r="P1565" t="str">
        <f>IF(ABS(sensor_data[[#This Row],[z_zcore]])&gt;3, "Outlier", "Normal")</f>
        <v>Normal</v>
      </c>
      <c r="Q1565">
        <f>AVERAGEIF(sensor_data[Unit ID], sensor_data[[#This Row],[Unit ID]], sensor_data[EC])</f>
        <v>17.740588235294119</v>
      </c>
      <c r="R1565">
        <f>IF(ISBLANK(sensor_data[[#This Row],[EC]]), sensor_data[[#This Row],[average]], sensor_data[[#This Row],[EC]])</f>
        <v>15</v>
      </c>
      <c r="S1565" t="str">
        <f>IF(sensor_data[[#This Row],[Filled Energy Consumption]]&gt;AVERAGE(sensor_data[Filled Energy Consumption]), "High", "Low")</f>
        <v>Low</v>
      </c>
      <c r="T1565" t="s">
        <v>212</v>
      </c>
      <c r="U1565" t="b">
        <v>0</v>
      </c>
      <c r="V1565">
        <v>6</v>
      </c>
      <c r="W1565">
        <v>0</v>
      </c>
      <c r="X1565" t="s">
        <v>19</v>
      </c>
    </row>
    <row r="1566" spans="1:24" x14ac:dyDescent="0.3">
      <c r="A1566" s="1">
        <v>45333.109826388885</v>
      </c>
      <c r="B1566" s="1" t="str">
        <f>TEXT(sensor_data[[#This Row],[Timestamp]], "MMMM")</f>
        <v>February</v>
      </c>
      <c r="C15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66" s="2">
        <f>MONTH(sensor_data[[#This Row],[Timestamp]])</f>
        <v>2</v>
      </c>
      <c r="E1566" s="2">
        <f>DAY(sensor_data[[#This Row],[Timestamp]])</f>
        <v>11</v>
      </c>
      <c r="F1566" t="s">
        <v>560</v>
      </c>
      <c r="H1566">
        <v>50.6</v>
      </c>
      <c r="I1566">
        <v>38.200000000000003</v>
      </c>
      <c r="J1566" t="b">
        <v>1</v>
      </c>
      <c r="K1566">
        <v>3.5</v>
      </c>
      <c r="L1566" t="str">
        <f>IF(sensor_data[[#This Row],[HVAC Setting]]&lt;=2, "Low", IF(sensor_data[[#This Row],[HVAC Setting]]=3, "Normal", "High"))</f>
        <v>High</v>
      </c>
      <c r="M1566">
        <v>20.440000000000001</v>
      </c>
      <c r="N1566">
        <v>20.440000000000001</v>
      </c>
      <c r="O1566">
        <f>(sensor_data[[#This Row],[Energy Consumption]]-AVERAGE(sensor_data[Energy Consumption]))/_xlfn.STDEV.P(sensor_data[Energy Consumption])</f>
        <v>-1.1180175557582004E-2</v>
      </c>
      <c r="P1566" t="str">
        <f>IF(ABS(sensor_data[[#This Row],[z_zcore]])&gt;3, "Outlier", "Normal")</f>
        <v>Normal</v>
      </c>
      <c r="Q1566">
        <f>AVERAGEIF(sensor_data[Unit ID], sensor_data[[#This Row],[Unit ID]], sensor_data[EC])</f>
        <v>17.740588235294119</v>
      </c>
      <c r="R1566">
        <f>IF(ISBLANK(sensor_data[[#This Row],[EC]]), sensor_data[[#This Row],[average]], sensor_data[[#This Row],[EC]])</f>
        <v>20.440000000000001</v>
      </c>
      <c r="S1566" t="str">
        <f>IF(sensor_data[[#This Row],[Filled Energy Consumption]]&gt;AVERAGE(sensor_data[Filled Energy Consumption]), "High", "Low")</f>
        <v>High</v>
      </c>
      <c r="T1566" t="s">
        <v>115</v>
      </c>
      <c r="U1566" t="b">
        <v>1</v>
      </c>
      <c r="V1566">
        <v>16</v>
      </c>
      <c r="W1566">
        <v>1</v>
      </c>
      <c r="X1566" t="s">
        <v>19</v>
      </c>
    </row>
    <row r="1567" spans="1:24" x14ac:dyDescent="0.3">
      <c r="A1567" s="1">
        <v>45302.427499999998</v>
      </c>
      <c r="B1567" s="1" t="str">
        <f>TEXT(sensor_data[[#This Row],[Timestamp]], "MMMM")</f>
        <v>January</v>
      </c>
      <c r="C15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67" s="2">
        <f>MONTH(sensor_data[[#This Row],[Timestamp]])</f>
        <v>1</v>
      </c>
      <c r="E1567" s="2">
        <f>DAY(sensor_data[[#This Row],[Timestamp]])</f>
        <v>11</v>
      </c>
      <c r="F1567" t="s">
        <v>560</v>
      </c>
      <c r="H1567">
        <v>37.200000000000003</v>
      </c>
      <c r="I1567">
        <v>39.700000000000003</v>
      </c>
      <c r="J1567" t="b">
        <v>0</v>
      </c>
      <c r="K1567">
        <v>3</v>
      </c>
      <c r="L1567" t="str">
        <f>IF(sensor_data[[#This Row],[HVAC Setting]]&lt;=2, "Low", IF(sensor_data[[#This Row],[HVAC Setting]]=3, "Normal", "High"))</f>
        <v>Normal</v>
      </c>
      <c r="M1567">
        <v>17</v>
      </c>
      <c r="N1567">
        <v>17</v>
      </c>
      <c r="O1567">
        <f>(sensor_data[[#This Row],[Energy Consumption]]-AVERAGE(sensor_data[Energy Consumption]))/_xlfn.STDEV.P(sensor_data[Energy Consumption])</f>
        <v>-5.1181589523909048E-2</v>
      </c>
      <c r="P1567" t="str">
        <f>IF(ABS(sensor_data[[#This Row],[z_zcore]])&gt;3, "Outlier", "Normal")</f>
        <v>Normal</v>
      </c>
      <c r="Q1567">
        <f>AVERAGEIF(sensor_data[Unit ID], sensor_data[[#This Row],[Unit ID]], sensor_data[EC])</f>
        <v>17.740588235294119</v>
      </c>
      <c r="R1567">
        <f>IF(ISBLANK(sensor_data[[#This Row],[EC]]), sensor_data[[#This Row],[average]], sensor_data[[#This Row],[EC]])</f>
        <v>17</v>
      </c>
      <c r="S1567" t="str">
        <f>IF(sensor_data[[#This Row],[Filled Energy Consumption]]&gt;AVERAGE(sensor_data[Filled Energy Consumption]), "High", "Low")</f>
        <v>Low</v>
      </c>
      <c r="T1567" t="s">
        <v>116</v>
      </c>
      <c r="U1567" t="b">
        <v>0</v>
      </c>
      <c r="V1567">
        <v>8</v>
      </c>
      <c r="W1567">
        <v>0</v>
      </c>
      <c r="X1567" t="s">
        <v>14</v>
      </c>
    </row>
    <row r="1568" spans="1:24" x14ac:dyDescent="0.3">
      <c r="A1568" s="1">
        <v>45323.257581018515</v>
      </c>
      <c r="B1568" s="1" t="str">
        <f>TEXT(sensor_data[[#This Row],[Timestamp]], "MMMM")</f>
        <v>February</v>
      </c>
      <c r="C15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68" s="2">
        <f>MONTH(sensor_data[[#This Row],[Timestamp]])</f>
        <v>2</v>
      </c>
      <c r="E1568" s="2">
        <f>DAY(sensor_data[[#This Row],[Timestamp]])</f>
        <v>1</v>
      </c>
      <c r="F1568" t="s">
        <v>560</v>
      </c>
      <c r="H1568">
        <v>54</v>
      </c>
      <c r="I1568">
        <v>35.5</v>
      </c>
      <c r="J1568" t="b">
        <v>0</v>
      </c>
      <c r="K1568">
        <v>3</v>
      </c>
      <c r="L1568" t="str">
        <f>IF(sensor_data[[#This Row],[HVAC Setting]]&lt;=2, "Low", IF(sensor_data[[#This Row],[HVAC Setting]]=3, "Normal", "High"))</f>
        <v>Normal</v>
      </c>
      <c r="M1568">
        <v>15</v>
      </c>
      <c r="N1568">
        <v>15</v>
      </c>
      <c r="O1568">
        <f>(sensor_data[[#This Row],[Energy Consumption]]-AVERAGE(sensor_data[Energy Consumption]))/_xlfn.STDEV.P(sensor_data[Energy Consumption])</f>
        <v>-7.4438225550843368E-2</v>
      </c>
      <c r="P1568" t="str">
        <f>IF(ABS(sensor_data[[#This Row],[z_zcore]])&gt;3, "Outlier", "Normal")</f>
        <v>Normal</v>
      </c>
      <c r="Q1568">
        <f>AVERAGEIF(sensor_data[Unit ID], sensor_data[[#This Row],[Unit ID]], sensor_data[EC])</f>
        <v>17.740588235294119</v>
      </c>
      <c r="R1568">
        <f>IF(ISBLANK(sensor_data[[#This Row],[EC]]), sensor_data[[#This Row],[average]], sensor_data[[#This Row],[EC]])</f>
        <v>15</v>
      </c>
      <c r="S1568" t="str">
        <f>IF(sensor_data[[#This Row],[Filled Energy Consumption]]&gt;AVERAGE(sensor_data[Filled Energy Consumption]), "High", "Low")</f>
        <v>Low</v>
      </c>
      <c r="T1568" t="s">
        <v>507</v>
      </c>
      <c r="U1568" t="b">
        <v>0</v>
      </c>
      <c r="V1568">
        <v>19</v>
      </c>
      <c r="W1568">
        <v>0</v>
      </c>
      <c r="X1568" t="s">
        <v>14</v>
      </c>
    </row>
    <row r="1569" spans="1:24" x14ac:dyDescent="0.3">
      <c r="A1569" s="1">
        <v>45357.567673611113</v>
      </c>
      <c r="B1569" s="1" t="str">
        <f>TEXT(sensor_data[[#This Row],[Timestamp]], "MMMM")</f>
        <v>March</v>
      </c>
      <c r="C15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69" s="2">
        <f>MONTH(sensor_data[[#This Row],[Timestamp]])</f>
        <v>3</v>
      </c>
      <c r="E1569" s="2">
        <f>DAY(sensor_data[[#This Row],[Timestamp]])</f>
        <v>6</v>
      </c>
      <c r="F1569" t="s">
        <v>560</v>
      </c>
      <c r="H1569">
        <v>75.900000000000006</v>
      </c>
      <c r="I1569">
        <v>59.1</v>
      </c>
      <c r="J1569" t="b">
        <v>0</v>
      </c>
      <c r="K1569">
        <v>2</v>
      </c>
      <c r="L1569" t="str">
        <f>IF(sensor_data[[#This Row],[HVAC Setting]]&lt;=2, "Low", IF(sensor_data[[#This Row],[HVAC Setting]]=3, "Normal", "High"))</f>
        <v>Low</v>
      </c>
      <c r="M1569">
        <v>10</v>
      </c>
      <c r="N1569">
        <v>10</v>
      </c>
      <c r="O1569">
        <f>(sensor_data[[#This Row],[Energy Consumption]]-AVERAGE(sensor_data[Energy Consumption]))/_xlfn.STDEV.P(sensor_data[Energy Consumption])</f>
        <v>-0.13257981561817916</v>
      </c>
      <c r="P1569" t="str">
        <f>IF(ABS(sensor_data[[#This Row],[z_zcore]])&gt;3, "Outlier", "Normal")</f>
        <v>Normal</v>
      </c>
      <c r="Q1569">
        <f>AVERAGEIF(sensor_data[Unit ID], sensor_data[[#This Row],[Unit ID]], sensor_data[EC])</f>
        <v>17.740588235294119</v>
      </c>
      <c r="R1569">
        <f>IF(ISBLANK(sensor_data[[#This Row],[EC]]), sensor_data[[#This Row],[average]], sensor_data[[#This Row],[EC]])</f>
        <v>10</v>
      </c>
      <c r="S1569" t="str">
        <f>IF(sensor_data[[#This Row],[Filled Energy Consumption]]&gt;AVERAGE(sensor_data[Filled Energy Consumption]), "High", "Low")</f>
        <v>Low</v>
      </c>
      <c r="T1569" t="s">
        <v>181</v>
      </c>
      <c r="U1569" t="b">
        <v>0</v>
      </c>
      <c r="V1569">
        <v>8</v>
      </c>
      <c r="W1569">
        <v>1</v>
      </c>
      <c r="X1569" t="s">
        <v>19</v>
      </c>
    </row>
    <row r="1570" spans="1:24" x14ac:dyDescent="0.3">
      <c r="A1570" s="1">
        <v>45334.981712962966</v>
      </c>
      <c r="B1570" s="1" t="str">
        <f>TEXT(sensor_data[[#This Row],[Timestamp]], "MMMM")</f>
        <v>February</v>
      </c>
      <c r="C15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70" s="2">
        <f>MONTH(sensor_data[[#This Row],[Timestamp]])</f>
        <v>2</v>
      </c>
      <c r="E1570" s="2">
        <f>DAY(sensor_data[[#This Row],[Timestamp]])</f>
        <v>12</v>
      </c>
      <c r="F1570" t="s">
        <v>560</v>
      </c>
      <c r="H1570">
        <v>57.7</v>
      </c>
      <c r="I1570">
        <v>35.200000000000003</v>
      </c>
      <c r="J1570" t="b">
        <v>0</v>
      </c>
      <c r="K1570">
        <v>4</v>
      </c>
      <c r="L1570" t="str">
        <f>IF(sensor_data[[#This Row],[HVAC Setting]]&lt;=2, "Low", IF(sensor_data[[#This Row],[HVAC Setting]]=3, "Normal", "High"))</f>
        <v>High</v>
      </c>
      <c r="O1570">
        <f>(sensor_data[[#This Row],[Energy Consumption]]-AVERAGE(sensor_data[Energy Consumption]))/_xlfn.STDEV.P(sensor_data[Energy Consumption])</f>
        <v>-0.24886299575285079</v>
      </c>
      <c r="P1570" t="str">
        <f>IF(ABS(sensor_data[[#This Row],[z_zcore]])&gt;3, "Outlier", "Normal")</f>
        <v>Normal</v>
      </c>
      <c r="Q1570">
        <f>AVERAGEIF(sensor_data[Unit ID], sensor_data[[#This Row],[Unit ID]], sensor_data[EC])</f>
        <v>17.740588235294119</v>
      </c>
      <c r="R1570">
        <f>IF(ISBLANK(sensor_data[[#This Row],[EC]]), sensor_data[[#This Row],[average]], sensor_data[[#This Row],[EC]])</f>
        <v>17.740588235294119</v>
      </c>
      <c r="S1570" t="str">
        <f>IF(sensor_data[[#This Row],[Filled Energy Consumption]]&gt;AVERAGE(sensor_data[Filled Energy Consumption]), "High", "Low")</f>
        <v>Low</v>
      </c>
      <c r="T1570" t="s">
        <v>49</v>
      </c>
      <c r="U1570" t="b">
        <v>0</v>
      </c>
      <c r="V1570">
        <v>19</v>
      </c>
      <c r="W1570">
        <v>1</v>
      </c>
      <c r="X1570" t="s">
        <v>14</v>
      </c>
    </row>
    <row r="1571" spans="1:24" x14ac:dyDescent="0.3">
      <c r="A1571" s="1">
        <v>45548.131874999999</v>
      </c>
      <c r="B1571" s="1" t="str">
        <f>TEXT(sensor_data[[#This Row],[Timestamp]], "MMMM")</f>
        <v>September</v>
      </c>
      <c r="C15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71" s="2">
        <f>MONTH(sensor_data[[#This Row],[Timestamp]])</f>
        <v>9</v>
      </c>
      <c r="E1571" s="2">
        <f>DAY(sensor_data[[#This Row],[Timestamp]])</f>
        <v>13</v>
      </c>
      <c r="F1571" t="s">
        <v>560</v>
      </c>
      <c r="H1571">
        <v>76.8</v>
      </c>
      <c r="I1571">
        <v>33.1</v>
      </c>
      <c r="J1571" t="b">
        <v>1</v>
      </c>
      <c r="K1571">
        <v>3</v>
      </c>
      <c r="L1571" t="str">
        <f>IF(sensor_data[[#This Row],[HVAC Setting]]&lt;=2, "Low", IF(sensor_data[[#This Row],[HVAC Setting]]=3, "Normal", "High"))</f>
        <v>Normal</v>
      </c>
      <c r="M1571">
        <v>17.88</v>
      </c>
      <c r="N1571">
        <v>17.88</v>
      </c>
      <c r="O1571">
        <f>(sensor_data[[#This Row],[Energy Consumption]]-AVERAGE(sensor_data[Energy Consumption]))/_xlfn.STDEV.P(sensor_data[Energy Consumption])</f>
        <v>-4.0948669672057958E-2</v>
      </c>
      <c r="P1571" t="str">
        <f>IF(ABS(sensor_data[[#This Row],[z_zcore]])&gt;3, "Outlier", "Normal")</f>
        <v>Normal</v>
      </c>
      <c r="Q1571">
        <f>AVERAGEIF(sensor_data[Unit ID], sensor_data[[#This Row],[Unit ID]], sensor_data[EC])</f>
        <v>17.740588235294119</v>
      </c>
      <c r="R1571">
        <f>IF(ISBLANK(sensor_data[[#This Row],[EC]]), sensor_data[[#This Row],[average]], sensor_data[[#This Row],[EC]])</f>
        <v>17.88</v>
      </c>
      <c r="S1571" t="str">
        <f>IF(sensor_data[[#This Row],[Filled Energy Consumption]]&gt;AVERAGE(sensor_data[Filled Energy Consumption]), "High", "Low")</f>
        <v>Low</v>
      </c>
      <c r="T1571" t="s">
        <v>91</v>
      </c>
      <c r="U1571" t="b">
        <v>1</v>
      </c>
      <c r="V1571">
        <v>13</v>
      </c>
      <c r="W1571">
        <v>1</v>
      </c>
      <c r="X1571" t="s">
        <v>17</v>
      </c>
    </row>
    <row r="1572" spans="1:24" x14ac:dyDescent="0.3">
      <c r="A1572" s="1">
        <v>45515.019097222219</v>
      </c>
      <c r="B1572" s="1" t="str">
        <f>TEXT(sensor_data[[#This Row],[Timestamp]], "MMMM")</f>
        <v>August</v>
      </c>
      <c r="C15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72" s="2">
        <f>MONTH(sensor_data[[#This Row],[Timestamp]])</f>
        <v>8</v>
      </c>
      <c r="E1572" s="2">
        <f>DAY(sensor_data[[#This Row],[Timestamp]])</f>
        <v>11</v>
      </c>
      <c r="F1572" t="s">
        <v>560</v>
      </c>
      <c r="H1572">
        <v>87.9</v>
      </c>
      <c r="I1572">
        <v>52</v>
      </c>
      <c r="J1572" t="b">
        <v>1</v>
      </c>
      <c r="K1572">
        <v>4.5</v>
      </c>
      <c r="L1572" t="str">
        <f>IF(sensor_data[[#This Row],[HVAC Setting]]&lt;=2, "Low", IF(sensor_data[[#This Row],[HVAC Setting]]=3, "Normal", "High"))</f>
        <v>High</v>
      </c>
      <c r="M1572">
        <v>28.53</v>
      </c>
      <c r="N1572">
        <v>28.53</v>
      </c>
      <c r="O1572">
        <f>(sensor_data[[#This Row],[Energy Consumption]]-AVERAGE(sensor_data[Energy Consumption]))/_xlfn.STDEV.P(sensor_data[Energy Consumption])</f>
        <v>8.289291717136732E-2</v>
      </c>
      <c r="P1572" t="str">
        <f>IF(ABS(sensor_data[[#This Row],[z_zcore]])&gt;3, "Outlier", "Normal")</f>
        <v>Normal</v>
      </c>
      <c r="Q1572">
        <f>AVERAGEIF(sensor_data[Unit ID], sensor_data[[#This Row],[Unit ID]], sensor_data[EC])</f>
        <v>17.740588235294119</v>
      </c>
      <c r="R1572">
        <f>IF(ISBLANK(sensor_data[[#This Row],[EC]]), sensor_data[[#This Row],[average]], sensor_data[[#This Row],[EC]])</f>
        <v>28.53</v>
      </c>
      <c r="S1572" t="str">
        <f>IF(sensor_data[[#This Row],[Filled Energy Consumption]]&gt;AVERAGE(sensor_data[Filled Energy Consumption]), "High", "Low")</f>
        <v>High</v>
      </c>
      <c r="T1572" t="s">
        <v>450</v>
      </c>
      <c r="U1572" t="b">
        <v>1</v>
      </c>
      <c r="V1572">
        <v>7</v>
      </c>
      <c r="W1572">
        <v>1</v>
      </c>
      <c r="X1572" t="s">
        <v>19</v>
      </c>
    </row>
    <row r="1573" spans="1:24" x14ac:dyDescent="0.3">
      <c r="A1573" s="1">
        <v>45597.318506944444</v>
      </c>
      <c r="B1573" s="1" t="str">
        <f>TEXT(sensor_data[[#This Row],[Timestamp]], "MMMM")</f>
        <v>November</v>
      </c>
      <c r="C15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73" s="2">
        <f>MONTH(sensor_data[[#This Row],[Timestamp]])</f>
        <v>11</v>
      </c>
      <c r="E1573" s="2">
        <f>DAY(sensor_data[[#This Row],[Timestamp]])</f>
        <v>1</v>
      </c>
      <c r="F1573" t="s">
        <v>560</v>
      </c>
      <c r="H1573">
        <v>74.7</v>
      </c>
      <c r="I1573">
        <v>35.5</v>
      </c>
      <c r="J1573" t="b">
        <v>1</v>
      </c>
      <c r="K1573">
        <v>4</v>
      </c>
      <c r="L1573" t="str">
        <f>IF(sensor_data[[#This Row],[HVAC Setting]]&lt;=2, "Low", IF(sensor_data[[#This Row],[HVAC Setting]]=3, "Normal", "High"))</f>
        <v>High</v>
      </c>
      <c r="M1573">
        <v>22.83</v>
      </c>
      <c r="N1573">
        <v>22.83</v>
      </c>
      <c r="O1573">
        <f>(sensor_data[[#This Row],[Energy Consumption]]-AVERAGE(sensor_data[Energy Consumption]))/_xlfn.STDEV.P(sensor_data[Energy Consumption])</f>
        <v>1.6611504494604475E-2</v>
      </c>
      <c r="P1573" t="str">
        <f>IF(ABS(sensor_data[[#This Row],[z_zcore]])&gt;3, "Outlier", "Normal")</f>
        <v>Normal</v>
      </c>
      <c r="Q1573">
        <f>AVERAGEIF(sensor_data[Unit ID], sensor_data[[#This Row],[Unit ID]], sensor_data[EC])</f>
        <v>17.740588235294119</v>
      </c>
      <c r="R1573">
        <f>IF(ISBLANK(sensor_data[[#This Row],[EC]]), sensor_data[[#This Row],[average]], sensor_data[[#This Row],[EC]])</f>
        <v>22.83</v>
      </c>
      <c r="S1573" t="str">
        <f>IF(sensor_data[[#This Row],[Filled Energy Consumption]]&gt;AVERAGE(sensor_data[Filled Energy Consumption]), "High", "Low")</f>
        <v>High</v>
      </c>
      <c r="T1573" t="s">
        <v>77</v>
      </c>
      <c r="U1573" t="b">
        <v>1</v>
      </c>
      <c r="V1573">
        <v>6</v>
      </c>
      <c r="W1573">
        <v>0</v>
      </c>
      <c r="X1573" t="s">
        <v>14</v>
      </c>
    </row>
    <row r="1574" spans="1:24" x14ac:dyDescent="0.3">
      <c r="A1574" s="1">
        <v>45484.491805555554</v>
      </c>
      <c r="B1574" s="1" t="str">
        <f>TEXT(sensor_data[[#This Row],[Timestamp]], "MMMM")</f>
        <v>July</v>
      </c>
      <c r="C15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74" s="2">
        <f>MONTH(sensor_data[[#This Row],[Timestamp]])</f>
        <v>7</v>
      </c>
      <c r="E1574" s="2">
        <f>DAY(sensor_data[[#This Row],[Timestamp]])</f>
        <v>11</v>
      </c>
      <c r="F1574" t="s">
        <v>560</v>
      </c>
      <c r="H1574">
        <v>82.6</v>
      </c>
      <c r="I1574">
        <v>64.599999999999994</v>
      </c>
      <c r="J1574" t="b">
        <v>0</v>
      </c>
      <c r="K1574">
        <v>3</v>
      </c>
      <c r="L1574" t="str">
        <f>IF(sensor_data[[#This Row],[HVAC Setting]]&lt;=2, "Low", IF(sensor_data[[#This Row],[HVAC Setting]]=3, "Normal", "High"))</f>
        <v>Normal</v>
      </c>
      <c r="M1574">
        <v>15</v>
      </c>
      <c r="N1574">
        <v>15</v>
      </c>
      <c r="O1574">
        <f>(sensor_data[[#This Row],[Energy Consumption]]-AVERAGE(sensor_data[Energy Consumption]))/_xlfn.STDEV.P(sensor_data[Energy Consumption])</f>
        <v>-7.4438225550843368E-2</v>
      </c>
      <c r="P1574" t="str">
        <f>IF(ABS(sensor_data[[#This Row],[z_zcore]])&gt;3, "Outlier", "Normal")</f>
        <v>Normal</v>
      </c>
      <c r="Q1574">
        <f>AVERAGEIF(sensor_data[Unit ID], sensor_data[[#This Row],[Unit ID]], sensor_data[EC])</f>
        <v>17.740588235294119</v>
      </c>
      <c r="R1574">
        <f>IF(ISBLANK(sensor_data[[#This Row],[EC]]), sensor_data[[#This Row],[average]], sensor_data[[#This Row],[EC]])</f>
        <v>15</v>
      </c>
      <c r="S1574" t="str">
        <f>IF(sensor_data[[#This Row],[Filled Energy Consumption]]&gt;AVERAGE(sensor_data[Filled Energy Consumption]), "High", "Low")</f>
        <v>Low</v>
      </c>
      <c r="T1574" t="s">
        <v>221</v>
      </c>
      <c r="U1574" t="b">
        <v>0</v>
      </c>
      <c r="V1574">
        <v>19</v>
      </c>
      <c r="W1574">
        <v>0</v>
      </c>
      <c r="X1574" t="s">
        <v>19</v>
      </c>
    </row>
    <row r="1575" spans="1:24" x14ac:dyDescent="0.3">
      <c r="A1575" s="1">
        <v>45372.663483796299</v>
      </c>
      <c r="B1575" s="1" t="str">
        <f>TEXT(sensor_data[[#This Row],[Timestamp]], "MMMM")</f>
        <v>March</v>
      </c>
      <c r="C15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75" s="2">
        <f>MONTH(sensor_data[[#This Row],[Timestamp]])</f>
        <v>3</v>
      </c>
      <c r="E1575" s="2">
        <f>DAY(sensor_data[[#This Row],[Timestamp]])</f>
        <v>21</v>
      </c>
      <c r="F1575" t="s">
        <v>560</v>
      </c>
      <c r="H1575">
        <v>69.2</v>
      </c>
      <c r="I1575">
        <v>30.6</v>
      </c>
      <c r="J1575" t="b">
        <v>0</v>
      </c>
      <c r="K1575">
        <v>2</v>
      </c>
      <c r="L1575" t="str">
        <f>IF(sensor_data[[#This Row],[HVAC Setting]]&lt;=2, "Low", IF(sensor_data[[#This Row],[HVAC Setting]]=3, "Normal", "High"))</f>
        <v>Low</v>
      </c>
      <c r="M1575">
        <v>10</v>
      </c>
      <c r="N1575">
        <v>10</v>
      </c>
      <c r="O1575">
        <f>(sensor_data[[#This Row],[Energy Consumption]]-AVERAGE(sensor_data[Energy Consumption]))/_xlfn.STDEV.P(sensor_data[Energy Consumption])</f>
        <v>-0.13257981561817916</v>
      </c>
      <c r="P1575" t="str">
        <f>IF(ABS(sensor_data[[#This Row],[z_zcore]])&gt;3, "Outlier", "Normal")</f>
        <v>Normal</v>
      </c>
      <c r="Q1575">
        <f>AVERAGEIF(sensor_data[Unit ID], sensor_data[[#This Row],[Unit ID]], sensor_data[EC])</f>
        <v>17.740588235294119</v>
      </c>
      <c r="R1575">
        <f>IF(ISBLANK(sensor_data[[#This Row],[EC]]), sensor_data[[#This Row],[average]], sensor_data[[#This Row],[EC]])</f>
        <v>10</v>
      </c>
      <c r="S1575" t="str">
        <f>IF(sensor_data[[#This Row],[Filled Energy Consumption]]&gt;AVERAGE(sensor_data[Filled Energy Consumption]), "High", "Low")</f>
        <v>Low</v>
      </c>
      <c r="T1575" t="s">
        <v>225</v>
      </c>
      <c r="U1575" t="b">
        <v>0</v>
      </c>
      <c r="V1575">
        <v>21</v>
      </c>
      <c r="W1575">
        <v>0</v>
      </c>
      <c r="X1575" t="s">
        <v>19</v>
      </c>
    </row>
    <row r="1576" spans="1:24" x14ac:dyDescent="0.3">
      <c r="A1576" s="1">
        <v>45375.75236111111</v>
      </c>
      <c r="B1576" s="1" t="str">
        <f>TEXT(sensor_data[[#This Row],[Timestamp]], "MMMM")</f>
        <v>March</v>
      </c>
      <c r="C15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76" s="2">
        <f>MONTH(sensor_data[[#This Row],[Timestamp]])</f>
        <v>3</v>
      </c>
      <c r="E1576" s="2">
        <f>DAY(sensor_data[[#This Row],[Timestamp]])</f>
        <v>24</v>
      </c>
      <c r="F1576" t="s">
        <v>560</v>
      </c>
      <c r="H1576">
        <v>65.8</v>
      </c>
      <c r="I1576">
        <v>47.3</v>
      </c>
      <c r="J1576" t="b">
        <v>1</v>
      </c>
      <c r="K1576">
        <v>4.5</v>
      </c>
      <c r="L1576" t="str">
        <f>IF(sensor_data[[#This Row],[HVAC Setting]]&lt;=2, "Low", IF(sensor_data[[#This Row],[HVAC Setting]]=3, "Normal", "High"))</f>
        <v>High</v>
      </c>
      <c r="O1576">
        <f>(sensor_data[[#This Row],[Energy Consumption]]-AVERAGE(sensor_data[Energy Consumption]))/_xlfn.STDEV.P(sensor_data[Energy Consumption])</f>
        <v>-0.24886299575285079</v>
      </c>
      <c r="P1576" t="str">
        <f>IF(ABS(sensor_data[[#This Row],[z_zcore]])&gt;3, "Outlier", "Normal")</f>
        <v>Normal</v>
      </c>
      <c r="Q1576">
        <f>AVERAGEIF(sensor_data[Unit ID], sensor_data[[#This Row],[Unit ID]], sensor_data[EC])</f>
        <v>17.740588235294119</v>
      </c>
      <c r="R1576">
        <f>IF(ISBLANK(sensor_data[[#This Row],[EC]]), sensor_data[[#This Row],[average]], sensor_data[[#This Row],[EC]])</f>
        <v>17.740588235294119</v>
      </c>
      <c r="S1576" t="str">
        <f>IF(sensor_data[[#This Row],[Filled Energy Consumption]]&gt;AVERAGE(sensor_data[Filled Energy Consumption]), "High", "Low")</f>
        <v>Low</v>
      </c>
      <c r="T1576" t="s">
        <v>260</v>
      </c>
      <c r="U1576" t="b">
        <v>1</v>
      </c>
      <c r="V1576">
        <v>14</v>
      </c>
      <c r="W1576">
        <v>1</v>
      </c>
      <c r="X1576" t="s">
        <v>19</v>
      </c>
    </row>
    <row r="1577" spans="1:24" x14ac:dyDescent="0.3">
      <c r="A1577" s="1">
        <v>45497.481099537035</v>
      </c>
      <c r="B1577" s="1" t="str">
        <f>TEXT(sensor_data[[#This Row],[Timestamp]], "MMMM")</f>
        <v>July</v>
      </c>
      <c r="C15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77" s="2">
        <f>MONTH(sensor_data[[#This Row],[Timestamp]])</f>
        <v>7</v>
      </c>
      <c r="E1577" s="2">
        <f>DAY(sensor_data[[#This Row],[Timestamp]])</f>
        <v>24</v>
      </c>
      <c r="F1577" t="s">
        <v>560</v>
      </c>
      <c r="H1577">
        <v>93.4</v>
      </c>
      <c r="I1577">
        <v>41.9</v>
      </c>
      <c r="J1577" t="b">
        <v>1</v>
      </c>
      <c r="K1577">
        <v>5</v>
      </c>
      <c r="L1577" t="str">
        <f>IF(sensor_data[[#This Row],[HVAC Setting]]&lt;=2, "Low", IF(sensor_data[[#This Row],[HVAC Setting]]=3, "Normal", "High"))</f>
        <v>High</v>
      </c>
      <c r="O1577">
        <f>(sensor_data[[#This Row],[Energy Consumption]]-AVERAGE(sensor_data[Energy Consumption]))/_xlfn.STDEV.P(sensor_data[Energy Consumption])</f>
        <v>-0.24886299575285079</v>
      </c>
      <c r="P1577" t="str">
        <f>IF(ABS(sensor_data[[#This Row],[z_zcore]])&gt;3, "Outlier", "Normal")</f>
        <v>Normal</v>
      </c>
      <c r="Q1577">
        <f>AVERAGEIF(sensor_data[Unit ID], sensor_data[[#This Row],[Unit ID]], sensor_data[EC])</f>
        <v>17.740588235294119</v>
      </c>
      <c r="R1577">
        <f>IF(ISBLANK(sensor_data[[#This Row],[EC]]), sensor_data[[#This Row],[average]], sensor_data[[#This Row],[EC]])</f>
        <v>17.740588235294119</v>
      </c>
      <c r="S1577" t="str">
        <f>IF(sensor_data[[#This Row],[Filled Energy Consumption]]&gt;AVERAGE(sensor_data[Filled Energy Consumption]), "High", "Low")</f>
        <v>Low</v>
      </c>
      <c r="T1577" t="s">
        <v>143</v>
      </c>
      <c r="U1577" t="b">
        <v>1</v>
      </c>
      <c r="V1577">
        <v>23</v>
      </c>
      <c r="W1577">
        <v>1</v>
      </c>
      <c r="X1577" t="s">
        <v>14</v>
      </c>
    </row>
    <row r="1578" spans="1:24" x14ac:dyDescent="0.3">
      <c r="A1578" s="1">
        <v>45422.528622685182</v>
      </c>
      <c r="B1578" s="1" t="str">
        <f>TEXT(sensor_data[[#This Row],[Timestamp]], "MMMM")</f>
        <v>May</v>
      </c>
      <c r="C15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78" s="2">
        <f>MONTH(sensor_data[[#This Row],[Timestamp]])</f>
        <v>5</v>
      </c>
      <c r="E1578" s="2">
        <f>DAY(sensor_data[[#This Row],[Timestamp]])</f>
        <v>10</v>
      </c>
      <c r="F1578" t="s">
        <v>560</v>
      </c>
      <c r="H1578">
        <v>71.7</v>
      </c>
      <c r="I1578">
        <v>41.3</v>
      </c>
      <c r="J1578" t="b">
        <v>1</v>
      </c>
      <c r="K1578">
        <v>4</v>
      </c>
      <c r="L1578" t="str">
        <f>IF(sensor_data[[#This Row],[HVAC Setting]]&lt;=2, "Low", IF(sensor_data[[#This Row],[HVAC Setting]]=3, "Normal", "High"))</f>
        <v>High</v>
      </c>
      <c r="M1578">
        <v>23.92</v>
      </c>
      <c r="N1578">
        <v>23.92</v>
      </c>
      <c r="O1578">
        <f>(sensor_data[[#This Row],[Energy Consumption]]-AVERAGE(sensor_data[Energy Consumption]))/_xlfn.STDEV.P(sensor_data[Energy Consumption])</f>
        <v>2.9286371129283721E-2</v>
      </c>
      <c r="P1578" t="str">
        <f>IF(ABS(sensor_data[[#This Row],[z_zcore]])&gt;3, "Outlier", "Normal")</f>
        <v>Normal</v>
      </c>
      <c r="Q1578">
        <f>AVERAGEIF(sensor_data[Unit ID], sensor_data[[#This Row],[Unit ID]], sensor_data[EC])</f>
        <v>17.740588235294119</v>
      </c>
      <c r="R1578">
        <f>IF(ISBLANK(sensor_data[[#This Row],[EC]]), sensor_data[[#This Row],[average]], sensor_data[[#This Row],[EC]])</f>
        <v>23.92</v>
      </c>
      <c r="S1578" t="str">
        <f>IF(sensor_data[[#This Row],[Filled Energy Consumption]]&gt;AVERAGE(sensor_data[Filled Energy Consumption]), "High", "Low")</f>
        <v>High</v>
      </c>
      <c r="T1578" t="s">
        <v>100</v>
      </c>
      <c r="U1578" t="b">
        <v>1</v>
      </c>
      <c r="V1578">
        <v>13</v>
      </c>
      <c r="W1578">
        <v>1</v>
      </c>
      <c r="X1578" t="s">
        <v>14</v>
      </c>
    </row>
    <row r="1579" spans="1:24" x14ac:dyDescent="0.3">
      <c r="A1579" s="1">
        <v>45469.927152777775</v>
      </c>
      <c r="B1579" s="1" t="str">
        <f>TEXT(sensor_data[[#This Row],[Timestamp]], "MMMM")</f>
        <v>June</v>
      </c>
      <c r="C15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79" s="2">
        <f>MONTH(sensor_data[[#This Row],[Timestamp]])</f>
        <v>6</v>
      </c>
      <c r="E1579" s="2">
        <f>DAY(sensor_data[[#This Row],[Timestamp]])</f>
        <v>26</v>
      </c>
      <c r="F1579" t="s">
        <v>560</v>
      </c>
      <c r="H1579">
        <v>88.7</v>
      </c>
      <c r="I1579">
        <v>60.8</v>
      </c>
      <c r="J1579" t="b">
        <v>0</v>
      </c>
      <c r="K1579">
        <v>2</v>
      </c>
      <c r="L1579" t="str">
        <f>IF(sensor_data[[#This Row],[HVAC Setting]]&lt;=2, "Low", IF(sensor_data[[#This Row],[HVAC Setting]]=3, "Normal", "High"))</f>
        <v>Low</v>
      </c>
      <c r="M1579">
        <v>12</v>
      </c>
      <c r="N1579">
        <v>12</v>
      </c>
      <c r="O1579">
        <f>(sensor_data[[#This Row],[Energy Consumption]]-AVERAGE(sensor_data[Energy Consumption]))/_xlfn.STDEV.P(sensor_data[Energy Consumption])</f>
        <v>-0.10932317959124485</v>
      </c>
      <c r="P1579" t="str">
        <f>IF(ABS(sensor_data[[#This Row],[z_zcore]])&gt;3, "Outlier", "Normal")</f>
        <v>Normal</v>
      </c>
      <c r="Q1579">
        <f>AVERAGEIF(sensor_data[Unit ID], sensor_data[[#This Row],[Unit ID]], sensor_data[EC])</f>
        <v>17.740588235294119</v>
      </c>
      <c r="R1579">
        <f>IF(ISBLANK(sensor_data[[#This Row],[EC]]), sensor_data[[#This Row],[average]], sensor_data[[#This Row],[EC]])</f>
        <v>12</v>
      </c>
      <c r="S1579" t="str">
        <f>IF(sensor_data[[#This Row],[Filled Energy Consumption]]&gt;AVERAGE(sensor_data[Filled Energy Consumption]), "High", "Low")</f>
        <v>Low</v>
      </c>
      <c r="T1579" t="s">
        <v>237</v>
      </c>
      <c r="U1579" t="b">
        <v>0</v>
      </c>
      <c r="V1579">
        <v>5</v>
      </c>
      <c r="W1579">
        <v>0</v>
      </c>
      <c r="X1579" t="s">
        <v>19</v>
      </c>
    </row>
    <row r="1580" spans="1:24" x14ac:dyDescent="0.3">
      <c r="A1580" s="1">
        <v>45484.859363425923</v>
      </c>
      <c r="B1580" s="1" t="str">
        <f>TEXT(sensor_data[[#This Row],[Timestamp]], "MMMM")</f>
        <v>July</v>
      </c>
      <c r="C15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80" s="2">
        <f>MONTH(sensor_data[[#This Row],[Timestamp]])</f>
        <v>7</v>
      </c>
      <c r="E1580" s="2">
        <f>DAY(sensor_data[[#This Row],[Timestamp]])</f>
        <v>11</v>
      </c>
      <c r="F1580" t="s">
        <v>560</v>
      </c>
      <c r="H1580">
        <v>103</v>
      </c>
      <c r="I1580">
        <v>52.2</v>
      </c>
      <c r="J1580" t="b">
        <v>1</v>
      </c>
      <c r="K1580">
        <v>5</v>
      </c>
      <c r="L1580" t="str">
        <f>IF(sensor_data[[#This Row],[HVAC Setting]]&lt;=2, "Low", IF(sensor_data[[#This Row],[HVAC Setting]]=3, "Normal", "High"))</f>
        <v>High</v>
      </c>
      <c r="M1580">
        <v>32.49</v>
      </c>
      <c r="N1580">
        <v>32.49</v>
      </c>
      <c r="O1580">
        <f>(sensor_data[[#This Row],[Energy Consumption]]-AVERAGE(sensor_data[Energy Consumption]))/_xlfn.STDEV.P(sensor_data[Energy Consumption])</f>
        <v>0.12894105650469728</v>
      </c>
      <c r="P1580" t="str">
        <f>IF(ABS(sensor_data[[#This Row],[z_zcore]])&gt;3, "Outlier", "Normal")</f>
        <v>Normal</v>
      </c>
      <c r="Q1580">
        <f>AVERAGEIF(sensor_data[Unit ID], sensor_data[[#This Row],[Unit ID]], sensor_data[EC])</f>
        <v>17.740588235294119</v>
      </c>
      <c r="R1580">
        <f>IF(ISBLANK(sensor_data[[#This Row],[EC]]), sensor_data[[#This Row],[average]], sensor_data[[#This Row],[EC]])</f>
        <v>32.49</v>
      </c>
      <c r="S1580" t="str">
        <f>IF(sensor_data[[#This Row],[Filled Energy Consumption]]&gt;AVERAGE(sensor_data[Filled Energy Consumption]), "High", "Low")</f>
        <v>High</v>
      </c>
      <c r="T1580" t="s">
        <v>37</v>
      </c>
      <c r="U1580" t="b">
        <v>1</v>
      </c>
      <c r="V1580">
        <v>24</v>
      </c>
      <c r="W1580">
        <v>1</v>
      </c>
      <c r="X1580" t="s">
        <v>14</v>
      </c>
    </row>
    <row r="1581" spans="1:24" x14ac:dyDescent="0.3">
      <c r="A1581" s="1">
        <v>45626.107627314814</v>
      </c>
      <c r="B1581" s="1" t="str">
        <f>TEXT(sensor_data[[#This Row],[Timestamp]], "MMMM")</f>
        <v>November</v>
      </c>
      <c r="C15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81" s="2">
        <f>MONTH(sensor_data[[#This Row],[Timestamp]])</f>
        <v>11</v>
      </c>
      <c r="E1581" s="2">
        <f>DAY(sensor_data[[#This Row],[Timestamp]])</f>
        <v>30</v>
      </c>
      <c r="F1581" t="s">
        <v>560</v>
      </c>
      <c r="H1581">
        <v>66</v>
      </c>
      <c r="I1581">
        <v>58</v>
      </c>
      <c r="J1581" t="b">
        <v>0</v>
      </c>
      <c r="K1581">
        <v>0.5</v>
      </c>
      <c r="L1581" t="str">
        <f>IF(sensor_data[[#This Row],[HVAC Setting]]&lt;=2, "Low", IF(sensor_data[[#This Row],[HVAC Setting]]=3, "Normal", "High"))</f>
        <v>Low</v>
      </c>
      <c r="M1581">
        <v>3.68</v>
      </c>
      <c r="N1581">
        <v>3.68</v>
      </c>
      <c r="O1581">
        <f>(sensor_data[[#This Row],[Energy Consumption]]-AVERAGE(sensor_data[Energy Consumption]))/_xlfn.STDEV.P(sensor_data[Energy Consumption])</f>
        <v>-0.20607078546329163</v>
      </c>
      <c r="P1581" t="str">
        <f>IF(ABS(sensor_data[[#This Row],[z_zcore]])&gt;3, "Outlier", "Normal")</f>
        <v>Normal</v>
      </c>
      <c r="Q1581">
        <f>AVERAGEIF(sensor_data[Unit ID], sensor_data[[#This Row],[Unit ID]], sensor_data[EC])</f>
        <v>17.740588235294119</v>
      </c>
      <c r="R1581">
        <f>IF(ISBLANK(sensor_data[[#This Row],[EC]]), sensor_data[[#This Row],[average]], sensor_data[[#This Row],[EC]])</f>
        <v>3.68</v>
      </c>
      <c r="S1581" t="str">
        <f>IF(sensor_data[[#This Row],[Filled Energy Consumption]]&gt;AVERAGE(sensor_data[Filled Energy Consumption]), "High", "Low")</f>
        <v>Low</v>
      </c>
      <c r="T1581" t="s">
        <v>95</v>
      </c>
      <c r="U1581" t="b">
        <v>0</v>
      </c>
      <c r="V1581">
        <v>4</v>
      </c>
      <c r="W1581">
        <v>0</v>
      </c>
      <c r="X1581" t="s">
        <v>17</v>
      </c>
    </row>
    <row r="1582" spans="1:24" x14ac:dyDescent="0.3">
      <c r="A1582" s="1">
        <v>45358.517824074072</v>
      </c>
      <c r="B1582" s="1" t="str">
        <f>TEXT(sensor_data[[#This Row],[Timestamp]], "MMMM")</f>
        <v>March</v>
      </c>
      <c r="C15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82" s="2">
        <f>MONTH(sensor_data[[#This Row],[Timestamp]])</f>
        <v>3</v>
      </c>
      <c r="E1582" s="2">
        <f>DAY(sensor_data[[#This Row],[Timestamp]])</f>
        <v>7</v>
      </c>
      <c r="F1582" t="s">
        <v>561</v>
      </c>
      <c r="H1582">
        <v>71</v>
      </c>
      <c r="I1582">
        <v>45.9</v>
      </c>
      <c r="J1582" t="b">
        <v>1</v>
      </c>
      <c r="K1582">
        <v>2</v>
      </c>
      <c r="L1582" t="str">
        <f>IF(sensor_data[[#This Row],[HVAC Setting]]&lt;=2, "Low", IF(sensor_data[[#This Row],[HVAC Setting]]=3, "Normal", "High"))</f>
        <v>Low</v>
      </c>
      <c r="M1582">
        <v>1262</v>
      </c>
      <c r="O1582">
        <f>(sensor_data[[#This Row],[Energy Consumption]]-AVERAGE(sensor_data[Energy Consumption]))/_xlfn.STDEV.P(sensor_data[Energy Consumption])</f>
        <v>14.426074337242706</v>
      </c>
      <c r="P1582" t="str">
        <f>IF(ABS(sensor_data[[#This Row],[z_zcore]])&gt;3, "Outlier", "Normal")</f>
        <v>Outlier</v>
      </c>
      <c r="Q1582">
        <f>AVERAGEIF(sensor_data[Unit ID], sensor_data[[#This Row],[Unit ID]], sensor_data[EC])</f>
        <v>19.085588235294122</v>
      </c>
      <c r="R1582">
        <f>IF(ISBLANK(sensor_data[[#This Row],[EC]]), sensor_data[[#This Row],[average]], sensor_data[[#This Row],[EC]])</f>
        <v>19.085588235294122</v>
      </c>
      <c r="S1582" t="str">
        <f>IF(sensor_data[[#This Row],[Filled Energy Consumption]]&gt;AVERAGE(sensor_data[Filled Energy Consumption]), "High", "Low")</f>
        <v>High</v>
      </c>
      <c r="T1582" t="s">
        <v>76</v>
      </c>
      <c r="U1582" t="b">
        <v>1</v>
      </c>
      <c r="V1582">
        <v>13</v>
      </c>
      <c r="W1582">
        <v>0</v>
      </c>
      <c r="X1582" t="s">
        <v>17</v>
      </c>
    </row>
    <row r="1583" spans="1:24" x14ac:dyDescent="0.3">
      <c r="A1583" s="1">
        <v>45544.316458333335</v>
      </c>
      <c r="B1583" s="1" t="str">
        <f>TEXT(sensor_data[[#This Row],[Timestamp]], "MMMM")</f>
        <v>September</v>
      </c>
      <c r="C15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83" s="2">
        <f>MONTH(sensor_data[[#This Row],[Timestamp]])</f>
        <v>9</v>
      </c>
      <c r="E1583" s="2">
        <f>DAY(sensor_data[[#This Row],[Timestamp]])</f>
        <v>9</v>
      </c>
      <c r="F1583" t="s">
        <v>561</v>
      </c>
      <c r="H1583">
        <v>72.8</v>
      </c>
      <c r="I1583">
        <v>46.7</v>
      </c>
      <c r="J1583" t="b">
        <v>0</v>
      </c>
      <c r="K1583">
        <v>1</v>
      </c>
      <c r="L1583" t="str">
        <f>IF(sensor_data[[#This Row],[HVAC Setting]]&lt;=2, "Low", IF(sensor_data[[#This Row],[HVAC Setting]]=3, "Normal", "High"))</f>
        <v>Low</v>
      </c>
      <c r="M1583">
        <v>5</v>
      </c>
      <c r="N1583">
        <v>5</v>
      </c>
      <c r="O1583">
        <f>(sensor_data[[#This Row],[Energy Consumption]]-AVERAGE(sensor_data[Energy Consumption]))/_xlfn.STDEV.P(sensor_data[Energy Consumption])</f>
        <v>-0.19072140568551499</v>
      </c>
      <c r="P1583" t="str">
        <f>IF(ABS(sensor_data[[#This Row],[z_zcore]])&gt;3, "Outlier", "Normal")</f>
        <v>Normal</v>
      </c>
      <c r="Q1583">
        <f>AVERAGEIF(sensor_data[Unit ID], sensor_data[[#This Row],[Unit ID]], sensor_data[EC])</f>
        <v>19.085588235294122</v>
      </c>
      <c r="R1583">
        <f>IF(ISBLANK(sensor_data[[#This Row],[EC]]), sensor_data[[#This Row],[average]], sensor_data[[#This Row],[EC]])</f>
        <v>5</v>
      </c>
      <c r="S1583" t="str">
        <f>IF(sensor_data[[#This Row],[Filled Energy Consumption]]&gt;AVERAGE(sensor_data[Filled Energy Consumption]), "High", "Low")</f>
        <v>Low</v>
      </c>
      <c r="T1583" t="s">
        <v>248</v>
      </c>
      <c r="U1583" t="b">
        <v>0</v>
      </c>
      <c r="V1583">
        <v>4</v>
      </c>
      <c r="W1583">
        <v>0</v>
      </c>
      <c r="X1583" t="s">
        <v>14</v>
      </c>
    </row>
    <row r="1584" spans="1:24" x14ac:dyDescent="0.3">
      <c r="A1584" s="1">
        <v>45432.777141203704</v>
      </c>
      <c r="B1584" s="1" t="str">
        <f>TEXT(sensor_data[[#This Row],[Timestamp]], "MMMM")</f>
        <v>May</v>
      </c>
      <c r="C15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84" s="2">
        <f>MONTH(sensor_data[[#This Row],[Timestamp]])</f>
        <v>5</v>
      </c>
      <c r="E1584" s="2">
        <f>DAY(sensor_data[[#This Row],[Timestamp]])</f>
        <v>20</v>
      </c>
      <c r="F1584" t="s">
        <v>561</v>
      </c>
      <c r="H1584">
        <v>73.599999999999994</v>
      </c>
      <c r="I1584">
        <v>55.9</v>
      </c>
      <c r="J1584" t="b">
        <v>1</v>
      </c>
      <c r="K1584">
        <v>5</v>
      </c>
      <c r="L1584" t="str">
        <f>IF(sensor_data[[#This Row],[HVAC Setting]]&lt;=2, "Low", IF(sensor_data[[#This Row],[HVAC Setting]]=3, "Normal", "High"))</f>
        <v>High</v>
      </c>
      <c r="M1584">
        <v>30.34</v>
      </c>
      <c r="N1584">
        <v>30.34</v>
      </c>
      <c r="O1584">
        <f>(sensor_data[[#This Row],[Energy Consumption]]-AVERAGE(sensor_data[Energy Consumption]))/_xlfn.STDEV.P(sensor_data[Energy Consumption])</f>
        <v>0.10394017277574287</v>
      </c>
      <c r="P1584" t="str">
        <f>IF(ABS(sensor_data[[#This Row],[z_zcore]])&gt;3, "Outlier", "Normal")</f>
        <v>Normal</v>
      </c>
      <c r="Q1584">
        <f>AVERAGEIF(sensor_data[Unit ID], sensor_data[[#This Row],[Unit ID]], sensor_data[EC])</f>
        <v>19.085588235294122</v>
      </c>
      <c r="R1584">
        <f>IF(ISBLANK(sensor_data[[#This Row],[EC]]), sensor_data[[#This Row],[average]], sensor_data[[#This Row],[EC]])</f>
        <v>30.34</v>
      </c>
      <c r="S1584" t="str">
        <f>IF(sensor_data[[#This Row],[Filled Energy Consumption]]&gt;AVERAGE(sensor_data[Filled Energy Consumption]), "High", "Low")</f>
        <v>High</v>
      </c>
      <c r="T1584" t="s">
        <v>211</v>
      </c>
      <c r="U1584" t="b">
        <v>1</v>
      </c>
      <c r="V1584">
        <v>13</v>
      </c>
      <c r="W1584">
        <v>1</v>
      </c>
      <c r="X1584" t="s">
        <v>14</v>
      </c>
    </row>
    <row r="1585" spans="1:24" x14ac:dyDescent="0.3">
      <c r="A1585" s="1">
        <v>45521.79965277778</v>
      </c>
      <c r="B1585" s="1" t="str">
        <f>TEXT(sensor_data[[#This Row],[Timestamp]], "MMMM")</f>
        <v>August</v>
      </c>
      <c r="C15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85" s="2">
        <f>MONTH(sensor_data[[#This Row],[Timestamp]])</f>
        <v>8</v>
      </c>
      <c r="E1585" s="2">
        <f>DAY(sensor_data[[#This Row],[Timestamp]])</f>
        <v>17</v>
      </c>
      <c r="F1585" t="s">
        <v>561</v>
      </c>
      <c r="H1585">
        <v>88.9</v>
      </c>
      <c r="I1585">
        <v>60.3</v>
      </c>
      <c r="J1585" t="b">
        <v>1</v>
      </c>
      <c r="K1585">
        <v>4.5</v>
      </c>
      <c r="L1585" t="str">
        <f>IF(sensor_data[[#This Row],[HVAC Setting]]&lt;=2, "Low", IF(sensor_data[[#This Row],[HVAC Setting]]=3, "Normal", "High"))</f>
        <v>High</v>
      </c>
      <c r="O1585">
        <f>(sensor_data[[#This Row],[Energy Consumption]]-AVERAGE(sensor_data[Energy Consumption]))/_xlfn.STDEV.P(sensor_data[Energy Consumption])</f>
        <v>-0.24886299575285079</v>
      </c>
      <c r="P1585" t="str">
        <f>IF(ABS(sensor_data[[#This Row],[z_zcore]])&gt;3, "Outlier", "Normal")</f>
        <v>Normal</v>
      </c>
      <c r="Q1585">
        <f>AVERAGEIF(sensor_data[Unit ID], sensor_data[[#This Row],[Unit ID]], sensor_data[EC])</f>
        <v>19.085588235294122</v>
      </c>
      <c r="R1585">
        <f>IF(ISBLANK(sensor_data[[#This Row],[EC]]), sensor_data[[#This Row],[average]], sensor_data[[#This Row],[EC]])</f>
        <v>19.085588235294122</v>
      </c>
      <c r="S1585" t="str">
        <f>IF(sensor_data[[#This Row],[Filled Energy Consumption]]&gt;AVERAGE(sensor_data[Filled Energy Consumption]), "High", "Low")</f>
        <v>High</v>
      </c>
      <c r="T1585" t="s">
        <v>202</v>
      </c>
      <c r="U1585" t="b">
        <v>1</v>
      </c>
      <c r="V1585">
        <v>16</v>
      </c>
      <c r="W1585">
        <v>1</v>
      </c>
      <c r="X1585" t="s">
        <v>14</v>
      </c>
    </row>
    <row r="1586" spans="1:24" x14ac:dyDescent="0.3">
      <c r="A1586" s="1">
        <v>45457.495416666665</v>
      </c>
      <c r="B1586" s="1" t="str">
        <f>TEXT(sensor_data[[#This Row],[Timestamp]], "MMMM")</f>
        <v>June</v>
      </c>
      <c r="C15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86" s="2">
        <f>MONTH(sensor_data[[#This Row],[Timestamp]])</f>
        <v>6</v>
      </c>
      <c r="E1586" s="2">
        <f>DAY(sensor_data[[#This Row],[Timestamp]])</f>
        <v>14</v>
      </c>
      <c r="F1586" t="s">
        <v>561</v>
      </c>
      <c r="H1586">
        <v>93.9</v>
      </c>
      <c r="I1586">
        <v>53.3</v>
      </c>
      <c r="J1586" t="b">
        <v>1</v>
      </c>
      <c r="K1586">
        <v>5</v>
      </c>
      <c r="L1586" t="str">
        <f>IF(sensor_data[[#This Row],[HVAC Setting]]&lt;=2, "Low", IF(sensor_data[[#This Row],[HVAC Setting]]=3, "Normal", "High"))</f>
        <v>High</v>
      </c>
      <c r="M1586">
        <v>30.82</v>
      </c>
      <c r="N1586">
        <v>30.82</v>
      </c>
      <c r="O1586">
        <f>(sensor_data[[#This Row],[Energy Consumption]]-AVERAGE(sensor_data[Energy Consumption]))/_xlfn.STDEV.P(sensor_data[Energy Consumption])</f>
        <v>0.10952176542220711</v>
      </c>
      <c r="P1586" t="str">
        <f>IF(ABS(sensor_data[[#This Row],[z_zcore]])&gt;3, "Outlier", "Normal")</f>
        <v>Normal</v>
      </c>
      <c r="Q1586">
        <f>AVERAGEIF(sensor_data[Unit ID], sensor_data[[#This Row],[Unit ID]], sensor_data[EC])</f>
        <v>19.085588235294122</v>
      </c>
      <c r="R1586">
        <f>IF(ISBLANK(sensor_data[[#This Row],[EC]]), sensor_data[[#This Row],[average]], sensor_data[[#This Row],[EC]])</f>
        <v>30.82</v>
      </c>
      <c r="S1586" t="str">
        <f>IF(sensor_data[[#This Row],[Filled Energy Consumption]]&gt;AVERAGE(sensor_data[Filled Energy Consumption]), "High", "Low")</f>
        <v>High</v>
      </c>
      <c r="T1586" t="s">
        <v>470</v>
      </c>
      <c r="U1586" t="b">
        <v>1</v>
      </c>
      <c r="V1586">
        <v>12</v>
      </c>
      <c r="W1586">
        <v>1</v>
      </c>
      <c r="X1586" t="s">
        <v>17</v>
      </c>
    </row>
    <row r="1587" spans="1:24" x14ac:dyDescent="0.3">
      <c r="A1587" s="1">
        <v>45414.137083333335</v>
      </c>
      <c r="B1587" s="1" t="str">
        <f>TEXT(sensor_data[[#This Row],[Timestamp]], "MMMM")</f>
        <v>May</v>
      </c>
      <c r="C15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87" s="2">
        <f>MONTH(sensor_data[[#This Row],[Timestamp]])</f>
        <v>5</v>
      </c>
      <c r="E1587" s="2">
        <f>DAY(sensor_data[[#This Row],[Timestamp]])</f>
        <v>2</v>
      </c>
      <c r="F1587" t="s">
        <v>561</v>
      </c>
      <c r="H1587">
        <v>68.7</v>
      </c>
      <c r="I1587">
        <v>35.1</v>
      </c>
      <c r="J1587" t="b">
        <v>0</v>
      </c>
      <c r="K1587">
        <v>1</v>
      </c>
      <c r="L1587" t="str">
        <f>IF(sensor_data[[#This Row],[HVAC Setting]]&lt;=2, "Low", IF(sensor_data[[#This Row],[HVAC Setting]]=3, "Normal", "High"))</f>
        <v>Low</v>
      </c>
      <c r="M1587">
        <v>5</v>
      </c>
      <c r="N1587">
        <v>5</v>
      </c>
      <c r="O1587">
        <f>(sensor_data[[#This Row],[Energy Consumption]]-AVERAGE(sensor_data[Energy Consumption]))/_xlfn.STDEV.P(sensor_data[Energy Consumption])</f>
        <v>-0.19072140568551499</v>
      </c>
      <c r="P1587" t="str">
        <f>IF(ABS(sensor_data[[#This Row],[z_zcore]])&gt;3, "Outlier", "Normal")</f>
        <v>Normal</v>
      </c>
      <c r="Q1587">
        <f>AVERAGEIF(sensor_data[Unit ID], sensor_data[[#This Row],[Unit ID]], sensor_data[EC])</f>
        <v>19.085588235294122</v>
      </c>
      <c r="R1587">
        <f>IF(ISBLANK(sensor_data[[#This Row],[EC]]), sensor_data[[#This Row],[average]], sensor_data[[#This Row],[EC]])</f>
        <v>5</v>
      </c>
      <c r="S1587" t="str">
        <f>IF(sensor_data[[#This Row],[Filled Energy Consumption]]&gt;AVERAGE(sensor_data[Filled Energy Consumption]), "High", "Low")</f>
        <v>Low</v>
      </c>
      <c r="T1587" t="s">
        <v>68</v>
      </c>
      <c r="U1587" t="b">
        <v>0</v>
      </c>
      <c r="V1587">
        <v>13</v>
      </c>
      <c r="W1587">
        <v>0</v>
      </c>
      <c r="X1587" t="s">
        <v>17</v>
      </c>
    </row>
    <row r="1588" spans="1:24" x14ac:dyDescent="0.3">
      <c r="A1588" s="1">
        <v>45518.647638888891</v>
      </c>
      <c r="B1588" s="1" t="str">
        <f>TEXT(sensor_data[[#This Row],[Timestamp]], "MMMM")</f>
        <v>August</v>
      </c>
      <c r="C15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588" s="2">
        <f>MONTH(sensor_data[[#This Row],[Timestamp]])</f>
        <v>8</v>
      </c>
      <c r="E1588" s="2">
        <f>DAY(sensor_data[[#This Row],[Timestamp]])</f>
        <v>14</v>
      </c>
      <c r="F1588" t="s">
        <v>561</v>
      </c>
      <c r="H1588">
        <v>100.4</v>
      </c>
      <c r="I1588">
        <v>57.2</v>
      </c>
      <c r="J1588" t="b">
        <v>1</v>
      </c>
      <c r="K1588">
        <v>4</v>
      </c>
      <c r="L1588" t="str">
        <f>IF(sensor_data[[#This Row],[HVAC Setting]]&lt;=2, "Low", IF(sensor_data[[#This Row],[HVAC Setting]]=3, "Normal", "High"))</f>
        <v>High</v>
      </c>
      <c r="O1588">
        <f>(sensor_data[[#This Row],[Energy Consumption]]-AVERAGE(sensor_data[Energy Consumption]))/_xlfn.STDEV.P(sensor_data[Energy Consumption])</f>
        <v>-0.24886299575285079</v>
      </c>
      <c r="P1588" t="str">
        <f>IF(ABS(sensor_data[[#This Row],[z_zcore]])&gt;3, "Outlier", "Normal")</f>
        <v>Normal</v>
      </c>
      <c r="Q1588">
        <f>AVERAGEIF(sensor_data[Unit ID], sensor_data[[#This Row],[Unit ID]], sensor_data[EC])</f>
        <v>19.085588235294122</v>
      </c>
      <c r="R1588">
        <f>IF(ISBLANK(sensor_data[[#This Row],[EC]]), sensor_data[[#This Row],[average]], sensor_data[[#This Row],[EC]])</f>
        <v>19.085588235294122</v>
      </c>
      <c r="S1588" t="str">
        <f>IF(sensor_data[[#This Row],[Filled Energy Consumption]]&gt;AVERAGE(sensor_data[Filled Energy Consumption]), "High", "Low")</f>
        <v>High</v>
      </c>
      <c r="T1588" t="s">
        <v>115</v>
      </c>
      <c r="U1588" t="b">
        <v>1</v>
      </c>
      <c r="V1588">
        <v>18</v>
      </c>
      <c r="W1588">
        <v>1</v>
      </c>
      <c r="X1588" t="s">
        <v>19</v>
      </c>
    </row>
    <row r="1589" spans="1:24" x14ac:dyDescent="0.3">
      <c r="A1589" s="1">
        <v>45574.060960648145</v>
      </c>
      <c r="B1589" s="1" t="str">
        <f>TEXT(sensor_data[[#This Row],[Timestamp]], "MMMM")</f>
        <v>October</v>
      </c>
      <c r="C15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89" s="2">
        <f>MONTH(sensor_data[[#This Row],[Timestamp]])</f>
        <v>10</v>
      </c>
      <c r="E1589" s="2">
        <f>DAY(sensor_data[[#This Row],[Timestamp]])</f>
        <v>9</v>
      </c>
      <c r="F1589" t="s">
        <v>561</v>
      </c>
      <c r="H1589">
        <v>76.8</v>
      </c>
      <c r="I1589">
        <v>38.6</v>
      </c>
      <c r="J1589" t="b">
        <v>1</v>
      </c>
      <c r="K1589">
        <v>3</v>
      </c>
      <c r="L1589" t="str">
        <f>IF(sensor_data[[#This Row],[HVAC Setting]]&lt;=2, "Low", IF(sensor_data[[#This Row],[HVAC Setting]]=3, "Normal", "High"))</f>
        <v>Normal</v>
      </c>
      <c r="M1589">
        <v>18.03</v>
      </c>
      <c r="N1589">
        <v>18.03</v>
      </c>
      <c r="O1589">
        <f>(sensor_data[[#This Row],[Energy Consumption]]-AVERAGE(sensor_data[Energy Consumption]))/_xlfn.STDEV.P(sensor_data[Energy Consumption])</f>
        <v>-3.9204421970037866E-2</v>
      </c>
      <c r="P1589" t="str">
        <f>IF(ABS(sensor_data[[#This Row],[z_zcore]])&gt;3, "Outlier", "Normal")</f>
        <v>Normal</v>
      </c>
      <c r="Q1589">
        <f>AVERAGEIF(sensor_data[Unit ID], sensor_data[[#This Row],[Unit ID]], sensor_data[EC])</f>
        <v>19.085588235294122</v>
      </c>
      <c r="R1589">
        <f>IF(ISBLANK(sensor_data[[#This Row],[EC]]), sensor_data[[#This Row],[average]], sensor_data[[#This Row],[EC]])</f>
        <v>18.03</v>
      </c>
      <c r="S1589" t="str">
        <f>IF(sensor_data[[#This Row],[Filled Energy Consumption]]&gt;AVERAGE(sensor_data[Filled Energy Consumption]), "High", "Low")</f>
        <v>High</v>
      </c>
      <c r="T1589" t="s">
        <v>471</v>
      </c>
      <c r="U1589" t="b">
        <v>1</v>
      </c>
      <c r="V1589">
        <v>9</v>
      </c>
      <c r="W1589">
        <v>1</v>
      </c>
      <c r="X1589" t="s">
        <v>19</v>
      </c>
    </row>
    <row r="1590" spans="1:24" x14ac:dyDescent="0.3">
      <c r="A1590" s="1">
        <v>45634.300868055558</v>
      </c>
      <c r="B1590" s="1" t="str">
        <f>TEXT(sensor_data[[#This Row],[Timestamp]], "MMMM")</f>
        <v>December</v>
      </c>
      <c r="C15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90" s="2">
        <f>MONTH(sensor_data[[#This Row],[Timestamp]])</f>
        <v>12</v>
      </c>
      <c r="E1590" s="2">
        <f>DAY(sensor_data[[#This Row],[Timestamp]])</f>
        <v>8</v>
      </c>
      <c r="F1590" t="s">
        <v>561</v>
      </c>
      <c r="H1590">
        <v>41.9</v>
      </c>
      <c r="I1590">
        <v>36.6</v>
      </c>
      <c r="J1590" t="b">
        <v>1</v>
      </c>
      <c r="K1590">
        <v>3.5</v>
      </c>
      <c r="L1590" t="str">
        <f>IF(sensor_data[[#This Row],[HVAC Setting]]&lt;=2, "Low", IF(sensor_data[[#This Row],[HVAC Setting]]=3, "Normal", "High"))</f>
        <v>High</v>
      </c>
      <c r="M1590">
        <v>24.67</v>
      </c>
      <c r="N1590">
        <v>24.67</v>
      </c>
      <c r="O1590">
        <f>(sensor_data[[#This Row],[Energy Consumption]]-AVERAGE(sensor_data[Energy Consumption]))/_xlfn.STDEV.P(sensor_data[Energy Consumption])</f>
        <v>3.8007609639384092E-2</v>
      </c>
      <c r="P1590" t="str">
        <f>IF(ABS(sensor_data[[#This Row],[z_zcore]])&gt;3, "Outlier", "Normal")</f>
        <v>Normal</v>
      </c>
      <c r="Q1590">
        <f>AVERAGEIF(sensor_data[Unit ID], sensor_data[[#This Row],[Unit ID]], sensor_data[EC])</f>
        <v>19.085588235294122</v>
      </c>
      <c r="R1590">
        <f>IF(ISBLANK(sensor_data[[#This Row],[EC]]), sensor_data[[#This Row],[average]], sensor_data[[#This Row],[EC]])</f>
        <v>24.67</v>
      </c>
      <c r="S1590" t="str">
        <f>IF(sensor_data[[#This Row],[Filled Energy Consumption]]&gt;AVERAGE(sensor_data[Filled Energy Consumption]), "High", "Low")</f>
        <v>High</v>
      </c>
      <c r="T1590" t="s">
        <v>124</v>
      </c>
      <c r="U1590" t="b">
        <v>1</v>
      </c>
      <c r="V1590">
        <v>7</v>
      </c>
      <c r="W1590">
        <v>0</v>
      </c>
      <c r="X1590" t="s">
        <v>19</v>
      </c>
    </row>
    <row r="1591" spans="1:24" x14ac:dyDescent="0.3">
      <c r="A1591" s="1">
        <v>45327.066990740743</v>
      </c>
      <c r="B1591" s="1" t="str">
        <f>TEXT(sensor_data[[#This Row],[Timestamp]], "MMMM")</f>
        <v>February</v>
      </c>
      <c r="C15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91" s="2">
        <f>MONTH(sensor_data[[#This Row],[Timestamp]])</f>
        <v>2</v>
      </c>
      <c r="E1591" s="2">
        <f>DAY(sensor_data[[#This Row],[Timestamp]])</f>
        <v>5</v>
      </c>
      <c r="F1591" t="s">
        <v>561</v>
      </c>
      <c r="H1591">
        <v>49.3</v>
      </c>
      <c r="I1591">
        <v>40</v>
      </c>
      <c r="J1591" t="b">
        <v>0</v>
      </c>
      <c r="K1591">
        <v>3</v>
      </c>
      <c r="L1591" t="str">
        <f>IF(sensor_data[[#This Row],[HVAC Setting]]&lt;=2, "Low", IF(sensor_data[[#This Row],[HVAC Setting]]=3, "Normal", "High"))</f>
        <v>Normal</v>
      </c>
      <c r="M1591">
        <v>17</v>
      </c>
      <c r="N1591">
        <v>17</v>
      </c>
      <c r="O1591">
        <f>(sensor_data[[#This Row],[Energy Consumption]]-AVERAGE(sensor_data[Energy Consumption]))/_xlfn.STDEV.P(sensor_data[Energy Consumption])</f>
        <v>-5.1181589523909048E-2</v>
      </c>
      <c r="P1591" t="str">
        <f>IF(ABS(sensor_data[[#This Row],[z_zcore]])&gt;3, "Outlier", "Normal")</f>
        <v>Normal</v>
      </c>
      <c r="Q1591">
        <f>AVERAGEIF(sensor_data[Unit ID], sensor_data[[#This Row],[Unit ID]], sensor_data[EC])</f>
        <v>19.085588235294122</v>
      </c>
      <c r="R1591">
        <f>IF(ISBLANK(sensor_data[[#This Row],[EC]]), sensor_data[[#This Row],[average]], sensor_data[[#This Row],[EC]])</f>
        <v>17</v>
      </c>
      <c r="S1591" t="str">
        <f>IF(sensor_data[[#This Row],[Filled Energy Consumption]]&gt;AVERAGE(sensor_data[Filled Energy Consumption]), "High", "Low")</f>
        <v>Low</v>
      </c>
      <c r="T1591" t="s">
        <v>332</v>
      </c>
      <c r="U1591" t="b">
        <v>0</v>
      </c>
      <c r="V1591">
        <v>22</v>
      </c>
      <c r="W1591">
        <v>0</v>
      </c>
      <c r="X1591" t="s">
        <v>14</v>
      </c>
    </row>
    <row r="1592" spans="1:24" x14ac:dyDescent="0.3">
      <c r="A1592" s="1">
        <v>45457.442002314812</v>
      </c>
      <c r="B1592" s="1" t="str">
        <f>TEXT(sensor_data[[#This Row],[Timestamp]], "MMMM")</f>
        <v>June</v>
      </c>
      <c r="C15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92" s="2">
        <f>MONTH(sensor_data[[#This Row],[Timestamp]])</f>
        <v>6</v>
      </c>
      <c r="E1592" s="2">
        <f>DAY(sensor_data[[#This Row],[Timestamp]])</f>
        <v>14</v>
      </c>
      <c r="F1592" t="s">
        <v>561</v>
      </c>
      <c r="H1592">
        <v>87.4</v>
      </c>
      <c r="I1592">
        <v>60.8</v>
      </c>
      <c r="J1592" t="b">
        <v>1</v>
      </c>
      <c r="K1592">
        <v>5</v>
      </c>
      <c r="L1592" t="str">
        <f>IF(sensor_data[[#This Row],[HVAC Setting]]&lt;=2, "Low", IF(sensor_data[[#This Row],[HVAC Setting]]=3, "Normal", "High"))</f>
        <v>High</v>
      </c>
      <c r="M1592">
        <v>29.17</v>
      </c>
      <c r="N1592">
        <v>29.17</v>
      </c>
      <c r="O1592">
        <f>(sensor_data[[#This Row],[Energy Consumption]]-AVERAGE(sensor_data[Energy Consumption]))/_xlfn.STDEV.P(sensor_data[Energy Consumption])</f>
        <v>9.033504069998631E-2</v>
      </c>
      <c r="P1592" t="str">
        <f>IF(ABS(sensor_data[[#This Row],[z_zcore]])&gt;3, "Outlier", "Normal")</f>
        <v>Normal</v>
      </c>
      <c r="Q1592">
        <f>AVERAGEIF(sensor_data[Unit ID], sensor_data[[#This Row],[Unit ID]], sensor_data[EC])</f>
        <v>19.085588235294122</v>
      </c>
      <c r="R1592">
        <f>IF(ISBLANK(sensor_data[[#This Row],[EC]]), sensor_data[[#This Row],[average]], sensor_data[[#This Row],[EC]])</f>
        <v>29.17</v>
      </c>
      <c r="S1592" t="str">
        <f>IF(sensor_data[[#This Row],[Filled Energy Consumption]]&gt;AVERAGE(sensor_data[Filled Energy Consumption]), "High", "Low")</f>
        <v>High</v>
      </c>
      <c r="T1592" t="s">
        <v>244</v>
      </c>
      <c r="U1592" t="b">
        <v>1</v>
      </c>
      <c r="V1592">
        <v>15</v>
      </c>
      <c r="W1592">
        <v>1</v>
      </c>
      <c r="X1592" t="s">
        <v>17</v>
      </c>
    </row>
    <row r="1593" spans="1:24" x14ac:dyDescent="0.3">
      <c r="A1593" s="1">
        <v>45416.466747685183</v>
      </c>
      <c r="B1593" s="1" t="str">
        <f>TEXT(sensor_data[[#This Row],[Timestamp]], "MMMM")</f>
        <v>May</v>
      </c>
      <c r="C15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93" s="2">
        <f>MONTH(sensor_data[[#This Row],[Timestamp]])</f>
        <v>5</v>
      </c>
      <c r="E1593" s="2">
        <f>DAY(sensor_data[[#This Row],[Timestamp]])</f>
        <v>4</v>
      </c>
      <c r="F1593" t="s">
        <v>561</v>
      </c>
      <c r="H1593">
        <v>63</v>
      </c>
      <c r="I1593">
        <v>34.5</v>
      </c>
      <c r="J1593" t="b">
        <v>1</v>
      </c>
      <c r="K1593">
        <v>3.5</v>
      </c>
      <c r="L1593" t="str">
        <f>IF(sensor_data[[#This Row],[HVAC Setting]]&lt;=2, "Low", IF(sensor_data[[#This Row],[HVAC Setting]]=3, "Normal", "High"))</f>
        <v>High</v>
      </c>
      <c r="M1593">
        <v>21.19</v>
      </c>
      <c r="N1593">
        <v>21.19</v>
      </c>
      <c r="O1593">
        <f>(sensor_data[[#This Row],[Energy Consumption]]-AVERAGE(sensor_data[Energy Consumption]))/_xlfn.STDEV.P(sensor_data[Energy Consumption])</f>
        <v>-2.4589370474816328E-3</v>
      </c>
      <c r="P1593" t="str">
        <f>IF(ABS(sensor_data[[#This Row],[z_zcore]])&gt;3, "Outlier", "Normal")</f>
        <v>Normal</v>
      </c>
      <c r="Q1593">
        <f>AVERAGEIF(sensor_data[Unit ID], sensor_data[[#This Row],[Unit ID]], sensor_data[EC])</f>
        <v>19.085588235294122</v>
      </c>
      <c r="R1593">
        <f>IF(ISBLANK(sensor_data[[#This Row],[EC]]), sensor_data[[#This Row],[average]], sensor_data[[#This Row],[EC]])</f>
        <v>21.19</v>
      </c>
      <c r="S1593" t="str">
        <f>IF(sensor_data[[#This Row],[Filled Energy Consumption]]&gt;AVERAGE(sensor_data[Filled Energy Consumption]), "High", "Low")</f>
        <v>High</v>
      </c>
      <c r="T1593" t="s">
        <v>282</v>
      </c>
      <c r="U1593" t="b">
        <v>1</v>
      </c>
      <c r="V1593">
        <v>12</v>
      </c>
      <c r="W1593">
        <v>0</v>
      </c>
      <c r="X1593" t="s">
        <v>14</v>
      </c>
    </row>
    <row r="1594" spans="1:24" x14ac:dyDescent="0.3">
      <c r="A1594" s="1">
        <v>45641.789166666669</v>
      </c>
      <c r="B1594" s="1" t="str">
        <f>TEXT(sensor_data[[#This Row],[Timestamp]], "MMMM")</f>
        <v>December</v>
      </c>
      <c r="C15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94" s="2">
        <f>MONTH(sensor_data[[#This Row],[Timestamp]])</f>
        <v>12</v>
      </c>
      <c r="E1594" s="2">
        <f>DAY(sensor_data[[#This Row],[Timestamp]])</f>
        <v>15</v>
      </c>
      <c r="F1594" t="s">
        <v>561</v>
      </c>
      <c r="H1594">
        <v>45.5</v>
      </c>
      <c r="I1594">
        <v>39.5</v>
      </c>
      <c r="J1594" t="b">
        <v>1</v>
      </c>
      <c r="K1594">
        <v>5</v>
      </c>
      <c r="L1594" t="str">
        <f>IF(sensor_data[[#This Row],[HVAC Setting]]&lt;=2, "Low", IF(sensor_data[[#This Row],[HVAC Setting]]=3, "Normal", "High"))</f>
        <v>High</v>
      </c>
      <c r="M1594">
        <v>34.299999999999997</v>
      </c>
      <c r="N1594">
        <v>34.299999999999997</v>
      </c>
      <c r="O1594">
        <f>(sensor_data[[#This Row],[Energy Consumption]]-AVERAGE(sensor_data[Energy Consumption]))/_xlfn.STDEV.P(sensor_data[Energy Consumption])</f>
        <v>0.14998831210907279</v>
      </c>
      <c r="P1594" t="str">
        <f>IF(ABS(sensor_data[[#This Row],[z_zcore]])&gt;3, "Outlier", "Normal")</f>
        <v>Normal</v>
      </c>
      <c r="Q1594">
        <f>AVERAGEIF(sensor_data[Unit ID], sensor_data[[#This Row],[Unit ID]], sensor_data[EC])</f>
        <v>19.085588235294122</v>
      </c>
      <c r="R1594">
        <f>IF(ISBLANK(sensor_data[[#This Row],[EC]]), sensor_data[[#This Row],[average]], sensor_data[[#This Row],[EC]])</f>
        <v>34.299999999999997</v>
      </c>
      <c r="S1594" t="str">
        <f>IF(sensor_data[[#This Row],[Filled Energy Consumption]]&gt;AVERAGE(sensor_data[Filled Energy Consumption]), "High", "Low")</f>
        <v>High</v>
      </c>
      <c r="T1594" t="s">
        <v>562</v>
      </c>
      <c r="U1594" t="b">
        <v>1</v>
      </c>
      <c r="V1594">
        <v>14</v>
      </c>
      <c r="W1594">
        <v>1</v>
      </c>
      <c r="X1594" t="s">
        <v>17</v>
      </c>
    </row>
    <row r="1595" spans="1:24" x14ac:dyDescent="0.3">
      <c r="A1595" s="1">
        <v>45637.926585648151</v>
      </c>
      <c r="B1595" s="1" t="str">
        <f>TEXT(sensor_data[[#This Row],[Timestamp]], "MMMM")</f>
        <v>December</v>
      </c>
      <c r="C15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595" s="2">
        <f>MONTH(sensor_data[[#This Row],[Timestamp]])</f>
        <v>12</v>
      </c>
      <c r="E1595" s="2">
        <f>DAY(sensor_data[[#This Row],[Timestamp]])</f>
        <v>11</v>
      </c>
      <c r="F1595" t="s">
        <v>561</v>
      </c>
      <c r="H1595">
        <v>41</v>
      </c>
      <c r="I1595">
        <v>27</v>
      </c>
      <c r="J1595" t="b">
        <v>0</v>
      </c>
      <c r="K1595">
        <v>4</v>
      </c>
      <c r="L1595" t="str">
        <f>IF(sensor_data[[#This Row],[HVAC Setting]]&lt;=2, "Low", IF(sensor_data[[#This Row],[HVAC Setting]]=3, "Normal", "High"))</f>
        <v>High</v>
      </c>
      <c r="M1595">
        <v>22</v>
      </c>
      <c r="N1595">
        <v>22</v>
      </c>
      <c r="O1595">
        <f>(sensor_data[[#This Row],[Energy Consumption]]-AVERAGE(sensor_data[Energy Consumption]))/_xlfn.STDEV.P(sensor_data[Energy Consumption])</f>
        <v>6.9600005434267524E-3</v>
      </c>
      <c r="P1595" t="str">
        <f>IF(ABS(sensor_data[[#This Row],[z_zcore]])&gt;3, "Outlier", "Normal")</f>
        <v>Normal</v>
      </c>
      <c r="Q1595">
        <f>AVERAGEIF(sensor_data[Unit ID], sensor_data[[#This Row],[Unit ID]], sensor_data[EC])</f>
        <v>19.085588235294122</v>
      </c>
      <c r="R1595">
        <f>IF(ISBLANK(sensor_data[[#This Row],[EC]]), sensor_data[[#This Row],[average]], sensor_data[[#This Row],[EC]])</f>
        <v>22</v>
      </c>
      <c r="S1595" t="str">
        <f>IF(sensor_data[[#This Row],[Filled Energy Consumption]]&gt;AVERAGE(sensor_data[Filled Energy Consumption]), "High", "Low")</f>
        <v>High</v>
      </c>
      <c r="T1595" t="s">
        <v>417</v>
      </c>
      <c r="U1595" t="b">
        <v>0</v>
      </c>
      <c r="V1595">
        <v>19</v>
      </c>
      <c r="W1595">
        <v>0</v>
      </c>
      <c r="X1595" t="s">
        <v>14</v>
      </c>
    </row>
    <row r="1596" spans="1:24" x14ac:dyDescent="0.3">
      <c r="A1596" s="1">
        <v>45591.498981481483</v>
      </c>
      <c r="B1596" s="1" t="str">
        <f>TEXT(sensor_data[[#This Row],[Timestamp]], "MMMM")</f>
        <v>October</v>
      </c>
      <c r="C15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96" s="2">
        <f>MONTH(sensor_data[[#This Row],[Timestamp]])</f>
        <v>10</v>
      </c>
      <c r="E1596" s="2">
        <f>DAY(sensor_data[[#This Row],[Timestamp]])</f>
        <v>26</v>
      </c>
      <c r="F1596" t="s">
        <v>561</v>
      </c>
      <c r="H1596">
        <v>74.599999999999994</v>
      </c>
      <c r="I1596">
        <v>49.7</v>
      </c>
      <c r="J1596" t="b">
        <v>1</v>
      </c>
      <c r="K1596">
        <v>4.5</v>
      </c>
      <c r="L1596" t="str">
        <f>IF(sensor_data[[#This Row],[HVAC Setting]]&lt;=2, "Low", IF(sensor_data[[#This Row],[HVAC Setting]]=3, "Normal", "High"))</f>
        <v>High</v>
      </c>
      <c r="M1596">
        <v>26.53</v>
      </c>
      <c r="N1596">
        <v>26.53</v>
      </c>
      <c r="O1596">
        <f>(sensor_data[[#This Row],[Energy Consumption]]-AVERAGE(sensor_data[Energy Consumption]))/_xlfn.STDEV.P(sensor_data[Energy Consumption])</f>
        <v>5.9636281144433007E-2</v>
      </c>
      <c r="P1596" t="str">
        <f>IF(ABS(sensor_data[[#This Row],[z_zcore]])&gt;3, "Outlier", "Normal")</f>
        <v>Normal</v>
      </c>
      <c r="Q1596">
        <f>AVERAGEIF(sensor_data[Unit ID], sensor_data[[#This Row],[Unit ID]], sensor_data[EC])</f>
        <v>19.085588235294122</v>
      </c>
      <c r="R1596">
        <f>IF(ISBLANK(sensor_data[[#This Row],[EC]]), sensor_data[[#This Row],[average]], sensor_data[[#This Row],[EC]])</f>
        <v>26.53</v>
      </c>
      <c r="S1596" t="str">
        <f>IF(sensor_data[[#This Row],[Filled Energy Consumption]]&gt;AVERAGE(sensor_data[Filled Energy Consumption]), "High", "Low")</f>
        <v>High</v>
      </c>
      <c r="T1596" t="s">
        <v>563</v>
      </c>
      <c r="U1596" t="b">
        <v>1</v>
      </c>
      <c r="V1596">
        <v>11</v>
      </c>
      <c r="W1596">
        <v>1</v>
      </c>
      <c r="X1596" t="s">
        <v>17</v>
      </c>
    </row>
    <row r="1597" spans="1:24" x14ac:dyDescent="0.3">
      <c r="A1597" s="1">
        <v>45468.803136574075</v>
      </c>
      <c r="B1597" s="1" t="str">
        <f>TEXT(sensor_data[[#This Row],[Timestamp]], "MMMM")</f>
        <v>June</v>
      </c>
      <c r="C15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597" s="2">
        <f>MONTH(sensor_data[[#This Row],[Timestamp]])</f>
        <v>6</v>
      </c>
      <c r="E1597" s="2">
        <f>DAY(sensor_data[[#This Row],[Timestamp]])</f>
        <v>25</v>
      </c>
      <c r="F1597" t="s">
        <v>561</v>
      </c>
      <c r="H1597">
        <v>98.3</v>
      </c>
      <c r="I1597">
        <v>44.7</v>
      </c>
      <c r="J1597" t="b">
        <v>0</v>
      </c>
      <c r="K1597">
        <v>5</v>
      </c>
      <c r="L1597" t="str">
        <f>IF(sensor_data[[#This Row],[HVAC Setting]]&lt;=2, "Low", IF(sensor_data[[#This Row],[HVAC Setting]]=3, "Normal", "High"))</f>
        <v>High</v>
      </c>
      <c r="M1597">
        <v>30.8</v>
      </c>
      <c r="N1597">
        <v>30.8</v>
      </c>
      <c r="O1597">
        <f>(sensor_data[[#This Row],[Energy Consumption]]-AVERAGE(sensor_data[Energy Consumption]))/_xlfn.STDEV.P(sensor_data[Energy Consumption])</f>
        <v>0.10928919906193778</v>
      </c>
      <c r="P1597" t="str">
        <f>IF(ABS(sensor_data[[#This Row],[z_zcore]])&gt;3, "Outlier", "Normal")</f>
        <v>Normal</v>
      </c>
      <c r="Q1597">
        <f>AVERAGEIF(sensor_data[Unit ID], sensor_data[[#This Row],[Unit ID]], sensor_data[EC])</f>
        <v>19.085588235294122</v>
      </c>
      <c r="R1597">
        <f>IF(ISBLANK(sensor_data[[#This Row],[EC]]), sensor_data[[#This Row],[average]], sensor_data[[#This Row],[EC]])</f>
        <v>30.8</v>
      </c>
      <c r="S1597" t="str">
        <f>IF(sensor_data[[#This Row],[Filled Energy Consumption]]&gt;AVERAGE(sensor_data[Filled Energy Consumption]), "High", "Low")</f>
        <v>High</v>
      </c>
      <c r="T1597" t="s">
        <v>490</v>
      </c>
      <c r="U1597" t="b">
        <v>0</v>
      </c>
      <c r="V1597">
        <v>23</v>
      </c>
      <c r="W1597">
        <v>1</v>
      </c>
      <c r="X1597" t="s">
        <v>14</v>
      </c>
    </row>
    <row r="1598" spans="1:24" x14ac:dyDescent="0.3">
      <c r="A1598" s="1">
        <v>45327.476817129631</v>
      </c>
      <c r="B1598" s="1" t="str">
        <f>TEXT(sensor_data[[#This Row],[Timestamp]], "MMMM")</f>
        <v>February</v>
      </c>
      <c r="C15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98" s="2">
        <f>MONTH(sensor_data[[#This Row],[Timestamp]])</f>
        <v>2</v>
      </c>
      <c r="E1598" s="2">
        <f>DAY(sensor_data[[#This Row],[Timestamp]])</f>
        <v>5</v>
      </c>
      <c r="F1598" t="s">
        <v>561</v>
      </c>
      <c r="H1598">
        <v>50.2</v>
      </c>
      <c r="I1598">
        <v>27.4</v>
      </c>
      <c r="J1598" t="b">
        <v>0</v>
      </c>
      <c r="K1598">
        <v>3</v>
      </c>
      <c r="L1598" t="str">
        <f>IF(sensor_data[[#This Row],[HVAC Setting]]&lt;=2, "Low", IF(sensor_data[[#This Row],[HVAC Setting]]=3, "Normal", "High"))</f>
        <v>Normal</v>
      </c>
      <c r="M1598">
        <v>15</v>
      </c>
      <c r="N1598">
        <v>15</v>
      </c>
      <c r="O1598">
        <f>(sensor_data[[#This Row],[Energy Consumption]]-AVERAGE(sensor_data[Energy Consumption]))/_xlfn.STDEV.P(sensor_data[Energy Consumption])</f>
        <v>-7.4438225550843368E-2</v>
      </c>
      <c r="P1598" t="str">
        <f>IF(ABS(sensor_data[[#This Row],[z_zcore]])&gt;3, "Outlier", "Normal")</f>
        <v>Normal</v>
      </c>
      <c r="Q1598">
        <f>AVERAGEIF(sensor_data[Unit ID], sensor_data[[#This Row],[Unit ID]], sensor_data[EC])</f>
        <v>19.085588235294122</v>
      </c>
      <c r="R1598">
        <f>IF(ISBLANK(sensor_data[[#This Row],[EC]]), sensor_data[[#This Row],[average]], sensor_data[[#This Row],[EC]])</f>
        <v>15</v>
      </c>
      <c r="S1598" t="str">
        <f>IF(sensor_data[[#This Row],[Filled Energy Consumption]]&gt;AVERAGE(sensor_data[Filled Energy Consumption]), "High", "Low")</f>
        <v>Low</v>
      </c>
      <c r="T1598" t="s">
        <v>351</v>
      </c>
      <c r="U1598" t="b">
        <v>0</v>
      </c>
      <c r="V1598">
        <v>6</v>
      </c>
      <c r="W1598">
        <v>0</v>
      </c>
      <c r="X1598" t="s">
        <v>17</v>
      </c>
    </row>
    <row r="1599" spans="1:24" x14ac:dyDescent="0.3">
      <c r="A1599" s="1">
        <v>45511.331655092596</v>
      </c>
      <c r="B1599" s="1" t="str">
        <f>TEXT(sensor_data[[#This Row],[Timestamp]], "MMMM")</f>
        <v>August</v>
      </c>
      <c r="C15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599" s="2">
        <f>MONTH(sensor_data[[#This Row],[Timestamp]])</f>
        <v>8</v>
      </c>
      <c r="E1599" s="2">
        <f>DAY(sensor_data[[#This Row],[Timestamp]])</f>
        <v>7</v>
      </c>
      <c r="F1599" t="s">
        <v>561</v>
      </c>
      <c r="H1599">
        <v>99.9</v>
      </c>
      <c r="I1599">
        <v>58</v>
      </c>
      <c r="J1599" t="b">
        <v>0</v>
      </c>
      <c r="K1599">
        <v>4</v>
      </c>
      <c r="L1599" t="str">
        <f>IF(sensor_data[[#This Row],[HVAC Setting]]&lt;=2, "Low", IF(sensor_data[[#This Row],[HVAC Setting]]=3, "Normal", "High"))</f>
        <v>High</v>
      </c>
      <c r="M1599">
        <v>23</v>
      </c>
      <c r="N1599">
        <v>23</v>
      </c>
      <c r="O1599">
        <f>(sensor_data[[#This Row],[Energy Consumption]]-AVERAGE(sensor_data[Energy Consumption]))/_xlfn.STDEV.P(sensor_data[Energy Consumption])</f>
        <v>1.8588318556893912E-2</v>
      </c>
      <c r="P1599" t="str">
        <f>IF(ABS(sensor_data[[#This Row],[z_zcore]])&gt;3, "Outlier", "Normal")</f>
        <v>Normal</v>
      </c>
      <c r="Q1599">
        <f>AVERAGEIF(sensor_data[Unit ID], sensor_data[[#This Row],[Unit ID]], sensor_data[EC])</f>
        <v>19.085588235294122</v>
      </c>
      <c r="R1599">
        <f>IF(ISBLANK(sensor_data[[#This Row],[EC]]), sensor_data[[#This Row],[average]], sensor_data[[#This Row],[EC]])</f>
        <v>23</v>
      </c>
      <c r="S1599" t="str">
        <f>IF(sensor_data[[#This Row],[Filled Energy Consumption]]&gt;AVERAGE(sensor_data[Filled Energy Consumption]), "High", "Low")</f>
        <v>High</v>
      </c>
      <c r="T1599" t="s">
        <v>145</v>
      </c>
      <c r="U1599" t="b">
        <v>0</v>
      </c>
      <c r="V1599">
        <v>17</v>
      </c>
      <c r="W1599">
        <v>0</v>
      </c>
      <c r="X1599" t="s">
        <v>14</v>
      </c>
    </row>
    <row r="1600" spans="1:24" x14ac:dyDescent="0.3">
      <c r="A1600" s="1">
        <v>45331.65</v>
      </c>
      <c r="B1600" s="1" t="str">
        <f>TEXT(sensor_data[[#This Row],[Timestamp]], "MMMM")</f>
        <v>February</v>
      </c>
      <c r="C16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00" s="2">
        <f>MONTH(sensor_data[[#This Row],[Timestamp]])</f>
        <v>2</v>
      </c>
      <c r="E1600" s="2">
        <f>DAY(sensor_data[[#This Row],[Timestamp]])</f>
        <v>9</v>
      </c>
      <c r="F1600" t="s">
        <v>561</v>
      </c>
      <c r="H1600">
        <v>43</v>
      </c>
      <c r="I1600">
        <v>27.4</v>
      </c>
      <c r="J1600" t="b">
        <v>0</v>
      </c>
      <c r="K1600">
        <v>3</v>
      </c>
      <c r="L1600" t="str">
        <f>IF(sensor_data[[#This Row],[HVAC Setting]]&lt;=2, "Low", IF(sensor_data[[#This Row],[HVAC Setting]]=3, "Normal", "High"))</f>
        <v>Normal</v>
      </c>
      <c r="M1600">
        <v>17</v>
      </c>
      <c r="N1600">
        <v>17</v>
      </c>
      <c r="O1600">
        <f>(sensor_data[[#This Row],[Energy Consumption]]-AVERAGE(sensor_data[Energy Consumption]))/_xlfn.STDEV.P(sensor_data[Energy Consumption])</f>
        <v>-5.1181589523909048E-2</v>
      </c>
      <c r="P1600" t="str">
        <f>IF(ABS(sensor_data[[#This Row],[z_zcore]])&gt;3, "Outlier", "Normal")</f>
        <v>Normal</v>
      </c>
      <c r="Q1600">
        <f>AVERAGEIF(sensor_data[Unit ID], sensor_data[[#This Row],[Unit ID]], sensor_data[EC])</f>
        <v>19.085588235294122</v>
      </c>
      <c r="R1600">
        <f>IF(ISBLANK(sensor_data[[#This Row],[EC]]), sensor_data[[#This Row],[average]], sensor_data[[#This Row],[EC]])</f>
        <v>17</v>
      </c>
      <c r="S1600" t="str">
        <f>IF(sensor_data[[#This Row],[Filled Energy Consumption]]&gt;AVERAGE(sensor_data[Filled Energy Consumption]), "High", "Low")</f>
        <v>Low</v>
      </c>
      <c r="T1600" t="s">
        <v>525</v>
      </c>
      <c r="U1600" t="b">
        <v>0</v>
      </c>
      <c r="V1600">
        <v>20</v>
      </c>
      <c r="W1600">
        <v>0</v>
      </c>
      <c r="X1600" t="s">
        <v>19</v>
      </c>
    </row>
    <row r="1601" spans="1:24" x14ac:dyDescent="0.3">
      <c r="A1601" s="1">
        <v>45586.823564814818</v>
      </c>
      <c r="B1601" s="1" t="str">
        <f>TEXT(sensor_data[[#This Row],[Timestamp]], "MMMM")</f>
        <v>October</v>
      </c>
      <c r="C16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01" s="2">
        <f>MONTH(sensor_data[[#This Row],[Timestamp]])</f>
        <v>10</v>
      </c>
      <c r="E1601" s="2">
        <f>DAY(sensor_data[[#This Row],[Timestamp]])</f>
        <v>21</v>
      </c>
      <c r="F1601" t="s">
        <v>561</v>
      </c>
      <c r="H1601">
        <v>73.900000000000006</v>
      </c>
      <c r="I1601">
        <v>36.1</v>
      </c>
      <c r="J1601" t="b">
        <v>1</v>
      </c>
      <c r="K1601">
        <v>4</v>
      </c>
      <c r="L1601" t="str">
        <f>IF(sensor_data[[#This Row],[HVAC Setting]]&lt;=2, "Low", IF(sensor_data[[#This Row],[HVAC Setting]]=3, "Normal", "High"))</f>
        <v>High</v>
      </c>
      <c r="O1601">
        <f>(sensor_data[[#This Row],[Energy Consumption]]-AVERAGE(sensor_data[Energy Consumption]))/_xlfn.STDEV.P(sensor_data[Energy Consumption])</f>
        <v>-0.24886299575285079</v>
      </c>
      <c r="P1601" t="str">
        <f>IF(ABS(sensor_data[[#This Row],[z_zcore]])&gt;3, "Outlier", "Normal")</f>
        <v>Normal</v>
      </c>
      <c r="Q1601">
        <f>AVERAGEIF(sensor_data[Unit ID], sensor_data[[#This Row],[Unit ID]], sensor_data[EC])</f>
        <v>19.085588235294122</v>
      </c>
      <c r="R1601">
        <f>IF(ISBLANK(sensor_data[[#This Row],[EC]]), sensor_data[[#This Row],[average]], sensor_data[[#This Row],[EC]])</f>
        <v>19.085588235294122</v>
      </c>
      <c r="S1601" t="str">
        <f>IF(sensor_data[[#This Row],[Filled Energy Consumption]]&gt;AVERAGE(sensor_data[Filled Energy Consumption]), "High", "Low")</f>
        <v>High</v>
      </c>
      <c r="T1601" t="s">
        <v>26</v>
      </c>
      <c r="U1601" t="b">
        <v>1</v>
      </c>
      <c r="V1601">
        <v>24</v>
      </c>
      <c r="W1601">
        <v>1</v>
      </c>
      <c r="X1601" t="s">
        <v>19</v>
      </c>
    </row>
    <row r="1602" spans="1:24" x14ac:dyDescent="0.3">
      <c r="A1602" s="1">
        <v>45544.514780092592</v>
      </c>
      <c r="B1602" s="1" t="str">
        <f>TEXT(sensor_data[[#This Row],[Timestamp]], "MMMM")</f>
        <v>September</v>
      </c>
      <c r="C16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02" s="2">
        <f>MONTH(sensor_data[[#This Row],[Timestamp]])</f>
        <v>9</v>
      </c>
      <c r="E1602" s="2">
        <f>DAY(sensor_data[[#This Row],[Timestamp]])</f>
        <v>9</v>
      </c>
      <c r="F1602" t="s">
        <v>458</v>
      </c>
      <c r="H1602">
        <v>66.400000000000006</v>
      </c>
      <c r="I1602">
        <v>46.4</v>
      </c>
      <c r="J1602" t="b">
        <v>0</v>
      </c>
      <c r="K1602">
        <v>3</v>
      </c>
      <c r="L1602" t="str">
        <f>IF(sensor_data[[#This Row],[HVAC Setting]]&lt;=2, "Low", IF(sensor_data[[#This Row],[HVAC Setting]]=3, "Normal", "High"))</f>
        <v>Normal</v>
      </c>
      <c r="M1602">
        <v>15</v>
      </c>
      <c r="N1602">
        <v>15</v>
      </c>
      <c r="O1602">
        <f>(sensor_data[[#This Row],[Energy Consumption]]-AVERAGE(sensor_data[Energy Consumption]))/_xlfn.STDEV.P(sensor_data[Energy Consumption])</f>
        <v>-7.4438225550843368E-2</v>
      </c>
      <c r="P1602" t="str">
        <f>IF(ABS(sensor_data[[#This Row],[z_zcore]])&gt;3, "Outlier", "Normal")</f>
        <v>Normal</v>
      </c>
      <c r="Q1602">
        <f>AVERAGEIF(sensor_data[Unit ID], sensor_data[[#This Row],[Unit ID]], sensor_data[EC])</f>
        <v>18.368703703703698</v>
      </c>
      <c r="R1602">
        <f>IF(ISBLANK(sensor_data[[#This Row],[EC]]), sensor_data[[#This Row],[average]], sensor_data[[#This Row],[EC]])</f>
        <v>15</v>
      </c>
      <c r="S1602" t="str">
        <f>IF(sensor_data[[#This Row],[Filled Energy Consumption]]&gt;AVERAGE(sensor_data[Filled Energy Consumption]), "High", "Low")</f>
        <v>Low</v>
      </c>
      <c r="T1602" t="s">
        <v>399</v>
      </c>
      <c r="U1602" t="b">
        <v>0</v>
      </c>
      <c r="V1602">
        <v>12</v>
      </c>
      <c r="W1602">
        <v>0</v>
      </c>
      <c r="X1602" t="s">
        <v>17</v>
      </c>
    </row>
    <row r="1603" spans="1:24" x14ac:dyDescent="0.3">
      <c r="A1603" s="1">
        <v>45441.472303240742</v>
      </c>
      <c r="B1603" s="1" t="str">
        <f>TEXT(sensor_data[[#This Row],[Timestamp]], "MMMM")</f>
        <v>May</v>
      </c>
      <c r="C16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03" s="2">
        <f>MONTH(sensor_data[[#This Row],[Timestamp]])</f>
        <v>5</v>
      </c>
      <c r="E1603" s="2">
        <f>DAY(sensor_data[[#This Row],[Timestamp]])</f>
        <v>29</v>
      </c>
      <c r="F1603" t="s">
        <v>458</v>
      </c>
      <c r="H1603">
        <v>72.3</v>
      </c>
      <c r="I1603">
        <v>45.4</v>
      </c>
      <c r="J1603" t="b">
        <v>0</v>
      </c>
      <c r="K1603">
        <v>2</v>
      </c>
      <c r="L1603" t="str">
        <f>IF(sensor_data[[#This Row],[HVAC Setting]]&lt;=2, "Low", IF(sensor_data[[#This Row],[HVAC Setting]]=3, "Normal", "High"))</f>
        <v>Low</v>
      </c>
      <c r="M1603">
        <v>10</v>
      </c>
      <c r="N1603">
        <v>10</v>
      </c>
      <c r="O1603">
        <f>(sensor_data[[#This Row],[Energy Consumption]]-AVERAGE(sensor_data[Energy Consumption]))/_xlfn.STDEV.P(sensor_data[Energy Consumption])</f>
        <v>-0.13257981561817916</v>
      </c>
      <c r="P1603" t="str">
        <f>IF(ABS(sensor_data[[#This Row],[z_zcore]])&gt;3, "Outlier", "Normal")</f>
        <v>Normal</v>
      </c>
      <c r="Q1603">
        <f>AVERAGEIF(sensor_data[Unit ID], sensor_data[[#This Row],[Unit ID]], sensor_data[EC])</f>
        <v>18.368703703703698</v>
      </c>
      <c r="R1603">
        <f>IF(ISBLANK(sensor_data[[#This Row],[EC]]), sensor_data[[#This Row],[average]], sensor_data[[#This Row],[EC]])</f>
        <v>10</v>
      </c>
      <c r="S1603" t="str">
        <f>IF(sensor_data[[#This Row],[Filled Energy Consumption]]&gt;AVERAGE(sensor_data[Filled Energy Consumption]), "High", "Low")</f>
        <v>Low</v>
      </c>
      <c r="T1603" t="s">
        <v>345</v>
      </c>
      <c r="U1603" t="b">
        <v>0</v>
      </c>
      <c r="V1603">
        <v>19</v>
      </c>
      <c r="W1603">
        <v>0</v>
      </c>
      <c r="X1603" t="s">
        <v>17</v>
      </c>
    </row>
    <row r="1604" spans="1:24" x14ac:dyDescent="0.3">
      <c r="A1604" s="1">
        <v>45563.090486111112</v>
      </c>
      <c r="B1604" s="1" t="str">
        <f>TEXT(sensor_data[[#This Row],[Timestamp]], "MMMM")</f>
        <v>September</v>
      </c>
      <c r="C16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04" s="2">
        <f>MONTH(sensor_data[[#This Row],[Timestamp]])</f>
        <v>9</v>
      </c>
      <c r="E1604" s="2">
        <f>DAY(sensor_data[[#This Row],[Timestamp]])</f>
        <v>28</v>
      </c>
      <c r="F1604" t="s">
        <v>458</v>
      </c>
      <c r="H1604">
        <v>75</v>
      </c>
      <c r="I1604">
        <v>43.2</v>
      </c>
      <c r="J1604" t="b">
        <v>0</v>
      </c>
      <c r="K1604">
        <v>1.5</v>
      </c>
      <c r="L1604" t="str">
        <f>IF(sensor_data[[#This Row],[HVAC Setting]]&lt;=2, "Low", IF(sensor_data[[#This Row],[HVAC Setting]]=3, "Normal", "High"))</f>
        <v>Low</v>
      </c>
      <c r="M1604">
        <v>7.88</v>
      </c>
      <c r="N1604">
        <v>7.88</v>
      </c>
      <c r="O1604">
        <f>(sensor_data[[#This Row],[Energy Consumption]]-AVERAGE(sensor_data[Energy Consumption]))/_xlfn.STDEV.P(sensor_data[Energy Consumption])</f>
        <v>-0.15723184980672958</v>
      </c>
      <c r="P1604" t="str">
        <f>IF(ABS(sensor_data[[#This Row],[z_zcore]])&gt;3, "Outlier", "Normal")</f>
        <v>Normal</v>
      </c>
      <c r="Q1604">
        <f>AVERAGEIF(sensor_data[Unit ID], sensor_data[[#This Row],[Unit ID]], sensor_data[EC])</f>
        <v>18.368703703703698</v>
      </c>
      <c r="R1604">
        <f>IF(ISBLANK(sensor_data[[#This Row],[EC]]), sensor_data[[#This Row],[average]], sensor_data[[#This Row],[EC]])</f>
        <v>7.88</v>
      </c>
      <c r="S1604" t="str">
        <f>IF(sensor_data[[#This Row],[Filled Energy Consumption]]&gt;AVERAGE(sensor_data[Filled Energy Consumption]), "High", "Low")</f>
        <v>Low</v>
      </c>
      <c r="T1604" t="s">
        <v>211</v>
      </c>
      <c r="U1604" t="b">
        <v>0</v>
      </c>
      <c r="V1604">
        <v>13</v>
      </c>
      <c r="W1604">
        <v>0</v>
      </c>
      <c r="X1604" t="s">
        <v>19</v>
      </c>
    </row>
    <row r="1605" spans="1:24" x14ac:dyDescent="0.3">
      <c r="A1605" s="1">
        <v>45613.781736111108</v>
      </c>
      <c r="B1605" s="1" t="str">
        <f>TEXT(sensor_data[[#This Row],[Timestamp]], "MMMM")</f>
        <v>November</v>
      </c>
      <c r="C16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05" s="2">
        <f>MONTH(sensor_data[[#This Row],[Timestamp]])</f>
        <v>11</v>
      </c>
      <c r="E1605" s="2">
        <f>DAY(sensor_data[[#This Row],[Timestamp]])</f>
        <v>17</v>
      </c>
      <c r="F1605" t="s">
        <v>458</v>
      </c>
      <c r="H1605">
        <v>76.5</v>
      </c>
      <c r="I1605">
        <v>46.3</v>
      </c>
      <c r="J1605" t="b">
        <v>1</v>
      </c>
      <c r="K1605">
        <v>4.5</v>
      </c>
      <c r="L1605" t="str">
        <f>IF(sensor_data[[#This Row],[HVAC Setting]]&lt;=2, "Low", IF(sensor_data[[#This Row],[HVAC Setting]]=3, "Normal", "High"))</f>
        <v>High</v>
      </c>
      <c r="M1605">
        <v>29.27</v>
      </c>
      <c r="N1605">
        <v>29.27</v>
      </c>
      <c r="O1605">
        <f>(sensor_data[[#This Row],[Energy Consumption]]-AVERAGE(sensor_data[Energy Consumption]))/_xlfn.STDEV.P(sensor_data[Energy Consumption])</f>
        <v>9.1497872501333011E-2</v>
      </c>
      <c r="P1605" t="str">
        <f>IF(ABS(sensor_data[[#This Row],[z_zcore]])&gt;3, "Outlier", "Normal")</f>
        <v>Normal</v>
      </c>
      <c r="Q1605">
        <f>AVERAGEIF(sensor_data[Unit ID], sensor_data[[#This Row],[Unit ID]], sensor_data[EC])</f>
        <v>18.368703703703698</v>
      </c>
      <c r="R1605">
        <f>IF(ISBLANK(sensor_data[[#This Row],[EC]]), sensor_data[[#This Row],[average]], sensor_data[[#This Row],[EC]])</f>
        <v>29.27</v>
      </c>
      <c r="S1605" t="str">
        <f>IF(sensor_data[[#This Row],[Filled Energy Consumption]]&gt;AVERAGE(sensor_data[Filled Energy Consumption]), "High", "Low")</f>
        <v>High</v>
      </c>
      <c r="T1605" t="s">
        <v>83</v>
      </c>
      <c r="U1605" t="b">
        <v>1</v>
      </c>
      <c r="V1605">
        <v>23</v>
      </c>
      <c r="W1605">
        <v>1</v>
      </c>
      <c r="X1605" t="s">
        <v>14</v>
      </c>
    </row>
    <row r="1606" spans="1:24" x14ac:dyDescent="0.3">
      <c r="A1606" s="1">
        <v>45299.506180555552</v>
      </c>
      <c r="B1606" s="1" t="str">
        <f>TEXT(sensor_data[[#This Row],[Timestamp]], "MMMM")</f>
        <v>January</v>
      </c>
      <c r="C16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06" s="2">
        <f>MONTH(sensor_data[[#This Row],[Timestamp]])</f>
        <v>1</v>
      </c>
      <c r="E1606" s="2">
        <f>DAY(sensor_data[[#This Row],[Timestamp]])</f>
        <v>8</v>
      </c>
      <c r="F1606" t="s">
        <v>458</v>
      </c>
      <c r="H1606">
        <v>53.9</v>
      </c>
      <c r="I1606">
        <v>30.7</v>
      </c>
      <c r="J1606" t="b">
        <v>0</v>
      </c>
      <c r="K1606">
        <v>3</v>
      </c>
      <c r="L1606" t="str">
        <f>IF(sensor_data[[#This Row],[HVAC Setting]]&lt;=2, "Low", IF(sensor_data[[#This Row],[HVAC Setting]]=3, "Normal", "High"))</f>
        <v>Normal</v>
      </c>
      <c r="M1606">
        <v>15</v>
      </c>
      <c r="N1606">
        <v>15</v>
      </c>
      <c r="O1606">
        <f>(sensor_data[[#This Row],[Energy Consumption]]-AVERAGE(sensor_data[Energy Consumption]))/_xlfn.STDEV.P(sensor_data[Energy Consumption])</f>
        <v>-7.4438225550843368E-2</v>
      </c>
      <c r="P1606" t="str">
        <f>IF(ABS(sensor_data[[#This Row],[z_zcore]])&gt;3, "Outlier", "Normal")</f>
        <v>Normal</v>
      </c>
      <c r="Q1606">
        <f>AVERAGEIF(sensor_data[Unit ID], sensor_data[[#This Row],[Unit ID]], sensor_data[EC])</f>
        <v>18.368703703703698</v>
      </c>
      <c r="R1606">
        <f>IF(ISBLANK(sensor_data[[#This Row],[EC]]), sensor_data[[#This Row],[average]], sensor_data[[#This Row],[EC]])</f>
        <v>15</v>
      </c>
      <c r="S1606" t="str">
        <f>IF(sensor_data[[#This Row],[Filled Energy Consumption]]&gt;AVERAGE(sensor_data[Filled Energy Consumption]), "High", "Low")</f>
        <v>Low</v>
      </c>
      <c r="T1606" t="s">
        <v>313</v>
      </c>
      <c r="U1606" t="b">
        <v>0</v>
      </c>
      <c r="V1606">
        <v>12</v>
      </c>
      <c r="W1606">
        <v>0</v>
      </c>
      <c r="X1606" t="s">
        <v>17</v>
      </c>
    </row>
    <row r="1607" spans="1:24" x14ac:dyDescent="0.3">
      <c r="A1607" s="1">
        <v>45652.887071759258</v>
      </c>
      <c r="B1607" s="1" t="str">
        <f>TEXT(sensor_data[[#This Row],[Timestamp]], "MMMM")</f>
        <v>December</v>
      </c>
      <c r="C16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07" s="2">
        <f>MONTH(sensor_data[[#This Row],[Timestamp]])</f>
        <v>12</v>
      </c>
      <c r="E1607" s="2">
        <f>DAY(sensor_data[[#This Row],[Timestamp]])</f>
        <v>26</v>
      </c>
      <c r="F1607" t="s">
        <v>458</v>
      </c>
      <c r="H1607">
        <v>41.6</v>
      </c>
      <c r="I1607">
        <v>28.3</v>
      </c>
      <c r="J1607" t="b">
        <v>1</v>
      </c>
      <c r="K1607">
        <v>4</v>
      </c>
      <c r="L1607" t="str">
        <f>IF(sensor_data[[#This Row],[HVAC Setting]]&lt;=2, "Low", IF(sensor_data[[#This Row],[HVAC Setting]]=3, "Normal", "High"))</f>
        <v>High</v>
      </c>
      <c r="O1607">
        <f>(sensor_data[[#This Row],[Energy Consumption]]-AVERAGE(sensor_data[Energy Consumption]))/_xlfn.STDEV.P(sensor_data[Energy Consumption])</f>
        <v>-0.24886299575285079</v>
      </c>
      <c r="P1607" t="str">
        <f>IF(ABS(sensor_data[[#This Row],[z_zcore]])&gt;3, "Outlier", "Normal")</f>
        <v>Normal</v>
      </c>
      <c r="Q1607">
        <f>AVERAGEIF(sensor_data[Unit ID], sensor_data[[#This Row],[Unit ID]], sensor_data[EC])</f>
        <v>18.368703703703698</v>
      </c>
      <c r="R1607">
        <f>IF(ISBLANK(sensor_data[[#This Row],[EC]]), sensor_data[[#This Row],[average]], sensor_data[[#This Row],[EC]])</f>
        <v>18.368703703703698</v>
      </c>
      <c r="S1607" t="str">
        <f>IF(sensor_data[[#This Row],[Filled Energy Consumption]]&gt;AVERAGE(sensor_data[Filled Energy Consumption]), "High", "Low")</f>
        <v>High</v>
      </c>
      <c r="T1607" t="s">
        <v>66</v>
      </c>
      <c r="U1607" t="b">
        <v>1</v>
      </c>
      <c r="V1607">
        <v>1</v>
      </c>
      <c r="W1607">
        <v>1</v>
      </c>
      <c r="X1607" t="s">
        <v>19</v>
      </c>
    </row>
    <row r="1608" spans="1:24" x14ac:dyDescent="0.3">
      <c r="A1608" s="1">
        <v>45423.176655092589</v>
      </c>
      <c r="B1608" s="1" t="str">
        <f>TEXT(sensor_data[[#This Row],[Timestamp]], "MMMM")</f>
        <v>May</v>
      </c>
      <c r="C16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08" s="2">
        <f>MONTH(sensor_data[[#This Row],[Timestamp]])</f>
        <v>5</v>
      </c>
      <c r="E1608" s="2">
        <f>DAY(sensor_data[[#This Row],[Timestamp]])</f>
        <v>11</v>
      </c>
      <c r="F1608" t="s">
        <v>458</v>
      </c>
      <c r="H1608">
        <v>72</v>
      </c>
      <c r="I1608">
        <v>44.1</v>
      </c>
      <c r="J1608" t="b">
        <v>1</v>
      </c>
      <c r="K1608">
        <v>3.5</v>
      </c>
      <c r="L1608" t="str">
        <f>IF(sensor_data[[#This Row],[HVAC Setting]]&lt;=2, "Low", IF(sensor_data[[#This Row],[HVAC Setting]]=3, "Normal", "High"))</f>
        <v>High</v>
      </c>
      <c r="M1608">
        <v>21.26</v>
      </c>
      <c r="N1608">
        <v>21.26</v>
      </c>
      <c r="O1608">
        <f>(sensor_data[[#This Row],[Energy Consumption]]-AVERAGE(sensor_data[Energy Consumption]))/_xlfn.STDEV.P(sensor_data[Energy Consumption])</f>
        <v>-1.6449547865389283E-3</v>
      </c>
      <c r="P1608" t="str">
        <f>IF(ABS(sensor_data[[#This Row],[z_zcore]])&gt;3, "Outlier", "Normal")</f>
        <v>Normal</v>
      </c>
      <c r="Q1608">
        <f>AVERAGEIF(sensor_data[Unit ID], sensor_data[[#This Row],[Unit ID]], sensor_data[EC])</f>
        <v>18.368703703703698</v>
      </c>
      <c r="R1608">
        <f>IF(ISBLANK(sensor_data[[#This Row],[EC]]), sensor_data[[#This Row],[average]], sensor_data[[#This Row],[EC]])</f>
        <v>21.26</v>
      </c>
      <c r="S1608" t="str">
        <f>IF(sensor_data[[#This Row],[Filled Energy Consumption]]&gt;AVERAGE(sensor_data[Filled Energy Consumption]), "High", "Low")</f>
        <v>High</v>
      </c>
      <c r="T1608" t="s">
        <v>496</v>
      </c>
      <c r="U1608" t="b">
        <v>1</v>
      </c>
      <c r="V1608">
        <v>1</v>
      </c>
      <c r="W1608">
        <v>1</v>
      </c>
      <c r="X1608" t="s">
        <v>17</v>
      </c>
    </row>
    <row r="1609" spans="1:24" x14ac:dyDescent="0.3">
      <c r="A1609" s="1">
        <v>45556.914560185185</v>
      </c>
      <c r="B1609" s="1" t="str">
        <f>TEXT(sensor_data[[#This Row],[Timestamp]], "MMMM")</f>
        <v>September</v>
      </c>
      <c r="C16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09" s="2">
        <f>MONTH(sensor_data[[#This Row],[Timestamp]])</f>
        <v>9</v>
      </c>
      <c r="E1609" s="2">
        <f>DAY(sensor_data[[#This Row],[Timestamp]])</f>
        <v>21</v>
      </c>
      <c r="F1609" t="s">
        <v>458</v>
      </c>
      <c r="H1609">
        <v>75.2</v>
      </c>
      <c r="I1609">
        <v>49.4</v>
      </c>
      <c r="J1609" t="b">
        <v>1</v>
      </c>
      <c r="K1609">
        <v>5</v>
      </c>
      <c r="L1609" t="str">
        <f>IF(sensor_data[[#This Row],[HVAC Setting]]&lt;=2, "Low", IF(sensor_data[[#This Row],[HVAC Setting]]=3, "Normal", "High"))</f>
        <v>High</v>
      </c>
      <c r="M1609">
        <v>30</v>
      </c>
      <c r="N1609">
        <v>30</v>
      </c>
      <c r="O1609">
        <f>(sensor_data[[#This Row],[Energy Consumption]]-AVERAGE(sensor_data[Energy Consumption]))/_xlfn.STDEV.P(sensor_data[Energy Consumption])</f>
        <v>9.9986544651164036E-2</v>
      </c>
      <c r="P1609" t="str">
        <f>IF(ABS(sensor_data[[#This Row],[z_zcore]])&gt;3, "Outlier", "Normal")</f>
        <v>Normal</v>
      </c>
      <c r="Q1609">
        <f>AVERAGEIF(sensor_data[Unit ID], sensor_data[[#This Row],[Unit ID]], sensor_data[EC])</f>
        <v>18.368703703703698</v>
      </c>
      <c r="R1609">
        <f>IF(ISBLANK(sensor_data[[#This Row],[EC]]), sensor_data[[#This Row],[average]], sensor_data[[#This Row],[EC]])</f>
        <v>30</v>
      </c>
      <c r="S1609" t="str">
        <f>IF(sensor_data[[#This Row],[Filled Energy Consumption]]&gt;AVERAGE(sensor_data[Filled Energy Consumption]), "High", "Low")</f>
        <v>High</v>
      </c>
      <c r="T1609" t="s">
        <v>96</v>
      </c>
      <c r="U1609" t="b">
        <v>1</v>
      </c>
      <c r="V1609">
        <v>21</v>
      </c>
      <c r="W1609">
        <v>1</v>
      </c>
      <c r="X1609" t="s">
        <v>19</v>
      </c>
    </row>
    <row r="1610" spans="1:24" x14ac:dyDescent="0.3">
      <c r="A1610" s="1">
        <v>45545.497662037036</v>
      </c>
      <c r="B1610" s="1" t="str">
        <f>TEXT(sensor_data[[#This Row],[Timestamp]], "MMMM")</f>
        <v>September</v>
      </c>
      <c r="C16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10" s="2">
        <f>MONTH(sensor_data[[#This Row],[Timestamp]])</f>
        <v>9</v>
      </c>
      <c r="E1610" s="2">
        <f>DAY(sensor_data[[#This Row],[Timestamp]])</f>
        <v>10</v>
      </c>
      <c r="F1610" t="s">
        <v>458</v>
      </c>
      <c r="H1610">
        <v>66.099999999999994</v>
      </c>
      <c r="I1610">
        <v>43.8</v>
      </c>
      <c r="J1610" t="b">
        <v>0</v>
      </c>
      <c r="K1610">
        <v>2</v>
      </c>
      <c r="L1610" t="str">
        <f>IF(sensor_data[[#This Row],[HVAC Setting]]&lt;=2, "Low", IF(sensor_data[[#This Row],[HVAC Setting]]=3, "Normal", "High"))</f>
        <v>Low</v>
      </c>
      <c r="M1610">
        <v>10</v>
      </c>
      <c r="N1610">
        <v>10</v>
      </c>
      <c r="O1610">
        <f>(sensor_data[[#This Row],[Energy Consumption]]-AVERAGE(sensor_data[Energy Consumption]))/_xlfn.STDEV.P(sensor_data[Energy Consumption])</f>
        <v>-0.13257981561817916</v>
      </c>
      <c r="P1610" t="str">
        <f>IF(ABS(sensor_data[[#This Row],[z_zcore]])&gt;3, "Outlier", "Normal")</f>
        <v>Normal</v>
      </c>
      <c r="Q1610">
        <f>AVERAGEIF(sensor_data[Unit ID], sensor_data[[#This Row],[Unit ID]], sensor_data[EC])</f>
        <v>18.368703703703698</v>
      </c>
      <c r="R1610">
        <f>IF(ISBLANK(sensor_data[[#This Row],[EC]]), sensor_data[[#This Row],[average]], sensor_data[[#This Row],[EC]])</f>
        <v>10</v>
      </c>
      <c r="S1610" t="str">
        <f>IF(sensor_data[[#This Row],[Filled Energy Consumption]]&gt;AVERAGE(sensor_data[Filled Energy Consumption]), "High", "Low")</f>
        <v>Low</v>
      </c>
      <c r="T1610" t="s">
        <v>95</v>
      </c>
      <c r="U1610" t="b">
        <v>0</v>
      </c>
      <c r="V1610">
        <v>23</v>
      </c>
      <c r="W1610">
        <v>0</v>
      </c>
      <c r="X1610" t="s">
        <v>17</v>
      </c>
    </row>
    <row r="1611" spans="1:24" x14ac:dyDescent="0.3">
      <c r="A1611" s="1">
        <v>45497.740335648145</v>
      </c>
      <c r="B1611" s="1" t="str">
        <f>TEXT(sensor_data[[#This Row],[Timestamp]], "MMMM")</f>
        <v>July</v>
      </c>
      <c r="C16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11" s="2">
        <f>MONTH(sensor_data[[#This Row],[Timestamp]])</f>
        <v>7</v>
      </c>
      <c r="E1611" s="2">
        <f>DAY(sensor_data[[#This Row],[Timestamp]])</f>
        <v>24</v>
      </c>
      <c r="F1611" t="s">
        <v>458</v>
      </c>
      <c r="H1611">
        <v>98.2</v>
      </c>
      <c r="I1611">
        <v>48.8</v>
      </c>
      <c r="J1611" t="b">
        <v>0</v>
      </c>
      <c r="K1611">
        <v>3</v>
      </c>
      <c r="L1611" t="str">
        <f>IF(sensor_data[[#This Row],[HVAC Setting]]&lt;=2, "Low", IF(sensor_data[[#This Row],[HVAC Setting]]=3, "Normal", "High"))</f>
        <v>Normal</v>
      </c>
      <c r="M1611">
        <v>18.7</v>
      </c>
      <c r="N1611">
        <v>18.7</v>
      </c>
      <c r="O1611">
        <f>(sensor_data[[#This Row],[Energy Consumption]]-AVERAGE(sensor_data[Energy Consumption]))/_xlfn.STDEV.P(sensor_data[Energy Consumption])</f>
        <v>-3.1413448901014884E-2</v>
      </c>
      <c r="P1611" t="str">
        <f>IF(ABS(sensor_data[[#This Row],[z_zcore]])&gt;3, "Outlier", "Normal")</f>
        <v>Normal</v>
      </c>
      <c r="Q1611">
        <f>AVERAGEIF(sensor_data[Unit ID], sensor_data[[#This Row],[Unit ID]], sensor_data[EC])</f>
        <v>18.368703703703698</v>
      </c>
      <c r="R1611">
        <f>IF(ISBLANK(sensor_data[[#This Row],[EC]]), sensor_data[[#This Row],[average]], sensor_data[[#This Row],[EC]])</f>
        <v>18.7</v>
      </c>
      <c r="S1611" t="str">
        <f>IF(sensor_data[[#This Row],[Filled Energy Consumption]]&gt;AVERAGE(sensor_data[Filled Energy Consumption]), "High", "Low")</f>
        <v>High</v>
      </c>
      <c r="T1611" t="s">
        <v>192</v>
      </c>
      <c r="U1611" t="b">
        <v>0</v>
      </c>
      <c r="V1611">
        <v>13</v>
      </c>
      <c r="W1611">
        <v>0</v>
      </c>
      <c r="X1611" t="s">
        <v>14</v>
      </c>
    </row>
    <row r="1612" spans="1:24" x14ac:dyDescent="0.3">
      <c r="A1612" s="1">
        <v>45412.192361111112</v>
      </c>
      <c r="B1612" s="1" t="str">
        <f>TEXT(sensor_data[[#This Row],[Timestamp]], "MMMM")</f>
        <v>April</v>
      </c>
      <c r="C16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12" s="2">
        <f>MONTH(sensor_data[[#This Row],[Timestamp]])</f>
        <v>4</v>
      </c>
      <c r="E1612" s="2">
        <f>DAY(sensor_data[[#This Row],[Timestamp]])</f>
        <v>30</v>
      </c>
      <c r="F1612" t="s">
        <v>458</v>
      </c>
      <c r="H1612">
        <v>59.9</v>
      </c>
      <c r="I1612">
        <v>40.4</v>
      </c>
      <c r="J1612" t="b">
        <v>1</v>
      </c>
      <c r="K1612">
        <v>1</v>
      </c>
      <c r="L1612" t="str">
        <f>IF(sensor_data[[#This Row],[HVAC Setting]]&lt;=2, "Low", IF(sensor_data[[#This Row],[HVAC Setting]]=3, "Normal", "High"))</f>
        <v>Low</v>
      </c>
      <c r="M1612">
        <v>7.46</v>
      </c>
      <c r="N1612">
        <v>7.46</v>
      </c>
      <c r="O1612">
        <f>(sensor_data[[#This Row],[Energy Consumption]]-AVERAGE(sensor_data[Energy Consumption]))/_xlfn.STDEV.P(sensor_data[Energy Consumption])</f>
        <v>-0.16211574337238574</v>
      </c>
      <c r="P1612" t="str">
        <f>IF(ABS(sensor_data[[#This Row],[z_zcore]])&gt;3, "Outlier", "Normal")</f>
        <v>Normal</v>
      </c>
      <c r="Q1612">
        <f>AVERAGEIF(sensor_data[Unit ID], sensor_data[[#This Row],[Unit ID]], sensor_data[EC])</f>
        <v>18.368703703703698</v>
      </c>
      <c r="R1612">
        <f>IF(ISBLANK(sensor_data[[#This Row],[EC]]), sensor_data[[#This Row],[average]], sensor_data[[#This Row],[EC]])</f>
        <v>7.46</v>
      </c>
      <c r="S1612" t="str">
        <f>IF(sensor_data[[#This Row],[Filled Energy Consumption]]&gt;AVERAGE(sensor_data[Filled Energy Consumption]), "High", "Low")</f>
        <v>Low</v>
      </c>
      <c r="T1612" t="s">
        <v>463</v>
      </c>
      <c r="U1612" t="b">
        <v>1</v>
      </c>
      <c r="V1612">
        <v>8</v>
      </c>
      <c r="W1612">
        <v>1</v>
      </c>
      <c r="X1612" t="s">
        <v>19</v>
      </c>
    </row>
    <row r="1613" spans="1:24" x14ac:dyDescent="0.3">
      <c r="A1613" s="1">
        <v>45378.289872685185</v>
      </c>
      <c r="B1613" s="1" t="str">
        <f>TEXT(sensor_data[[#This Row],[Timestamp]], "MMMM")</f>
        <v>March</v>
      </c>
      <c r="C16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13" s="2">
        <f>MONTH(sensor_data[[#This Row],[Timestamp]])</f>
        <v>3</v>
      </c>
      <c r="E1613" s="2">
        <f>DAY(sensor_data[[#This Row],[Timestamp]])</f>
        <v>27</v>
      </c>
      <c r="F1613" t="s">
        <v>458</v>
      </c>
      <c r="H1613">
        <v>66.2</v>
      </c>
      <c r="I1613">
        <v>39.4</v>
      </c>
      <c r="J1613" t="b">
        <v>1</v>
      </c>
      <c r="K1613">
        <v>4</v>
      </c>
      <c r="L1613" t="str">
        <f>IF(sensor_data[[#This Row],[HVAC Setting]]&lt;=2, "Low", IF(sensor_data[[#This Row],[HVAC Setting]]=3, "Normal", "High"))</f>
        <v>High</v>
      </c>
      <c r="M1613">
        <v>21.89</v>
      </c>
      <c r="N1613">
        <v>21.89</v>
      </c>
      <c r="O1613">
        <f>(sensor_data[[#This Row],[Energy Consumption]]-AVERAGE(sensor_data[Energy Consumption]))/_xlfn.STDEV.P(sensor_data[Energy Consumption])</f>
        <v>5.6808855619453714E-3</v>
      </c>
      <c r="P1613" t="str">
        <f>IF(ABS(sensor_data[[#This Row],[z_zcore]])&gt;3, "Outlier", "Normal")</f>
        <v>Normal</v>
      </c>
      <c r="Q1613">
        <f>AVERAGEIF(sensor_data[Unit ID], sensor_data[[#This Row],[Unit ID]], sensor_data[EC])</f>
        <v>18.368703703703698</v>
      </c>
      <c r="R1613">
        <f>IF(ISBLANK(sensor_data[[#This Row],[EC]]), sensor_data[[#This Row],[average]], sensor_data[[#This Row],[EC]])</f>
        <v>21.89</v>
      </c>
      <c r="S1613" t="str">
        <f>IF(sensor_data[[#This Row],[Filled Energy Consumption]]&gt;AVERAGE(sensor_data[Filled Energy Consumption]), "High", "Low")</f>
        <v>High</v>
      </c>
      <c r="T1613" t="s">
        <v>564</v>
      </c>
      <c r="U1613" t="b">
        <v>1</v>
      </c>
      <c r="V1613">
        <v>9</v>
      </c>
      <c r="W1613">
        <v>0</v>
      </c>
      <c r="X1613" t="s">
        <v>17</v>
      </c>
    </row>
    <row r="1614" spans="1:24" x14ac:dyDescent="0.3">
      <c r="A1614" s="1">
        <v>45638.300185185188</v>
      </c>
      <c r="B1614" s="1" t="str">
        <f>TEXT(sensor_data[[#This Row],[Timestamp]], "MMMM")</f>
        <v>December</v>
      </c>
      <c r="C16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14" s="2">
        <f>MONTH(sensor_data[[#This Row],[Timestamp]])</f>
        <v>12</v>
      </c>
      <c r="E1614" s="2">
        <f>DAY(sensor_data[[#This Row],[Timestamp]])</f>
        <v>12</v>
      </c>
      <c r="F1614" t="s">
        <v>458</v>
      </c>
      <c r="H1614">
        <v>38.200000000000003</v>
      </c>
      <c r="I1614">
        <v>31.2</v>
      </c>
      <c r="J1614" t="b">
        <v>0</v>
      </c>
      <c r="K1614">
        <v>3</v>
      </c>
      <c r="L1614" t="str">
        <f>IF(sensor_data[[#This Row],[HVAC Setting]]&lt;=2, "Low", IF(sensor_data[[#This Row],[HVAC Setting]]=3, "Normal", "High"))</f>
        <v>Normal</v>
      </c>
      <c r="O1614">
        <f>(sensor_data[[#This Row],[Energy Consumption]]-AVERAGE(sensor_data[Energy Consumption]))/_xlfn.STDEV.P(sensor_data[Energy Consumption])</f>
        <v>-0.24886299575285079</v>
      </c>
      <c r="P1614" t="str">
        <f>IF(ABS(sensor_data[[#This Row],[z_zcore]])&gt;3, "Outlier", "Normal")</f>
        <v>Normal</v>
      </c>
      <c r="Q1614">
        <f>AVERAGEIF(sensor_data[Unit ID], sensor_data[[#This Row],[Unit ID]], sensor_data[EC])</f>
        <v>18.368703703703698</v>
      </c>
      <c r="R1614">
        <f>IF(ISBLANK(sensor_data[[#This Row],[EC]]), sensor_data[[#This Row],[average]], sensor_data[[#This Row],[EC]])</f>
        <v>18.368703703703698</v>
      </c>
      <c r="S1614" t="str">
        <f>IF(sensor_data[[#This Row],[Filled Energy Consumption]]&gt;AVERAGE(sensor_data[Filled Energy Consumption]), "High", "Low")</f>
        <v>High</v>
      </c>
      <c r="T1614" t="s">
        <v>85</v>
      </c>
      <c r="U1614" t="b">
        <v>0</v>
      </c>
      <c r="V1614">
        <v>20</v>
      </c>
      <c r="W1614">
        <v>0</v>
      </c>
      <c r="X1614" t="s">
        <v>19</v>
      </c>
    </row>
    <row r="1615" spans="1:24" x14ac:dyDescent="0.3">
      <c r="A1615" s="1">
        <v>45600.274606481478</v>
      </c>
      <c r="B1615" s="1" t="str">
        <f>TEXT(sensor_data[[#This Row],[Timestamp]], "MMMM")</f>
        <v>November</v>
      </c>
      <c r="C16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15" s="2">
        <f>MONTH(sensor_data[[#This Row],[Timestamp]])</f>
        <v>11</v>
      </c>
      <c r="E1615" s="2">
        <f>DAY(sensor_data[[#This Row],[Timestamp]])</f>
        <v>4</v>
      </c>
      <c r="F1615" t="s">
        <v>458</v>
      </c>
      <c r="H1615">
        <v>61.2</v>
      </c>
      <c r="I1615">
        <v>54.6</v>
      </c>
      <c r="J1615" t="b">
        <v>0</v>
      </c>
      <c r="K1615">
        <v>2</v>
      </c>
      <c r="L1615" t="str">
        <f>IF(sensor_data[[#This Row],[HVAC Setting]]&lt;=2, "Low", IF(sensor_data[[#This Row],[HVAC Setting]]=3, "Normal", "High"))</f>
        <v>Low</v>
      </c>
      <c r="M1615">
        <v>10</v>
      </c>
      <c r="N1615">
        <v>10</v>
      </c>
      <c r="O1615">
        <f>(sensor_data[[#This Row],[Energy Consumption]]-AVERAGE(sensor_data[Energy Consumption]))/_xlfn.STDEV.P(sensor_data[Energy Consumption])</f>
        <v>-0.13257981561817916</v>
      </c>
      <c r="P1615" t="str">
        <f>IF(ABS(sensor_data[[#This Row],[z_zcore]])&gt;3, "Outlier", "Normal")</f>
        <v>Normal</v>
      </c>
      <c r="Q1615">
        <f>AVERAGEIF(sensor_data[Unit ID], sensor_data[[#This Row],[Unit ID]], sensor_data[EC])</f>
        <v>18.368703703703698</v>
      </c>
      <c r="R1615">
        <f>IF(ISBLANK(sensor_data[[#This Row],[EC]]), sensor_data[[#This Row],[average]], sensor_data[[#This Row],[EC]])</f>
        <v>10</v>
      </c>
      <c r="S1615" t="str">
        <f>IF(sensor_data[[#This Row],[Filled Energy Consumption]]&gt;AVERAGE(sensor_data[Filled Energy Consumption]), "High", "Low")</f>
        <v>Low</v>
      </c>
      <c r="T1615" t="s">
        <v>475</v>
      </c>
      <c r="U1615" t="b">
        <v>0</v>
      </c>
      <c r="V1615">
        <v>19</v>
      </c>
      <c r="W1615">
        <v>0</v>
      </c>
      <c r="X1615" t="s">
        <v>19</v>
      </c>
    </row>
    <row r="1616" spans="1:24" x14ac:dyDescent="0.3">
      <c r="A1616" s="1">
        <v>45467.586284722223</v>
      </c>
      <c r="B1616" s="1" t="str">
        <f>TEXT(sensor_data[[#This Row],[Timestamp]], "MMMM")</f>
        <v>June</v>
      </c>
      <c r="C16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16" s="2">
        <f>MONTH(sensor_data[[#This Row],[Timestamp]])</f>
        <v>6</v>
      </c>
      <c r="E1616" s="2">
        <f>DAY(sensor_data[[#This Row],[Timestamp]])</f>
        <v>24</v>
      </c>
      <c r="F1616" t="s">
        <v>458</v>
      </c>
      <c r="H1616">
        <v>79.5</v>
      </c>
      <c r="I1616">
        <v>60.4</v>
      </c>
      <c r="J1616" t="b">
        <v>0</v>
      </c>
      <c r="K1616">
        <v>2</v>
      </c>
      <c r="L1616" t="str">
        <f>IF(sensor_data[[#This Row],[HVAC Setting]]&lt;=2, "Low", IF(sensor_data[[#This Row],[HVAC Setting]]=3, "Normal", "High"))</f>
        <v>Low</v>
      </c>
      <c r="M1616">
        <v>10</v>
      </c>
      <c r="N1616">
        <v>10</v>
      </c>
      <c r="O1616">
        <f>(sensor_data[[#This Row],[Energy Consumption]]-AVERAGE(sensor_data[Energy Consumption]))/_xlfn.STDEV.P(sensor_data[Energy Consumption])</f>
        <v>-0.13257981561817916</v>
      </c>
      <c r="P1616" t="str">
        <f>IF(ABS(sensor_data[[#This Row],[z_zcore]])&gt;3, "Outlier", "Normal")</f>
        <v>Normal</v>
      </c>
      <c r="Q1616">
        <f>AVERAGEIF(sensor_data[Unit ID], sensor_data[[#This Row],[Unit ID]], sensor_data[EC])</f>
        <v>18.368703703703698</v>
      </c>
      <c r="R1616">
        <f>IF(ISBLANK(sensor_data[[#This Row],[EC]]), sensor_data[[#This Row],[average]], sensor_data[[#This Row],[EC]])</f>
        <v>10</v>
      </c>
      <c r="S1616" t="str">
        <f>IF(sensor_data[[#This Row],[Filled Energy Consumption]]&gt;AVERAGE(sensor_data[Filled Energy Consumption]), "High", "Low")</f>
        <v>Low</v>
      </c>
      <c r="T1616" t="s">
        <v>408</v>
      </c>
      <c r="U1616" t="b">
        <v>0</v>
      </c>
      <c r="V1616">
        <v>15</v>
      </c>
      <c r="W1616">
        <v>1</v>
      </c>
      <c r="X1616" t="s">
        <v>19</v>
      </c>
    </row>
    <row r="1617" spans="1:24" x14ac:dyDescent="0.3">
      <c r="A1617" s="1">
        <v>45537.017106481479</v>
      </c>
      <c r="B1617" s="1" t="str">
        <f>TEXT(sensor_data[[#This Row],[Timestamp]], "MMMM")</f>
        <v>September</v>
      </c>
      <c r="C16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17" s="2">
        <f>MONTH(sensor_data[[#This Row],[Timestamp]])</f>
        <v>9</v>
      </c>
      <c r="E1617" s="2">
        <f>DAY(sensor_data[[#This Row],[Timestamp]])</f>
        <v>2</v>
      </c>
      <c r="F1617" t="s">
        <v>458</v>
      </c>
      <c r="H1617">
        <v>64.8</v>
      </c>
      <c r="I1617">
        <v>52.2</v>
      </c>
      <c r="J1617" t="b">
        <v>0</v>
      </c>
      <c r="K1617">
        <v>1</v>
      </c>
      <c r="L1617" t="str">
        <f>IF(sensor_data[[#This Row],[HVAC Setting]]&lt;=2, "Low", IF(sensor_data[[#This Row],[HVAC Setting]]=3, "Normal", "High"))</f>
        <v>Low</v>
      </c>
      <c r="M1617">
        <v>5</v>
      </c>
      <c r="N1617">
        <v>5</v>
      </c>
      <c r="O1617">
        <f>(sensor_data[[#This Row],[Energy Consumption]]-AVERAGE(sensor_data[Energy Consumption]))/_xlfn.STDEV.P(sensor_data[Energy Consumption])</f>
        <v>-0.19072140568551499</v>
      </c>
      <c r="P1617" t="str">
        <f>IF(ABS(sensor_data[[#This Row],[z_zcore]])&gt;3, "Outlier", "Normal")</f>
        <v>Normal</v>
      </c>
      <c r="Q1617">
        <f>AVERAGEIF(sensor_data[Unit ID], sensor_data[[#This Row],[Unit ID]], sensor_data[EC])</f>
        <v>18.368703703703698</v>
      </c>
      <c r="R1617">
        <f>IF(ISBLANK(sensor_data[[#This Row],[EC]]), sensor_data[[#This Row],[average]], sensor_data[[#This Row],[EC]])</f>
        <v>5</v>
      </c>
      <c r="S1617" t="str">
        <f>IF(sensor_data[[#This Row],[Filled Energy Consumption]]&gt;AVERAGE(sensor_data[Filled Energy Consumption]), "High", "Low")</f>
        <v>Low</v>
      </c>
      <c r="T1617" t="s">
        <v>225</v>
      </c>
      <c r="U1617" t="b">
        <v>0</v>
      </c>
      <c r="V1617">
        <v>17</v>
      </c>
      <c r="W1617">
        <v>0</v>
      </c>
      <c r="X1617" t="s">
        <v>14</v>
      </c>
    </row>
    <row r="1618" spans="1:24" x14ac:dyDescent="0.3">
      <c r="A1618" s="1">
        <v>45432.930914351855</v>
      </c>
      <c r="B1618" s="1" t="str">
        <f>TEXT(sensor_data[[#This Row],[Timestamp]], "MMMM")</f>
        <v>May</v>
      </c>
      <c r="C16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18" s="2">
        <f>MONTH(sensor_data[[#This Row],[Timestamp]])</f>
        <v>5</v>
      </c>
      <c r="E1618" s="2">
        <f>DAY(sensor_data[[#This Row],[Timestamp]])</f>
        <v>20</v>
      </c>
      <c r="F1618" t="s">
        <v>458</v>
      </c>
      <c r="H1618">
        <v>61.8</v>
      </c>
      <c r="I1618">
        <v>34.299999999999997</v>
      </c>
      <c r="J1618" t="b">
        <v>0</v>
      </c>
      <c r="K1618">
        <v>3</v>
      </c>
      <c r="L1618" t="str">
        <f>IF(sensor_data[[#This Row],[HVAC Setting]]&lt;=2, "Low", IF(sensor_data[[#This Row],[HVAC Setting]]=3, "Normal", "High"))</f>
        <v>Normal</v>
      </c>
      <c r="M1618">
        <v>15</v>
      </c>
      <c r="N1618">
        <v>15</v>
      </c>
      <c r="O1618">
        <f>(sensor_data[[#This Row],[Energy Consumption]]-AVERAGE(sensor_data[Energy Consumption]))/_xlfn.STDEV.P(sensor_data[Energy Consumption])</f>
        <v>-7.4438225550843368E-2</v>
      </c>
      <c r="P1618" t="str">
        <f>IF(ABS(sensor_data[[#This Row],[z_zcore]])&gt;3, "Outlier", "Normal")</f>
        <v>Normal</v>
      </c>
      <c r="Q1618">
        <f>AVERAGEIF(sensor_data[Unit ID], sensor_data[[#This Row],[Unit ID]], sensor_data[EC])</f>
        <v>18.368703703703698</v>
      </c>
      <c r="R1618">
        <f>IF(ISBLANK(sensor_data[[#This Row],[EC]]), sensor_data[[#This Row],[average]], sensor_data[[#This Row],[EC]])</f>
        <v>15</v>
      </c>
      <c r="S1618" t="str">
        <f>IF(sensor_data[[#This Row],[Filled Energy Consumption]]&gt;AVERAGE(sensor_data[Filled Energy Consumption]), "High", "Low")</f>
        <v>Low</v>
      </c>
      <c r="T1618" t="s">
        <v>232</v>
      </c>
      <c r="U1618" t="b">
        <v>0</v>
      </c>
      <c r="V1618">
        <v>6</v>
      </c>
      <c r="W1618">
        <v>0</v>
      </c>
      <c r="X1618" t="s">
        <v>14</v>
      </c>
    </row>
    <row r="1619" spans="1:24" x14ac:dyDescent="0.3">
      <c r="A1619" s="1">
        <v>45301.745891203704</v>
      </c>
      <c r="B1619" s="1" t="str">
        <f>TEXT(sensor_data[[#This Row],[Timestamp]], "MMMM")</f>
        <v>January</v>
      </c>
      <c r="C16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19" s="2">
        <f>MONTH(sensor_data[[#This Row],[Timestamp]])</f>
        <v>1</v>
      </c>
      <c r="E1619" s="2">
        <f>DAY(sensor_data[[#This Row],[Timestamp]])</f>
        <v>10</v>
      </c>
      <c r="F1619" t="s">
        <v>458</v>
      </c>
      <c r="H1619">
        <v>55.7</v>
      </c>
      <c r="I1619">
        <v>26.1</v>
      </c>
      <c r="J1619" t="b">
        <v>1</v>
      </c>
      <c r="K1619">
        <v>4</v>
      </c>
      <c r="L1619" t="str">
        <f>IF(sensor_data[[#This Row],[HVAC Setting]]&lt;=2, "Low", IF(sensor_data[[#This Row],[HVAC Setting]]=3, "Normal", "High"))</f>
        <v>High</v>
      </c>
      <c r="O1619">
        <f>(sensor_data[[#This Row],[Energy Consumption]]-AVERAGE(sensor_data[Energy Consumption]))/_xlfn.STDEV.P(sensor_data[Energy Consumption])</f>
        <v>-0.24886299575285079</v>
      </c>
      <c r="P1619" t="str">
        <f>IF(ABS(sensor_data[[#This Row],[z_zcore]])&gt;3, "Outlier", "Normal")</f>
        <v>Normal</v>
      </c>
      <c r="Q1619">
        <f>AVERAGEIF(sensor_data[Unit ID], sensor_data[[#This Row],[Unit ID]], sensor_data[EC])</f>
        <v>18.368703703703698</v>
      </c>
      <c r="R1619">
        <f>IF(ISBLANK(sensor_data[[#This Row],[EC]]), sensor_data[[#This Row],[average]], sensor_data[[#This Row],[EC]])</f>
        <v>18.368703703703698</v>
      </c>
      <c r="S1619" t="str">
        <f>IF(sensor_data[[#This Row],[Filled Energy Consumption]]&gt;AVERAGE(sensor_data[Filled Energy Consumption]), "High", "Low")</f>
        <v>High</v>
      </c>
      <c r="T1619" t="s">
        <v>391</v>
      </c>
      <c r="U1619" t="b">
        <v>1</v>
      </c>
      <c r="V1619">
        <v>19</v>
      </c>
      <c r="W1619">
        <v>1</v>
      </c>
      <c r="X1619" t="s">
        <v>19</v>
      </c>
    </row>
    <row r="1620" spans="1:24" x14ac:dyDescent="0.3">
      <c r="A1620" s="1">
        <v>45535.75440972222</v>
      </c>
      <c r="B1620" s="1" t="str">
        <f>TEXT(sensor_data[[#This Row],[Timestamp]], "MMMM")</f>
        <v>August</v>
      </c>
      <c r="C16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20" s="2">
        <f>MONTH(sensor_data[[#This Row],[Timestamp]])</f>
        <v>8</v>
      </c>
      <c r="E1620" s="2">
        <f>DAY(sensor_data[[#This Row],[Timestamp]])</f>
        <v>31</v>
      </c>
      <c r="F1620" t="s">
        <v>458</v>
      </c>
      <c r="H1620">
        <v>98</v>
      </c>
      <c r="I1620">
        <v>47.9</v>
      </c>
      <c r="J1620" t="b">
        <v>1</v>
      </c>
      <c r="K1620">
        <v>5</v>
      </c>
      <c r="L1620" t="str">
        <f>IF(sensor_data[[#This Row],[HVAC Setting]]&lt;=2, "Low", IF(sensor_data[[#This Row],[HVAC Setting]]=3, "Normal", "High"))</f>
        <v>High</v>
      </c>
      <c r="M1620">
        <v>34.270000000000003</v>
      </c>
      <c r="N1620">
        <v>34.270000000000003</v>
      </c>
      <c r="O1620">
        <f>(sensor_data[[#This Row],[Energy Consumption]]-AVERAGE(sensor_data[Energy Consumption]))/_xlfn.STDEV.P(sensor_data[Energy Consumption])</f>
        <v>0.14963946256866886</v>
      </c>
      <c r="P1620" t="str">
        <f>IF(ABS(sensor_data[[#This Row],[z_zcore]])&gt;3, "Outlier", "Normal")</f>
        <v>Normal</v>
      </c>
      <c r="Q1620">
        <f>AVERAGEIF(sensor_data[Unit ID], sensor_data[[#This Row],[Unit ID]], sensor_data[EC])</f>
        <v>18.368703703703698</v>
      </c>
      <c r="R1620">
        <f>IF(ISBLANK(sensor_data[[#This Row],[EC]]), sensor_data[[#This Row],[average]], sensor_data[[#This Row],[EC]])</f>
        <v>34.270000000000003</v>
      </c>
      <c r="S1620" t="str">
        <f>IF(sensor_data[[#This Row],[Filled Energy Consumption]]&gt;AVERAGE(sensor_data[Filled Energy Consumption]), "High", "Low")</f>
        <v>High</v>
      </c>
      <c r="T1620" t="s">
        <v>306</v>
      </c>
      <c r="U1620" t="b">
        <v>1</v>
      </c>
      <c r="V1620">
        <v>16</v>
      </c>
      <c r="W1620">
        <v>1</v>
      </c>
      <c r="X1620" t="s">
        <v>17</v>
      </c>
    </row>
    <row r="1621" spans="1:24" x14ac:dyDescent="0.3">
      <c r="A1621" s="1">
        <v>45636.238402777781</v>
      </c>
      <c r="B1621" s="1" t="str">
        <f>TEXT(sensor_data[[#This Row],[Timestamp]], "MMMM")</f>
        <v>December</v>
      </c>
      <c r="C16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21" s="2">
        <f>MONTH(sensor_data[[#This Row],[Timestamp]])</f>
        <v>12</v>
      </c>
      <c r="E1621" s="2">
        <f>DAY(sensor_data[[#This Row],[Timestamp]])</f>
        <v>10</v>
      </c>
      <c r="F1621" t="s">
        <v>458</v>
      </c>
      <c r="H1621">
        <v>36.200000000000003</v>
      </c>
      <c r="I1621">
        <v>35</v>
      </c>
      <c r="J1621" t="b">
        <v>0</v>
      </c>
      <c r="K1621">
        <v>2</v>
      </c>
      <c r="L1621" t="str">
        <f>IF(sensor_data[[#This Row],[HVAC Setting]]&lt;=2, "Low", IF(sensor_data[[#This Row],[HVAC Setting]]=3, "Normal", "High"))</f>
        <v>Low</v>
      </c>
      <c r="M1621">
        <v>12</v>
      </c>
      <c r="N1621">
        <v>12</v>
      </c>
      <c r="O1621">
        <f>(sensor_data[[#This Row],[Energy Consumption]]-AVERAGE(sensor_data[Energy Consumption]))/_xlfn.STDEV.P(sensor_data[Energy Consumption])</f>
        <v>-0.10932317959124485</v>
      </c>
      <c r="P1621" t="str">
        <f>IF(ABS(sensor_data[[#This Row],[z_zcore]])&gt;3, "Outlier", "Normal")</f>
        <v>Normal</v>
      </c>
      <c r="Q1621">
        <f>AVERAGEIF(sensor_data[Unit ID], sensor_data[[#This Row],[Unit ID]], sensor_data[EC])</f>
        <v>18.368703703703698</v>
      </c>
      <c r="R1621">
        <f>IF(ISBLANK(sensor_data[[#This Row],[EC]]), sensor_data[[#This Row],[average]], sensor_data[[#This Row],[EC]])</f>
        <v>12</v>
      </c>
      <c r="S1621" t="str">
        <f>IF(sensor_data[[#This Row],[Filled Energy Consumption]]&gt;AVERAGE(sensor_data[Filled Energy Consumption]), "High", "Low")</f>
        <v>Low</v>
      </c>
      <c r="T1621" t="s">
        <v>244</v>
      </c>
      <c r="U1621" t="b">
        <v>0</v>
      </c>
      <c r="V1621">
        <v>21</v>
      </c>
      <c r="W1621">
        <v>1</v>
      </c>
      <c r="X1621" t="s">
        <v>19</v>
      </c>
    </row>
    <row r="1622" spans="1:24" x14ac:dyDescent="0.3">
      <c r="A1622" s="1">
        <v>45552.973009259258</v>
      </c>
      <c r="B1622" s="1" t="str">
        <f>TEXT(sensor_data[[#This Row],[Timestamp]], "MMMM")</f>
        <v>September</v>
      </c>
      <c r="C16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22" s="2">
        <f>MONTH(sensor_data[[#This Row],[Timestamp]])</f>
        <v>9</v>
      </c>
      <c r="E1622" s="2">
        <f>DAY(sensor_data[[#This Row],[Timestamp]])</f>
        <v>17</v>
      </c>
      <c r="F1622" t="s">
        <v>565</v>
      </c>
      <c r="H1622">
        <v>80.3</v>
      </c>
      <c r="I1622">
        <v>40.6</v>
      </c>
      <c r="J1622" t="b">
        <v>0</v>
      </c>
      <c r="K1622">
        <v>3</v>
      </c>
      <c r="L1622" t="str">
        <f>IF(sensor_data[[#This Row],[HVAC Setting]]&lt;=2, "Low", IF(sensor_data[[#This Row],[HVAC Setting]]=3, "Normal", "High"))</f>
        <v>Normal</v>
      </c>
      <c r="M1622">
        <v>16</v>
      </c>
      <c r="N1622">
        <v>16</v>
      </c>
      <c r="O1622">
        <f>(sensor_data[[#This Row],[Energy Consumption]]-AVERAGE(sensor_data[Energy Consumption]))/_xlfn.STDEV.P(sensor_data[Energy Consumption])</f>
        <v>-6.2809907537376211E-2</v>
      </c>
      <c r="P1622" t="str">
        <f>IF(ABS(sensor_data[[#This Row],[z_zcore]])&gt;3, "Outlier", "Normal")</f>
        <v>Normal</v>
      </c>
      <c r="Q1622">
        <f>AVERAGEIF(sensor_data[Unit ID], sensor_data[[#This Row],[Unit ID]], sensor_data[EC])</f>
        <v>16.252777777777776</v>
      </c>
      <c r="R1622">
        <f>IF(ISBLANK(sensor_data[[#This Row],[EC]]), sensor_data[[#This Row],[average]], sensor_data[[#This Row],[EC]])</f>
        <v>16</v>
      </c>
      <c r="S1622" t="str">
        <f>IF(sensor_data[[#This Row],[Filled Energy Consumption]]&gt;AVERAGE(sensor_data[Filled Energy Consumption]), "High", "Low")</f>
        <v>Low</v>
      </c>
      <c r="T1622" t="s">
        <v>22</v>
      </c>
      <c r="U1622" t="b">
        <v>0</v>
      </c>
      <c r="V1622">
        <v>19</v>
      </c>
      <c r="W1622">
        <v>0</v>
      </c>
      <c r="X1622" t="s">
        <v>17</v>
      </c>
    </row>
    <row r="1623" spans="1:24" x14ac:dyDescent="0.3">
      <c r="A1623" s="1">
        <v>45586.543043981481</v>
      </c>
      <c r="B1623" s="1" t="str">
        <f>TEXT(sensor_data[[#This Row],[Timestamp]], "MMMM")</f>
        <v>October</v>
      </c>
      <c r="C16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23" s="2">
        <f>MONTH(sensor_data[[#This Row],[Timestamp]])</f>
        <v>10</v>
      </c>
      <c r="E1623" s="2">
        <f>DAY(sensor_data[[#This Row],[Timestamp]])</f>
        <v>21</v>
      </c>
      <c r="F1623" t="s">
        <v>565</v>
      </c>
      <c r="H1623">
        <v>60.5</v>
      </c>
      <c r="I1623">
        <v>45.8</v>
      </c>
      <c r="J1623" t="b">
        <v>1</v>
      </c>
      <c r="K1623">
        <v>2</v>
      </c>
      <c r="L1623" t="str">
        <f>IF(sensor_data[[#This Row],[HVAC Setting]]&lt;=2, "Low", IF(sensor_data[[#This Row],[HVAC Setting]]=3, "Normal", "High"))</f>
        <v>Low</v>
      </c>
      <c r="M1623">
        <v>12.94</v>
      </c>
      <c r="N1623">
        <v>12.94</v>
      </c>
      <c r="O1623">
        <f>(sensor_data[[#This Row],[Energy Consumption]]-AVERAGE(sensor_data[Energy Consumption]))/_xlfn.STDEV.P(sensor_data[Energy Consumption])</f>
        <v>-9.8392560658585732E-2</v>
      </c>
      <c r="P1623" t="str">
        <f>IF(ABS(sensor_data[[#This Row],[z_zcore]])&gt;3, "Outlier", "Normal")</f>
        <v>Normal</v>
      </c>
      <c r="Q1623">
        <f>AVERAGEIF(sensor_data[Unit ID], sensor_data[[#This Row],[Unit ID]], sensor_data[EC])</f>
        <v>16.252777777777776</v>
      </c>
      <c r="R1623">
        <f>IF(ISBLANK(sensor_data[[#This Row],[EC]]), sensor_data[[#This Row],[average]], sensor_data[[#This Row],[EC]])</f>
        <v>12.94</v>
      </c>
      <c r="S1623" t="str">
        <f>IF(sensor_data[[#This Row],[Filled Energy Consumption]]&gt;AVERAGE(sensor_data[Filled Energy Consumption]), "High", "Low")</f>
        <v>Low</v>
      </c>
      <c r="T1623" t="s">
        <v>166</v>
      </c>
      <c r="U1623" t="b">
        <v>1</v>
      </c>
      <c r="V1623">
        <v>24</v>
      </c>
      <c r="W1623">
        <v>0</v>
      </c>
      <c r="X1623" t="s">
        <v>17</v>
      </c>
    </row>
    <row r="1624" spans="1:24" x14ac:dyDescent="0.3">
      <c r="A1624" s="1">
        <v>45316.75540509259</v>
      </c>
      <c r="B1624" s="1" t="str">
        <f>TEXT(sensor_data[[#This Row],[Timestamp]], "MMMM")</f>
        <v>January</v>
      </c>
      <c r="C16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24" s="2">
        <f>MONTH(sensor_data[[#This Row],[Timestamp]])</f>
        <v>1</v>
      </c>
      <c r="E1624" s="2">
        <f>DAY(sensor_data[[#This Row],[Timestamp]])</f>
        <v>25</v>
      </c>
      <c r="F1624" t="s">
        <v>565</v>
      </c>
      <c r="H1624">
        <v>57.8</v>
      </c>
      <c r="I1624">
        <v>39.4</v>
      </c>
      <c r="J1624" t="b">
        <v>1</v>
      </c>
      <c r="K1624">
        <v>5</v>
      </c>
      <c r="L1624" t="str">
        <f>IF(sensor_data[[#This Row],[HVAC Setting]]&lt;=2, "Low", IF(sensor_data[[#This Row],[HVAC Setting]]=3, "Normal", "High"))</f>
        <v>High</v>
      </c>
      <c r="M1624">
        <v>28.78</v>
      </c>
      <c r="N1624">
        <v>28.78</v>
      </c>
      <c r="O1624">
        <f>(sensor_data[[#This Row],[Energy Consumption]]-AVERAGE(sensor_data[Energy Consumption]))/_xlfn.STDEV.P(sensor_data[Energy Consumption])</f>
        <v>8.5799996674734119E-2</v>
      </c>
      <c r="P1624" t="str">
        <f>IF(ABS(sensor_data[[#This Row],[z_zcore]])&gt;3, "Outlier", "Normal")</f>
        <v>Normal</v>
      </c>
      <c r="Q1624">
        <f>AVERAGEIF(sensor_data[Unit ID], sensor_data[[#This Row],[Unit ID]], sensor_data[EC])</f>
        <v>16.252777777777776</v>
      </c>
      <c r="R1624">
        <f>IF(ISBLANK(sensor_data[[#This Row],[EC]]), sensor_data[[#This Row],[average]], sensor_data[[#This Row],[EC]])</f>
        <v>28.78</v>
      </c>
      <c r="S1624" t="str">
        <f>IF(sensor_data[[#This Row],[Filled Energy Consumption]]&gt;AVERAGE(sensor_data[Filled Energy Consumption]), "High", "Low")</f>
        <v>High</v>
      </c>
      <c r="T1624" t="s">
        <v>445</v>
      </c>
      <c r="U1624" t="b">
        <v>1</v>
      </c>
      <c r="V1624">
        <v>24</v>
      </c>
      <c r="W1624">
        <v>1</v>
      </c>
      <c r="X1624" t="s">
        <v>17</v>
      </c>
    </row>
    <row r="1625" spans="1:24" x14ac:dyDescent="0.3">
      <c r="A1625" s="1">
        <v>45348.325972222221</v>
      </c>
      <c r="B1625" s="1" t="str">
        <f>TEXT(sensor_data[[#This Row],[Timestamp]], "MMMM")</f>
        <v>February</v>
      </c>
      <c r="C16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25" s="2">
        <f>MONTH(sensor_data[[#This Row],[Timestamp]])</f>
        <v>2</v>
      </c>
      <c r="E1625" s="2">
        <f>DAY(sensor_data[[#This Row],[Timestamp]])</f>
        <v>26</v>
      </c>
      <c r="F1625" t="s">
        <v>565</v>
      </c>
      <c r="H1625">
        <v>42.1</v>
      </c>
      <c r="I1625">
        <v>33.299999999999997</v>
      </c>
      <c r="J1625" t="b">
        <v>1</v>
      </c>
      <c r="K1625">
        <v>3</v>
      </c>
      <c r="L1625" t="str">
        <f>IF(sensor_data[[#This Row],[HVAC Setting]]&lt;=2, "Low", IF(sensor_data[[#This Row],[HVAC Setting]]=3, "Normal", "High"))</f>
        <v>Normal</v>
      </c>
      <c r="O1625">
        <f>(sensor_data[[#This Row],[Energy Consumption]]-AVERAGE(sensor_data[Energy Consumption]))/_xlfn.STDEV.P(sensor_data[Energy Consumption])</f>
        <v>-0.24886299575285079</v>
      </c>
      <c r="P1625" t="str">
        <f>IF(ABS(sensor_data[[#This Row],[z_zcore]])&gt;3, "Outlier", "Normal")</f>
        <v>Normal</v>
      </c>
      <c r="Q1625">
        <f>AVERAGEIF(sensor_data[Unit ID], sensor_data[[#This Row],[Unit ID]], sensor_data[EC])</f>
        <v>16.252777777777776</v>
      </c>
      <c r="R1625">
        <f>IF(ISBLANK(sensor_data[[#This Row],[EC]]), sensor_data[[#This Row],[average]], sensor_data[[#This Row],[EC]])</f>
        <v>16.252777777777776</v>
      </c>
      <c r="S1625" t="str">
        <f>IF(sensor_data[[#This Row],[Filled Energy Consumption]]&gt;AVERAGE(sensor_data[Filled Energy Consumption]), "High", "Low")</f>
        <v>Low</v>
      </c>
      <c r="T1625" t="s">
        <v>164</v>
      </c>
      <c r="U1625" t="b">
        <v>1</v>
      </c>
      <c r="V1625">
        <v>14</v>
      </c>
      <c r="W1625">
        <v>1</v>
      </c>
      <c r="X1625" t="s">
        <v>19</v>
      </c>
    </row>
    <row r="1626" spans="1:24" x14ac:dyDescent="0.3">
      <c r="A1626" s="1">
        <v>45348.623900462961</v>
      </c>
      <c r="B1626" s="1" t="str">
        <f>TEXT(sensor_data[[#This Row],[Timestamp]], "MMMM")</f>
        <v>February</v>
      </c>
      <c r="C16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26" s="2">
        <f>MONTH(sensor_data[[#This Row],[Timestamp]])</f>
        <v>2</v>
      </c>
      <c r="E1626" s="2">
        <f>DAY(sensor_data[[#This Row],[Timestamp]])</f>
        <v>26</v>
      </c>
      <c r="F1626" t="s">
        <v>565</v>
      </c>
      <c r="H1626">
        <v>53.1</v>
      </c>
      <c r="I1626">
        <v>34</v>
      </c>
      <c r="J1626" t="b">
        <v>0</v>
      </c>
      <c r="K1626">
        <v>2</v>
      </c>
      <c r="L1626" t="str">
        <f>IF(sensor_data[[#This Row],[HVAC Setting]]&lt;=2, "Low", IF(sensor_data[[#This Row],[HVAC Setting]]=3, "Normal", "High"))</f>
        <v>Low</v>
      </c>
      <c r="M1626">
        <v>11</v>
      </c>
      <c r="N1626">
        <v>11</v>
      </c>
      <c r="O1626">
        <f>(sensor_data[[#This Row],[Energy Consumption]]-AVERAGE(sensor_data[Energy Consumption]))/_xlfn.STDEV.P(sensor_data[Energy Consumption])</f>
        <v>-0.12095149760471202</v>
      </c>
      <c r="P1626" t="str">
        <f>IF(ABS(sensor_data[[#This Row],[z_zcore]])&gt;3, "Outlier", "Normal")</f>
        <v>Normal</v>
      </c>
      <c r="Q1626">
        <f>AVERAGEIF(sensor_data[Unit ID], sensor_data[[#This Row],[Unit ID]], sensor_data[EC])</f>
        <v>16.252777777777776</v>
      </c>
      <c r="R1626">
        <f>IF(ISBLANK(sensor_data[[#This Row],[EC]]), sensor_data[[#This Row],[average]], sensor_data[[#This Row],[EC]])</f>
        <v>11</v>
      </c>
      <c r="S1626" t="str">
        <f>IF(sensor_data[[#This Row],[Filled Energy Consumption]]&gt;AVERAGE(sensor_data[Filled Energy Consumption]), "High", "Low")</f>
        <v>Low</v>
      </c>
      <c r="T1626" t="s">
        <v>478</v>
      </c>
      <c r="U1626" t="b">
        <v>0</v>
      </c>
      <c r="V1626">
        <v>24</v>
      </c>
      <c r="W1626">
        <v>1</v>
      </c>
      <c r="X1626" t="s">
        <v>17</v>
      </c>
    </row>
    <row r="1627" spans="1:24" x14ac:dyDescent="0.3">
      <c r="A1627" s="1">
        <v>45595.816238425927</v>
      </c>
      <c r="B1627" s="1" t="str">
        <f>TEXT(sensor_data[[#This Row],[Timestamp]], "MMMM")</f>
        <v>October</v>
      </c>
      <c r="C16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27" s="2">
        <f>MONTH(sensor_data[[#This Row],[Timestamp]])</f>
        <v>10</v>
      </c>
      <c r="E1627" s="2">
        <f>DAY(sensor_data[[#This Row],[Timestamp]])</f>
        <v>30</v>
      </c>
      <c r="F1627" t="s">
        <v>565</v>
      </c>
      <c r="H1627">
        <v>72.599999999999994</v>
      </c>
      <c r="I1627">
        <v>30.6</v>
      </c>
      <c r="J1627" t="b">
        <v>1</v>
      </c>
      <c r="K1627">
        <v>4</v>
      </c>
      <c r="L1627" t="str">
        <f>IF(sensor_data[[#This Row],[HVAC Setting]]&lt;=2, "Low", IF(sensor_data[[#This Row],[HVAC Setting]]=3, "Normal", "High"))</f>
        <v>High</v>
      </c>
      <c r="M1627">
        <v>24.15</v>
      </c>
      <c r="N1627">
        <v>24.15</v>
      </c>
      <c r="O1627">
        <f>(sensor_data[[#This Row],[Energy Consumption]]-AVERAGE(sensor_data[Energy Consumption]))/_xlfn.STDEV.P(sensor_data[Energy Consumption])</f>
        <v>3.1960884272381133E-2</v>
      </c>
      <c r="P1627" t="str">
        <f>IF(ABS(sensor_data[[#This Row],[z_zcore]])&gt;3, "Outlier", "Normal")</f>
        <v>Normal</v>
      </c>
      <c r="Q1627">
        <f>AVERAGEIF(sensor_data[Unit ID], sensor_data[[#This Row],[Unit ID]], sensor_data[EC])</f>
        <v>16.252777777777776</v>
      </c>
      <c r="R1627">
        <f>IF(ISBLANK(sensor_data[[#This Row],[EC]]), sensor_data[[#This Row],[average]], sensor_data[[#This Row],[EC]])</f>
        <v>24.15</v>
      </c>
      <c r="S1627" t="str">
        <f>IF(sensor_data[[#This Row],[Filled Energy Consumption]]&gt;AVERAGE(sensor_data[Filled Energy Consumption]), "High", "Low")</f>
        <v>High</v>
      </c>
      <c r="T1627" t="s">
        <v>387</v>
      </c>
      <c r="U1627" t="b">
        <v>1</v>
      </c>
      <c r="V1627">
        <v>21</v>
      </c>
      <c r="W1627">
        <v>0</v>
      </c>
      <c r="X1627" t="s">
        <v>19</v>
      </c>
    </row>
    <row r="1628" spans="1:24" x14ac:dyDescent="0.3">
      <c r="A1628" s="1">
        <v>45330.330405092594</v>
      </c>
      <c r="B1628" s="1" t="str">
        <f>TEXT(sensor_data[[#This Row],[Timestamp]], "MMMM")</f>
        <v>February</v>
      </c>
      <c r="C16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28" s="2">
        <f>MONTH(sensor_data[[#This Row],[Timestamp]])</f>
        <v>2</v>
      </c>
      <c r="E1628" s="2">
        <f>DAY(sensor_data[[#This Row],[Timestamp]])</f>
        <v>8</v>
      </c>
      <c r="F1628" t="s">
        <v>565</v>
      </c>
      <c r="H1628">
        <v>40.5</v>
      </c>
      <c r="I1628">
        <v>35.700000000000003</v>
      </c>
      <c r="J1628" t="b">
        <v>0</v>
      </c>
      <c r="K1628">
        <v>3</v>
      </c>
      <c r="L1628" t="str">
        <f>IF(sensor_data[[#This Row],[HVAC Setting]]&lt;=2, "Low", IF(sensor_data[[#This Row],[HVAC Setting]]=3, "Normal", "High"))</f>
        <v>Normal</v>
      </c>
      <c r="M1628">
        <v>17</v>
      </c>
      <c r="N1628">
        <v>17</v>
      </c>
      <c r="O1628">
        <f>(sensor_data[[#This Row],[Energy Consumption]]-AVERAGE(sensor_data[Energy Consumption]))/_xlfn.STDEV.P(sensor_data[Energy Consumption])</f>
        <v>-5.1181589523909048E-2</v>
      </c>
      <c r="P1628" t="str">
        <f>IF(ABS(sensor_data[[#This Row],[z_zcore]])&gt;3, "Outlier", "Normal")</f>
        <v>Normal</v>
      </c>
      <c r="Q1628">
        <f>AVERAGEIF(sensor_data[Unit ID], sensor_data[[#This Row],[Unit ID]], sensor_data[EC])</f>
        <v>16.252777777777776</v>
      </c>
      <c r="R1628">
        <f>IF(ISBLANK(sensor_data[[#This Row],[EC]]), sensor_data[[#This Row],[average]], sensor_data[[#This Row],[EC]])</f>
        <v>17</v>
      </c>
      <c r="S1628" t="str">
        <f>IF(sensor_data[[#This Row],[Filled Energy Consumption]]&gt;AVERAGE(sensor_data[Filled Energy Consumption]), "High", "Low")</f>
        <v>Low</v>
      </c>
      <c r="T1628" t="s">
        <v>336</v>
      </c>
      <c r="U1628" t="b">
        <v>0</v>
      </c>
      <c r="V1628">
        <v>5</v>
      </c>
      <c r="W1628">
        <v>1</v>
      </c>
      <c r="X1628" t="s">
        <v>14</v>
      </c>
    </row>
    <row r="1629" spans="1:24" x14ac:dyDescent="0.3">
      <c r="A1629" s="1">
        <v>45421.828576388885</v>
      </c>
      <c r="B1629" s="1" t="str">
        <f>TEXT(sensor_data[[#This Row],[Timestamp]], "MMMM")</f>
        <v>May</v>
      </c>
      <c r="C16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29" s="2">
        <f>MONTH(sensor_data[[#This Row],[Timestamp]])</f>
        <v>5</v>
      </c>
      <c r="E1629" s="2">
        <f>DAY(sensor_data[[#This Row],[Timestamp]])</f>
        <v>9</v>
      </c>
      <c r="F1629" t="s">
        <v>565</v>
      </c>
      <c r="H1629">
        <v>72.099999999999994</v>
      </c>
      <c r="I1629">
        <v>41.4</v>
      </c>
      <c r="J1629" t="b">
        <v>1</v>
      </c>
      <c r="K1629">
        <v>3</v>
      </c>
      <c r="L1629" t="str">
        <f>IF(sensor_data[[#This Row],[HVAC Setting]]&lt;=2, "Low", IF(sensor_data[[#This Row],[HVAC Setting]]=3, "Normal", "High"))</f>
        <v>Normal</v>
      </c>
      <c r="M1629">
        <v>19.43</v>
      </c>
      <c r="N1629">
        <v>19.43</v>
      </c>
      <c r="O1629">
        <f>(sensor_data[[#This Row],[Energy Consumption]]-AVERAGE(sensor_data[Energy Consumption]))/_xlfn.STDEV.P(sensor_data[Energy Consumption])</f>
        <v>-2.2924776751183856E-2</v>
      </c>
      <c r="P1629" t="str">
        <f>IF(ABS(sensor_data[[#This Row],[z_zcore]])&gt;3, "Outlier", "Normal")</f>
        <v>Normal</v>
      </c>
      <c r="Q1629">
        <f>AVERAGEIF(sensor_data[Unit ID], sensor_data[[#This Row],[Unit ID]], sensor_data[EC])</f>
        <v>16.252777777777776</v>
      </c>
      <c r="R1629">
        <f>IF(ISBLANK(sensor_data[[#This Row],[EC]]), sensor_data[[#This Row],[average]], sensor_data[[#This Row],[EC]])</f>
        <v>19.43</v>
      </c>
      <c r="S1629" t="str">
        <f>IF(sensor_data[[#This Row],[Filled Energy Consumption]]&gt;AVERAGE(sensor_data[Filled Energy Consumption]), "High", "Low")</f>
        <v>High</v>
      </c>
      <c r="T1629" t="s">
        <v>133</v>
      </c>
      <c r="U1629" t="b">
        <v>1</v>
      </c>
      <c r="V1629">
        <v>5</v>
      </c>
      <c r="W1629">
        <v>1</v>
      </c>
      <c r="X1629" t="s">
        <v>14</v>
      </c>
    </row>
    <row r="1630" spans="1:24" x14ac:dyDescent="0.3">
      <c r="A1630" s="1">
        <v>45363.942789351851</v>
      </c>
      <c r="B1630" s="1" t="str">
        <f>TEXT(sensor_data[[#This Row],[Timestamp]], "MMMM")</f>
        <v>March</v>
      </c>
      <c r="C16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30" s="2">
        <f>MONTH(sensor_data[[#This Row],[Timestamp]])</f>
        <v>3</v>
      </c>
      <c r="E1630" s="2">
        <f>DAY(sensor_data[[#This Row],[Timestamp]])</f>
        <v>12</v>
      </c>
      <c r="F1630" t="s">
        <v>565</v>
      </c>
      <c r="H1630">
        <v>72.900000000000006</v>
      </c>
      <c r="I1630">
        <v>44.8</v>
      </c>
      <c r="J1630" t="b">
        <v>0</v>
      </c>
      <c r="K1630">
        <v>1</v>
      </c>
      <c r="L1630" t="str">
        <f>IF(sensor_data[[#This Row],[HVAC Setting]]&lt;=2, "Low", IF(sensor_data[[#This Row],[HVAC Setting]]=3, "Normal", "High"))</f>
        <v>Low</v>
      </c>
      <c r="M1630">
        <v>5</v>
      </c>
      <c r="N1630">
        <v>5</v>
      </c>
      <c r="O1630">
        <f>(sensor_data[[#This Row],[Energy Consumption]]-AVERAGE(sensor_data[Energy Consumption]))/_xlfn.STDEV.P(sensor_data[Energy Consumption])</f>
        <v>-0.19072140568551499</v>
      </c>
      <c r="P1630" t="str">
        <f>IF(ABS(sensor_data[[#This Row],[z_zcore]])&gt;3, "Outlier", "Normal")</f>
        <v>Normal</v>
      </c>
      <c r="Q1630">
        <f>AVERAGEIF(sensor_data[Unit ID], sensor_data[[#This Row],[Unit ID]], sensor_data[EC])</f>
        <v>16.252777777777776</v>
      </c>
      <c r="R1630">
        <f>IF(ISBLANK(sensor_data[[#This Row],[EC]]), sensor_data[[#This Row],[average]], sensor_data[[#This Row],[EC]])</f>
        <v>5</v>
      </c>
      <c r="S1630" t="str">
        <f>IF(sensor_data[[#This Row],[Filled Energy Consumption]]&gt;AVERAGE(sensor_data[Filled Energy Consumption]), "High", "Low")</f>
        <v>Low</v>
      </c>
      <c r="T1630" t="s">
        <v>231</v>
      </c>
      <c r="U1630" t="b">
        <v>0</v>
      </c>
      <c r="V1630">
        <v>16</v>
      </c>
      <c r="W1630">
        <v>1</v>
      </c>
      <c r="X1630" t="s">
        <v>17</v>
      </c>
    </row>
    <row r="1631" spans="1:24" x14ac:dyDescent="0.3">
      <c r="A1631" s="1">
        <v>45392.063506944447</v>
      </c>
      <c r="B1631" s="1" t="str">
        <f>TEXT(sensor_data[[#This Row],[Timestamp]], "MMMM")</f>
        <v>April</v>
      </c>
      <c r="C16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31" s="2">
        <f>MONTH(sensor_data[[#This Row],[Timestamp]])</f>
        <v>4</v>
      </c>
      <c r="E1631" s="2">
        <f>DAY(sensor_data[[#This Row],[Timestamp]])</f>
        <v>10</v>
      </c>
      <c r="F1631" t="s">
        <v>565</v>
      </c>
      <c r="H1631">
        <v>61</v>
      </c>
      <c r="I1631">
        <v>33.5</v>
      </c>
      <c r="J1631" t="b">
        <v>1</v>
      </c>
      <c r="K1631">
        <v>1</v>
      </c>
      <c r="L1631" t="str">
        <f>IF(sensor_data[[#This Row],[HVAC Setting]]&lt;=2, "Low", IF(sensor_data[[#This Row],[HVAC Setting]]=3, "Normal", "High"))</f>
        <v>Low</v>
      </c>
      <c r="M1631">
        <v>7.14</v>
      </c>
      <c r="N1631">
        <v>7.14</v>
      </c>
      <c r="O1631">
        <f>(sensor_data[[#This Row],[Energy Consumption]]-AVERAGE(sensor_data[Energy Consumption]))/_xlfn.STDEV.P(sensor_data[Energy Consumption])</f>
        <v>-0.16583680513669524</v>
      </c>
      <c r="P1631" t="str">
        <f>IF(ABS(sensor_data[[#This Row],[z_zcore]])&gt;3, "Outlier", "Normal")</f>
        <v>Normal</v>
      </c>
      <c r="Q1631">
        <f>AVERAGEIF(sensor_data[Unit ID], sensor_data[[#This Row],[Unit ID]], sensor_data[EC])</f>
        <v>16.252777777777776</v>
      </c>
      <c r="R1631">
        <f>IF(ISBLANK(sensor_data[[#This Row],[EC]]), sensor_data[[#This Row],[average]], sensor_data[[#This Row],[EC]])</f>
        <v>7.14</v>
      </c>
      <c r="S1631" t="str">
        <f>IF(sensor_data[[#This Row],[Filled Energy Consumption]]&gt;AVERAGE(sensor_data[Filled Energy Consumption]), "High", "Low")</f>
        <v>Low</v>
      </c>
      <c r="T1631" t="s">
        <v>180</v>
      </c>
      <c r="U1631" t="b">
        <v>1</v>
      </c>
      <c r="V1631">
        <v>20</v>
      </c>
      <c r="W1631">
        <v>0</v>
      </c>
      <c r="X1631" t="s">
        <v>19</v>
      </c>
    </row>
    <row r="1632" spans="1:24" x14ac:dyDescent="0.3">
      <c r="A1632" s="1">
        <v>45592.342430555553</v>
      </c>
      <c r="B1632" s="1" t="str">
        <f>TEXT(sensor_data[[#This Row],[Timestamp]], "MMMM")</f>
        <v>October</v>
      </c>
      <c r="C16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32" s="2">
        <f>MONTH(sensor_data[[#This Row],[Timestamp]])</f>
        <v>10</v>
      </c>
      <c r="E1632" s="2">
        <f>DAY(sensor_data[[#This Row],[Timestamp]])</f>
        <v>27</v>
      </c>
      <c r="F1632" t="s">
        <v>565</v>
      </c>
      <c r="H1632">
        <v>78.2</v>
      </c>
      <c r="I1632">
        <v>52.1</v>
      </c>
      <c r="J1632" t="b">
        <v>1</v>
      </c>
      <c r="K1632">
        <v>3.5</v>
      </c>
      <c r="L1632" t="str">
        <f>IF(sensor_data[[#This Row],[HVAC Setting]]&lt;=2, "Low", IF(sensor_data[[#This Row],[HVAC Setting]]=3, "Normal", "High"))</f>
        <v>High</v>
      </c>
      <c r="M1632">
        <v>19.600000000000001</v>
      </c>
      <c r="N1632">
        <v>19.600000000000001</v>
      </c>
      <c r="O1632">
        <f>(sensor_data[[#This Row],[Energy Consumption]]-AVERAGE(sensor_data[Energy Consumption]))/_xlfn.STDEV.P(sensor_data[Energy Consumption])</f>
        <v>-2.0947962688894418E-2</v>
      </c>
      <c r="P1632" t="str">
        <f>IF(ABS(sensor_data[[#This Row],[z_zcore]])&gt;3, "Outlier", "Normal")</f>
        <v>Normal</v>
      </c>
      <c r="Q1632">
        <f>AVERAGEIF(sensor_data[Unit ID], sensor_data[[#This Row],[Unit ID]], sensor_data[EC])</f>
        <v>16.252777777777776</v>
      </c>
      <c r="R1632">
        <f>IF(ISBLANK(sensor_data[[#This Row],[EC]]), sensor_data[[#This Row],[average]], sensor_data[[#This Row],[EC]])</f>
        <v>19.600000000000001</v>
      </c>
      <c r="S1632" t="str">
        <f>IF(sensor_data[[#This Row],[Filled Energy Consumption]]&gt;AVERAGE(sensor_data[Filled Energy Consumption]), "High", "Low")</f>
        <v>High</v>
      </c>
      <c r="T1632" t="s">
        <v>145</v>
      </c>
      <c r="U1632" t="b">
        <v>1</v>
      </c>
      <c r="V1632">
        <v>6</v>
      </c>
      <c r="W1632">
        <v>1</v>
      </c>
      <c r="X1632" t="s">
        <v>19</v>
      </c>
    </row>
    <row r="1633" spans="1:24" x14ac:dyDescent="0.3">
      <c r="A1633" s="1">
        <v>45572.257696759261</v>
      </c>
      <c r="B1633" s="1" t="str">
        <f>TEXT(sensor_data[[#This Row],[Timestamp]], "MMMM")</f>
        <v>October</v>
      </c>
      <c r="C16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33" s="2">
        <f>MONTH(sensor_data[[#This Row],[Timestamp]])</f>
        <v>10</v>
      </c>
      <c r="E1633" s="2">
        <f>DAY(sensor_data[[#This Row],[Timestamp]])</f>
        <v>7</v>
      </c>
      <c r="F1633" t="s">
        <v>565</v>
      </c>
      <c r="H1633">
        <v>79.2</v>
      </c>
      <c r="I1633">
        <v>47</v>
      </c>
      <c r="J1633" t="b">
        <v>1</v>
      </c>
      <c r="K1633">
        <v>4</v>
      </c>
      <c r="L1633" t="str">
        <f>IF(sensor_data[[#This Row],[HVAC Setting]]&lt;=2, "Low", IF(sensor_data[[#This Row],[HVAC Setting]]=3, "Normal", "High"))</f>
        <v>High</v>
      </c>
      <c r="M1633">
        <v>23.63</v>
      </c>
      <c r="N1633">
        <v>23.63</v>
      </c>
      <c r="O1633">
        <f>(sensor_data[[#This Row],[Energy Consumption]]-AVERAGE(sensor_data[Energy Consumption]))/_xlfn.STDEV.P(sensor_data[Energy Consumption])</f>
        <v>2.5914158905378213E-2</v>
      </c>
      <c r="P1633" t="str">
        <f>IF(ABS(sensor_data[[#This Row],[z_zcore]])&gt;3, "Outlier", "Normal")</f>
        <v>Normal</v>
      </c>
      <c r="Q1633">
        <f>AVERAGEIF(sensor_data[Unit ID], sensor_data[[#This Row],[Unit ID]], sensor_data[EC])</f>
        <v>16.252777777777776</v>
      </c>
      <c r="R1633">
        <f>IF(ISBLANK(sensor_data[[#This Row],[EC]]), sensor_data[[#This Row],[average]], sensor_data[[#This Row],[EC]])</f>
        <v>23.63</v>
      </c>
      <c r="S1633" t="str">
        <f>IF(sensor_data[[#This Row],[Filled Energy Consumption]]&gt;AVERAGE(sensor_data[Filled Energy Consumption]), "High", "Low")</f>
        <v>High</v>
      </c>
      <c r="T1633" t="s">
        <v>223</v>
      </c>
      <c r="U1633" t="b">
        <v>1</v>
      </c>
      <c r="V1633">
        <v>15</v>
      </c>
      <c r="W1633">
        <v>1</v>
      </c>
      <c r="X1633" t="s">
        <v>17</v>
      </c>
    </row>
    <row r="1634" spans="1:24" x14ac:dyDescent="0.3">
      <c r="A1634" s="1">
        <v>45557.561365740738</v>
      </c>
      <c r="B1634" s="1" t="str">
        <f>TEXT(sensor_data[[#This Row],[Timestamp]], "MMMM")</f>
        <v>September</v>
      </c>
      <c r="C16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34" s="2">
        <f>MONTH(sensor_data[[#This Row],[Timestamp]])</f>
        <v>9</v>
      </c>
      <c r="E1634" s="2">
        <f>DAY(sensor_data[[#This Row],[Timestamp]])</f>
        <v>22</v>
      </c>
      <c r="F1634" t="s">
        <v>565</v>
      </c>
      <c r="H1634">
        <v>74.400000000000006</v>
      </c>
      <c r="I1634">
        <v>44</v>
      </c>
      <c r="J1634" t="b">
        <v>0</v>
      </c>
      <c r="K1634">
        <v>1.5</v>
      </c>
      <c r="L1634" t="str">
        <f>IF(sensor_data[[#This Row],[HVAC Setting]]&lt;=2, "Low", IF(sensor_data[[#This Row],[HVAC Setting]]=3, "Normal", "High"))</f>
        <v>Low</v>
      </c>
      <c r="O1634">
        <f>(sensor_data[[#This Row],[Energy Consumption]]-AVERAGE(sensor_data[Energy Consumption]))/_xlfn.STDEV.P(sensor_data[Energy Consumption])</f>
        <v>-0.24886299575285079</v>
      </c>
      <c r="P1634" t="str">
        <f>IF(ABS(sensor_data[[#This Row],[z_zcore]])&gt;3, "Outlier", "Normal")</f>
        <v>Normal</v>
      </c>
      <c r="Q1634">
        <f>AVERAGEIF(sensor_data[Unit ID], sensor_data[[#This Row],[Unit ID]], sensor_data[EC])</f>
        <v>16.252777777777776</v>
      </c>
      <c r="R1634">
        <f>IF(ISBLANK(sensor_data[[#This Row],[EC]]), sensor_data[[#This Row],[average]], sensor_data[[#This Row],[EC]])</f>
        <v>16.252777777777776</v>
      </c>
      <c r="S1634" t="str">
        <f>IF(sensor_data[[#This Row],[Filled Energy Consumption]]&gt;AVERAGE(sensor_data[Filled Energy Consumption]), "High", "Low")</f>
        <v>Low</v>
      </c>
      <c r="T1634" t="s">
        <v>296</v>
      </c>
      <c r="U1634" t="b">
        <v>0</v>
      </c>
      <c r="V1634">
        <v>9</v>
      </c>
      <c r="W1634">
        <v>0</v>
      </c>
      <c r="X1634" t="s">
        <v>19</v>
      </c>
    </row>
    <row r="1635" spans="1:24" x14ac:dyDescent="0.3">
      <c r="A1635" s="1">
        <v>45619.483206018522</v>
      </c>
      <c r="B1635" s="1" t="str">
        <f>TEXT(sensor_data[[#This Row],[Timestamp]], "MMMM")</f>
        <v>November</v>
      </c>
      <c r="C16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35" s="2">
        <f>MONTH(sensor_data[[#This Row],[Timestamp]])</f>
        <v>11</v>
      </c>
      <c r="E1635" s="2">
        <f>DAY(sensor_data[[#This Row],[Timestamp]])</f>
        <v>23</v>
      </c>
      <c r="F1635" t="s">
        <v>565</v>
      </c>
      <c r="H1635">
        <v>65.7</v>
      </c>
      <c r="I1635">
        <v>34.1</v>
      </c>
      <c r="J1635" t="b">
        <v>0</v>
      </c>
      <c r="K1635">
        <v>3.5</v>
      </c>
      <c r="L1635" t="str">
        <f>IF(sensor_data[[#This Row],[HVAC Setting]]&lt;=2, "Low", IF(sensor_data[[#This Row],[HVAC Setting]]=3, "Normal", "High"))</f>
        <v>High</v>
      </c>
      <c r="M1635">
        <v>18.38</v>
      </c>
      <c r="N1635">
        <v>18.38</v>
      </c>
      <c r="O1635">
        <f>(sensor_data[[#This Row],[Energy Consumption]]-AVERAGE(sensor_data[Energy Consumption]))/_xlfn.STDEV.P(sensor_data[Energy Consumption])</f>
        <v>-3.513451066532438E-2</v>
      </c>
      <c r="P1635" t="str">
        <f>IF(ABS(sensor_data[[#This Row],[z_zcore]])&gt;3, "Outlier", "Normal")</f>
        <v>Normal</v>
      </c>
      <c r="Q1635">
        <f>AVERAGEIF(sensor_data[Unit ID], sensor_data[[#This Row],[Unit ID]], sensor_data[EC])</f>
        <v>16.252777777777776</v>
      </c>
      <c r="R1635">
        <f>IF(ISBLANK(sensor_data[[#This Row],[EC]]), sensor_data[[#This Row],[average]], sensor_data[[#This Row],[EC]])</f>
        <v>18.38</v>
      </c>
      <c r="S1635" t="str">
        <f>IF(sensor_data[[#This Row],[Filled Energy Consumption]]&gt;AVERAGE(sensor_data[Filled Energy Consumption]), "High", "Low")</f>
        <v>High</v>
      </c>
      <c r="T1635" t="s">
        <v>475</v>
      </c>
      <c r="U1635" t="b">
        <v>0</v>
      </c>
      <c r="V1635">
        <v>6</v>
      </c>
      <c r="W1635">
        <v>0</v>
      </c>
      <c r="X1635" t="s">
        <v>19</v>
      </c>
    </row>
    <row r="1636" spans="1:24" x14ac:dyDescent="0.3">
      <c r="A1636" s="1">
        <v>45360.328761574077</v>
      </c>
      <c r="B1636" s="1" t="str">
        <f>TEXT(sensor_data[[#This Row],[Timestamp]], "MMMM")</f>
        <v>March</v>
      </c>
      <c r="C16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36" s="2">
        <f>MONTH(sensor_data[[#This Row],[Timestamp]])</f>
        <v>3</v>
      </c>
      <c r="E1636" s="2">
        <f>DAY(sensor_data[[#This Row],[Timestamp]])</f>
        <v>9</v>
      </c>
      <c r="F1636" t="s">
        <v>565</v>
      </c>
      <c r="H1636">
        <v>75</v>
      </c>
      <c r="I1636">
        <v>36.700000000000003</v>
      </c>
      <c r="J1636" t="b">
        <v>1</v>
      </c>
      <c r="K1636">
        <v>2.5</v>
      </c>
      <c r="L1636" t="str">
        <f>IF(sensor_data[[#This Row],[HVAC Setting]]&lt;=2, "Low", IF(sensor_data[[#This Row],[HVAC Setting]]=3, "Normal", "High"))</f>
        <v>High</v>
      </c>
      <c r="M1636">
        <v>14.29</v>
      </c>
      <c r="N1636">
        <v>14.29</v>
      </c>
      <c r="O1636">
        <f>(sensor_data[[#This Row],[Energy Consumption]]-AVERAGE(sensor_data[Energy Consumption]))/_xlfn.STDEV.P(sensor_data[Energy Consumption])</f>
        <v>-8.2694331340405061E-2</v>
      </c>
      <c r="P1636" t="str">
        <f>IF(ABS(sensor_data[[#This Row],[z_zcore]])&gt;3, "Outlier", "Normal")</f>
        <v>Normal</v>
      </c>
      <c r="Q1636">
        <f>AVERAGEIF(sensor_data[Unit ID], sensor_data[[#This Row],[Unit ID]], sensor_data[EC])</f>
        <v>16.252777777777776</v>
      </c>
      <c r="R1636">
        <f>IF(ISBLANK(sensor_data[[#This Row],[EC]]), sensor_data[[#This Row],[average]], sensor_data[[#This Row],[EC]])</f>
        <v>14.29</v>
      </c>
      <c r="S1636" t="str">
        <f>IF(sensor_data[[#This Row],[Filled Energy Consumption]]&gt;AVERAGE(sensor_data[Filled Energy Consumption]), "High", "Low")</f>
        <v>Low</v>
      </c>
      <c r="T1636" t="s">
        <v>566</v>
      </c>
      <c r="U1636" t="b">
        <v>1</v>
      </c>
      <c r="V1636">
        <v>17</v>
      </c>
      <c r="W1636">
        <v>1</v>
      </c>
      <c r="X1636" t="s">
        <v>17</v>
      </c>
    </row>
    <row r="1637" spans="1:24" x14ac:dyDescent="0.3">
      <c r="A1637" s="1">
        <v>45361.570763888885</v>
      </c>
      <c r="B1637" s="1" t="str">
        <f>TEXT(sensor_data[[#This Row],[Timestamp]], "MMMM")</f>
        <v>March</v>
      </c>
      <c r="C16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37" s="2">
        <f>MONTH(sensor_data[[#This Row],[Timestamp]])</f>
        <v>3</v>
      </c>
      <c r="E1637" s="2">
        <f>DAY(sensor_data[[#This Row],[Timestamp]])</f>
        <v>10</v>
      </c>
      <c r="F1637" t="s">
        <v>565</v>
      </c>
      <c r="H1637">
        <v>67.400000000000006</v>
      </c>
      <c r="I1637">
        <v>45.5</v>
      </c>
      <c r="J1637" t="b">
        <v>1</v>
      </c>
      <c r="K1637">
        <v>3.5</v>
      </c>
      <c r="L1637" t="str">
        <f>IF(sensor_data[[#This Row],[HVAC Setting]]&lt;=2, "Low", IF(sensor_data[[#This Row],[HVAC Setting]]=3, "Normal", "High"))</f>
        <v>High</v>
      </c>
      <c r="M1637">
        <v>20.32</v>
      </c>
      <c r="N1637">
        <v>20.32</v>
      </c>
      <c r="O1637">
        <f>(sensor_data[[#This Row],[Energy Consumption]]-AVERAGE(sensor_data[Energy Consumption]))/_xlfn.STDEV.P(sensor_data[Energy Consumption])</f>
        <v>-1.2575573719198074E-2</v>
      </c>
      <c r="P1637" t="str">
        <f>IF(ABS(sensor_data[[#This Row],[z_zcore]])&gt;3, "Outlier", "Normal")</f>
        <v>Normal</v>
      </c>
      <c r="Q1637">
        <f>AVERAGEIF(sensor_data[Unit ID], sensor_data[[#This Row],[Unit ID]], sensor_data[EC])</f>
        <v>16.252777777777776</v>
      </c>
      <c r="R1637">
        <f>IF(ISBLANK(sensor_data[[#This Row],[EC]]), sensor_data[[#This Row],[average]], sensor_data[[#This Row],[EC]])</f>
        <v>20.32</v>
      </c>
      <c r="S1637" t="str">
        <f>IF(sensor_data[[#This Row],[Filled Energy Consumption]]&gt;AVERAGE(sensor_data[Filled Energy Consumption]), "High", "Low")</f>
        <v>High</v>
      </c>
      <c r="T1637" t="s">
        <v>488</v>
      </c>
      <c r="U1637" t="b">
        <v>1</v>
      </c>
      <c r="V1637">
        <v>1</v>
      </c>
      <c r="W1637">
        <v>0</v>
      </c>
      <c r="X1637" t="s">
        <v>14</v>
      </c>
    </row>
    <row r="1638" spans="1:24" x14ac:dyDescent="0.3">
      <c r="A1638" s="1">
        <v>45569.723333333335</v>
      </c>
      <c r="B1638" s="1" t="str">
        <f>TEXT(sensor_data[[#This Row],[Timestamp]], "MMMM")</f>
        <v>October</v>
      </c>
      <c r="C16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38" s="2">
        <f>MONTH(sensor_data[[#This Row],[Timestamp]])</f>
        <v>10</v>
      </c>
      <c r="E1638" s="2">
        <f>DAY(sensor_data[[#This Row],[Timestamp]])</f>
        <v>4</v>
      </c>
      <c r="F1638" t="s">
        <v>565</v>
      </c>
      <c r="H1638">
        <v>78.900000000000006</v>
      </c>
      <c r="I1638">
        <v>34.6</v>
      </c>
      <c r="J1638" t="b">
        <v>0</v>
      </c>
      <c r="K1638">
        <v>3</v>
      </c>
      <c r="L1638" t="str">
        <f>IF(sensor_data[[#This Row],[HVAC Setting]]&lt;=2, "Low", IF(sensor_data[[#This Row],[HVAC Setting]]=3, "Normal", "High"))</f>
        <v>Normal</v>
      </c>
      <c r="M1638">
        <v>16.5</v>
      </c>
      <c r="N1638">
        <v>16.5</v>
      </c>
      <c r="O1638">
        <f>(sensor_data[[#This Row],[Energy Consumption]]-AVERAGE(sensor_data[Energy Consumption]))/_xlfn.STDEV.P(sensor_data[Energy Consumption])</f>
        <v>-5.6995748530642633E-2</v>
      </c>
      <c r="P1638" t="str">
        <f>IF(ABS(sensor_data[[#This Row],[z_zcore]])&gt;3, "Outlier", "Normal")</f>
        <v>Normal</v>
      </c>
      <c r="Q1638">
        <f>AVERAGEIF(sensor_data[Unit ID], sensor_data[[#This Row],[Unit ID]], sensor_data[EC])</f>
        <v>16.252777777777776</v>
      </c>
      <c r="R1638">
        <f>IF(ISBLANK(sensor_data[[#This Row],[EC]]), sensor_data[[#This Row],[average]], sensor_data[[#This Row],[EC]])</f>
        <v>16.5</v>
      </c>
      <c r="S1638" t="str">
        <f>IF(sensor_data[[#This Row],[Filled Energy Consumption]]&gt;AVERAGE(sensor_data[Filled Energy Consumption]), "High", "Low")</f>
        <v>Low</v>
      </c>
      <c r="T1638" t="s">
        <v>138</v>
      </c>
      <c r="U1638" t="b">
        <v>0</v>
      </c>
      <c r="V1638">
        <v>1</v>
      </c>
      <c r="W1638">
        <v>1</v>
      </c>
      <c r="X1638" t="s">
        <v>14</v>
      </c>
    </row>
    <row r="1639" spans="1:24" x14ac:dyDescent="0.3">
      <c r="A1639" s="1">
        <v>45557.859351851854</v>
      </c>
      <c r="B1639" s="1" t="str">
        <f>TEXT(sensor_data[[#This Row],[Timestamp]], "MMMM")</f>
        <v>September</v>
      </c>
      <c r="C16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39" s="2">
        <f>MONTH(sensor_data[[#This Row],[Timestamp]])</f>
        <v>9</v>
      </c>
      <c r="E1639" s="2">
        <f>DAY(sensor_data[[#This Row],[Timestamp]])</f>
        <v>22</v>
      </c>
      <c r="F1639" t="s">
        <v>565</v>
      </c>
      <c r="H1639">
        <v>72.2</v>
      </c>
      <c r="I1639">
        <v>55.3</v>
      </c>
      <c r="J1639" t="b">
        <v>1</v>
      </c>
      <c r="K1639">
        <v>3.5</v>
      </c>
      <c r="L1639" t="str">
        <f>IF(sensor_data[[#This Row],[HVAC Setting]]&lt;=2, "Low", IF(sensor_data[[#This Row],[HVAC Setting]]=3, "Normal", "High"))</f>
        <v>High</v>
      </c>
      <c r="M1639">
        <v>21.39</v>
      </c>
      <c r="N1639">
        <v>21.39</v>
      </c>
      <c r="O1639">
        <f>(sensor_data[[#This Row],[Energy Consumption]]-AVERAGE(sensor_data[Energy Consumption]))/_xlfn.STDEV.P(sensor_data[Energy Consumption])</f>
        <v>-1.3327344478820908E-4</v>
      </c>
      <c r="P1639" t="str">
        <f>IF(ABS(sensor_data[[#This Row],[z_zcore]])&gt;3, "Outlier", "Normal")</f>
        <v>Normal</v>
      </c>
      <c r="Q1639">
        <f>AVERAGEIF(sensor_data[Unit ID], sensor_data[[#This Row],[Unit ID]], sensor_data[EC])</f>
        <v>16.252777777777776</v>
      </c>
      <c r="R1639">
        <f>IF(ISBLANK(sensor_data[[#This Row],[EC]]), sensor_data[[#This Row],[average]], sensor_data[[#This Row],[EC]])</f>
        <v>21.39</v>
      </c>
      <c r="S1639" t="str">
        <f>IF(sensor_data[[#This Row],[Filled Energy Consumption]]&gt;AVERAGE(sensor_data[Filled Energy Consumption]), "High", "Low")</f>
        <v>High</v>
      </c>
      <c r="T1639" t="s">
        <v>334</v>
      </c>
      <c r="U1639" t="b">
        <v>1</v>
      </c>
      <c r="V1639">
        <v>23</v>
      </c>
      <c r="W1639">
        <v>1</v>
      </c>
      <c r="X1639" t="s">
        <v>17</v>
      </c>
    </row>
    <row r="1640" spans="1:24" x14ac:dyDescent="0.3">
      <c r="A1640" s="1">
        <v>45587.405150462961</v>
      </c>
      <c r="B1640" s="1" t="str">
        <f>TEXT(sensor_data[[#This Row],[Timestamp]], "MMMM")</f>
        <v>October</v>
      </c>
      <c r="C16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40" s="2">
        <f>MONTH(sensor_data[[#This Row],[Timestamp]])</f>
        <v>10</v>
      </c>
      <c r="E1640" s="2">
        <f>DAY(sensor_data[[#This Row],[Timestamp]])</f>
        <v>22</v>
      </c>
      <c r="F1640" t="s">
        <v>565</v>
      </c>
      <c r="H1640">
        <v>72.400000000000006</v>
      </c>
      <c r="I1640">
        <v>37.6</v>
      </c>
      <c r="J1640" t="b">
        <v>0</v>
      </c>
      <c r="K1640">
        <v>3</v>
      </c>
      <c r="L1640" t="str">
        <f>IF(sensor_data[[#This Row],[HVAC Setting]]&lt;=2, "Low", IF(sensor_data[[#This Row],[HVAC Setting]]=3, "Normal", "High"))</f>
        <v>Normal</v>
      </c>
      <c r="M1640">
        <v>16</v>
      </c>
      <c r="N1640">
        <v>16</v>
      </c>
      <c r="O1640">
        <f>(sensor_data[[#This Row],[Energy Consumption]]-AVERAGE(sensor_data[Energy Consumption]))/_xlfn.STDEV.P(sensor_data[Energy Consumption])</f>
        <v>-6.2809907537376211E-2</v>
      </c>
      <c r="P1640" t="str">
        <f>IF(ABS(sensor_data[[#This Row],[z_zcore]])&gt;3, "Outlier", "Normal")</f>
        <v>Normal</v>
      </c>
      <c r="Q1640">
        <f>AVERAGEIF(sensor_data[Unit ID], sensor_data[[#This Row],[Unit ID]], sensor_data[EC])</f>
        <v>16.252777777777776</v>
      </c>
      <c r="R1640">
        <f>IF(ISBLANK(sensor_data[[#This Row],[EC]]), sensor_data[[#This Row],[average]], sensor_data[[#This Row],[EC]])</f>
        <v>16</v>
      </c>
      <c r="S1640" t="str">
        <f>IF(sensor_data[[#This Row],[Filled Energy Consumption]]&gt;AVERAGE(sensor_data[Filled Energy Consumption]), "High", "Low")</f>
        <v>Low</v>
      </c>
      <c r="T1640" t="s">
        <v>278</v>
      </c>
      <c r="U1640" t="b">
        <v>0</v>
      </c>
      <c r="V1640">
        <v>12</v>
      </c>
      <c r="W1640">
        <v>0</v>
      </c>
      <c r="X1640" t="s">
        <v>14</v>
      </c>
    </row>
    <row r="1641" spans="1:24" x14ac:dyDescent="0.3">
      <c r="A1641" s="1">
        <v>45597.096238425926</v>
      </c>
      <c r="B1641" s="1" t="str">
        <f>TEXT(sensor_data[[#This Row],[Timestamp]], "MMMM")</f>
        <v>November</v>
      </c>
      <c r="C16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41" s="2">
        <f>MONTH(sensor_data[[#This Row],[Timestamp]])</f>
        <v>11</v>
      </c>
      <c r="E1641" s="2">
        <f>DAY(sensor_data[[#This Row],[Timestamp]])</f>
        <v>1</v>
      </c>
      <c r="F1641" t="s">
        <v>565</v>
      </c>
      <c r="H1641">
        <v>62.5</v>
      </c>
      <c r="I1641">
        <v>52.7</v>
      </c>
      <c r="J1641" t="b">
        <v>0</v>
      </c>
      <c r="K1641">
        <v>0</v>
      </c>
      <c r="L1641" t="str">
        <f>IF(sensor_data[[#This Row],[HVAC Setting]]&lt;=2, "Low", IF(sensor_data[[#This Row],[HVAC Setting]]=3, "Normal", "High"))</f>
        <v>Low</v>
      </c>
      <c r="M1641">
        <v>1</v>
      </c>
      <c r="N1641">
        <v>1</v>
      </c>
      <c r="O1641">
        <f>(sensor_data[[#This Row],[Energy Consumption]]-AVERAGE(sensor_data[Energy Consumption]))/_xlfn.STDEV.P(sensor_data[Energy Consumption])</f>
        <v>-0.23723467773938361</v>
      </c>
      <c r="P1641" t="str">
        <f>IF(ABS(sensor_data[[#This Row],[z_zcore]])&gt;3, "Outlier", "Normal")</f>
        <v>Normal</v>
      </c>
      <c r="Q1641">
        <f>AVERAGEIF(sensor_data[Unit ID], sensor_data[[#This Row],[Unit ID]], sensor_data[EC])</f>
        <v>16.252777777777776</v>
      </c>
      <c r="R1641">
        <f>IF(ISBLANK(sensor_data[[#This Row],[EC]]), sensor_data[[#This Row],[average]], sensor_data[[#This Row],[EC]])</f>
        <v>1</v>
      </c>
      <c r="S1641" t="str">
        <f>IF(sensor_data[[#This Row],[Filled Energy Consumption]]&gt;AVERAGE(sensor_data[Filled Energy Consumption]), "High", "Low")</f>
        <v>Low</v>
      </c>
      <c r="T1641" t="s">
        <v>112</v>
      </c>
      <c r="U1641" t="b">
        <v>0</v>
      </c>
      <c r="V1641">
        <v>5</v>
      </c>
      <c r="W1641">
        <v>0</v>
      </c>
      <c r="X1641" t="s">
        <v>19</v>
      </c>
    </row>
    <row r="1642" spans="1:24" x14ac:dyDescent="0.3">
      <c r="A1642" s="1">
        <v>45525.175798611112</v>
      </c>
      <c r="B1642" s="1" t="str">
        <f>TEXT(sensor_data[[#This Row],[Timestamp]], "MMMM")</f>
        <v>August</v>
      </c>
      <c r="C16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42" s="2">
        <f>MONTH(sensor_data[[#This Row],[Timestamp]])</f>
        <v>8</v>
      </c>
      <c r="E1642" s="2">
        <f>DAY(sensor_data[[#This Row],[Timestamp]])</f>
        <v>21</v>
      </c>
      <c r="F1642" t="s">
        <v>567</v>
      </c>
      <c r="H1642">
        <v>79.5</v>
      </c>
      <c r="I1642">
        <v>53.1</v>
      </c>
      <c r="J1642" t="b">
        <v>0</v>
      </c>
      <c r="K1642">
        <v>1</v>
      </c>
      <c r="L1642" t="str">
        <f>IF(sensor_data[[#This Row],[HVAC Setting]]&lt;=2, "Low", IF(sensor_data[[#This Row],[HVAC Setting]]=3, "Normal", "High"))</f>
        <v>Low</v>
      </c>
      <c r="M1642">
        <v>5</v>
      </c>
      <c r="N1642">
        <v>5</v>
      </c>
      <c r="O1642">
        <f>(sensor_data[[#This Row],[Energy Consumption]]-AVERAGE(sensor_data[Energy Consumption]))/_xlfn.STDEV.P(sensor_data[Energy Consumption])</f>
        <v>-0.19072140568551499</v>
      </c>
      <c r="P1642" t="str">
        <f>IF(ABS(sensor_data[[#This Row],[z_zcore]])&gt;3, "Outlier", "Normal")</f>
        <v>Normal</v>
      </c>
      <c r="Q1642">
        <f>AVERAGEIF(sensor_data[Unit ID], sensor_data[[#This Row],[Unit ID]], sensor_data[EC])</f>
        <v>18.16</v>
      </c>
      <c r="R1642">
        <f>IF(ISBLANK(sensor_data[[#This Row],[EC]]), sensor_data[[#This Row],[average]], sensor_data[[#This Row],[EC]])</f>
        <v>5</v>
      </c>
      <c r="S1642" t="str">
        <f>IF(sensor_data[[#This Row],[Filled Energy Consumption]]&gt;AVERAGE(sensor_data[Filled Energy Consumption]), "High", "Low")</f>
        <v>Low</v>
      </c>
      <c r="T1642" t="s">
        <v>140</v>
      </c>
      <c r="U1642" t="b">
        <v>0</v>
      </c>
      <c r="V1642">
        <v>18</v>
      </c>
      <c r="W1642">
        <v>0</v>
      </c>
      <c r="X1642" t="s">
        <v>19</v>
      </c>
    </row>
    <row r="1643" spans="1:24" x14ac:dyDescent="0.3">
      <c r="A1643" s="1">
        <v>45585.272094907406</v>
      </c>
      <c r="B1643" s="1" t="str">
        <f>TEXT(sensor_data[[#This Row],[Timestamp]], "MMMM")</f>
        <v>October</v>
      </c>
      <c r="C16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43" s="2">
        <f>MONTH(sensor_data[[#This Row],[Timestamp]])</f>
        <v>10</v>
      </c>
      <c r="E1643" s="2">
        <f>DAY(sensor_data[[#This Row],[Timestamp]])</f>
        <v>20</v>
      </c>
      <c r="F1643" t="s">
        <v>567</v>
      </c>
      <c r="H1643">
        <v>66.099999999999994</v>
      </c>
      <c r="I1643">
        <v>34</v>
      </c>
      <c r="J1643" t="b">
        <v>1</v>
      </c>
      <c r="K1643">
        <v>4.5</v>
      </c>
      <c r="L1643" t="str">
        <f>IF(sensor_data[[#This Row],[HVAC Setting]]&lt;=2, "Low", IF(sensor_data[[#This Row],[HVAC Setting]]=3, "Normal", "High"))</f>
        <v>High</v>
      </c>
      <c r="M1643">
        <v>25.94</v>
      </c>
      <c r="N1643">
        <v>25.94</v>
      </c>
      <c r="O1643">
        <f>(sensor_data[[#This Row],[Energy Consumption]]-AVERAGE(sensor_data[Energy Consumption]))/_xlfn.STDEV.P(sensor_data[Energy Consumption])</f>
        <v>5.277557351648738E-2</v>
      </c>
      <c r="P1643" t="str">
        <f>IF(ABS(sensor_data[[#This Row],[z_zcore]])&gt;3, "Outlier", "Normal")</f>
        <v>Normal</v>
      </c>
      <c r="Q1643">
        <f>AVERAGEIF(sensor_data[Unit ID], sensor_data[[#This Row],[Unit ID]], sensor_data[EC])</f>
        <v>18.16</v>
      </c>
      <c r="R1643">
        <f>IF(ISBLANK(sensor_data[[#This Row],[EC]]), sensor_data[[#This Row],[average]], sensor_data[[#This Row],[EC]])</f>
        <v>25.94</v>
      </c>
      <c r="S1643" t="str">
        <f>IF(sensor_data[[#This Row],[Filled Energy Consumption]]&gt;AVERAGE(sensor_data[Filled Energy Consumption]), "High", "Low")</f>
        <v>High</v>
      </c>
      <c r="T1643" t="s">
        <v>36</v>
      </c>
      <c r="U1643" t="b">
        <v>1</v>
      </c>
      <c r="V1643">
        <v>21</v>
      </c>
      <c r="W1643">
        <v>1</v>
      </c>
      <c r="X1643" t="s">
        <v>19</v>
      </c>
    </row>
    <row r="1644" spans="1:24" x14ac:dyDescent="0.3">
      <c r="A1644" s="1">
        <v>45629.69258101852</v>
      </c>
      <c r="B1644" s="1" t="str">
        <f>TEXT(sensor_data[[#This Row],[Timestamp]], "MMMM")</f>
        <v>December</v>
      </c>
      <c r="C16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44" s="2">
        <f>MONTH(sensor_data[[#This Row],[Timestamp]])</f>
        <v>12</v>
      </c>
      <c r="E1644" s="2">
        <f>DAY(sensor_data[[#This Row],[Timestamp]])</f>
        <v>3</v>
      </c>
      <c r="F1644" t="s">
        <v>567</v>
      </c>
      <c r="H1644">
        <v>36.6</v>
      </c>
      <c r="I1644">
        <v>38.5</v>
      </c>
      <c r="J1644" t="b">
        <v>0</v>
      </c>
      <c r="K1644">
        <v>2</v>
      </c>
      <c r="L1644" t="str">
        <f>IF(sensor_data[[#This Row],[HVAC Setting]]&lt;=2, "Low", IF(sensor_data[[#This Row],[HVAC Setting]]=3, "Normal", "High"))</f>
        <v>Low</v>
      </c>
      <c r="M1644">
        <v>13</v>
      </c>
      <c r="N1644">
        <v>13</v>
      </c>
      <c r="O1644">
        <f>(sensor_data[[#This Row],[Energy Consumption]]-AVERAGE(sensor_data[Energy Consumption]))/_xlfn.STDEV.P(sensor_data[Energy Consumption])</f>
        <v>-9.7694861577777695E-2</v>
      </c>
      <c r="P1644" t="str">
        <f>IF(ABS(sensor_data[[#This Row],[z_zcore]])&gt;3, "Outlier", "Normal")</f>
        <v>Normal</v>
      </c>
      <c r="Q1644">
        <f>AVERAGEIF(sensor_data[Unit ID], sensor_data[[#This Row],[Unit ID]], sensor_data[EC])</f>
        <v>18.16</v>
      </c>
      <c r="R1644">
        <f>IF(ISBLANK(sensor_data[[#This Row],[EC]]), sensor_data[[#This Row],[average]], sensor_data[[#This Row],[EC]])</f>
        <v>13</v>
      </c>
      <c r="S1644" t="str">
        <f>IF(sensor_data[[#This Row],[Filled Energy Consumption]]&gt;AVERAGE(sensor_data[Filled Energy Consumption]), "High", "Low")</f>
        <v>Low</v>
      </c>
      <c r="T1644" t="s">
        <v>127</v>
      </c>
      <c r="U1644" t="b">
        <v>0</v>
      </c>
      <c r="V1644">
        <v>14</v>
      </c>
      <c r="W1644">
        <v>1</v>
      </c>
      <c r="X1644" t="s">
        <v>17</v>
      </c>
    </row>
    <row r="1645" spans="1:24" x14ac:dyDescent="0.3">
      <c r="A1645" s="1">
        <v>45310.477025462962</v>
      </c>
      <c r="B1645" s="1" t="str">
        <f>TEXT(sensor_data[[#This Row],[Timestamp]], "MMMM")</f>
        <v>January</v>
      </c>
      <c r="C16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45" s="2">
        <f>MONTH(sensor_data[[#This Row],[Timestamp]])</f>
        <v>1</v>
      </c>
      <c r="E1645" s="2">
        <f>DAY(sensor_data[[#This Row],[Timestamp]])</f>
        <v>19</v>
      </c>
      <c r="F1645" t="s">
        <v>567</v>
      </c>
      <c r="H1645">
        <v>44.1</v>
      </c>
      <c r="I1645">
        <v>36.9</v>
      </c>
      <c r="J1645" t="b">
        <v>0</v>
      </c>
      <c r="K1645">
        <v>3</v>
      </c>
      <c r="L1645" t="str">
        <f>IF(sensor_data[[#This Row],[HVAC Setting]]&lt;=2, "Low", IF(sensor_data[[#This Row],[HVAC Setting]]=3, "Normal", "High"))</f>
        <v>Normal</v>
      </c>
      <c r="M1645">
        <v>17</v>
      </c>
      <c r="N1645">
        <v>17</v>
      </c>
      <c r="O1645">
        <f>(sensor_data[[#This Row],[Energy Consumption]]-AVERAGE(sensor_data[Energy Consumption]))/_xlfn.STDEV.P(sensor_data[Energy Consumption])</f>
        <v>-5.1181589523909048E-2</v>
      </c>
      <c r="P1645" t="str">
        <f>IF(ABS(sensor_data[[#This Row],[z_zcore]])&gt;3, "Outlier", "Normal")</f>
        <v>Normal</v>
      </c>
      <c r="Q1645">
        <f>AVERAGEIF(sensor_data[Unit ID], sensor_data[[#This Row],[Unit ID]], sensor_data[EC])</f>
        <v>18.16</v>
      </c>
      <c r="R1645">
        <f>IF(ISBLANK(sensor_data[[#This Row],[EC]]), sensor_data[[#This Row],[average]], sensor_data[[#This Row],[EC]])</f>
        <v>17</v>
      </c>
      <c r="S1645" t="str">
        <f>IF(sensor_data[[#This Row],[Filled Energy Consumption]]&gt;AVERAGE(sensor_data[Filled Energy Consumption]), "High", "Low")</f>
        <v>Low</v>
      </c>
      <c r="T1645" t="s">
        <v>339</v>
      </c>
      <c r="U1645" t="b">
        <v>0</v>
      </c>
      <c r="V1645">
        <v>6</v>
      </c>
      <c r="W1645">
        <v>1</v>
      </c>
      <c r="X1645" t="s">
        <v>14</v>
      </c>
    </row>
    <row r="1646" spans="1:24" x14ac:dyDescent="0.3">
      <c r="A1646" s="1">
        <v>45376.222581018519</v>
      </c>
      <c r="B1646" s="1" t="str">
        <f>TEXT(sensor_data[[#This Row],[Timestamp]], "MMMM")</f>
        <v>March</v>
      </c>
      <c r="C16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46" s="2">
        <f>MONTH(sensor_data[[#This Row],[Timestamp]])</f>
        <v>3</v>
      </c>
      <c r="E1646" s="2">
        <f>DAY(sensor_data[[#This Row],[Timestamp]])</f>
        <v>25</v>
      </c>
      <c r="F1646" t="s">
        <v>567</v>
      </c>
      <c r="H1646">
        <v>73.900000000000006</v>
      </c>
      <c r="I1646">
        <v>52.9</v>
      </c>
      <c r="J1646" t="b">
        <v>1</v>
      </c>
      <c r="K1646">
        <v>2</v>
      </c>
      <c r="L1646" t="str">
        <f>IF(sensor_data[[#This Row],[HVAC Setting]]&lt;=2, "Low", IF(sensor_data[[#This Row],[HVAC Setting]]=3, "Normal", "High"))</f>
        <v>Low</v>
      </c>
      <c r="M1646">
        <v>12.85</v>
      </c>
      <c r="N1646">
        <v>12.85</v>
      </c>
      <c r="O1646">
        <f>(sensor_data[[#This Row],[Energy Consumption]]-AVERAGE(sensor_data[Energy Consumption]))/_xlfn.STDEV.P(sensor_data[Energy Consumption])</f>
        <v>-9.9439109279797766E-2</v>
      </c>
      <c r="P1646" t="str">
        <f>IF(ABS(sensor_data[[#This Row],[z_zcore]])&gt;3, "Outlier", "Normal")</f>
        <v>Normal</v>
      </c>
      <c r="Q1646">
        <f>AVERAGEIF(sensor_data[Unit ID], sensor_data[[#This Row],[Unit ID]], sensor_data[EC])</f>
        <v>18.16</v>
      </c>
      <c r="R1646">
        <f>IF(ISBLANK(sensor_data[[#This Row],[EC]]), sensor_data[[#This Row],[average]], sensor_data[[#This Row],[EC]])</f>
        <v>12.85</v>
      </c>
      <c r="S1646" t="str">
        <f>IF(sensor_data[[#This Row],[Filled Energy Consumption]]&gt;AVERAGE(sensor_data[Filled Energy Consumption]), "High", "Low")</f>
        <v>Low</v>
      </c>
      <c r="T1646" t="s">
        <v>331</v>
      </c>
      <c r="U1646" t="b">
        <v>1</v>
      </c>
      <c r="V1646">
        <v>11</v>
      </c>
      <c r="W1646">
        <v>1</v>
      </c>
      <c r="X1646" t="s">
        <v>14</v>
      </c>
    </row>
    <row r="1647" spans="1:24" x14ac:dyDescent="0.3">
      <c r="A1647" s="1">
        <v>45478.906921296293</v>
      </c>
      <c r="B1647" s="1" t="str">
        <f>TEXT(sensor_data[[#This Row],[Timestamp]], "MMMM")</f>
        <v>July</v>
      </c>
      <c r="C16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47" s="2">
        <f>MONTH(sensor_data[[#This Row],[Timestamp]])</f>
        <v>7</v>
      </c>
      <c r="E1647" s="2">
        <f>DAY(sensor_data[[#This Row],[Timestamp]])</f>
        <v>5</v>
      </c>
      <c r="F1647" t="s">
        <v>567</v>
      </c>
      <c r="H1647">
        <v>99.6</v>
      </c>
      <c r="I1647">
        <v>66.2</v>
      </c>
      <c r="J1647" t="b">
        <v>0</v>
      </c>
      <c r="K1647">
        <v>4</v>
      </c>
      <c r="L1647" t="str">
        <f>IF(sensor_data[[#This Row],[HVAC Setting]]&lt;=2, "Low", IF(sensor_data[[#This Row],[HVAC Setting]]=3, "Normal", "High"))</f>
        <v>High</v>
      </c>
      <c r="M1647">
        <v>22</v>
      </c>
      <c r="N1647">
        <v>22</v>
      </c>
      <c r="O1647">
        <f>(sensor_data[[#This Row],[Energy Consumption]]-AVERAGE(sensor_data[Energy Consumption]))/_xlfn.STDEV.P(sensor_data[Energy Consumption])</f>
        <v>6.9600005434267524E-3</v>
      </c>
      <c r="P1647" t="str">
        <f>IF(ABS(sensor_data[[#This Row],[z_zcore]])&gt;3, "Outlier", "Normal")</f>
        <v>Normal</v>
      </c>
      <c r="Q1647">
        <f>AVERAGEIF(sensor_data[Unit ID], sensor_data[[#This Row],[Unit ID]], sensor_data[EC])</f>
        <v>18.16</v>
      </c>
      <c r="R1647">
        <f>IF(ISBLANK(sensor_data[[#This Row],[EC]]), sensor_data[[#This Row],[average]], sensor_data[[#This Row],[EC]])</f>
        <v>22</v>
      </c>
      <c r="S1647" t="str">
        <f>IF(sensor_data[[#This Row],[Filled Energy Consumption]]&gt;AVERAGE(sensor_data[Filled Energy Consumption]), "High", "Low")</f>
        <v>High</v>
      </c>
      <c r="T1647" t="s">
        <v>313</v>
      </c>
      <c r="U1647" t="b">
        <v>0</v>
      </c>
      <c r="V1647">
        <v>12</v>
      </c>
      <c r="W1647">
        <v>0</v>
      </c>
      <c r="X1647" t="s">
        <v>19</v>
      </c>
    </row>
    <row r="1648" spans="1:24" x14ac:dyDescent="0.3">
      <c r="A1648" s="1">
        <v>45585.862951388888</v>
      </c>
      <c r="B1648" s="1" t="str">
        <f>TEXT(sensor_data[[#This Row],[Timestamp]], "MMMM")</f>
        <v>October</v>
      </c>
      <c r="C16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48" s="2">
        <f>MONTH(sensor_data[[#This Row],[Timestamp]])</f>
        <v>10</v>
      </c>
      <c r="E1648" s="2">
        <f>DAY(sensor_data[[#This Row],[Timestamp]])</f>
        <v>20</v>
      </c>
      <c r="F1648" t="s">
        <v>567</v>
      </c>
      <c r="H1648">
        <v>82.8</v>
      </c>
      <c r="I1648">
        <v>35.799999999999997</v>
      </c>
      <c r="J1648" t="b">
        <v>1</v>
      </c>
      <c r="K1648">
        <v>4.5</v>
      </c>
      <c r="L1648" t="str">
        <f>IF(sensor_data[[#This Row],[HVAC Setting]]&lt;=2, "Low", IF(sensor_data[[#This Row],[HVAC Setting]]=3, "Normal", "High"))</f>
        <v>High</v>
      </c>
      <c r="M1648">
        <v>28.71</v>
      </c>
      <c r="N1648">
        <v>28.71</v>
      </c>
      <c r="O1648">
        <f>(sensor_data[[#This Row],[Energy Consumption]]-AVERAGE(sensor_data[Energy Consumption]))/_xlfn.STDEV.P(sensor_data[Energy Consumption])</f>
        <v>8.4986014413791416E-2</v>
      </c>
      <c r="P1648" t="str">
        <f>IF(ABS(sensor_data[[#This Row],[z_zcore]])&gt;3, "Outlier", "Normal")</f>
        <v>Normal</v>
      </c>
      <c r="Q1648">
        <f>AVERAGEIF(sensor_data[Unit ID], sensor_data[[#This Row],[Unit ID]], sensor_data[EC])</f>
        <v>18.16</v>
      </c>
      <c r="R1648">
        <f>IF(ISBLANK(sensor_data[[#This Row],[EC]]), sensor_data[[#This Row],[average]], sensor_data[[#This Row],[EC]])</f>
        <v>28.71</v>
      </c>
      <c r="S1648" t="str">
        <f>IF(sensor_data[[#This Row],[Filled Energy Consumption]]&gt;AVERAGE(sensor_data[Filled Energy Consumption]), "High", "Low")</f>
        <v>High</v>
      </c>
      <c r="T1648" t="s">
        <v>290</v>
      </c>
      <c r="U1648" t="b">
        <v>1</v>
      </c>
      <c r="V1648">
        <v>3</v>
      </c>
      <c r="W1648">
        <v>1</v>
      </c>
      <c r="X1648" t="s">
        <v>19</v>
      </c>
    </row>
    <row r="1649" spans="1:24" x14ac:dyDescent="0.3">
      <c r="A1649" s="1">
        <v>45499.242708333331</v>
      </c>
      <c r="B1649" s="1" t="str">
        <f>TEXT(sensor_data[[#This Row],[Timestamp]], "MMMM")</f>
        <v>July</v>
      </c>
      <c r="C16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49" s="2">
        <f>MONTH(sensor_data[[#This Row],[Timestamp]])</f>
        <v>7</v>
      </c>
      <c r="E1649" s="2">
        <f>DAY(sensor_data[[#This Row],[Timestamp]])</f>
        <v>26</v>
      </c>
      <c r="F1649" t="s">
        <v>567</v>
      </c>
      <c r="H1649">
        <v>89.4</v>
      </c>
      <c r="I1649">
        <v>48.9</v>
      </c>
      <c r="J1649" t="b">
        <v>0</v>
      </c>
      <c r="K1649">
        <v>3</v>
      </c>
      <c r="L1649" t="str">
        <f>IF(sensor_data[[#This Row],[HVAC Setting]]&lt;=2, "Low", IF(sensor_data[[#This Row],[HVAC Setting]]=3, "Normal", "High"))</f>
        <v>Normal</v>
      </c>
      <c r="M1649">
        <v>18</v>
      </c>
      <c r="N1649">
        <v>18</v>
      </c>
      <c r="O1649">
        <f>(sensor_data[[#This Row],[Energy Consumption]]-AVERAGE(sensor_data[Energy Consumption]))/_xlfn.STDEV.P(sensor_data[Energy Consumption])</f>
        <v>-3.9553271510441891E-2</v>
      </c>
      <c r="P1649" t="str">
        <f>IF(ABS(sensor_data[[#This Row],[z_zcore]])&gt;3, "Outlier", "Normal")</f>
        <v>Normal</v>
      </c>
      <c r="Q1649">
        <f>AVERAGEIF(sensor_data[Unit ID], sensor_data[[#This Row],[Unit ID]], sensor_data[EC])</f>
        <v>18.16</v>
      </c>
      <c r="R1649">
        <f>IF(ISBLANK(sensor_data[[#This Row],[EC]]), sensor_data[[#This Row],[average]], sensor_data[[#This Row],[EC]])</f>
        <v>18</v>
      </c>
      <c r="S1649" t="str">
        <f>IF(sensor_data[[#This Row],[Filled Energy Consumption]]&gt;AVERAGE(sensor_data[Filled Energy Consumption]), "High", "Low")</f>
        <v>High</v>
      </c>
      <c r="T1649" t="s">
        <v>60</v>
      </c>
      <c r="U1649" t="b">
        <v>0</v>
      </c>
      <c r="V1649">
        <v>10</v>
      </c>
      <c r="W1649">
        <v>0</v>
      </c>
      <c r="X1649" t="s">
        <v>14</v>
      </c>
    </row>
    <row r="1650" spans="1:24" x14ac:dyDescent="0.3">
      <c r="A1650" s="1">
        <v>45500.036979166667</v>
      </c>
      <c r="B1650" s="1" t="str">
        <f>TEXT(sensor_data[[#This Row],[Timestamp]], "MMMM")</f>
        <v>July</v>
      </c>
      <c r="C16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50" s="2">
        <f>MONTH(sensor_data[[#This Row],[Timestamp]])</f>
        <v>7</v>
      </c>
      <c r="E1650" s="2">
        <f>DAY(sensor_data[[#This Row],[Timestamp]])</f>
        <v>27</v>
      </c>
      <c r="F1650" t="s">
        <v>567</v>
      </c>
      <c r="H1650">
        <v>94.3</v>
      </c>
      <c r="I1650">
        <v>59.4</v>
      </c>
      <c r="J1650" t="b">
        <v>1</v>
      </c>
      <c r="K1650">
        <v>4.5</v>
      </c>
      <c r="L1650" t="str">
        <f>IF(sensor_data[[#This Row],[HVAC Setting]]&lt;=2, "Low", IF(sensor_data[[#This Row],[HVAC Setting]]=3, "Normal", "High"))</f>
        <v>High</v>
      </c>
      <c r="M1650">
        <v>27.98</v>
      </c>
      <c r="N1650">
        <v>27.98</v>
      </c>
      <c r="O1650">
        <f>(sensor_data[[#This Row],[Energy Consumption]]-AVERAGE(sensor_data[Energy Consumption]))/_xlfn.STDEV.P(sensor_data[Energy Consumption])</f>
        <v>7.6497342263960377E-2</v>
      </c>
      <c r="P1650" t="str">
        <f>IF(ABS(sensor_data[[#This Row],[z_zcore]])&gt;3, "Outlier", "Normal")</f>
        <v>Normal</v>
      </c>
      <c r="Q1650">
        <f>AVERAGEIF(sensor_data[Unit ID], sensor_data[[#This Row],[Unit ID]], sensor_data[EC])</f>
        <v>18.16</v>
      </c>
      <c r="R1650">
        <f>IF(ISBLANK(sensor_data[[#This Row],[EC]]), sensor_data[[#This Row],[average]], sensor_data[[#This Row],[EC]])</f>
        <v>27.98</v>
      </c>
      <c r="S1650" t="str">
        <f>IF(sensor_data[[#This Row],[Filled Energy Consumption]]&gt;AVERAGE(sensor_data[Filled Energy Consumption]), "High", "Low")</f>
        <v>High</v>
      </c>
      <c r="T1650" t="s">
        <v>225</v>
      </c>
      <c r="U1650" t="b">
        <v>1</v>
      </c>
      <c r="V1650">
        <v>9</v>
      </c>
      <c r="W1650">
        <v>0</v>
      </c>
      <c r="X1650" t="s">
        <v>19</v>
      </c>
    </row>
    <row r="1651" spans="1:24" x14ac:dyDescent="0.3">
      <c r="A1651" s="1">
        <v>45578.576018518521</v>
      </c>
      <c r="B1651" s="1" t="str">
        <f>TEXT(sensor_data[[#This Row],[Timestamp]], "MMMM")</f>
        <v>October</v>
      </c>
      <c r="C16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51" s="2">
        <f>MONTH(sensor_data[[#This Row],[Timestamp]])</f>
        <v>10</v>
      </c>
      <c r="E1651" s="2">
        <f>DAY(sensor_data[[#This Row],[Timestamp]])</f>
        <v>13</v>
      </c>
      <c r="F1651" t="s">
        <v>567</v>
      </c>
      <c r="H1651">
        <v>78.5</v>
      </c>
      <c r="I1651">
        <v>50.4</v>
      </c>
      <c r="J1651" t="b">
        <v>1</v>
      </c>
      <c r="K1651">
        <v>4.5</v>
      </c>
      <c r="L1651" t="str">
        <f>IF(sensor_data[[#This Row],[HVAC Setting]]&lt;=2, "Low", IF(sensor_data[[#This Row],[HVAC Setting]]=3, "Normal", "High"))</f>
        <v>High</v>
      </c>
      <c r="M1651">
        <v>27.18</v>
      </c>
      <c r="N1651">
        <v>27.18</v>
      </c>
      <c r="O1651">
        <f>(sensor_data[[#This Row],[Energy Consumption]]-AVERAGE(sensor_data[Energy Consumption]))/_xlfn.STDEV.P(sensor_data[Energy Consumption])</f>
        <v>6.7194687853186635E-2</v>
      </c>
      <c r="P1651" t="str">
        <f>IF(ABS(sensor_data[[#This Row],[z_zcore]])&gt;3, "Outlier", "Normal")</f>
        <v>Normal</v>
      </c>
      <c r="Q1651">
        <f>AVERAGEIF(sensor_data[Unit ID], sensor_data[[#This Row],[Unit ID]], sensor_data[EC])</f>
        <v>18.16</v>
      </c>
      <c r="R1651">
        <f>IF(ISBLANK(sensor_data[[#This Row],[EC]]), sensor_data[[#This Row],[average]], sensor_data[[#This Row],[EC]])</f>
        <v>27.18</v>
      </c>
      <c r="S1651" t="str">
        <f>IF(sensor_data[[#This Row],[Filled Energy Consumption]]&gt;AVERAGE(sensor_data[Filled Energy Consumption]), "High", "Low")</f>
        <v>High</v>
      </c>
      <c r="T1651" t="s">
        <v>256</v>
      </c>
      <c r="U1651" t="b">
        <v>1</v>
      </c>
      <c r="V1651">
        <v>17</v>
      </c>
      <c r="W1651">
        <v>1</v>
      </c>
      <c r="X1651" t="s">
        <v>17</v>
      </c>
    </row>
    <row r="1652" spans="1:24" x14ac:dyDescent="0.3">
      <c r="A1652" s="1">
        <v>45541.532870370371</v>
      </c>
      <c r="B1652" s="1" t="str">
        <f>TEXT(sensor_data[[#This Row],[Timestamp]], "MMMM")</f>
        <v>September</v>
      </c>
      <c r="C16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52" s="2">
        <f>MONTH(sensor_data[[#This Row],[Timestamp]])</f>
        <v>9</v>
      </c>
      <c r="E1652" s="2">
        <f>DAY(sensor_data[[#This Row],[Timestamp]])</f>
        <v>6</v>
      </c>
      <c r="F1652" t="s">
        <v>567</v>
      </c>
      <c r="H1652">
        <v>74.3</v>
      </c>
      <c r="I1652">
        <v>39.9</v>
      </c>
      <c r="J1652" t="b">
        <v>0</v>
      </c>
      <c r="K1652">
        <v>2</v>
      </c>
      <c r="L1652" t="str">
        <f>IF(sensor_data[[#This Row],[HVAC Setting]]&lt;=2, "Low", IF(sensor_data[[#This Row],[HVAC Setting]]=3, "Normal", "High"))</f>
        <v>Low</v>
      </c>
      <c r="M1652">
        <v>10</v>
      </c>
      <c r="N1652">
        <v>10</v>
      </c>
      <c r="O1652">
        <f>(sensor_data[[#This Row],[Energy Consumption]]-AVERAGE(sensor_data[Energy Consumption]))/_xlfn.STDEV.P(sensor_data[Energy Consumption])</f>
        <v>-0.13257981561817916</v>
      </c>
      <c r="P1652" t="str">
        <f>IF(ABS(sensor_data[[#This Row],[z_zcore]])&gt;3, "Outlier", "Normal")</f>
        <v>Normal</v>
      </c>
      <c r="Q1652">
        <f>AVERAGEIF(sensor_data[Unit ID], sensor_data[[#This Row],[Unit ID]], sensor_data[EC])</f>
        <v>18.16</v>
      </c>
      <c r="R1652">
        <f>IF(ISBLANK(sensor_data[[#This Row],[EC]]), sensor_data[[#This Row],[average]], sensor_data[[#This Row],[EC]])</f>
        <v>10</v>
      </c>
      <c r="S1652" t="str">
        <f>IF(sensor_data[[#This Row],[Filled Energy Consumption]]&gt;AVERAGE(sensor_data[Filled Energy Consumption]), "High", "Low")</f>
        <v>Low</v>
      </c>
      <c r="T1652" t="s">
        <v>451</v>
      </c>
      <c r="U1652" t="b">
        <v>0</v>
      </c>
      <c r="V1652">
        <v>17</v>
      </c>
      <c r="W1652">
        <v>0</v>
      </c>
      <c r="X1652" t="s">
        <v>14</v>
      </c>
    </row>
    <row r="1653" spans="1:24" x14ac:dyDescent="0.3">
      <c r="A1653" s="1">
        <v>45389.501261574071</v>
      </c>
      <c r="B1653" s="1" t="str">
        <f>TEXT(sensor_data[[#This Row],[Timestamp]], "MMMM")</f>
        <v>April</v>
      </c>
      <c r="C16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53" s="2">
        <f>MONTH(sensor_data[[#This Row],[Timestamp]])</f>
        <v>4</v>
      </c>
      <c r="E1653" s="2">
        <f>DAY(sensor_data[[#This Row],[Timestamp]])</f>
        <v>7</v>
      </c>
      <c r="F1653" t="s">
        <v>567</v>
      </c>
      <c r="H1653">
        <v>60.2</v>
      </c>
      <c r="I1653">
        <v>39.6</v>
      </c>
      <c r="J1653" t="b">
        <v>1</v>
      </c>
      <c r="K1653">
        <v>2.5</v>
      </c>
      <c r="L1653" t="str">
        <f>IF(sensor_data[[#This Row],[HVAC Setting]]&lt;=2, "Low", IF(sensor_data[[#This Row],[HVAC Setting]]=3, "Normal", "High"))</f>
        <v>High</v>
      </c>
      <c r="M1653">
        <v>16.440000000000001</v>
      </c>
      <c r="N1653">
        <v>16.440000000000001</v>
      </c>
      <c r="O1653">
        <f>(sensor_data[[#This Row],[Energy Consumption]]-AVERAGE(sensor_data[Energy Consumption]))/_xlfn.STDEV.P(sensor_data[Energy Consumption])</f>
        <v>-5.7693447611450649E-2</v>
      </c>
      <c r="P1653" t="str">
        <f>IF(ABS(sensor_data[[#This Row],[z_zcore]])&gt;3, "Outlier", "Normal")</f>
        <v>Normal</v>
      </c>
      <c r="Q1653">
        <f>AVERAGEIF(sensor_data[Unit ID], sensor_data[[#This Row],[Unit ID]], sensor_data[EC])</f>
        <v>18.16</v>
      </c>
      <c r="R1653">
        <f>IF(ISBLANK(sensor_data[[#This Row],[EC]]), sensor_data[[#This Row],[average]], sensor_data[[#This Row],[EC]])</f>
        <v>16.440000000000001</v>
      </c>
      <c r="S1653" t="str">
        <f>IF(sensor_data[[#This Row],[Filled Energy Consumption]]&gt;AVERAGE(sensor_data[Filled Energy Consumption]), "High", "Low")</f>
        <v>Low</v>
      </c>
      <c r="T1653" t="s">
        <v>507</v>
      </c>
      <c r="U1653" t="b">
        <v>1</v>
      </c>
      <c r="V1653">
        <v>16</v>
      </c>
      <c r="W1653">
        <v>0</v>
      </c>
      <c r="X1653" t="s">
        <v>19</v>
      </c>
    </row>
    <row r="1654" spans="1:24" x14ac:dyDescent="0.3">
      <c r="A1654" s="1">
        <v>45463.504664351851</v>
      </c>
      <c r="B1654" s="1" t="str">
        <f>TEXT(sensor_data[[#This Row],[Timestamp]], "MMMM")</f>
        <v>June</v>
      </c>
      <c r="C16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54" s="2">
        <f>MONTH(sensor_data[[#This Row],[Timestamp]])</f>
        <v>6</v>
      </c>
      <c r="E1654" s="2">
        <f>DAY(sensor_data[[#This Row],[Timestamp]])</f>
        <v>20</v>
      </c>
      <c r="F1654" t="s">
        <v>567</v>
      </c>
      <c r="H1654">
        <v>86.5</v>
      </c>
      <c r="I1654">
        <v>46.3</v>
      </c>
      <c r="J1654" t="b">
        <v>1</v>
      </c>
      <c r="K1654">
        <v>5</v>
      </c>
      <c r="L1654" t="str">
        <f>IF(sensor_data[[#This Row],[HVAC Setting]]&lt;=2, "Low", IF(sensor_data[[#This Row],[HVAC Setting]]=3, "Normal", "High"))</f>
        <v>High</v>
      </c>
      <c r="M1654">
        <v>30.63</v>
      </c>
      <c r="N1654">
        <v>30.63</v>
      </c>
      <c r="O1654">
        <f>(sensor_data[[#This Row],[Energy Consumption]]-AVERAGE(sensor_data[Energy Consumption]))/_xlfn.STDEV.P(sensor_data[Energy Consumption])</f>
        <v>0.10731238499964833</v>
      </c>
      <c r="P1654" t="str">
        <f>IF(ABS(sensor_data[[#This Row],[z_zcore]])&gt;3, "Outlier", "Normal")</f>
        <v>Normal</v>
      </c>
      <c r="Q1654">
        <f>AVERAGEIF(sensor_data[Unit ID], sensor_data[[#This Row],[Unit ID]], sensor_data[EC])</f>
        <v>18.16</v>
      </c>
      <c r="R1654">
        <f>IF(ISBLANK(sensor_data[[#This Row],[EC]]), sensor_data[[#This Row],[average]], sensor_data[[#This Row],[EC]])</f>
        <v>30.63</v>
      </c>
      <c r="S1654" t="str">
        <f>IF(sensor_data[[#This Row],[Filled Energy Consumption]]&gt;AVERAGE(sensor_data[Filled Energy Consumption]), "High", "Low")</f>
        <v>High</v>
      </c>
      <c r="T1654" t="s">
        <v>125</v>
      </c>
      <c r="U1654" t="b">
        <v>1</v>
      </c>
      <c r="V1654">
        <v>21</v>
      </c>
      <c r="W1654">
        <v>1</v>
      </c>
      <c r="X1654" t="s">
        <v>19</v>
      </c>
    </row>
    <row r="1655" spans="1:24" x14ac:dyDescent="0.3">
      <c r="A1655" s="1">
        <v>45484.998599537037</v>
      </c>
      <c r="B1655" s="1" t="str">
        <f>TEXT(sensor_data[[#This Row],[Timestamp]], "MMMM")</f>
        <v>July</v>
      </c>
      <c r="C16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55" s="2">
        <f>MONTH(sensor_data[[#This Row],[Timestamp]])</f>
        <v>7</v>
      </c>
      <c r="E1655" s="2">
        <f>DAY(sensor_data[[#This Row],[Timestamp]])</f>
        <v>11</v>
      </c>
      <c r="F1655" t="s">
        <v>567</v>
      </c>
      <c r="H1655">
        <v>93</v>
      </c>
      <c r="I1655">
        <v>51.4</v>
      </c>
      <c r="J1655" t="b">
        <v>0</v>
      </c>
      <c r="K1655">
        <v>2</v>
      </c>
      <c r="L1655" t="str">
        <f>IF(sensor_data[[#This Row],[HVAC Setting]]&lt;=2, "Low", IF(sensor_data[[#This Row],[HVAC Setting]]=3, "Normal", "High"))</f>
        <v>Low</v>
      </c>
      <c r="M1655">
        <v>12</v>
      </c>
      <c r="N1655">
        <v>12</v>
      </c>
      <c r="O1655">
        <f>(sensor_data[[#This Row],[Energy Consumption]]-AVERAGE(sensor_data[Energy Consumption]))/_xlfn.STDEV.P(sensor_data[Energy Consumption])</f>
        <v>-0.10932317959124485</v>
      </c>
      <c r="P1655" t="str">
        <f>IF(ABS(sensor_data[[#This Row],[z_zcore]])&gt;3, "Outlier", "Normal")</f>
        <v>Normal</v>
      </c>
      <c r="Q1655">
        <f>AVERAGEIF(sensor_data[Unit ID], sensor_data[[#This Row],[Unit ID]], sensor_data[EC])</f>
        <v>18.16</v>
      </c>
      <c r="R1655">
        <f>IF(ISBLANK(sensor_data[[#This Row],[EC]]), sensor_data[[#This Row],[average]], sensor_data[[#This Row],[EC]])</f>
        <v>12</v>
      </c>
      <c r="S1655" t="str">
        <f>IF(sensor_data[[#This Row],[Filled Energy Consumption]]&gt;AVERAGE(sensor_data[Filled Energy Consumption]), "High", "Low")</f>
        <v>Low</v>
      </c>
      <c r="T1655" t="s">
        <v>547</v>
      </c>
      <c r="U1655" t="b">
        <v>0</v>
      </c>
      <c r="V1655">
        <v>23</v>
      </c>
      <c r="W1655">
        <v>1</v>
      </c>
      <c r="X1655" t="s">
        <v>14</v>
      </c>
    </row>
    <row r="1656" spans="1:24" x14ac:dyDescent="0.3">
      <c r="A1656" s="1">
        <v>45339.972407407404</v>
      </c>
      <c r="B1656" s="1" t="str">
        <f>TEXT(sensor_data[[#This Row],[Timestamp]], "MMMM")</f>
        <v>February</v>
      </c>
      <c r="C16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56" s="2">
        <f>MONTH(sensor_data[[#This Row],[Timestamp]])</f>
        <v>2</v>
      </c>
      <c r="E1656" s="2">
        <f>DAY(sensor_data[[#This Row],[Timestamp]])</f>
        <v>17</v>
      </c>
      <c r="F1656" t="s">
        <v>567</v>
      </c>
      <c r="H1656">
        <v>56</v>
      </c>
      <c r="I1656">
        <v>29.7</v>
      </c>
      <c r="J1656" t="b">
        <v>1</v>
      </c>
      <c r="K1656">
        <v>5</v>
      </c>
      <c r="L1656" t="str">
        <f>IF(sensor_data[[#This Row],[HVAC Setting]]&lt;=2, "Low", IF(sensor_data[[#This Row],[HVAC Setting]]=3, "Normal", "High"))</f>
        <v>High</v>
      </c>
      <c r="M1656">
        <v>29.15</v>
      </c>
      <c r="N1656">
        <v>29.15</v>
      </c>
      <c r="O1656">
        <f>(sensor_data[[#This Row],[Energy Consumption]]-AVERAGE(sensor_data[Energy Consumption]))/_xlfn.STDEV.P(sensor_data[Energy Consumption])</f>
        <v>9.0102474339716937E-2</v>
      </c>
      <c r="P1656" t="str">
        <f>IF(ABS(sensor_data[[#This Row],[z_zcore]])&gt;3, "Outlier", "Normal")</f>
        <v>Normal</v>
      </c>
      <c r="Q1656">
        <f>AVERAGEIF(sensor_data[Unit ID], sensor_data[[#This Row],[Unit ID]], sensor_data[EC])</f>
        <v>18.16</v>
      </c>
      <c r="R1656">
        <f>IF(ISBLANK(sensor_data[[#This Row],[EC]]), sensor_data[[#This Row],[average]], sensor_data[[#This Row],[EC]])</f>
        <v>29.15</v>
      </c>
      <c r="S1656" t="str">
        <f>IF(sensor_data[[#This Row],[Filled Energy Consumption]]&gt;AVERAGE(sensor_data[Filled Energy Consumption]), "High", "Low")</f>
        <v>High</v>
      </c>
      <c r="T1656" t="s">
        <v>337</v>
      </c>
      <c r="U1656" t="b">
        <v>1</v>
      </c>
      <c r="V1656">
        <v>5</v>
      </c>
      <c r="W1656">
        <v>1</v>
      </c>
      <c r="X1656" t="s">
        <v>14</v>
      </c>
    </row>
    <row r="1657" spans="1:24" x14ac:dyDescent="0.3">
      <c r="A1657" s="1">
        <v>45335.143229166664</v>
      </c>
      <c r="B1657" s="1" t="str">
        <f>TEXT(sensor_data[[#This Row],[Timestamp]], "MMMM")</f>
        <v>February</v>
      </c>
      <c r="C16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57" s="2">
        <f>MONTH(sensor_data[[#This Row],[Timestamp]])</f>
        <v>2</v>
      </c>
      <c r="E1657" s="2">
        <f>DAY(sensor_data[[#This Row],[Timestamp]])</f>
        <v>13</v>
      </c>
      <c r="F1657" t="s">
        <v>567</v>
      </c>
      <c r="H1657">
        <v>50.3</v>
      </c>
      <c r="I1657">
        <v>36.9</v>
      </c>
      <c r="J1657" t="b">
        <v>0</v>
      </c>
      <c r="K1657">
        <v>1</v>
      </c>
      <c r="L1657" t="str">
        <f>IF(sensor_data[[#This Row],[HVAC Setting]]&lt;=2, "Low", IF(sensor_data[[#This Row],[HVAC Setting]]=3, "Normal", "High"))</f>
        <v>Low</v>
      </c>
      <c r="M1657">
        <v>6</v>
      </c>
      <c r="N1657">
        <v>6</v>
      </c>
      <c r="O1657">
        <f>(sensor_data[[#This Row],[Energy Consumption]]-AVERAGE(sensor_data[Energy Consumption]))/_xlfn.STDEV.P(sensor_data[Energy Consumption])</f>
        <v>-0.17909308767204782</v>
      </c>
      <c r="P1657" t="str">
        <f>IF(ABS(sensor_data[[#This Row],[z_zcore]])&gt;3, "Outlier", "Normal")</f>
        <v>Normal</v>
      </c>
      <c r="Q1657">
        <f>AVERAGEIF(sensor_data[Unit ID], sensor_data[[#This Row],[Unit ID]], sensor_data[EC])</f>
        <v>18.16</v>
      </c>
      <c r="R1657">
        <f>IF(ISBLANK(sensor_data[[#This Row],[EC]]), sensor_data[[#This Row],[average]], sensor_data[[#This Row],[EC]])</f>
        <v>6</v>
      </c>
      <c r="S1657" t="str">
        <f>IF(sensor_data[[#This Row],[Filled Energy Consumption]]&gt;AVERAGE(sensor_data[Filled Energy Consumption]), "High", "Low")</f>
        <v>Low</v>
      </c>
      <c r="T1657" t="s">
        <v>295</v>
      </c>
      <c r="U1657" t="b">
        <v>0</v>
      </c>
      <c r="V1657">
        <v>21</v>
      </c>
      <c r="W1657">
        <v>1</v>
      </c>
      <c r="X1657" t="s">
        <v>14</v>
      </c>
    </row>
    <row r="1658" spans="1:24" x14ac:dyDescent="0.3">
      <c r="A1658" s="1">
        <v>45350.174062500002</v>
      </c>
      <c r="B1658" s="1" t="str">
        <f>TEXT(sensor_data[[#This Row],[Timestamp]], "MMMM")</f>
        <v>February</v>
      </c>
      <c r="C16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58" s="2">
        <f>MONTH(sensor_data[[#This Row],[Timestamp]])</f>
        <v>2</v>
      </c>
      <c r="E1658" s="2">
        <f>DAY(sensor_data[[#This Row],[Timestamp]])</f>
        <v>28</v>
      </c>
      <c r="F1658" t="s">
        <v>567</v>
      </c>
      <c r="H1658">
        <v>48.4</v>
      </c>
      <c r="I1658">
        <v>37.6</v>
      </c>
      <c r="J1658" t="b">
        <v>0</v>
      </c>
      <c r="K1658">
        <v>1</v>
      </c>
      <c r="L1658" t="str">
        <f>IF(sensor_data[[#This Row],[HVAC Setting]]&lt;=2, "Low", IF(sensor_data[[#This Row],[HVAC Setting]]=3, "Normal", "High"))</f>
        <v>Low</v>
      </c>
      <c r="O1658">
        <f>(sensor_data[[#This Row],[Energy Consumption]]-AVERAGE(sensor_data[Energy Consumption]))/_xlfn.STDEV.P(sensor_data[Energy Consumption])</f>
        <v>-0.24886299575285079</v>
      </c>
      <c r="P1658" t="str">
        <f>IF(ABS(sensor_data[[#This Row],[z_zcore]])&gt;3, "Outlier", "Normal")</f>
        <v>Normal</v>
      </c>
      <c r="Q1658">
        <f>AVERAGEIF(sensor_data[Unit ID], sensor_data[[#This Row],[Unit ID]], sensor_data[EC])</f>
        <v>18.16</v>
      </c>
      <c r="R1658">
        <f>IF(ISBLANK(sensor_data[[#This Row],[EC]]), sensor_data[[#This Row],[average]], sensor_data[[#This Row],[EC]])</f>
        <v>18.16</v>
      </c>
      <c r="S1658" t="str">
        <f>IF(sensor_data[[#This Row],[Filled Energy Consumption]]&gt;AVERAGE(sensor_data[Filled Energy Consumption]), "High", "Low")</f>
        <v>High</v>
      </c>
      <c r="T1658" t="s">
        <v>274</v>
      </c>
      <c r="U1658" t="b">
        <v>0</v>
      </c>
      <c r="V1658">
        <v>9</v>
      </c>
      <c r="W1658">
        <v>0</v>
      </c>
      <c r="X1658" t="s">
        <v>19</v>
      </c>
    </row>
    <row r="1659" spans="1:24" x14ac:dyDescent="0.3">
      <c r="A1659" s="1">
        <v>45337.596678240741</v>
      </c>
      <c r="B1659" s="1" t="str">
        <f>TEXT(sensor_data[[#This Row],[Timestamp]], "MMMM")</f>
        <v>February</v>
      </c>
      <c r="C16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59" s="2">
        <f>MONTH(sensor_data[[#This Row],[Timestamp]])</f>
        <v>2</v>
      </c>
      <c r="E1659" s="2">
        <f>DAY(sensor_data[[#This Row],[Timestamp]])</f>
        <v>15</v>
      </c>
      <c r="F1659" t="s">
        <v>567</v>
      </c>
      <c r="H1659">
        <v>54.8</v>
      </c>
      <c r="I1659">
        <v>33.1</v>
      </c>
      <c r="J1659" t="b">
        <v>0</v>
      </c>
      <c r="K1659">
        <v>3</v>
      </c>
      <c r="L1659" t="str">
        <f>IF(sensor_data[[#This Row],[HVAC Setting]]&lt;=2, "Low", IF(sensor_data[[#This Row],[HVAC Setting]]=3, "Normal", "High"))</f>
        <v>Normal</v>
      </c>
      <c r="M1659">
        <v>15</v>
      </c>
      <c r="N1659">
        <v>15</v>
      </c>
      <c r="O1659">
        <f>(sensor_data[[#This Row],[Energy Consumption]]-AVERAGE(sensor_data[Energy Consumption]))/_xlfn.STDEV.P(sensor_data[Energy Consumption])</f>
        <v>-7.4438225550843368E-2</v>
      </c>
      <c r="P1659" t="str">
        <f>IF(ABS(sensor_data[[#This Row],[z_zcore]])&gt;3, "Outlier", "Normal")</f>
        <v>Normal</v>
      </c>
      <c r="Q1659">
        <f>AVERAGEIF(sensor_data[Unit ID], sensor_data[[#This Row],[Unit ID]], sensor_data[EC])</f>
        <v>18.16</v>
      </c>
      <c r="R1659">
        <f>IF(ISBLANK(sensor_data[[#This Row],[EC]]), sensor_data[[#This Row],[average]], sensor_data[[#This Row],[EC]])</f>
        <v>15</v>
      </c>
      <c r="S1659" t="str">
        <f>IF(sensor_data[[#This Row],[Filled Energy Consumption]]&gt;AVERAGE(sensor_data[Filled Energy Consumption]), "High", "Low")</f>
        <v>Low</v>
      </c>
      <c r="T1659" t="s">
        <v>226</v>
      </c>
      <c r="U1659" t="b">
        <v>0</v>
      </c>
      <c r="V1659">
        <v>3</v>
      </c>
      <c r="W1659">
        <v>0</v>
      </c>
      <c r="X1659" t="s">
        <v>14</v>
      </c>
    </row>
    <row r="1660" spans="1:24" x14ac:dyDescent="0.3">
      <c r="A1660" s="1">
        <v>45299.966215277775</v>
      </c>
      <c r="B1660" s="1" t="str">
        <f>TEXT(sensor_data[[#This Row],[Timestamp]], "MMMM")</f>
        <v>January</v>
      </c>
      <c r="C16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60" s="2">
        <f>MONTH(sensor_data[[#This Row],[Timestamp]])</f>
        <v>1</v>
      </c>
      <c r="E1660" s="2">
        <f>DAY(sensor_data[[#This Row],[Timestamp]])</f>
        <v>8</v>
      </c>
      <c r="F1660" t="s">
        <v>567</v>
      </c>
      <c r="H1660">
        <v>45.7</v>
      </c>
      <c r="I1660">
        <v>26.3</v>
      </c>
      <c r="J1660" t="b">
        <v>0</v>
      </c>
      <c r="K1660">
        <v>4</v>
      </c>
      <c r="L1660" t="str">
        <f>IF(sensor_data[[#This Row],[HVAC Setting]]&lt;=2, "Low", IF(sensor_data[[#This Row],[HVAC Setting]]=3, "Normal", "High"))</f>
        <v>High</v>
      </c>
      <c r="O1660">
        <f>(sensor_data[[#This Row],[Energy Consumption]]-AVERAGE(sensor_data[Energy Consumption]))/_xlfn.STDEV.P(sensor_data[Energy Consumption])</f>
        <v>-0.24886299575285079</v>
      </c>
      <c r="P1660" t="str">
        <f>IF(ABS(sensor_data[[#This Row],[z_zcore]])&gt;3, "Outlier", "Normal")</f>
        <v>Normal</v>
      </c>
      <c r="Q1660">
        <f>AVERAGEIF(sensor_data[Unit ID], sensor_data[[#This Row],[Unit ID]], sensor_data[EC])</f>
        <v>18.16</v>
      </c>
      <c r="R1660">
        <f>IF(ISBLANK(sensor_data[[#This Row],[EC]]), sensor_data[[#This Row],[average]], sensor_data[[#This Row],[EC]])</f>
        <v>18.16</v>
      </c>
      <c r="S1660" t="str">
        <f>IF(sensor_data[[#This Row],[Filled Energy Consumption]]&gt;AVERAGE(sensor_data[Filled Energy Consumption]), "High", "Low")</f>
        <v>High</v>
      </c>
      <c r="T1660" t="s">
        <v>151</v>
      </c>
      <c r="U1660" t="b">
        <v>0</v>
      </c>
      <c r="V1660">
        <v>3</v>
      </c>
      <c r="W1660">
        <v>0</v>
      </c>
      <c r="X1660" t="s">
        <v>19</v>
      </c>
    </row>
    <row r="1661" spans="1:24" x14ac:dyDescent="0.3">
      <c r="A1661" s="1">
        <v>45603.00854166667</v>
      </c>
      <c r="B1661" s="1" t="str">
        <f>TEXT(sensor_data[[#This Row],[Timestamp]], "MMMM")</f>
        <v>November</v>
      </c>
      <c r="C16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61" s="2">
        <f>MONTH(sensor_data[[#This Row],[Timestamp]])</f>
        <v>11</v>
      </c>
      <c r="E1661" s="2">
        <f>DAY(sensor_data[[#This Row],[Timestamp]])</f>
        <v>7</v>
      </c>
      <c r="F1661" t="s">
        <v>567</v>
      </c>
      <c r="H1661">
        <v>69.8</v>
      </c>
      <c r="I1661">
        <v>56.9</v>
      </c>
      <c r="J1661" t="b">
        <v>0</v>
      </c>
      <c r="K1661">
        <v>2</v>
      </c>
      <c r="L1661" t="str">
        <f>IF(sensor_data[[#This Row],[HVAC Setting]]&lt;=2, "Low", IF(sensor_data[[#This Row],[HVAC Setting]]=3, "Normal", "High"))</f>
        <v>Low</v>
      </c>
      <c r="M1661">
        <v>10</v>
      </c>
      <c r="N1661">
        <v>10</v>
      </c>
      <c r="O1661">
        <f>(sensor_data[[#This Row],[Energy Consumption]]-AVERAGE(sensor_data[Energy Consumption]))/_xlfn.STDEV.P(sensor_data[Energy Consumption])</f>
        <v>-0.13257981561817916</v>
      </c>
      <c r="P1661" t="str">
        <f>IF(ABS(sensor_data[[#This Row],[z_zcore]])&gt;3, "Outlier", "Normal")</f>
        <v>Normal</v>
      </c>
      <c r="Q1661">
        <f>AVERAGEIF(sensor_data[Unit ID], sensor_data[[#This Row],[Unit ID]], sensor_data[EC])</f>
        <v>18.16</v>
      </c>
      <c r="R1661">
        <f>IF(ISBLANK(sensor_data[[#This Row],[EC]]), sensor_data[[#This Row],[average]], sensor_data[[#This Row],[EC]])</f>
        <v>10</v>
      </c>
      <c r="S1661" t="str">
        <f>IF(sensor_data[[#This Row],[Filled Energy Consumption]]&gt;AVERAGE(sensor_data[Filled Energy Consumption]), "High", "Low")</f>
        <v>Low</v>
      </c>
      <c r="T1661" t="s">
        <v>332</v>
      </c>
      <c r="U1661" t="b">
        <v>0</v>
      </c>
      <c r="V1661">
        <v>23</v>
      </c>
      <c r="W1661">
        <v>0</v>
      </c>
      <c r="X1661" t="s">
        <v>19</v>
      </c>
    </row>
    <row r="1662" spans="1:24" x14ac:dyDescent="0.3">
      <c r="A1662" s="1">
        <v>45653.20685185185</v>
      </c>
      <c r="B1662" s="1" t="str">
        <f>TEXT(sensor_data[[#This Row],[Timestamp]], "MMMM")</f>
        <v>December</v>
      </c>
      <c r="C16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62" s="2">
        <f>MONTH(sensor_data[[#This Row],[Timestamp]])</f>
        <v>12</v>
      </c>
      <c r="E1662" s="2">
        <f>DAY(sensor_data[[#This Row],[Timestamp]])</f>
        <v>27</v>
      </c>
      <c r="F1662" t="s">
        <v>568</v>
      </c>
      <c r="H1662">
        <v>55.4</v>
      </c>
      <c r="I1662">
        <v>33.799999999999997</v>
      </c>
      <c r="J1662" t="b">
        <v>0</v>
      </c>
      <c r="K1662">
        <v>3</v>
      </c>
      <c r="L1662" t="str">
        <f>IF(sensor_data[[#This Row],[HVAC Setting]]&lt;=2, "Low", IF(sensor_data[[#This Row],[HVAC Setting]]=3, "Normal", "High"))</f>
        <v>Normal</v>
      </c>
      <c r="O1662">
        <f>(sensor_data[[#This Row],[Energy Consumption]]-AVERAGE(sensor_data[Energy Consumption]))/_xlfn.STDEV.P(sensor_data[Energy Consumption])</f>
        <v>-0.24886299575285079</v>
      </c>
      <c r="P1662" t="str">
        <f>IF(ABS(sensor_data[[#This Row],[z_zcore]])&gt;3, "Outlier", "Normal")</f>
        <v>Normal</v>
      </c>
      <c r="Q1662">
        <f>AVERAGEIF(sensor_data[Unit ID], sensor_data[[#This Row],[Unit ID]], sensor_data[EC])</f>
        <v>16.995999999999999</v>
      </c>
      <c r="R1662">
        <f>IF(ISBLANK(sensor_data[[#This Row],[EC]]), sensor_data[[#This Row],[average]], sensor_data[[#This Row],[EC]])</f>
        <v>16.995999999999999</v>
      </c>
      <c r="S1662" t="str">
        <f>IF(sensor_data[[#This Row],[Filled Energy Consumption]]&gt;AVERAGE(sensor_data[Filled Energy Consumption]), "High", "Low")</f>
        <v>Low</v>
      </c>
      <c r="T1662" t="s">
        <v>268</v>
      </c>
      <c r="U1662" t="b">
        <v>0</v>
      </c>
      <c r="V1662">
        <v>2</v>
      </c>
      <c r="W1662">
        <v>0</v>
      </c>
      <c r="X1662" t="s">
        <v>17</v>
      </c>
    </row>
    <row r="1663" spans="1:24" x14ac:dyDescent="0.3">
      <c r="A1663" s="1">
        <v>45407.009513888886</v>
      </c>
      <c r="B1663" s="1" t="str">
        <f>TEXT(sensor_data[[#This Row],[Timestamp]], "MMMM")</f>
        <v>April</v>
      </c>
      <c r="C16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63" s="2">
        <f>MONTH(sensor_data[[#This Row],[Timestamp]])</f>
        <v>4</v>
      </c>
      <c r="E1663" s="2">
        <f>DAY(sensor_data[[#This Row],[Timestamp]])</f>
        <v>25</v>
      </c>
      <c r="F1663" t="s">
        <v>568</v>
      </c>
      <c r="H1663">
        <v>72</v>
      </c>
      <c r="I1663">
        <v>36.1</v>
      </c>
      <c r="J1663" t="b">
        <v>0</v>
      </c>
      <c r="K1663">
        <v>0</v>
      </c>
      <c r="L1663" t="str">
        <f>IF(sensor_data[[#This Row],[HVAC Setting]]&lt;=2, "Low", IF(sensor_data[[#This Row],[HVAC Setting]]=3, "Normal", "High"))</f>
        <v>Low</v>
      </c>
      <c r="M1663">
        <v>0</v>
      </c>
      <c r="N1663">
        <v>0</v>
      </c>
      <c r="O1663">
        <f>(sensor_data[[#This Row],[Energy Consumption]]-AVERAGE(sensor_data[Energy Consumption]))/_xlfn.STDEV.P(sensor_data[Energy Consumption])</f>
        <v>-0.24886299575285079</v>
      </c>
      <c r="P1663" t="str">
        <f>IF(ABS(sensor_data[[#This Row],[z_zcore]])&gt;3, "Outlier", "Normal")</f>
        <v>Normal</v>
      </c>
      <c r="Q1663">
        <f>AVERAGEIF(sensor_data[Unit ID], sensor_data[[#This Row],[Unit ID]], sensor_data[EC])</f>
        <v>16.995999999999999</v>
      </c>
      <c r="R1663">
        <f>IF(ISBLANK(sensor_data[[#This Row],[EC]]), sensor_data[[#This Row],[average]], sensor_data[[#This Row],[EC]])</f>
        <v>0</v>
      </c>
      <c r="S1663" t="str">
        <f>IF(sensor_data[[#This Row],[Filled Energy Consumption]]&gt;AVERAGE(sensor_data[Filled Energy Consumption]), "High", "Low")</f>
        <v>Low</v>
      </c>
      <c r="T1663" t="s">
        <v>347</v>
      </c>
      <c r="U1663" t="b">
        <v>0</v>
      </c>
      <c r="V1663">
        <v>4</v>
      </c>
      <c r="W1663">
        <v>0</v>
      </c>
      <c r="X1663" t="s">
        <v>19</v>
      </c>
    </row>
    <row r="1664" spans="1:24" x14ac:dyDescent="0.3">
      <c r="A1664" s="1">
        <v>45411.361064814817</v>
      </c>
      <c r="B1664" s="1" t="str">
        <f>TEXT(sensor_data[[#This Row],[Timestamp]], "MMMM")</f>
        <v>April</v>
      </c>
      <c r="C16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64" s="2">
        <f>MONTH(sensor_data[[#This Row],[Timestamp]])</f>
        <v>4</v>
      </c>
      <c r="E1664" s="2">
        <f>DAY(sensor_data[[#This Row],[Timestamp]])</f>
        <v>29</v>
      </c>
      <c r="F1664" t="s">
        <v>568</v>
      </c>
      <c r="H1664">
        <v>72.400000000000006</v>
      </c>
      <c r="I1664">
        <v>43.7</v>
      </c>
      <c r="J1664" t="b">
        <v>1</v>
      </c>
      <c r="K1664">
        <v>3</v>
      </c>
      <c r="L1664" t="str">
        <f>IF(sensor_data[[#This Row],[HVAC Setting]]&lt;=2, "Low", IF(sensor_data[[#This Row],[HVAC Setting]]=3, "Normal", "High"))</f>
        <v>Normal</v>
      </c>
      <c r="M1664">
        <v>16.95</v>
      </c>
      <c r="N1664">
        <v>16.95</v>
      </c>
      <c r="O1664">
        <f>(sensor_data[[#This Row],[Energy Consumption]]-AVERAGE(sensor_data[Energy Consumption]))/_xlfn.STDEV.P(sensor_data[Energy Consumption])</f>
        <v>-5.1763005424582419E-2</v>
      </c>
      <c r="P1664" t="str">
        <f>IF(ABS(sensor_data[[#This Row],[z_zcore]])&gt;3, "Outlier", "Normal")</f>
        <v>Normal</v>
      </c>
      <c r="Q1664">
        <f>AVERAGEIF(sensor_data[Unit ID], sensor_data[[#This Row],[Unit ID]], sensor_data[EC])</f>
        <v>16.995999999999999</v>
      </c>
      <c r="R1664">
        <f>IF(ISBLANK(sensor_data[[#This Row],[EC]]), sensor_data[[#This Row],[average]], sensor_data[[#This Row],[EC]])</f>
        <v>16.95</v>
      </c>
      <c r="S1664" t="str">
        <f>IF(sensor_data[[#This Row],[Filled Energy Consumption]]&gt;AVERAGE(sensor_data[Filled Energy Consumption]), "High", "Low")</f>
        <v>Low</v>
      </c>
      <c r="T1664" t="s">
        <v>363</v>
      </c>
      <c r="U1664" t="b">
        <v>1</v>
      </c>
      <c r="V1664">
        <v>13</v>
      </c>
      <c r="W1664">
        <v>0</v>
      </c>
      <c r="X1664" t="s">
        <v>14</v>
      </c>
    </row>
    <row r="1665" spans="1:24" x14ac:dyDescent="0.3">
      <c r="A1665" s="1">
        <v>45528.000162037039</v>
      </c>
      <c r="B1665" s="1" t="str">
        <f>TEXT(sensor_data[[#This Row],[Timestamp]], "MMMM")</f>
        <v>August</v>
      </c>
      <c r="C16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65" s="2">
        <f>MONTH(sensor_data[[#This Row],[Timestamp]])</f>
        <v>8</v>
      </c>
      <c r="E1665" s="2">
        <f>DAY(sensor_data[[#This Row],[Timestamp]])</f>
        <v>24</v>
      </c>
      <c r="F1665" t="s">
        <v>568</v>
      </c>
      <c r="H1665">
        <v>93.6</v>
      </c>
      <c r="I1665">
        <v>46.3</v>
      </c>
      <c r="J1665" t="b">
        <v>1</v>
      </c>
      <c r="K1665">
        <v>3.5</v>
      </c>
      <c r="L1665" t="str">
        <f>IF(sensor_data[[#This Row],[HVAC Setting]]&lt;=2, "Low", IF(sensor_data[[#This Row],[HVAC Setting]]=3, "Normal", "High"))</f>
        <v>High</v>
      </c>
      <c r="M1665">
        <v>22.86</v>
      </c>
      <c r="N1665">
        <v>22.86</v>
      </c>
      <c r="O1665">
        <f>(sensor_data[[#This Row],[Energy Consumption]]-AVERAGE(sensor_data[Energy Consumption]))/_xlfn.STDEV.P(sensor_data[Energy Consumption])</f>
        <v>1.6960354035008503E-2</v>
      </c>
      <c r="P1665" t="str">
        <f>IF(ABS(sensor_data[[#This Row],[z_zcore]])&gt;3, "Outlier", "Normal")</f>
        <v>Normal</v>
      </c>
      <c r="Q1665">
        <f>AVERAGEIF(sensor_data[Unit ID], sensor_data[[#This Row],[Unit ID]], sensor_data[EC])</f>
        <v>16.995999999999999</v>
      </c>
      <c r="R1665">
        <f>IF(ISBLANK(sensor_data[[#This Row],[EC]]), sensor_data[[#This Row],[average]], sensor_data[[#This Row],[EC]])</f>
        <v>22.86</v>
      </c>
      <c r="S1665" t="str">
        <f>IF(sensor_data[[#This Row],[Filled Energy Consumption]]&gt;AVERAGE(sensor_data[Filled Energy Consumption]), "High", "Low")</f>
        <v>High</v>
      </c>
      <c r="T1665" t="s">
        <v>454</v>
      </c>
      <c r="U1665" t="b">
        <v>1</v>
      </c>
      <c r="V1665">
        <v>8</v>
      </c>
      <c r="W1665">
        <v>1</v>
      </c>
      <c r="X1665" t="s">
        <v>14</v>
      </c>
    </row>
    <row r="1666" spans="1:24" x14ac:dyDescent="0.3">
      <c r="A1666" s="1">
        <v>45414.501597222225</v>
      </c>
      <c r="B1666" s="1" t="str">
        <f>TEXT(sensor_data[[#This Row],[Timestamp]], "MMMM")</f>
        <v>May</v>
      </c>
      <c r="C16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66" s="2">
        <f>MONTH(sensor_data[[#This Row],[Timestamp]])</f>
        <v>5</v>
      </c>
      <c r="E1666" s="2">
        <f>DAY(sensor_data[[#This Row],[Timestamp]])</f>
        <v>2</v>
      </c>
      <c r="F1666" t="s">
        <v>568</v>
      </c>
      <c r="H1666">
        <v>71.599999999999994</v>
      </c>
      <c r="I1666">
        <v>37.6</v>
      </c>
      <c r="J1666" t="b">
        <v>1</v>
      </c>
      <c r="K1666">
        <v>2</v>
      </c>
      <c r="L1666" t="str">
        <f>IF(sensor_data[[#This Row],[HVAC Setting]]&lt;=2, "Low", IF(sensor_data[[#This Row],[HVAC Setting]]=3, "Normal", "High"))</f>
        <v>Low</v>
      </c>
      <c r="M1666">
        <v>11.52</v>
      </c>
      <c r="N1666">
        <v>11.52</v>
      </c>
      <c r="O1666">
        <f>(sensor_data[[#This Row],[Energy Consumption]]-AVERAGE(sensor_data[Energy Consumption]))/_xlfn.STDEV.P(sensor_data[Energy Consumption])</f>
        <v>-0.11490477223770909</v>
      </c>
      <c r="P1666" t="str">
        <f>IF(ABS(sensor_data[[#This Row],[z_zcore]])&gt;3, "Outlier", "Normal")</f>
        <v>Normal</v>
      </c>
      <c r="Q1666">
        <f>AVERAGEIF(sensor_data[Unit ID], sensor_data[[#This Row],[Unit ID]], sensor_data[EC])</f>
        <v>16.995999999999999</v>
      </c>
      <c r="R1666">
        <f>IF(ISBLANK(sensor_data[[#This Row],[EC]]), sensor_data[[#This Row],[average]], sensor_data[[#This Row],[EC]])</f>
        <v>11.52</v>
      </c>
      <c r="S1666" t="str">
        <f>IF(sensor_data[[#This Row],[Filled Energy Consumption]]&gt;AVERAGE(sensor_data[Filled Energy Consumption]), "High", "Low")</f>
        <v>Low</v>
      </c>
      <c r="T1666" t="s">
        <v>286</v>
      </c>
      <c r="U1666" t="b">
        <v>1</v>
      </c>
      <c r="V1666">
        <v>13</v>
      </c>
      <c r="W1666">
        <v>1</v>
      </c>
      <c r="X1666" t="s">
        <v>17</v>
      </c>
    </row>
    <row r="1667" spans="1:24" x14ac:dyDescent="0.3">
      <c r="A1667" s="1">
        <v>45449.547314814816</v>
      </c>
      <c r="B1667" s="1" t="str">
        <f>TEXT(sensor_data[[#This Row],[Timestamp]], "MMMM")</f>
        <v>June</v>
      </c>
      <c r="C16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67" s="2">
        <f>MONTH(sensor_data[[#This Row],[Timestamp]])</f>
        <v>6</v>
      </c>
      <c r="E1667" s="2">
        <f>DAY(sensor_data[[#This Row],[Timestamp]])</f>
        <v>6</v>
      </c>
      <c r="F1667" t="s">
        <v>568</v>
      </c>
      <c r="H1667">
        <v>92.4</v>
      </c>
      <c r="I1667">
        <v>48.1</v>
      </c>
      <c r="J1667" t="b">
        <v>0</v>
      </c>
      <c r="K1667">
        <v>3</v>
      </c>
      <c r="L1667" t="str">
        <f>IF(sensor_data[[#This Row],[HVAC Setting]]&lt;=2, "Low", IF(sensor_data[[#This Row],[HVAC Setting]]=3, "Normal", "High"))</f>
        <v>Normal</v>
      </c>
      <c r="M1667">
        <v>17</v>
      </c>
      <c r="N1667">
        <v>17</v>
      </c>
      <c r="O1667">
        <f>(sensor_data[[#This Row],[Energy Consumption]]-AVERAGE(sensor_data[Energy Consumption]))/_xlfn.STDEV.P(sensor_data[Energy Consumption])</f>
        <v>-5.1181589523909048E-2</v>
      </c>
      <c r="P1667" t="str">
        <f>IF(ABS(sensor_data[[#This Row],[z_zcore]])&gt;3, "Outlier", "Normal")</f>
        <v>Normal</v>
      </c>
      <c r="Q1667">
        <f>AVERAGEIF(sensor_data[Unit ID], sensor_data[[#This Row],[Unit ID]], sensor_data[EC])</f>
        <v>16.995999999999999</v>
      </c>
      <c r="R1667">
        <f>IF(ISBLANK(sensor_data[[#This Row],[EC]]), sensor_data[[#This Row],[average]], sensor_data[[#This Row],[EC]])</f>
        <v>17</v>
      </c>
      <c r="S1667" t="str">
        <f>IF(sensor_data[[#This Row],[Filled Energy Consumption]]&gt;AVERAGE(sensor_data[Filled Energy Consumption]), "High", "Low")</f>
        <v>Low</v>
      </c>
      <c r="T1667" t="s">
        <v>441</v>
      </c>
      <c r="U1667" t="b">
        <v>0</v>
      </c>
      <c r="V1667">
        <v>24</v>
      </c>
      <c r="W1667">
        <v>0</v>
      </c>
      <c r="X1667" t="s">
        <v>19</v>
      </c>
    </row>
    <row r="1668" spans="1:24" x14ac:dyDescent="0.3">
      <c r="A1668" s="1">
        <v>45643.269988425927</v>
      </c>
      <c r="B1668" s="1" t="str">
        <f>TEXT(sensor_data[[#This Row],[Timestamp]], "MMMM")</f>
        <v>December</v>
      </c>
      <c r="C16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68" s="2">
        <f>MONTH(sensor_data[[#This Row],[Timestamp]])</f>
        <v>12</v>
      </c>
      <c r="E1668" s="2">
        <f>DAY(sensor_data[[#This Row],[Timestamp]])</f>
        <v>17</v>
      </c>
      <c r="F1668" t="s">
        <v>568</v>
      </c>
      <c r="H1668">
        <v>35.299999999999997</v>
      </c>
      <c r="I1668">
        <v>38.5</v>
      </c>
      <c r="J1668" t="b">
        <v>0</v>
      </c>
      <c r="K1668">
        <v>2</v>
      </c>
      <c r="L1668" t="str">
        <f>IF(sensor_data[[#This Row],[HVAC Setting]]&lt;=2, "Low", IF(sensor_data[[#This Row],[HVAC Setting]]=3, "Normal", "High"))</f>
        <v>Low</v>
      </c>
      <c r="O1668">
        <f>(sensor_data[[#This Row],[Energy Consumption]]-AVERAGE(sensor_data[Energy Consumption]))/_xlfn.STDEV.P(sensor_data[Energy Consumption])</f>
        <v>-0.24886299575285079</v>
      </c>
      <c r="P1668" t="str">
        <f>IF(ABS(sensor_data[[#This Row],[z_zcore]])&gt;3, "Outlier", "Normal")</f>
        <v>Normal</v>
      </c>
      <c r="Q1668">
        <f>AVERAGEIF(sensor_data[Unit ID], sensor_data[[#This Row],[Unit ID]], sensor_data[EC])</f>
        <v>16.995999999999999</v>
      </c>
      <c r="R1668">
        <f>IF(ISBLANK(sensor_data[[#This Row],[EC]]), sensor_data[[#This Row],[average]], sensor_data[[#This Row],[EC]])</f>
        <v>16.995999999999999</v>
      </c>
      <c r="S1668" t="str">
        <f>IF(sensor_data[[#This Row],[Filled Energy Consumption]]&gt;AVERAGE(sensor_data[Filled Energy Consumption]), "High", "Low")</f>
        <v>Low</v>
      </c>
      <c r="T1668" t="s">
        <v>314</v>
      </c>
      <c r="U1668" t="b">
        <v>0</v>
      </c>
      <c r="V1668">
        <v>5</v>
      </c>
      <c r="W1668">
        <v>0</v>
      </c>
      <c r="X1668" t="s">
        <v>19</v>
      </c>
    </row>
    <row r="1669" spans="1:24" x14ac:dyDescent="0.3">
      <c r="A1669" s="1">
        <v>45593.924675925926</v>
      </c>
      <c r="B1669" s="1" t="str">
        <f>TEXT(sensor_data[[#This Row],[Timestamp]], "MMMM")</f>
        <v>October</v>
      </c>
      <c r="C16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69" s="2">
        <f>MONTH(sensor_data[[#This Row],[Timestamp]])</f>
        <v>10</v>
      </c>
      <c r="E1669" s="2">
        <f>DAY(sensor_data[[#This Row],[Timestamp]])</f>
        <v>28</v>
      </c>
      <c r="F1669" t="s">
        <v>568</v>
      </c>
      <c r="H1669">
        <v>66.400000000000006</v>
      </c>
      <c r="I1669">
        <v>47.1</v>
      </c>
      <c r="J1669" t="b">
        <v>0</v>
      </c>
      <c r="K1669">
        <v>2</v>
      </c>
      <c r="L1669" t="str">
        <f>IF(sensor_data[[#This Row],[HVAC Setting]]&lt;=2, "Low", IF(sensor_data[[#This Row],[HVAC Setting]]=3, "Normal", "High"))</f>
        <v>Low</v>
      </c>
      <c r="M1669">
        <v>10</v>
      </c>
      <c r="N1669">
        <v>10</v>
      </c>
      <c r="O1669">
        <f>(sensor_data[[#This Row],[Energy Consumption]]-AVERAGE(sensor_data[Energy Consumption]))/_xlfn.STDEV.P(sensor_data[Energy Consumption])</f>
        <v>-0.13257981561817916</v>
      </c>
      <c r="P1669" t="str">
        <f>IF(ABS(sensor_data[[#This Row],[z_zcore]])&gt;3, "Outlier", "Normal")</f>
        <v>Normal</v>
      </c>
      <c r="Q1669">
        <f>AVERAGEIF(sensor_data[Unit ID], sensor_data[[#This Row],[Unit ID]], sensor_data[EC])</f>
        <v>16.995999999999999</v>
      </c>
      <c r="R1669">
        <f>IF(ISBLANK(sensor_data[[#This Row],[EC]]), sensor_data[[#This Row],[average]], sensor_data[[#This Row],[EC]])</f>
        <v>10</v>
      </c>
      <c r="S1669" t="str">
        <f>IF(sensor_data[[#This Row],[Filled Energy Consumption]]&gt;AVERAGE(sensor_data[Filled Energy Consumption]), "High", "Low")</f>
        <v>Low</v>
      </c>
      <c r="T1669" t="s">
        <v>341</v>
      </c>
      <c r="U1669" t="b">
        <v>0</v>
      </c>
      <c r="V1669">
        <v>2</v>
      </c>
      <c r="W1669">
        <v>0</v>
      </c>
      <c r="X1669" t="s">
        <v>19</v>
      </c>
    </row>
    <row r="1670" spans="1:24" x14ac:dyDescent="0.3">
      <c r="A1670" s="1">
        <v>45428.08390046296</v>
      </c>
      <c r="B1670" s="1" t="str">
        <f>TEXT(sensor_data[[#This Row],[Timestamp]], "MMMM")</f>
        <v>May</v>
      </c>
      <c r="C16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70" s="2">
        <f>MONTH(sensor_data[[#This Row],[Timestamp]])</f>
        <v>5</v>
      </c>
      <c r="E1670" s="2">
        <f>DAY(sensor_data[[#This Row],[Timestamp]])</f>
        <v>16</v>
      </c>
      <c r="F1670" t="s">
        <v>568</v>
      </c>
      <c r="H1670">
        <v>59.2</v>
      </c>
      <c r="I1670">
        <v>49.2</v>
      </c>
      <c r="J1670" t="b">
        <v>0</v>
      </c>
      <c r="K1670">
        <v>0</v>
      </c>
      <c r="L1670" t="str">
        <f>IF(sensor_data[[#This Row],[HVAC Setting]]&lt;=2, "Low", IF(sensor_data[[#This Row],[HVAC Setting]]=3, "Normal", "High"))</f>
        <v>Low</v>
      </c>
      <c r="M1670">
        <v>1</v>
      </c>
      <c r="N1670">
        <v>1</v>
      </c>
      <c r="O1670">
        <f>(sensor_data[[#This Row],[Energy Consumption]]-AVERAGE(sensor_data[Energy Consumption]))/_xlfn.STDEV.P(sensor_data[Energy Consumption])</f>
        <v>-0.23723467773938361</v>
      </c>
      <c r="P1670" t="str">
        <f>IF(ABS(sensor_data[[#This Row],[z_zcore]])&gt;3, "Outlier", "Normal")</f>
        <v>Normal</v>
      </c>
      <c r="Q1670">
        <f>AVERAGEIF(sensor_data[Unit ID], sensor_data[[#This Row],[Unit ID]], sensor_data[EC])</f>
        <v>16.995999999999999</v>
      </c>
      <c r="R1670">
        <f>IF(ISBLANK(sensor_data[[#This Row],[EC]]), sensor_data[[#This Row],[average]], sensor_data[[#This Row],[EC]])</f>
        <v>1</v>
      </c>
      <c r="S1670" t="str">
        <f>IF(sensor_data[[#This Row],[Filled Energy Consumption]]&gt;AVERAGE(sensor_data[Filled Energy Consumption]), "High", "Low")</f>
        <v>Low</v>
      </c>
      <c r="T1670" t="s">
        <v>456</v>
      </c>
      <c r="U1670" t="b">
        <v>0</v>
      </c>
      <c r="V1670">
        <v>10</v>
      </c>
      <c r="W1670">
        <v>1</v>
      </c>
      <c r="X1670" t="s">
        <v>17</v>
      </c>
    </row>
    <row r="1671" spans="1:24" x14ac:dyDescent="0.3">
      <c r="A1671" s="1">
        <v>45429.636631944442</v>
      </c>
      <c r="B1671" s="1" t="str">
        <f>TEXT(sensor_data[[#This Row],[Timestamp]], "MMMM")</f>
        <v>May</v>
      </c>
      <c r="C16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71" s="2">
        <f>MONTH(sensor_data[[#This Row],[Timestamp]])</f>
        <v>5</v>
      </c>
      <c r="E1671" s="2">
        <f>DAY(sensor_data[[#This Row],[Timestamp]])</f>
        <v>17</v>
      </c>
      <c r="F1671" t="s">
        <v>568</v>
      </c>
      <c r="H1671">
        <v>73.099999999999994</v>
      </c>
      <c r="I1671">
        <v>56.4</v>
      </c>
      <c r="J1671" t="b">
        <v>1</v>
      </c>
      <c r="K1671">
        <v>3</v>
      </c>
      <c r="L1671" t="str">
        <f>IF(sensor_data[[#This Row],[HVAC Setting]]&lt;=2, "Low", IF(sensor_data[[#This Row],[HVAC Setting]]=3, "Normal", "High"))</f>
        <v>Normal</v>
      </c>
      <c r="M1671">
        <v>17.62</v>
      </c>
      <c r="N1671">
        <v>17.62</v>
      </c>
      <c r="O1671">
        <f>(sensor_data[[#This Row],[Energy Consumption]]-AVERAGE(sensor_data[Energy Consumption]))/_xlfn.STDEV.P(sensor_data[Energy Consumption])</f>
        <v>-4.3972032355559403E-2</v>
      </c>
      <c r="P1671" t="str">
        <f>IF(ABS(sensor_data[[#This Row],[z_zcore]])&gt;3, "Outlier", "Normal")</f>
        <v>Normal</v>
      </c>
      <c r="Q1671">
        <f>AVERAGEIF(sensor_data[Unit ID], sensor_data[[#This Row],[Unit ID]], sensor_data[EC])</f>
        <v>16.995999999999999</v>
      </c>
      <c r="R1671">
        <f>IF(ISBLANK(sensor_data[[#This Row],[EC]]), sensor_data[[#This Row],[average]], sensor_data[[#This Row],[EC]])</f>
        <v>17.62</v>
      </c>
      <c r="S1671" t="str">
        <f>IF(sensor_data[[#This Row],[Filled Energy Consumption]]&gt;AVERAGE(sensor_data[Filled Energy Consumption]), "High", "Low")</f>
        <v>Low</v>
      </c>
      <c r="T1671" t="s">
        <v>557</v>
      </c>
      <c r="U1671" t="b">
        <v>1</v>
      </c>
      <c r="V1671">
        <v>14</v>
      </c>
      <c r="W1671">
        <v>1</v>
      </c>
      <c r="X1671" t="s">
        <v>17</v>
      </c>
    </row>
    <row r="1672" spans="1:24" x14ac:dyDescent="0.3">
      <c r="A1672" s="1">
        <v>45613.880335648151</v>
      </c>
      <c r="B1672" s="1" t="str">
        <f>TEXT(sensor_data[[#This Row],[Timestamp]], "MMMM")</f>
        <v>November</v>
      </c>
      <c r="C16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72" s="2">
        <f>MONTH(sensor_data[[#This Row],[Timestamp]])</f>
        <v>11</v>
      </c>
      <c r="E1672" s="2">
        <f>DAY(sensor_data[[#This Row],[Timestamp]])</f>
        <v>17</v>
      </c>
      <c r="F1672" t="s">
        <v>568</v>
      </c>
      <c r="H1672">
        <v>79.400000000000006</v>
      </c>
      <c r="I1672">
        <v>48.7</v>
      </c>
      <c r="J1672" t="b">
        <v>1</v>
      </c>
      <c r="K1672">
        <v>4.5</v>
      </c>
      <c r="L1672" t="str">
        <f>IF(sensor_data[[#This Row],[HVAC Setting]]&lt;=2, "Low", IF(sensor_data[[#This Row],[HVAC Setting]]=3, "Normal", "High"))</f>
        <v>High</v>
      </c>
      <c r="M1672">
        <v>26.47</v>
      </c>
      <c r="N1672">
        <v>26.47</v>
      </c>
      <c r="O1672">
        <f>(sensor_data[[#This Row],[Energy Consumption]]-AVERAGE(sensor_data[Energy Consumption]))/_xlfn.STDEV.P(sensor_data[Energy Consumption])</f>
        <v>5.8938582063624949E-2</v>
      </c>
      <c r="P1672" t="str">
        <f>IF(ABS(sensor_data[[#This Row],[z_zcore]])&gt;3, "Outlier", "Normal")</f>
        <v>Normal</v>
      </c>
      <c r="Q1672">
        <f>AVERAGEIF(sensor_data[Unit ID], sensor_data[[#This Row],[Unit ID]], sensor_data[EC])</f>
        <v>16.995999999999999</v>
      </c>
      <c r="R1672">
        <f>IF(ISBLANK(sensor_data[[#This Row],[EC]]), sensor_data[[#This Row],[average]], sensor_data[[#This Row],[EC]])</f>
        <v>26.47</v>
      </c>
      <c r="S1672" t="str">
        <f>IF(sensor_data[[#This Row],[Filled Energy Consumption]]&gt;AVERAGE(sensor_data[Filled Energy Consumption]), "High", "Low")</f>
        <v>High</v>
      </c>
      <c r="T1672" t="s">
        <v>235</v>
      </c>
      <c r="U1672" t="b">
        <v>1</v>
      </c>
      <c r="V1672">
        <v>9</v>
      </c>
      <c r="W1672">
        <v>1</v>
      </c>
      <c r="X1672" t="s">
        <v>19</v>
      </c>
    </row>
    <row r="1673" spans="1:24" x14ac:dyDescent="0.3">
      <c r="A1673" s="1">
        <v>45355.741087962961</v>
      </c>
      <c r="B1673" s="1" t="str">
        <f>TEXT(sensor_data[[#This Row],[Timestamp]], "MMMM")</f>
        <v>March</v>
      </c>
      <c r="C16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73" s="2">
        <f>MONTH(sensor_data[[#This Row],[Timestamp]])</f>
        <v>3</v>
      </c>
      <c r="E1673" s="2">
        <f>DAY(sensor_data[[#This Row],[Timestamp]])</f>
        <v>4</v>
      </c>
      <c r="F1673" t="s">
        <v>568</v>
      </c>
      <c r="H1673">
        <v>61.2</v>
      </c>
      <c r="I1673">
        <v>46.8</v>
      </c>
      <c r="J1673" t="b">
        <v>0</v>
      </c>
      <c r="K1673">
        <v>2</v>
      </c>
      <c r="L1673" t="str">
        <f>IF(sensor_data[[#This Row],[HVAC Setting]]&lt;=2, "Low", IF(sensor_data[[#This Row],[HVAC Setting]]=3, "Normal", "High"))</f>
        <v>Low</v>
      </c>
      <c r="M1673">
        <v>12.1</v>
      </c>
      <c r="N1673">
        <v>12.1</v>
      </c>
      <c r="O1673">
        <f>(sensor_data[[#This Row],[Energy Consumption]]-AVERAGE(sensor_data[Energy Consumption]))/_xlfn.STDEV.P(sensor_data[Energy Consumption])</f>
        <v>-0.10816034778989814</v>
      </c>
      <c r="P1673" t="str">
        <f>IF(ABS(sensor_data[[#This Row],[z_zcore]])&gt;3, "Outlier", "Normal")</f>
        <v>Normal</v>
      </c>
      <c r="Q1673">
        <f>AVERAGEIF(sensor_data[Unit ID], sensor_data[[#This Row],[Unit ID]], sensor_data[EC])</f>
        <v>16.995999999999999</v>
      </c>
      <c r="R1673">
        <f>IF(ISBLANK(sensor_data[[#This Row],[EC]]), sensor_data[[#This Row],[average]], sensor_data[[#This Row],[EC]])</f>
        <v>12.1</v>
      </c>
      <c r="S1673" t="str">
        <f>IF(sensor_data[[#This Row],[Filled Energy Consumption]]&gt;AVERAGE(sensor_data[Filled Energy Consumption]), "High", "Low")</f>
        <v>Low</v>
      </c>
      <c r="T1673" t="s">
        <v>259</v>
      </c>
      <c r="U1673" t="b">
        <v>0</v>
      </c>
      <c r="V1673">
        <v>22</v>
      </c>
      <c r="W1673">
        <v>0</v>
      </c>
      <c r="X1673" t="s">
        <v>17</v>
      </c>
    </row>
    <row r="1674" spans="1:24" x14ac:dyDescent="0.3">
      <c r="A1674" s="1">
        <v>45463.411145833335</v>
      </c>
      <c r="B1674" s="1" t="str">
        <f>TEXT(sensor_data[[#This Row],[Timestamp]], "MMMM")</f>
        <v>June</v>
      </c>
      <c r="C16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74" s="2">
        <f>MONTH(sensor_data[[#This Row],[Timestamp]])</f>
        <v>6</v>
      </c>
      <c r="E1674" s="2">
        <f>DAY(sensor_data[[#This Row],[Timestamp]])</f>
        <v>20</v>
      </c>
      <c r="F1674" t="s">
        <v>568</v>
      </c>
      <c r="H1674">
        <v>89.8</v>
      </c>
      <c r="I1674">
        <v>41.8</v>
      </c>
      <c r="J1674" t="b">
        <v>0</v>
      </c>
      <c r="K1674">
        <v>4</v>
      </c>
      <c r="L1674" t="str">
        <f>IF(sensor_data[[#This Row],[HVAC Setting]]&lt;=2, "Low", IF(sensor_data[[#This Row],[HVAC Setting]]=3, "Normal", "High"))</f>
        <v>High</v>
      </c>
      <c r="M1674">
        <v>23</v>
      </c>
      <c r="N1674">
        <v>23</v>
      </c>
      <c r="O1674">
        <f>(sensor_data[[#This Row],[Energy Consumption]]-AVERAGE(sensor_data[Energy Consumption]))/_xlfn.STDEV.P(sensor_data[Energy Consumption])</f>
        <v>1.8588318556893912E-2</v>
      </c>
      <c r="P1674" t="str">
        <f>IF(ABS(sensor_data[[#This Row],[z_zcore]])&gt;3, "Outlier", "Normal")</f>
        <v>Normal</v>
      </c>
      <c r="Q1674">
        <f>AVERAGEIF(sensor_data[Unit ID], sensor_data[[#This Row],[Unit ID]], sensor_data[EC])</f>
        <v>16.995999999999999</v>
      </c>
      <c r="R1674">
        <f>IF(ISBLANK(sensor_data[[#This Row],[EC]]), sensor_data[[#This Row],[average]], sensor_data[[#This Row],[EC]])</f>
        <v>23</v>
      </c>
      <c r="S1674" t="str">
        <f>IF(sensor_data[[#This Row],[Filled Energy Consumption]]&gt;AVERAGE(sensor_data[Filled Energy Consumption]), "High", "Low")</f>
        <v>High</v>
      </c>
      <c r="T1674" t="s">
        <v>315</v>
      </c>
      <c r="U1674" t="b">
        <v>0</v>
      </c>
      <c r="V1674">
        <v>7</v>
      </c>
      <c r="W1674">
        <v>0</v>
      </c>
      <c r="X1674" t="s">
        <v>14</v>
      </c>
    </row>
    <row r="1675" spans="1:24" x14ac:dyDescent="0.3">
      <c r="A1675" s="1">
        <v>45447.674699074072</v>
      </c>
      <c r="B1675" s="1" t="str">
        <f>TEXT(sensor_data[[#This Row],[Timestamp]], "MMMM")</f>
        <v>June</v>
      </c>
      <c r="C16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75" s="2">
        <f>MONTH(sensor_data[[#This Row],[Timestamp]])</f>
        <v>6</v>
      </c>
      <c r="E1675" s="2">
        <f>DAY(sensor_data[[#This Row],[Timestamp]])</f>
        <v>4</v>
      </c>
      <c r="F1675" t="s">
        <v>568</v>
      </c>
      <c r="H1675">
        <v>90.2</v>
      </c>
      <c r="I1675">
        <v>65.2</v>
      </c>
      <c r="J1675" t="b">
        <v>1</v>
      </c>
      <c r="K1675">
        <v>3</v>
      </c>
      <c r="L1675" t="str">
        <f>IF(sensor_data[[#This Row],[HVAC Setting]]&lt;=2, "Low", IF(sensor_data[[#This Row],[HVAC Setting]]=3, "Normal", "High"))</f>
        <v>Normal</v>
      </c>
      <c r="M1675">
        <v>18.170000000000002</v>
      </c>
      <c r="N1675">
        <v>18.170000000000002</v>
      </c>
      <c r="O1675">
        <f>(sensor_data[[#This Row],[Energy Consumption]]-AVERAGE(sensor_data[Energy Consumption]))/_xlfn.STDEV.P(sensor_data[Energy Consumption])</f>
        <v>-3.7576457448152453E-2</v>
      </c>
      <c r="P1675" t="str">
        <f>IF(ABS(sensor_data[[#This Row],[z_zcore]])&gt;3, "Outlier", "Normal")</f>
        <v>Normal</v>
      </c>
      <c r="Q1675">
        <f>AVERAGEIF(sensor_data[Unit ID], sensor_data[[#This Row],[Unit ID]], sensor_data[EC])</f>
        <v>16.995999999999999</v>
      </c>
      <c r="R1675">
        <f>IF(ISBLANK(sensor_data[[#This Row],[EC]]), sensor_data[[#This Row],[average]], sensor_data[[#This Row],[EC]])</f>
        <v>18.170000000000002</v>
      </c>
      <c r="S1675" t="str">
        <f>IF(sensor_data[[#This Row],[Filled Energy Consumption]]&gt;AVERAGE(sensor_data[Filled Energy Consumption]), "High", "Low")</f>
        <v>High</v>
      </c>
      <c r="T1675" t="s">
        <v>273</v>
      </c>
      <c r="U1675" t="b">
        <v>1</v>
      </c>
      <c r="V1675">
        <v>8</v>
      </c>
      <c r="W1675">
        <v>1</v>
      </c>
      <c r="X1675" t="s">
        <v>17</v>
      </c>
    </row>
    <row r="1676" spans="1:24" x14ac:dyDescent="0.3">
      <c r="A1676" s="1">
        <v>45656.093402777777</v>
      </c>
      <c r="B1676" s="1" t="str">
        <f>TEXT(sensor_data[[#This Row],[Timestamp]], "MMMM")</f>
        <v>December</v>
      </c>
      <c r="C16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76" s="2">
        <f>MONTH(sensor_data[[#This Row],[Timestamp]])</f>
        <v>12</v>
      </c>
      <c r="E1676" s="2">
        <f>DAY(sensor_data[[#This Row],[Timestamp]])</f>
        <v>30</v>
      </c>
      <c r="F1676" t="s">
        <v>568</v>
      </c>
      <c r="H1676">
        <v>37.4</v>
      </c>
      <c r="I1676">
        <v>36.200000000000003</v>
      </c>
      <c r="J1676" t="b">
        <v>0</v>
      </c>
      <c r="K1676">
        <v>3</v>
      </c>
      <c r="L1676" t="str">
        <f>IF(sensor_data[[#This Row],[HVAC Setting]]&lt;=2, "Low", IF(sensor_data[[#This Row],[HVAC Setting]]=3, "Normal", "High"))</f>
        <v>Normal</v>
      </c>
      <c r="M1676">
        <v>17</v>
      </c>
      <c r="N1676">
        <v>17</v>
      </c>
      <c r="O1676">
        <f>(sensor_data[[#This Row],[Energy Consumption]]-AVERAGE(sensor_data[Energy Consumption]))/_xlfn.STDEV.P(sensor_data[Energy Consumption])</f>
        <v>-5.1181589523909048E-2</v>
      </c>
      <c r="P1676" t="str">
        <f>IF(ABS(sensor_data[[#This Row],[z_zcore]])&gt;3, "Outlier", "Normal")</f>
        <v>Normal</v>
      </c>
      <c r="Q1676">
        <f>AVERAGEIF(sensor_data[Unit ID], sensor_data[[#This Row],[Unit ID]], sensor_data[EC])</f>
        <v>16.995999999999999</v>
      </c>
      <c r="R1676">
        <f>IF(ISBLANK(sensor_data[[#This Row],[EC]]), sensor_data[[#This Row],[average]], sensor_data[[#This Row],[EC]])</f>
        <v>17</v>
      </c>
      <c r="S1676" t="str">
        <f>IF(sensor_data[[#This Row],[Filled Energy Consumption]]&gt;AVERAGE(sensor_data[Filled Energy Consumption]), "High", "Low")</f>
        <v>Low</v>
      </c>
      <c r="T1676" t="s">
        <v>471</v>
      </c>
      <c r="U1676" t="b">
        <v>0</v>
      </c>
      <c r="V1676">
        <v>4</v>
      </c>
      <c r="W1676">
        <v>0</v>
      </c>
      <c r="X1676" t="s">
        <v>14</v>
      </c>
    </row>
    <row r="1677" spans="1:24" x14ac:dyDescent="0.3">
      <c r="A1677" s="1">
        <v>45568.754259259258</v>
      </c>
      <c r="B1677" s="1" t="str">
        <f>TEXT(sensor_data[[#This Row],[Timestamp]], "MMMM")</f>
        <v>October</v>
      </c>
      <c r="C16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77" s="2">
        <f>MONTH(sensor_data[[#This Row],[Timestamp]])</f>
        <v>10</v>
      </c>
      <c r="E1677" s="2">
        <f>DAY(sensor_data[[#This Row],[Timestamp]])</f>
        <v>3</v>
      </c>
      <c r="F1677" t="s">
        <v>568</v>
      </c>
      <c r="H1677">
        <v>60.4</v>
      </c>
      <c r="I1677">
        <v>37.299999999999997</v>
      </c>
      <c r="J1677" t="b">
        <v>0</v>
      </c>
      <c r="K1677">
        <v>2</v>
      </c>
      <c r="L1677" t="str">
        <f>IF(sensor_data[[#This Row],[HVAC Setting]]&lt;=2, "Low", IF(sensor_data[[#This Row],[HVAC Setting]]=3, "Normal", "High"))</f>
        <v>Low</v>
      </c>
      <c r="M1677">
        <v>12.1</v>
      </c>
      <c r="N1677">
        <v>12.1</v>
      </c>
      <c r="O1677">
        <f>(sensor_data[[#This Row],[Energy Consumption]]-AVERAGE(sensor_data[Energy Consumption]))/_xlfn.STDEV.P(sensor_data[Energy Consumption])</f>
        <v>-0.10816034778989814</v>
      </c>
      <c r="P1677" t="str">
        <f>IF(ABS(sensor_data[[#This Row],[z_zcore]])&gt;3, "Outlier", "Normal")</f>
        <v>Normal</v>
      </c>
      <c r="Q1677">
        <f>AVERAGEIF(sensor_data[Unit ID], sensor_data[[#This Row],[Unit ID]], sensor_data[EC])</f>
        <v>16.995999999999999</v>
      </c>
      <c r="R1677">
        <f>IF(ISBLANK(sensor_data[[#This Row],[EC]]), sensor_data[[#This Row],[average]], sensor_data[[#This Row],[EC]])</f>
        <v>12.1</v>
      </c>
      <c r="S1677" t="str">
        <f>IF(sensor_data[[#This Row],[Filled Energy Consumption]]&gt;AVERAGE(sensor_data[Filled Energy Consumption]), "High", "Low")</f>
        <v>Low</v>
      </c>
      <c r="T1677" t="s">
        <v>411</v>
      </c>
      <c r="U1677" t="b">
        <v>0</v>
      </c>
      <c r="V1677">
        <v>13</v>
      </c>
      <c r="W1677">
        <v>0</v>
      </c>
      <c r="X1677" t="s">
        <v>17</v>
      </c>
    </row>
    <row r="1678" spans="1:24" x14ac:dyDescent="0.3">
      <c r="A1678" s="1">
        <v>45519.039988425924</v>
      </c>
      <c r="B1678" s="1" t="str">
        <f>TEXT(sensor_data[[#This Row],[Timestamp]], "MMMM")</f>
        <v>August</v>
      </c>
      <c r="C16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78" s="2">
        <f>MONTH(sensor_data[[#This Row],[Timestamp]])</f>
        <v>8</v>
      </c>
      <c r="E1678" s="2">
        <f>DAY(sensor_data[[#This Row],[Timestamp]])</f>
        <v>15</v>
      </c>
      <c r="F1678" t="s">
        <v>568</v>
      </c>
      <c r="H1678">
        <v>90.6</v>
      </c>
      <c r="I1678">
        <v>48.9</v>
      </c>
      <c r="J1678" t="b">
        <v>1</v>
      </c>
      <c r="K1678">
        <v>2</v>
      </c>
      <c r="L1678" t="str">
        <f>IF(sensor_data[[#This Row],[HVAC Setting]]&lt;=2, "Low", IF(sensor_data[[#This Row],[HVAC Setting]]=3, "Normal", "High"))</f>
        <v>Low</v>
      </c>
      <c r="M1678">
        <v>14.94</v>
      </c>
      <c r="N1678">
        <v>14.94</v>
      </c>
      <c r="O1678">
        <f>(sensor_data[[#This Row],[Energy Consumption]]-AVERAGE(sensor_data[Energy Consumption]))/_xlfn.STDEV.P(sensor_data[Energy Consumption])</f>
        <v>-7.5135924631651405E-2</v>
      </c>
      <c r="P1678" t="str">
        <f>IF(ABS(sensor_data[[#This Row],[z_zcore]])&gt;3, "Outlier", "Normal")</f>
        <v>Normal</v>
      </c>
      <c r="Q1678">
        <f>AVERAGEIF(sensor_data[Unit ID], sensor_data[[#This Row],[Unit ID]], sensor_data[EC])</f>
        <v>16.995999999999999</v>
      </c>
      <c r="R1678">
        <f>IF(ISBLANK(sensor_data[[#This Row],[EC]]), sensor_data[[#This Row],[average]], sensor_data[[#This Row],[EC]])</f>
        <v>14.94</v>
      </c>
      <c r="S1678" t="str">
        <f>IF(sensor_data[[#This Row],[Filled Energy Consumption]]&gt;AVERAGE(sensor_data[Filled Energy Consumption]), "High", "Low")</f>
        <v>Low</v>
      </c>
      <c r="T1678" t="s">
        <v>28</v>
      </c>
      <c r="U1678" t="b">
        <v>1</v>
      </c>
      <c r="V1678">
        <v>23</v>
      </c>
      <c r="W1678">
        <v>1</v>
      </c>
      <c r="X1678" t="s">
        <v>19</v>
      </c>
    </row>
    <row r="1679" spans="1:24" x14ac:dyDescent="0.3">
      <c r="A1679" s="1">
        <v>45562.625486111108</v>
      </c>
      <c r="B1679" s="1" t="str">
        <f>TEXT(sensor_data[[#This Row],[Timestamp]], "MMMM")</f>
        <v>September</v>
      </c>
      <c r="C16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79" s="2">
        <f>MONTH(sensor_data[[#This Row],[Timestamp]])</f>
        <v>9</v>
      </c>
      <c r="E1679" s="2">
        <f>DAY(sensor_data[[#This Row],[Timestamp]])</f>
        <v>27</v>
      </c>
      <c r="F1679" t="s">
        <v>568</v>
      </c>
      <c r="H1679">
        <v>73.099999999999994</v>
      </c>
      <c r="I1679">
        <v>54.7</v>
      </c>
      <c r="J1679" t="b">
        <v>0</v>
      </c>
      <c r="K1679">
        <v>1</v>
      </c>
      <c r="L1679" t="str">
        <f>IF(sensor_data[[#This Row],[HVAC Setting]]&lt;=2, "Low", IF(sensor_data[[#This Row],[HVAC Setting]]=3, "Normal", "High"))</f>
        <v>Low</v>
      </c>
      <c r="M1679">
        <v>5</v>
      </c>
      <c r="N1679">
        <v>5</v>
      </c>
      <c r="O1679">
        <f>(sensor_data[[#This Row],[Energy Consumption]]-AVERAGE(sensor_data[Energy Consumption]))/_xlfn.STDEV.P(sensor_data[Energy Consumption])</f>
        <v>-0.19072140568551499</v>
      </c>
      <c r="P1679" t="str">
        <f>IF(ABS(sensor_data[[#This Row],[z_zcore]])&gt;3, "Outlier", "Normal")</f>
        <v>Normal</v>
      </c>
      <c r="Q1679">
        <f>AVERAGEIF(sensor_data[Unit ID], sensor_data[[#This Row],[Unit ID]], sensor_data[EC])</f>
        <v>16.995999999999999</v>
      </c>
      <c r="R1679">
        <f>IF(ISBLANK(sensor_data[[#This Row],[EC]]), sensor_data[[#This Row],[average]], sensor_data[[#This Row],[EC]])</f>
        <v>5</v>
      </c>
      <c r="S1679" t="str">
        <f>IF(sensor_data[[#This Row],[Filled Energy Consumption]]&gt;AVERAGE(sensor_data[Filled Energy Consumption]), "High", "Low")</f>
        <v>Low</v>
      </c>
      <c r="T1679" t="s">
        <v>200</v>
      </c>
      <c r="U1679" t="b">
        <v>0</v>
      </c>
      <c r="V1679">
        <v>23</v>
      </c>
      <c r="W1679">
        <v>0</v>
      </c>
      <c r="X1679" t="s">
        <v>14</v>
      </c>
    </row>
    <row r="1680" spans="1:24" x14ac:dyDescent="0.3">
      <c r="A1680" s="1">
        <v>45446.78365740741</v>
      </c>
      <c r="B1680" s="1" t="str">
        <f>TEXT(sensor_data[[#This Row],[Timestamp]], "MMMM")</f>
        <v>June</v>
      </c>
      <c r="C16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80" s="2">
        <f>MONTH(sensor_data[[#This Row],[Timestamp]])</f>
        <v>6</v>
      </c>
      <c r="E1680" s="2">
        <f>DAY(sensor_data[[#This Row],[Timestamp]])</f>
        <v>3</v>
      </c>
      <c r="F1680" t="s">
        <v>568</v>
      </c>
      <c r="H1680">
        <v>90</v>
      </c>
      <c r="I1680">
        <v>42.7</v>
      </c>
      <c r="J1680" t="b">
        <v>1</v>
      </c>
      <c r="K1680">
        <v>5</v>
      </c>
      <c r="L1680" t="str">
        <f>IF(sensor_data[[#This Row],[HVAC Setting]]&lt;=2, "Low", IF(sensor_data[[#This Row],[HVAC Setting]]=3, "Normal", "High"))</f>
        <v>High</v>
      </c>
      <c r="M1680">
        <v>32.64</v>
      </c>
      <c r="N1680">
        <v>32.64</v>
      </c>
      <c r="O1680">
        <f>(sensor_data[[#This Row],[Energy Consumption]]-AVERAGE(sensor_data[Energy Consumption]))/_xlfn.STDEV.P(sensor_data[Energy Consumption])</f>
        <v>0.13068530420671734</v>
      </c>
      <c r="P1680" t="str">
        <f>IF(ABS(sensor_data[[#This Row],[z_zcore]])&gt;3, "Outlier", "Normal")</f>
        <v>Normal</v>
      </c>
      <c r="Q1680">
        <f>AVERAGEIF(sensor_data[Unit ID], sensor_data[[#This Row],[Unit ID]], sensor_data[EC])</f>
        <v>16.995999999999999</v>
      </c>
      <c r="R1680">
        <f>IF(ISBLANK(sensor_data[[#This Row],[EC]]), sensor_data[[#This Row],[average]], sensor_data[[#This Row],[EC]])</f>
        <v>32.64</v>
      </c>
      <c r="S1680" t="str">
        <f>IF(sensor_data[[#This Row],[Filled Energy Consumption]]&gt;AVERAGE(sensor_data[Filled Energy Consumption]), "High", "Low")</f>
        <v>High</v>
      </c>
      <c r="T1680" t="s">
        <v>208</v>
      </c>
      <c r="U1680" t="b">
        <v>1</v>
      </c>
      <c r="V1680">
        <v>1</v>
      </c>
      <c r="W1680">
        <v>0</v>
      </c>
      <c r="X1680" t="s">
        <v>14</v>
      </c>
    </row>
    <row r="1681" spans="1:24" x14ac:dyDescent="0.3">
      <c r="A1681" s="1">
        <v>45548.519444444442</v>
      </c>
      <c r="B1681" s="1" t="str">
        <f>TEXT(sensor_data[[#This Row],[Timestamp]], "MMMM")</f>
        <v>September</v>
      </c>
      <c r="C16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81" s="2">
        <f>MONTH(sensor_data[[#This Row],[Timestamp]])</f>
        <v>9</v>
      </c>
      <c r="E1681" s="2">
        <f>DAY(sensor_data[[#This Row],[Timestamp]])</f>
        <v>13</v>
      </c>
      <c r="F1681" t="s">
        <v>568</v>
      </c>
      <c r="H1681">
        <v>73.099999999999994</v>
      </c>
      <c r="I1681">
        <v>55</v>
      </c>
      <c r="J1681" t="b">
        <v>0</v>
      </c>
      <c r="K1681">
        <v>2</v>
      </c>
      <c r="L1681" t="str">
        <f>IF(sensor_data[[#This Row],[HVAC Setting]]&lt;=2, "Low", IF(sensor_data[[#This Row],[HVAC Setting]]=3, "Normal", "High"))</f>
        <v>Low</v>
      </c>
      <c r="O1681">
        <f>(sensor_data[[#This Row],[Energy Consumption]]-AVERAGE(sensor_data[Energy Consumption]))/_xlfn.STDEV.P(sensor_data[Energy Consumption])</f>
        <v>-0.24886299575285079</v>
      </c>
      <c r="P1681" t="str">
        <f>IF(ABS(sensor_data[[#This Row],[z_zcore]])&gt;3, "Outlier", "Normal")</f>
        <v>Normal</v>
      </c>
      <c r="Q1681">
        <f>AVERAGEIF(sensor_data[Unit ID], sensor_data[[#This Row],[Unit ID]], sensor_data[EC])</f>
        <v>16.995999999999999</v>
      </c>
      <c r="R1681">
        <f>IF(ISBLANK(sensor_data[[#This Row],[EC]]), sensor_data[[#This Row],[average]], sensor_data[[#This Row],[EC]])</f>
        <v>16.995999999999999</v>
      </c>
      <c r="S1681" t="str">
        <f>IF(sensor_data[[#This Row],[Filled Energy Consumption]]&gt;AVERAGE(sensor_data[Filled Energy Consumption]), "High", "Low")</f>
        <v>Low</v>
      </c>
      <c r="T1681" t="s">
        <v>225</v>
      </c>
      <c r="U1681" t="b">
        <v>0</v>
      </c>
      <c r="V1681">
        <v>3</v>
      </c>
      <c r="W1681">
        <v>0</v>
      </c>
      <c r="X1681" t="s">
        <v>19</v>
      </c>
    </row>
    <row r="1682" spans="1:24" x14ac:dyDescent="0.3">
      <c r="A1682" s="1">
        <v>45375.605937499997</v>
      </c>
      <c r="B1682" s="1" t="str">
        <f>TEXT(sensor_data[[#This Row],[Timestamp]], "MMMM")</f>
        <v>March</v>
      </c>
      <c r="C16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82" s="2">
        <f>MONTH(sensor_data[[#This Row],[Timestamp]])</f>
        <v>3</v>
      </c>
      <c r="E1682" s="2">
        <f>DAY(sensor_data[[#This Row],[Timestamp]])</f>
        <v>24</v>
      </c>
      <c r="F1682" t="s">
        <v>569</v>
      </c>
      <c r="H1682">
        <v>63.8</v>
      </c>
      <c r="I1682">
        <v>39.4</v>
      </c>
      <c r="J1682" t="b">
        <v>1</v>
      </c>
      <c r="K1682">
        <v>3.5</v>
      </c>
      <c r="L1682" t="str">
        <f>IF(sensor_data[[#This Row],[HVAC Setting]]&lt;=2, "Low", IF(sensor_data[[#This Row],[HVAC Setting]]=3, "Normal", "High"))</f>
        <v>High</v>
      </c>
      <c r="M1682">
        <v>20.64</v>
      </c>
      <c r="N1682">
        <v>20.64</v>
      </c>
      <c r="O1682">
        <f>(sensor_data[[#This Row],[Energy Consumption]]-AVERAGE(sensor_data[Energy Consumption]))/_xlfn.STDEV.P(sensor_data[Energy Consumption])</f>
        <v>-8.8545119548885803E-3</v>
      </c>
      <c r="P1682" t="str">
        <f>IF(ABS(sensor_data[[#This Row],[z_zcore]])&gt;3, "Outlier", "Normal")</f>
        <v>Normal</v>
      </c>
      <c r="Q1682">
        <f>AVERAGEIF(sensor_data[Unit ID], sensor_data[[#This Row],[Unit ID]], sensor_data[EC])</f>
        <v>19.883333333333333</v>
      </c>
      <c r="R1682">
        <f>IF(ISBLANK(sensor_data[[#This Row],[EC]]), sensor_data[[#This Row],[average]], sensor_data[[#This Row],[EC]])</f>
        <v>20.64</v>
      </c>
      <c r="S1682" t="str">
        <f>IF(sensor_data[[#This Row],[Filled Energy Consumption]]&gt;AVERAGE(sensor_data[Filled Energy Consumption]), "High", "Low")</f>
        <v>High</v>
      </c>
      <c r="T1682" t="s">
        <v>501</v>
      </c>
      <c r="U1682" t="b">
        <v>1</v>
      </c>
      <c r="V1682">
        <v>24</v>
      </c>
      <c r="W1682">
        <v>1</v>
      </c>
      <c r="X1682" t="s">
        <v>19</v>
      </c>
    </row>
    <row r="1683" spans="1:24" x14ac:dyDescent="0.3">
      <c r="A1683" s="1">
        <v>45342.789085648146</v>
      </c>
      <c r="B1683" s="1" t="str">
        <f>TEXT(sensor_data[[#This Row],[Timestamp]], "MMMM")</f>
        <v>February</v>
      </c>
      <c r="C16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83" s="2">
        <f>MONTH(sensor_data[[#This Row],[Timestamp]])</f>
        <v>2</v>
      </c>
      <c r="E1683" s="2">
        <f>DAY(sensor_data[[#This Row],[Timestamp]])</f>
        <v>20</v>
      </c>
      <c r="F1683" t="s">
        <v>569</v>
      </c>
      <c r="H1683">
        <v>59.6</v>
      </c>
      <c r="I1683">
        <v>26.7</v>
      </c>
      <c r="J1683" t="b">
        <v>1</v>
      </c>
      <c r="K1683">
        <v>5</v>
      </c>
      <c r="L1683" t="str">
        <f>IF(sensor_data[[#This Row],[HVAC Setting]]&lt;=2, "Low", IF(sensor_data[[#This Row],[HVAC Setting]]=3, "Normal", "High"))</f>
        <v>High</v>
      </c>
      <c r="M1683">
        <v>29.94</v>
      </c>
      <c r="N1683">
        <v>29.94</v>
      </c>
      <c r="O1683">
        <f>(sensor_data[[#This Row],[Energy Consumption]]-AVERAGE(sensor_data[Energy Consumption]))/_xlfn.STDEV.P(sensor_data[Energy Consumption])</f>
        <v>9.9288845570356027E-2</v>
      </c>
      <c r="P1683" t="str">
        <f>IF(ABS(sensor_data[[#This Row],[z_zcore]])&gt;3, "Outlier", "Normal")</f>
        <v>Normal</v>
      </c>
      <c r="Q1683">
        <f>AVERAGEIF(sensor_data[Unit ID], sensor_data[[#This Row],[Unit ID]], sensor_data[EC])</f>
        <v>19.883333333333333</v>
      </c>
      <c r="R1683">
        <f>IF(ISBLANK(sensor_data[[#This Row],[EC]]), sensor_data[[#This Row],[average]], sensor_data[[#This Row],[EC]])</f>
        <v>29.94</v>
      </c>
      <c r="S1683" t="str">
        <f>IF(sensor_data[[#This Row],[Filled Energy Consumption]]&gt;AVERAGE(sensor_data[Filled Energy Consumption]), "High", "Low")</f>
        <v>High</v>
      </c>
      <c r="T1683" t="s">
        <v>95</v>
      </c>
      <c r="U1683" t="b">
        <v>1</v>
      </c>
      <c r="V1683">
        <v>12</v>
      </c>
      <c r="W1683">
        <v>1</v>
      </c>
      <c r="X1683" t="s">
        <v>19</v>
      </c>
    </row>
    <row r="1684" spans="1:24" x14ac:dyDescent="0.3">
      <c r="A1684" s="1">
        <v>45389.671041666668</v>
      </c>
      <c r="B1684" s="1" t="str">
        <f>TEXT(sensor_data[[#This Row],[Timestamp]], "MMMM")</f>
        <v>April</v>
      </c>
      <c r="C16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84" s="2">
        <f>MONTH(sensor_data[[#This Row],[Timestamp]])</f>
        <v>4</v>
      </c>
      <c r="E1684" s="2">
        <f>DAY(sensor_data[[#This Row],[Timestamp]])</f>
        <v>7</v>
      </c>
      <c r="F1684" t="s">
        <v>569</v>
      </c>
      <c r="H1684">
        <v>65.400000000000006</v>
      </c>
      <c r="I1684">
        <v>52.8</v>
      </c>
      <c r="J1684" t="b">
        <v>1</v>
      </c>
      <c r="K1684">
        <v>3.5</v>
      </c>
      <c r="L1684" t="str">
        <f>IF(sensor_data[[#This Row],[HVAC Setting]]&lt;=2, "Low", IF(sensor_data[[#This Row],[HVAC Setting]]=3, "Normal", "High"))</f>
        <v>High</v>
      </c>
      <c r="M1684">
        <v>21.43</v>
      </c>
      <c r="N1684">
        <v>21.43</v>
      </c>
      <c r="O1684">
        <f>(sensor_data[[#This Row],[Energy Consumption]]-AVERAGE(sensor_data[Energy Consumption]))/_xlfn.STDEV.P(sensor_data[Energy Consumption])</f>
        <v>3.3185927575046743E-4</v>
      </c>
      <c r="P1684" t="str">
        <f>IF(ABS(sensor_data[[#This Row],[z_zcore]])&gt;3, "Outlier", "Normal")</f>
        <v>Normal</v>
      </c>
      <c r="Q1684">
        <f>AVERAGEIF(sensor_data[Unit ID], sensor_data[[#This Row],[Unit ID]], sensor_data[EC])</f>
        <v>19.883333333333333</v>
      </c>
      <c r="R1684">
        <f>IF(ISBLANK(sensor_data[[#This Row],[EC]]), sensor_data[[#This Row],[average]], sensor_data[[#This Row],[EC]])</f>
        <v>21.43</v>
      </c>
      <c r="S1684" t="str">
        <f>IF(sensor_data[[#This Row],[Filled Energy Consumption]]&gt;AVERAGE(sensor_data[Filled Energy Consumption]), "High", "Low")</f>
        <v>High</v>
      </c>
      <c r="T1684" t="s">
        <v>512</v>
      </c>
      <c r="U1684" t="b">
        <v>1</v>
      </c>
      <c r="V1684">
        <v>18</v>
      </c>
      <c r="W1684">
        <v>1</v>
      </c>
      <c r="X1684" t="s">
        <v>17</v>
      </c>
    </row>
    <row r="1685" spans="1:24" x14ac:dyDescent="0.3">
      <c r="A1685" s="1">
        <v>45353.580787037034</v>
      </c>
      <c r="B1685" s="1" t="str">
        <f>TEXT(sensor_data[[#This Row],[Timestamp]], "MMMM")</f>
        <v>March</v>
      </c>
      <c r="C16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85" s="2">
        <f>MONTH(sensor_data[[#This Row],[Timestamp]])</f>
        <v>3</v>
      </c>
      <c r="E1685" s="2">
        <f>DAY(sensor_data[[#This Row],[Timestamp]])</f>
        <v>2</v>
      </c>
      <c r="F1685" t="s">
        <v>569</v>
      </c>
      <c r="H1685">
        <v>76.2</v>
      </c>
      <c r="I1685">
        <v>32.9</v>
      </c>
      <c r="J1685" t="b">
        <v>1</v>
      </c>
      <c r="K1685">
        <v>4.5</v>
      </c>
      <c r="L1685" t="str">
        <f>IF(sensor_data[[#This Row],[HVAC Setting]]&lt;=2, "Low", IF(sensor_data[[#This Row],[HVAC Setting]]=3, "Normal", "High"))</f>
        <v>High</v>
      </c>
      <c r="M1685">
        <v>26.7</v>
      </c>
      <c r="N1685">
        <v>26.7</v>
      </c>
      <c r="O1685">
        <f>(sensor_data[[#This Row],[Energy Consumption]]-AVERAGE(sensor_data[Energy Consumption]))/_xlfn.STDEV.P(sensor_data[Energy Consumption])</f>
        <v>6.1613095206722396E-2</v>
      </c>
      <c r="P1685" t="str">
        <f>IF(ABS(sensor_data[[#This Row],[z_zcore]])&gt;3, "Outlier", "Normal")</f>
        <v>Normal</v>
      </c>
      <c r="Q1685">
        <f>AVERAGEIF(sensor_data[Unit ID], sensor_data[[#This Row],[Unit ID]], sensor_data[EC])</f>
        <v>19.883333333333333</v>
      </c>
      <c r="R1685">
        <f>IF(ISBLANK(sensor_data[[#This Row],[EC]]), sensor_data[[#This Row],[average]], sensor_data[[#This Row],[EC]])</f>
        <v>26.7</v>
      </c>
      <c r="S1685" t="str">
        <f>IF(sensor_data[[#This Row],[Filled Energy Consumption]]&gt;AVERAGE(sensor_data[Filled Energy Consumption]), "High", "Low")</f>
        <v>High</v>
      </c>
      <c r="T1685" t="s">
        <v>125</v>
      </c>
      <c r="U1685" t="b">
        <v>1</v>
      </c>
      <c r="V1685">
        <v>8</v>
      </c>
      <c r="W1685">
        <v>1</v>
      </c>
      <c r="X1685" t="s">
        <v>14</v>
      </c>
    </row>
    <row r="1686" spans="1:24" x14ac:dyDescent="0.3">
      <c r="A1686" s="1">
        <v>45460.834224537037</v>
      </c>
      <c r="B1686" s="1" t="str">
        <f>TEXT(sensor_data[[#This Row],[Timestamp]], "MMMM")</f>
        <v>June</v>
      </c>
      <c r="C16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686" s="2">
        <f>MONTH(sensor_data[[#This Row],[Timestamp]])</f>
        <v>6</v>
      </c>
      <c r="E1686" s="2">
        <f>DAY(sensor_data[[#This Row],[Timestamp]])</f>
        <v>17</v>
      </c>
      <c r="F1686" t="s">
        <v>569</v>
      </c>
      <c r="H1686">
        <v>90.8</v>
      </c>
      <c r="I1686">
        <v>53.5</v>
      </c>
      <c r="J1686" t="b">
        <v>1</v>
      </c>
      <c r="K1686">
        <v>5</v>
      </c>
      <c r="L1686" t="str">
        <f>IF(sensor_data[[#This Row],[HVAC Setting]]&lt;=2, "Low", IF(sensor_data[[#This Row],[HVAC Setting]]=3, "Normal", "High"))</f>
        <v>High</v>
      </c>
      <c r="M1686">
        <v>33.9</v>
      </c>
      <c r="N1686">
        <v>33.9</v>
      </c>
      <c r="O1686">
        <f>(sensor_data[[#This Row],[Energy Consumption]]-AVERAGE(sensor_data[Energy Consumption]))/_xlfn.STDEV.P(sensor_data[Energy Consumption])</f>
        <v>0.14533698490368593</v>
      </c>
      <c r="P1686" t="str">
        <f>IF(ABS(sensor_data[[#This Row],[z_zcore]])&gt;3, "Outlier", "Normal")</f>
        <v>Normal</v>
      </c>
      <c r="Q1686">
        <f>AVERAGEIF(sensor_data[Unit ID], sensor_data[[#This Row],[Unit ID]], sensor_data[EC])</f>
        <v>19.883333333333333</v>
      </c>
      <c r="R1686">
        <f>IF(ISBLANK(sensor_data[[#This Row],[EC]]), sensor_data[[#This Row],[average]], sensor_data[[#This Row],[EC]])</f>
        <v>33.9</v>
      </c>
      <c r="S1686" t="str">
        <f>IF(sensor_data[[#This Row],[Filled Energy Consumption]]&gt;AVERAGE(sensor_data[Filled Energy Consumption]), "High", "Low")</f>
        <v>High</v>
      </c>
      <c r="T1686" t="s">
        <v>249</v>
      </c>
      <c r="U1686" t="b">
        <v>1</v>
      </c>
      <c r="V1686">
        <v>23</v>
      </c>
      <c r="W1686">
        <v>1</v>
      </c>
      <c r="X1686" t="s">
        <v>14</v>
      </c>
    </row>
    <row r="1687" spans="1:24" x14ac:dyDescent="0.3">
      <c r="A1687" s="1">
        <v>45635.584131944444</v>
      </c>
      <c r="B1687" s="1" t="str">
        <f>TEXT(sensor_data[[#This Row],[Timestamp]], "MMMM")</f>
        <v>December</v>
      </c>
      <c r="C16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87" s="2">
        <f>MONTH(sensor_data[[#This Row],[Timestamp]])</f>
        <v>12</v>
      </c>
      <c r="E1687" s="2">
        <f>DAY(sensor_data[[#This Row],[Timestamp]])</f>
        <v>9</v>
      </c>
      <c r="F1687" t="s">
        <v>569</v>
      </c>
      <c r="H1687">
        <v>41.6</v>
      </c>
      <c r="I1687">
        <v>25.9</v>
      </c>
      <c r="J1687" t="b">
        <v>0</v>
      </c>
      <c r="K1687">
        <v>2</v>
      </c>
      <c r="L1687" t="str">
        <f>IF(sensor_data[[#This Row],[HVAC Setting]]&lt;=2, "Low", IF(sensor_data[[#This Row],[HVAC Setting]]=3, "Normal", "High"))</f>
        <v>Low</v>
      </c>
      <c r="M1687">
        <v>13</v>
      </c>
      <c r="N1687">
        <v>13</v>
      </c>
      <c r="O1687">
        <f>(sensor_data[[#This Row],[Energy Consumption]]-AVERAGE(sensor_data[Energy Consumption]))/_xlfn.STDEV.P(sensor_data[Energy Consumption])</f>
        <v>-9.7694861577777695E-2</v>
      </c>
      <c r="P1687" t="str">
        <f>IF(ABS(sensor_data[[#This Row],[z_zcore]])&gt;3, "Outlier", "Normal")</f>
        <v>Normal</v>
      </c>
      <c r="Q1687">
        <f>AVERAGEIF(sensor_data[Unit ID], sensor_data[[#This Row],[Unit ID]], sensor_data[EC])</f>
        <v>19.883333333333333</v>
      </c>
      <c r="R1687">
        <f>IF(ISBLANK(sensor_data[[#This Row],[EC]]), sensor_data[[#This Row],[average]], sensor_data[[#This Row],[EC]])</f>
        <v>13</v>
      </c>
      <c r="S1687" t="str">
        <f>IF(sensor_data[[#This Row],[Filled Energy Consumption]]&gt;AVERAGE(sensor_data[Filled Energy Consumption]), "High", "Low")</f>
        <v>Low</v>
      </c>
      <c r="T1687" t="s">
        <v>454</v>
      </c>
      <c r="U1687" t="b">
        <v>0</v>
      </c>
      <c r="V1687">
        <v>13</v>
      </c>
      <c r="W1687">
        <v>0</v>
      </c>
      <c r="X1687" t="s">
        <v>17</v>
      </c>
    </row>
    <row r="1688" spans="1:24" x14ac:dyDescent="0.3">
      <c r="A1688" s="1">
        <v>45427.292013888888</v>
      </c>
      <c r="B1688" s="1" t="str">
        <f>TEXT(sensor_data[[#This Row],[Timestamp]], "MMMM")</f>
        <v>May</v>
      </c>
      <c r="C16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88" s="2">
        <f>MONTH(sensor_data[[#This Row],[Timestamp]])</f>
        <v>5</v>
      </c>
      <c r="E1688" s="2">
        <f>DAY(sensor_data[[#This Row],[Timestamp]])</f>
        <v>15</v>
      </c>
      <c r="F1688" t="s">
        <v>569</v>
      </c>
      <c r="H1688">
        <v>67.3</v>
      </c>
      <c r="I1688">
        <v>49</v>
      </c>
      <c r="J1688" t="b">
        <v>1</v>
      </c>
      <c r="K1688">
        <v>3</v>
      </c>
      <c r="L1688" t="str">
        <f>IF(sensor_data[[#This Row],[HVAC Setting]]&lt;=2, "Low", IF(sensor_data[[#This Row],[HVAC Setting]]=3, "Normal", "High"))</f>
        <v>Normal</v>
      </c>
      <c r="M1688">
        <v>17.27</v>
      </c>
      <c r="N1688">
        <v>17.27</v>
      </c>
      <c r="O1688">
        <f>(sensor_data[[#This Row],[Energy Consumption]]-AVERAGE(sensor_data[Energy Consumption]))/_xlfn.STDEV.P(sensor_data[Energy Consumption])</f>
        <v>-4.8041943660272923E-2</v>
      </c>
      <c r="P1688" t="str">
        <f>IF(ABS(sensor_data[[#This Row],[z_zcore]])&gt;3, "Outlier", "Normal")</f>
        <v>Normal</v>
      </c>
      <c r="Q1688">
        <f>AVERAGEIF(sensor_data[Unit ID], sensor_data[[#This Row],[Unit ID]], sensor_data[EC])</f>
        <v>19.883333333333333</v>
      </c>
      <c r="R1688">
        <f>IF(ISBLANK(sensor_data[[#This Row],[EC]]), sensor_data[[#This Row],[average]], sensor_data[[#This Row],[EC]])</f>
        <v>17.27</v>
      </c>
      <c r="S1688" t="str">
        <f>IF(sensor_data[[#This Row],[Filled Energy Consumption]]&gt;AVERAGE(sensor_data[Filled Energy Consumption]), "High", "Low")</f>
        <v>Low</v>
      </c>
      <c r="T1688" t="s">
        <v>173</v>
      </c>
      <c r="U1688" t="b">
        <v>1</v>
      </c>
      <c r="V1688">
        <v>4</v>
      </c>
      <c r="W1688">
        <v>1</v>
      </c>
      <c r="X1688" t="s">
        <v>19</v>
      </c>
    </row>
    <row r="1689" spans="1:24" x14ac:dyDescent="0.3">
      <c r="A1689" s="1">
        <v>45551.086782407408</v>
      </c>
      <c r="B1689" s="1" t="str">
        <f>TEXT(sensor_data[[#This Row],[Timestamp]], "MMMM")</f>
        <v>September</v>
      </c>
      <c r="C16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89" s="2">
        <f>MONTH(sensor_data[[#This Row],[Timestamp]])</f>
        <v>9</v>
      </c>
      <c r="E1689" s="2">
        <f>DAY(sensor_data[[#This Row],[Timestamp]])</f>
        <v>16</v>
      </c>
      <c r="F1689" t="s">
        <v>569</v>
      </c>
      <c r="H1689">
        <v>69.3</v>
      </c>
      <c r="I1689">
        <v>34.6</v>
      </c>
      <c r="J1689" t="b">
        <v>1</v>
      </c>
      <c r="K1689">
        <v>2</v>
      </c>
      <c r="L1689" t="str">
        <f>IF(sensor_data[[#This Row],[HVAC Setting]]&lt;=2, "Low", IF(sensor_data[[#This Row],[HVAC Setting]]=3, "Normal", "High"))</f>
        <v>Low</v>
      </c>
      <c r="M1689">
        <v>11.75</v>
      </c>
      <c r="N1689">
        <v>11.75</v>
      </c>
      <c r="O1689">
        <f>(sensor_data[[#This Row],[Energy Consumption]]-AVERAGE(sensor_data[Energy Consumption]))/_xlfn.STDEV.P(sensor_data[Energy Consumption])</f>
        <v>-0.11223025909461165</v>
      </c>
      <c r="P1689" t="str">
        <f>IF(ABS(sensor_data[[#This Row],[z_zcore]])&gt;3, "Outlier", "Normal")</f>
        <v>Normal</v>
      </c>
      <c r="Q1689">
        <f>AVERAGEIF(sensor_data[Unit ID], sensor_data[[#This Row],[Unit ID]], sensor_data[EC])</f>
        <v>19.883333333333333</v>
      </c>
      <c r="R1689">
        <f>IF(ISBLANK(sensor_data[[#This Row],[EC]]), sensor_data[[#This Row],[average]], sensor_data[[#This Row],[EC]])</f>
        <v>11.75</v>
      </c>
      <c r="S1689" t="str">
        <f>IF(sensor_data[[#This Row],[Filled Energy Consumption]]&gt;AVERAGE(sensor_data[Filled Energy Consumption]), "High", "Low")</f>
        <v>Low</v>
      </c>
      <c r="T1689" t="s">
        <v>552</v>
      </c>
      <c r="U1689" t="b">
        <v>1</v>
      </c>
      <c r="V1689">
        <v>2</v>
      </c>
      <c r="W1689">
        <v>1</v>
      </c>
      <c r="X1689" t="s">
        <v>19</v>
      </c>
    </row>
    <row r="1690" spans="1:24" x14ac:dyDescent="0.3">
      <c r="A1690" s="1">
        <v>45303.165208333332</v>
      </c>
      <c r="B1690" s="1" t="str">
        <f>TEXT(sensor_data[[#This Row],[Timestamp]], "MMMM")</f>
        <v>January</v>
      </c>
      <c r="C16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90" s="2">
        <f>MONTH(sensor_data[[#This Row],[Timestamp]])</f>
        <v>1</v>
      </c>
      <c r="E1690" s="2">
        <f>DAY(sensor_data[[#This Row],[Timestamp]])</f>
        <v>12</v>
      </c>
      <c r="F1690" t="s">
        <v>569</v>
      </c>
      <c r="H1690">
        <v>55.1</v>
      </c>
      <c r="I1690">
        <v>32.299999999999997</v>
      </c>
      <c r="J1690" t="b">
        <v>0</v>
      </c>
      <c r="K1690">
        <v>3</v>
      </c>
      <c r="L1690" t="str">
        <f>IF(sensor_data[[#This Row],[HVAC Setting]]&lt;=2, "Low", IF(sensor_data[[#This Row],[HVAC Setting]]=3, "Normal", "High"))</f>
        <v>Normal</v>
      </c>
      <c r="M1690">
        <v>15</v>
      </c>
      <c r="N1690">
        <v>15</v>
      </c>
      <c r="O1690">
        <f>(sensor_data[[#This Row],[Energy Consumption]]-AVERAGE(sensor_data[Energy Consumption]))/_xlfn.STDEV.P(sensor_data[Energy Consumption])</f>
        <v>-7.4438225550843368E-2</v>
      </c>
      <c r="P1690" t="str">
        <f>IF(ABS(sensor_data[[#This Row],[z_zcore]])&gt;3, "Outlier", "Normal")</f>
        <v>Normal</v>
      </c>
      <c r="Q1690">
        <f>AVERAGEIF(sensor_data[Unit ID], sensor_data[[#This Row],[Unit ID]], sensor_data[EC])</f>
        <v>19.883333333333333</v>
      </c>
      <c r="R1690">
        <f>IF(ISBLANK(sensor_data[[#This Row],[EC]]), sensor_data[[#This Row],[average]], sensor_data[[#This Row],[EC]])</f>
        <v>15</v>
      </c>
      <c r="S1690" t="str">
        <f>IF(sensor_data[[#This Row],[Filled Energy Consumption]]&gt;AVERAGE(sensor_data[Filled Energy Consumption]), "High", "Low")</f>
        <v>Low</v>
      </c>
      <c r="T1690" t="s">
        <v>269</v>
      </c>
      <c r="U1690" t="b">
        <v>0</v>
      </c>
      <c r="V1690">
        <v>23</v>
      </c>
      <c r="W1690">
        <v>1</v>
      </c>
      <c r="X1690" t="s">
        <v>14</v>
      </c>
    </row>
    <row r="1691" spans="1:24" x14ac:dyDescent="0.3">
      <c r="A1691" s="1">
        <v>45480.175706018519</v>
      </c>
      <c r="B1691" s="1" t="str">
        <f>TEXT(sensor_data[[#This Row],[Timestamp]], "MMMM")</f>
        <v>July</v>
      </c>
      <c r="C16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91" s="2">
        <f>MONTH(sensor_data[[#This Row],[Timestamp]])</f>
        <v>7</v>
      </c>
      <c r="E1691" s="2">
        <f>DAY(sensor_data[[#This Row],[Timestamp]])</f>
        <v>7</v>
      </c>
      <c r="F1691" t="s">
        <v>569</v>
      </c>
      <c r="H1691">
        <v>90.9</v>
      </c>
      <c r="I1691">
        <v>62.4</v>
      </c>
      <c r="J1691" t="b">
        <v>1</v>
      </c>
      <c r="K1691">
        <v>2.5</v>
      </c>
      <c r="L1691" t="str">
        <f>IF(sensor_data[[#This Row],[HVAC Setting]]&lt;=2, "Low", IF(sensor_data[[#This Row],[HVAC Setting]]=3, "Normal", "High"))</f>
        <v>High</v>
      </c>
      <c r="M1691">
        <v>17.54</v>
      </c>
      <c r="N1691">
        <v>17.54</v>
      </c>
      <c r="O1691">
        <f>(sensor_data[[#This Row],[Energy Consumption]]-AVERAGE(sensor_data[Energy Consumption]))/_xlfn.STDEV.P(sensor_data[Energy Consumption])</f>
        <v>-4.4902297796636792E-2</v>
      </c>
      <c r="P1691" t="str">
        <f>IF(ABS(sensor_data[[#This Row],[z_zcore]])&gt;3, "Outlier", "Normal")</f>
        <v>Normal</v>
      </c>
      <c r="Q1691">
        <f>AVERAGEIF(sensor_data[Unit ID], sensor_data[[#This Row],[Unit ID]], sensor_data[EC])</f>
        <v>19.883333333333333</v>
      </c>
      <c r="R1691">
        <f>IF(ISBLANK(sensor_data[[#This Row],[EC]]), sensor_data[[#This Row],[average]], sensor_data[[#This Row],[EC]])</f>
        <v>17.54</v>
      </c>
      <c r="S1691" t="str">
        <f>IF(sensor_data[[#This Row],[Filled Energy Consumption]]&gt;AVERAGE(sensor_data[Filled Energy Consumption]), "High", "Low")</f>
        <v>Low</v>
      </c>
      <c r="T1691" t="s">
        <v>132</v>
      </c>
      <c r="U1691" t="b">
        <v>1</v>
      </c>
      <c r="V1691">
        <v>12</v>
      </c>
      <c r="W1691">
        <v>1</v>
      </c>
      <c r="X1691" t="s">
        <v>14</v>
      </c>
    </row>
    <row r="1692" spans="1:24" x14ac:dyDescent="0.3">
      <c r="A1692" s="1">
        <v>45514.319652777776</v>
      </c>
      <c r="B1692" s="1" t="str">
        <f>TEXT(sensor_data[[#This Row],[Timestamp]], "MMMM")</f>
        <v>August</v>
      </c>
      <c r="C16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92" s="2">
        <f>MONTH(sensor_data[[#This Row],[Timestamp]])</f>
        <v>8</v>
      </c>
      <c r="E1692" s="2">
        <f>DAY(sensor_data[[#This Row],[Timestamp]])</f>
        <v>10</v>
      </c>
      <c r="F1692" t="s">
        <v>569</v>
      </c>
      <c r="H1692">
        <v>89.2</v>
      </c>
      <c r="I1692">
        <v>57</v>
      </c>
      <c r="J1692" t="b">
        <v>1</v>
      </c>
      <c r="K1692">
        <v>5</v>
      </c>
      <c r="L1692" t="str">
        <f>IF(sensor_data[[#This Row],[HVAC Setting]]&lt;=2, "Low", IF(sensor_data[[#This Row],[HVAC Setting]]=3, "Normal", "High"))</f>
        <v>High</v>
      </c>
      <c r="M1692">
        <v>32.01</v>
      </c>
      <c r="N1692">
        <v>32.01</v>
      </c>
      <c r="O1692">
        <f>(sensor_data[[#This Row],[Energy Consumption]]-AVERAGE(sensor_data[Energy Consumption]))/_xlfn.STDEV.P(sensor_data[Energy Consumption])</f>
        <v>0.123359463858233</v>
      </c>
      <c r="P1692" t="str">
        <f>IF(ABS(sensor_data[[#This Row],[z_zcore]])&gt;3, "Outlier", "Normal")</f>
        <v>Normal</v>
      </c>
      <c r="Q1692">
        <f>AVERAGEIF(sensor_data[Unit ID], sensor_data[[#This Row],[Unit ID]], sensor_data[EC])</f>
        <v>19.883333333333333</v>
      </c>
      <c r="R1692">
        <f>IF(ISBLANK(sensor_data[[#This Row],[EC]]), sensor_data[[#This Row],[average]], sensor_data[[#This Row],[EC]])</f>
        <v>32.01</v>
      </c>
      <c r="S1692" t="str">
        <f>IF(sensor_data[[#This Row],[Filled Energy Consumption]]&gt;AVERAGE(sensor_data[Filled Energy Consumption]), "High", "Low")</f>
        <v>High</v>
      </c>
      <c r="T1692" t="s">
        <v>39</v>
      </c>
      <c r="U1692" t="b">
        <v>1</v>
      </c>
      <c r="V1692">
        <v>13</v>
      </c>
      <c r="W1692">
        <v>1</v>
      </c>
      <c r="X1692" t="s">
        <v>19</v>
      </c>
    </row>
    <row r="1693" spans="1:24" x14ac:dyDescent="0.3">
      <c r="A1693" s="1">
        <v>45613.297974537039</v>
      </c>
      <c r="B1693" s="1" t="str">
        <f>TEXT(sensor_data[[#This Row],[Timestamp]], "MMMM")</f>
        <v>November</v>
      </c>
      <c r="C16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93" s="2">
        <f>MONTH(sensor_data[[#This Row],[Timestamp]])</f>
        <v>11</v>
      </c>
      <c r="E1693" s="2">
        <f>DAY(sensor_data[[#This Row],[Timestamp]])</f>
        <v>17</v>
      </c>
      <c r="F1693" t="s">
        <v>569</v>
      </c>
      <c r="H1693">
        <v>70.900000000000006</v>
      </c>
      <c r="I1693">
        <v>33.700000000000003</v>
      </c>
      <c r="J1693" t="b">
        <v>1</v>
      </c>
      <c r="K1693">
        <v>4.5</v>
      </c>
      <c r="L1693" t="str">
        <f>IF(sensor_data[[#This Row],[HVAC Setting]]&lt;=2, "Low", IF(sensor_data[[#This Row],[HVAC Setting]]=3, "Normal", "High"))</f>
        <v>High</v>
      </c>
      <c r="M1693">
        <v>26.41</v>
      </c>
      <c r="N1693">
        <v>26.41</v>
      </c>
      <c r="O1693">
        <f>(sensor_data[[#This Row],[Energy Consumption]]-AVERAGE(sensor_data[Energy Consumption]))/_xlfn.STDEV.P(sensor_data[Energy Consumption])</f>
        <v>5.8240882982816933E-2</v>
      </c>
      <c r="P1693" t="str">
        <f>IF(ABS(sensor_data[[#This Row],[z_zcore]])&gt;3, "Outlier", "Normal")</f>
        <v>Normal</v>
      </c>
      <c r="Q1693">
        <f>AVERAGEIF(sensor_data[Unit ID], sensor_data[[#This Row],[Unit ID]], sensor_data[EC])</f>
        <v>19.883333333333333</v>
      </c>
      <c r="R1693">
        <f>IF(ISBLANK(sensor_data[[#This Row],[EC]]), sensor_data[[#This Row],[average]], sensor_data[[#This Row],[EC]])</f>
        <v>26.41</v>
      </c>
      <c r="S1693" t="str">
        <f>IF(sensor_data[[#This Row],[Filled Energy Consumption]]&gt;AVERAGE(sensor_data[Filled Energy Consumption]), "High", "Low")</f>
        <v>High</v>
      </c>
      <c r="T1693" t="s">
        <v>291</v>
      </c>
      <c r="U1693" t="b">
        <v>1</v>
      </c>
      <c r="V1693">
        <v>12</v>
      </c>
      <c r="W1693">
        <v>1</v>
      </c>
      <c r="X1693" t="s">
        <v>14</v>
      </c>
    </row>
    <row r="1694" spans="1:24" x14ac:dyDescent="0.3">
      <c r="A1694" s="1">
        <v>45607.984918981485</v>
      </c>
      <c r="B1694" s="1" t="str">
        <f>TEXT(sensor_data[[#This Row],[Timestamp]], "MMMM")</f>
        <v>November</v>
      </c>
      <c r="C16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94" s="2">
        <f>MONTH(sensor_data[[#This Row],[Timestamp]])</f>
        <v>11</v>
      </c>
      <c r="E1694" s="2">
        <f>DAY(sensor_data[[#This Row],[Timestamp]])</f>
        <v>11</v>
      </c>
      <c r="F1694" t="s">
        <v>569</v>
      </c>
      <c r="H1694">
        <v>63.6</v>
      </c>
      <c r="I1694">
        <v>48</v>
      </c>
      <c r="J1694" t="b">
        <v>0</v>
      </c>
      <c r="K1694">
        <v>2</v>
      </c>
      <c r="L1694" t="str">
        <f>IF(sensor_data[[#This Row],[HVAC Setting]]&lt;=2, "Low", IF(sensor_data[[#This Row],[HVAC Setting]]=3, "Normal", "High"))</f>
        <v>Low</v>
      </c>
      <c r="O1694">
        <f>(sensor_data[[#This Row],[Energy Consumption]]-AVERAGE(sensor_data[Energy Consumption]))/_xlfn.STDEV.P(sensor_data[Energy Consumption])</f>
        <v>-0.24886299575285079</v>
      </c>
      <c r="P1694" t="str">
        <f>IF(ABS(sensor_data[[#This Row],[z_zcore]])&gt;3, "Outlier", "Normal")</f>
        <v>Normal</v>
      </c>
      <c r="Q1694">
        <f>AVERAGEIF(sensor_data[Unit ID], sensor_data[[#This Row],[Unit ID]], sensor_data[EC])</f>
        <v>19.883333333333333</v>
      </c>
      <c r="R1694">
        <f>IF(ISBLANK(sensor_data[[#This Row],[EC]]), sensor_data[[#This Row],[average]], sensor_data[[#This Row],[EC]])</f>
        <v>19.883333333333333</v>
      </c>
      <c r="S1694" t="str">
        <f>IF(sensor_data[[#This Row],[Filled Energy Consumption]]&gt;AVERAGE(sensor_data[Filled Energy Consumption]), "High", "Low")</f>
        <v>High</v>
      </c>
      <c r="T1694" t="s">
        <v>71</v>
      </c>
      <c r="U1694" t="b">
        <v>0</v>
      </c>
      <c r="V1694">
        <v>14</v>
      </c>
      <c r="W1694">
        <v>0</v>
      </c>
      <c r="X1694" t="s">
        <v>19</v>
      </c>
    </row>
    <row r="1695" spans="1:24" x14ac:dyDescent="0.3">
      <c r="A1695" s="1">
        <v>45497.934432870374</v>
      </c>
      <c r="B1695" s="1" t="str">
        <f>TEXT(sensor_data[[#This Row],[Timestamp]], "MMMM")</f>
        <v>July</v>
      </c>
      <c r="C16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95" s="2">
        <f>MONTH(sensor_data[[#This Row],[Timestamp]])</f>
        <v>7</v>
      </c>
      <c r="E1695" s="2">
        <f>DAY(sensor_data[[#This Row],[Timestamp]])</f>
        <v>24</v>
      </c>
      <c r="F1695" t="s">
        <v>569</v>
      </c>
      <c r="H1695">
        <v>99.4</v>
      </c>
      <c r="I1695">
        <v>58</v>
      </c>
      <c r="J1695" t="b">
        <v>1</v>
      </c>
      <c r="K1695">
        <v>4</v>
      </c>
      <c r="L1695" t="str">
        <f>IF(sensor_data[[#This Row],[HVAC Setting]]&lt;=2, "Low", IF(sensor_data[[#This Row],[HVAC Setting]]=3, "Normal", "High"))</f>
        <v>High</v>
      </c>
      <c r="M1695">
        <v>24.88</v>
      </c>
      <c r="N1695">
        <v>24.88</v>
      </c>
      <c r="O1695">
        <f>(sensor_data[[#This Row],[Energy Consumption]]-AVERAGE(sensor_data[Energy Consumption]))/_xlfn.STDEV.P(sensor_data[Energy Consumption])</f>
        <v>4.0449556422212166E-2</v>
      </c>
      <c r="P1695" t="str">
        <f>IF(ABS(sensor_data[[#This Row],[z_zcore]])&gt;3, "Outlier", "Normal")</f>
        <v>Normal</v>
      </c>
      <c r="Q1695">
        <f>AVERAGEIF(sensor_data[Unit ID], sensor_data[[#This Row],[Unit ID]], sensor_data[EC])</f>
        <v>19.883333333333333</v>
      </c>
      <c r="R1695">
        <f>IF(ISBLANK(sensor_data[[#This Row],[EC]]), sensor_data[[#This Row],[average]], sensor_data[[#This Row],[EC]])</f>
        <v>24.88</v>
      </c>
      <c r="S1695" t="str">
        <f>IF(sensor_data[[#This Row],[Filled Energy Consumption]]&gt;AVERAGE(sensor_data[Filled Energy Consumption]), "High", "Low")</f>
        <v>High</v>
      </c>
      <c r="T1695" t="s">
        <v>348</v>
      </c>
      <c r="U1695" t="b">
        <v>1</v>
      </c>
      <c r="V1695">
        <v>20</v>
      </c>
      <c r="W1695">
        <v>1</v>
      </c>
      <c r="X1695" t="s">
        <v>19</v>
      </c>
    </row>
    <row r="1696" spans="1:24" x14ac:dyDescent="0.3">
      <c r="A1696" s="1">
        <v>45593.607465277775</v>
      </c>
      <c r="B1696" s="1" t="str">
        <f>TEXT(sensor_data[[#This Row],[Timestamp]], "MMMM")</f>
        <v>October</v>
      </c>
      <c r="C16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96" s="2">
        <f>MONTH(sensor_data[[#This Row],[Timestamp]])</f>
        <v>10</v>
      </c>
      <c r="E1696" s="2">
        <f>DAY(sensor_data[[#This Row],[Timestamp]])</f>
        <v>28</v>
      </c>
      <c r="F1696" t="s">
        <v>569</v>
      </c>
      <c r="H1696">
        <v>66.900000000000006</v>
      </c>
      <c r="I1696">
        <v>41.3</v>
      </c>
      <c r="J1696" t="b">
        <v>0</v>
      </c>
      <c r="K1696">
        <v>2</v>
      </c>
      <c r="L1696" t="str">
        <f>IF(sensor_data[[#This Row],[HVAC Setting]]&lt;=2, "Low", IF(sensor_data[[#This Row],[HVAC Setting]]=3, "Normal", "High"))</f>
        <v>Low</v>
      </c>
      <c r="M1696">
        <v>10</v>
      </c>
      <c r="N1696">
        <v>10</v>
      </c>
      <c r="O1696">
        <f>(sensor_data[[#This Row],[Energy Consumption]]-AVERAGE(sensor_data[Energy Consumption]))/_xlfn.STDEV.P(sensor_data[Energy Consumption])</f>
        <v>-0.13257981561817916</v>
      </c>
      <c r="P1696" t="str">
        <f>IF(ABS(sensor_data[[#This Row],[z_zcore]])&gt;3, "Outlier", "Normal")</f>
        <v>Normal</v>
      </c>
      <c r="Q1696">
        <f>AVERAGEIF(sensor_data[Unit ID], sensor_data[[#This Row],[Unit ID]], sensor_data[EC])</f>
        <v>19.883333333333333</v>
      </c>
      <c r="R1696">
        <f>IF(ISBLANK(sensor_data[[#This Row],[EC]]), sensor_data[[#This Row],[average]], sensor_data[[#This Row],[EC]])</f>
        <v>10</v>
      </c>
      <c r="S1696" t="str">
        <f>IF(sensor_data[[#This Row],[Filled Energy Consumption]]&gt;AVERAGE(sensor_data[Filled Energy Consumption]), "High", "Low")</f>
        <v>Low</v>
      </c>
      <c r="T1696" t="s">
        <v>244</v>
      </c>
      <c r="U1696" t="b">
        <v>0</v>
      </c>
      <c r="V1696">
        <v>23</v>
      </c>
      <c r="W1696">
        <v>1</v>
      </c>
      <c r="X1696" t="s">
        <v>14</v>
      </c>
    </row>
    <row r="1697" spans="1:24" x14ac:dyDescent="0.3">
      <c r="A1697" s="1">
        <v>45395.421435185184</v>
      </c>
      <c r="B1697" s="1" t="str">
        <f>TEXT(sensor_data[[#This Row],[Timestamp]], "MMMM")</f>
        <v>April</v>
      </c>
      <c r="C16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697" s="2">
        <f>MONTH(sensor_data[[#This Row],[Timestamp]])</f>
        <v>4</v>
      </c>
      <c r="E1697" s="2">
        <f>DAY(sensor_data[[#This Row],[Timestamp]])</f>
        <v>13</v>
      </c>
      <c r="F1697" t="s">
        <v>569</v>
      </c>
      <c r="H1697">
        <v>60.1</v>
      </c>
      <c r="I1697">
        <v>50.5</v>
      </c>
      <c r="J1697" t="b">
        <v>0</v>
      </c>
      <c r="K1697">
        <v>2.5</v>
      </c>
      <c r="L1697" t="str">
        <f>IF(sensor_data[[#This Row],[HVAC Setting]]&lt;=2, "Low", IF(sensor_data[[#This Row],[HVAC Setting]]=3, "Normal", "High"))</f>
        <v>High</v>
      </c>
      <c r="M1697">
        <v>13.12</v>
      </c>
      <c r="N1697">
        <v>13.12</v>
      </c>
      <c r="O1697">
        <f>(sensor_data[[#This Row],[Energy Consumption]]-AVERAGE(sensor_data[Energy Consumption]))/_xlfn.STDEV.P(sensor_data[Energy Consumption])</f>
        <v>-9.6299463416161649E-2</v>
      </c>
      <c r="P1697" t="str">
        <f>IF(ABS(sensor_data[[#This Row],[z_zcore]])&gt;3, "Outlier", "Normal")</f>
        <v>Normal</v>
      </c>
      <c r="Q1697">
        <f>AVERAGEIF(sensor_data[Unit ID], sensor_data[[#This Row],[Unit ID]], sensor_data[EC])</f>
        <v>19.883333333333333</v>
      </c>
      <c r="R1697">
        <f>IF(ISBLANK(sensor_data[[#This Row],[EC]]), sensor_data[[#This Row],[average]], sensor_data[[#This Row],[EC]])</f>
        <v>13.12</v>
      </c>
      <c r="S1697" t="str">
        <f>IF(sensor_data[[#This Row],[Filled Energy Consumption]]&gt;AVERAGE(sensor_data[Filled Energy Consumption]), "High", "Low")</f>
        <v>Low</v>
      </c>
      <c r="T1697" t="s">
        <v>347</v>
      </c>
      <c r="U1697" t="b">
        <v>0</v>
      </c>
      <c r="V1697">
        <v>6</v>
      </c>
      <c r="W1697">
        <v>0</v>
      </c>
      <c r="X1697" t="s">
        <v>19</v>
      </c>
    </row>
    <row r="1698" spans="1:24" x14ac:dyDescent="0.3">
      <c r="A1698" s="1">
        <v>45399.640810185185</v>
      </c>
      <c r="B1698" s="1" t="str">
        <f>TEXT(sensor_data[[#This Row],[Timestamp]], "MMMM")</f>
        <v>April</v>
      </c>
      <c r="C16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698" s="2">
        <f>MONTH(sensor_data[[#This Row],[Timestamp]])</f>
        <v>4</v>
      </c>
      <c r="E1698" s="2">
        <f>DAY(sensor_data[[#This Row],[Timestamp]])</f>
        <v>17</v>
      </c>
      <c r="F1698" t="s">
        <v>569</v>
      </c>
      <c r="H1698">
        <v>74.8</v>
      </c>
      <c r="I1698">
        <v>58.8</v>
      </c>
      <c r="J1698" t="b">
        <v>0</v>
      </c>
      <c r="K1698">
        <v>1</v>
      </c>
      <c r="L1698" t="str">
        <f>IF(sensor_data[[#This Row],[HVAC Setting]]&lt;=2, "Low", IF(sensor_data[[#This Row],[HVAC Setting]]=3, "Normal", "High"))</f>
        <v>Low</v>
      </c>
      <c r="M1698">
        <v>5</v>
      </c>
      <c r="N1698">
        <v>5</v>
      </c>
      <c r="O1698">
        <f>(sensor_data[[#This Row],[Energy Consumption]]-AVERAGE(sensor_data[Energy Consumption]))/_xlfn.STDEV.P(sensor_data[Energy Consumption])</f>
        <v>-0.19072140568551499</v>
      </c>
      <c r="P1698" t="str">
        <f>IF(ABS(sensor_data[[#This Row],[z_zcore]])&gt;3, "Outlier", "Normal")</f>
        <v>Normal</v>
      </c>
      <c r="Q1698">
        <f>AVERAGEIF(sensor_data[Unit ID], sensor_data[[#This Row],[Unit ID]], sensor_data[EC])</f>
        <v>19.883333333333333</v>
      </c>
      <c r="R1698">
        <f>IF(ISBLANK(sensor_data[[#This Row],[EC]]), sensor_data[[#This Row],[average]], sensor_data[[#This Row],[EC]])</f>
        <v>5</v>
      </c>
      <c r="S1698" t="str">
        <f>IF(sensor_data[[#This Row],[Filled Energy Consumption]]&gt;AVERAGE(sensor_data[Filled Energy Consumption]), "High", "Low")</f>
        <v>Low</v>
      </c>
      <c r="T1698" t="s">
        <v>286</v>
      </c>
      <c r="U1698" t="b">
        <v>0</v>
      </c>
      <c r="V1698">
        <v>19</v>
      </c>
      <c r="W1698">
        <v>1</v>
      </c>
      <c r="X1698" t="s">
        <v>17</v>
      </c>
    </row>
    <row r="1699" spans="1:24" x14ac:dyDescent="0.3">
      <c r="A1699" s="1">
        <v>45382.141840277778</v>
      </c>
      <c r="B1699" s="1" t="str">
        <f>TEXT(sensor_data[[#This Row],[Timestamp]], "MMMM")</f>
        <v>March</v>
      </c>
      <c r="C16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699" s="2">
        <f>MONTH(sensor_data[[#This Row],[Timestamp]])</f>
        <v>3</v>
      </c>
      <c r="E1699" s="2">
        <f>DAY(sensor_data[[#This Row],[Timestamp]])</f>
        <v>31</v>
      </c>
      <c r="F1699" t="s">
        <v>569</v>
      </c>
      <c r="H1699">
        <v>66.5</v>
      </c>
      <c r="I1699">
        <v>48.6</v>
      </c>
      <c r="J1699" t="b">
        <v>0</v>
      </c>
      <c r="K1699">
        <v>1.5</v>
      </c>
      <c r="L1699" t="str">
        <f>IF(sensor_data[[#This Row],[HVAC Setting]]&lt;=2, "Low", IF(sensor_data[[#This Row],[HVAC Setting]]=3, "Normal", "High"))</f>
        <v>Low</v>
      </c>
      <c r="M1699">
        <v>7.88</v>
      </c>
      <c r="N1699">
        <v>7.88</v>
      </c>
      <c r="O1699">
        <f>(sensor_data[[#This Row],[Energy Consumption]]-AVERAGE(sensor_data[Energy Consumption]))/_xlfn.STDEV.P(sensor_data[Energy Consumption])</f>
        <v>-0.15723184980672958</v>
      </c>
      <c r="P1699" t="str">
        <f>IF(ABS(sensor_data[[#This Row],[z_zcore]])&gt;3, "Outlier", "Normal")</f>
        <v>Normal</v>
      </c>
      <c r="Q1699">
        <f>AVERAGEIF(sensor_data[Unit ID], sensor_data[[#This Row],[Unit ID]], sensor_data[EC])</f>
        <v>19.883333333333333</v>
      </c>
      <c r="R1699">
        <f>IF(ISBLANK(sensor_data[[#This Row],[EC]]), sensor_data[[#This Row],[average]], sensor_data[[#This Row],[EC]])</f>
        <v>7.88</v>
      </c>
      <c r="S1699" t="str">
        <f>IF(sensor_data[[#This Row],[Filled Energy Consumption]]&gt;AVERAGE(sensor_data[Filled Energy Consumption]), "High", "Low")</f>
        <v>Low</v>
      </c>
      <c r="T1699" t="s">
        <v>268</v>
      </c>
      <c r="U1699" t="b">
        <v>0</v>
      </c>
      <c r="V1699">
        <v>7</v>
      </c>
      <c r="W1699">
        <v>0</v>
      </c>
      <c r="X1699" t="s">
        <v>17</v>
      </c>
    </row>
    <row r="1700" spans="1:24" x14ac:dyDescent="0.3">
      <c r="A1700" s="1">
        <v>45409.848935185182</v>
      </c>
      <c r="B1700" s="1" t="str">
        <f>TEXT(sensor_data[[#This Row],[Timestamp]], "MMMM")</f>
        <v>April</v>
      </c>
      <c r="C17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00" s="2">
        <f>MONTH(sensor_data[[#This Row],[Timestamp]])</f>
        <v>4</v>
      </c>
      <c r="E1700" s="2">
        <f>DAY(sensor_data[[#This Row],[Timestamp]])</f>
        <v>27</v>
      </c>
      <c r="F1700" t="s">
        <v>569</v>
      </c>
      <c r="H1700">
        <v>73.5</v>
      </c>
      <c r="I1700">
        <v>44.8</v>
      </c>
      <c r="J1700" t="b">
        <v>1</v>
      </c>
      <c r="K1700">
        <v>5</v>
      </c>
      <c r="L1700" t="str">
        <f>IF(sensor_data[[#This Row],[HVAC Setting]]&lt;=2, "Low", IF(sensor_data[[#This Row],[HVAC Setting]]=3, "Normal", "High"))</f>
        <v>High</v>
      </c>
      <c r="M1700">
        <v>31.43</v>
      </c>
      <c r="N1700">
        <v>31.43</v>
      </c>
      <c r="O1700">
        <f>(sensor_data[[#This Row],[Energy Consumption]]-AVERAGE(sensor_data[Energy Consumption]))/_xlfn.STDEV.P(sensor_data[Energy Consumption])</f>
        <v>0.11661503941042207</v>
      </c>
      <c r="P1700" t="str">
        <f>IF(ABS(sensor_data[[#This Row],[z_zcore]])&gt;3, "Outlier", "Normal")</f>
        <v>Normal</v>
      </c>
      <c r="Q1700">
        <f>AVERAGEIF(sensor_data[Unit ID], sensor_data[[#This Row],[Unit ID]], sensor_data[EC])</f>
        <v>19.883333333333333</v>
      </c>
      <c r="R1700">
        <f>IF(ISBLANK(sensor_data[[#This Row],[EC]]), sensor_data[[#This Row],[average]], sensor_data[[#This Row],[EC]])</f>
        <v>31.43</v>
      </c>
      <c r="S1700" t="str">
        <f>IF(sensor_data[[#This Row],[Filled Energy Consumption]]&gt;AVERAGE(sensor_data[Filled Energy Consumption]), "High", "Low")</f>
        <v>High</v>
      </c>
      <c r="T1700" t="s">
        <v>221</v>
      </c>
      <c r="U1700" t="b">
        <v>1</v>
      </c>
      <c r="V1700">
        <v>12</v>
      </c>
      <c r="W1700">
        <v>1</v>
      </c>
      <c r="X1700" t="s">
        <v>14</v>
      </c>
    </row>
    <row r="1701" spans="1:24" x14ac:dyDescent="0.3">
      <c r="A1701" s="1">
        <v>45587.988923611112</v>
      </c>
      <c r="B1701" s="1" t="str">
        <f>TEXT(sensor_data[[#This Row],[Timestamp]], "MMMM")</f>
        <v>October</v>
      </c>
      <c r="C17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01" s="2">
        <f>MONTH(sensor_data[[#This Row],[Timestamp]])</f>
        <v>10</v>
      </c>
      <c r="E1701" s="2">
        <f>DAY(sensor_data[[#This Row],[Timestamp]])</f>
        <v>22</v>
      </c>
      <c r="F1701" t="s">
        <v>569</v>
      </c>
      <c r="H1701">
        <v>80.5</v>
      </c>
      <c r="I1701">
        <v>52.1</v>
      </c>
      <c r="J1701" t="b">
        <v>0</v>
      </c>
      <c r="K1701">
        <v>3</v>
      </c>
      <c r="L1701" t="str">
        <f>IF(sensor_data[[#This Row],[HVAC Setting]]&lt;=2, "Low", IF(sensor_data[[#This Row],[HVAC Setting]]=3, "Normal", "High"))</f>
        <v>Normal</v>
      </c>
      <c r="O1701">
        <f>(sensor_data[[#This Row],[Energy Consumption]]-AVERAGE(sensor_data[Energy Consumption]))/_xlfn.STDEV.P(sensor_data[Energy Consumption])</f>
        <v>-0.24886299575285079</v>
      </c>
      <c r="P1701" t="str">
        <f>IF(ABS(sensor_data[[#This Row],[z_zcore]])&gt;3, "Outlier", "Normal")</f>
        <v>Normal</v>
      </c>
      <c r="Q1701">
        <f>AVERAGEIF(sensor_data[Unit ID], sensor_data[[#This Row],[Unit ID]], sensor_data[EC])</f>
        <v>19.883333333333333</v>
      </c>
      <c r="R1701">
        <f>IF(ISBLANK(sensor_data[[#This Row],[EC]]), sensor_data[[#This Row],[average]], sensor_data[[#This Row],[EC]])</f>
        <v>19.883333333333333</v>
      </c>
      <c r="S1701" t="str">
        <f>IF(sensor_data[[#This Row],[Filled Energy Consumption]]&gt;AVERAGE(sensor_data[Filled Energy Consumption]), "High", "Low")</f>
        <v>High</v>
      </c>
      <c r="T1701" t="s">
        <v>230</v>
      </c>
      <c r="U1701" t="b">
        <v>0</v>
      </c>
      <c r="V1701">
        <v>12</v>
      </c>
      <c r="W1701">
        <v>1</v>
      </c>
      <c r="X1701" t="s">
        <v>19</v>
      </c>
    </row>
    <row r="1702" spans="1:24" x14ac:dyDescent="0.3">
      <c r="A1702" s="1">
        <v>45650.282164351855</v>
      </c>
      <c r="B1702" s="1" t="str">
        <f>TEXT(sensor_data[[#This Row],[Timestamp]], "MMMM")</f>
        <v>December</v>
      </c>
      <c r="C17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02" s="2">
        <f>MONTH(sensor_data[[#This Row],[Timestamp]])</f>
        <v>12</v>
      </c>
      <c r="E1702" s="2">
        <f>DAY(sensor_data[[#This Row],[Timestamp]])</f>
        <v>24</v>
      </c>
      <c r="F1702" t="s">
        <v>570</v>
      </c>
      <c r="H1702">
        <v>42</v>
      </c>
      <c r="I1702">
        <v>36.299999999999997</v>
      </c>
      <c r="J1702" t="b">
        <v>1</v>
      </c>
      <c r="K1702">
        <v>5</v>
      </c>
      <c r="L1702" t="str">
        <f>IF(sensor_data[[#This Row],[HVAC Setting]]&lt;=2, "Low", IF(sensor_data[[#This Row],[HVAC Setting]]=3, "Normal", "High"))</f>
        <v>High</v>
      </c>
      <c r="M1702">
        <v>28.3</v>
      </c>
      <c r="N1702">
        <v>28.3</v>
      </c>
      <c r="O1702">
        <f>(sensor_data[[#This Row],[Energy Consumption]]-AVERAGE(sensor_data[Energy Consumption]))/_xlfn.STDEV.P(sensor_data[Energy Consumption])</f>
        <v>8.021840402826988E-2</v>
      </c>
      <c r="P1702" t="str">
        <f>IF(ABS(sensor_data[[#This Row],[z_zcore]])&gt;3, "Outlier", "Normal")</f>
        <v>Normal</v>
      </c>
      <c r="Q1702">
        <f>AVERAGEIF(sensor_data[Unit ID], sensor_data[[#This Row],[Unit ID]], sensor_data[EC])</f>
        <v>23.552222222222223</v>
      </c>
      <c r="R1702">
        <f>IF(ISBLANK(sensor_data[[#This Row],[EC]]), sensor_data[[#This Row],[average]], sensor_data[[#This Row],[EC]])</f>
        <v>28.3</v>
      </c>
      <c r="S1702" t="str">
        <f>IF(sensor_data[[#This Row],[Filled Energy Consumption]]&gt;AVERAGE(sensor_data[Filled Energy Consumption]), "High", "Low")</f>
        <v>High</v>
      </c>
      <c r="T1702" t="s">
        <v>563</v>
      </c>
      <c r="U1702" t="b">
        <v>1</v>
      </c>
      <c r="V1702">
        <v>23</v>
      </c>
      <c r="W1702">
        <v>1</v>
      </c>
      <c r="X1702" t="s">
        <v>19</v>
      </c>
    </row>
    <row r="1703" spans="1:24" x14ac:dyDescent="0.3">
      <c r="A1703" s="1">
        <v>45338.91033564815</v>
      </c>
      <c r="B1703" s="1" t="str">
        <f>TEXT(sensor_data[[#This Row],[Timestamp]], "MMMM")</f>
        <v>February</v>
      </c>
      <c r="C17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03" s="2">
        <f>MONTH(sensor_data[[#This Row],[Timestamp]])</f>
        <v>2</v>
      </c>
      <c r="E1703" s="2">
        <f>DAY(sensor_data[[#This Row],[Timestamp]])</f>
        <v>16</v>
      </c>
      <c r="F1703" t="s">
        <v>570</v>
      </c>
      <c r="H1703">
        <v>49.7</v>
      </c>
      <c r="I1703">
        <v>32.799999999999997</v>
      </c>
      <c r="J1703" t="b">
        <v>1</v>
      </c>
      <c r="K1703">
        <v>5</v>
      </c>
      <c r="L1703" t="str">
        <f>IF(sensor_data[[#This Row],[HVAC Setting]]&lt;=2, "Low", IF(sensor_data[[#This Row],[HVAC Setting]]=3, "Normal", "High"))</f>
        <v>High</v>
      </c>
      <c r="M1703">
        <v>29.02</v>
      </c>
      <c r="N1703">
        <v>29.02</v>
      </c>
      <c r="O1703">
        <f>(sensor_data[[#This Row],[Energy Consumption]]-AVERAGE(sensor_data[Energy Consumption]))/_xlfn.STDEV.P(sensor_data[Energy Consumption])</f>
        <v>8.8590792997966211E-2</v>
      </c>
      <c r="P1703" t="str">
        <f>IF(ABS(sensor_data[[#This Row],[z_zcore]])&gt;3, "Outlier", "Normal")</f>
        <v>Normal</v>
      </c>
      <c r="Q1703">
        <f>AVERAGEIF(sensor_data[Unit ID], sensor_data[[#This Row],[Unit ID]], sensor_data[EC])</f>
        <v>23.552222222222223</v>
      </c>
      <c r="R1703">
        <f>IF(ISBLANK(sensor_data[[#This Row],[EC]]), sensor_data[[#This Row],[average]], sensor_data[[#This Row],[EC]])</f>
        <v>29.02</v>
      </c>
      <c r="S1703" t="str">
        <f>IF(sensor_data[[#This Row],[Filled Energy Consumption]]&gt;AVERAGE(sensor_data[Filled Energy Consumption]), "High", "Low")</f>
        <v>High</v>
      </c>
      <c r="T1703" t="s">
        <v>30</v>
      </c>
      <c r="U1703" t="b">
        <v>1</v>
      </c>
      <c r="V1703">
        <v>8</v>
      </c>
      <c r="W1703">
        <v>0</v>
      </c>
      <c r="X1703" t="s">
        <v>14</v>
      </c>
    </row>
    <row r="1704" spans="1:24" x14ac:dyDescent="0.3">
      <c r="A1704" s="1">
        <v>45388.525740740741</v>
      </c>
      <c r="B1704" s="1" t="str">
        <f>TEXT(sensor_data[[#This Row],[Timestamp]], "MMMM")</f>
        <v>April</v>
      </c>
      <c r="C17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04" s="2">
        <f>MONTH(sensor_data[[#This Row],[Timestamp]])</f>
        <v>4</v>
      </c>
      <c r="E1704" s="2">
        <f>DAY(sensor_data[[#This Row],[Timestamp]])</f>
        <v>6</v>
      </c>
      <c r="F1704" t="s">
        <v>570</v>
      </c>
      <c r="H1704">
        <v>83.2</v>
      </c>
      <c r="I1704">
        <v>46.3</v>
      </c>
      <c r="J1704" t="b">
        <v>1</v>
      </c>
      <c r="K1704">
        <v>4.5</v>
      </c>
      <c r="L1704" t="str">
        <f>IF(sensor_data[[#This Row],[HVAC Setting]]&lt;=2, "Low", IF(sensor_data[[#This Row],[HVAC Setting]]=3, "Normal", "High"))</f>
        <v>High</v>
      </c>
      <c r="M1704">
        <v>26.17</v>
      </c>
      <c r="N1704">
        <v>26.17</v>
      </c>
      <c r="O1704">
        <f>(sensor_data[[#This Row],[Energy Consumption]]-AVERAGE(sensor_data[Energy Consumption]))/_xlfn.STDEV.P(sensor_data[Energy Consumption])</f>
        <v>5.5450086659584834E-2</v>
      </c>
      <c r="P1704" t="str">
        <f>IF(ABS(sensor_data[[#This Row],[z_zcore]])&gt;3, "Outlier", "Normal")</f>
        <v>Normal</v>
      </c>
      <c r="Q1704">
        <f>AVERAGEIF(sensor_data[Unit ID], sensor_data[[#This Row],[Unit ID]], sensor_data[EC])</f>
        <v>23.552222222222223</v>
      </c>
      <c r="R1704">
        <f>IF(ISBLANK(sensor_data[[#This Row],[EC]]), sensor_data[[#This Row],[average]], sensor_data[[#This Row],[EC]])</f>
        <v>26.17</v>
      </c>
      <c r="S1704" t="str">
        <f>IF(sensor_data[[#This Row],[Filled Energy Consumption]]&gt;AVERAGE(sensor_data[Filled Energy Consumption]), "High", "Low")</f>
        <v>High</v>
      </c>
      <c r="T1704" t="s">
        <v>289</v>
      </c>
      <c r="U1704" t="b">
        <v>1</v>
      </c>
      <c r="V1704">
        <v>10</v>
      </c>
      <c r="W1704">
        <v>1</v>
      </c>
      <c r="X1704" t="s">
        <v>19</v>
      </c>
    </row>
    <row r="1705" spans="1:24" x14ac:dyDescent="0.3">
      <c r="A1705" s="1">
        <v>45361.40828703704</v>
      </c>
      <c r="B1705" s="1" t="str">
        <f>TEXT(sensor_data[[#This Row],[Timestamp]], "MMMM")</f>
        <v>March</v>
      </c>
      <c r="C17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05" s="2">
        <f>MONTH(sensor_data[[#This Row],[Timestamp]])</f>
        <v>3</v>
      </c>
      <c r="E1705" s="2">
        <f>DAY(sensor_data[[#This Row],[Timestamp]])</f>
        <v>10</v>
      </c>
      <c r="F1705" t="s">
        <v>570</v>
      </c>
      <c r="H1705">
        <v>72.7</v>
      </c>
      <c r="I1705">
        <v>57.9</v>
      </c>
      <c r="J1705" t="b">
        <v>0</v>
      </c>
      <c r="K1705">
        <v>3.5</v>
      </c>
      <c r="L1705" t="str">
        <f>IF(sensor_data[[#This Row],[HVAC Setting]]&lt;=2, "Low", IF(sensor_data[[#This Row],[HVAC Setting]]=3, "Normal", "High"))</f>
        <v>High</v>
      </c>
      <c r="M1705">
        <v>19.43</v>
      </c>
      <c r="N1705">
        <v>19.43</v>
      </c>
      <c r="O1705">
        <f>(sensor_data[[#This Row],[Energy Consumption]]-AVERAGE(sensor_data[Energy Consumption]))/_xlfn.STDEV.P(sensor_data[Energy Consumption])</f>
        <v>-2.2924776751183856E-2</v>
      </c>
      <c r="P1705" t="str">
        <f>IF(ABS(sensor_data[[#This Row],[z_zcore]])&gt;3, "Outlier", "Normal")</f>
        <v>Normal</v>
      </c>
      <c r="Q1705">
        <f>AVERAGEIF(sensor_data[Unit ID], sensor_data[[#This Row],[Unit ID]], sensor_data[EC])</f>
        <v>23.552222222222223</v>
      </c>
      <c r="R1705">
        <f>IF(ISBLANK(sensor_data[[#This Row],[EC]]), sensor_data[[#This Row],[average]], sensor_data[[#This Row],[EC]])</f>
        <v>19.43</v>
      </c>
      <c r="S1705" t="str">
        <f>IF(sensor_data[[#This Row],[Filled Energy Consumption]]&gt;AVERAGE(sensor_data[Filled Energy Consumption]), "High", "Low")</f>
        <v>High</v>
      </c>
      <c r="T1705" t="s">
        <v>240</v>
      </c>
      <c r="U1705" t="b">
        <v>0</v>
      </c>
      <c r="V1705">
        <v>4</v>
      </c>
      <c r="W1705">
        <v>0</v>
      </c>
      <c r="X1705" t="s">
        <v>19</v>
      </c>
    </row>
    <row r="1706" spans="1:24" x14ac:dyDescent="0.3">
      <c r="A1706" s="1">
        <v>45306.797453703701</v>
      </c>
      <c r="B1706" s="1" t="str">
        <f>TEXT(sensor_data[[#This Row],[Timestamp]], "MMMM")</f>
        <v>January</v>
      </c>
      <c r="C17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06" s="2">
        <f>MONTH(sensor_data[[#This Row],[Timestamp]])</f>
        <v>1</v>
      </c>
      <c r="E1706" s="2">
        <f>DAY(sensor_data[[#This Row],[Timestamp]])</f>
        <v>15</v>
      </c>
      <c r="F1706" t="s">
        <v>570</v>
      </c>
      <c r="H1706">
        <v>47.2</v>
      </c>
      <c r="I1706">
        <v>35.5</v>
      </c>
      <c r="J1706" t="b">
        <v>0</v>
      </c>
      <c r="K1706">
        <v>4</v>
      </c>
      <c r="L1706" t="str">
        <f>IF(sensor_data[[#This Row],[HVAC Setting]]&lt;=2, "Low", IF(sensor_data[[#This Row],[HVAC Setting]]=3, "Normal", "High"))</f>
        <v>High</v>
      </c>
      <c r="M1706">
        <v>24.2</v>
      </c>
      <c r="N1706">
        <v>24.2</v>
      </c>
      <c r="O1706">
        <f>(sensor_data[[#This Row],[Energy Consumption]]-AVERAGE(sensor_data[Energy Consumption]))/_xlfn.STDEV.P(sensor_data[Energy Consumption])</f>
        <v>3.2542300173054498E-2</v>
      </c>
      <c r="P1706" t="str">
        <f>IF(ABS(sensor_data[[#This Row],[z_zcore]])&gt;3, "Outlier", "Normal")</f>
        <v>Normal</v>
      </c>
      <c r="Q1706">
        <f>AVERAGEIF(sensor_data[Unit ID], sensor_data[[#This Row],[Unit ID]], sensor_data[EC])</f>
        <v>23.552222222222223</v>
      </c>
      <c r="R1706">
        <f>IF(ISBLANK(sensor_data[[#This Row],[EC]]), sensor_data[[#This Row],[average]], sensor_data[[#This Row],[EC]])</f>
        <v>24.2</v>
      </c>
      <c r="S1706" t="str">
        <f>IF(sensor_data[[#This Row],[Filled Energy Consumption]]&gt;AVERAGE(sensor_data[Filled Energy Consumption]), "High", "Low")</f>
        <v>High</v>
      </c>
      <c r="T1706" t="s">
        <v>112</v>
      </c>
      <c r="U1706" t="b">
        <v>0</v>
      </c>
      <c r="V1706">
        <v>4</v>
      </c>
      <c r="W1706">
        <v>0</v>
      </c>
      <c r="X1706" t="s">
        <v>17</v>
      </c>
    </row>
    <row r="1707" spans="1:24" x14ac:dyDescent="0.3">
      <c r="A1707" s="1">
        <v>45565.580069444448</v>
      </c>
      <c r="B1707" s="1" t="str">
        <f>TEXT(sensor_data[[#This Row],[Timestamp]], "MMMM")</f>
        <v>September</v>
      </c>
      <c r="C17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07" s="2">
        <f>MONTH(sensor_data[[#This Row],[Timestamp]])</f>
        <v>9</v>
      </c>
      <c r="E1707" s="2">
        <f>DAY(sensor_data[[#This Row],[Timestamp]])</f>
        <v>30</v>
      </c>
      <c r="F1707" t="s">
        <v>570</v>
      </c>
      <c r="H1707">
        <v>76.2</v>
      </c>
      <c r="I1707">
        <v>45.8</v>
      </c>
      <c r="J1707" t="b">
        <v>0</v>
      </c>
      <c r="K1707">
        <v>2</v>
      </c>
      <c r="L1707" t="str">
        <f>IF(sensor_data[[#This Row],[HVAC Setting]]&lt;=2, "Low", IF(sensor_data[[#This Row],[HVAC Setting]]=3, "Normal", "High"))</f>
        <v>Low</v>
      </c>
      <c r="M1707">
        <v>10</v>
      </c>
      <c r="N1707">
        <v>10</v>
      </c>
      <c r="O1707">
        <f>(sensor_data[[#This Row],[Energy Consumption]]-AVERAGE(sensor_data[Energy Consumption]))/_xlfn.STDEV.P(sensor_data[Energy Consumption])</f>
        <v>-0.13257981561817916</v>
      </c>
      <c r="P1707" t="str">
        <f>IF(ABS(sensor_data[[#This Row],[z_zcore]])&gt;3, "Outlier", "Normal")</f>
        <v>Normal</v>
      </c>
      <c r="Q1707">
        <f>AVERAGEIF(sensor_data[Unit ID], sensor_data[[#This Row],[Unit ID]], sensor_data[EC])</f>
        <v>23.552222222222223</v>
      </c>
      <c r="R1707">
        <f>IF(ISBLANK(sensor_data[[#This Row],[EC]]), sensor_data[[#This Row],[average]], sensor_data[[#This Row],[EC]])</f>
        <v>10</v>
      </c>
      <c r="S1707" t="str">
        <f>IF(sensor_data[[#This Row],[Filled Energy Consumption]]&gt;AVERAGE(sensor_data[Filled Energy Consumption]), "High", "Low")</f>
        <v>Low</v>
      </c>
      <c r="T1707" t="s">
        <v>329</v>
      </c>
      <c r="U1707" t="b">
        <v>0</v>
      </c>
      <c r="V1707">
        <v>12</v>
      </c>
      <c r="W1707">
        <v>0</v>
      </c>
      <c r="X1707" t="s">
        <v>19</v>
      </c>
    </row>
    <row r="1708" spans="1:24" x14ac:dyDescent="0.3">
      <c r="A1708" s="1">
        <v>45329.26158564815</v>
      </c>
      <c r="B1708" s="1" t="str">
        <f>TEXT(sensor_data[[#This Row],[Timestamp]], "MMMM")</f>
        <v>February</v>
      </c>
      <c r="C17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08" s="2">
        <f>MONTH(sensor_data[[#This Row],[Timestamp]])</f>
        <v>2</v>
      </c>
      <c r="E1708" s="2">
        <f>DAY(sensor_data[[#This Row],[Timestamp]])</f>
        <v>7</v>
      </c>
      <c r="F1708" t="s">
        <v>570</v>
      </c>
      <c r="H1708">
        <v>56.9</v>
      </c>
      <c r="I1708">
        <v>32.700000000000003</v>
      </c>
      <c r="J1708" t="b">
        <v>1</v>
      </c>
      <c r="K1708">
        <v>5</v>
      </c>
      <c r="L1708" t="str">
        <f>IF(sensor_data[[#This Row],[HVAC Setting]]&lt;=2, "Low", IF(sensor_data[[#This Row],[HVAC Setting]]=3, "Normal", "High"))</f>
        <v>High</v>
      </c>
      <c r="M1708">
        <v>26.85</v>
      </c>
      <c r="N1708">
        <v>26.85</v>
      </c>
      <c r="O1708">
        <f>(sensor_data[[#This Row],[Energy Consumption]]-AVERAGE(sensor_data[Energy Consumption]))/_xlfn.STDEV.P(sensor_data[Energy Consumption])</f>
        <v>6.3357342908742495E-2</v>
      </c>
      <c r="P1708" t="str">
        <f>IF(ABS(sensor_data[[#This Row],[z_zcore]])&gt;3, "Outlier", "Normal")</f>
        <v>Normal</v>
      </c>
      <c r="Q1708">
        <f>AVERAGEIF(sensor_data[Unit ID], sensor_data[[#This Row],[Unit ID]], sensor_data[EC])</f>
        <v>23.552222222222223</v>
      </c>
      <c r="R1708">
        <f>IF(ISBLANK(sensor_data[[#This Row],[EC]]), sensor_data[[#This Row],[average]], sensor_data[[#This Row],[EC]])</f>
        <v>26.85</v>
      </c>
      <c r="S1708" t="str">
        <f>IF(sensor_data[[#This Row],[Filled Energy Consumption]]&gt;AVERAGE(sensor_data[Filled Energy Consumption]), "High", "Low")</f>
        <v>High</v>
      </c>
      <c r="T1708" t="s">
        <v>146</v>
      </c>
      <c r="U1708" t="b">
        <v>1</v>
      </c>
      <c r="V1708">
        <v>23</v>
      </c>
      <c r="W1708">
        <v>1</v>
      </c>
      <c r="X1708" t="s">
        <v>17</v>
      </c>
    </row>
    <row r="1709" spans="1:24" x14ac:dyDescent="0.3">
      <c r="A1709" s="1">
        <v>45417.504999999997</v>
      </c>
      <c r="B1709" s="1" t="str">
        <f>TEXT(sensor_data[[#This Row],[Timestamp]], "MMMM")</f>
        <v>May</v>
      </c>
      <c r="C17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09" s="2">
        <f>MONTH(sensor_data[[#This Row],[Timestamp]])</f>
        <v>5</v>
      </c>
      <c r="E1709" s="2">
        <f>DAY(sensor_data[[#This Row],[Timestamp]])</f>
        <v>5</v>
      </c>
      <c r="F1709" t="s">
        <v>570</v>
      </c>
      <c r="H1709">
        <v>81.2</v>
      </c>
      <c r="I1709">
        <v>44.4</v>
      </c>
      <c r="J1709" t="b">
        <v>1</v>
      </c>
      <c r="K1709">
        <v>3.5</v>
      </c>
      <c r="L1709" t="str">
        <f>IF(sensor_data[[#This Row],[HVAC Setting]]&lt;=2, "Low", IF(sensor_data[[#This Row],[HVAC Setting]]=3, "Normal", "High"))</f>
        <v>High</v>
      </c>
      <c r="M1709">
        <v>19.600000000000001</v>
      </c>
      <c r="N1709">
        <v>19.600000000000001</v>
      </c>
      <c r="O1709">
        <f>(sensor_data[[#This Row],[Energy Consumption]]-AVERAGE(sensor_data[Energy Consumption]))/_xlfn.STDEV.P(sensor_data[Energy Consumption])</f>
        <v>-2.0947962688894418E-2</v>
      </c>
      <c r="P1709" t="str">
        <f>IF(ABS(sensor_data[[#This Row],[z_zcore]])&gt;3, "Outlier", "Normal")</f>
        <v>Normal</v>
      </c>
      <c r="Q1709">
        <f>AVERAGEIF(sensor_data[Unit ID], sensor_data[[#This Row],[Unit ID]], sensor_data[EC])</f>
        <v>23.552222222222223</v>
      </c>
      <c r="R1709">
        <f>IF(ISBLANK(sensor_data[[#This Row],[EC]]), sensor_data[[#This Row],[average]], sensor_data[[#This Row],[EC]])</f>
        <v>19.600000000000001</v>
      </c>
      <c r="S1709" t="str">
        <f>IF(sensor_data[[#This Row],[Filled Energy Consumption]]&gt;AVERAGE(sensor_data[Filled Energy Consumption]), "High", "Low")</f>
        <v>High</v>
      </c>
      <c r="T1709" t="s">
        <v>329</v>
      </c>
      <c r="U1709" t="b">
        <v>1</v>
      </c>
      <c r="V1709">
        <v>21</v>
      </c>
      <c r="W1709">
        <v>0</v>
      </c>
      <c r="X1709" t="s">
        <v>14</v>
      </c>
    </row>
    <row r="1710" spans="1:24" x14ac:dyDescent="0.3">
      <c r="A1710" s="1">
        <v>45325.056828703702</v>
      </c>
      <c r="B1710" s="1" t="str">
        <f>TEXT(sensor_data[[#This Row],[Timestamp]], "MMMM")</f>
        <v>February</v>
      </c>
      <c r="C17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10" s="2">
        <f>MONTH(sensor_data[[#This Row],[Timestamp]])</f>
        <v>2</v>
      </c>
      <c r="E1710" s="2">
        <f>DAY(sensor_data[[#This Row],[Timestamp]])</f>
        <v>3</v>
      </c>
      <c r="F1710" t="s">
        <v>570</v>
      </c>
      <c r="H1710">
        <v>53</v>
      </c>
      <c r="I1710">
        <v>37.799999999999997</v>
      </c>
      <c r="J1710" t="b">
        <v>1</v>
      </c>
      <c r="K1710">
        <v>4.5</v>
      </c>
      <c r="L1710" t="str">
        <f>IF(sensor_data[[#This Row],[HVAC Setting]]&lt;=2, "Low", IF(sensor_data[[#This Row],[HVAC Setting]]=3, "Normal", "High"))</f>
        <v>High</v>
      </c>
      <c r="O1710">
        <f>(sensor_data[[#This Row],[Energy Consumption]]-AVERAGE(sensor_data[Energy Consumption]))/_xlfn.STDEV.P(sensor_data[Energy Consumption])</f>
        <v>-0.24886299575285079</v>
      </c>
      <c r="P1710" t="str">
        <f>IF(ABS(sensor_data[[#This Row],[z_zcore]])&gt;3, "Outlier", "Normal")</f>
        <v>Normal</v>
      </c>
      <c r="Q1710">
        <f>AVERAGEIF(sensor_data[Unit ID], sensor_data[[#This Row],[Unit ID]], sensor_data[EC])</f>
        <v>23.552222222222223</v>
      </c>
      <c r="R1710">
        <f>IF(ISBLANK(sensor_data[[#This Row],[EC]]), sensor_data[[#This Row],[average]], sensor_data[[#This Row],[EC]])</f>
        <v>23.552222222222223</v>
      </c>
      <c r="S1710" t="str">
        <f>IF(sensor_data[[#This Row],[Filled Energy Consumption]]&gt;AVERAGE(sensor_data[Filled Energy Consumption]), "High", "Low")</f>
        <v>High</v>
      </c>
      <c r="T1710" t="s">
        <v>515</v>
      </c>
      <c r="U1710" t="b">
        <v>1</v>
      </c>
      <c r="V1710">
        <v>16</v>
      </c>
      <c r="W1710">
        <v>1</v>
      </c>
      <c r="X1710" t="s">
        <v>14</v>
      </c>
    </row>
    <row r="1711" spans="1:24" x14ac:dyDescent="0.3">
      <c r="A1711" s="1">
        <v>45589.984074074076</v>
      </c>
      <c r="B1711" s="1" t="str">
        <f>TEXT(sensor_data[[#This Row],[Timestamp]], "MMMM")</f>
        <v>October</v>
      </c>
      <c r="C17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11" s="2">
        <f>MONTH(sensor_data[[#This Row],[Timestamp]])</f>
        <v>10</v>
      </c>
      <c r="E1711" s="2">
        <f>DAY(sensor_data[[#This Row],[Timestamp]])</f>
        <v>24</v>
      </c>
      <c r="F1711" t="s">
        <v>570</v>
      </c>
      <c r="H1711">
        <v>59</v>
      </c>
      <c r="I1711">
        <v>58.5</v>
      </c>
      <c r="J1711" t="b">
        <v>0</v>
      </c>
      <c r="K1711">
        <v>2</v>
      </c>
      <c r="L1711" t="str">
        <f>IF(sensor_data[[#This Row],[HVAC Setting]]&lt;=2, "Low", IF(sensor_data[[#This Row],[HVAC Setting]]=3, "Normal", "High"))</f>
        <v>Low</v>
      </c>
      <c r="O1711">
        <f>(sensor_data[[#This Row],[Energy Consumption]]-AVERAGE(sensor_data[Energy Consumption]))/_xlfn.STDEV.P(sensor_data[Energy Consumption])</f>
        <v>-0.24886299575285079</v>
      </c>
      <c r="P1711" t="str">
        <f>IF(ABS(sensor_data[[#This Row],[z_zcore]])&gt;3, "Outlier", "Normal")</f>
        <v>Normal</v>
      </c>
      <c r="Q1711">
        <f>AVERAGEIF(sensor_data[Unit ID], sensor_data[[#This Row],[Unit ID]], sensor_data[EC])</f>
        <v>23.552222222222223</v>
      </c>
      <c r="R1711">
        <f>IF(ISBLANK(sensor_data[[#This Row],[EC]]), sensor_data[[#This Row],[average]], sensor_data[[#This Row],[EC]])</f>
        <v>23.552222222222223</v>
      </c>
      <c r="S1711" t="str">
        <f>IF(sensor_data[[#This Row],[Filled Energy Consumption]]&gt;AVERAGE(sensor_data[Filled Energy Consumption]), "High", "Low")</f>
        <v>High</v>
      </c>
      <c r="T1711" t="s">
        <v>271</v>
      </c>
      <c r="U1711" t="b">
        <v>0</v>
      </c>
      <c r="V1711">
        <v>8</v>
      </c>
      <c r="W1711">
        <v>1</v>
      </c>
      <c r="X1711" t="s">
        <v>14</v>
      </c>
    </row>
    <row r="1712" spans="1:24" x14ac:dyDescent="0.3">
      <c r="A1712" s="1">
        <v>45483.379120370373</v>
      </c>
      <c r="B1712" s="1" t="str">
        <f>TEXT(sensor_data[[#This Row],[Timestamp]], "MMMM")</f>
        <v>July</v>
      </c>
      <c r="C17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12" s="2">
        <f>MONTH(sensor_data[[#This Row],[Timestamp]])</f>
        <v>7</v>
      </c>
      <c r="E1712" s="2">
        <f>DAY(sensor_data[[#This Row],[Timestamp]])</f>
        <v>10</v>
      </c>
      <c r="F1712" t="s">
        <v>570</v>
      </c>
      <c r="H1712">
        <v>82.1</v>
      </c>
      <c r="I1712">
        <v>64.5</v>
      </c>
      <c r="J1712" t="b">
        <v>0</v>
      </c>
      <c r="K1712">
        <v>3</v>
      </c>
      <c r="L1712" t="str">
        <f>IF(sensor_data[[#This Row],[HVAC Setting]]&lt;=2, "Low", IF(sensor_data[[#This Row],[HVAC Setting]]=3, "Normal", "High"))</f>
        <v>Normal</v>
      </c>
      <c r="M1712">
        <v>15</v>
      </c>
      <c r="N1712">
        <v>15</v>
      </c>
      <c r="O1712">
        <f>(sensor_data[[#This Row],[Energy Consumption]]-AVERAGE(sensor_data[Energy Consumption]))/_xlfn.STDEV.P(sensor_data[Energy Consumption])</f>
        <v>-7.4438225550843368E-2</v>
      </c>
      <c r="P1712" t="str">
        <f>IF(ABS(sensor_data[[#This Row],[z_zcore]])&gt;3, "Outlier", "Normal")</f>
        <v>Normal</v>
      </c>
      <c r="Q1712">
        <f>AVERAGEIF(sensor_data[Unit ID], sensor_data[[#This Row],[Unit ID]], sensor_data[EC])</f>
        <v>23.552222222222223</v>
      </c>
      <c r="R1712">
        <f>IF(ISBLANK(sensor_data[[#This Row],[EC]]), sensor_data[[#This Row],[average]], sensor_data[[#This Row],[EC]])</f>
        <v>15</v>
      </c>
      <c r="S1712" t="str">
        <f>IF(sensor_data[[#This Row],[Filled Energy Consumption]]&gt;AVERAGE(sensor_data[Filled Energy Consumption]), "High", "Low")</f>
        <v>Low</v>
      </c>
      <c r="T1712" t="s">
        <v>528</v>
      </c>
      <c r="U1712" t="b">
        <v>0</v>
      </c>
      <c r="V1712">
        <v>20</v>
      </c>
      <c r="W1712">
        <v>0</v>
      </c>
      <c r="X1712" t="s">
        <v>14</v>
      </c>
    </row>
    <row r="1713" spans="1:24" x14ac:dyDescent="0.3">
      <c r="A1713" s="1">
        <v>45354.986342592594</v>
      </c>
      <c r="B1713" s="1" t="str">
        <f>TEXT(sensor_data[[#This Row],[Timestamp]], "MMMM")</f>
        <v>March</v>
      </c>
      <c r="C17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13" s="2">
        <f>MONTH(sensor_data[[#This Row],[Timestamp]])</f>
        <v>3</v>
      </c>
      <c r="E1713" s="2">
        <f>DAY(sensor_data[[#This Row],[Timestamp]])</f>
        <v>3</v>
      </c>
      <c r="F1713" t="s">
        <v>570</v>
      </c>
      <c r="H1713">
        <v>82.3</v>
      </c>
      <c r="I1713">
        <v>31.3</v>
      </c>
      <c r="J1713" t="b">
        <v>1</v>
      </c>
      <c r="K1713">
        <v>4.5</v>
      </c>
      <c r="L1713" t="str">
        <f>IF(sensor_data[[#This Row],[HVAC Setting]]&lt;=2, "Low", IF(sensor_data[[#This Row],[HVAC Setting]]=3, "Normal", "High"))</f>
        <v>High</v>
      </c>
      <c r="M1713">
        <v>26.24</v>
      </c>
      <c r="N1713">
        <v>26.24</v>
      </c>
      <c r="O1713">
        <f>(sensor_data[[#This Row],[Energy Consumption]]-AVERAGE(sensor_data[Energy Consumption]))/_xlfn.STDEV.P(sensor_data[Energy Consumption])</f>
        <v>5.6264068920527495E-2</v>
      </c>
      <c r="P1713" t="str">
        <f>IF(ABS(sensor_data[[#This Row],[z_zcore]])&gt;3, "Outlier", "Normal")</f>
        <v>Normal</v>
      </c>
      <c r="Q1713">
        <f>AVERAGEIF(sensor_data[Unit ID], sensor_data[[#This Row],[Unit ID]], sensor_data[EC])</f>
        <v>23.552222222222223</v>
      </c>
      <c r="R1713">
        <f>IF(ISBLANK(sensor_data[[#This Row],[EC]]), sensor_data[[#This Row],[average]], sensor_data[[#This Row],[EC]])</f>
        <v>26.24</v>
      </c>
      <c r="S1713" t="str">
        <f>IF(sensor_data[[#This Row],[Filled Energy Consumption]]&gt;AVERAGE(sensor_data[Filled Energy Consumption]), "High", "Low")</f>
        <v>High</v>
      </c>
      <c r="T1713" t="s">
        <v>525</v>
      </c>
      <c r="U1713" t="b">
        <v>1</v>
      </c>
      <c r="V1713">
        <v>24</v>
      </c>
      <c r="W1713">
        <v>0</v>
      </c>
      <c r="X1713" t="s">
        <v>19</v>
      </c>
    </row>
    <row r="1714" spans="1:24" x14ac:dyDescent="0.3">
      <c r="A1714" s="1">
        <v>45354.903055555558</v>
      </c>
      <c r="B1714" s="1" t="str">
        <f>TEXT(sensor_data[[#This Row],[Timestamp]], "MMMM")</f>
        <v>March</v>
      </c>
      <c r="C17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14" s="2">
        <f>MONTH(sensor_data[[#This Row],[Timestamp]])</f>
        <v>3</v>
      </c>
      <c r="E1714" s="2">
        <f>DAY(sensor_data[[#This Row],[Timestamp]])</f>
        <v>3</v>
      </c>
      <c r="F1714" t="s">
        <v>570</v>
      </c>
      <c r="H1714">
        <v>67.400000000000006</v>
      </c>
      <c r="I1714">
        <v>42.9</v>
      </c>
      <c r="J1714" t="b">
        <v>1</v>
      </c>
      <c r="K1714">
        <v>3.5</v>
      </c>
      <c r="L1714" t="str">
        <f>IF(sensor_data[[#This Row],[HVAC Setting]]&lt;=2, "Low", IF(sensor_data[[#This Row],[HVAC Setting]]=3, "Normal", "High"))</f>
        <v>High</v>
      </c>
      <c r="M1714">
        <v>22.07</v>
      </c>
      <c r="N1714">
        <v>22.07</v>
      </c>
      <c r="O1714">
        <f>(sensor_data[[#This Row],[Energy Consumption]]-AVERAGE(sensor_data[Energy Consumption]))/_xlfn.STDEV.P(sensor_data[Energy Consumption])</f>
        <v>7.7739828043694569E-3</v>
      </c>
      <c r="P1714" t="str">
        <f>IF(ABS(sensor_data[[#This Row],[z_zcore]])&gt;3, "Outlier", "Normal")</f>
        <v>Normal</v>
      </c>
      <c r="Q1714">
        <f>AVERAGEIF(sensor_data[Unit ID], sensor_data[[#This Row],[Unit ID]], sensor_data[EC])</f>
        <v>23.552222222222223</v>
      </c>
      <c r="R1714">
        <f>IF(ISBLANK(sensor_data[[#This Row],[EC]]), sensor_data[[#This Row],[average]], sensor_data[[#This Row],[EC]])</f>
        <v>22.07</v>
      </c>
      <c r="S1714" t="str">
        <f>IF(sensor_data[[#This Row],[Filled Energy Consumption]]&gt;AVERAGE(sensor_data[Filled Energy Consumption]), "High", "Low")</f>
        <v>High</v>
      </c>
      <c r="T1714" t="s">
        <v>394</v>
      </c>
      <c r="U1714" t="b">
        <v>1</v>
      </c>
      <c r="V1714">
        <v>9</v>
      </c>
      <c r="W1714">
        <v>1</v>
      </c>
      <c r="X1714" t="s">
        <v>17</v>
      </c>
    </row>
    <row r="1715" spans="1:24" x14ac:dyDescent="0.3">
      <c r="A1715" s="1">
        <v>45325.790717592594</v>
      </c>
      <c r="B1715" s="1" t="str">
        <f>TEXT(sensor_data[[#This Row],[Timestamp]], "MMMM")</f>
        <v>February</v>
      </c>
      <c r="C17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15" s="2">
        <f>MONTH(sensor_data[[#This Row],[Timestamp]])</f>
        <v>2</v>
      </c>
      <c r="E1715" s="2">
        <f>DAY(sensor_data[[#This Row],[Timestamp]])</f>
        <v>3</v>
      </c>
      <c r="F1715" t="s">
        <v>570</v>
      </c>
      <c r="H1715">
        <v>58.7</v>
      </c>
      <c r="I1715">
        <v>35.200000000000003</v>
      </c>
      <c r="J1715" t="b">
        <v>1</v>
      </c>
      <c r="K1715">
        <v>5</v>
      </c>
      <c r="L1715" t="str">
        <f>IF(sensor_data[[#This Row],[HVAC Setting]]&lt;=2, "Low", IF(sensor_data[[#This Row],[HVAC Setting]]=3, "Normal", "High"))</f>
        <v>High</v>
      </c>
      <c r="M1715">
        <v>30.04</v>
      </c>
      <c r="N1715">
        <v>30.04</v>
      </c>
      <c r="O1715">
        <f>(sensor_data[[#This Row],[Energy Consumption]]-AVERAGE(sensor_data[Energy Consumption]))/_xlfn.STDEV.P(sensor_data[Energy Consumption])</f>
        <v>0.10045167737170271</v>
      </c>
      <c r="P1715" t="str">
        <f>IF(ABS(sensor_data[[#This Row],[z_zcore]])&gt;3, "Outlier", "Normal")</f>
        <v>Normal</v>
      </c>
      <c r="Q1715">
        <f>AVERAGEIF(sensor_data[Unit ID], sensor_data[[#This Row],[Unit ID]], sensor_data[EC])</f>
        <v>23.552222222222223</v>
      </c>
      <c r="R1715">
        <f>IF(ISBLANK(sensor_data[[#This Row],[EC]]), sensor_data[[#This Row],[average]], sensor_data[[#This Row],[EC]])</f>
        <v>30.04</v>
      </c>
      <c r="S1715" t="str">
        <f>IF(sensor_data[[#This Row],[Filled Energy Consumption]]&gt;AVERAGE(sensor_data[Filled Energy Consumption]), "High", "Low")</f>
        <v>High</v>
      </c>
      <c r="T1715" t="s">
        <v>129</v>
      </c>
      <c r="U1715" t="b">
        <v>1</v>
      </c>
      <c r="V1715">
        <v>11</v>
      </c>
      <c r="W1715">
        <v>1</v>
      </c>
      <c r="X1715" t="s">
        <v>14</v>
      </c>
    </row>
    <row r="1716" spans="1:24" x14ac:dyDescent="0.3">
      <c r="A1716" s="1">
        <v>45403.754143518519</v>
      </c>
      <c r="B1716" s="1" t="str">
        <f>TEXT(sensor_data[[#This Row],[Timestamp]], "MMMM")</f>
        <v>April</v>
      </c>
      <c r="C17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16" s="2">
        <f>MONTH(sensor_data[[#This Row],[Timestamp]])</f>
        <v>4</v>
      </c>
      <c r="E1716" s="2">
        <f>DAY(sensor_data[[#This Row],[Timestamp]])</f>
        <v>21</v>
      </c>
      <c r="F1716" t="s">
        <v>570</v>
      </c>
      <c r="H1716">
        <v>82.3</v>
      </c>
      <c r="I1716">
        <v>35.9</v>
      </c>
      <c r="J1716" t="b">
        <v>1</v>
      </c>
      <c r="K1716">
        <v>5</v>
      </c>
      <c r="L1716" t="str">
        <f>IF(sensor_data[[#This Row],[HVAC Setting]]&lt;=2, "Low", IF(sensor_data[[#This Row],[HVAC Setting]]=3, "Normal", "High"))</f>
        <v>High</v>
      </c>
      <c r="M1716">
        <v>31.85</v>
      </c>
      <c r="N1716">
        <v>31.85</v>
      </c>
      <c r="O1716">
        <f>(sensor_data[[#This Row],[Energy Consumption]]-AVERAGE(sensor_data[Energy Consumption]))/_xlfn.STDEV.P(sensor_data[Energy Consumption])</f>
        <v>0.12149893297607831</v>
      </c>
      <c r="P1716" t="str">
        <f>IF(ABS(sensor_data[[#This Row],[z_zcore]])&gt;3, "Outlier", "Normal")</f>
        <v>Normal</v>
      </c>
      <c r="Q1716">
        <f>AVERAGEIF(sensor_data[Unit ID], sensor_data[[#This Row],[Unit ID]], sensor_data[EC])</f>
        <v>23.552222222222223</v>
      </c>
      <c r="R1716">
        <f>IF(ISBLANK(sensor_data[[#This Row],[EC]]), sensor_data[[#This Row],[average]], sensor_data[[#This Row],[EC]])</f>
        <v>31.85</v>
      </c>
      <c r="S1716" t="str">
        <f>IF(sensor_data[[#This Row],[Filled Energy Consumption]]&gt;AVERAGE(sensor_data[Filled Energy Consumption]), "High", "Low")</f>
        <v>High</v>
      </c>
      <c r="T1716" t="s">
        <v>243</v>
      </c>
      <c r="U1716" t="b">
        <v>1</v>
      </c>
      <c r="V1716">
        <v>8</v>
      </c>
      <c r="W1716">
        <v>1</v>
      </c>
      <c r="X1716" t="s">
        <v>14</v>
      </c>
    </row>
    <row r="1717" spans="1:24" x14ac:dyDescent="0.3">
      <c r="A1717" s="1">
        <v>45457.723900462966</v>
      </c>
      <c r="B1717" s="1" t="str">
        <f>TEXT(sensor_data[[#This Row],[Timestamp]], "MMMM")</f>
        <v>June</v>
      </c>
      <c r="C17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17" s="2">
        <f>MONTH(sensor_data[[#This Row],[Timestamp]])</f>
        <v>6</v>
      </c>
      <c r="E1717" s="2">
        <f>DAY(sensor_data[[#This Row],[Timestamp]])</f>
        <v>14</v>
      </c>
      <c r="F1717" t="s">
        <v>570</v>
      </c>
      <c r="H1717">
        <v>95.8</v>
      </c>
      <c r="I1717">
        <v>45.7</v>
      </c>
      <c r="J1717" t="b">
        <v>1</v>
      </c>
      <c r="K1717">
        <v>5</v>
      </c>
      <c r="L1717" t="str">
        <f>IF(sensor_data[[#This Row],[HVAC Setting]]&lt;=2, "Low", IF(sensor_data[[#This Row],[HVAC Setting]]=3, "Normal", "High"))</f>
        <v>High</v>
      </c>
      <c r="M1717">
        <v>33.130000000000003</v>
      </c>
      <c r="N1717">
        <v>33.130000000000003</v>
      </c>
      <c r="O1717">
        <f>(sensor_data[[#This Row],[Energy Consumption]]-AVERAGE(sensor_data[Energy Consumption]))/_xlfn.STDEV.P(sensor_data[Energy Consumption])</f>
        <v>0.13638318003331629</v>
      </c>
      <c r="P1717" t="str">
        <f>IF(ABS(sensor_data[[#This Row],[z_zcore]])&gt;3, "Outlier", "Normal")</f>
        <v>Normal</v>
      </c>
      <c r="Q1717">
        <f>AVERAGEIF(sensor_data[Unit ID], sensor_data[[#This Row],[Unit ID]], sensor_data[EC])</f>
        <v>23.552222222222223</v>
      </c>
      <c r="R1717">
        <f>IF(ISBLANK(sensor_data[[#This Row],[EC]]), sensor_data[[#This Row],[average]], sensor_data[[#This Row],[EC]])</f>
        <v>33.130000000000003</v>
      </c>
      <c r="S1717" t="str">
        <f>IF(sensor_data[[#This Row],[Filled Energy Consumption]]&gt;AVERAGE(sensor_data[Filled Energy Consumption]), "High", "Low")</f>
        <v>High</v>
      </c>
      <c r="T1717" t="s">
        <v>275</v>
      </c>
      <c r="U1717" t="b">
        <v>1</v>
      </c>
      <c r="V1717">
        <v>14</v>
      </c>
      <c r="W1717">
        <v>1</v>
      </c>
      <c r="X1717" t="s">
        <v>17</v>
      </c>
    </row>
    <row r="1718" spans="1:24" x14ac:dyDescent="0.3">
      <c r="A1718" s="1">
        <v>45426.50476851852</v>
      </c>
      <c r="B1718" s="1" t="str">
        <f>TEXT(sensor_data[[#This Row],[Timestamp]], "MMMM")</f>
        <v>May</v>
      </c>
      <c r="C17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18" s="2">
        <f>MONTH(sensor_data[[#This Row],[Timestamp]])</f>
        <v>5</v>
      </c>
      <c r="E1718" s="2">
        <f>DAY(sensor_data[[#This Row],[Timestamp]])</f>
        <v>14</v>
      </c>
      <c r="F1718" t="s">
        <v>570</v>
      </c>
      <c r="H1718">
        <v>71</v>
      </c>
      <c r="I1718">
        <v>36.200000000000003</v>
      </c>
      <c r="J1718" t="b">
        <v>1</v>
      </c>
      <c r="K1718">
        <v>2</v>
      </c>
      <c r="L1718" t="str">
        <f>IF(sensor_data[[#This Row],[HVAC Setting]]&lt;=2, "Low", IF(sensor_data[[#This Row],[HVAC Setting]]=3, "Normal", "High"))</f>
        <v>Low</v>
      </c>
      <c r="M1718">
        <v>11.53</v>
      </c>
      <c r="N1718">
        <v>11.53</v>
      </c>
      <c r="O1718">
        <f>(sensor_data[[#This Row],[Energy Consumption]]-AVERAGE(sensor_data[Energy Consumption]))/_xlfn.STDEV.P(sensor_data[Energy Consumption])</f>
        <v>-0.11478848905757442</v>
      </c>
      <c r="P1718" t="str">
        <f>IF(ABS(sensor_data[[#This Row],[z_zcore]])&gt;3, "Outlier", "Normal")</f>
        <v>Normal</v>
      </c>
      <c r="Q1718">
        <f>AVERAGEIF(sensor_data[Unit ID], sensor_data[[#This Row],[Unit ID]], sensor_data[EC])</f>
        <v>23.552222222222223</v>
      </c>
      <c r="R1718">
        <f>IF(ISBLANK(sensor_data[[#This Row],[EC]]), sensor_data[[#This Row],[average]], sensor_data[[#This Row],[EC]])</f>
        <v>11.53</v>
      </c>
      <c r="S1718" t="str">
        <f>IF(sensor_data[[#This Row],[Filled Energy Consumption]]&gt;AVERAGE(sensor_data[Filled Energy Consumption]), "High", "Low")</f>
        <v>Low</v>
      </c>
      <c r="T1718" t="s">
        <v>317</v>
      </c>
      <c r="U1718" t="b">
        <v>1</v>
      </c>
      <c r="V1718">
        <v>10</v>
      </c>
      <c r="W1718">
        <v>1</v>
      </c>
      <c r="X1718" t="s">
        <v>19</v>
      </c>
    </row>
    <row r="1719" spans="1:24" x14ac:dyDescent="0.3">
      <c r="A1719" s="1">
        <v>45479.828680555554</v>
      </c>
      <c r="B1719" s="1" t="str">
        <f>TEXT(sensor_data[[#This Row],[Timestamp]], "MMMM")</f>
        <v>July</v>
      </c>
      <c r="C17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19" s="2">
        <f>MONTH(sensor_data[[#This Row],[Timestamp]])</f>
        <v>7</v>
      </c>
      <c r="E1719" s="2">
        <f>DAY(sensor_data[[#This Row],[Timestamp]])</f>
        <v>6</v>
      </c>
      <c r="F1719" t="s">
        <v>570</v>
      </c>
      <c r="H1719">
        <v>92.7</v>
      </c>
      <c r="I1719">
        <v>61.5</v>
      </c>
      <c r="J1719" t="b">
        <v>1</v>
      </c>
      <c r="K1719">
        <v>4.5</v>
      </c>
      <c r="L1719" t="str">
        <f>IF(sensor_data[[#This Row],[HVAC Setting]]&lt;=2, "Low", IF(sensor_data[[#This Row],[HVAC Setting]]=3, "Normal", "High"))</f>
        <v>High</v>
      </c>
      <c r="M1719">
        <v>30.87</v>
      </c>
      <c r="N1719">
        <v>30.87</v>
      </c>
      <c r="O1719">
        <f>(sensor_data[[#This Row],[Energy Consumption]]-AVERAGE(sensor_data[Energy Consumption]))/_xlfn.STDEV.P(sensor_data[Energy Consumption])</f>
        <v>0.11010318132288048</v>
      </c>
      <c r="P1719" t="str">
        <f>IF(ABS(sensor_data[[#This Row],[z_zcore]])&gt;3, "Outlier", "Normal")</f>
        <v>Normal</v>
      </c>
      <c r="Q1719">
        <f>AVERAGEIF(sensor_data[Unit ID], sensor_data[[#This Row],[Unit ID]], sensor_data[EC])</f>
        <v>23.552222222222223</v>
      </c>
      <c r="R1719">
        <f>IF(ISBLANK(sensor_data[[#This Row],[EC]]), sensor_data[[#This Row],[average]], sensor_data[[#This Row],[EC]])</f>
        <v>30.87</v>
      </c>
      <c r="S1719" t="str">
        <f>IF(sensor_data[[#This Row],[Filled Energy Consumption]]&gt;AVERAGE(sensor_data[Filled Energy Consumption]), "High", "Low")</f>
        <v>High</v>
      </c>
      <c r="T1719" t="s">
        <v>514</v>
      </c>
      <c r="U1719" t="b">
        <v>1</v>
      </c>
      <c r="V1719">
        <v>14</v>
      </c>
      <c r="W1719">
        <v>1</v>
      </c>
      <c r="X1719" t="s">
        <v>17</v>
      </c>
    </row>
    <row r="1720" spans="1:24" x14ac:dyDescent="0.3">
      <c r="A1720" s="1">
        <v>45325.042268518519</v>
      </c>
      <c r="B1720" s="1" t="str">
        <f>TEXT(sensor_data[[#This Row],[Timestamp]], "MMMM")</f>
        <v>February</v>
      </c>
      <c r="C17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20" s="2">
        <f>MONTH(sensor_data[[#This Row],[Timestamp]])</f>
        <v>2</v>
      </c>
      <c r="E1720" s="2">
        <f>DAY(sensor_data[[#This Row],[Timestamp]])</f>
        <v>3</v>
      </c>
      <c r="F1720" t="s">
        <v>570</v>
      </c>
      <c r="H1720">
        <v>40.299999999999997</v>
      </c>
      <c r="I1720">
        <v>30.9</v>
      </c>
      <c r="J1720" t="b">
        <v>0</v>
      </c>
      <c r="K1720">
        <v>1.5</v>
      </c>
      <c r="L1720" t="str">
        <f>IF(sensor_data[[#This Row],[HVAC Setting]]&lt;=2, "Low", IF(sensor_data[[#This Row],[HVAC Setting]]=3, "Normal", "High"))</f>
        <v>Low</v>
      </c>
      <c r="M1720">
        <v>11.03</v>
      </c>
      <c r="N1720">
        <v>11.03</v>
      </c>
      <c r="O1720">
        <f>(sensor_data[[#This Row],[Energy Consumption]]-AVERAGE(sensor_data[Energy Consumption]))/_xlfn.STDEV.P(sensor_data[Energy Consumption])</f>
        <v>-0.12060264806430801</v>
      </c>
      <c r="P1720" t="str">
        <f>IF(ABS(sensor_data[[#This Row],[z_zcore]])&gt;3, "Outlier", "Normal")</f>
        <v>Normal</v>
      </c>
      <c r="Q1720">
        <f>AVERAGEIF(sensor_data[Unit ID], sensor_data[[#This Row],[Unit ID]], sensor_data[EC])</f>
        <v>23.552222222222223</v>
      </c>
      <c r="R1720">
        <f>IF(ISBLANK(sensor_data[[#This Row],[EC]]), sensor_data[[#This Row],[average]], sensor_data[[#This Row],[EC]])</f>
        <v>11.03</v>
      </c>
      <c r="S1720" t="str">
        <f>IF(sensor_data[[#This Row],[Filled Energy Consumption]]&gt;AVERAGE(sensor_data[Filled Energy Consumption]), "High", "Low")</f>
        <v>Low</v>
      </c>
      <c r="T1720" t="s">
        <v>516</v>
      </c>
      <c r="U1720" t="b">
        <v>0</v>
      </c>
      <c r="V1720">
        <v>24</v>
      </c>
      <c r="W1720">
        <v>0</v>
      </c>
      <c r="X1720" t="s">
        <v>19</v>
      </c>
    </row>
    <row r="1721" spans="1:24" x14ac:dyDescent="0.3">
      <c r="A1721" s="1">
        <v>45445.416655092595</v>
      </c>
      <c r="B1721" s="1" t="str">
        <f>TEXT(sensor_data[[#This Row],[Timestamp]], "MMMM")</f>
        <v>June</v>
      </c>
      <c r="C17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21" s="2">
        <f>MONTH(sensor_data[[#This Row],[Timestamp]])</f>
        <v>6</v>
      </c>
      <c r="E1721" s="2">
        <f>DAY(sensor_data[[#This Row],[Timestamp]])</f>
        <v>2</v>
      </c>
      <c r="F1721" t="s">
        <v>570</v>
      </c>
      <c r="H1721">
        <v>91</v>
      </c>
      <c r="I1721">
        <v>60.5</v>
      </c>
      <c r="J1721" t="b">
        <v>1</v>
      </c>
      <c r="K1721">
        <v>4.5</v>
      </c>
      <c r="L1721" t="str">
        <f>IF(sensor_data[[#This Row],[HVAC Setting]]&lt;=2, "Low", IF(sensor_data[[#This Row],[HVAC Setting]]=3, "Normal", "High"))</f>
        <v>High</v>
      </c>
      <c r="M1721">
        <v>28.61</v>
      </c>
      <c r="N1721">
        <v>28.61</v>
      </c>
      <c r="O1721">
        <f>(sensor_data[[#This Row],[Energy Consumption]]-AVERAGE(sensor_data[Energy Consumption]))/_xlfn.STDEV.P(sensor_data[Energy Consumption])</f>
        <v>8.3823182612444674E-2</v>
      </c>
      <c r="P1721" t="str">
        <f>IF(ABS(sensor_data[[#This Row],[z_zcore]])&gt;3, "Outlier", "Normal")</f>
        <v>Normal</v>
      </c>
      <c r="Q1721">
        <f>AVERAGEIF(sensor_data[Unit ID], sensor_data[[#This Row],[Unit ID]], sensor_data[EC])</f>
        <v>23.552222222222223</v>
      </c>
      <c r="R1721">
        <f>IF(ISBLANK(sensor_data[[#This Row],[EC]]), sensor_data[[#This Row],[average]], sensor_data[[#This Row],[EC]])</f>
        <v>28.61</v>
      </c>
      <c r="S1721" t="str">
        <f>IF(sensor_data[[#This Row],[Filled Energy Consumption]]&gt;AVERAGE(sensor_data[Filled Energy Consumption]), "High", "Low")</f>
        <v>High</v>
      </c>
      <c r="T1721" t="s">
        <v>388</v>
      </c>
      <c r="U1721" t="b">
        <v>1</v>
      </c>
      <c r="V1721">
        <v>11</v>
      </c>
      <c r="W1721">
        <v>1</v>
      </c>
      <c r="X1721" t="s">
        <v>14</v>
      </c>
    </row>
    <row r="1722" spans="1:24" x14ac:dyDescent="0.3">
      <c r="A1722" s="1">
        <v>45571.928298611114</v>
      </c>
      <c r="B1722" s="1" t="str">
        <f>TEXT(sensor_data[[#This Row],[Timestamp]], "MMMM")</f>
        <v>October</v>
      </c>
      <c r="C17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22" s="2">
        <f>MONTH(sensor_data[[#This Row],[Timestamp]])</f>
        <v>10</v>
      </c>
      <c r="E1722" s="2">
        <f>DAY(sensor_data[[#This Row],[Timestamp]])</f>
        <v>6</v>
      </c>
      <c r="F1722" t="s">
        <v>238</v>
      </c>
      <c r="H1722">
        <v>70.5</v>
      </c>
      <c r="I1722">
        <v>59.4</v>
      </c>
      <c r="J1722" t="b">
        <v>1</v>
      </c>
      <c r="K1722">
        <v>2.5</v>
      </c>
      <c r="L1722" t="str">
        <f>IF(sensor_data[[#This Row],[HVAC Setting]]&lt;=2, "Low", IF(sensor_data[[#This Row],[HVAC Setting]]=3, "Normal", "High"))</f>
        <v>High</v>
      </c>
      <c r="M1722">
        <v>16.21</v>
      </c>
      <c r="N1722">
        <v>16.21</v>
      </c>
      <c r="O1722">
        <f>(sensor_data[[#This Row],[Energy Consumption]]-AVERAGE(sensor_data[Energy Consumption]))/_xlfn.STDEV.P(sensor_data[Energy Consumption])</f>
        <v>-6.0367960754548096E-2</v>
      </c>
      <c r="P1722" t="str">
        <f>IF(ABS(sensor_data[[#This Row],[z_zcore]])&gt;3, "Outlier", "Normal")</f>
        <v>Normal</v>
      </c>
      <c r="Q1722">
        <f>AVERAGEIF(sensor_data[Unit ID], sensor_data[[#This Row],[Unit ID]], sensor_data[EC])</f>
        <v>16.234117647058827</v>
      </c>
      <c r="R1722">
        <f>IF(ISBLANK(sensor_data[[#This Row],[EC]]), sensor_data[[#This Row],[average]], sensor_data[[#This Row],[EC]])</f>
        <v>16.21</v>
      </c>
      <c r="S1722" t="str">
        <f>IF(sensor_data[[#This Row],[Filled Energy Consumption]]&gt;AVERAGE(sensor_data[Filled Energy Consumption]), "High", "Low")</f>
        <v>Low</v>
      </c>
      <c r="T1722" t="s">
        <v>508</v>
      </c>
      <c r="U1722" t="b">
        <v>1</v>
      </c>
      <c r="V1722">
        <v>4</v>
      </c>
      <c r="W1722">
        <v>1</v>
      </c>
      <c r="X1722" t="s">
        <v>14</v>
      </c>
    </row>
    <row r="1723" spans="1:24" x14ac:dyDescent="0.3">
      <c r="A1723" s="1">
        <v>45503.673449074071</v>
      </c>
      <c r="B1723" s="1" t="str">
        <f>TEXT(sensor_data[[#This Row],[Timestamp]], "MMMM")</f>
        <v>July</v>
      </c>
      <c r="C17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23" s="2">
        <f>MONTH(sensor_data[[#This Row],[Timestamp]])</f>
        <v>7</v>
      </c>
      <c r="E1723" s="2">
        <f>DAY(sensor_data[[#This Row],[Timestamp]])</f>
        <v>30</v>
      </c>
      <c r="F1723" t="s">
        <v>238</v>
      </c>
      <c r="H1723">
        <v>90.8</v>
      </c>
      <c r="I1723">
        <v>65.2</v>
      </c>
      <c r="J1723" t="b">
        <v>0</v>
      </c>
      <c r="K1723">
        <v>4</v>
      </c>
      <c r="L1723" t="str">
        <f>IF(sensor_data[[#This Row],[HVAC Setting]]&lt;=2, "Low", IF(sensor_data[[#This Row],[HVAC Setting]]=3, "Normal", "High"))</f>
        <v>High</v>
      </c>
      <c r="M1723">
        <v>23</v>
      </c>
      <c r="N1723">
        <v>23</v>
      </c>
      <c r="O1723">
        <f>(sensor_data[[#This Row],[Energy Consumption]]-AVERAGE(sensor_data[Energy Consumption]))/_xlfn.STDEV.P(sensor_data[Energy Consumption])</f>
        <v>1.8588318556893912E-2</v>
      </c>
      <c r="P1723" t="str">
        <f>IF(ABS(sensor_data[[#This Row],[z_zcore]])&gt;3, "Outlier", "Normal")</f>
        <v>Normal</v>
      </c>
      <c r="Q1723">
        <f>AVERAGEIF(sensor_data[Unit ID], sensor_data[[#This Row],[Unit ID]], sensor_data[EC])</f>
        <v>16.234117647058827</v>
      </c>
      <c r="R1723">
        <f>IF(ISBLANK(sensor_data[[#This Row],[EC]]), sensor_data[[#This Row],[average]], sensor_data[[#This Row],[EC]])</f>
        <v>23</v>
      </c>
      <c r="S1723" t="str">
        <f>IF(sensor_data[[#This Row],[Filled Energy Consumption]]&gt;AVERAGE(sensor_data[Filled Energy Consumption]), "High", "Low")</f>
        <v>High</v>
      </c>
      <c r="T1723" t="s">
        <v>192</v>
      </c>
      <c r="U1723" t="b">
        <v>0</v>
      </c>
      <c r="V1723">
        <v>2</v>
      </c>
      <c r="W1723">
        <v>1</v>
      </c>
      <c r="X1723" t="s">
        <v>19</v>
      </c>
    </row>
    <row r="1724" spans="1:24" x14ac:dyDescent="0.3">
      <c r="A1724" s="1">
        <v>45378.158252314817</v>
      </c>
      <c r="B1724" s="1" t="str">
        <f>TEXT(sensor_data[[#This Row],[Timestamp]], "MMMM")</f>
        <v>March</v>
      </c>
      <c r="C17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24" s="2">
        <f>MONTH(sensor_data[[#This Row],[Timestamp]])</f>
        <v>3</v>
      </c>
      <c r="E1724" s="2">
        <f>DAY(sensor_data[[#This Row],[Timestamp]])</f>
        <v>27</v>
      </c>
      <c r="F1724" t="s">
        <v>238</v>
      </c>
      <c r="H1724">
        <v>69.099999999999994</v>
      </c>
      <c r="I1724">
        <v>35.5</v>
      </c>
      <c r="J1724" t="b">
        <v>0</v>
      </c>
      <c r="K1724">
        <v>1</v>
      </c>
      <c r="L1724" t="str">
        <f>IF(sensor_data[[#This Row],[HVAC Setting]]&lt;=2, "Low", IF(sensor_data[[#This Row],[HVAC Setting]]=3, "Normal", "High"))</f>
        <v>Low</v>
      </c>
      <c r="M1724">
        <v>5</v>
      </c>
      <c r="N1724">
        <v>5</v>
      </c>
      <c r="O1724">
        <f>(sensor_data[[#This Row],[Energy Consumption]]-AVERAGE(sensor_data[Energy Consumption]))/_xlfn.STDEV.P(sensor_data[Energy Consumption])</f>
        <v>-0.19072140568551499</v>
      </c>
      <c r="P1724" t="str">
        <f>IF(ABS(sensor_data[[#This Row],[z_zcore]])&gt;3, "Outlier", "Normal")</f>
        <v>Normal</v>
      </c>
      <c r="Q1724">
        <f>AVERAGEIF(sensor_data[Unit ID], sensor_data[[#This Row],[Unit ID]], sensor_data[EC])</f>
        <v>16.234117647058827</v>
      </c>
      <c r="R1724">
        <f>IF(ISBLANK(sensor_data[[#This Row],[EC]]), sensor_data[[#This Row],[average]], sensor_data[[#This Row],[EC]])</f>
        <v>5</v>
      </c>
      <c r="S1724" t="str">
        <f>IF(sensor_data[[#This Row],[Filled Energy Consumption]]&gt;AVERAGE(sensor_data[Filled Energy Consumption]), "High", "Low")</f>
        <v>Low</v>
      </c>
      <c r="T1724" t="s">
        <v>513</v>
      </c>
      <c r="U1724" t="b">
        <v>0</v>
      </c>
      <c r="V1724">
        <v>17</v>
      </c>
      <c r="W1724">
        <v>0</v>
      </c>
      <c r="X1724" t="s">
        <v>17</v>
      </c>
    </row>
    <row r="1725" spans="1:24" x14ac:dyDescent="0.3">
      <c r="A1725" s="1">
        <v>45322.66333333333</v>
      </c>
      <c r="B1725" s="1" t="str">
        <f>TEXT(sensor_data[[#This Row],[Timestamp]], "MMMM")</f>
        <v>January</v>
      </c>
      <c r="C17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25" s="2">
        <f>MONTH(sensor_data[[#This Row],[Timestamp]])</f>
        <v>1</v>
      </c>
      <c r="E1725" s="2">
        <f>DAY(sensor_data[[#This Row],[Timestamp]])</f>
        <v>31</v>
      </c>
      <c r="F1725" t="s">
        <v>238</v>
      </c>
      <c r="H1725">
        <v>52.4</v>
      </c>
      <c r="I1725">
        <v>28</v>
      </c>
      <c r="J1725" t="b">
        <v>0</v>
      </c>
      <c r="K1725">
        <v>3</v>
      </c>
      <c r="L1725" t="str">
        <f>IF(sensor_data[[#This Row],[HVAC Setting]]&lt;=2, "Low", IF(sensor_data[[#This Row],[HVAC Setting]]=3, "Normal", "High"))</f>
        <v>Normal</v>
      </c>
      <c r="M1725">
        <v>15</v>
      </c>
      <c r="N1725">
        <v>15</v>
      </c>
      <c r="O1725">
        <f>(sensor_data[[#This Row],[Energy Consumption]]-AVERAGE(sensor_data[Energy Consumption]))/_xlfn.STDEV.P(sensor_data[Energy Consumption])</f>
        <v>-7.4438225550843368E-2</v>
      </c>
      <c r="P1725" t="str">
        <f>IF(ABS(sensor_data[[#This Row],[z_zcore]])&gt;3, "Outlier", "Normal")</f>
        <v>Normal</v>
      </c>
      <c r="Q1725">
        <f>AVERAGEIF(sensor_data[Unit ID], sensor_data[[#This Row],[Unit ID]], sensor_data[EC])</f>
        <v>16.234117647058827</v>
      </c>
      <c r="R1725">
        <f>IF(ISBLANK(sensor_data[[#This Row],[EC]]), sensor_data[[#This Row],[average]], sensor_data[[#This Row],[EC]])</f>
        <v>15</v>
      </c>
      <c r="S1725" t="str">
        <f>IF(sensor_data[[#This Row],[Filled Energy Consumption]]&gt;AVERAGE(sensor_data[Filled Energy Consumption]), "High", "Low")</f>
        <v>Low</v>
      </c>
      <c r="T1725" t="s">
        <v>434</v>
      </c>
      <c r="U1725" t="b">
        <v>0</v>
      </c>
      <c r="V1725">
        <v>23</v>
      </c>
      <c r="W1725">
        <v>0</v>
      </c>
      <c r="X1725" t="s">
        <v>14</v>
      </c>
    </row>
    <row r="1726" spans="1:24" x14ac:dyDescent="0.3">
      <c r="A1726" s="1">
        <v>45406.5391087963</v>
      </c>
      <c r="B1726" s="1" t="str">
        <f>TEXT(sensor_data[[#This Row],[Timestamp]], "MMMM")</f>
        <v>April</v>
      </c>
      <c r="C17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26" s="2">
        <f>MONTH(sensor_data[[#This Row],[Timestamp]])</f>
        <v>4</v>
      </c>
      <c r="E1726" s="2">
        <f>DAY(sensor_data[[#This Row],[Timestamp]])</f>
        <v>24</v>
      </c>
      <c r="F1726" t="s">
        <v>238</v>
      </c>
      <c r="H1726">
        <v>70.2</v>
      </c>
      <c r="I1726">
        <v>51</v>
      </c>
      <c r="J1726" t="b">
        <v>1</v>
      </c>
      <c r="K1726">
        <v>4</v>
      </c>
      <c r="L1726" t="str">
        <f>IF(sensor_data[[#This Row],[HVAC Setting]]&lt;=2, "Low", IF(sensor_data[[#This Row],[HVAC Setting]]=3, "Normal", "High"))</f>
        <v>High</v>
      </c>
      <c r="O1726">
        <f>(sensor_data[[#This Row],[Energy Consumption]]-AVERAGE(sensor_data[Energy Consumption]))/_xlfn.STDEV.P(sensor_data[Energy Consumption])</f>
        <v>-0.24886299575285079</v>
      </c>
      <c r="P1726" t="str">
        <f>IF(ABS(sensor_data[[#This Row],[z_zcore]])&gt;3, "Outlier", "Normal")</f>
        <v>Normal</v>
      </c>
      <c r="Q1726">
        <f>AVERAGEIF(sensor_data[Unit ID], sensor_data[[#This Row],[Unit ID]], sensor_data[EC])</f>
        <v>16.234117647058827</v>
      </c>
      <c r="R1726">
        <f>IF(ISBLANK(sensor_data[[#This Row],[EC]]), sensor_data[[#This Row],[average]], sensor_data[[#This Row],[EC]])</f>
        <v>16.234117647058827</v>
      </c>
      <c r="S1726" t="str">
        <f>IF(sensor_data[[#This Row],[Filled Energy Consumption]]&gt;AVERAGE(sensor_data[Filled Energy Consumption]), "High", "Low")</f>
        <v>Low</v>
      </c>
      <c r="T1726" t="s">
        <v>106</v>
      </c>
      <c r="U1726" t="b">
        <v>1</v>
      </c>
      <c r="V1726">
        <v>18</v>
      </c>
      <c r="W1726">
        <v>1</v>
      </c>
      <c r="X1726" t="s">
        <v>14</v>
      </c>
    </row>
    <row r="1727" spans="1:24" x14ac:dyDescent="0.3">
      <c r="A1727" s="1">
        <v>45379.212233796294</v>
      </c>
      <c r="B1727" s="1" t="str">
        <f>TEXT(sensor_data[[#This Row],[Timestamp]], "MMMM")</f>
        <v>March</v>
      </c>
      <c r="C17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27" s="2">
        <f>MONTH(sensor_data[[#This Row],[Timestamp]])</f>
        <v>3</v>
      </c>
      <c r="E1727" s="2">
        <f>DAY(sensor_data[[#This Row],[Timestamp]])</f>
        <v>28</v>
      </c>
      <c r="F1727" t="s">
        <v>238</v>
      </c>
      <c r="H1727">
        <v>59.7</v>
      </c>
      <c r="I1727">
        <v>33.1</v>
      </c>
      <c r="J1727" t="b">
        <v>0</v>
      </c>
      <c r="K1727">
        <v>2</v>
      </c>
      <c r="L1727" t="str">
        <f>IF(sensor_data[[#This Row],[HVAC Setting]]&lt;=2, "Low", IF(sensor_data[[#This Row],[HVAC Setting]]=3, "Normal", "High"))</f>
        <v>Low</v>
      </c>
      <c r="M1727">
        <v>10</v>
      </c>
      <c r="N1727">
        <v>10</v>
      </c>
      <c r="O1727">
        <f>(sensor_data[[#This Row],[Energy Consumption]]-AVERAGE(sensor_data[Energy Consumption]))/_xlfn.STDEV.P(sensor_data[Energy Consumption])</f>
        <v>-0.13257981561817916</v>
      </c>
      <c r="P1727" t="str">
        <f>IF(ABS(sensor_data[[#This Row],[z_zcore]])&gt;3, "Outlier", "Normal")</f>
        <v>Normal</v>
      </c>
      <c r="Q1727">
        <f>AVERAGEIF(sensor_data[Unit ID], sensor_data[[#This Row],[Unit ID]], sensor_data[EC])</f>
        <v>16.234117647058827</v>
      </c>
      <c r="R1727">
        <f>IF(ISBLANK(sensor_data[[#This Row],[EC]]), sensor_data[[#This Row],[average]], sensor_data[[#This Row],[EC]])</f>
        <v>10</v>
      </c>
      <c r="S1727" t="str">
        <f>IF(sensor_data[[#This Row],[Filled Energy Consumption]]&gt;AVERAGE(sensor_data[Filled Energy Consumption]), "High", "Low")</f>
        <v>Low</v>
      </c>
      <c r="T1727" t="s">
        <v>82</v>
      </c>
      <c r="U1727" t="b">
        <v>0</v>
      </c>
      <c r="V1727">
        <v>6</v>
      </c>
      <c r="W1727">
        <v>0</v>
      </c>
      <c r="X1727" t="s">
        <v>14</v>
      </c>
    </row>
    <row r="1728" spans="1:24" x14ac:dyDescent="0.3">
      <c r="A1728" s="1">
        <v>45620.244675925926</v>
      </c>
      <c r="B1728" s="1" t="str">
        <f>TEXT(sensor_data[[#This Row],[Timestamp]], "MMMM")</f>
        <v>November</v>
      </c>
      <c r="C17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28" s="2">
        <f>MONTH(sensor_data[[#This Row],[Timestamp]])</f>
        <v>11</v>
      </c>
      <c r="E1728" s="2">
        <f>DAY(sensor_data[[#This Row],[Timestamp]])</f>
        <v>24</v>
      </c>
      <c r="F1728" t="s">
        <v>238</v>
      </c>
      <c r="H1728">
        <v>60.6</v>
      </c>
      <c r="I1728">
        <v>30.9</v>
      </c>
      <c r="J1728" t="b">
        <v>1</v>
      </c>
      <c r="K1728">
        <v>1.5</v>
      </c>
      <c r="L1728" t="str">
        <f>IF(sensor_data[[#This Row],[HVAC Setting]]&lt;=2, "Low", IF(sensor_data[[#This Row],[HVAC Setting]]=3, "Normal", "High"))</f>
        <v>Low</v>
      </c>
      <c r="M1728">
        <v>10.62</v>
      </c>
      <c r="N1728">
        <v>10.62</v>
      </c>
      <c r="O1728">
        <f>(sensor_data[[#This Row],[Energy Consumption]]-AVERAGE(sensor_data[Energy Consumption]))/_xlfn.STDEV.P(sensor_data[Energy Consumption])</f>
        <v>-0.12537025844982955</v>
      </c>
      <c r="P1728" t="str">
        <f>IF(ABS(sensor_data[[#This Row],[z_zcore]])&gt;3, "Outlier", "Normal")</f>
        <v>Normal</v>
      </c>
      <c r="Q1728">
        <f>AVERAGEIF(sensor_data[Unit ID], sensor_data[[#This Row],[Unit ID]], sensor_data[EC])</f>
        <v>16.234117647058827</v>
      </c>
      <c r="R1728">
        <f>IF(ISBLANK(sensor_data[[#This Row],[EC]]), sensor_data[[#This Row],[average]], sensor_data[[#This Row],[EC]])</f>
        <v>10.62</v>
      </c>
      <c r="S1728" t="str">
        <f>IF(sensor_data[[#This Row],[Filled Energy Consumption]]&gt;AVERAGE(sensor_data[Filled Energy Consumption]), "High", "Low")</f>
        <v>Low</v>
      </c>
      <c r="T1728" t="s">
        <v>571</v>
      </c>
      <c r="U1728" t="b">
        <v>1</v>
      </c>
      <c r="V1728">
        <v>2</v>
      </c>
      <c r="W1728">
        <v>1</v>
      </c>
      <c r="X1728" t="s">
        <v>17</v>
      </c>
    </row>
    <row r="1729" spans="1:24" x14ac:dyDescent="0.3">
      <c r="A1729" s="1">
        <v>45491.387928240743</v>
      </c>
      <c r="B1729" s="1" t="str">
        <f>TEXT(sensor_data[[#This Row],[Timestamp]], "MMMM")</f>
        <v>July</v>
      </c>
      <c r="C17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29" s="2">
        <f>MONTH(sensor_data[[#This Row],[Timestamp]])</f>
        <v>7</v>
      </c>
      <c r="E1729" s="2">
        <f>DAY(sensor_data[[#This Row],[Timestamp]])</f>
        <v>18</v>
      </c>
      <c r="F1729" t="s">
        <v>238</v>
      </c>
      <c r="H1729">
        <v>83.7</v>
      </c>
      <c r="I1729">
        <v>62.1</v>
      </c>
      <c r="J1729" t="b">
        <v>1</v>
      </c>
      <c r="K1729">
        <v>3</v>
      </c>
      <c r="L1729" t="str">
        <f>IF(sensor_data[[#This Row],[HVAC Setting]]&lt;=2, "Low", IF(sensor_data[[#This Row],[HVAC Setting]]=3, "Normal", "High"))</f>
        <v>Normal</v>
      </c>
      <c r="M1729">
        <v>17.91</v>
      </c>
      <c r="N1729">
        <v>17.91</v>
      </c>
      <c r="O1729">
        <f>(sensor_data[[#This Row],[Energy Consumption]]-AVERAGE(sensor_data[Energy Consumption]))/_xlfn.STDEV.P(sensor_data[Energy Consumption])</f>
        <v>-4.0599820131653933E-2</v>
      </c>
      <c r="P1729" t="str">
        <f>IF(ABS(sensor_data[[#This Row],[z_zcore]])&gt;3, "Outlier", "Normal")</f>
        <v>Normal</v>
      </c>
      <c r="Q1729">
        <f>AVERAGEIF(sensor_data[Unit ID], sensor_data[[#This Row],[Unit ID]], sensor_data[EC])</f>
        <v>16.234117647058827</v>
      </c>
      <c r="R1729">
        <f>IF(ISBLANK(sensor_data[[#This Row],[EC]]), sensor_data[[#This Row],[average]], sensor_data[[#This Row],[EC]])</f>
        <v>17.91</v>
      </c>
      <c r="S1729" t="str">
        <f>IF(sensor_data[[#This Row],[Filled Energy Consumption]]&gt;AVERAGE(sensor_data[Filled Energy Consumption]), "High", "Low")</f>
        <v>Low</v>
      </c>
      <c r="T1729" t="s">
        <v>500</v>
      </c>
      <c r="U1729" t="b">
        <v>1</v>
      </c>
      <c r="V1729">
        <v>20</v>
      </c>
      <c r="W1729">
        <v>1</v>
      </c>
      <c r="X1729" t="s">
        <v>19</v>
      </c>
    </row>
    <row r="1730" spans="1:24" x14ac:dyDescent="0.3">
      <c r="A1730" s="1">
        <v>45326.165069444447</v>
      </c>
      <c r="B1730" s="1" t="str">
        <f>TEXT(sensor_data[[#This Row],[Timestamp]], "MMMM")</f>
        <v>February</v>
      </c>
      <c r="C17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30" s="2">
        <f>MONTH(sensor_data[[#This Row],[Timestamp]])</f>
        <v>2</v>
      </c>
      <c r="E1730" s="2">
        <f>DAY(sensor_data[[#This Row],[Timestamp]])</f>
        <v>4</v>
      </c>
      <c r="F1730" t="s">
        <v>238</v>
      </c>
      <c r="H1730">
        <v>50.5</v>
      </c>
      <c r="I1730">
        <v>34.200000000000003</v>
      </c>
      <c r="J1730" t="b">
        <v>0</v>
      </c>
      <c r="K1730">
        <v>3.5</v>
      </c>
      <c r="L1730" t="str">
        <f>IF(sensor_data[[#This Row],[HVAC Setting]]&lt;=2, "Low", IF(sensor_data[[#This Row],[HVAC Setting]]=3, "Normal", "High"))</f>
        <v>High</v>
      </c>
      <c r="M1730">
        <v>18.38</v>
      </c>
      <c r="N1730">
        <v>18.38</v>
      </c>
      <c r="O1730">
        <f>(sensor_data[[#This Row],[Energy Consumption]]-AVERAGE(sensor_data[Energy Consumption]))/_xlfn.STDEV.P(sensor_data[Energy Consumption])</f>
        <v>-3.513451066532438E-2</v>
      </c>
      <c r="P1730" t="str">
        <f>IF(ABS(sensor_data[[#This Row],[z_zcore]])&gt;3, "Outlier", "Normal")</f>
        <v>Normal</v>
      </c>
      <c r="Q1730">
        <f>AVERAGEIF(sensor_data[Unit ID], sensor_data[[#This Row],[Unit ID]], sensor_data[EC])</f>
        <v>16.234117647058827</v>
      </c>
      <c r="R1730">
        <f>IF(ISBLANK(sensor_data[[#This Row],[EC]]), sensor_data[[#This Row],[average]], sensor_data[[#This Row],[EC]])</f>
        <v>18.38</v>
      </c>
      <c r="S1730" t="str">
        <f>IF(sensor_data[[#This Row],[Filled Energy Consumption]]&gt;AVERAGE(sensor_data[Filled Energy Consumption]), "High", "Low")</f>
        <v>High</v>
      </c>
      <c r="T1730" t="s">
        <v>494</v>
      </c>
      <c r="U1730" t="b">
        <v>0</v>
      </c>
      <c r="V1730">
        <v>8</v>
      </c>
      <c r="W1730">
        <v>0</v>
      </c>
      <c r="X1730" t="s">
        <v>14</v>
      </c>
    </row>
    <row r="1731" spans="1:24" x14ac:dyDescent="0.3">
      <c r="A1731" s="1">
        <v>45648.383136574077</v>
      </c>
      <c r="B1731" s="1" t="str">
        <f>TEXT(sensor_data[[#This Row],[Timestamp]], "MMMM")</f>
        <v>December</v>
      </c>
      <c r="C17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31" s="2">
        <f>MONTH(sensor_data[[#This Row],[Timestamp]])</f>
        <v>12</v>
      </c>
      <c r="E1731" s="2">
        <f>DAY(sensor_data[[#This Row],[Timestamp]])</f>
        <v>22</v>
      </c>
      <c r="F1731" t="s">
        <v>238</v>
      </c>
      <c r="H1731">
        <v>50.9</v>
      </c>
      <c r="I1731">
        <v>32</v>
      </c>
      <c r="J1731" t="b">
        <v>1</v>
      </c>
      <c r="K1731">
        <v>4.5</v>
      </c>
      <c r="L1731" t="str">
        <f>IF(sensor_data[[#This Row],[HVAC Setting]]&lt;=2, "Low", IF(sensor_data[[#This Row],[HVAC Setting]]=3, "Normal", "High"))</f>
        <v>High</v>
      </c>
      <c r="M1731">
        <v>25.87</v>
      </c>
      <c r="N1731">
        <v>25.87</v>
      </c>
      <c r="O1731">
        <f>(sensor_data[[#This Row],[Energy Consumption]]-AVERAGE(sensor_data[Energy Consumption]))/_xlfn.STDEV.P(sensor_data[Energy Consumption])</f>
        <v>5.1961591255544677E-2</v>
      </c>
      <c r="P1731" t="str">
        <f>IF(ABS(sensor_data[[#This Row],[z_zcore]])&gt;3, "Outlier", "Normal")</f>
        <v>Normal</v>
      </c>
      <c r="Q1731">
        <f>AVERAGEIF(sensor_data[Unit ID], sensor_data[[#This Row],[Unit ID]], sensor_data[EC])</f>
        <v>16.234117647058827</v>
      </c>
      <c r="R1731">
        <f>IF(ISBLANK(sensor_data[[#This Row],[EC]]), sensor_data[[#This Row],[average]], sensor_data[[#This Row],[EC]])</f>
        <v>25.87</v>
      </c>
      <c r="S1731" t="str">
        <f>IF(sensor_data[[#This Row],[Filled Energy Consumption]]&gt;AVERAGE(sensor_data[Filled Energy Consumption]), "High", "Low")</f>
        <v>High</v>
      </c>
      <c r="T1731" t="s">
        <v>275</v>
      </c>
      <c r="U1731" t="b">
        <v>1</v>
      </c>
      <c r="V1731">
        <v>20</v>
      </c>
      <c r="W1731">
        <v>1</v>
      </c>
      <c r="X1731" t="s">
        <v>19</v>
      </c>
    </row>
    <row r="1732" spans="1:24" x14ac:dyDescent="0.3">
      <c r="A1732" s="1">
        <v>45398.178935185184</v>
      </c>
      <c r="B1732" s="1" t="str">
        <f>TEXT(sensor_data[[#This Row],[Timestamp]], "MMMM")</f>
        <v>April</v>
      </c>
      <c r="C17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32" s="2">
        <f>MONTH(sensor_data[[#This Row],[Timestamp]])</f>
        <v>4</v>
      </c>
      <c r="E1732" s="2">
        <f>DAY(sensor_data[[#This Row],[Timestamp]])</f>
        <v>16</v>
      </c>
      <c r="F1732" t="s">
        <v>238</v>
      </c>
      <c r="H1732">
        <v>65.7</v>
      </c>
      <c r="I1732">
        <v>59.6</v>
      </c>
      <c r="J1732" t="b">
        <v>0</v>
      </c>
      <c r="K1732">
        <v>0</v>
      </c>
      <c r="L1732" t="str">
        <f>IF(sensor_data[[#This Row],[HVAC Setting]]&lt;=2, "Low", IF(sensor_data[[#This Row],[HVAC Setting]]=3, "Normal", "High"))</f>
        <v>Low</v>
      </c>
      <c r="M1732">
        <v>1</v>
      </c>
      <c r="N1732">
        <v>1</v>
      </c>
      <c r="O1732">
        <f>(sensor_data[[#This Row],[Energy Consumption]]-AVERAGE(sensor_data[Energy Consumption]))/_xlfn.STDEV.P(sensor_data[Energy Consumption])</f>
        <v>-0.23723467773938361</v>
      </c>
      <c r="P1732" t="str">
        <f>IF(ABS(sensor_data[[#This Row],[z_zcore]])&gt;3, "Outlier", "Normal")</f>
        <v>Normal</v>
      </c>
      <c r="Q1732">
        <f>AVERAGEIF(sensor_data[Unit ID], sensor_data[[#This Row],[Unit ID]], sensor_data[EC])</f>
        <v>16.234117647058827</v>
      </c>
      <c r="R1732">
        <f>IF(ISBLANK(sensor_data[[#This Row],[EC]]), sensor_data[[#This Row],[average]], sensor_data[[#This Row],[EC]])</f>
        <v>1</v>
      </c>
      <c r="S1732" t="str">
        <f>IF(sensor_data[[#This Row],[Filled Energy Consumption]]&gt;AVERAGE(sensor_data[Filled Energy Consumption]), "High", "Low")</f>
        <v>Low</v>
      </c>
      <c r="T1732" t="s">
        <v>517</v>
      </c>
      <c r="U1732" t="b">
        <v>0</v>
      </c>
      <c r="V1732">
        <v>8</v>
      </c>
      <c r="W1732">
        <v>1</v>
      </c>
      <c r="X1732" t="s">
        <v>14</v>
      </c>
    </row>
    <row r="1733" spans="1:24" x14ac:dyDescent="0.3">
      <c r="A1733" s="1">
        <v>45618.416331018518</v>
      </c>
      <c r="B1733" s="1" t="str">
        <f>TEXT(sensor_data[[#This Row],[Timestamp]], "MMMM")</f>
        <v>November</v>
      </c>
      <c r="C17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33" s="2">
        <f>MONTH(sensor_data[[#This Row],[Timestamp]])</f>
        <v>11</v>
      </c>
      <c r="E1733" s="2">
        <f>DAY(sensor_data[[#This Row],[Timestamp]])</f>
        <v>22</v>
      </c>
      <c r="F1733" t="s">
        <v>238</v>
      </c>
      <c r="H1733">
        <v>71.3</v>
      </c>
      <c r="I1733">
        <v>35.200000000000003</v>
      </c>
      <c r="J1733" t="b">
        <v>0</v>
      </c>
      <c r="K1733">
        <v>2</v>
      </c>
      <c r="L1733" t="str">
        <f>IF(sensor_data[[#This Row],[HVAC Setting]]&lt;=2, "Low", IF(sensor_data[[#This Row],[HVAC Setting]]=3, "Normal", "High"))</f>
        <v>Low</v>
      </c>
      <c r="M1733">
        <v>10</v>
      </c>
      <c r="N1733">
        <v>10</v>
      </c>
      <c r="O1733">
        <f>(sensor_data[[#This Row],[Energy Consumption]]-AVERAGE(sensor_data[Energy Consumption]))/_xlfn.STDEV.P(sensor_data[Energy Consumption])</f>
        <v>-0.13257981561817916</v>
      </c>
      <c r="P1733" t="str">
        <f>IF(ABS(sensor_data[[#This Row],[z_zcore]])&gt;3, "Outlier", "Normal")</f>
        <v>Normal</v>
      </c>
      <c r="Q1733">
        <f>AVERAGEIF(sensor_data[Unit ID], sensor_data[[#This Row],[Unit ID]], sensor_data[EC])</f>
        <v>16.234117647058827</v>
      </c>
      <c r="R1733">
        <f>IF(ISBLANK(sensor_data[[#This Row],[EC]]), sensor_data[[#This Row],[average]], sensor_data[[#This Row],[EC]])</f>
        <v>10</v>
      </c>
      <c r="S1733" t="str">
        <f>IF(sensor_data[[#This Row],[Filled Energy Consumption]]&gt;AVERAGE(sensor_data[Filled Energy Consumption]), "High", "Low")</f>
        <v>Low</v>
      </c>
      <c r="T1733" t="s">
        <v>163</v>
      </c>
      <c r="U1733" t="b">
        <v>0</v>
      </c>
      <c r="V1733">
        <v>20</v>
      </c>
      <c r="W1733">
        <v>1</v>
      </c>
      <c r="X1733" t="s">
        <v>17</v>
      </c>
    </row>
    <row r="1734" spans="1:24" x14ac:dyDescent="0.3">
      <c r="A1734" s="1">
        <v>45379.215891203705</v>
      </c>
      <c r="B1734" s="1" t="str">
        <f>TEXT(sensor_data[[#This Row],[Timestamp]], "MMMM")</f>
        <v>March</v>
      </c>
      <c r="C17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34" s="2">
        <f>MONTH(sensor_data[[#This Row],[Timestamp]])</f>
        <v>3</v>
      </c>
      <c r="E1734" s="2">
        <f>DAY(sensor_data[[#This Row],[Timestamp]])</f>
        <v>28</v>
      </c>
      <c r="F1734" t="s">
        <v>238</v>
      </c>
      <c r="H1734">
        <v>69.900000000000006</v>
      </c>
      <c r="I1734">
        <v>59.7</v>
      </c>
      <c r="J1734" t="b">
        <v>0</v>
      </c>
      <c r="K1734">
        <v>0</v>
      </c>
      <c r="L1734" t="str">
        <f>IF(sensor_data[[#This Row],[HVAC Setting]]&lt;=2, "Low", IF(sensor_data[[#This Row],[HVAC Setting]]=3, "Normal", "High"))</f>
        <v>Low</v>
      </c>
      <c r="M1734">
        <v>1</v>
      </c>
      <c r="N1734">
        <v>1</v>
      </c>
      <c r="O1734">
        <f>(sensor_data[[#This Row],[Energy Consumption]]-AVERAGE(sensor_data[Energy Consumption]))/_xlfn.STDEV.P(sensor_data[Energy Consumption])</f>
        <v>-0.23723467773938361</v>
      </c>
      <c r="P1734" t="str">
        <f>IF(ABS(sensor_data[[#This Row],[z_zcore]])&gt;3, "Outlier", "Normal")</f>
        <v>Normal</v>
      </c>
      <c r="Q1734">
        <f>AVERAGEIF(sensor_data[Unit ID], sensor_data[[#This Row],[Unit ID]], sensor_data[EC])</f>
        <v>16.234117647058827</v>
      </c>
      <c r="R1734">
        <f>IF(ISBLANK(sensor_data[[#This Row],[EC]]), sensor_data[[#This Row],[average]], sensor_data[[#This Row],[EC]])</f>
        <v>1</v>
      </c>
      <c r="S1734" t="str">
        <f>IF(sensor_data[[#This Row],[Filled Energy Consumption]]&gt;AVERAGE(sensor_data[Filled Energy Consumption]), "High", "Low")</f>
        <v>Low</v>
      </c>
      <c r="T1734" t="s">
        <v>69</v>
      </c>
      <c r="U1734" t="b">
        <v>0</v>
      </c>
      <c r="V1734">
        <v>16</v>
      </c>
      <c r="W1734">
        <v>0</v>
      </c>
      <c r="X1734" t="s">
        <v>19</v>
      </c>
    </row>
    <row r="1735" spans="1:24" x14ac:dyDescent="0.3">
      <c r="A1735" s="1">
        <v>45344.372418981482</v>
      </c>
      <c r="B1735" s="1" t="str">
        <f>TEXT(sensor_data[[#This Row],[Timestamp]], "MMMM")</f>
        <v>February</v>
      </c>
      <c r="C17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35" s="2">
        <f>MONTH(sensor_data[[#This Row],[Timestamp]])</f>
        <v>2</v>
      </c>
      <c r="E1735" s="2">
        <f>DAY(sensor_data[[#This Row],[Timestamp]])</f>
        <v>22</v>
      </c>
      <c r="F1735" t="s">
        <v>238</v>
      </c>
      <c r="H1735">
        <v>49.5</v>
      </c>
      <c r="I1735">
        <v>25.8</v>
      </c>
      <c r="J1735" t="b">
        <v>1</v>
      </c>
      <c r="K1735">
        <v>3</v>
      </c>
      <c r="L1735" t="str">
        <f>IF(sensor_data[[#This Row],[HVAC Setting]]&lt;=2, "Low", IF(sensor_data[[#This Row],[HVAC Setting]]=3, "Normal", "High"))</f>
        <v>Normal</v>
      </c>
      <c r="M1735">
        <v>19.41</v>
      </c>
      <c r="N1735">
        <v>19.41</v>
      </c>
      <c r="O1735">
        <f>(sensor_data[[#This Row],[Energy Consumption]]-AVERAGE(sensor_data[Energy Consumption]))/_xlfn.STDEV.P(sensor_data[Energy Consumption])</f>
        <v>-2.3157343111453191E-2</v>
      </c>
      <c r="P1735" t="str">
        <f>IF(ABS(sensor_data[[#This Row],[z_zcore]])&gt;3, "Outlier", "Normal")</f>
        <v>Normal</v>
      </c>
      <c r="Q1735">
        <f>AVERAGEIF(sensor_data[Unit ID], sensor_data[[#This Row],[Unit ID]], sensor_data[EC])</f>
        <v>16.234117647058827</v>
      </c>
      <c r="R1735">
        <f>IF(ISBLANK(sensor_data[[#This Row],[EC]]), sensor_data[[#This Row],[average]], sensor_data[[#This Row],[EC]])</f>
        <v>19.41</v>
      </c>
      <c r="S1735" t="str">
        <f>IF(sensor_data[[#This Row],[Filled Energy Consumption]]&gt;AVERAGE(sensor_data[Filled Energy Consumption]), "High", "Low")</f>
        <v>High</v>
      </c>
      <c r="T1735" t="s">
        <v>13</v>
      </c>
      <c r="U1735" t="b">
        <v>1</v>
      </c>
      <c r="V1735">
        <v>24</v>
      </c>
      <c r="W1735">
        <v>1</v>
      </c>
      <c r="X1735" t="s">
        <v>19</v>
      </c>
    </row>
    <row r="1736" spans="1:24" x14ac:dyDescent="0.3">
      <c r="A1736" s="1">
        <v>45474.194479166668</v>
      </c>
      <c r="B1736" s="1" t="str">
        <f>TEXT(sensor_data[[#This Row],[Timestamp]], "MMMM")</f>
        <v>July</v>
      </c>
      <c r="C17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36" s="2">
        <f>MONTH(sensor_data[[#This Row],[Timestamp]])</f>
        <v>7</v>
      </c>
      <c r="E1736" s="2">
        <f>DAY(sensor_data[[#This Row],[Timestamp]])</f>
        <v>1</v>
      </c>
      <c r="F1736" t="s">
        <v>238</v>
      </c>
      <c r="H1736">
        <v>82.9</v>
      </c>
      <c r="I1736">
        <v>58.4</v>
      </c>
      <c r="J1736" t="b">
        <v>0</v>
      </c>
      <c r="K1736">
        <v>2</v>
      </c>
      <c r="L1736" t="str">
        <f>IF(sensor_data[[#This Row],[HVAC Setting]]&lt;=2, "Low", IF(sensor_data[[#This Row],[HVAC Setting]]=3, "Normal", "High"))</f>
        <v>Low</v>
      </c>
      <c r="M1736">
        <v>10</v>
      </c>
      <c r="N1736">
        <v>10</v>
      </c>
      <c r="O1736">
        <f>(sensor_data[[#This Row],[Energy Consumption]]-AVERAGE(sensor_data[Energy Consumption]))/_xlfn.STDEV.P(sensor_data[Energy Consumption])</f>
        <v>-0.13257981561817916</v>
      </c>
      <c r="P1736" t="str">
        <f>IF(ABS(sensor_data[[#This Row],[z_zcore]])&gt;3, "Outlier", "Normal")</f>
        <v>Normal</v>
      </c>
      <c r="Q1736">
        <f>AVERAGEIF(sensor_data[Unit ID], sensor_data[[#This Row],[Unit ID]], sensor_data[EC])</f>
        <v>16.234117647058827</v>
      </c>
      <c r="R1736">
        <f>IF(ISBLANK(sensor_data[[#This Row],[EC]]), sensor_data[[#This Row],[average]], sensor_data[[#This Row],[EC]])</f>
        <v>10</v>
      </c>
      <c r="S1736" t="str">
        <f>IF(sensor_data[[#This Row],[Filled Energy Consumption]]&gt;AVERAGE(sensor_data[Filled Energy Consumption]), "High", "Low")</f>
        <v>Low</v>
      </c>
      <c r="T1736" t="s">
        <v>506</v>
      </c>
      <c r="U1736" t="b">
        <v>0</v>
      </c>
      <c r="V1736">
        <v>16</v>
      </c>
      <c r="W1736">
        <v>1</v>
      </c>
      <c r="X1736" t="s">
        <v>19</v>
      </c>
    </row>
    <row r="1737" spans="1:24" x14ac:dyDescent="0.3">
      <c r="A1737" s="1">
        <v>45580.459699074076</v>
      </c>
      <c r="B1737" s="1" t="str">
        <f>TEXT(sensor_data[[#This Row],[Timestamp]], "MMMM")</f>
        <v>October</v>
      </c>
      <c r="C17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37" s="2">
        <f>MONTH(sensor_data[[#This Row],[Timestamp]])</f>
        <v>10</v>
      </c>
      <c r="E1737" s="2">
        <f>DAY(sensor_data[[#This Row],[Timestamp]])</f>
        <v>15</v>
      </c>
      <c r="F1737" t="s">
        <v>238</v>
      </c>
      <c r="H1737">
        <v>76.900000000000006</v>
      </c>
      <c r="I1737">
        <v>46.7</v>
      </c>
      <c r="J1737" t="b">
        <v>0</v>
      </c>
      <c r="K1737">
        <v>1</v>
      </c>
      <c r="L1737" t="str">
        <f>IF(sensor_data[[#This Row],[HVAC Setting]]&lt;=2, "Low", IF(sensor_data[[#This Row],[HVAC Setting]]=3, "Normal", "High"))</f>
        <v>Low</v>
      </c>
      <c r="M1737">
        <v>5</v>
      </c>
      <c r="N1737">
        <v>5</v>
      </c>
      <c r="O1737">
        <f>(sensor_data[[#This Row],[Energy Consumption]]-AVERAGE(sensor_data[Energy Consumption]))/_xlfn.STDEV.P(sensor_data[Energy Consumption])</f>
        <v>-0.19072140568551499</v>
      </c>
      <c r="P1737" t="str">
        <f>IF(ABS(sensor_data[[#This Row],[z_zcore]])&gt;3, "Outlier", "Normal")</f>
        <v>Normal</v>
      </c>
      <c r="Q1737">
        <f>AVERAGEIF(sensor_data[Unit ID], sensor_data[[#This Row],[Unit ID]], sensor_data[EC])</f>
        <v>16.234117647058827</v>
      </c>
      <c r="R1737">
        <f>IF(ISBLANK(sensor_data[[#This Row],[EC]]), sensor_data[[#This Row],[average]], sensor_data[[#This Row],[EC]])</f>
        <v>5</v>
      </c>
      <c r="S1737" t="str">
        <f>IF(sensor_data[[#This Row],[Filled Energy Consumption]]&gt;AVERAGE(sensor_data[Filled Energy Consumption]), "High", "Low")</f>
        <v>Low</v>
      </c>
      <c r="T1737" t="s">
        <v>450</v>
      </c>
      <c r="U1737" t="b">
        <v>0</v>
      </c>
      <c r="V1737">
        <v>5</v>
      </c>
      <c r="W1737">
        <v>0</v>
      </c>
      <c r="X1737" t="s">
        <v>14</v>
      </c>
    </row>
    <row r="1738" spans="1:24" x14ac:dyDescent="0.3">
      <c r="A1738" s="1">
        <v>45546.535381944443</v>
      </c>
      <c r="B1738" s="1" t="str">
        <f>TEXT(sensor_data[[#This Row],[Timestamp]], "MMMM")</f>
        <v>September</v>
      </c>
      <c r="C17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38" s="2">
        <f>MONTH(sensor_data[[#This Row],[Timestamp]])</f>
        <v>9</v>
      </c>
      <c r="E1738" s="2">
        <f>DAY(sensor_data[[#This Row],[Timestamp]])</f>
        <v>11</v>
      </c>
      <c r="F1738" t="s">
        <v>238</v>
      </c>
      <c r="H1738">
        <v>70.400000000000006</v>
      </c>
      <c r="I1738">
        <v>30.6</v>
      </c>
      <c r="J1738" t="b">
        <v>1</v>
      </c>
      <c r="K1738">
        <v>2</v>
      </c>
      <c r="L1738" t="str">
        <f>IF(sensor_data[[#This Row],[HVAC Setting]]&lt;=2, "Low", IF(sensor_data[[#This Row],[HVAC Setting]]=3, "Normal", "High"))</f>
        <v>Low</v>
      </c>
      <c r="M1738">
        <v>12.82</v>
      </c>
      <c r="N1738">
        <v>12.82</v>
      </c>
      <c r="O1738">
        <f>(sensor_data[[#This Row],[Energy Consumption]]-AVERAGE(sensor_data[Energy Consumption]))/_xlfn.STDEV.P(sensor_data[Energy Consumption])</f>
        <v>-9.9787958820201778E-2</v>
      </c>
      <c r="P1738" t="str">
        <f>IF(ABS(sensor_data[[#This Row],[z_zcore]])&gt;3, "Outlier", "Normal")</f>
        <v>Normal</v>
      </c>
      <c r="Q1738">
        <f>AVERAGEIF(sensor_data[Unit ID], sensor_data[[#This Row],[Unit ID]], sensor_data[EC])</f>
        <v>16.234117647058827</v>
      </c>
      <c r="R1738">
        <f>IF(ISBLANK(sensor_data[[#This Row],[EC]]), sensor_data[[#This Row],[average]], sensor_data[[#This Row],[EC]])</f>
        <v>12.82</v>
      </c>
      <c r="S1738" t="str">
        <f>IF(sensor_data[[#This Row],[Filled Energy Consumption]]&gt;AVERAGE(sensor_data[Filled Energy Consumption]), "High", "Low")</f>
        <v>Low</v>
      </c>
      <c r="T1738" t="s">
        <v>260</v>
      </c>
      <c r="U1738" t="b">
        <v>1</v>
      </c>
      <c r="V1738">
        <v>24</v>
      </c>
      <c r="W1738">
        <v>1</v>
      </c>
      <c r="X1738" t="s">
        <v>19</v>
      </c>
    </row>
    <row r="1739" spans="1:24" x14ac:dyDescent="0.3">
      <c r="A1739" s="1">
        <v>45368.983564814815</v>
      </c>
      <c r="B1739" s="1" t="str">
        <f>TEXT(sensor_data[[#This Row],[Timestamp]], "MMMM")</f>
        <v>March</v>
      </c>
      <c r="C17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39" s="2">
        <f>MONTH(sensor_data[[#This Row],[Timestamp]])</f>
        <v>3</v>
      </c>
      <c r="E1739" s="2">
        <f>DAY(sensor_data[[#This Row],[Timestamp]])</f>
        <v>17</v>
      </c>
      <c r="F1739" t="s">
        <v>238</v>
      </c>
      <c r="H1739">
        <v>76.7</v>
      </c>
      <c r="I1739">
        <v>45.2</v>
      </c>
      <c r="J1739" t="b">
        <v>1</v>
      </c>
      <c r="K1739">
        <v>4.5</v>
      </c>
      <c r="L1739" t="str">
        <f>IF(sensor_data[[#This Row],[HVAC Setting]]&lt;=2, "Low", IF(sensor_data[[#This Row],[HVAC Setting]]=3, "Normal", "High"))</f>
        <v>High</v>
      </c>
      <c r="M1739">
        <v>26.06</v>
      </c>
      <c r="N1739">
        <v>26.06</v>
      </c>
      <c r="O1739">
        <f>(sensor_data[[#This Row],[Energy Consumption]]-AVERAGE(sensor_data[Energy Consumption]))/_xlfn.STDEV.P(sensor_data[Energy Consumption])</f>
        <v>5.4170971678103412E-2</v>
      </c>
      <c r="P1739" t="str">
        <f>IF(ABS(sensor_data[[#This Row],[z_zcore]])&gt;3, "Outlier", "Normal")</f>
        <v>Normal</v>
      </c>
      <c r="Q1739">
        <f>AVERAGEIF(sensor_data[Unit ID], sensor_data[[#This Row],[Unit ID]], sensor_data[EC])</f>
        <v>16.234117647058827</v>
      </c>
      <c r="R1739">
        <f>IF(ISBLANK(sensor_data[[#This Row],[EC]]), sensor_data[[#This Row],[average]], sensor_data[[#This Row],[EC]])</f>
        <v>26.06</v>
      </c>
      <c r="S1739" t="str">
        <f>IF(sensor_data[[#This Row],[Filled Energy Consumption]]&gt;AVERAGE(sensor_data[Filled Energy Consumption]), "High", "Low")</f>
        <v>High</v>
      </c>
      <c r="T1739" t="s">
        <v>474</v>
      </c>
      <c r="U1739" t="b">
        <v>1</v>
      </c>
      <c r="V1739">
        <v>22</v>
      </c>
      <c r="W1739">
        <v>1</v>
      </c>
      <c r="X1739" t="s">
        <v>17</v>
      </c>
    </row>
    <row r="1740" spans="1:24" x14ac:dyDescent="0.3">
      <c r="A1740" s="1">
        <v>45502.682025462964</v>
      </c>
      <c r="B1740" s="1" t="str">
        <f>TEXT(sensor_data[[#This Row],[Timestamp]], "MMMM")</f>
        <v>July</v>
      </c>
      <c r="C17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40" s="2">
        <f>MONTH(sensor_data[[#This Row],[Timestamp]])</f>
        <v>7</v>
      </c>
      <c r="E1740" s="2">
        <f>DAY(sensor_data[[#This Row],[Timestamp]])</f>
        <v>29</v>
      </c>
      <c r="F1740" t="s">
        <v>238</v>
      </c>
      <c r="H1740">
        <v>100.9</v>
      </c>
      <c r="I1740">
        <v>60.1</v>
      </c>
      <c r="J1740" t="b">
        <v>0</v>
      </c>
      <c r="K1740">
        <v>3</v>
      </c>
      <c r="L1740" t="str">
        <f>IF(sensor_data[[#This Row],[HVAC Setting]]&lt;=2, "Low", IF(sensor_data[[#This Row],[HVAC Setting]]=3, "Normal", "High"))</f>
        <v>Normal</v>
      </c>
      <c r="M1740">
        <v>17</v>
      </c>
      <c r="N1740">
        <v>17</v>
      </c>
      <c r="O1740">
        <f>(sensor_data[[#This Row],[Energy Consumption]]-AVERAGE(sensor_data[Energy Consumption]))/_xlfn.STDEV.P(sensor_data[Energy Consumption])</f>
        <v>-5.1181589523909048E-2</v>
      </c>
      <c r="P1740" t="str">
        <f>IF(ABS(sensor_data[[#This Row],[z_zcore]])&gt;3, "Outlier", "Normal")</f>
        <v>Normal</v>
      </c>
      <c r="Q1740">
        <f>AVERAGEIF(sensor_data[Unit ID], sensor_data[[#This Row],[Unit ID]], sensor_data[EC])</f>
        <v>16.234117647058827</v>
      </c>
      <c r="R1740">
        <f>IF(ISBLANK(sensor_data[[#This Row],[EC]]), sensor_data[[#This Row],[average]], sensor_data[[#This Row],[EC]])</f>
        <v>17</v>
      </c>
      <c r="S1740" t="str">
        <f>IF(sensor_data[[#This Row],[Filled Energy Consumption]]&gt;AVERAGE(sensor_data[Filled Energy Consumption]), "High", "Low")</f>
        <v>Low</v>
      </c>
      <c r="T1740" t="s">
        <v>153</v>
      </c>
      <c r="U1740" t="b">
        <v>0</v>
      </c>
      <c r="V1740">
        <v>10</v>
      </c>
      <c r="W1740">
        <v>1</v>
      </c>
      <c r="X1740" t="s">
        <v>17</v>
      </c>
    </row>
    <row r="1741" spans="1:24" x14ac:dyDescent="0.3">
      <c r="A1741" s="1">
        <v>45515.38857638889</v>
      </c>
      <c r="B1741" s="1" t="str">
        <f>TEXT(sensor_data[[#This Row],[Timestamp]], "MMMM")</f>
        <v>August</v>
      </c>
      <c r="C17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41" s="2">
        <f>MONTH(sensor_data[[#This Row],[Timestamp]])</f>
        <v>8</v>
      </c>
      <c r="E1741" s="2">
        <f>DAY(sensor_data[[#This Row],[Timestamp]])</f>
        <v>11</v>
      </c>
      <c r="F1741" t="s">
        <v>238</v>
      </c>
      <c r="H1741">
        <v>93.8</v>
      </c>
      <c r="I1741">
        <v>48.3</v>
      </c>
      <c r="J1741" t="b">
        <v>1</v>
      </c>
      <c r="K1741">
        <v>5</v>
      </c>
      <c r="L1741" t="str">
        <f>IF(sensor_data[[#This Row],[HVAC Setting]]&lt;=2, "Low", IF(sensor_data[[#This Row],[HVAC Setting]]=3, "Normal", "High"))</f>
        <v>High</v>
      </c>
      <c r="M1741">
        <v>31.32</v>
      </c>
      <c r="N1741">
        <v>31.32</v>
      </c>
      <c r="O1741">
        <f>(sensor_data[[#This Row],[Energy Consumption]]-AVERAGE(sensor_data[Energy Consumption]))/_xlfn.STDEV.P(sensor_data[Energy Consumption])</f>
        <v>0.11533592442894069</v>
      </c>
      <c r="P1741" t="str">
        <f>IF(ABS(sensor_data[[#This Row],[z_zcore]])&gt;3, "Outlier", "Normal")</f>
        <v>Normal</v>
      </c>
      <c r="Q1741">
        <f>AVERAGEIF(sensor_data[Unit ID], sensor_data[[#This Row],[Unit ID]], sensor_data[EC])</f>
        <v>16.234117647058827</v>
      </c>
      <c r="R1741">
        <f>IF(ISBLANK(sensor_data[[#This Row],[EC]]), sensor_data[[#This Row],[average]], sensor_data[[#This Row],[EC]])</f>
        <v>31.32</v>
      </c>
      <c r="S1741" t="str">
        <f>IF(sensor_data[[#This Row],[Filled Energy Consumption]]&gt;AVERAGE(sensor_data[Filled Energy Consumption]), "High", "Low")</f>
        <v>High</v>
      </c>
      <c r="T1741" t="s">
        <v>250</v>
      </c>
      <c r="U1741" t="b">
        <v>1</v>
      </c>
      <c r="V1741">
        <v>15</v>
      </c>
      <c r="W1741">
        <v>1</v>
      </c>
      <c r="X1741" t="s">
        <v>17</v>
      </c>
    </row>
    <row r="1742" spans="1:24" x14ac:dyDescent="0.3">
      <c r="A1742" s="1">
        <v>45432.243391203701</v>
      </c>
      <c r="B1742" s="1" t="str">
        <f>TEXT(sensor_data[[#This Row],[Timestamp]], "MMMM")</f>
        <v>May</v>
      </c>
      <c r="C17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42" s="2">
        <f>MONTH(sensor_data[[#This Row],[Timestamp]])</f>
        <v>5</v>
      </c>
      <c r="E1742" s="2">
        <f>DAY(sensor_data[[#This Row],[Timestamp]])</f>
        <v>20</v>
      </c>
      <c r="F1742" t="s">
        <v>572</v>
      </c>
      <c r="H1742">
        <v>75</v>
      </c>
      <c r="I1742">
        <v>31.3</v>
      </c>
      <c r="J1742" t="b">
        <v>0</v>
      </c>
      <c r="K1742">
        <v>1</v>
      </c>
      <c r="L1742" t="str">
        <f>IF(sensor_data[[#This Row],[HVAC Setting]]&lt;=2, "Low", IF(sensor_data[[#This Row],[HVAC Setting]]=3, "Normal", "High"))</f>
        <v>Low</v>
      </c>
      <c r="M1742">
        <v>5</v>
      </c>
      <c r="N1742">
        <v>5</v>
      </c>
      <c r="O1742">
        <f>(sensor_data[[#This Row],[Energy Consumption]]-AVERAGE(sensor_data[Energy Consumption]))/_xlfn.STDEV.P(sensor_data[Energy Consumption])</f>
        <v>-0.19072140568551499</v>
      </c>
      <c r="P1742" t="str">
        <f>IF(ABS(sensor_data[[#This Row],[z_zcore]])&gt;3, "Outlier", "Normal")</f>
        <v>Normal</v>
      </c>
      <c r="Q1742">
        <f>AVERAGEIF(sensor_data[Unit ID], sensor_data[[#This Row],[Unit ID]], sensor_data[EC])</f>
        <v>18.017358490566039</v>
      </c>
      <c r="R1742">
        <f>IF(ISBLANK(sensor_data[[#This Row],[EC]]), sensor_data[[#This Row],[average]], sensor_data[[#This Row],[EC]])</f>
        <v>5</v>
      </c>
      <c r="S1742" t="str">
        <f>IF(sensor_data[[#This Row],[Filled Energy Consumption]]&gt;AVERAGE(sensor_data[Filled Energy Consumption]), "High", "Low")</f>
        <v>Low</v>
      </c>
      <c r="T1742" t="s">
        <v>110</v>
      </c>
      <c r="U1742" t="b">
        <v>0</v>
      </c>
      <c r="V1742">
        <v>10</v>
      </c>
      <c r="W1742">
        <v>0</v>
      </c>
      <c r="X1742" t="s">
        <v>14</v>
      </c>
    </row>
    <row r="1743" spans="1:24" x14ac:dyDescent="0.3">
      <c r="A1743" s="1">
        <v>45634.582337962966</v>
      </c>
      <c r="B1743" s="1" t="str">
        <f>TEXT(sensor_data[[#This Row],[Timestamp]], "MMMM")</f>
        <v>December</v>
      </c>
      <c r="C17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43" s="2">
        <f>MONTH(sensor_data[[#This Row],[Timestamp]])</f>
        <v>12</v>
      </c>
      <c r="E1743" s="2">
        <f>DAY(sensor_data[[#This Row],[Timestamp]])</f>
        <v>8</v>
      </c>
      <c r="F1743" t="s">
        <v>572</v>
      </c>
      <c r="H1743">
        <v>48</v>
      </c>
      <c r="I1743">
        <v>34.5</v>
      </c>
      <c r="J1743" t="b">
        <v>1</v>
      </c>
      <c r="K1743">
        <v>5</v>
      </c>
      <c r="L1743" t="str">
        <f>IF(sensor_data[[#This Row],[HVAC Setting]]&lt;=2, "Low", IF(sensor_data[[#This Row],[HVAC Setting]]=3, "Normal", "High"))</f>
        <v>High</v>
      </c>
      <c r="M1743">
        <v>29.73</v>
      </c>
      <c r="N1743">
        <v>29.73</v>
      </c>
      <c r="O1743">
        <f>(sensor_data[[#This Row],[Energy Consumption]]-AVERAGE(sensor_data[Energy Consumption]))/_xlfn.STDEV.P(sensor_data[Energy Consumption])</f>
        <v>9.6846898787527905E-2</v>
      </c>
      <c r="P1743" t="str">
        <f>IF(ABS(sensor_data[[#This Row],[z_zcore]])&gt;3, "Outlier", "Normal")</f>
        <v>Normal</v>
      </c>
      <c r="Q1743">
        <f>AVERAGEIF(sensor_data[Unit ID], sensor_data[[#This Row],[Unit ID]], sensor_data[EC])</f>
        <v>18.017358490566039</v>
      </c>
      <c r="R1743">
        <f>IF(ISBLANK(sensor_data[[#This Row],[EC]]), sensor_data[[#This Row],[average]], sensor_data[[#This Row],[EC]])</f>
        <v>29.73</v>
      </c>
      <c r="S1743" t="str">
        <f>IF(sensor_data[[#This Row],[Filled Energy Consumption]]&gt;AVERAGE(sensor_data[Filled Energy Consumption]), "High", "Low")</f>
        <v>High</v>
      </c>
      <c r="T1743" t="s">
        <v>115</v>
      </c>
      <c r="U1743" t="b">
        <v>1</v>
      </c>
      <c r="V1743">
        <v>9</v>
      </c>
      <c r="W1743">
        <v>1</v>
      </c>
      <c r="X1743" t="s">
        <v>14</v>
      </c>
    </row>
    <row r="1744" spans="1:24" x14ac:dyDescent="0.3">
      <c r="A1744" s="1">
        <v>45541.252222222225</v>
      </c>
      <c r="B1744" s="1" t="str">
        <f>TEXT(sensor_data[[#This Row],[Timestamp]], "MMMM")</f>
        <v>September</v>
      </c>
      <c r="C17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44" s="2">
        <f>MONTH(sensor_data[[#This Row],[Timestamp]])</f>
        <v>9</v>
      </c>
      <c r="E1744" s="2">
        <f>DAY(sensor_data[[#This Row],[Timestamp]])</f>
        <v>6</v>
      </c>
      <c r="F1744" t="s">
        <v>572</v>
      </c>
      <c r="H1744">
        <v>63.7</v>
      </c>
      <c r="I1744">
        <v>30.8</v>
      </c>
      <c r="J1744" t="b">
        <v>0</v>
      </c>
      <c r="K1744">
        <v>3</v>
      </c>
      <c r="L1744" t="str">
        <f>IF(sensor_data[[#This Row],[HVAC Setting]]&lt;=2, "Low", IF(sensor_data[[#This Row],[HVAC Setting]]=3, "Normal", "High"))</f>
        <v>Normal</v>
      </c>
      <c r="M1744">
        <v>15</v>
      </c>
      <c r="N1744">
        <v>15</v>
      </c>
      <c r="O1744">
        <f>(sensor_data[[#This Row],[Energy Consumption]]-AVERAGE(sensor_data[Energy Consumption]))/_xlfn.STDEV.P(sensor_data[Energy Consumption])</f>
        <v>-7.4438225550843368E-2</v>
      </c>
      <c r="P1744" t="str">
        <f>IF(ABS(sensor_data[[#This Row],[z_zcore]])&gt;3, "Outlier", "Normal")</f>
        <v>Normal</v>
      </c>
      <c r="Q1744">
        <f>AVERAGEIF(sensor_data[Unit ID], sensor_data[[#This Row],[Unit ID]], sensor_data[EC])</f>
        <v>18.017358490566039</v>
      </c>
      <c r="R1744">
        <f>IF(ISBLANK(sensor_data[[#This Row],[EC]]), sensor_data[[#This Row],[average]], sensor_data[[#This Row],[EC]])</f>
        <v>15</v>
      </c>
      <c r="S1744" t="str">
        <f>IF(sensor_data[[#This Row],[Filled Energy Consumption]]&gt;AVERAGE(sensor_data[Filled Energy Consumption]), "High", "Low")</f>
        <v>Low</v>
      </c>
      <c r="T1744" t="s">
        <v>144</v>
      </c>
      <c r="U1744" t="b">
        <v>0</v>
      </c>
      <c r="V1744">
        <v>10</v>
      </c>
      <c r="W1744">
        <v>0</v>
      </c>
      <c r="X1744" t="s">
        <v>14</v>
      </c>
    </row>
    <row r="1745" spans="1:24" x14ac:dyDescent="0.3">
      <c r="A1745" s="1">
        <v>45561.592175925929</v>
      </c>
      <c r="B1745" s="1" t="str">
        <f>TEXT(sensor_data[[#This Row],[Timestamp]], "MMMM")</f>
        <v>September</v>
      </c>
      <c r="C17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45" s="2">
        <f>MONTH(sensor_data[[#This Row],[Timestamp]])</f>
        <v>9</v>
      </c>
      <c r="E1745" s="2">
        <f>DAY(sensor_data[[#This Row],[Timestamp]])</f>
        <v>26</v>
      </c>
      <c r="F1745" t="s">
        <v>572</v>
      </c>
      <c r="H1745">
        <v>64.3</v>
      </c>
      <c r="I1745">
        <v>41.8</v>
      </c>
      <c r="J1745" t="b">
        <v>0</v>
      </c>
      <c r="K1745">
        <v>3</v>
      </c>
      <c r="L1745" t="str">
        <f>IF(sensor_data[[#This Row],[HVAC Setting]]&lt;=2, "Low", IF(sensor_data[[#This Row],[HVAC Setting]]=3, "Normal", "High"))</f>
        <v>Normal</v>
      </c>
      <c r="M1745">
        <v>15</v>
      </c>
      <c r="N1745">
        <v>15</v>
      </c>
      <c r="O1745">
        <f>(sensor_data[[#This Row],[Energy Consumption]]-AVERAGE(sensor_data[Energy Consumption]))/_xlfn.STDEV.P(sensor_data[Energy Consumption])</f>
        <v>-7.4438225550843368E-2</v>
      </c>
      <c r="P1745" t="str">
        <f>IF(ABS(sensor_data[[#This Row],[z_zcore]])&gt;3, "Outlier", "Normal")</f>
        <v>Normal</v>
      </c>
      <c r="Q1745">
        <f>AVERAGEIF(sensor_data[Unit ID], sensor_data[[#This Row],[Unit ID]], sensor_data[EC])</f>
        <v>18.017358490566039</v>
      </c>
      <c r="R1745">
        <f>IF(ISBLANK(sensor_data[[#This Row],[EC]]), sensor_data[[#This Row],[average]], sensor_data[[#This Row],[EC]])</f>
        <v>15</v>
      </c>
      <c r="S1745" t="str">
        <f>IF(sensor_data[[#This Row],[Filled Energy Consumption]]&gt;AVERAGE(sensor_data[Filled Energy Consumption]), "High", "Low")</f>
        <v>Low</v>
      </c>
      <c r="T1745" t="s">
        <v>129</v>
      </c>
      <c r="U1745" t="b">
        <v>0</v>
      </c>
      <c r="V1745">
        <v>22</v>
      </c>
      <c r="W1745">
        <v>0</v>
      </c>
      <c r="X1745" t="s">
        <v>17</v>
      </c>
    </row>
    <row r="1746" spans="1:24" x14ac:dyDescent="0.3">
      <c r="A1746" s="1">
        <v>45302.683009259257</v>
      </c>
      <c r="B1746" s="1" t="str">
        <f>TEXT(sensor_data[[#This Row],[Timestamp]], "MMMM")</f>
        <v>January</v>
      </c>
      <c r="C17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46" s="2">
        <f>MONTH(sensor_data[[#This Row],[Timestamp]])</f>
        <v>1</v>
      </c>
      <c r="E1746" s="2">
        <f>DAY(sensor_data[[#This Row],[Timestamp]])</f>
        <v>11</v>
      </c>
      <c r="F1746" t="s">
        <v>572</v>
      </c>
      <c r="H1746">
        <v>40.5</v>
      </c>
      <c r="I1746">
        <v>28.3</v>
      </c>
      <c r="J1746" t="b">
        <v>0</v>
      </c>
      <c r="K1746">
        <v>3</v>
      </c>
      <c r="L1746" t="str">
        <f>IF(sensor_data[[#This Row],[HVAC Setting]]&lt;=2, "Low", IF(sensor_data[[#This Row],[HVAC Setting]]=3, "Normal", "High"))</f>
        <v>Normal</v>
      </c>
      <c r="M1746">
        <v>17</v>
      </c>
      <c r="N1746">
        <v>17</v>
      </c>
      <c r="O1746">
        <f>(sensor_data[[#This Row],[Energy Consumption]]-AVERAGE(sensor_data[Energy Consumption]))/_xlfn.STDEV.P(sensor_data[Energy Consumption])</f>
        <v>-5.1181589523909048E-2</v>
      </c>
      <c r="P1746" t="str">
        <f>IF(ABS(sensor_data[[#This Row],[z_zcore]])&gt;3, "Outlier", "Normal")</f>
        <v>Normal</v>
      </c>
      <c r="Q1746">
        <f>AVERAGEIF(sensor_data[Unit ID], sensor_data[[#This Row],[Unit ID]], sensor_data[EC])</f>
        <v>18.017358490566039</v>
      </c>
      <c r="R1746">
        <f>IF(ISBLANK(sensor_data[[#This Row],[EC]]), sensor_data[[#This Row],[average]], sensor_data[[#This Row],[EC]])</f>
        <v>17</v>
      </c>
      <c r="S1746" t="str">
        <f>IF(sensor_data[[#This Row],[Filled Energy Consumption]]&gt;AVERAGE(sensor_data[Filled Energy Consumption]), "High", "Low")</f>
        <v>Low</v>
      </c>
      <c r="T1746" t="s">
        <v>279</v>
      </c>
      <c r="U1746" t="b">
        <v>0</v>
      </c>
      <c r="V1746">
        <v>1</v>
      </c>
      <c r="W1746">
        <v>1</v>
      </c>
      <c r="X1746" t="s">
        <v>14</v>
      </c>
    </row>
    <row r="1747" spans="1:24" x14ac:dyDescent="0.3">
      <c r="A1747" s="1">
        <v>45561.390798611108</v>
      </c>
      <c r="B1747" s="1" t="str">
        <f>TEXT(sensor_data[[#This Row],[Timestamp]], "MMMM")</f>
        <v>September</v>
      </c>
      <c r="C17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47" s="2">
        <f>MONTH(sensor_data[[#This Row],[Timestamp]])</f>
        <v>9</v>
      </c>
      <c r="E1747" s="2">
        <f>DAY(sensor_data[[#This Row],[Timestamp]])</f>
        <v>26</v>
      </c>
      <c r="F1747" t="s">
        <v>572</v>
      </c>
      <c r="H1747">
        <v>63.7</v>
      </c>
      <c r="I1747">
        <v>36.5</v>
      </c>
      <c r="J1747" t="b">
        <v>0</v>
      </c>
      <c r="K1747">
        <v>1</v>
      </c>
      <c r="L1747" t="str">
        <f>IF(sensor_data[[#This Row],[HVAC Setting]]&lt;=2, "Low", IF(sensor_data[[#This Row],[HVAC Setting]]=3, "Normal", "High"))</f>
        <v>Low</v>
      </c>
      <c r="O1747">
        <f>(sensor_data[[#This Row],[Energy Consumption]]-AVERAGE(sensor_data[Energy Consumption]))/_xlfn.STDEV.P(sensor_data[Energy Consumption])</f>
        <v>-0.24886299575285079</v>
      </c>
      <c r="P1747" t="str">
        <f>IF(ABS(sensor_data[[#This Row],[z_zcore]])&gt;3, "Outlier", "Normal")</f>
        <v>Normal</v>
      </c>
      <c r="Q1747">
        <f>AVERAGEIF(sensor_data[Unit ID], sensor_data[[#This Row],[Unit ID]], sensor_data[EC])</f>
        <v>18.017358490566039</v>
      </c>
      <c r="R1747">
        <f>IF(ISBLANK(sensor_data[[#This Row],[EC]]), sensor_data[[#This Row],[average]], sensor_data[[#This Row],[EC]])</f>
        <v>18.017358490566039</v>
      </c>
      <c r="S1747" t="str">
        <f>IF(sensor_data[[#This Row],[Filled Energy Consumption]]&gt;AVERAGE(sensor_data[Filled Energy Consumption]), "High", "Low")</f>
        <v>High</v>
      </c>
      <c r="T1747" t="s">
        <v>239</v>
      </c>
      <c r="U1747" t="b">
        <v>0</v>
      </c>
      <c r="V1747">
        <v>11</v>
      </c>
      <c r="W1747">
        <v>0</v>
      </c>
      <c r="X1747" t="s">
        <v>14</v>
      </c>
    </row>
    <row r="1748" spans="1:24" x14ac:dyDescent="0.3">
      <c r="A1748" s="1">
        <v>45543.215601851851</v>
      </c>
      <c r="B1748" s="1" t="str">
        <f>TEXT(sensor_data[[#This Row],[Timestamp]], "MMMM")</f>
        <v>September</v>
      </c>
      <c r="C17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48" s="2">
        <f>MONTH(sensor_data[[#This Row],[Timestamp]])</f>
        <v>9</v>
      </c>
      <c r="E1748" s="2">
        <f>DAY(sensor_data[[#This Row],[Timestamp]])</f>
        <v>8</v>
      </c>
      <c r="F1748" t="s">
        <v>572</v>
      </c>
      <c r="H1748">
        <v>65.8</v>
      </c>
      <c r="I1748">
        <v>52.5</v>
      </c>
      <c r="J1748" t="b">
        <v>1</v>
      </c>
      <c r="K1748">
        <v>3.5</v>
      </c>
      <c r="L1748" t="str">
        <f>IF(sensor_data[[#This Row],[HVAC Setting]]&lt;=2, "Low", IF(sensor_data[[#This Row],[HVAC Setting]]=3, "Normal", "High"))</f>
        <v>High</v>
      </c>
      <c r="M1748">
        <v>21.32</v>
      </c>
      <c r="N1748">
        <v>21.32</v>
      </c>
      <c r="O1748">
        <f>(sensor_data[[#This Row],[Energy Consumption]]-AVERAGE(sensor_data[Energy Consumption]))/_xlfn.STDEV.P(sensor_data[Energy Consumption])</f>
        <v>-9.4725570573091363E-4</v>
      </c>
      <c r="P1748" t="str">
        <f>IF(ABS(sensor_data[[#This Row],[z_zcore]])&gt;3, "Outlier", "Normal")</f>
        <v>Normal</v>
      </c>
      <c r="Q1748">
        <f>AVERAGEIF(sensor_data[Unit ID], sensor_data[[#This Row],[Unit ID]], sensor_data[EC])</f>
        <v>18.017358490566039</v>
      </c>
      <c r="R1748">
        <f>IF(ISBLANK(sensor_data[[#This Row],[EC]]), sensor_data[[#This Row],[average]], sensor_data[[#This Row],[EC]])</f>
        <v>21.32</v>
      </c>
      <c r="S1748" t="str">
        <f>IF(sensor_data[[#This Row],[Filled Energy Consumption]]&gt;AVERAGE(sensor_data[Filled Energy Consumption]), "High", "Low")</f>
        <v>High</v>
      </c>
      <c r="T1748" t="s">
        <v>363</v>
      </c>
      <c r="U1748" t="b">
        <v>1</v>
      </c>
      <c r="V1748">
        <v>1</v>
      </c>
      <c r="W1748">
        <v>1</v>
      </c>
      <c r="X1748" t="s">
        <v>17</v>
      </c>
    </row>
    <row r="1749" spans="1:24" x14ac:dyDescent="0.3">
      <c r="A1749" s="1">
        <v>45307.006469907406</v>
      </c>
      <c r="B1749" s="1" t="str">
        <f>TEXT(sensor_data[[#This Row],[Timestamp]], "MMMM")</f>
        <v>January</v>
      </c>
      <c r="C17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49" s="2">
        <f>MONTH(sensor_data[[#This Row],[Timestamp]])</f>
        <v>1</v>
      </c>
      <c r="E1749" s="2">
        <f>DAY(sensor_data[[#This Row],[Timestamp]])</f>
        <v>16</v>
      </c>
      <c r="F1749" t="s">
        <v>572</v>
      </c>
      <c r="H1749">
        <v>44.9</v>
      </c>
      <c r="I1749">
        <v>39.799999999999997</v>
      </c>
      <c r="J1749" t="b">
        <v>0</v>
      </c>
      <c r="K1749">
        <v>1</v>
      </c>
      <c r="L1749" t="str">
        <f>IF(sensor_data[[#This Row],[HVAC Setting]]&lt;=2, "Low", IF(sensor_data[[#This Row],[HVAC Setting]]=3, "Normal", "High"))</f>
        <v>Low</v>
      </c>
      <c r="M1749">
        <v>8</v>
      </c>
      <c r="N1749">
        <v>8</v>
      </c>
      <c r="O1749">
        <f>(sensor_data[[#This Row],[Energy Consumption]]-AVERAGE(sensor_data[Energy Consumption]))/_xlfn.STDEV.P(sensor_data[Energy Consumption])</f>
        <v>-0.15583645164511351</v>
      </c>
      <c r="P1749" t="str">
        <f>IF(ABS(sensor_data[[#This Row],[z_zcore]])&gt;3, "Outlier", "Normal")</f>
        <v>Normal</v>
      </c>
      <c r="Q1749">
        <f>AVERAGEIF(sensor_data[Unit ID], sensor_data[[#This Row],[Unit ID]], sensor_data[EC])</f>
        <v>18.017358490566039</v>
      </c>
      <c r="R1749">
        <f>IF(ISBLANK(sensor_data[[#This Row],[EC]]), sensor_data[[#This Row],[average]], sensor_data[[#This Row],[EC]])</f>
        <v>8</v>
      </c>
      <c r="S1749" t="str">
        <f>IF(sensor_data[[#This Row],[Filled Energy Consumption]]&gt;AVERAGE(sensor_data[Filled Energy Consumption]), "High", "Low")</f>
        <v>Low</v>
      </c>
      <c r="T1749" t="s">
        <v>209</v>
      </c>
      <c r="U1749" t="b">
        <v>0</v>
      </c>
      <c r="V1749">
        <v>15</v>
      </c>
      <c r="W1749">
        <v>0</v>
      </c>
      <c r="X1749" t="s">
        <v>19</v>
      </c>
    </row>
    <row r="1750" spans="1:24" x14ac:dyDescent="0.3">
      <c r="A1750" s="1">
        <v>45544.269537037035</v>
      </c>
      <c r="B1750" s="1" t="str">
        <f>TEXT(sensor_data[[#This Row],[Timestamp]], "MMMM")</f>
        <v>September</v>
      </c>
      <c r="C17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50" s="2">
        <f>MONTH(sensor_data[[#This Row],[Timestamp]])</f>
        <v>9</v>
      </c>
      <c r="E1750" s="2">
        <f>DAY(sensor_data[[#This Row],[Timestamp]])</f>
        <v>9</v>
      </c>
      <c r="F1750" t="s">
        <v>572</v>
      </c>
      <c r="H1750">
        <v>65.099999999999994</v>
      </c>
      <c r="I1750">
        <v>35.200000000000003</v>
      </c>
      <c r="J1750" t="b">
        <v>0</v>
      </c>
      <c r="K1750">
        <v>1</v>
      </c>
      <c r="L1750" t="str">
        <f>IF(sensor_data[[#This Row],[HVAC Setting]]&lt;=2, "Low", IF(sensor_data[[#This Row],[HVAC Setting]]=3, "Normal", "High"))</f>
        <v>Low</v>
      </c>
      <c r="O1750">
        <f>(sensor_data[[#This Row],[Energy Consumption]]-AVERAGE(sensor_data[Energy Consumption]))/_xlfn.STDEV.P(sensor_data[Energy Consumption])</f>
        <v>-0.24886299575285079</v>
      </c>
      <c r="P1750" t="str">
        <f>IF(ABS(sensor_data[[#This Row],[z_zcore]])&gt;3, "Outlier", "Normal")</f>
        <v>Normal</v>
      </c>
      <c r="Q1750">
        <f>AVERAGEIF(sensor_data[Unit ID], sensor_data[[#This Row],[Unit ID]], sensor_data[EC])</f>
        <v>18.017358490566039</v>
      </c>
      <c r="R1750">
        <f>IF(ISBLANK(sensor_data[[#This Row],[EC]]), sensor_data[[#This Row],[average]], sensor_data[[#This Row],[EC]])</f>
        <v>18.017358490566039</v>
      </c>
      <c r="S1750" t="str">
        <f>IF(sensor_data[[#This Row],[Filled Energy Consumption]]&gt;AVERAGE(sensor_data[Filled Energy Consumption]), "High", "Low")</f>
        <v>High</v>
      </c>
      <c r="T1750" t="s">
        <v>55</v>
      </c>
      <c r="U1750" t="b">
        <v>0</v>
      </c>
      <c r="V1750">
        <v>13</v>
      </c>
      <c r="W1750">
        <v>0</v>
      </c>
      <c r="X1750" t="s">
        <v>17</v>
      </c>
    </row>
    <row r="1751" spans="1:24" x14ac:dyDescent="0.3">
      <c r="A1751" s="1">
        <v>45646.810567129629</v>
      </c>
      <c r="B1751" s="1" t="str">
        <f>TEXT(sensor_data[[#This Row],[Timestamp]], "MMMM")</f>
        <v>December</v>
      </c>
      <c r="C17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51" s="2">
        <f>MONTH(sensor_data[[#This Row],[Timestamp]])</f>
        <v>12</v>
      </c>
      <c r="E1751" s="2">
        <f>DAY(sensor_data[[#This Row],[Timestamp]])</f>
        <v>20</v>
      </c>
      <c r="F1751" t="s">
        <v>572</v>
      </c>
      <c r="H1751">
        <v>47.2</v>
      </c>
      <c r="I1751">
        <v>31</v>
      </c>
      <c r="J1751" t="b">
        <v>0</v>
      </c>
      <c r="K1751">
        <v>4</v>
      </c>
      <c r="L1751" t="str">
        <f>IF(sensor_data[[#This Row],[HVAC Setting]]&lt;=2, "Low", IF(sensor_data[[#This Row],[HVAC Setting]]=3, "Normal", "High"))</f>
        <v>High</v>
      </c>
      <c r="M1751">
        <v>24.2</v>
      </c>
      <c r="N1751">
        <v>24.2</v>
      </c>
      <c r="O1751">
        <f>(sensor_data[[#This Row],[Energy Consumption]]-AVERAGE(sensor_data[Energy Consumption]))/_xlfn.STDEV.P(sensor_data[Energy Consumption])</f>
        <v>3.2542300173054498E-2</v>
      </c>
      <c r="P1751" t="str">
        <f>IF(ABS(sensor_data[[#This Row],[z_zcore]])&gt;3, "Outlier", "Normal")</f>
        <v>Normal</v>
      </c>
      <c r="Q1751">
        <f>AVERAGEIF(sensor_data[Unit ID], sensor_data[[#This Row],[Unit ID]], sensor_data[EC])</f>
        <v>18.017358490566039</v>
      </c>
      <c r="R1751">
        <f>IF(ISBLANK(sensor_data[[#This Row],[EC]]), sensor_data[[#This Row],[average]], sensor_data[[#This Row],[EC]])</f>
        <v>24.2</v>
      </c>
      <c r="S1751" t="str">
        <f>IF(sensor_data[[#This Row],[Filled Energy Consumption]]&gt;AVERAGE(sensor_data[Filled Energy Consumption]), "High", "Low")</f>
        <v>High</v>
      </c>
      <c r="T1751" t="s">
        <v>362</v>
      </c>
      <c r="U1751" t="b">
        <v>0</v>
      </c>
      <c r="V1751">
        <v>3</v>
      </c>
      <c r="W1751">
        <v>0</v>
      </c>
      <c r="X1751" t="s">
        <v>17</v>
      </c>
    </row>
    <row r="1752" spans="1:24" x14ac:dyDescent="0.3">
      <c r="A1752" s="1">
        <v>45301.092268518521</v>
      </c>
      <c r="B1752" s="1" t="str">
        <f>TEXT(sensor_data[[#This Row],[Timestamp]], "MMMM")</f>
        <v>January</v>
      </c>
      <c r="C17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52" s="2">
        <f>MONTH(sensor_data[[#This Row],[Timestamp]])</f>
        <v>1</v>
      </c>
      <c r="E1752" s="2">
        <f>DAY(sensor_data[[#This Row],[Timestamp]])</f>
        <v>10</v>
      </c>
      <c r="F1752" t="s">
        <v>572</v>
      </c>
      <c r="H1752">
        <v>51.4</v>
      </c>
      <c r="I1752">
        <v>38.1</v>
      </c>
      <c r="J1752" t="b">
        <v>0</v>
      </c>
      <c r="K1752">
        <v>2</v>
      </c>
      <c r="L1752" t="str">
        <f>IF(sensor_data[[#This Row],[HVAC Setting]]&lt;=2, "Low", IF(sensor_data[[#This Row],[HVAC Setting]]=3, "Normal", "High"))</f>
        <v>Low</v>
      </c>
      <c r="M1752">
        <v>10</v>
      </c>
      <c r="N1752">
        <v>10</v>
      </c>
      <c r="O1752">
        <f>(sensor_data[[#This Row],[Energy Consumption]]-AVERAGE(sensor_data[Energy Consumption]))/_xlfn.STDEV.P(sensor_data[Energy Consumption])</f>
        <v>-0.13257981561817916</v>
      </c>
      <c r="P1752" t="str">
        <f>IF(ABS(sensor_data[[#This Row],[z_zcore]])&gt;3, "Outlier", "Normal")</f>
        <v>Normal</v>
      </c>
      <c r="Q1752">
        <f>AVERAGEIF(sensor_data[Unit ID], sensor_data[[#This Row],[Unit ID]], sensor_data[EC])</f>
        <v>18.017358490566039</v>
      </c>
      <c r="R1752">
        <f>IF(ISBLANK(sensor_data[[#This Row],[EC]]), sensor_data[[#This Row],[average]], sensor_data[[#This Row],[EC]])</f>
        <v>10</v>
      </c>
      <c r="S1752" t="str">
        <f>IF(sensor_data[[#This Row],[Filled Energy Consumption]]&gt;AVERAGE(sensor_data[Filled Energy Consumption]), "High", "Low")</f>
        <v>Low</v>
      </c>
      <c r="T1752" t="s">
        <v>302</v>
      </c>
      <c r="U1752" t="b">
        <v>0</v>
      </c>
      <c r="V1752">
        <v>23</v>
      </c>
      <c r="W1752">
        <v>0</v>
      </c>
      <c r="X1752" t="s">
        <v>14</v>
      </c>
    </row>
    <row r="1753" spans="1:24" x14ac:dyDescent="0.3">
      <c r="A1753" s="1">
        <v>45343.011689814812</v>
      </c>
      <c r="B1753" s="1" t="str">
        <f>TEXT(sensor_data[[#This Row],[Timestamp]], "MMMM")</f>
        <v>February</v>
      </c>
      <c r="C17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53" s="2">
        <f>MONTH(sensor_data[[#This Row],[Timestamp]])</f>
        <v>2</v>
      </c>
      <c r="E1753" s="2">
        <f>DAY(sensor_data[[#This Row],[Timestamp]])</f>
        <v>21</v>
      </c>
      <c r="F1753" t="s">
        <v>572</v>
      </c>
      <c r="H1753">
        <v>38.1</v>
      </c>
      <c r="I1753">
        <v>39</v>
      </c>
      <c r="J1753" t="b">
        <v>1</v>
      </c>
      <c r="K1753">
        <v>4</v>
      </c>
      <c r="L1753" t="str">
        <f>IF(sensor_data[[#This Row],[HVAC Setting]]&lt;=2, "Low", IF(sensor_data[[#This Row],[HVAC Setting]]=3, "Normal", "High"))</f>
        <v>High</v>
      </c>
      <c r="M1753">
        <v>23.8</v>
      </c>
      <c r="N1753">
        <v>23.8</v>
      </c>
      <c r="O1753">
        <f>(sensor_data[[#This Row],[Energy Consumption]]-AVERAGE(sensor_data[Energy Consumption]))/_xlfn.STDEV.P(sensor_data[Energy Consumption])</f>
        <v>2.7890972967667651E-2</v>
      </c>
      <c r="P1753" t="str">
        <f>IF(ABS(sensor_data[[#This Row],[z_zcore]])&gt;3, "Outlier", "Normal")</f>
        <v>Normal</v>
      </c>
      <c r="Q1753">
        <f>AVERAGEIF(sensor_data[Unit ID], sensor_data[[#This Row],[Unit ID]], sensor_data[EC])</f>
        <v>18.017358490566039</v>
      </c>
      <c r="R1753">
        <f>IF(ISBLANK(sensor_data[[#This Row],[EC]]), sensor_data[[#This Row],[average]], sensor_data[[#This Row],[EC]])</f>
        <v>23.8</v>
      </c>
      <c r="S1753" t="str">
        <f>IF(sensor_data[[#This Row],[Filled Energy Consumption]]&gt;AVERAGE(sensor_data[Filled Energy Consumption]), "High", "Low")</f>
        <v>High</v>
      </c>
      <c r="T1753" t="s">
        <v>237</v>
      </c>
      <c r="U1753" t="b">
        <v>1</v>
      </c>
      <c r="V1753">
        <v>15</v>
      </c>
      <c r="W1753">
        <v>0</v>
      </c>
      <c r="X1753" t="s">
        <v>14</v>
      </c>
    </row>
    <row r="1754" spans="1:24" x14ac:dyDescent="0.3">
      <c r="A1754" s="1">
        <v>45612.618923611109</v>
      </c>
      <c r="B1754" s="1" t="str">
        <f>TEXT(sensor_data[[#This Row],[Timestamp]], "MMMM")</f>
        <v>November</v>
      </c>
      <c r="C17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54" s="2">
        <f>MONTH(sensor_data[[#This Row],[Timestamp]])</f>
        <v>11</v>
      </c>
      <c r="E1754" s="2">
        <f>DAY(sensor_data[[#This Row],[Timestamp]])</f>
        <v>16</v>
      </c>
      <c r="F1754" t="s">
        <v>572</v>
      </c>
      <c r="H1754">
        <v>64.900000000000006</v>
      </c>
      <c r="I1754">
        <v>43.1</v>
      </c>
      <c r="J1754" t="b">
        <v>0</v>
      </c>
      <c r="K1754">
        <v>1.5</v>
      </c>
      <c r="L1754" t="str">
        <f>IF(sensor_data[[#This Row],[HVAC Setting]]&lt;=2, "Low", IF(sensor_data[[#This Row],[HVAC Setting]]=3, "Normal", "High"))</f>
        <v>Low</v>
      </c>
      <c r="M1754">
        <v>8.93</v>
      </c>
      <c r="N1754">
        <v>8.93</v>
      </c>
      <c r="O1754">
        <f>(sensor_data[[#This Row],[Energy Consumption]]-AVERAGE(sensor_data[Energy Consumption]))/_xlfn.STDEV.P(sensor_data[Energy Consumption])</f>
        <v>-0.14502211589258904</v>
      </c>
      <c r="P1754" t="str">
        <f>IF(ABS(sensor_data[[#This Row],[z_zcore]])&gt;3, "Outlier", "Normal")</f>
        <v>Normal</v>
      </c>
      <c r="Q1754">
        <f>AVERAGEIF(sensor_data[Unit ID], sensor_data[[#This Row],[Unit ID]], sensor_data[EC])</f>
        <v>18.017358490566039</v>
      </c>
      <c r="R1754">
        <f>IF(ISBLANK(sensor_data[[#This Row],[EC]]), sensor_data[[#This Row],[average]], sensor_data[[#This Row],[EC]])</f>
        <v>8.93</v>
      </c>
      <c r="S1754" t="str">
        <f>IF(sensor_data[[#This Row],[Filled Energy Consumption]]&gt;AVERAGE(sensor_data[Filled Energy Consumption]), "High", "Low")</f>
        <v>Low</v>
      </c>
      <c r="T1754" t="s">
        <v>308</v>
      </c>
      <c r="U1754" t="b">
        <v>0</v>
      </c>
      <c r="V1754">
        <v>24</v>
      </c>
      <c r="W1754">
        <v>0</v>
      </c>
      <c r="X1754" t="s">
        <v>19</v>
      </c>
    </row>
    <row r="1755" spans="1:24" x14ac:dyDescent="0.3">
      <c r="A1755" s="1">
        <v>45322.18</v>
      </c>
      <c r="B1755" s="1" t="str">
        <f>TEXT(sensor_data[[#This Row],[Timestamp]], "MMMM")</f>
        <v>January</v>
      </c>
      <c r="C17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55" s="2">
        <f>MONTH(sensor_data[[#This Row],[Timestamp]])</f>
        <v>1</v>
      </c>
      <c r="E1755" s="2">
        <f>DAY(sensor_data[[#This Row],[Timestamp]])</f>
        <v>31</v>
      </c>
      <c r="F1755" t="s">
        <v>572</v>
      </c>
      <c r="H1755">
        <v>43.4</v>
      </c>
      <c r="I1755">
        <v>32.700000000000003</v>
      </c>
      <c r="J1755" t="b">
        <v>0</v>
      </c>
      <c r="K1755">
        <v>3</v>
      </c>
      <c r="L1755" t="str">
        <f>IF(sensor_data[[#This Row],[HVAC Setting]]&lt;=2, "Low", IF(sensor_data[[#This Row],[HVAC Setting]]=3, "Normal", "High"))</f>
        <v>Normal</v>
      </c>
      <c r="M1755">
        <v>17</v>
      </c>
      <c r="N1755">
        <v>17</v>
      </c>
      <c r="O1755">
        <f>(sensor_data[[#This Row],[Energy Consumption]]-AVERAGE(sensor_data[Energy Consumption]))/_xlfn.STDEV.P(sensor_data[Energy Consumption])</f>
        <v>-5.1181589523909048E-2</v>
      </c>
      <c r="P1755" t="str">
        <f>IF(ABS(sensor_data[[#This Row],[z_zcore]])&gt;3, "Outlier", "Normal")</f>
        <v>Normal</v>
      </c>
      <c r="Q1755">
        <f>AVERAGEIF(sensor_data[Unit ID], sensor_data[[#This Row],[Unit ID]], sensor_data[EC])</f>
        <v>18.017358490566039</v>
      </c>
      <c r="R1755">
        <f>IF(ISBLANK(sensor_data[[#This Row],[EC]]), sensor_data[[#This Row],[average]], sensor_data[[#This Row],[EC]])</f>
        <v>17</v>
      </c>
      <c r="S1755" t="str">
        <f>IF(sensor_data[[#This Row],[Filled Energy Consumption]]&gt;AVERAGE(sensor_data[Filled Energy Consumption]), "High", "Low")</f>
        <v>Low</v>
      </c>
      <c r="T1755" t="s">
        <v>183</v>
      </c>
      <c r="U1755" t="b">
        <v>0</v>
      </c>
      <c r="V1755">
        <v>23</v>
      </c>
      <c r="W1755">
        <v>0</v>
      </c>
      <c r="X1755" t="s">
        <v>17</v>
      </c>
    </row>
    <row r="1756" spans="1:24" x14ac:dyDescent="0.3">
      <c r="A1756" s="1">
        <v>45554.299247685187</v>
      </c>
      <c r="B1756" s="1" t="str">
        <f>TEXT(sensor_data[[#This Row],[Timestamp]], "MMMM")</f>
        <v>September</v>
      </c>
      <c r="C17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56" s="2">
        <f>MONTH(sensor_data[[#This Row],[Timestamp]])</f>
        <v>9</v>
      </c>
      <c r="E1756" s="2">
        <f>DAY(sensor_data[[#This Row],[Timestamp]])</f>
        <v>19</v>
      </c>
      <c r="F1756" t="s">
        <v>572</v>
      </c>
      <c r="H1756">
        <v>72.2</v>
      </c>
      <c r="I1756">
        <v>41.8</v>
      </c>
      <c r="J1756" t="b">
        <v>0</v>
      </c>
      <c r="K1756">
        <v>2</v>
      </c>
      <c r="L1756" t="str">
        <f>IF(sensor_data[[#This Row],[HVAC Setting]]&lt;=2, "Low", IF(sensor_data[[#This Row],[HVAC Setting]]=3, "Normal", "High"))</f>
        <v>Low</v>
      </c>
      <c r="M1756">
        <v>10</v>
      </c>
      <c r="N1756">
        <v>10</v>
      </c>
      <c r="O1756">
        <f>(sensor_data[[#This Row],[Energy Consumption]]-AVERAGE(sensor_data[Energy Consumption]))/_xlfn.STDEV.P(sensor_data[Energy Consumption])</f>
        <v>-0.13257981561817916</v>
      </c>
      <c r="P1756" t="str">
        <f>IF(ABS(sensor_data[[#This Row],[z_zcore]])&gt;3, "Outlier", "Normal")</f>
        <v>Normal</v>
      </c>
      <c r="Q1756">
        <f>AVERAGEIF(sensor_data[Unit ID], sensor_data[[#This Row],[Unit ID]], sensor_data[EC])</f>
        <v>18.017358490566039</v>
      </c>
      <c r="R1756">
        <f>IF(ISBLANK(sensor_data[[#This Row],[EC]]), sensor_data[[#This Row],[average]], sensor_data[[#This Row],[EC]])</f>
        <v>10</v>
      </c>
      <c r="S1756" t="str">
        <f>IF(sensor_data[[#This Row],[Filled Energy Consumption]]&gt;AVERAGE(sensor_data[Filled Energy Consumption]), "High", "Low")</f>
        <v>Low</v>
      </c>
      <c r="T1756" t="s">
        <v>184</v>
      </c>
      <c r="U1756" t="b">
        <v>0</v>
      </c>
      <c r="V1756">
        <v>23</v>
      </c>
      <c r="W1756">
        <v>0</v>
      </c>
      <c r="X1756" t="s">
        <v>17</v>
      </c>
    </row>
    <row r="1757" spans="1:24" x14ac:dyDescent="0.3">
      <c r="A1757" s="1">
        <v>45645.662766203706</v>
      </c>
      <c r="B1757" s="1" t="str">
        <f>TEXT(sensor_data[[#This Row],[Timestamp]], "MMMM")</f>
        <v>December</v>
      </c>
      <c r="C17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57" s="2">
        <f>MONTH(sensor_data[[#This Row],[Timestamp]])</f>
        <v>12</v>
      </c>
      <c r="E1757" s="2">
        <f>DAY(sensor_data[[#This Row],[Timestamp]])</f>
        <v>19</v>
      </c>
      <c r="F1757" t="s">
        <v>572</v>
      </c>
      <c r="H1757">
        <v>43</v>
      </c>
      <c r="I1757">
        <v>29.6</v>
      </c>
      <c r="J1757" t="b">
        <v>0</v>
      </c>
      <c r="K1757">
        <v>2</v>
      </c>
      <c r="L1757" t="str">
        <f>IF(sensor_data[[#This Row],[HVAC Setting]]&lt;=2, "Low", IF(sensor_data[[#This Row],[HVAC Setting]]=3, "Normal", "High"))</f>
        <v>Low</v>
      </c>
      <c r="M1757">
        <v>13</v>
      </c>
      <c r="N1757">
        <v>13</v>
      </c>
      <c r="O1757">
        <f>(sensor_data[[#This Row],[Energy Consumption]]-AVERAGE(sensor_data[Energy Consumption]))/_xlfn.STDEV.P(sensor_data[Energy Consumption])</f>
        <v>-9.7694861577777695E-2</v>
      </c>
      <c r="P1757" t="str">
        <f>IF(ABS(sensor_data[[#This Row],[z_zcore]])&gt;3, "Outlier", "Normal")</f>
        <v>Normal</v>
      </c>
      <c r="Q1757">
        <f>AVERAGEIF(sensor_data[Unit ID], sensor_data[[#This Row],[Unit ID]], sensor_data[EC])</f>
        <v>18.017358490566039</v>
      </c>
      <c r="R1757">
        <f>IF(ISBLANK(sensor_data[[#This Row],[EC]]), sensor_data[[#This Row],[average]], sensor_data[[#This Row],[EC]])</f>
        <v>13</v>
      </c>
      <c r="S1757" t="str">
        <f>IF(sensor_data[[#This Row],[Filled Energy Consumption]]&gt;AVERAGE(sensor_data[Filled Energy Consumption]), "High", "Low")</f>
        <v>Low</v>
      </c>
      <c r="T1757" t="s">
        <v>344</v>
      </c>
      <c r="U1757" t="b">
        <v>0</v>
      </c>
      <c r="V1757">
        <v>9</v>
      </c>
      <c r="W1757">
        <v>0</v>
      </c>
      <c r="X1757" t="s">
        <v>17</v>
      </c>
    </row>
    <row r="1758" spans="1:24" x14ac:dyDescent="0.3">
      <c r="A1758" s="1">
        <v>45495.625613425924</v>
      </c>
      <c r="B1758" s="1" t="str">
        <f>TEXT(sensor_data[[#This Row],[Timestamp]], "MMMM")</f>
        <v>July</v>
      </c>
      <c r="C17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58" s="2">
        <f>MONTH(sensor_data[[#This Row],[Timestamp]])</f>
        <v>7</v>
      </c>
      <c r="E1758" s="2">
        <f>DAY(sensor_data[[#This Row],[Timestamp]])</f>
        <v>22</v>
      </c>
      <c r="F1758" t="s">
        <v>572</v>
      </c>
      <c r="H1758">
        <v>90.7</v>
      </c>
      <c r="I1758">
        <v>55.2</v>
      </c>
      <c r="J1758" t="b">
        <v>0</v>
      </c>
      <c r="K1758">
        <v>4</v>
      </c>
      <c r="L1758" t="str">
        <f>IF(sensor_data[[#This Row],[HVAC Setting]]&lt;=2, "Low", IF(sensor_data[[#This Row],[HVAC Setting]]=3, "Normal", "High"))</f>
        <v>High</v>
      </c>
      <c r="M1758">
        <v>23</v>
      </c>
      <c r="N1758">
        <v>23</v>
      </c>
      <c r="O1758">
        <f>(sensor_data[[#This Row],[Energy Consumption]]-AVERAGE(sensor_data[Energy Consumption]))/_xlfn.STDEV.P(sensor_data[Energy Consumption])</f>
        <v>1.8588318556893912E-2</v>
      </c>
      <c r="P1758" t="str">
        <f>IF(ABS(sensor_data[[#This Row],[z_zcore]])&gt;3, "Outlier", "Normal")</f>
        <v>Normal</v>
      </c>
      <c r="Q1758">
        <f>AVERAGEIF(sensor_data[Unit ID], sensor_data[[#This Row],[Unit ID]], sensor_data[EC])</f>
        <v>18.017358490566039</v>
      </c>
      <c r="R1758">
        <f>IF(ISBLANK(sensor_data[[#This Row],[EC]]), sensor_data[[#This Row],[average]], sensor_data[[#This Row],[EC]])</f>
        <v>23</v>
      </c>
      <c r="S1758" t="str">
        <f>IF(sensor_data[[#This Row],[Filled Energy Consumption]]&gt;AVERAGE(sensor_data[Filled Energy Consumption]), "High", "Low")</f>
        <v>High</v>
      </c>
      <c r="T1758" t="s">
        <v>411</v>
      </c>
      <c r="U1758" t="b">
        <v>0</v>
      </c>
      <c r="V1758">
        <v>19</v>
      </c>
      <c r="W1758">
        <v>1</v>
      </c>
      <c r="X1758" t="s">
        <v>17</v>
      </c>
    </row>
    <row r="1759" spans="1:24" x14ac:dyDescent="0.3">
      <c r="A1759" s="1">
        <v>45656.608206018522</v>
      </c>
      <c r="B1759" s="1" t="str">
        <f>TEXT(sensor_data[[#This Row],[Timestamp]], "MMMM")</f>
        <v>December</v>
      </c>
      <c r="C17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59" s="2">
        <f>MONTH(sensor_data[[#This Row],[Timestamp]])</f>
        <v>12</v>
      </c>
      <c r="E1759" s="2">
        <f>DAY(sensor_data[[#This Row],[Timestamp]])</f>
        <v>30</v>
      </c>
      <c r="F1759" t="s">
        <v>572</v>
      </c>
      <c r="H1759">
        <v>53.5</v>
      </c>
      <c r="I1759">
        <v>29.9</v>
      </c>
      <c r="J1759" t="b">
        <v>1</v>
      </c>
      <c r="K1759">
        <v>3</v>
      </c>
      <c r="L1759" t="str">
        <f>IF(sensor_data[[#This Row],[HVAC Setting]]&lt;=2, "Low", IF(sensor_data[[#This Row],[HVAC Setting]]=3, "Normal", "High"))</f>
        <v>Normal</v>
      </c>
      <c r="M1759">
        <v>18.010000000000002</v>
      </c>
      <c r="N1759">
        <v>18.010000000000002</v>
      </c>
      <c r="O1759">
        <f>(sensor_data[[#This Row],[Energy Consumption]]-AVERAGE(sensor_data[Energy Consumption]))/_xlfn.STDEV.P(sensor_data[Energy Consumption])</f>
        <v>-3.9436988330307197E-2</v>
      </c>
      <c r="P1759" t="str">
        <f>IF(ABS(sensor_data[[#This Row],[z_zcore]])&gt;3, "Outlier", "Normal")</f>
        <v>Normal</v>
      </c>
      <c r="Q1759">
        <f>AVERAGEIF(sensor_data[Unit ID], sensor_data[[#This Row],[Unit ID]], sensor_data[EC])</f>
        <v>18.017358490566039</v>
      </c>
      <c r="R1759">
        <f>IF(ISBLANK(sensor_data[[#This Row],[EC]]), sensor_data[[#This Row],[average]], sensor_data[[#This Row],[EC]])</f>
        <v>18.010000000000002</v>
      </c>
      <c r="S1759" t="str">
        <f>IF(sensor_data[[#This Row],[Filled Energy Consumption]]&gt;AVERAGE(sensor_data[Filled Energy Consumption]), "High", "Low")</f>
        <v>High</v>
      </c>
      <c r="T1759" t="s">
        <v>291</v>
      </c>
      <c r="U1759" t="b">
        <v>1</v>
      </c>
      <c r="V1759">
        <v>8</v>
      </c>
      <c r="W1759">
        <v>1</v>
      </c>
      <c r="X1759" t="s">
        <v>17</v>
      </c>
    </row>
    <row r="1760" spans="1:24" x14ac:dyDescent="0.3">
      <c r="A1760" s="1">
        <v>45487.533715277779</v>
      </c>
      <c r="B1760" s="1" t="str">
        <f>TEXT(sensor_data[[#This Row],[Timestamp]], "MMMM")</f>
        <v>July</v>
      </c>
      <c r="C17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60" s="2">
        <f>MONTH(sensor_data[[#This Row],[Timestamp]])</f>
        <v>7</v>
      </c>
      <c r="E1760" s="2">
        <f>DAY(sensor_data[[#This Row],[Timestamp]])</f>
        <v>14</v>
      </c>
      <c r="F1760" t="s">
        <v>572</v>
      </c>
      <c r="H1760">
        <v>98.5</v>
      </c>
      <c r="I1760">
        <v>44.4</v>
      </c>
      <c r="J1760" t="b">
        <v>0</v>
      </c>
      <c r="K1760">
        <v>2.5</v>
      </c>
      <c r="L1760" t="str">
        <f>IF(sensor_data[[#This Row],[HVAC Setting]]&lt;=2, "Low", IF(sensor_data[[#This Row],[HVAC Setting]]=3, "Normal", "High"))</f>
        <v>High</v>
      </c>
      <c r="M1760">
        <v>15.23</v>
      </c>
      <c r="N1760">
        <v>15.23</v>
      </c>
      <c r="O1760">
        <f>(sensor_data[[#This Row],[Energy Consumption]]-AVERAGE(sensor_data[Energy Consumption]))/_xlfn.STDEV.P(sensor_data[Energy Consumption])</f>
        <v>-7.1763712407745914E-2</v>
      </c>
      <c r="P1760" t="str">
        <f>IF(ABS(sensor_data[[#This Row],[z_zcore]])&gt;3, "Outlier", "Normal")</f>
        <v>Normal</v>
      </c>
      <c r="Q1760">
        <f>AVERAGEIF(sensor_data[Unit ID], sensor_data[[#This Row],[Unit ID]], sensor_data[EC])</f>
        <v>18.017358490566039</v>
      </c>
      <c r="R1760">
        <f>IF(ISBLANK(sensor_data[[#This Row],[EC]]), sensor_data[[#This Row],[average]], sensor_data[[#This Row],[EC]])</f>
        <v>15.23</v>
      </c>
      <c r="S1760" t="str">
        <f>IF(sensor_data[[#This Row],[Filled Energy Consumption]]&gt;AVERAGE(sensor_data[Filled Energy Consumption]), "High", "Low")</f>
        <v>Low</v>
      </c>
      <c r="T1760" t="s">
        <v>101</v>
      </c>
      <c r="U1760" t="b">
        <v>0</v>
      </c>
      <c r="V1760">
        <v>1</v>
      </c>
      <c r="W1760">
        <v>1</v>
      </c>
      <c r="X1760" t="s">
        <v>19</v>
      </c>
    </row>
    <row r="1761" spans="1:24" x14ac:dyDescent="0.3">
      <c r="A1761" s="1">
        <v>45490.651585648149</v>
      </c>
      <c r="B1761" s="1" t="str">
        <f>TEXT(sensor_data[[#This Row],[Timestamp]], "MMMM")</f>
        <v>July</v>
      </c>
      <c r="C17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61" s="2">
        <f>MONTH(sensor_data[[#This Row],[Timestamp]])</f>
        <v>7</v>
      </c>
      <c r="E1761" s="2">
        <f>DAY(sensor_data[[#This Row],[Timestamp]])</f>
        <v>17</v>
      </c>
      <c r="F1761" t="s">
        <v>572</v>
      </c>
      <c r="H1761">
        <v>86.2</v>
      </c>
      <c r="I1761">
        <v>59.5</v>
      </c>
      <c r="J1761" t="b">
        <v>0</v>
      </c>
      <c r="K1761">
        <v>3</v>
      </c>
      <c r="L1761" t="str">
        <f>IF(sensor_data[[#This Row],[HVAC Setting]]&lt;=2, "Low", IF(sensor_data[[#This Row],[HVAC Setting]]=3, "Normal", "High"))</f>
        <v>Normal</v>
      </c>
      <c r="O1761">
        <f>(sensor_data[[#This Row],[Energy Consumption]]-AVERAGE(sensor_data[Energy Consumption]))/_xlfn.STDEV.P(sensor_data[Energy Consumption])</f>
        <v>-0.24886299575285079</v>
      </c>
      <c r="P1761" t="str">
        <f>IF(ABS(sensor_data[[#This Row],[z_zcore]])&gt;3, "Outlier", "Normal")</f>
        <v>Normal</v>
      </c>
      <c r="Q1761">
        <f>AVERAGEIF(sensor_data[Unit ID], sensor_data[[#This Row],[Unit ID]], sensor_data[EC])</f>
        <v>18.017358490566039</v>
      </c>
      <c r="R1761">
        <f>IF(ISBLANK(sensor_data[[#This Row],[EC]]), sensor_data[[#This Row],[average]], sensor_data[[#This Row],[EC]])</f>
        <v>18.017358490566039</v>
      </c>
      <c r="S1761" t="str">
        <f>IF(sensor_data[[#This Row],[Filled Energy Consumption]]&gt;AVERAGE(sensor_data[Filled Energy Consumption]), "High", "Low")</f>
        <v>High</v>
      </c>
      <c r="T1761" t="s">
        <v>28</v>
      </c>
      <c r="U1761" t="b">
        <v>0</v>
      </c>
      <c r="V1761">
        <v>6</v>
      </c>
      <c r="W1761">
        <v>0</v>
      </c>
      <c r="X1761" t="s">
        <v>17</v>
      </c>
    </row>
    <row r="1762" spans="1:24" x14ac:dyDescent="0.3">
      <c r="A1762" s="1">
        <v>45485.659189814818</v>
      </c>
      <c r="B1762" s="1" t="str">
        <f>TEXT(sensor_data[[#This Row],[Timestamp]], "MMMM")</f>
        <v>July</v>
      </c>
      <c r="C17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62" s="2">
        <f>MONTH(sensor_data[[#This Row],[Timestamp]])</f>
        <v>7</v>
      </c>
      <c r="E1762" s="2">
        <f>DAY(sensor_data[[#This Row],[Timestamp]])</f>
        <v>12</v>
      </c>
      <c r="F1762" t="s">
        <v>573</v>
      </c>
      <c r="H1762">
        <v>91.4</v>
      </c>
      <c r="I1762">
        <v>62.4</v>
      </c>
      <c r="J1762" t="b">
        <v>0</v>
      </c>
      <c r="K1762">
        <v>3</v>
      </c>
      <c r="L1762" t="str">
        <f>IF(sensor_data[[#This Row],[HVAC Setting]]&lt;=2, "Low", IF(sensor_data[[#This Row],[HVAC Setting]]=3, "Normal", "High"))</f>
        <v>Normal</v>
      </c>
      <c r="M1762">
        <v>17</v>
      </c>
      <c r="N1762">
        <v>17</v>
      </c>
      <c r="O1762">
        <f>(sensor_data[[#This Row],[Energy Consumption]]-AVERAGE(sensor_data[Energy Consumption]))/_xlfn.STDEV.P(sensor_data[Energy Consumption])</f>
        <v>-5.1181589523909048E-2</v>
      </c>
      <c r="P1762" t="str">
        <f>IF(ABS(sensor_data[[#This Row],[z_zcore]])&gt;3, "Outlier", "Normal")</f>
        <v>Normal</v>
      </c>
      <c r="Q1762">
        <f>AVERAGEIF(sensor_data[Unit ID], sensor_data[[#This Row],[Unit ID]], sensor_data[EC])</f>
        <v>16.782</v>
      </c>
      <c r="R1762">
        <f>IF(ISBLANK(sensor_data[[#This Row],[EC]]), sensor_data[[#This Row],[average]], sensor_data[[#This Row],[EC]])</f>
        <v>17</v>
      </c>
      <c r="S1762" t="str">
        <f>IF(sensor_data[[#This Row],[Filled Energy Consumption]]&gt;AVERAGE(sensor_data[Filled Energy Consumption]), "High", "Low")</f>
        <v>Low</v>
      </c>
      <c r="T1762" t="s">
        <v>20</v>
      </c>
      <c r="U1762" t="b">
        <v>0</v>
      </c>
      <c r="V1762">
        <v>10</v>
      </c>
      <c r="W1762">
        <v>0</v>
      </c>
      <c r="X1762" t="s">
        <v>17</v>
      </c>
    </row>
    <row r="1763" spans="1:24" x14ac:dyDescent="0.3">
      <c r="A1763" s="1">
        <v>45362.42627314815</v>
      </c>
      <c r="B1763" s="1" t="str">
        <f>TEXT(sensor_data[[#This Row],[Timestamp]], "MMMM")</f>
        <v>March</v>
      </c>
      <c r="C17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63" s="2">
        <f>MONTH(sensor_data[[#This Row],[Timestamp]])</f>
        <v>3</v>
      </c>
      <c r="E1763" s="2">
        <f>DAY(sensor_data[[#This Row],[Timestamp]])</f>
        <v>11</v>
      </c>
      <c r="F1763" t="s">
        <v>573</v>
      </c>
      <c r="H1763">
        <v>74.7</v>
      </c>
      <c r="I1763">
        <v>36.799999999999997</v>
      </c>
      <c r="J1763" t="b">
        <v>0</v>
      </c>
      <c r="K1763">
        <v>3</v>
      </c>
      <c r="L1763" t="str">
        <f>IF(sensor_data[[#This Row],[HVAC Setting]]&lt;=2, "Low", IF(sensor_data[[#This Row],[HVAC Setting]]=3, "Normal", "High"))</f>
        <v>Normal</v>
      </c>
      <c r="M1763">
        <v>16</v>
      </c>
      <c r="N1763">
        <v>16</v>
      </c>
      <c r="O1763">
        <f>(sensor_data[[#This Row],[Energy Consumption]]-AVERAGE(sensor_data[Energy Consumption]))/_xlfn.STDEV.P(sensor_data[Energy Consumption])</f>
        <v>-6.2809907537376211E-2</v>
      </c>
      <c r="P1763" t="str">
        <f>IF(ABS(sensor_data[[#This Row],[z_zcore]])&gt;3, "Outlier", "Normal")</f>
        <v>Normal</v>
      </c>
      <c r="Q1763">
        <f>AVERAGEIF(sensor_data[Unit ID], sensor_data[[#This Row],[Unit ID]], sensor_data[EC])</f>
        <v>16.782</v>
      </c>
      <c r="R1763">
        <f>IF(ISBLANK(sensor_data[[#This Row],[EC]]), sensor_data[[#This Row],[average]], sensor_data[[#This Row],[EC]])</f>
        <v>16</v>
      </c>
      <c r="S1763" t="str">
        <f>IF(sensor_data[[#This Row],[Filled Energy Consumption]]&gt;AVERAGE(sensor_data[Filled Energy Consumption]), "High", "Low")</f>
        <v>Low</v>
      </c>
      <c r="T1763" t="s">
        <v>179</v>
      </c>
      <c r="U1763" t="b">
        <v>0</v>
      </c>
      <c r="V1763">
        <v>12</v>
      </c>
      <c r="W1763">
        <v>0</v>
      </c>
      <c r="X1763" t="s">
        <v>14</v>
      </c>
    </row>
    <row r="1764" spans="1:24" x14ac:dyDescent="0.3">
      <c r="A1764" s="1">
        <v>45404.943599537037</v>
      </c>
      <c r="B1764" s="1" t="str">
        <f>TEXT(sensor_data[[#This Row],[Timestamp]], "MMMM")</f>
        <v>April</v>
      </c>
      <c r="C17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64" s="2">
        <f>MONTH(sensor_data[[#This Row],[Timestamp]])</f>
        <v>4</v>
      </c>
      <c r="E1764" s="2">
        <f>DAY(sensor_data[[#This Row],[Timestamp]])</f>
        <v>22</v>
      </c>
      <c r="F1764" t="s">
        <v>573</v>
      </c>
      <c r="H1764">
        <v>72.599999999999994</v>
      </c>
      <c r="I1764">
        <v>49.5</v>
      </c>
      <c r="J1764" t="b">
        <v>1</v>
      </c>
      <c r="K1764">
        <v>2</v>
      </c>
      <c r="L1764" t="str">
        <f>IF(sensor_data[[#This Row],[HVAC Setting]]&lt;=2, "Low", IF(sensor_data[[#This Row],[HVAC Setting]]=3, "Normal", "High"))</f>
        <v>Low</v>
      </c>
      <c r="M1764">
        <v>11.48</v>
      </c>
      <c r="N1764">
        <v>11.48</v>
      </c>
      <c r="O1764">
        <f>(sensor_data[[#This Row],[Energy Consumption]]-AVERAGE(sensor_data[Energy Consumption]))/_xlfn.STDEV.P(sensor_data[Energy Consumption])</f>
        <v>-0.11536990495824777</v>
      </c>
      <c r="P1764" t="str">
        <f>IF(ABS(sensor_data[[#This Row],[z_zcore]])&gt;3, "Outlier", "Normal")</f>
        <v>Normal</v>
      </c>
      <c r="Q1764">
        <f>AVERAGEIF(sensor_data[Unit ID], sensor_data[[#This Row],[Unit ID]], sensor_data[EC])</f>
        <v>16.782</v>
      </c>
      <c r="R1764">
        <f>IF(ISBLANK(sensor_data[[#This Row],[EC]]), sensor_data[[#This Row],[average]], sensor_data[[#This Row],[EC]])</f>
        <v>11.48</v>
      </c>
      <c r="S1764" t="str">
        <f>IF(sensor_data[[#This Row],[Filled Energy Consumption]]&gt;AVERAGE(sensor_data[Filled Energy Consumption]), "High", "Low")</f>
        <v>Low</v>
      </c>
      <c r="T1764" t="s">
        <v>528</v>
      </c>
      <c r="U1764" t="b">
        <v>1</v>
      </c>
      <c r="V1764">
        <v>18</v>
      </c>
      <c r="W1764">
        <v>1</v>
      </c>
      <c r="X1764" t="s">
        <v>17</v>
      </c>
    </row>
    <row r="1765" spans="1:24" x14ac:dyDescent="0.3">
      <c r="A1765" s="1">
        <v>45545.14603009259</v>
      </c>
      <c r="B1765" s="1" t="str">
        <f>TEXT(sensor_data[[#This Row],[Timestamp]], "MMMM")</f>
        <v>September</v>
      </c>
      <c r="C17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65" s="2">
        <f>MONTH(sensor_data[[#This Row],[Timestamp]])</f>
        <v>9</v>
      </c>
      <c r="E1765" s="2">
        <f>DAY(sensor_data[[#This Row],[Timestamp]])</f>
        <v>10</v>
      </c>
      <c r="F1765" t="s">
        <v>573</v>
      </c>
      <c r="H1765">
        <v>66.400000000000006</v>
      </c>
      <c r="I1765">
        <v>59.9</v>
      </c>
      <c r="J1765" t="b">
        <v>0</v>
      </c>
      <c r="K1765">
        <v>2</v>
      </c>
      <c r="L1765" t="str">
        <f>IF(sensor_data[[#This Row],[HVAC Setting]]&lt;=2, "Low", IF(sensor_data[[#This Row],[HVAC Setting]]=3, "Normal", "High"))</f>
        <v>Low</v>
      </c>
      <c r="M1765">
        <v>10</v>
      </c>
      <c r="N1765">
        <v>10</v>
      </c>
      <c r="O1765">
        <f>(sensor_data[[#This Row],[Energy Consumption]]-AVERAGE(sensor_data[Energy Consumption]))/_xlfn.STDEV.P(sensor_data[Energy Consumption])</f>
        <v>-0.13257981561817916</v>
      </c>
      <c r="P1765" t="str">
        <f>IF(ABS(sensor_data[[#This Row],[z_zcore]])&gt;3, "Outlier", "Normal")</f>
        <v>Normal</v>
      </c>
      <c r="Q1765">
        <f>AVERAGEIF(sensor_data[Unit ID], sensor_data[[#This Row],[Unit ID]], sensor_data[EC])</f>
        <v>16.782</v>
      </c>
      <c r="R1765">
        <f>IF(ISBLANK(sensor_data[[#This Row],[EC]]), sensor_data[[#This Row],[average]], sensor_data[[#This Row],[EC]])</f>
        <v>10</v>
      </c>
      <c r="S1765" t="str">
        <f>IF(sensor_data[[#This Row],[Filled Energy Consumption]]&gt;AVERAGE(sensor_data[Filled Energy Consumption]), "High", "Low")</f>
        <v>Low</v>
      </c>
      <c r="T1765" t="s">
        <v>171</v>
      </c>
      <c r="U1765" t="b">
        <v>0</v>
      </c>
      <c r="V1765">
        <v>10</v>
      </c>
      <c r="W1765">
        <v>0</v>
      </c>
      <c r="X1765" t="s">
        <v>17</v>
      </c>
    </row>
    <row r="1766" spans="1:24" x14ac:dyDescent="0.3">
      <c r="A1766" s="1">
        <v>45299.744108796294</v>
      </c>
      <c r="B1766" s="1" t="str">
        <f>TEXT(sensor_data[[#This Row],[Timestamp]], "MMMM")</f>
        <v>January</v>
      </c>
      <c r="C17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66" s="2">
        <f>MONTH(sensor_data[[#This Row],[Timestamp]])</f>
        <v>1</v>
      </c>
      <c r="E1766" s="2">
        <f>DAY(sensor_data[[#This Row],[Timestamp]])</f>
        <v>8</v>
      </c>
      <c r="F1766" t="s">
        <v>573</v>
      </c>
      <c r="H1766">
        <v>44.8</v>
      </c>
      <c r="I1766">
        <v>37</v>
      </c>
      <c r="J1766" t="b">
        <v>0</v>
      </c>
      <c r="K1766">
        <v>5</v>
      </c>
      <c r="L1766" t="str">
        <f>IF(sensor_data[[#This Row],[HVAC Setting]]&lt;=2, "Low", IF(sensor_data[[#This Row],[HVAC Setting]]=3, "Normal", "High"))</f>
        <v>High</v>
      </c>
      <c r="M1766">
        <v>29.7</v>
      </c>
      <c r="N1766">
        <v>29.7</v>
      </c>
      <c r="O1766">
        <f>(sensor_data[[#This Row],[Energy Consumption]]-AVERAGE(sensor_data[Energy Consumption]))/_xlfn.STDEV.P(sensor_data[Energy Consumption])</f>
        <v>9.6498049247123879E-2</v>
      </c>
      <c r="P1766" t="str">
        <f>IF(ABS(sensor_data[[#This Row],[z_zcore]])&gt;3, "Outlier", "Normal")</f>
        <v>Normal</v>
      </c>
      <c r="Q1766">
        <f>AVERAGEIF(sensor_data[Unit ID], sensor_data[[#This Row],[Unit ID]], sensor_data[EC])</f>
        <v>16.782</v>
      </c>
      <c r="R1766">
        <f>IF(ISBLANK(sensor_data[[#This Row],[EC]]), sensor_data[[#This Row],[average]], sensor_data[[#This Row],[EC]])</f>
        <v>29.7</v>
      </c>
      <c r="S1766" t="str">
        <f>IF(sensor_data[[#This Row],[Filled Energy Consumption]]&gt;AVERAGE(sensor_data[Filled Energy Consumption]), "High", "Low")</f>
        <v>High</v>
      </c>
      <c r="T1766" t="s">
        <v>159</v>
      </c>
      <c r="U1766" t="b">
        <v>0</v>
      </c>
      <c r="V1766">
        <v>4</v>
      </c>
      <c r="W1766">
        <v>0</v>
      </c>
      <c r="X1766" t="s">
        <v>14</v>
      </c>
    </row>
    <row r="1767" spans="1:24" x14ac:dyDescent="0.3">
      <c r="A1767" s="1">
        <v>45481.424097222225</v>
      </c>
      <c r="B1767" s="1" t="str">
        <f>TEXT(sensor_data[[#This Row],[Timestamp]], "MMMM")</f>
        <v>July</v>
      </c>
      <c r="C17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67" s="2">
        <f>MONTH(sensor_data[[#This Row],[Timestamp]])</f>
        <v>7</v>
      </c>
      <c r="E1767" s="2">
        <f>DAY(sensor_data[[#This Row],[Timestamp]])</f>
        <v>8</v>
      </c>
      <c r="F1767" t="s">
        <v>573</v>
      </c>
      <c r="H1767">
        <v>80</v>
      </c>
      <c r="I1767">
        <v>67.400000000000006</v>
      </c>
      <c r="J1767" t="b">
        <v>0</v>
      </c>
      <c r="K1767">
        <v>2</v>
      </c>
      <c r="L1767" t="str">
        <f>IF(sensor_data[[#This Row],[HVAC Setting]]&lt;=2, "Low", IF(sensor_data[[#This Row],[HVAC Setting]]=3, "Normal", "High"))</f>
        <v>Low</v>
      </c>
      <c r="M1767">
        <v>10</v>
      </c>
      <c r="N1767">
        <v>10</v>
      </c>
      <c r="O1767">
        <f>(sensor_data[[#This Row],[Energy Consumption]]-AVERAGE(sensor_data[Energy Consumption]))/_xlfn.STDEV.P(sensor_data[Energy Consumption])</f>
        <v>-0.13257981561817916</v>
      </c>
      <c r="P1767" t="str">
        <f>IF(ABS(sensor_data[[#This Row],[z_zcore]])&gt;3, "Outlier", "Normal")</f>
        <v>Normal</v>
      </c>
      <c r="Q1767">
        <f>AVERAGEIF(sensor_data[Unit ID], sensor_data[[#This Row],[Unit ID]], sensor_data[EC])</f>
        <v>16.782</v>
      </c>
      <c r="R1767">
        <f>IF(ISBLANK(sensor_data[[#This Row],[EC]]), sensor_data[[#This Row],[average]], sensor_data[[#This Row],[EC]])</f>
        <v>10</v>
      </c>
      <c r="S1767" t="str">
        <f>IF(sensor_data[[#This Row],[Filled Energy Consumption]]&gt;AVERAGE(sensor_data[Filled Energy Consumption]), "High", "Low")</f>
        <v>Low</v>
      </c>
      <c r="T1767" t="s">
        <v>277</v>
      </c>
      <c r="U1767" t="b">
        <v>0</v>
      </c>
      <c r="V1767">
        <v>5</v>
      </c>
      <c r="W1767">
        <v>0</v>
      </c>
      <c r="X1767" t="s">
        <v>14</v>
      </c>
    </row>
    <row r="1768" spans="1:24" x14ac:dyDescent="0.3">
      <c r="A1768" s="1">
        <v>45617.035497685189</v>
      </c>
      <c r="B1768" s="1" t="str">
        <f>TEXT(sensor_data[[#This Row],[Timestamp]], "MMMM")</f>
        <v>November</v>
      </c>
      <c r="C17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68" s="2">
        <f>MONTH(sensor_data[[#This Row],[Timestamp]])</f>
        <v>11</v>
      </c>
      <c r="E1768" s="2">
        <f>DAY(sensor_data[[#This Row],[Timestamp]])</f>
        <v>21</v>
      </c>
      <c r="F1768" t="s">
        <v>573</v>
      </c>
      <c r="H1768">
        <v>59.3</v>
      </c>
      <c r="I1768">
        <v>49.3</v>
      </c>
      <c r="J1768" t="b">
        <v>0</v>
      </c>
      <c r="K1768">
        <v>2</v>
      </c>
      <c r="L1768" t="str">
        <f>IF(sensor_data[[#This Row],[HVAC Setting]]&lt;=2, "Low", IF(sensor_data[[#This Row],[HVAC Setting]]=3, "Normal", "High"))</f>
        <v>Low</v>
      </c>
      <c r="M1768">
        <v>10</v>
      </c>
      <c r="N1768">
        <v>10</v>
      </c>
      <c r="O1768">
        <f>(sensor_data[[#This Row],[Energy Consumption]]-AVERAGE(sensor_data[Energy Consumption]))/_xlfn.STDEV.P(sensor_data[Energy Consumption])</f>
        <v>-0.13257981561817916</v>
      </c>
      <c r="P1768" t="str">
        <f>IF(ABS(sensor_data[[#This Row],[z_zcore]])&gt;3, "Outlier", "Normal")</f>
        <v>Normal</v>
      </c>
      <c r="Q1768">
        <f>AVERAGEIF(sensor_data[Unit ID], sensor_data[[#This Row],[Unit ID]], sensor_data[EC])</f>
        <v>16.782</v>
      </c>
      <c r="R1768">
        <f>IF(ISBLANK(sensor_data[[#This Row],[EC]]), sensor_data[[#This Row],[average]], sensor_data[[#This Row],[EC]])</f>
        <v>10</v>
      </c>
      <c r="S1768" t="str">
        <f>IF(sensor_data[[#This Row],[Filled Energy Consumption]]&gt;AVERAGE(sensor_data[Filled Energy Consumption]), "High", "Low")</f>
        <v>Low</v>
      </c>
      <c r="T1768" t="s">
        <v>438</v>
      </c>
      <c r="U1768" t="b">
        <v>0</v>
      </c>
      <c r="V1768">
        <v>11</v>
      </c>
      <c r="W1768">
        <v>1</v>
      </c>
      <c r="X1768" t="s">
        <v>14</v>
      </c>
    </row>
    <row r="1769" spans="1:24" x14ac:dyDescent="0.3">
      <c r="A1769" s="1">
        <v>45584.023449074077</v>
      </c>
      <c r="B1769" s="1" t="str">
        <f>TEXT(sensor_data[[#This Row],[Timestamp]], "MMMM")</f>
        <v>October</v>
      </c>
      <c r="C17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69" s="2">
        <f>MONTH(sensor_data[[#This Row],[Timestamp]])</f>
        <v>10</v>
      </c>
      <c r="E1769" s="2">
        <f>DAY(sensor_data[[#This Row],[Timestamp]])</f>
        <v>19</v>
      </c>
      <c r="F1769" t="s">
        <v>573</v>
      </c>
      <c r="H1769">
        <v>56.5</v>
      </c>
      <c r="I1769">
        <v>33.6</v>
      </c>
      <c r="J1769" t="b">
        <v>0</v>
      </c>
      <c r="K1769">
        <v>0.5</v>
      </c>
      <c r="L1769" t="str">
        <f>IF(sensor_data[[#This Row],[HVAC Setting]]&lt;=2, "Low", IF(sensor_data[[#This Row],[HVAC Setting]]=3, "Normal", "High"))</f>
        <v>Low</v>
      </c>
      <c r="M1769">
        <v>3.68</v>
      </c>
      <c r="N1769">
        <v>3.68</v>
      </c>
      <c r="O1769">
        <f>(sensor_data[[#This Row],[Energy Consumption]]-AVERAGE(sensor_data[Energy Consumption]))/_xlfn.STDEV.P(sensor_data[Energy Consumption])</f>
        <v>-0.20607078546329163</v>
      </c>
      <c r="P1769" t="str">
        <f>IF(ABS(sensor_data[[#This Row],[z_zcore]])&gt;3, "Outlier", "Normal")</f>
        <v>Normal</v>
      </c>
      <c r="Q1769">
        <f>AVERAGEIF(sensor_data[Unit ID], sensor_data[[#This Row],[Unit ID]], sensor_data[EC])</f>
        <v>16.782</v>
      </c>
      <c r="R1769">
        <f>IF(ISBLANK(sensor_data[[#This Row],[EC]]), sensor_data[[#This Row],[average]], sensor_data[[#This Row],[EC]])</f>
        <v>3.68</v>
      </c>
      <c r="S1769" t="str">
        <f>IF(sensor_data[[#This Row],[Filled Energy Consumption]]&gt;AVERAGE(sensor_data[Filled Energy Consumption]), "High", "Low")</f>
        <v>Low</v>
      </c>
      <c r="T1769" t="s">
        <v>51</v>
      </c>
      <c r="U1769" t="b">
        <v>0</v>
      </c>
      <c r="V1769">
        <v>9</v>
      </c>
      <c r="W1769">
        <v>0</v>
      </c>
      <c r="X1769" t="s">
        <v>19</v>
      </c>
    </row>
    <row r="1770" spans="1:24" x14ac:dyDescent="0.3">
      <c r="A1770" s="1">
        <v>45534.883148148147</v>
      </c>
      <c r="B1770" s="1" t="str">
        <f>TEXT(sensor_data[[#This Row],[Timestamp]], "MMMM")</f>
        <v>August</v>
      </c>
      <c r="C17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70" s="2">
        <f>MONTH(sensor_data[[#This Row],[Timestamp]])</f>
        <v>8</v>
      </c>
      <c r="E1770" s="2">
        <f>DAY(sensor_data[[#This Row],[Timestamp]])</f>
        <v>30</v>
      </c>
      <c r="F1770" t="s">
        <v>573</v>
      </c>
      <c r="H1770">
        <v>97.6</v>
      </c>
      <c r="I1770">
        <v>55.6</v>
      </c>
      <c r="J1770" t="b">
        <v>0</v>
      </c>
      <c r="K1770">
        <v>4</v>
      </c>
      <c r="L1770" t="str">
        <f>IF(sensor_data[[#This Row],[HVAC Setting]]&lt;=2, "Low", IF(sensor_data[[#This Row],[HVAC Setting]]=3, "Normal", "High"))</f>
        <v>High</v>
      </c>
      <c r="M1770">
        <v>22</v>
      </c>
      <c r="N1770">
        <v>22</v>
      </c>
      <c r="O1770">
        <f>(sensor_data[[#This Row],[Energy Consumption]]-AVERAGE(sensor_data[Energy Consumption]))/_xlfn.STDEV.P(sensor_data[Energy Consumption])</f>
        <v>6.9600005434267524E-3</v>
      </c>
      <c r="P1770" t="str">
        <f>IF(ABS(sensor_data[[#This Row],[z_zcore]])&gt;3, "Outlier", "Normal")</f>
        <v>Normal</v>
      </c>
      <c r="Q1770">
        <f>AVERAGEIF(sensor_data[Unit ID], sensor_data[[#This Row],[Unit ID]], sensor_data[EC])</f>
        <v>16.782</v>
      </c>
      <c r="R1770">
        <f>IF(ISBLANK(sensor_data[[#This Row],[EC]]), sensor_data[[#This Row],[average]], sensor_data[[#This Row],[EC]])</f>
        <v>22</v>
      </c>
      <c r="S1770" t="str">
        <f>IF(sensor_data[[#This Row],[Filled Energy Consumption]]&gt;AVERAGE(sensor_data[Filled Energy Consumption]), "High", "Low")</f>
        <v>High</v>
      </c>
      <c r="T1770" t="s">
        <v>81</v>
      </c>
      <c r="U1770" t="b">
        <v>0</v>
      </c>
      <c r="V1770">
        <v>15</v>
      </c>
      <c r="W1770">
        <v>1</v>
      </c>
      <c r="X1770" t="s">
        <v>19</v>
      </c>
    </row>
    <row r="1771" spans="1:24" x14ac:dyDescent="0.3">
      <c r="A1771" s="1">
        <v>45300.316493055558</v>
      </c>
      <c r="B1771" s="1" t="str">
        <f>TEXT(sensor_data[[#This Row],[Timestamp]], "MMMM")</f>
        <v>January</v>
      </c>
      <c r="C17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71" s="2">
        <f>MONTH(sensor_data[[#This Row],[Timestamp]])</f>
        <v>1</v>
      </c>
      <c r="E1771" s="2">
        <f>DAY(sensor_data[[#This Row],[Timestamp]])</f>
        <v>9</v>
      </c>
      <c r="F1771" t="s">
        <v>573</v>
      </c>
      <c r="H1771">
        <v>40.200000000000003</v>
      </c>
      <c r="I1771">
        <v>36.700000000000003</v>
      </c>
      <c r="J1771" t="b">
        <v>0</v>
      </c>
      <c r="K1771">
        <v>4</v>
      </c>
      <c r="L1771" t="str">
        <f>IF(sensor_data[[#This Row],[HVAC Setting]]&lt;=2, "Low", IF(sensor_data[[#This Row],[HVAC Setting]]=3, "Normal", "High"))</f>
        <v>High</v>
      </c>
      <c r="M1771">
        <v>22</v>
      </c>
      <c r="N1771">
        <v>22</v>
      </c>
      <c r="O1771">
        <f>(sensor_data[[#This Row],[Energy Consumption]]-AVERAGE(sensor_data[Energy Consumption]))/_xlfn.STDEV.P(sensor_data[Energy Consumption])</f>
        <v>6.9600005434267524E-3</v>
      </c>
      <c r="P1771" t="str">
        <f>IF(ABS(sensor_data[[#This Row],[z_zcore]])&gt;3, "Outlier", "Normal")</f>
        <v>Normal</v>
      </c>
      <c r="Q1771">
        <f>AVERAGEIF(sensor_data[Unit ID], sensor_data[[#This Row],[Unit ID]], sensor_data[EC])</f>
        <v>16.782</v>
      </c>
      <c r="R1771">
        <f>IF(ISBLANK(sensor_data[[#This Row],[EC]]), sensor_data[[#This Row],[average]], sensor_data[[#This Row],[EC]])</f>
        <v>22</v>
      </c>
      <c r="S1771" t="str">
        <f>IF(sensor_data[[#This Row],[Filled Energy Consumption]]&gt;AVERAGE(sensor_data[Filled Energy Consumption]), "High", "Low")</f>
        <v>High</v>
      </c>
      <c r="T1771" t="s">
        <v>362</v>
      </c>
      <c r="U1771" t="b">
        <v>0</v>
      </c>
      <c r="V1771">
        <v>5</v>
      </c>
      <c r="W1771">
        <v>1</v>
      </c>
      <c r="X1771" t="s">
        <v>17</v>
      </c>
    </row>
    <row r="1772" spans="1:24" x14ac:dyDescent="0.3">
      <c r="A1772" s="1">
        <v>45376.885393518518</v>
      </c>
      <c r="B1772" s="1" t="str">
        <f>TEXT(sensor_data[[#This Row],[Timestamp]], "MMMM")</f>
        <v>March</v>
      </c>
      <c r="C17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72" s="2">
        <f>MONTH(sensor_data[[#This Row],[Timestamp]])</f>
        <v>3</v>
      </c>
      <c r="E1772" s="2">
        <f>DAY(sensor_data[[#This Row],[Timestamp]])</f>
        <v>25</v>
      </c>
      <c r="F1772" t="s">
        <v>573</v>
      </c>
      <c r="H1772">
        <v>73.7</v>
      </c>
      <c r="I1772">
        <v>51.1</v>
      </c>
      <c r="J1772" t="b">
        <v>0</v>
      </c>
      <c r="K1772">
        <v>3</v>
      </c>
      <c r="L1772" t="str">
        <f>IF(sensor_data[[#This Row],[HVAC Setting]]&lt;=2, "Low", IF(sensor_data[[#This Row],[HVAC Setting]]=3, "Normal", "High"))</f>
        <v>Normal</v>
      </c>
      <c r="M1772">
        <v>15</v>
      </c>
      <c r="N1772">
        <v>15</v>
      </c>
      <c r="O1772">
        <f>(sensor_data[[#This Row],[Energy Consumption]]-AVERAGE(sensor_data[Energy Consumption]))/_xlfn.STDEV.P(sensor_data[Energy Consumption])</f>
        <v>-7.4438225550843368E-2</v>
      </c>
      <c r="P1772" t="str">
        <f>IF(ABS(sensor_data[[#This Row],[z_zcore]])&gt;3, "Outlier", "Normal")</f>
        <v>Normal</v>
      </c>
      <c r="Q1772">
        <f>AVERAGEIF(sensor_data[Unit ID], sensor_data[[#This Row],[Unit ID]], sensor_data[EC])</f>
        <v>16.782</v>
      </c>
      <c r="R1772">
        <f>IF(ISBLANK(sensor_data[[#This Row],[EC]]), sensor_data[[#This Row],[average]], sensor_data[[#This Row],[EC]])</f>
        <v>15</v>
      </c>
      <c r="S1772" t="str">
        <f>IF(sensor_data[[#This Row],[Filled Energy Consumption]]&gt;AVERAGE(sensor_data[Filled Energy Consumption]), "High", "Low")</f>
        <v>Low</v>
      </c>
      <c r="T1772" t="s">
        <v>279</v>
      </c>
      <c r="U1772" t="b">
        <v>0</v>
      </c>
      <c r="V1772">
        <v>12</v>
      </c>
      <c r="W1772">
        <v>1</v>
      </c>
      <c r="X1772" t="s">
        <v>19</v>
      </c>
    </row>
    <row r="1773" spans="1:24" x14ac:dyDescent="0.3">
      <c r="A1773" s="1">
        <v>45551.71837962963</v>
      </c>
      <c r="B1773" s="1" t="str">
        <f>TEXT(sensor_data[[#This Row],[Timestamp]], "MMMM")</f>
        <v>September</v>
      </c>
      <c r="C17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73" s="2">
        <f>MONTH(sensor_data[[#This Row],[Timestamp]])</f>
        <v>9</v>
      </c>
      <c r="E1773" s="2">
        <f>DAY(sensor_data[[#This Row],[Timestamp]])</f>
        <v>16</v>
      </c>
      <c r="F1773" t="s">
        <v>573</v>
      </c>
      <c r="H1773">
        <v>64.8</v>
      </c>
      <c r="I1773">
        <v>60</v>
      </c>
      <c r="J1773" t="b">
        <v>0</v>
      </c>
      <c r="K1773">
        <v>3</v>
      </c>
      <c r="L1773" t="str">
        <f>IF(sensor_data[[#This Row],[HVAC Setting]]&lt;=2, "Low", IF(sensor_data[[#This Row],[HVAC Setting]]=3, "Normal", "High"))</f>
        <v>Normal</v>
      </c>
      <c r="M1773">
        <v>16.5</v>
      </c>
      <c r="N1773">
        <v>16.5</v>
      </c>
      <c r="O1773">
        <f>(sensor_data[[#This Row],[Energy Consumption]]-AVERAGE(sensor_data[Energy Consumption]))/_xlfn.STDEV.P(sensor_data[Energy Consumption])</f>
        <v>-5.6995748530642633E-2</v>
      </c>
      <c r="P1773" t="str">
        <f>IF(ABS(sensor_data[[#This Row],[z_zcore]])&gt;3, "Outlier", "Normal")</f>
        <v>Normal</v>
      </c>
      <c r="Q1773">
        <f>AVERAGEIF(sensor_data[Unit ID], sensor_data[[#This Row],[Unit ID]], sensor_data[EC])</f>
        <v>16.782</v>
      </c>
      <c r="R1773">
        <f>IF(ISBLANK(sensor_data[[#This Row],[EC]]), sensor_data[[#This Row],[average]], sensor_data[[#This Row],[EC]])</f>
        <v>16.5</v>
      </c>
      <c r="S1773" t="str">
        <f>IF(sensor_data[[#This Row],[Filled Energy Consumption]]&gt;AVERAGE(sensor_data[Filled Energy Consumption]), "High", "Low")</f>
        <v>Low</v>
      </c>
      <c r="T1773" t="s">
        <v>246</v>
      </c>
      <c r="U1773" t="b">
        <v>0</v>
      </c>
      <c r="V1773">
        <v>16</v>
      </c>
      <c r="W1773">
        <v>0</v>
      </c>
      <c r="X1773" t="s">
        <v>17</v>
      </c>
    </row>
    <row r="1774" spans="1:24" x14ac:dyDescent="0.3">
      <c r="A1774" s="1">
        <v>45507.749363425923</v>
      </c>
      <c r="B1774" s="1" t="str">
        <f>TEXT(sensor_data[[#This Row],[Timestamp]], "MMMM")</f>
        <v>August</v>
      </c>
      <c r="C17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74" s="2">
        <f>MONTH(sensor_data[[#This Row],[Timestamp]])</f>
        <v>8</v>
      </c>
      <c r="E1774" s="2">
        <f>DAY(sensor_data[[#This Row],[Timestamp]])</f>
        <v>3</v>
      </c>
      <c r="F1774" t="s">
        <v>573</v>
      </c>
      <c r="H1774">
        <v>94.7</v>
      </c>
      <c r="I1774">
        <v>60.2</v>
      </c>
      <c r="J1774" t="b">
        <v>1</v>
      </c>
      <c r="K1774">
        <v>4.5</v>
      </c>
      <c r="L1774" t="str">
        <f>IF(sensor_data[[#This Row],[HVAC Setting]]&lt;=2, "Low", IF(sensor_data[[#This Row],[HVAC Setting]]=3, "Normal", "High"))</f>
        <v>High</v>
      </c>
      <c r="M1774">
        <v>30.74</v>
      </c>
      <c r="N1774">
        <v>30.74</v>
      </c>
      <c r="O1774">
        <f>(sensor_data[[#This Row],[Energy Consumption]]-AVERAGE(sensor_data[Energy Consumption]))/_xlfn.STDEV.P(sensor_data[Energy Consumption])</f>
        <v>0.10859149998112971</v>
      </c>
      <c r="P1774" t="str">
        <f>IF(ABS(sensor_data[[#This Row],[z_zcore]])&gt;3, "Outlier", "Normal")</f>
        <v>Normal</v>
      </c>
      <c r="Q1774">
        <f>AVERAGEIF(sensor_data[Unit ID], sensor_data[[#This Row],[Unit ID]], sensor_data[EC])</f>
        <v>16.782</v>
      </c>
      <c r="R1774">
        <f>IF(ISBLANK(sensor_data[[#This Row],[EC]]), sensor_data[[#This Row],[average]], sensor_data[[#This Row],[EC]])</f>
        <v>30.74</v>
      </c>
      <c r="S1774" t="str">
        <f>IF(sensor_data[[#This Row],[Filled Energy Consumption]]&gt;AVERAGE(sensor_data[Filled Energy Consumption]), "High", "Low")</f>
        <v>High</v>
      </c>
      <c r="T1774" t="s">
        <v>147</v>
      </c>
      <c r="U1774" t="b">
        <v>1</v>
      </c>
      <c r="V1774">
        <v>13</v>
      </c>
      <c r="W1774">
        <v>1</v>
      </c>
      <c r="X1774" t="s">
        <v>19</v>
      </c>
    </row>
    <row r="1775" spans="1:24" x14ac:dyDescent="0.3">
      <c r="A1775" s="1">
        <v>45333.551469907405</v>
      </c>
      <c r="B1775" s="1" t="str">
        <f>TEXT(sensor_data[[#This Row],[Timestamp]], "MMMM")</f>
        <v>February</v>
      </c>
      <c r="C17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75" s="2">
        <f>MONTH(sensor_data[[#This Row],[Timestamp]])</f>
        <v>2</v>
      </c>
      <c r="E1775" s="2">
        <f>DAY(sensor_data[[#This Row],[Timestamp]])</f>
        <v>11</v>
      </c>
      <c r="F1775" t="s">
        <v>573</v>
      </c>
      <c r="H1775">
        <v>44.9</v>
      </c>
      <c r="I1775">
        <v>39.799999999999997</v>
      </c>
      <c r="J1775" t="b">
        <v>1</v>
      </c>
      <c r="K1775">
        <v>4.5</v>
      </c>
      <c r="L1775" t="str">
        <f>IF(sensor_data[[#This Row],[HVAC Setting]]&lt;=2, "Low", IF(sensor_data[[#This Row],[HVAC Setting]]=3, "Normal", "High"))</f>
        <v>High</v>
      </c>
      <c r="M1775">
        <v>27.83</v>
      </c>
      <c r="N1775">
        <v>27.83</v>
      </c>
      <c r="O1775">
        <f>(sensor_data[[#This Row],[Energy Consumption]]-AVERAGE(sensor_data[Energy Consumption]))/_xlfn.STDEV.P(sensor_data[Energy Consumption])</f>
        <v>7.4753094561940278E-2</v>
      </c>
      <c r="P1775" t="str">
        <f>IF(ABS(sensor_data[[#This Row],[z_zcore]])&gt;3, "Outlier", "Normal")</f>
        <v>Normal</v>
      </c>
      <c r="Q1775">
        <f>AVERAGEIF(sensor_data[Unit ID], sensor_data[[#This Row],[Unit ID]], sensor_data[EC])</f>
        <v>16.782</v>
      </c>
      <c r="R1775">
        <f>IF(ISBLANK(sensor_data[[#This Row],[EC]]), sensor_data[[#This Row],[average]], sensor_data[[#This Row],[EC]])</f>
        <v>27.83</v>
      </c>
      <c r="S1775" t="str">
        <f>IF(sensor_data[[#This Row],[Filled Energy Consumption]]&gt;AVERAGE(sensor_data[Filled Energy Consumption]), "High", "Low")</f>
        <v>High</v>
      </c>
      <c r="T1775" t="s">
        <v>297</v>
      </c>
      <c r="U1775" t="b">
        <v>1</v>
      </c>
      <c r="V1775">
        <v>7</v>
      </c>
      <c r="W1775">
        <v>0</v>
      </c>
      <c r="X1775" t="s">
        <v>19</v>
      </c>
    </row>
    <row r="1776" spans="1:24" x14ac:dyDescent="0.3">
      <c r="A1776" s="1">
        <v>45607.886736111112</v>
      </c>
      <c r="B1776" s="1" t="str">
        <f>TEXT(sensor_data[[#This Row],[Timestamp]], "MMMM")</f>
        <v>November</v>
      </c>
      <c r="C17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76" s="2">
        <f>MONTH(sensor_data[[#This Row],[Timestamp]])</f>
        <v>11</v>
      </c>
      <c r="E1776" s="2">
        <f>DAY(sensor_data[[#This Row],[Timestamp]])</f>
        <v>11</v>
      </c>
      <c r="F1776" t="s">
        <v>573</v>
      </c>
      <c r="H1776">
        <v>74</v>
      </c>
      <c r="I1776">
        <v>53.1</v>
      </c>
      <c r="J1776" t="b">
        <v>1</v>
      </c>
      <c r="K1776">
        <v>4</v>
      </c>
      <c r="L1776" t="str">
        <f>IF(sensor_data[[#This Row],[HVAC Setting]]&lt;=2, "Low", IF(sensor_data[[#This Row],[HVAC Setting]]=3, "Normal", "High"))</f>
        <v>High</v>
      </c>
      <c r="M1776">
        <v>22.83</v>
      </c>
      <c r="N1776">
        <v>22.83</v>
      </c>
      <c r="O1776">
        <f>(sensor_data[[#This Row],[Energy Consumption]]-AVERAGE(sensor_data[Energy Consumption]))/_xlfn.STDEV.P(sensor_data[Energy Consumption])</f>
        <v>1.6611504494604475E-2</v>
      </c>
      <c r="P1776" t="str">
        <f>IF(ABS(sensor_data[[#This Row],[z_zcore]])&gt;3, "Outlier", "Normal")</f>
        <v>Normal</v>
      </c>
      <c r="Q1776">
        <f>AVERAGEIF(sensor_data[Unit ID], sensor_data[[#This Row],[Unit ID]], sensor_data[EC])</f>
        <v>16.782</v>
      </c>
      <c r="R1776">
        <f>IF(ISBLANK(sensor_data[[#This Row],[EC]]), sensor_data[[#This Row],[average]], sensor_data[[#This Row],[EC]])</f>
        <v>22.83</v>
      </c>
      <c r="S1776" t="str">
        <f>IF(sensor_data[[#This Row],[Filled Energy Consumption]]&gt;AVERAGE(sensor_data[Filled Energy Consumption]), "High", "Low")</f>
        <v>High</v>
      </c>
      <c r="T1776" t="s">
        <v>320</v>
      </c>
      <c r="U1776" t="b">
        <v>1</v>
      </c>
      <c r="V1776">
        <v>23</v>
      </c>
      <c r="W1776">
        <v>1</v>
      </c>
      <c r="X1776" t="s">
        <v>17</v>
      </c>
    </row>
    <row r="1777" spans="1:24" x14ac:dyDescent="0.3">
      <c r="A1777" s="1">
        <v>45464.636006944442</v>
      </c>
      <c r="B1777" s="1" t="str">
        <f>TEXT(sensor_data[[#This Row],[Timestamp]], "MMMM")</f>
        <v>June</v>
      </c>
      <c r="C17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77" s="2">
        <f>MONTH(sensor_data[[#This Row],[Timestamp]])</f>
        <v>6</v>
      </c>
      <c r="E1777" s="2">
        <f>DAY(sensor_data[[#This Row],[Timestamp]])</f>
        <v>21</v>
      </c>
      <c r="F1777" t="s">
        <v>573</v>
      </c>
      <c r="H1777">
        <v>92.5</v>
      </c>
      <c r="I1777">
        <v>47.5</v>
      </c>
      <c r="J1777" t="b">
        <v>0</v>
      </c>
      <c r="K1777">
        <v>2</v>
      </c>
      <c r="L1777" t="str">
        <f>IF(sensor_data[[#This Row],[HVAC Setting]]&lt;=2, "Low", IF(sensor_data[[#This Row],[HVAC Setting]]=3, "Normal", "High"))</f>
        <v>Low</v>
      </c>
      <c r="M1777">
        <v>12</v>
      </c>
      <c r="N1777">
        <v>12</v>
      </c>
      <c r="O1777">
        <f>(sensor_data[[#This Row],[Energy Consumption]]-AVERAGE(sensor_data[Energy Consumption]))/_xlfn.STDEV.P(sensor_data[Energy Consumption])</f>
        <v>-0.10932317959124485</v>
      </c>
      <c r="P1777" t="str">
        <f>IF(ABS(sensor_data[[#This Row],[z_zcore]])&gt;3, "Outlier", "Normal")</f>
        <v>Normal</v>
      </c>
      <c r="Q1777">
        <f>AVERAGEIF(sensor_data[Unit ID], sensor_data[[#This Row],[Unit ID]], sensor_data[EC])</f>
        <v>16.782</v>
      </c>
      <c r="R1777">
        <f>IF(ISBLANK(sensor_data[[#This Row],[EC]]), sensor_data[[#This Row],[average]], sensor_data[[#This Row],[EC]])</f>
        <v>12</v>
      </c>
      <c r="S1777" t="str">
        <f>IF(sensor_data[[#This Row],[Filled Energy Consumption]]&gt;AVERAGE(sensor_data[Filled Energy Consumption]), "High", "Low")</f>
        <v>Low</v>
      </c>
      <c r="T1777" t="s">
        <v>216</v>
      </c>
      <c r="U1777" t="b">
        <v>0</v>
      </c>
      <c r="V1777">
        <v>5</v>
      </c>
      <c r="W1777">
        <v>0</v>
      </c>
      <c r="X1777" t="s">
        <v>17</v>
      </c>
    </row>
    <row r="1778" spans="1:24" x14ac:dyDescent="0.3">
      <c r="A1778" s="1">
        <v>45517.062395833331</v>
      </c>
      <c r="B1778" s="1" t="str">
        <f>TEXT(sensor_data[[#This Row],[Timestamp]], "MMMM")</f>
        <v>August</v>
      </c>
      <c r="C17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78" s="2">
        <f>MONTH(sensor_data[[#This Row],[Timestamp]])</f>
        <v>8</v>
      </c>
      <c r="E1778" s="2">
        <f>DAY(sensor_data[[#This Row],[Timestamp]])</f>
        <v>13</v>
      </c>
      <c r="F1778" t="s">
        <v>573</v>
      </c>
      <c r="H1778">
        <v>84.7</v>
      </c>
      <c r="I1778">
        <v>66.3</v>
      </c>
      <c r="J1778" t="b">
        <v>0</v>
      </c>
      <c r="K1778">
        <v>1</v>
      </c>
      <c r="L1778" t="str">
        <f>IF(sensor_data[[#This Row],[HVAC Setting]]&lt;=2, "Low", IF(sensor_data[[#This Row],[HVAC Setting]]=3, "Normal", "High"))</f>
        <v>Low</v>
      </c>
      <c r="M1778">
        <v>5</v>
      </c>
      <c r="N1778">
        <v>5</v>
      </c>
      <c r="O1778">
        <f>(sensor_data[[#This Row],[Energy Consumption]]-AVERAGE(sensor_data[Energy Consumption]))/_xlfn.STDEV.P(sensor_data[Energy Consumption])</f>
        <v>-0.19072140568551499</v>
      </c>
      <c r="P1778" t="str">
        <f>IF(ABS(sensor_data[[#This Row],[z_zcore]])&gt;3, "Outlier", "Normal")</f>
        <v>Normal</v>
      </c>
      <c r="Q1778">
        <f>AVERAGEIF(sensor_data[Unit ID], sensor_data[[#This Row],[Unit ID]], sensor_data[EC])</f>
        <v>16.782</v>
      </c>
      <c r="R1778">
        <f>IF(ISBLANK(sensor_data[[#This Row],[EC]]), sensor_data[[#This Row],[average]], sensor_data[[#This Row],[EC]])</f>
        <v>5</v>
      </c>
      <c r="S1778" t="str">
        <f>IF(sensor_data[[#This Row],[Filled Energy Consumption]]&gt;AVERAGE(sensor_data[Filled Energy Consumption]), "High", "Low")</f>
        <v>Low</v>
      </c>
      <c r="T1778" t="s">
        <v>449</v>
      </c>
      <c r="U1778" t="b">
        <v>0</v>
      </c>
      <c r="V1778">
        <v>7</v>
      </c>
      <c r="W1778">
        <v>0</v>
      </c>
      <c r="X1778" t="s">
        <v>17</v>
      </c>
    </row>
    <row r="1779" spans="1:24" x14ac:dyDescent="0.3">
      <c r="A1779" s="1">
        <v>45465.341064814813</v>
      </c>
      <c r="B1779" s="1" t="str">
        <f>TEXT(sensor_data[[#This Row],[Timestamp]], "MMMM")</f>
        <v>June</v>
      </c>
      <c r="C17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79" s="2">
        <f>MONTH(sensor_data[[#This Row],[Timestamp]])</f>
        <v>6</v>
      </c>
      <c r="E1779" s="2">
        <f>DAY(sensor_data[[#This Row],[Timestamp]])</f>
        <v>22</v>
      </c>
      <c r="F1779" t="s">
        <v>573</v>
      </c>
      <c r="H1779">
        <v>99.9</v>
      </c>
      <c r="I1779">
        <v>45.9</v>
      </c>
      <c r="J1779" t="b">
        <v>1</v>
      </c>
      <c r="K1779">
        <v>5</v>
      </c>
      <c r="L1779" t="str">
        <f>IF(sensor_data[[#This Row],[HVAC Setting]]&lt;=2, "Low", IF(sensor_data[[#This Row],[HVAC Setting]]=3, "Normal", "High"))</f>
        <v>High</v>
      </c>
      <c r="M1779">
        <v>31.88</v>
      </c>
      <c r="N1779">
        <v>31.88</v>
      </c>
      <c r="O1779">
        <f>(sensor_data[[#This Row],[Energy Consumption]]-AVERAGE(sensor_data[Energy Consumption]))/_xlfn.STDEV.P(sensor_data[Energy Consumption])</f>
        <v>0.12184778251648229</v>
      </c>
      <c r="P1779" t="str">
        <f>IF(ABS(sensor_data[[#This Row],[z_zcore]])&gt;3, "Outlier", "Normal")</f>
        <v>Normal</v>
      </c>
      <c r="Q1779">
        <f>AVERAGEIF(sensor_data[Unit ID], sensor_data[[#This Row],[Unit ID]], sensor_data[EC])</f>
        <v>16.782</v>
      </c>
      <c r="R1779">
        <f>IF(ISBLANK(sensor_data[[#This Row],[EC]]), sensor_data[[#This Row],[average]], sensor_data[[#This Row],[EC]])</f>
        <v>31.88</v>
      </c>
      <c r="S1779" t="str">
        <f>IF(sensor_data[[#This Row],[Filled Energy Consumption]]&gt;AVERAGE(sensor_data[Filled Energy Consumption]), "High", "Low")</f>
        <v>High</v>
      </c>
      <c r="T1779" t="s">
        <v>361</v>
      </c>
      <c r="U1779" t="b">
        <v>1</v>
      </c>
      <c r="V1779">
        <v>19</v>
      </c>
      <c r="W1779">
        <v>1</v>
      </c>
      <c r="X1779" t="s">
        <v>19</v>
      </c>
    </row>
    <row r="1780" spans="1:24" x14ac:dyDescent="0.3">
      <c r="A1780" s="1">
        <v>45405.468043981484</v>
      </c>
      <c r="B1780" s="1" t="str">
        <f>TEXT(sensor_data[[#This Row],[Timestamp]], "MMMM")</f>
        <v>April</v>
      </c>
      <c r="C17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80" s="2">
        <f>MONTH(sensor_data[[#This Row],[Timestamp]])</f>
        <v>4</v>
      </c>
      <c r="E1780" s="2">
        <f>DAY(sensor_data[[#This Row],[Timestamp]])</f>
        <v>23</v>
      </c>
      <c r="F1780" t="s">
        <v>573</v>
      </c>
      <c r="H1780">
        <v>65.8</v>
      </c>
      <c r="I1780">
        <v>59.6</v>
      </c>
      <c r="J1780" t="b">
        <v>0</v>
      </c>
      <c r="K1780">
        <v>1</v>
      </c>
      <c r="L1780" t="str">
        <f>IF(sensor_data[[#This Row],[HVAC Setting]]&lt;=2, "Low", IF(sensor_data[[#This Row],[HVAC Setting]]=3, "Normal", "High"))</f>
        <v>Low</v>
      </c>
      <c r="M1780">
        <v>6</v>
      </c>
      <c r="N1780">
        <v>6</v>
      </c>
      <c r="O1780">
        <f>(sensor_data[[#This Row],[Energy Consumption]]-AVERAGE(sensor_data[Energy Consumption]))/_xlfn.STDEV.P(sensor_data[Energy Consumption])</f>
        <v>-0.17909308767204782</v>
      </c>
      <c r="P1780" t="str">
        <f>IF(ABS(sensor_data[[#This Row],[z_zcore]])&gt;3, "Outlier", "Normal")</f>
        <v>Normal</v>
      </c>
      <c r="Q1780">
        <f>AVERAGEIF(sensor_data[Unit ID], sensor_data[[#This Row],[Unit ID]], sensor_data[EC])</f>
        <v>16.782</v>
      </c>
      <c r="R1780">
        <f>IF(ISBLANK(sensor_data[[#This Row],[EC]]), sensor_data[[#This Row],[average]], sensor_data[[#This Row],[EC]])</f>
        <v>6</v>
      </c>
      <c r="S1780" t="str">
        <f>IF(sensor_data[[#This Row],[Filled Energy Consumption]]&gt;AVERAGE(sensor_data[Filled Energy Consumption]), "High", "Low")</f>
        <v>Low</v>
      </c>
      <c r="T1780" t="s">
        <v>483</v>
      </c>
      <c r="U1780" t="b">
        <v>0</v>
      </c>
      <c r="V1780">
        <v>21</v>
      </c>
      <c r="W1780">
        <v>0</v>
      </c>
      <c r="X1780" t="s">
        <v>14</v>
      </c>
    </row>
    <row r="1781" spans="1:24" x14ac:dyDescent="0.3">
      <c r="A1781" s="1">
        <v>45582.63726851852</v>
      </c>
      <c r="B1781" s="1" t="str">
        <f>TEXT(sensor_data[[#This Row],[Timestamp]], "MMMM")</f>
        <v>October</v>
      </c>
      <c r="C17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81" s="2">
        <f>MONTH(sensor_data[[#This Row],[Timestamp]])</f>
        <v>10</v>
      </c>
      <c r="E1781" s="2">
        <f>DAY(sensor_data[[#This Row],[Timestamp]])</f>
        <v>17</v>
      </c>
      <c r="F1781" t="s">
        <v>573</v>
      </c>
      <c r="H1781">
        <v>74.2</v>
      </c>
      <c r="I1781">
        <v>55.6</v>
      </c>
      <c r="J1781" t="b">
        <v>0</v>
      </c>
      <c r="K1781">
        <v>3</v>
      </c>
      <c r="L1781" t="str">
        <f>IF(sensor_data[[#This Row],[HVAC Setting]]&lt;=2, "Low", IF(sensor_data[[#This Row],[HVAC Setting]]=3, "Normal", "High"))</f>
        <v>Normal</v>
      </c>
      <c r="M1781">
        <v>16</v>
      </c>
      <c r="N1781">
        <v>16</v>
      </c>
      <c r="O1781">
        <f>(sensor_data[[#This Row],[Energy Consumption]]-AVERAGE(sensor_data[Energy Consumption]))/_xlfn.STDEV.P(sensor_data[Energy Consumption])</f>
        <v>-6.2809907537376211E-2</v>
      </c>
      <c r="P1781" t="str">
        <f>IF(ABS(sensor_data[[#This Row],[z_zcore]])&gt;3, "Outlier", "Normal")</f>
        <v>Normal</v>
      </c>
      <c r="Q1781">
        <f>AVERAGEIF(sensor_data[Unit ID], sensor_data[[#This Row],[Unit ID]], sensor_data[EC])</f>
        <v>16.782</v>
      </c>
      <c r="R1781">
        <f>IF(ISBLANK(sensor_data[[#This Row],[EC]]), sensor_data[[#This Row],[average]], sensor_data[[#This Row],[EC]])</f>
        <v>16</v>
      </c>
      <c r="S1781" t="str">
        <f>IF(sensor_data[[#This Row],[Filled Energy Consumption]]&gt;AVERAGE(sensor_data[Filled Energy Consumption]), "High", "Low")</f>
        <v>Low</v>
      </c>
      <c r="T1781" t="s">
        <v>84</v>
      </c>
      <c r="U1781" t="b">
        <v>0</v>
      </c>
      <c r="V1781">
        <v>20</v>
      </c>
      <c r="W1781">
        <v>0</v>
      </c>
      <c r="X1781" t="s">
        <v>19</v>
      </c>
    </row>
    <row r="1782" spans="1:24" x14ac:dyDescent="0.3">
      <c r="A1782" s="1">
        <v>45625.778310185182</v>
      </c>
      <c r="B1782" s="1" t="str">
        <f>TEXT(sensor_data[[#This Row],[Timestamp]], "MMMM")</f>
        <v>November</v>
      </c>
      <c r="C17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82" s="2">
        <f>MONTH(sensor_data[[#This Row],[Timestamp]])</f>
        <v>11</v>
      </c>
      <c r="E1782" s="2">
        <f>DAY(sensor_data[[#This Row],[Timestamp]])</f>
        <v>29</v>
      </c>
      <c r="F1782" t="s">
        <v>574</v>
      </c>
      <c r="H1782">
        <v>75.599999999999994</v>
      </c>
      <c r="I1782">
        <v>39.299999999999997</v>
      </c>
      <c r="J1782" t="b">
        <v>1</v>
      </c>
      <c r="K1782">
        <v>5</v>
      </c>
      <c r="L1782" t="str">
        <f>IF(sensor_data[[#This Row],[HVAC Setting]]&lt;=2, "Low", IF(sensor_data[[#This Row],[HVAC Setting]]=3, "Normal", "High"))</f>
        <v>High</v>
      </c>
      <c r="M1782">
        <v>31.65</v>
      </c>
      <c r="N1782">
        <v>31.65</v>
      </c>
      <c r="O1782">
        <f>(sensor_data[[#This Row],[Energy Consumption]]-AVERAGE(sensor_data[Energy Consumption]))/_xlfn.STDEV.P(sensor_data[Energy Consumption])</f>
        <v>0.11917326937338484</v>
      </c>
      <c r="P1782" t="str">
        <f>IF(ABS(sensor_data[[#This Row],[z_zcore]])&gt;3, "Outlier", "Normal")</f>
        <v>Normal</v>
      </c>
      <c r="Q1782">
        <f>AVERAGEIF(sensor_data[Unit ID], sensor_data[[#This Row],[Unit ID]], sensor_data[EC])</f>
        <v>19.849444444444444</v>
      </c>
      <c r="R1782">
        <f>IF(ISBLANK(sensor_data[[#This Row],[EC]]), sensor_data[[#This Row],[average]], sensor_data[[#This Row],[EC]])</f>
        <v>31.65</v>
      </c>
      <c r="S1782" t="str">
        <f>IF(sensor_data[[#This Row],[Filled Energy Consumption]]&gt;AVERAGE(sensor_data[Filled Energy Consumption]), "High", "Low")</f>
        <v>High</v>
      </c>
      <c r="T1782" t="s">
        <v>236</v>
      </c>
      <c r="U1782" t="b">
        <v>1</v>
      </c>
      <c r="V1782">
        <v>13</v>
      </c>
      <c r="W1782">
        <v>1</v>
      </c>
      <c r="X1782" t="s">
        <v>14</v>
      </c>
    </row>
    <row r="1783" spans="1:24" x14ac:dyDescent="0.3">
      <c r="A1783" s="1">
        <v>45526.743171296293</v>
      </c>
      <c r="B1783" s="1" t="str">
        <f>TEXT(sensor_data[[#This Row],[Timestamp]], "MMMM")</f>
        <v>August</v>
      </c>
      <c r="C17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83" s="2">
        <f>MONTH(sensor_data[[#This Row],[Timestamp]])</f>
        <v>8</v>
      </c>
      <c r="E1783" s="2">
        <f>DAY(sensor_data[[#This Row],[Timestamp]])</f>
        <v>22</v>
      </c>
      <c r="F1783" t="s">
        <v>574</v>
      </c>
      <c r="H1783">
        <v>95.4</v>
      </c>
      <c r="I1783">
        <v>47.2</v>
      </c>
      <c r="J1783" t="b">
        <v>1</v>
      </c>
      <c r="K1783">
        <v>5</v>
      </c>
      <c r="L1783" t="str">
        <f>IF(sensor_data[[#This Row],[HVAC Setting]]&lt;=2, "Low", IF(sensor_data[[#This Row],[HVAC Setting]]=3, "Normal", "High"))</f>
        <v>High</v>
      </c>
      <c r="M1783">
        <v>31.72</v>
      </c>
      <c r="N1783">
        <v>31.72</v>
      </c>
      <c r="O1783">
        <f>(sensor_data[[#This Row],[Energy Consumption]]-AVERAGE(sensor_data[Energy Consumption]))/_xlfn.STDEV.P(sensor_data[Energy Consumption])</f>
        <v>0.11998725163432754</v>
      </c>
      <c r="P1783" t="str">
        <f>IF(ABS(sensor_data[[#This Row],[z_zcore]])&gt;3, "Outlier", "Normal")</f>
        <v>Normal</v>
      </c>
      <c r="Q1783">
        <f>AVERAGEIF(sensor_data[Unit ID], sensor_data[[#This Row],[Unit ID]], sensor_data[EC])</f>
        <v>19.849444444444444</v>
      </c>
      <c r="R1783">
        <f>IF(ISBLANK(sensor_data[[#This Row],[EC]]), sensor_data[[#This Row],[average]], sensor_data[[#This Row],[EC]])</f>
        <v>31.72</v>
      </c>
      <c r="S1783" t="str">
        <f>IF(sensor_data[[#This Row],[Filled Energy Consumption]]&gt;AVERAGE(sensor_data[Filled Energy Consumption]), "High", "Low")</f>
        <v>High</v>
      </c>
      <c r="T1783" t="s">
        <v>39</v>
      </c>
      <c r="U1783" t="b">
        <v>1</v>
      </c>
      <c r="V1783">
        <v>16</v>
      </c>
      <c r="W1783">
        <v>1</v>
      </c>
      <c r="X1783" t="s">
        <v>19</v>
      </c>
    </row>
    <row r="1784" spans="1:24" x14ac:dyDescent="0.3">
      <c r="A1784" s="1">
        <v>45308.52616898148</v>
      </c>
      <c r="B1784" s="1" t="str">
        <f>TEXT(sensor_data[[#This Row],[Timestamp]], "MMMM")</f>
        <v>January</v>
      </c>
      <c r="C17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84" s="2">
        <f>MONTH(sensor_data[[#This Row],[Timestamp]])</f>
        <v>1</v>
      </c>
      <c r="E1784" s="2">
        <f>DAY(sensor_data[[#This Row],[Timestamp]])</f>
        <v>17</v>
      </c>
      <c r="F1784" t="s">
        <v>574</v>
      </c>
      <c r="H1784">
        <v>49.4</v>
      </c>
      <c r="I1784">
        <v>27.5</v>
      </c>
      <c r="J1784" t="b">
        <v>0</v>
      </c>
      <c r="K1784">
        <v>4</v>
      </c>
      <c r="L1784" t="str">
        <f>IF(sensor_data[[#This Row],[HVAC Setting]]&lt;=2, "Low", IF(sensor_data[[#This Row],[HVAC Setting]]=3, "Normal", "High"))</f>
        <v>High</v>
      </c>
      <c r="M1784">
        <v>22</v>
      </c>
      <c r="N1784">
        <v>22</v>
      </c>
      <c r="O1784">
        <f>(sensor_data[[#This Row],[Energy Consumption]]-AVERAGE(sensor_data[Energy Consumption]))/_xlfn.STDEV.P(sensor_data[Energy Consumption])</f>
        <v>6.9600005434267524E-3</v>
      </c>
      <c r="P1784" t="str">
        <f>IF(ABS(sensor_data[[#This Row],[z_zcore]])&gt;3, "Outlier", "Normal")</f>
        <v>Normal</v>
      </c>
      <c r="Q1784">
        <f>AVERAGEIF(sensor_data[Unit ID], sensor_data[[#This Row],[Unit ID]], sensor_data[EC])</f>
        <v>19.849444444444444</v>
      </c>
      <c r="R1784">
        <f>IF(ISBLANK(sensor_data[[#This Row],[EC]]), sensor_data[[#This Row],[average]], sensor_data[[#This Row],[EC]])</f>
        <v>22</v>
      </c>
      <c r="S1784" t="str">
        <f>IF(sensor_data[[#This Row],[Filled Energy Consumption]]&gt;AVERAGE(sensor_data[Filled Energy Consumption]), "High", "Low")</f>
        <v>High</v>
      </c>
      <c r="T1784" t="s">
        <v>273</v>
      </c>
      <c r="U1784" t="b">
        <v>0</v>
      </c>
      <c r="V1784">
        <v>8</v>
      </c>
      <c r="W1784">
        <v>0</v>
      </c>
      <c r="X1784" t="s">
        <v>19</v>
      </c>
    </row>
    <row r="1785" spans="1:24" x14ac:dyDescent="0.3">
      <c r="A1785" s="1">
        <v>45494.183263888888</v>
      </c>
      <c r="B1785" s="1" t="str">
        <f>TEXT(sensor_data[[#This Row],[Timestamp]], "MMMM")</f>
        <v>July</v>
      </c>
      <c r="C17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85" s="2">
        <f>MONTH(sensor_data[[#This Row],[Timestamp]])</f>
        <v>7</v>
      </c>
      <c r="E1785" s="2">
        <f>DAY(sensor_data[[#This Row],[Timestamp]])</f>
        <v>21</v>
      </c>
      <c r="F1785" t="s">
        <v>574</v>
      </c>
      <c r="H1785">
        <v>86.8</v>
      </c>
      <c r="I1785">
        <v>63</v>
      </c>
      <c r="J1785" t="b">
        <v>0</v>
      </c>
      <c r="K1785">
        <v>2.5</v>
      </c>
      <c r="L1785" t="str">
        <f>IF(sensor_data[[#This Row],[HVAC Setting]]&lt;=2, "Low", IF(sensor_data[[#This Row],[HVAC Setting]]=3, "Normal", "High"))</f>
        <v>High</v>
      </c>
      <c r="M1785">
        <v>15.23</v>
      </c>
      <c r="N1785">
        <v>15.23</v>
      </c>
      <c r="O1785">
        <f>(sensor_data[[#This Row],[Energy Consumption]]-AVERAGE(sensor_data[Energy Consumption]))/_xlfn.STDEV.P(sensor_data[Energy Consumption])</f>
        <v>-7.1763712407745914E-2</v>
      </c>
      <c r="P1785" t="str">
        <f>IF(ABS(sensor_data[[#This Row],[z_zcore]])&gt;3, "Outlier", "Normal")</f>
        <v>Normal</v>
      </c>
      <c r="Q1785">
        <f>AVERAGEIF(sensor_data[Unit ID], sensor_data[[#This Row],[Unit ID]], sensor_data[EC])</f>
        <v>19.849444444444444</v>
      </c>
      <c r="R1785">
        <f>IF(ISBLANK(sensor_data[[#This Row],[EC]]), sensor_data[[#This Row],[average]], sensor_data[[#This Row],[EC]])</f>
        <v>15.23</v>
      </c>
      <c r="S1785" t="str">
        <f>IF(sensor_data[[#This Row],[Filled Energy Consumption]]&gt;AVERAGE(sensor_data[Filled Energy Consumption]), "High", "Low")</f>
        <v>Low</v>
      </c>
      <c r="T1785" t="s">
        <v>114</v>
      </c>
      <c r="U1785" t="b">
        <v>0</v>
      </c>
      <c r="V1785">
        <v>3</v>
      </c>
      <c r="W1785">
        <v>0</v>
      </c>
      <c r="X1785" t="s">
        <v>19</v>
      </c>
    </row>
    <row r="1786" spans="1:24" x14ac:dyDescent="0.3">
      <c r="A1786" s="1">
        <v>45414.529247685183</v>
      </c>
      <c r="B1786" s="1" t="str">
        <f>TEXT(sensor_data[[#This Row],[Timestamp]], "MMMM")</f>
        <v>May</v>
      </c>
      <c r="C17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86" s="2">
        <f>MONTH(sensor_data[[#This Row],[Timestamp]])</f>
        <v>5</v>
      </c>
      <c r="E1786" s="2">
        <f>DAY(sensor_data[[#This Row],[Timestamp]])</f>
        <v>2</v>
      </c>
      <c r="F1786" t="s">
        <v>574</v>
      </c>
      <c r="H1786">
        <v>63.1</v>
      </c>
      <c r="I1786">
        <v>50.2</v>
      </c>
      <c r="J1786" t="b">
        <v>0</v>
      </c>
      <c r="K1786">
        <v>3</v>
      </c>
      <c r="L1786" t="str">
        <f>IF(sensor_data[[#This Row],[HVAC Setting]]&lt;=2, "Low", IF(sensor_data[[#This Row],[HVAC Setting]]=3, "Normal", "High"))</f>
        <v>Normal</v>
      </c>
      <c r="M1786">
        <v>15</v>
      </c>
      <c r="N1786">
        <v>15</v>
      </c>
      <c r="O1786">
        <f>(sensor_data[[#This Row],[Energy Consumption]]-AVERAGE(sensor_data[Energy Consumption]))/_xlfn.STDEV.P(sensor_data[Energy Consumption])</f>
        <v>-7.4438225550843368E-2</v>
      </c>
      <c r="P1786" t="str">
        <f>IF(ABS(sensor_data[[#This Row],[z_zcore]])&gt;3, "Outlier", "Normal")</f>
        <v>Normal</v>
      </c>
      <c r="Q1786">
        <f>AVERAGEIF(sensor_data[Unit ID], sensor_data[[#This Row],[Unit ID]], sensor_data[EC])</f>
        <v>19.849444444444444</v>
      </c>
      <c r="R1786">
        <f>IF(ISBLANK(sensor_data[[#This Row],[EC]]), sensor_data[[#This Row],[average]], sensor_data[[#This Row],[EC]])</f>
        <v>15</v>
      </c>
      <c r="S1786" t="str">
        <f>IF(sensor_data[[#This Row],[Filled Energy Consumption]]&gt;AVERAGE(sensor_data[Filled Energy Consumption]), "High", "Low")</f>
        <v>Low</v>
      </c>
      <c r="T1786" t="s">
        <v>295</v>
      </c>
      <c r="U1786" t="b">
        <v>0</v>
      </c>
      <c r="V1786">
        <v>18</v>
      </c>
      <c r="W1786">
        <v>0</v>
      </c>
      <c r="X1786" t="s">
        <v>19</v>
      </c>
    </row>
    <row r="1787" spans="1:24" x14ac:dyDescent="0.3">
      <c r="A1787" s="1">
        <v>45618.260266203702</v>
      </c>
      <c r="B1787" s="1" t="str">
        <f>TEXT(sensor_data[[#This Row],[Timestamp]], "MMMM")</f>
        <v>November</v>
      </c>
      <c r="C17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87" s="2">
        <f>MONTH(sensor_data[[#This Row],[Timestamp]])</f>
        <v>11</v>
      </c>
      <c r="E1787" s="2">
        <f>DAY(sensor_data[[#This Row],[Timestamp]])</f>
        <v>22</v>
      </c>
      <c r="F1787" t="s">
        <v>574</v>
      </c>
      <c r="H1787">
        <v>73.900000000000006</v>
      </c>
      <c r="I1787">
        <v>30.9</v>
      </c>
      <c r="J1787" t="b">
        <v>1</v>
      </c>
      <c r="K1787">
        <v>3</v>
      </c>
      <c r="L1787" t="str">
        <f>IF(sensor_data[[#This Row],[HVAC Setting]]&lt;=2, "Low", IF(sensor_data[[#This Row],[HVAC Setting]]=3, "Normal", "High"))</f>
        <v>Normal</v>
      </c>
      <c r="M1787">
        <v>16.3</v>
      </c>
      <c r="N1787">
        <v>16.3</v>
      </c>
      <c r="O1787">
        <f>(sensor_data[[#This Row],[Energy Consumption]]-AVERAGE(sensor_data[Energy Consumption]))/_xlfn.STDEV.P(sensor_data[Energy Consumption])</f>
        <v>-5.9321412133336054E-2</v>
      </c>
      <c r="P1787" t="str">
        <f>IF(ABS(sensor_data[[#This Row],[z_zcore]])&gt;3, "Outlier", "Normal")</f>
        <v>Normal</v>
      </c>
      <c r="Q1787">
        <f>AVERAGEIF(sensor_data[Unit ID], sensor_data[[#This Row],[Unit ID]], sensor_data[EC])</f>
        <v>19.849444444444444</v>
      </c>
      <c r="R1787">
        <f>IF(ISBLANK(sensor_data[[#This Row],[EC]]), sensor_data[[#This Row],[average]], sensor_data[[#This Row],[EC]])</f>
        <v>16.3</v>
      </c>
      <c r="S1787" t="str">
        <f>IF(sensor_data[[#This Row],[Filled Energy Consumption]]&gt;AVERAGE(sensor_data[Filled Energy Consumption]), "High", "Low")</f>
        <v>Low</v>
      </c>
      <c r="T1787" t="s">
        <v>187</v>
      </c>
      <c r="U1787" t="b">
        <v>1</v>
      </c>
      <c r="V1787">
        <v>9</v>
      </c>
      <c r="W1787">
        <v>1</v>
      </c>
      <c r="X1787" t="s">
        <v>14</v>
      </c>
    </row>
    <row r="1788" spans="1:24" x14ac:dyDescent="0.3">
      <c r="A1788" s="1">
        <v>45337.733344907407</v>
      </c>
      <c r="B1788" s="1" t="str">
        <f>TEXT(sensor_data[[#This Row],[Timestamp]], "MMMM")</f>
        <v>February</v>
      </c>
      <c r="C17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88" s="2">
        <f>MONTH(sensor_data[[#This Row],[Timestamp]])</f>
        <v>2</v>
      </c>
      <c r="E1788" s="2">
        <f>DAY(sensor_data[[#This Row],[Timestamp]])</f>
        <v>15</v>
      </c>
      <c r="F1788" t="s">
        <v>574</v>
      </c>
      <c r="H1788">
        <v>40.4</v>
      </c>
      <c r="I1788">
        <v>37.299999999999997</v>
      </c>
      <c r="J1788" t="b">
        <v>0</v>
      </c>
      <c r="K1788">
        <v>5</v>
      </c>
      <c r="L1788" t="str">
        <f>IF(sensor_data[[#This Row],[HVAC Setting]]&lt;=2, "Low", IF(sensor_data[[#This Row],[HVAC Setting]]=3, "Normal", "High"))</f>
        <v>High</v>
      </c>
      <c r="M1788">
        <v>29.7</v>
      </c>
      <c r="N1788">
        <v>29.7</v>
      </c>
      <c r="O1788">
        <f>(sensor_data[[#This Row],[Energy Consumption]]-AVERAGE(sensor_data[Energy Consumption]))/_xlfn.STDEV.P(sensor_data[Energy Consumption])</f>
        <v>9.6498049247123879E-2</v>
      </c>
      <c r="P1788" t="str">
        <f>IF(ABS(sensor_data[[#This Row],[z_zcore]])&gt;3, "Outlier", "Normal")</f>
        <v>Normal</v>
      </c>
      <c r="Q1788">
        <f>AVERAGEIF(sensor_data[Unit ID], sensor_data[[#This Row],[Unit ID]], sensor_data[EC])</f>
        <v>19.849444444444444</v>
      </c>
      <c r="R1788">
        <f>IF(ISBLANK(sensor_data[[#This Row],[EC]]), sensor_data[[#This Row],[average]], sensor_data[[#This Row],[EC]])</f>
        <v>29.7</v>
      </c>
      <c r="S1788" t="str">
        <f>IF(sensor_data[[#This Row],[Filled Energy Consumption]]&gt;AVERAGE(sensor_data[Filled Energy Consumption]), "High", "Low")</f>
        <v>High</v>
      </c>
      <c r="T1788" t="s">
        <v>431</v>
      </c>
      <c r="U1788" t="b">
        <v>0</v>
      </c>
      <c r="V1788">
        <v>21</v>
      </c>
      <c r="W1788">
        <v>1</v>
      </c>
      <c r="X1788" t="s">
        <v>19</v>
      </c>
    </row>
    <row r="1789" spans="1:24" x14ac:dyDescent="0.3">
      <c r="A1789" s="1">
        <v>45480.584930555553</v>
      </c>
      <c r="B1789" s="1" t="str">
        <f>TEXT(sensor_data[[#This Row],[Timestamp]], "MMMM")</f>
        <v>July</v>
      </c>
      <c r="C17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89" s="2">
        <f>MONTH(sensor_data[[#This Row],[Timestamp]])</f>
        <v>7</v>
      </c>
      <c r="E1789" s="2">
        <f>DAY(sensor_data[[#This Row],[Timestamp]])</f>
        <v>7</v>
      </c>
      <c r="F1789" t="s">
        <v>574</v>
      </c>
      <c r="H1789">
        <v>97.4</v>
      </c>
      <c r="I1789">
        <v>47.9</v>
      </c>
      <c r="J1789" t="b">
        <v>0</v>
      </c>
      <c r="K1789">
        <v>4.5</v>
      </c>
      <c r="L1789" t="str">
        <f>IF(sensor_data[[#This Row],[HVAC Setting]]&lt;=2, "Low", IF(sensor_data[[#This Row],[HVAC Setting]]=3, "Normal", "High"))</f>
        <v>High</v>
      </c>
      <c r="O1789">
        <f>(sensor_data[[#This Row],[Energy Consumption]]-AVERAGE(sensor_data[Energy Consumption]))/_xlfn.STDEV.P(sensor_data[Energy Consumption])</f>
        <v>-0.24886299575285079</v>
      </c>
      <c r="P1789" t="str">
        <f>IF(ABS(sensor_data[[#This Row],[z_zcore]])&gt;3, "Outlier", "Normal")</f>
        <v>Normal</v>
      </c>
      <c r="Q1789">
        <f>AVERAGEIF(sensor_data[Unit ID], sensor_data[[#This Row],[Unit ID]], sensor_data[EC])</f>
        <v>19.849444444444444</v>
      </c>
      <c r="R1789">
        <f>IF(ISBLANK(sensor_data[[#This Row],[EC]]), sensor_data[[#This Row],[average]], sensor_data[[#This Row],[EC]])</f>
        <v>19.849444444444444</v>
      </c>
      <c r="S1789" t="str">
        <f>IF(sensor_data[[#This Row],[Filled Energy Consumption]]&gt;AVERAGE(sensor_data[Filled Energy Consumption]), "High", "Low")</f>
        <v>High</v>
      </c>
      <c r="T1789" t="s">
        <v>553</v>
      </c>
      <c r="U1789" t="b">
        <v>0</v>
      </c>
      <c r="V1789">
        <v>2</v>
      </c>
      <c r="W1789">
        <v>0</v>
      </c>
      <c r="X1789" t="s">
        <v>19</v>
      </c>
    </row>
    <row r="1790" spans="1:24" x14ac:dyDescent="0.3">
      <c r="A1790" s="1">
        <v>45340.302187499998</v>
      </c>
      <c r="B1790" s="1" t="str">
        <f>TEXT(sensor_data[[#This Row],[Timestamp]], "MMMM")</f>
        <v>February</v>
      </c>
      <c r="C17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90" s="2">
        <f>MONTH(sensor_data[[#This Row],[Timestamp]])</f>
        <v>2</v>
      </c>
      <c r="E1790" s="2">
        <f>DAY(sensor_data[[#This Row],[Timestamp]])</f>
        <v>18</v>
      </c>
      <c r="F1790" t="s">
        <v>574</v>
      </c>
      <c r="H1790">
        <v>58.9</v>
      </c>
      <c r="I1790">
        <v>30.7</v>
      </c>
      <c r="J1790" t="b">
        <v>1</v>
      </c>
      <c r="K1790">
        <v>4.5</v>
      </c>
      <c r="L1790" t="str">
        <f>IF(sensor_data[[#This Row],[HVAC Setting]]&lt;=2, "Low", IF(sensor_data[[#This Row],[HVAC Setting]]=3, "Normal", "High"))</f>
        <v>High</v>
      </c>
      <c r="M1790">
        <v>26.17</v>
      </c>
      <c r="N1790">
        <v>26.17</v>
      </c>
      <c r="O1790">
        <f>(sensor_data[[#This Row],[Energy Consumption]]-AVERAGE(sensor_data[Energy Consumption]))/_xlfn.STDEV.P(sensor_data[Energy Consumption])</f>
        <v>5.5450086659584834E-2</v>
      </c>
      <c r="P1790" t="str">
        <f>IF(ABS(sensor_data[[#This Row],[z_zcore]])&gt;3, "Outlier", "Normal")</f>
        <v>Normal</v>
      </c>
      <c r="Q1790">
        <f>AVERAGEIF(sensor_data[Unit ID], sensor_data[[#This Row],[Unit ID]], sensor_data[EC])</f>
        <v>19.849444444444444</v>
      </c>
      <c r="R1790">
        <f>IF(ISBLANK(sensor_data[[#This Row],[EC]]), sensor_data[[#This Row],[average]], sensor_data[[#This Row],[EC]])</f>
        <v>26.17</v>
      </c>
      <c r="S1790" t="str">
        <f>IF(sensor_data[[#This Row],[Filled Energy Consumption]]&gt;AVERAGE(sensor_data[Filled Energy Consumption]), "High", "Low")</f>
        <v>High</v>
      </c>
      <c r="T1790" t="s">
        <v>224</v>
      </c>
      <c r="U1790" t="b">
        <v>1</v>
      </c>
      <c r="V1790">
        <v>1</v>
      </c>
      <c r="W1790">
        <v>1</v>
      </c>
      <c r="X1790" t="s">
        <v>17</v>
      </c>
    </row>
    <row r="1791" spans="1:24" x14ac:dyDescent="0.3">
      <c r="A1791" s="1">
        <v>45555.066967592589</v>
      </c>
      <c r="B1791" s="1" t="str">
        <f>TEXT(sensor_data[[#This Row],[Timestamp]], "MMMM")</f>
        <v>September</v>
      </c>
      <c r="C17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91" s="2">
        <f>MONTH(sensor_data[[#This Row],[Timestamp]])</f>
        <v>9</v>
      </c>
      <c r="E1791" s="2">
        <f>DAY(sensor_data[[#This Row],[Timestamp]])</f>
        <v>20</v>
      </c>
      <c r="F1791" t="s">
        <v>574</v>
      </c>
      <c r="H1791">
        <v>63.7</v>
      </c>
      <c r="I1791">
        <v>39.9</v>
      </c>
      <c r="J1791" t="b">
        <v>0</v>
      </c>
      <c r="K1791">
        <v>2</v>
      </c>
      <c r="L1791" t="str">
        <f>IF(sensor_data[[#This Row],[HVAC Setting]]&lt;=2, "Low", IF(sensor_data[[#This Row],[HVAC Setting]]=3, "Normal", "High"))</f>
        <v>Low</v>
      </c>
      <c r="M1791">
        <v>10</v>
      </c>
      <c r="N1791">
        <v>10</v>
      </c>
      <c r="O1791">
        <f>(sensor_data[[#This Row],[Energy Consumption]]-AVERAGE(sensor_data[Energy Consumption]))/_xlfn.STDEV.P(sensor_data[Energy Consumption])</f>
        <v>-0.13257981561817916</v>
      </c>
      <c r="P1791" t="str">
        <f>IF(ABS(sensor_data[[#This Row],[z_zcore]])&gt;3, "Outlier", "Normal")</f>
        <v>Normal</v>
      </c>
      <c r="Q1791">
        <f>AVERAGEIF(sensor_data[Unit ID], sensor_data[[#This Row],[Unit ID]], sensor_data[EC])</f>
        <v>19.849444444444444</v>
      </c>
      <c r="R1791">
        <f>IF(ISBLANK(sensor_data[[#This Row],[EC]]), sensor_data[[#This Row],[average]], sensor_data[[#This Row],[EC]])</f>
        <v>10</v>
      </c>
      <c r="S1791" t="str">
        <f>IF(sensor_data[[#This Row],[Filled Energy Consumption]]&gt;AVERAGE(sensor_data[Filled Energy Consumption]), "High", "Low")</f>
        <v>Low</v>
      </c>
      <c r="T1791" t="s">
        <v>219</v>
      </c>
      <c r="U1791" t="b">
        <v>0</v>
      </c>
      <c r="V1791">
        <v>9</v>
      </c>
      <c r="W1791">
        <v>0</v>
      </c>
      <c r="X1791" t="s">
        <v>19</v>
      </c>
    </row>
    <row r="1792" spans="1:24" x14ac:dyDescent="0.3">
      <c r="A1792" s="1">
        <v>45379.425324074073</v>
      </c>
      <c r="B1792" s="1" t="str">
        <f>TEXT(sensor_data[[#This Row],[Timestamp]], "MMMM")</f>
        <v>March</v>
      </c>
      <c r="C17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92" s="2">
        <f>MONTH(sensor_data[[#This Row],[Timestamp]])</f>
        <v>3</v>
      </c>
      <c r="E1792" s="2">
        <f>DAY(sensor_data[[#This Row],[Timestamp]])</f>
        <v>28</v>
      </c>
      <c r="F1792" t="s">
        <v>574</v>
      </c>
      <c r="H1792">
        <v>64.599999999999994</v>
      </c>
      <c r="I1792">
        <v>59.9</v>
      </c>
      <c r="J1792" t="b">
        <v>0</v>
      </c>
      <c r="K1792">
        <v>2</v>
      </c>
      <c r="L1792" t="str">
        <f>IF(sensor_data[[#This Row],[HVAC Setting]]&lt;=2, "Low", IF(sensor_data[[#This Row],[HVAC Setting]]=3, "Normal", "High"))</f>
        <v>Low</v>
      </c>
      <c r="M1792">
        <v>10</v>
      </c>
      <c r="N1792">
        <v>10</v>
      </c>
      <c r="O1792">
        <f>(sensor_data[[#This Row],[Energy Consumption]]-AVERAGE(sensor_data[Energy Consumption]))/_xlfn.STDEV.P(sensor_data[Energy Consumption])</f>
        <v>-0.13257981561817916</v>
      </c>
      <c r="P1792" t="str">
        <f>IF(ABS(sensor_data[[#This Row],[z_zcore]])&gt;3, "Outlier", "Normal")</f>
        <v>Normal</v>
      </c>
      <c r="Q1792">
        <f>AVERAGEIF(sensor_data[Unit ID], sensor_data[[#This Row],[Unit ID]], sensor_data[EC])</f>
        <v>19.849444444444444</v>
      </c>
      <c r="R1792">
        <f>IF(ISBLANK(sensor_data[[#This Row],[EC]]), sensor_data[[#This Row],[average]], sensor_data[[#This Row],[EC]])</f>
        <v>10</v>
      </c>
      <c r="S1792" t="str">
        <f>IF(sensor_data[[#This Row],[Filled Energy Consumption]]&gt;AVERAGE(sensor_data[Filled Energy Consumption]), "High", "Low")</f>
        <v>Low</v>
      </c>
      <c r="T1792" t="s">
        <v>299</v>
      </c>
      <c r="U1792" t="b">
        <v>0</v>
      </c>
      <c r="V1792">
        <v>23</v>
      </c>
      <c r="W1792">
        <v>0</v>
      </c>
      <c r="X1792" t="s">
        <v>17</v>
      </c>
    </row>
    <row r="1793" spans="1:24" x14ac:dyDescent="0.3">
      <c r="A1793" s="1">
        <v>45609.730775462966</v>
      </c>
      <c r="B1793" s="1" t="str">
        <f>TEXT(sensor_data[[#This Row],[Timestamp]], "MMMM")</f>
        <v>November</v>
      </c>
      <c r="C17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93" s="2">
        <f>MONTH(sensor_data[[#This Row],[Timestamp]])</f>
        <v>11</v>
      </c>
      <c r="E1793" s="2">
        <f>DAY(sensor_data[[#This Row],[Timestamp]])</f>
        <v>13</v>
      </c>
      <c r="F1793" t="s">
        <v>574</v>
      </c>
      <c r="H1793">
        <v>72.3</v>
      </c>
      <c r="I1793">
        <v>59.3</v>
      </c>
      <c r="J1793" t="b">
        <v>0</v>
      </c>
      <c r="K1793">
        <v>3</v>
      </c>
      <c r="L1793" t="str">
        <f>IF(sensor_data[[#This Row],[HVAC Setting]]&lt;=2, "Low", IF(sensor_data[[#This Row],[HVAC Setting]]=3, "Normal", "High"))</f>
        <v>Normal</v>
      </c>
      <c r="M1793">
        <v>16.5</v>
      </c>
      <c r="N1793">
        <v>16.5</v>
      </c>
      <c r="O1793">
        <f>(sensor_data[[#This Row],[Energy Consumption]]-AVERAGE(sensor_data[Energy Consumption]))/_xlfn.STDEV.P(sensor_data[Energy Consumption])</f>
        <v>-5.6995748530642633E-2</v>
      </c>
      <c r="P1793" t="str">
        <f>IF(ABS(sensor_data[[#This Row],[z_zcore]])&gt;3, "Outlier", "Normal")</f>
        <v>Normal</v>
      </c>
      <c r="Q1793">
        <f>AVERAGEIF(sensor_data[Unit ID], sensor_data[[#This Row],[Unit ID]], sensor_data[EC])</f>
        <v>19.849444444444444</v>
      </c>
      <c r="R1793">
        <f>IF(ISBLANK(sensor_data[[#This Row],[EC]]), sensor_data[[#This Row],[average]], sensor_data[[#This Row],[EC]])</f>
        <v>16.5</v>
      </c>
      <c r="S1793" t="str">
        <f>IF(sensor_data[[#This Row],[Filled Energy Consumption]]&gt;AVERAGE(sensor_data[Filled Energy Consumption]), "High", "Low")</f>
        <v>Low</v>
      </c>
      <c r="T1793" t="s">
        <v>67</v>
      </c>
      <c r="U1793" t="b">
        <v>0</v>
      </c>
      <c r="V1793">
        <v>7</v>
      </c>
      <c r="W1793">
        <v>1</v>
      </c>
      <c r="X1793" t="s">
        <v>19</v>
      </c>
    </row>
    <row r="1794" spans="1:24" x14ac:dyDescent="0.3">
      <c r="A1794" s="1">
        <v>45457.671493055554</v>
      </c>
      <c r="B1794" s="1" t="str">
        <f>TEXT(sensor_data[[#This Row],[Timestamp]], "MMMM")</f>
        <v>June</v>
      </c>
      <c r="C17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94" s="2">
        <f>MONTH(sensor_data[[#This Row],[Timestamp]])</f>
        <v>6</v>
      </c>
      <c r="E1794" s="2">
        <f>DAY(sensor_data[[#This Row],[Timestamp]])</f>
        <v>14</v>
      </c>
      <c r="F1794" t="s">
        <v>574</v>
      </c>
      <c r="H1794">
        <v>82.4</v>
      </c>
      <c r="I1794">
        <v>53.6</v>
      </c>
      <c r="J1794" t="b">
        <v>0</v>
      </c>
      <c r="K1794">
        <v>3</v>
      </c>
      <c r="L1794" t="str">
        <f>IF(sensor_data[[#This Row],[HVAC Setting]]&lt;=2, "Low", IF(sensor_data[[#This Row],[HVAC Setting]]=3, "Normal", "High"))</f>
        <v>Normal</v>
      </c>
      <c r="M1794">
        <v>15</v>
      </c>
      <c r="N1794">
        <v>15</v>
      </c>
      <c r="O1794">
        <f>(sensor_data[[#This Row],[Energy Consumption]]-AVERAGE(sensor_data[Energy Consumption]))/_xlfn.STDEV.P(sensor_data[Energy Consumption])</f>
        <v>-7.4438225550843368E-2</v>
      </c>
      <c r="P1794" t="str">
        <f>IF(ABS(sensor_data[[#This Row],[z_zcore]])&gt;3, "Outlier", "Normal")</f>
        <v>Normal</v>
      </c>
      <c r="Q1794">
        <f>AVERAGEIF(sensor_data[Unit ID], sensor_data[[#This Row],[Unit ID]], sensor_data[EC])</f>
        <v>19.849444444444444</v>
      </c>
      <c r="R1794">
        <f>IF(ISBLANK(sensor_data[[#This Row],[EC]]), sensor_data[[#This Row],[average]], sensor_data[[#This Row],[EC]])</f>
        <v>15</v>
      </c>
      <c r="S1794" t="str">
        <f>IF(sensor_data[[#This Row],[Filled Energy Consumption]]&gt;AVERAGE(sensor_data[Filled Energy Consumption]), "High", "Low")</f>
        <v>Low</v>
      </c>
      <c r="T1794" t="s">
        <v>347</v>
      </c>
      <c r="U1794" t="b">
        <v>0</v>
      </c>
      <c r="V1794">
        <v>7</v>
      </c>
      <c r="W1794">
        <v>0</v>
      </c>
      <c r="X1794" t="s">
        <v>17</v>
      </c>
    </row>
    <row r="1795" spans="1:24" x14ac:dyDescent="0.3">
      <c r="A1795" s="1">
        <v>45332.679907407408</v>
      </c>
      <c r="B1795" s="1" t="str">
        <f>TEXT(sensor_data[[#This Row],[Timestamp]], "MMMM")</f>
        <v>February</v>
      </c>
      <c r="C17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95" s="2">
        <f>MONTH(sensor_data[[#This Row],[Timestamp]])</f>
        <v>2</v>
      </c>
      <c r="E1795" s="2">
        <f>DAY(sensor_data[[#This Row],[Timestamp]])</f>
        <v>10</v>
      </c>
      <c r="F1795" t="s">
        <v>574</v>
      </c>
      <c r="H1795">
        <v>56.7</v>
      </c>
      <c r="I1795">
        <v>28.1</v>
      </c>
      <c r="J1795" t="b">
        <v>1</v>
      </c>
      <c r="K1795">
        <v>5</v>
      </c>
      <c r="L1795" t="str">
        <f>IF(sensor_data[[#This Row],[HVAC Setting]]&lt;=2, "Low", IF(sensor_data[[#This Row],[HVAC Setting]]=3, "Normal", "High"))</f>
        <v>High</v>
      </c>
      <c r="M1795">
        <v>27.69</v>
      </c>
      <c r="N1795">
        <v>27.69</v>
      </c>
      <c r="O1795">
        <f>(sensor_data[[#This Row],[Energy Consumption]]-AVERAGE(sensor_data[Energy Consumption]))/_xlfn.STDEV.P(sensor_data[Energy Consumption])</f>
        <v>7.3125130040054914E-2</v>
      </c>
      <c r="P1795" t="str">
        <f>IF(ABS(sensor_data[[#This Row],[z_zcore]])&gt;3, "Outlier", "Normal")</f>
        <v>Normal</v>
      </c>
      <c r="Q1795">
        <f>AVERAGEIF(sensor_data[Unit ID], sensor_data[[#This Row],[Unit ID]], sensor_data[EC])</f>
        <v>19.849444444444444</v>
      </c>
      <c r="R1795">
        <f>IF(ISBLANK(sensor_data[[#This Row],[EC]]), sensor_data[[#This Row],[average]], sensor_data[[#This Row],[EC]])</f>
        <v>27.69</v>
      </c>
      <c r="S1795" t="str">
        <f>IF(sensor_data[[#This Row],[Filled Energy Consumption]]&gt;AVERAGE(sensor_data[Filled Energy Consumption]), "High", "Low")</f>
        <v>High</v>
      </c>
      <c r="T1795" t="s">
        <v>77</v>
      </c>
      <c r="U1795" t="b">
        <v>1</v>
      </c>
      <c r="V1795">
        <v>21</v>
      </c>
      <c r="W1795">
        <v>1</v>
      </c>
      <c r="X1795" t="s">
        <v>14</v>
      </c>
    </row>
    <row r="1796" spans="1:24" x14ac:dyDescent="0.3">
      <c r="A1796" s="1">
        <v>45597.322291666664</v>
      </c>
      <c r="B1796" s="1" t="str">
        <f>TEXT(sensor_data[[#This Row],[Timestamp]], "MMMM")</f>
        <v>November</v>
      </c>
      <c r="C17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796" s="2">
        <f>MONTH(sensor_data[[#This Row],[Timestamp]])</f>
        <v>11</v>
      </c>
      <c r="E1796" s="2">
        <f>DAY(sensor_data[[#This Row],[Timestamp]])</f>
        <v>1</v>
      </c>
      <c r="F1796" t="s">
        <v>574</v>
      </c>
      <c r="H1796">
        <v>78.599999999999994</v>
      </c>
      <c r="I1796">
        <v>51.3</v>
      </c>
      <c r="J1796" t="b">
        <v>0</v>
      </c>
      <c r="K1796">
        <v>2</v>
      </c>
      <c r="L1796" t="str">
        <f>IF(sensor_data[[#This Row],[HVAC Setting]]&lt;=2, "Low", IF(sensor_data[[#This Row],[HVAC Setting]]=3, "Normal", "High"))</f>
        <v>Low</v>
      </c>
      <c r="M1796">
        <v>10</v>
      </c>
      <c r="N1796">
        <v>10</v>
      </c>
      <c r="O1796">
        <f>(sensor_data[[#This Row],[Energy Consumption]]-AVERAGE(sensor_data[Energy Consumption]))/_xlfn.STDEV.P(sensor_data[Energy Consumption])</f>
        <v>-0.13257981561817916</v>
      </c>
      <c r="P1796" t="str">
        <f>IF(ABS(sensor_data[[#This Row],[z_zcore]])&gt;3, "Outlier", "Normal")</f>
        <v>Normal</v>
      </c>
      <c r="Q1796">
        <f>AVERAGEIF(sensor_data[Unit ID], sensor_data[[#This Row],[Unit ID]], sensor_data[EC])</f>
        <v>19.849444444444444</v>
      </c>
      <c r="R1796">
        <f>IF(ISBLANK(sensor_data[[#This Row],[EC]]), sensor_data[[#This Row],[average]], sensor_data[[#This Row],[EC]])</f>
        <v>10</v>
      </c>
      <c r="S1796" t="str">
        <f>IF(sensor_data[[#This Row],[Filled Energy Consumption]]&gt;AVERAGE(sensor_data[Filled Energy Consumption]), "High", "Low")</f>
        <v>Low</v>
      </c>
      <c r="T1796" t="s">
        <v>171</v>
      </c>
      <c r="U1796" t="b">
        <v>0</v>
      </c>
      <c r="V1796">
        <v>10</v>
      </c>
      <c r="W1796">
        <v>1</v>
      </c>
      <c r="X1796" t="s">
        <v>19</v>
      </c>
    </row>
    <row r="1797" spans="1:24" x14ac:dyDescent="0.3">
      <c r="A1797" s="1">
        <v>45296.846446759257</v>
      </c>
      <c r="B1797" s="1" t="str">
        <f>TEXT(sensor_data[[#This Row],[Timestamp]], "MMMM")</f>
        <v>January</v>
      </c>
      <c r="C17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797" s="2">
        <f>MONTH(sensor_data[[#This Row],[Timestamp]])</f>
        <v>1</v>
      </c>
      <c r="E1797" s="2">
        <f>DAY(sensor_data[[#This Row],[Timestamp]])</f>
        <v>5</v>
      </c>
      <c r="F1797" t="s">
        <v>574</v>
      </c>
      <c r="H1797">
        <v>40.799999999999997</v>
      </c>
      <c r="I1797">
        <v>29.6</v>
      </c>
      <c r="J1797" t="b">
        <v>1</v>
      </c>
      <c r="K1797">
        <v>5</v>
      </c>
      <c r="L1797" t="str">
        <f>IF(sensor_data[[#This Row],[HVAC Setting]]&lt;=2, "Low", IF(sensor_data[[#This Row],[HVAC Setting]]=3, "Normal", "High"))</f>
        <v>High</v>
      </c>
      <c r="M1797">
        <v>32.39</v>
      </c>
      <c r="N1797">
        <v>32.39</v>
      </c>
      <c r="O1797">
        <f>(sensor_data[[#This Row],[Energy Consumption]]-AVERAGE(sensor_data[Energy Consumption]))/_xlfn.STDEV.P(sensor_data[Energy Consumption])</f>
        <v>0.12777822470335057</v>
      </c>
      <c r="P1797" t="str">
        <f>IF(ABS(sensor_data[[#This Row],[z_zcore]])&gt;3, "Outlier", "Normal")</f>
        <v>Normal</v>
      </c>
      <c r="Q1797">
        <f>AVERAGEIF(sensor_data[Unit ID], sensor_data[[#This Row],[Unit ID]], sensor_data[EC])</f>
        <v>19.849444444444444</v>
      </c>
      <c r="R1797">
        <f>IF(ISBLANK(sensor_data[[#This Row],[EC]]), sensor_data[[#This Row],[average]], sensor_data[[#This Row],[EC]])</f>
        <v>32.39</v>
      </c>
      <c r="S1797" t="str">
        <f>IF(sensor_data[[#This Row],[Filled Energy Consumption]]&gt;AVERAGE(sensor_data[Filled Energy Consumption]), "High", "Low")</f>
        <v>High</v>
      </c>
      <c r="T1797" t="s">
        <v>516</v>
      </c>
      <c r="U1797" t="b">
        <v>1</v>
      </c>
      <c r="V1797">
        <v>18</v>
      </c>
      <c r="W1797">
        <v>0</v>
      </c>
      <c r="X1797" t="s">
        <v>19</v>
      </c>
    </row>
    <row r="1798" spans="1:24" x14ac:dyDescent="0.3">
      <c r="A1798" s="1">
        <v>45532.508125</v>
      </c>
      <c r="B1798" s="1" t="str">
        <f>TEXT(sensor_data[[#This Row],[Timestamp]], "MMMM")</f>
        <v>August</v>
      </c>
      <c r="C17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798" s="2">
        <f>MONTH(sensor_data[[#This Row],[Timestamp]])</f>
        <v>8</v>
      </c>
      <c r="E1798" s="2">
        <f>DAY(sensor_data[[#This Row],[Timestamp]])</f>
        <v>28</v>
      </c>
      <c r="F1798" t="s">
        <v>574</v>
      </c>
      <c r="H1798">
        <v>81.599999999999994</v>
      </c>
      <c r="I1798">
        <v>52.7</v>
      </c>
      <c r="J1798" t="b">
        <v>0</v>
      </c>
      <c r="K1798">
        <v>3</v>
      </c>
      <c r="L1798" t="str">
        <f>IF(sensor_data[[#This Row],[HVAC Setting]]&lt;=2, "Low", IF(sensor_data[[#This Row],[HVAC Setting]]=3, "Normal", "High"))</f>
        <v>Normal</v>
      </c>
      <c r="O1798">
        <f>(sensor_data[[#This Row],[Energy Consumption]]-AVERAGE(sensor_data[Energy Consumption]))/_xlfn.STDEV.P(sensor_data[Energy Consumption])</f>
        <v>-0.24886299575285079</v>
      </c>
      <c r="P1798" t="str">
        <f>IF(ABS(sensor_data[[#This Row],[z_zcore]])&gt;3, "Outlier", "Normal")</f>
        <v>Normal</v>
      </c>
      <c r="Q1798">
        <f>AVERAGEIF(sensor_data[Unit ID], sensor_data[[#This Row],[Unit ID]], sensor_data[EC])</f>
        <v>19.849444444444444</v>
      </c>
      <c r="R1798">
        <f>IF(ISBLANK(sensor_data[[#This Row],[EC]]), sensor_data[[#This Row],[average]], sensor_data[[#This Row],[EC]])</f>
        <v>19.849444444444444</v>
      </c>
      <c r="S1798" t="str">
        <f>IF(sensor_data[[#This Row],[Filled Energy Consumption]]&gt;AVERAGE(sensor_data[Filled Energy Consumption]), "High", "Low")</f>
        <v>High</v>
      </c>
      <c r="T1798" t="s">
        <v>378</v>
      </c>
      <c r="U1798" t="b">
        <v>0</v>
      </c>
      <c r="V1798">
        <v>16</v>
      </c>
      <c r="W1798">
        <v>0</v>
      </c>
      <c r="X1798" t="s">
        <v>17</v>
      </c>
    </row>
    <row r="1799" spans="1:24" x14ac:dyDescent="0.3">
      <c r="A1799" s="1">
        <v>45471.970717592594</v>
      </c>
      <c r="B1799" s="1" t="str">
        <f>TEXT(sensor_data[[#This Row],[Timestamp]], "MMMM")</f>
        <v>June</v>
      </c>
      <c r="C17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799" s="2">
        <f>MONTH(sensor_data[[#This Row],[Timestamp]])</f>
        <v>6</v>
      </c>
      <c r="E1799" s="2">
        <f>DAY(sensor_data[[#This Row],[Timestamp]])</f>
        <v>28</v>
      </c>
      <c r="F1799" t="s">
        <v>574</v>
      </c>
      <c r="H1799">
        <v>96.8</v>
      </c>
      <c r="I1799">
        <v>50.6</v>
      </c>
      <c r="J1799" t="b">
        <v>0</v>
      </c>
      <c r="K1799">
        <v>3</v>
      </c>
      <c r="L1799" t="str">
        <f>IF(sensor_data[[#This Row],[HVAC Setting]]&lt;=2, "Low", IF(sensor_data[[#This Row],[HVAC Setting]]=3, "Normal", "High"))</f>
        <v>Normal</v>
      </c>
      <c r="M1799">
        <v>17</v>
      </c>
      <c r="N1799">
        <v>17</v>
      </c>
      <c r="O1799">
        <f>(sensor_data[[#This Row],[Energy Consumption]]-AVERAGE(sensor_data[Energy Consumption]))/_xlfn.STDEV.P(sensor_data[Energy Consumption])</f>
        <v>-5.1181589523909048E-2</v>
      </c>
      <c r="P1799" t="str">
        <f>IF(ABS(sensor_data[[#This Row],[z_zcore]])&gt;3, "Outlier", "Normal")</f>
        <v>Normal</v>
      </c>
      <c r="Q1799">
        <f>AVERAGEIF(sensor_data[Unit ID], sensor_data[[#This Row],[Unit ID]], sensor_data[EC])</f>
        <v>19.849444444444444</v>
      </c>
      <c r="R1799">
        <f>IF(ISBLANK(sensor_data[[#This Row],[EC]]), sensor_data[[#This Row],[average]], sensor_data[[#This Row],[EC]])</f>
        <v>17</v>
      </c>
      <c r="S1799" t="str">
        <f>IF(sensor_data[[#This Row],[Filled Energy Consumption]]&gt;AVERAGE(sensor_data[Filled Energy Consumption]), "High", "Low")</f>
        <v>Low</v>
      </c>
      <c r="T1799" t="s">
        <v>184</v>
      </c>
      <c r="U1799" t="b">
        <v>0</v>
      </c>
      <c r="V1799">
        <v>12</v>
      </c>
      <c r="W1799">
        <v>0</v>
      </c>
      <c r="X1799" t="s">
        <v>19</v>
      </c>
    </row>
    <row r="1800" spans="1:24" x14ac:dyDescent="0.3">
      <c r="A1800" s="1">
        <v>45368.589085648149</v>
      </c>
      <c r="B1800" s="1" t="str">
        <f>TEXT(sensor_data[[#This Row],[Timestamp]], "MMMM")</f>
        <v>March</v>
      </c>
      <c r="C18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00" s="2">
        <f>MONTH(sensor_data[[#This Row],[Timestamp]])</f>
        <v>3</v>
      </c>
      <c r="E1800" s="2">
        <f>DAY(sensor_data[[#This Row],[Timestamp]])</f>
        <v>17</v>
      </c>
      <c r="F1800" t="s">
        <v>574</v>
      </c>
      <c r="H1800">
        <v>61</v>
      </c>
      <c r="I1800">
        <v>59.7</v>
      </c>
      <c r="J1800" t="b">
        <v>0</v>
      </c>
      <c r="K1800">
        <v>1.5</v>
      </c>
      <c r="L1800" t="str">
        <f>IF(sensor_data[[#This Row],[HVAC Setting]]&lt;=2, "Low", IF(sensor_data[[#This Row],[HVAC Setting]]=3, "Normal", "High"))</f>
        <v>Low</v>
      </c>
      <c r="M1800">
        <v>8.93</v>
      </c>
      <c r="N1800">
        <v>8.93</v>
      </c>
      <c r="O1800">
        <f>(sensor_data[[#This Row],[Energy Consumption]]-AVERAGE(sensor_data[Energy Consumption]))/_xlfn.STDEV.P(sensor_data[Energy Consumption])</f>
        <v>-0.14502211589258904</v>
      </c>
      <c r="P1800" t="str">
        <f>IF(ABS(sensor_data[[#This Row],[z_zcore]])&gt;3, "Outlier", "Normal")</f>
        <v>Normal</v>
      </c>
      <c r="Q1800">
        <f>AVERAGEIF(sensor_data[Unit ID], sensor_data[[#This Row],[Unit ID]], sensor_data[EC])</f>
        <v>19.849444444444444</v>
      </c>
      <c r="R1800">
        <f>IF(ISBLANK(sensor_data[[#This Row],[EC]]), sensor_data[[#This Row],[average]], sensor_data[[#This Row],[EC]])</f>
        <v>8.93</v>
      </c>
      <c r="S1800" t="str">
        <f>IF(sensor_data[[#This Row],[Filled Energy Consumption]]&gt;AVERAGE(sensor_data[Filled Energy Consumption]), "High", "Low")</f>
        <v>Low</v>
      </c>
      <c r="T1800" t="s">
        <v>25</v>
      </c>
      <c r="U1800" t="b">
        <v>0</v>
      </c>
      <c r="V1800">
        <v>9</v>
      </c>
      <c r="W1800">
        <v>1</v>
      </c>
      <c r="X1800" t="s">
        <v>19</v>
      </c>
    </row>
    <row r="1801" spans="1:24" x14ac:dyDescent="0.3">
      <c r="A1801" s="1">
        <v>45387.881736111114</v>
      </c>
      <c r="B1801" s="1" t="str">
        <f>TEXT(sensor_data[[#This Row],[Timestamp]], "MMMM")</f>
        <v>April</v>
      </c>
      <c r="C18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01" s="2">
        <f>MONTH(sensor_data[[#This Row],[Timestamp]])</f>
        <v>4</v>
      </c>
      <c r="E1801" s="2">
        <f>DAY(sensor_data[[#This Row],[Timestamp]])</f>
        <v>5</v>
      </c>
      <c r="F1801" t="s">
        <v>574</v>
      </c>
      <c r="H1801">
        <v>70.099999999999994</v>
      </c>
      <c r="I1801">
        <v>35.4</v>
      </c>
      <c r="J1801" t="b">
        <v>1</v>
      </c>
      <c r="K1801">
        <v>4</v>
      </c>
      <c r="L1801" t="str">
        <f>IF(sensor_data[[#This Row],[HVAC Setting]]&lt;=2, "Low", IF(sensor_data[[#This Row],[HVAC Setting]]=3, "Normal", "High"))</f>
        <v>High</v>
      </c>
      <c r="M1801">
        <v>22.01</v>
      </c>
      <c r="N1801">
        <v>22.01</v>
      </c>
      <c r="O1801">
        <f>(sensor_data[[#This Row],[Energy Consumption]]-AVERAGE(sensor_data[Energy Consumption]))/_xlfn.STDEV.P(sensor_data[Energy Consumption])</f>
        <v>7.0762837235614417E-3</v>
      </c>
      <c r="P1801" t="str">
        <f>IF(ABS(sensor_data[[#This Row],[z_zcore]])&gt;3, "Outlier", "Normal")</f>
        <v>Normal</v>
      </c>
      <c r="Q1801">
        <f>AVERAGEIF(sensor_data[Unit ID], sensor_data[[#This Row],[Unit ID]], sensor_data[EC])</f>
        <v>19.849444444444444</v>
      </c>
      <c r="R1801">
        <f>IF(ISBLANK(sensor_data[[#This Row],[EC]]), sensor_data[[#This Row],[average]], sensor_data[[#This Row],[EC]])</f>
        <v>22.01</v>
      </c>
      <c r="S1801" t="str">
        <f>IF(sensor_data[[#This Row],[Filled Energy Consumption]]&gt;AVERAGE(sensor_data[Filled Energy Consumption]), "High", "Low")</f>
        <v>High</v>
      </c>
      <c r="T1801" t="s">
        <v>240</v>
      </c>
      <c r="U1801" t="b">
        <v>1</v>
      </c>
      <c r="V1801">
        <v>21</v>
      </c>
      <c r="W1801">
        <v>1</v>
      </c>
      <c r="X1801" t="s">
        <v>19</v>
      </c>
    </row>
    <row r="1802" spans="1:24" x14ac:dyDescent="0.3">
      <c r="A1802" s="1">
        <v>45626.503865740742</v>
      </c>
      <c r="B1802" s="1" t="str">
        <f>TEXT(sensor_data[[#This Row],[Timestamp]], "MMMM")</f>
        <v>November</v>
      </c>
      <c r="C18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02" s="2">
        <f>MONTH(sensor_data[[#This Row],[Timestamp]])</f>
        <v>11</v>
      </c>
      <c r="E1802" s="2">
        <f>DAY(sensor_data[[#This Row],[Timestamp]])</f>
        <v>30</v>
      </c>
      <c r="F1802" t="s">
        <v>575</v>
      </c>
      <c r="H1802">
        <v>63.6</v>
      </c>
      <c r="I1802">
        <v>38.799999999999997</v>
      </c>
      <c r="J1802" t="b">
        <v>0</v>
      </c>
      <c r="K1802">
        <v>2.5</v>
      </c>
      <c r="L1802" t="str">
        <f>IF(sensor_data[[#This Row],[HVAC Setting]]&lt;=2, "Low", IF(sensor_data[[#This Row],[HVAC Setting]]=3, "Normal", "High"))</f>
        <v>High</v>
      </c>
      <c r="M1802">
        <v>13.12</v>
      </c>
      <c r="N1802">
        <v>13.12</v>
      </c>
      <c r="O1802">
        <f>(sensor_data[[#This Row],[Energy Consumption]]-AVERAGE(sensor_data[Energy Consumption]))/_xlfn.STDEV.P(sensor_data[Energy Consumption])</f>
        <v>-9.6299463416161649E-2</v>
      </c>
      <c r="P1802" t="str">
        <f>IF(ABS(sensor_data[[#This Row],[z_zcore]])&gt;3, "Outlier", "Normal")</f>
        <v>Normal</v>
      </c>
      <c r="Q1802">
        <f>AVERAGEIF(sensor_data[Unit ID], sensor_data[[#This Row],[Unit ID]], sensor_data[EC])</f>
        <v>15.936842105263162</v>
      </c>
      <c r="R1802">
        <f>IF(ISBLANK(sensor_data[[#This Row],[EC]]), sensor_data[[#This Row],[average]], sensor_data[[#This Row],[EC]])</f>
        <v>13.12</v>
      </c>
      <c r="S1802" t="str">
        <f>IF(sensor_data[[#This Row],[Filled Energy Consumption]]&gt;AVERAGE(sensor_data[Filled Energy Consumption]), "High", "Low")</f>
        <v>Low</v>
      </c>
      <c r="T1802" t="s">
        <v>545</v>
      </c>
      <c r="U1802" t="b">
        <v>0</v>
      </c>
      <c r="V1802">
        <v>23</v>
      </c>
      <c r="W1802">
        <v>0</v>
      </c>
      <c r="X1802" t="s">
        <v>14</v>
      </c>
    </row>
    <row r="1803" spans="1:24" x14ac:dyDescent="0.3">
      <c r="A1803" s="1">
        <v>45432.811388888891</v>
      </c>
      <c r="B1803" s="1" t="str">
        <f>TEXT(sensor_data[[#This Row],[Timestamp]], "MMMM")</f>
        <v>May</v>
      </c>
      <c r="C18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03" s="2">
        <f>MONTH(sensor_data[[#This Row],[Timestamp]])</f>
        <v>5</v>
      </c>
      <c r="E1803" s="2">
        <f>DAY(sensor_data[[#This Row],[Timestamp]])</f>
        <v>20</v>
      </c>
      <c r="F1803" t="s">
        <v>575</v>
      </c>
      <c r="H1803">
        <v>65.8</v>
      </c>
      <c r="I1803">
        <v>59.4</v>
      </c>
      <c r="J1803" t="b">
        <v>1</v>
      </c>
      <c r="K1803">
        <v>4</v>
      </c>
      <c r="L1803" t="str">
        <f>IF(sensor_data[[#This Row],[HVAC Setting]]&lt;=2, "Low", IF(sensor_data[[#This Row],[HVAC Setting]]=3, "Normal", "High"))</f>
        <v>High</v>
      </c>
      <c r="M1803">
        <v>24.27</v>
      </c>
      <c r="N1803">
        <v>24.27</v>
      </c>
      <c r="O1803">
        <f>(sensor_data[[#This Row],[Energy Consumption]]-AVERAGE(sensor_data[Energy Consumption]))/_xlfn.STDEV.P(sensor_data[Energy Consumption])</f>
        <v>3.33562824339972E-2</v>
      </c>
      <c r="P1803" t="str">
        <f>IF(ABS(sensor_data[[#This Row],[z_zcore]])&gt;3, "Outlier", "Normal")</f>
        <v>Normal</v>
      </c>
      <c r="Q1803">
        <f>AVERAGEIF(sensor_data[Unit ID], sensor_data[[#This Row],[Unit ID]], sensor_data[EC])</f>
        <v>15.936842105263162</v>
      </c>
      <c r="R1803">
        <f>IF(ISBLANK(sensor_data[[#This Row],[EC]]), sensor_data[[#This Row],[average]], sensor_data[[#This Row],[EC]])</f>
        <v>24.27</v>
      </c>
      <c r="S1803" t="str">
        <f>IF(sensor_data[[#This Row],[Filled Energy Consumption]]&gt;AVERAGE(sensor_data[Filled Energy Consumption]), "High", "Low")</f>
        <v>High</v>
      </c>
      <c r="T1803" t="s">
        <v>52</v>
      </c>
      <c r="U1803" t="b">
        <v>1</v>
      </c>
      <c r="V1803">
        <v>9</v>
      </c>
      <c r="W1803">
        <v>1</v>
      </c>
      <c r="X1803" t="s">
        <v>14</v>
      </c>
    </row>
    <row r="1804" spans="1:24" x14ac:dyDescent="0.3">
      <c r="A1804" s="1">
        <v>45386.267557870371</v>
      </c>
      <c r="B1804" s="1" t="str">
        <f>TEXT(sensor_data[[#This Row],[Timestamp]], "MMMM")</f>
        <v>April</v>
      </c>
      <c r="C18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04" s="2">
        <f>MONTH(sensor_data[[#This Row],[Timestamp]])</f>
        <v>4</v>
      </c>
      <c r="E1804" s="2">
        <f>DAY(sensor_data[[#This Row],[Timestamp]])</f>
        <v>4</v>
      </c>
      <c r="F1804" t="s">
        <v>575</v>
      </c>
      <c r="H1804">
        <v>61.4</v>
      </c>
      <c r="I1804">
        <v>56.9</v>
      </c>
      <c r="J1804" t="b">
        <v>1</v>
      </c>
      <c r="K1804">
        <v>3</v>
      </c>
      <c r="L1804" t="str">
        <f>IF(sensor_data[[#This Row],[HVAC Setting]]&lt;=2, "Low", IF(sensor_data[[#This Row],[HVAC Setting]]=3, "Normal", "High"))</f>
        <v>Normal</v>
      </c>
      <c r="M1804">
        <v>16.260000000000002</v>
      </c>
      <c r="N1804">
        <v>16.260000000000002</v>
      </c>
      <c r="O1804">
        <f>(sensor_data[[#This Row],[Energy Consumption]]-AVERAGE(sensor_data[Energy Consumption]))/_xlfn.STDEV.P(sensor_data[Energy Consumption])</f>
        <v>-5.9786544853874732E-2</v>
      </c>
      <c r="P1804" t="str">
        <f>IF(ABS(sensor_data[[#This Row],[z_zcore]])&gt;3, "Outlier", "Normal")</f>
        <v>Normal</v>
      </c>
      <c r="Q1804">
        <f>AVERAGEIF(sensor_data[Unit ID], sensor_data[[#This Row],[Unit ID]], sensor_data[EC])</f>
        <v>15.936842105263162</v>
      </c>
      <c r="R1804">
        <f>IF(ISBLANK(sensor_data[[#This Row],[EC]]), sensor_data[[#This Row],[average]], sensor_data[[#This Row],[EC]])</f>
        <v>16.260000000000002</v>
      </c>
      <c r="S1804" t="str">
        <f>IF(sensor_data[[#This Row],[Filled Energy Consumption]]&gt;AVERAGE(sensor_data[Filled Energy Consumption]), "High", "Low")</f>
        <v>Low</v>
      </c>
      <c r="T1804" t="s">
        <v>563</v>
      </c>
      <c r="U1804" t="b">
        <v>1</v>
      </c>
      <c r="V1804">
        <v>21</v>
      </c>
      <c r="W1804">
        <v>1</v>
      </c>
      <c r="X1804" t="s">
        <v>14</v>
      </c>
    </row>
    <row r="1805" spans="1:24" x14ac:dyDescent="0.3">
      <c r="A1805" s="1">
        <v>45440.173634259256</v>
      </c>
      <c r="B1805" s="1" t="str">
        <f>TEXT(sensor_data[[#This Row],[Timestamp]], "MMMM")</f>
        <v>May</v>
      </c>
      <c r="C18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05" s="2">
        <f>MONTH(sensor_data[[#This Row],[Timestamp]])</f>
        <v>5</v>
      </c>
      <c r="E1805" s="2">
        <f>DAY(sensor_data[[#This Row],[Timestamp]])</f>
        <v>28</v>
      </c>
      <c r="F1805" t="s">
        <v>575</v>
      </c>
      <c r="H1805">
        <v>73.5</v>
      </c>
      <c r="I1805">
        <v>53.8</v>
      </c>
      <c r="J1805" t="b">
        <v>0</v>
      </c>
      <c r="K1805">
        <v>2</v>
      </c>
      <c r="L1805" t="str">
        <f>IF(sensor_data[[#This Row],[HVAC Setting]]&lt;=2, "Low", IF(sensor_data[[#This Row],[HVAC Setting]]=3, "Normal", "High"))</f>
        <v>Low</v>
      </c>
      <c r="O1805">
        <f>(sensor_data[[#This Row],[Energy Consumption]]-AVERAGE(sensor_data[Energy Consumption]))/_xlfn.STDEV.P(sensor_data[Energy Consumption])</f>
        <v>-0.24886299575285079</v>
      </c>
      <c r="P1805" t="str">
        <f>IF(ABS(sensor_data[[#This Row],[z_zcore]])&gt;3, "Outlier", "Normal")</f>
        <v>Normal</v>
      </c>
      <c r="Q1805">
        <f>AVERAGEIF(sensor_data[Unit ID], sensor_data[[#This Row],[Unit ID]], sensor_data[EC])</f>
        <v>15.936842105263162</v>
      </c>
      <c r="R1805">
        <f>IF(ISBLANK(sensor_data[[#This Row],[EC]]), sensor_data[[#This Row],[average]], sensor_data[[#This Row],[EC]])</f>
        <v>15.936842105263162</v>
      </c>
      <c r="S1805" t="str">
        <f>IF(sensor_data[[#This Row],[Filled Energy Consumption]]&gt;AVERAGE(sensor_data[Filled Energy Consumption]), "High", "Low")</f>
        <v>Low</v>
      </c>
      <c r="T1805" t="s">
        <v>155</v>
      </c>
      <c r="U1805" t="b">
        <v>0</v>
      </c>
      <c r="V1805">
        <v>13</v>
      </c>
      <c r="W1805">
        <v>0</v>
      </c>
      <c r="X1805" t="s">
        <v>17</v>
      </c>
    </row>
    <row r="1806" spans="1:24" x14ac:dyDescent="0.3">
      <c r="A1806" s="1">
        <v>45448.446886574071</v>
      </c>
      <c r="B1806" s="1" t="str">
        <f>TEXT(sensor_data[[#This Row],[Timestamp]], "MMMM")</f>
        <v>June</v>
      </c>
      <c r="C18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06" s="2">
        <f>MONTH(sensor_data[[#This Row],[Timestamp]])</f>
        <v>6</v>
      </c>
      <c r="E1806" s="2">
        <f>DAY(sensor_data[[#This Row],[Timestamp]])</f>
        <v>5</v>
      </c>
      <c r="F1806" t="s">
        <v>575</v>
      </c>
      <c r="H1806">
        <v>89.4</v>
      </c>
      <c r="I1806">
        <v>62.3</v>
      </c>
      <c r="J1806" t="b">
        <v>0</v>
      </c>
      <c r="K1806">
        <v>4</v>
      </c>
      <c r="L1806" t="str">
        <f>IF(sensor_data[[#This Row],[HVAC Setting]]&lt;=2, "Low", IF(sensor_data[[#This Row],[HVAC Setting]]=3, "Normal", "High"))</f>
        <v>High</v>
      </c>
      <c r="M1806">
        <v>23</v>
      </c>
      <c r="N1806">
        <v>23</v>
      </c>
      <c r="O1806">
        <f>(sensor_data[[#This Row],[Energy Consumption]]-AVERAGE(sensor_data[Energy Consumption]))/_xlfn.STDEV.P(sensor_data[Energy Consumption])</f>
        <v>1.8588318556893912E-2</v>
      </c>
      <c r="P1806" t="str">
        <f>IF(ABS(sensor_data[[#This Row],[z_zcore]])&gt;3, "Outlier", "Normal")</f>
        <v>Normal</v>
      </c>
      <c r="Q1806">
        <f>AVERAGEIF(sensor_data[Unit ID], sensor_data[[#This Row],[Unit ID]], sensor_data[EC])</f>
        <v>15.936842105263162</v>
      </c>
      <c r="R1806">
        <f>IF(ISBLANK(sensor_data[[#This Row],[EC]]), sensor_data[[#This Row],[average]], sensor_data[[#This Row],[EC]])</f>
        <v>23</v>
      </c>
      <c r="S1806" t="str">
        <f>IF(sensor_data[[#This Row],[Filled Energy Consumption]]&gt;AVERAGE(sensor_data[Filled Energy Consumption]), "High", "Low")</f>
        <v>High</v>
      </c>
      <c r="T1806" t="s">
        <v>56</v>
      </c>
      <c r="U1806" t="b">
        <v>0</v>
      </c>
      <c r="V1806">
        <v>12</v>
      </c>
      <c r="W1806">
        <v>0</v>
      </c>
      <c r="X1806" t="s">
        <v>14</v>
      </c>
    </row>
    <row r="1807" spans="1:24" x14ac:dyDescent="0.3">
      <c r="A1807" s="1">
        <v>45402.129224537035</v>
      </c>
      <c r="B1807" s="1" t="str">
        <f>TEXT(sensor_data[[#This Row],[Timestamp]], "MMMM")</f>
        <v>April</v>
      </c>
      <c r="C18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07" s="2">
        <f>MONTH(sensor_data[[#This Row],[Timestamp]])</f>
        <v>4</v>
      </c>
      <c r="E1807" s="2">
        <f>DAY(sensor_data[[#This Row],[Timestamp]])</f>
        <v>20</v>
      </c>
      <c r="F1807" t="s">
        <v>575</v>
      </c>
      <c r="H1807">
        <v>73.2</v>
      </c>
      <c r="I1807">
        <v>42.2</v>
      </c>
      <c r="J1807" t="b">
        <v>1</v>
      </c>
      <c r="K1807">
        <v>2.5</v>
      </c>
      <c r="L1807" t="str">
        <f>IF(sensor_data[[#This Row],[HVAC Setting]]&lt;=2, "Low", IF(sensor_data[[#This Row],[HVAC Setting]]=3, "Normal", "High"))</f>
        <v>High</v>
      </c>
      <c r="M1807">
        <v>14.84</v>
      </c>
      <c r="N1807">
        <v>14.84</v>
      </c>
      <c r="O1807">
        <f>(sensor_data[[#This Row],[Energy Consumption]]-AVERAGE(sensor_data[Energy Consumption]))/_xlfn.STDEV.P(sensor_data[Energy Consumption])</f>
        <v>-7.6298756432998119E-2</v>
      </c>
      <c r="P1807" t="str">
        <f>IF(ABS(sensor_data[[#This Row],[z_zcore]])&gt;3, "Outlier", "Normal")</f>
        <v>Normal</v>
      </c>
      <c r="Q1807">
        <f>AVERAGEIF(sensor_data[Unit ID], sensor_data[[#This Row],[Unit ID]], sensor_data[EC])</f>
        <v>15.936842105263162</v>
      </c>
      <c r="R1807">
        <f>IF(ISBLANK(sensor_data[[#This Row],[EC]]), sensor_data[[#This Row],[average]], sensor_data[[#This Row],[EC]])</f>
        <v>14.84</v>
      </c>
      <c r="S1807" t="str">
        <f>IF(sensor_data[[#This Row],[Filled Energy Consumption]]&gt;AVERAGE(sensor_data[Filled Energy Consumption]), "High", "Low")</f>
        <v>Low</v>
      </c>
      <c r="T1807" t="s">
        <v>102</v>
      </c>
      <c r="U1807" t="b">
        <v>1</v>
      </c>
      <c r="V1807">
        <v>10</v>
      </c>
      <c r="W1807">
        <v>1</v>
      </c>
      <c r="X1807" t="s">
        <v>14</v>
      </c>
    </row>
    <row r="1808" spans="1:24" x14ac:dyDescent="0.3">
      <c r="A1808" s="1">
        <v>45602.463333333333</v>
      </c>
      <c r="B1808" s="1" t="str">
        <f>TEXT(sensor_data[[#This Row],[Timestamp]], "MMMM")</f>
        <v>November</v>
      </c>
      <c r="C18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08" s="2">
        <f>MONTH(sensor_data[[#This Row],[Timestamp]])</f>
        <v>11</v>
      </c>
      <c r="E1808" s="2">
        <f>DAY(sensor_data[[#This Row],[Timestamp]])</f>
        <v>6</v>
      </c>
      <c r="F1808" t="s">
        <v>575</v>
      </c>
      <c r="H1808">
        <v>65.099999999999994</v>
      </c>
      <c r="I1808">
        <v>33.4</v>
      </c>
      <c r="J1808" t="b">
        <v>0</v>
      </c>
      <c r="K1808">
        <v>1</v>
      </c>
      <c r="L1808" t="str">
        <f>IF(sensor_data[[#This Row],[HVAC Setting]]&lt;=2, "Low", IF(sensor_data[[#This Row],[HVAC Setting]]=3, "Normal", "High"))</f>
        <v>Low</v>
      </c>
      <c r="M1808">
        <v>6</v>
      </c>
      <c r="N1808">
        <v>6</v>
      </c>
      <c r="O1808">
        <f>(sensor_data[[#This Row],[Energy Consumption]]-AVERAGE(sensor_data[Energy Consumption]))/_xlfn.STDEV.P(sensor_data[Energy Consumption])</f>
        <v>-0.17909308767204782</v>
      </c>
      <c r="P1808" t="str">
        <f>IF(ABS(sensor_data[[#This Row],[z_zcore]])&gt;3, "Outlier", "Normal")</f>
        <v>Normal</v>
      </c>
      <c r="Q1808">
        <f>AVERAGEIF(sensor_data[Unit ID], sensor_data[[#This Row],[Unit ID]], sensor_data[EC])</f>
        <v>15.936842105263162</v>
      </c>
      <c r="R1808">
        <f>IF(ISBLANK(sensor_data[[#This Row],[EC]]), sensor_data[[#This Row],[average]], sensor_data[[#This Row],[EC]])</f>
        <v>6</v>
      </c>
      <c r="S1808" t="str">
        <f>IF(sensor_data[[#This Row],[Filled Energy Consumption]]&gt;AVERAGE(sensor_data[Filled Energy Consumption]), "High", "Low")</f>
        <v>Low</v>
      </c>
      <c r="T1808" t="s">
        <v>521</v>
      </c>
      <c r="U1808" t="b">
        <v>0</v>
      </c>
      <c r="V1808">
        <v>20</v>
      </c>
      <c r="W1808">
        <v>0</v>
      </c>
      <c r="X1808" t="s">
        <v>17</v>
      </c>
    </row>
    <row r="1809" spans="1:24" x14ac:dyDescent="0.3">
      <c r="A1809" s="1">
        <v>45456.008587962962</v>
      </c>
      <c r="B1809" s="1" t="str">
        <f>TEXT(sensor_data[[#This Row],[Timestamp]], "MMMM")</f>
        <v>June</v>
      </c>
      <c r="C18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09" s="2">
        <f>MONTH(sensor_data[[#This Row],[Timestamp]])</f>
        <v>6</v>
      </c>
      <c r="E1809" s="2">
        <f>DAY(sensor_data[[#This Row],[Timestamp]])</f>
        <v>13</v>
      </c>
      <c r="F1809" t="s">
        <v>575</v>
      </c>
      <c r="H1809">
        <v>93</v>
      </c>
      <c r="I1809">
        <v>41.6</v>
      </c>
      <c r="J1809" t="b">
        <v>0</v>
      </c>
      <c r="K1809">
        <v>3</v>
      </c>
      <c r="L1809" t="str">
        <f>IF(sensor_data[[#This Row],[HVAC Setting]]&lt;=2, "Low", IF(sensor_data[[#This Row],[HVAC Setting]]=3, "Normal", "High"))</f>
        <v>Normal</v>
      </c>
      <c r="M1809">
        <v>18</v>
      </c>
      <c r="N1809">
        <v>18</v>
      </c>
      <c r="O1809">
        <f>(sensor_data[[#This Row],[Energy Consumption]]-AVERAGE(sensor_data[Energy Consumption]))/_xlfn.STDEV.P(sensor_data[Energy Consumption])</f>
        <v>-3.9553271510441891E-2</v>
      </c>
      <c r="P1809" t="str">
        <f>IF(ABS(sensor_data[[#This Row],[z_zcore]])&gt;3, "Outlier", "Normal")</f>
        <v>Normal</v>
      </c>
      <c r="Q1809">
        <f>AVERAGEIF(sensor_data[Unit ID], sensor_data[[#This Row],[Unit ID]], sensor_data[EC])</f>
        <v>15.936842105263162</v>
      </c>
      <c r="R1809">
        <f>IF(ISBLANK(sensor_data[[#This Row],[EC]]), sensor_data[[#This Row],[average]], sensor_data[[#This Row],[EC]])</f>
        <v>18</v>
      </c>
      <c r="S1809" t="str">
        <f>IF(sensor_data[[#This Row],[Filled Energy Consumption]]&gt;AVERAGE(sensor_data[Filled Energy Consumption]), "High", "Low")</f>
        <v>High</v>
      </c>
      <c r="T1809" t="s">
        <v>228</v>
      </c>
      <c r="U1809" t="b">
        <v>0</v>
      </c>
      <c r="V1809">
        <v>3</v>
      </c>
      <c r="W1809">
        <v>0</v>
      </c>
      <c r="X1809" t="s">
        <v>19</v>
      </c>
    </row>
    <row r="1810" spans="1:24" x14ac:dyDescent="0.3">
      <c r="A1810" s="1">
        <v>45588.014710648145</v>
      </c>
      <c r="B1810" s="1" t="str">
        <f>TEXT(sensor_data[[#This Row],[Timestamp]], "MMMM")</f>
        <v>October</v>
      </c>
      <c r="C18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10" s="2">
        <f>MONTH(sensor_data[[#This Row],[Timestamp]])</f>
        <v>10</v>
      </c>
      <c r="E1810" s="2">
        <f>DAY(sensor_data[[#This Row],[Timestamp]])</f>
        <v>23</v>
      </c>
      <c r="F1810" t="s">
        <v>575</v>
      </c>
      <c r="H1810">
        <v>67.900000000000006</v>
      </c>
      <c r="I1810">
        <v>34.700000000000003</v>
      </c>
      <c r="J1810" t="b">
        <v>0</v>
      </c>
      <c r="K1810">
        <v>0</v>
      </c>
      <c r="L1810" t="str">
        <f>IF(sensor_data[[#This Row],[HVAC Setting]]&lt;=2, "Low", IF(sensor_data[[#This Row],[HVAC Setting]]=3, "Normal", "High"))</f>
        <v>Low</v>
      </c>
      <c r="M1810">
        <v>1</v>
      </c>
      <c r="N1810">
        <v>1</v>
      </c>
      <c r="O1810">
        <f>(sensor_data[[#This Row],[Energy Consumption]]-AVERAGE(sensor_data[Energy Consumption]))/_xlfn.STDEV.P(sensor_data[Energy Consumption])</f>
        <v>-0.23723467773938361</v>
      </c>
      <c r="P1810" t="str">
        <f>IF(ABS(sensor_data[[#This Row],[z_zcore]])&gt;3, "Outlier", "Normal")</f>
        <v>Normal</v>
      </c>
      <c r="Q1810">
        <f>AVERAGEIF(sensor_data[Unit ID], sensor_data[[#This Row],[Unit ID]], sensor_data[EC])</f>
        <v>15.936842105263162</v>
      </c>
      <c r="R1810">
        <f>IF(ISBLANK(sensor_data[[#This Row],[EC]]), sensor_data[[#This Row],[average]], sensor_data[[#This Row],[EC]])</f>
        <v>1</v>
      </c>
      <c r="S1810" t="str">
        <f>IF(sensor_data[[#This Row],[Filled Energy Consumption]]&gt;AVERAGE(sensor_data[Filled Energy Consumption]), "High", "Low")</f>
        <v>Low</v>
      </c>
      <c r="T1810" t="s">
        <v>371</v>
      </c>
      <c r="U1810" t="b">
        <v>0</v>
      </c>
      <c r="V1810">
        <v>9</v>
      </c>
      <c r="W1810">
        <v>0</v>
      </c>
      <c r="X1810" t="s">
        <v>19</v>
      </c>
    </row>
    <row r="1811" spans="1:24" x14ac:dyDescent="0.3">
      <c r="A1811" s="1">
        <v>45349.494826388887</v>
      </c>
      <c r="B1811" s="1" t="str">
        <f>TEXT(sensor_data[[#This Row],[Timestamp]], "MMMM")</f>
        <v>February</v>
      </c>
      <c r="C18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11" s="2">
        <f>MONTH(sensor_data[[#This Row],[Timestamp]])</f>
        <v>2</v>
      </c>
      <c r="E1811" s="2">
        <f>DAY(sensor_data[[#This Row],[Timestamp]])</f>
        <v>27</v>
      </c>
      <c r="F1811" t="s">
        <v>575</v>
      </c>
      <c r="H1811">
        <v>44.6</v>
      </c>
      <c r="I1811">
        <v>35.5</v>
      </c>
      <c r="J1811" t="b">
        <v>0</v>
      </c>
      <c r="K1811">
        <v>3</v>
      </c>
      <c r="L1811" t="str">
        <f>IF(sensor_data[[#This Row],[HVAC Setting]]&lt;=2, "Low", IF(sensor_data[[#This Row],[HVAC Setting]]=3, "Normal", "High"))</f>
        <v>Normal</v>
      </c>
      <c r="M1811">
        <v>17</v>
      </c>
      <c r="N1811">
        <v>17</v>
      </c>
      <c r="O1811">
        <f>(sensor_data[[#This Row],[Energy Consumption]]-AVERAGE(sensor_data[Energy Consumption]))/_xlfn.STDEV.P(sensor_data[Energy Consumption])</f>
        <v>-5.1181589523909048E-2</v>
      </c>
      <c r="P1811" t="str">
        <f>IF(ABS(sensor_data[[#This Row],[z_zcore]])&gt;3, "Outlier", "Normal")</f>
        <v>Normal</v>
      </c>
      <c r="Q1811">
        <f>AVERAGEIF(sensor_data[Unit ID], sensor_data[[#This Row],[Unit ID]], sensor_data[EC])</f>
        <v>15.936842105263162</v>
      </c>
      <c r="R1811">
        <f>IF(ISBLANK(sensor_data[[#This Row],[EC]]), sensor_data[[#This Row],[average]], sensor_data[[#This Row],[EC]])</f>
        <v>17</v>
      </c>
      <c r="S1811" t="str">
        <f>IF(sensor_data[[#This Row],[Filled Energy Consumption]]&gt;AVERAGE(sensor_data[Filled Energy Consumption]), "High", "Low")</f>
        <v>Low</v>
      </c>
      <c r="T1811" t="s">
        <v>496</v>
      </c>
      <c r="U1811" t="b">
        <v>0</v>
      </c>
      <c r="V1811">
        <v>22</v>
      </c>
      <c r="W1811">
        <v>0</v>
      </c>
      <c r="X1811" t="s">
        <v>19</v>
      </c>
    </row>
    <row r="1812" spans="1:24" x14ac:dyDescent="0.3">
      <c r="A1812" s="1">
        <v>45412.628391203703</v>
      </c>
      <c r="B1812" s="1" t="str">
        <f>TEXT(sensor_data[[#This Row],[Timestamp]], "MMMM")</f>
        <v>April</v>
      </c>
      <c r="C18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12" s="2">
        <f>MONTH(sensor_data[[#This Row],[Timestamp]])</f>
        <v>4</v>
      </c>
      <c r="E1812" s="2">
        <f>DAY(sensor_data[[#This Row],[Timestamp]])</f>
        <v>30</v>
      </c>
      <c r="F1812" t="s">
        <v>575</v>
      </c>
      <c r="H1812">
        <v>75.900000000000006</v>
      </c>
      <c r="I1812">
        <v>55.8</v>
      </c>
      <c r="J1812" t="b">
        <v>0</v>
      </c>
      <c r="K1812">
        <v>2</v>
      </c>
      <c r="L1812" t="str">
        <f>IF(sensor_data[[#This Row],[HVAC Setting]]&lt;=2, "Low", IF(sensor_data[[#This Row],[HVAC Setting]]=3, "Normal", "High"))</f>
        <v>Low</v>
      </c>
      <c r="M1812">
        <v>10</v>
      </c>
      <c r="N1812">
        <v>10</v>
      </c>
      <c r="O1812">
        <f>(sensor_data[[#This Row],[Energy Consumption]]-AVERAGE(sensor_data[Energy Consumption]))/_xlfn.STDEV.P(sensor_data[Energy Consumption])</f>
        <v>-0.13257981561817916</v>
      </c>
      <c r="P1812" t="str">
        <f>IF(ABS(sensor_data[[#This Row],[z_zcore]])&gt;3, "Outlier", "Normal")</f>
        <v>Normal</v>
      </c>
      <c r="Q1812">
        <f>AVERAGEIF(sensor_data[Unit ID], sensor_data[[#This Row],[Unit ID]], sensor_data[EC])</f>
        <v>15.936842105263162</v>
      </c>
      <c r="R1812">
        <f>IF(ISBLANK(sensor_data[[#This Row],[EC]]), sensor_data[[#This Row],[average]], sensor_data[[#This Row],[EC]])</f>
        <v>10</v>
      </c>
      <c r="S1812" t="str">
        <f>IF(sensor_data[[#This Row],[Filled Energy Consumption]]&gt;AVERAGE(sensor_data[Filled Energy Consumption]), "High", "Low")</f>
        <v>Low</v>
      </c>
      <c r="T1812" t="s">
        <v>576</v>
      </c>
      <c r="U1812" t="b">
        <v>0</v>
      </c>
      <c r="V1812">
        <v>19</v>
      </c>
      <c r="W1812">
        <v>0</v>
      </c>
      <c r="X1812" t="s">
        <v>19</v>
      </c>
    </row>
    <row r="1813" spans="1:24" x14ac:dyDescent="0.3">
      <c r="A1813" s="1">
        <v>45403.109606481485</v>
      </c>
      <c r="B1813" s="1" t="str">
        <f>TEXT(sensor_data[[#This Row],[Timestamp]], "MMMM")</f>
        <v>April</v>
      </c>
      <c r="C18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13" s="2">
        <f>MONTH(sensor_data[[#This Row],[Timestamp]])</f>
        <v>4</v>
      </c>
      <c r="E1813" s="2">
        <f>DAY(sensor_data[[#This Row],[Timestamp]])</f>
        <v>21</v>
      </c>
      <c r="F1813" t="s">
        <v>575</v>
      </c>
      <c r="H1813">
        <v>63.3</v>
      </c>
      <c r="I1813">
        <v>47.2</v>
      </c>
      <c r="J1813" t="b">
        <v>1</v>
      </c>
      <c r="K1813">
        <v>1.5</v>
      </c>
      <c r="L1813" t="str">
        <f>IF(sensor_data[[#This Row],[HVAC Setting]]&lt;=2, "Low", IF(sensor_data[[#This Row],[HVAC Setting]]=3, "Normal", "High"))</f>
        <v>Low</v>
      </c>
      <c r="M1813">
        <v>10.58</v>
      </c>
      <c r="N1813">
        <v>10.58</v>
      </c>
      <c r="O1813">
        <f>(sensor_data[[#This Row],[Energy Consumption]]-AVERAGE(sensor_data[Energy Consumption]))/_xlfn.STDEV.P(sensor_data[Energy Consumption])</f>
        <v>-0.12583539117036821</v>
      </c>
      <c r="P1813" t="str">
        <f>IF(ABS(sensor_data[[#This Row],[z_zcore]])&gt;3, "Outlier", "Normal")</f>
        <v>Normal</v>
      </c>
      <c r="Q1813">
        <f>AVERAGEIF(sensor_data[Unit ID], sensor_data[[#This Row],[Unit ID]], sensor_data[EC])</f>
        <v>15.936842105263162</v>
      </c>
      <c r="R1813">
        <f>IF(ISBLANK(sensor_data[[#This Row],[EC]]), sensor_data[[#This Row],[average]], sensor_data[[#This Row],[EC]])</f>
        <v>10.58</v>
      </c>
      <c r="S1813" t="str">
        <f>IF(sensor_data[[#This Row],[Filled Energy Consumption]]&gt;AVERAGE(sensor_data[Filled Energy Consumption]), "High", "Low")</f>
        <v>Low</v>
      </c>
      <c r="T1813" t="s">
        <v>236</v>
      </c>
      <c r="U1813" t="b">
        <v>1</v>
      </c>
      <c r="V1813">
        <v>20</v>
      </c>
      <c r="W1813">
        <v>1</v>
      </c>
      <c r="X1813" t="s">
        <v>17</v>
      </c>
    </row>
    <row r="1814" spans="1:24" x14ac:dyDescent="0.3">
      <c r="A1814" s="1">
        <v>45450.002326388887</v>
      </c>
      <c r="B1814" s="1" t="str">
        <f>TEXT(sensor_data[[#This Row],[Timestamp]], "MMMM")</f>
        <v>June</v>
      </c>
      <c r="C18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14" s="2">
        <f>MONTH(sensor_data[[#This Row],[Timestamp]])</f>
        <v>6</v>
      </c>
      <c r="E1814" s="2">
        <f>DAY(sensor_data[[#This Row],[Timestamp]])</f>
        <v>7</v>
      </c>
      <c r="F1814" t="s">
        <v>575</v>
      </c>
      <c r="H1814">
        <v>83.1</v>
      </c>
      <c r="I1814">
        <v>51.8</v>
      </c>
      <c r="J1814" t="b">
        <v>0</v>
      </c>
      <c r="K1814">
        <v>1</v>
      </c>
      <c r="L1814" t="str">
        <f>IF(sensor_data[[#This Row],[HVAC Setting]]&lt;=2, "Low", IF(sensor_data[[#This Row],[HVAC Setting]]=3, "Normal", "High"))</f>
        <v>Low</v>
      </c>
      <c r="M1814">
        <v>5</v>
      </c>
      <c r="N1814">
        <v>5</v>
      </c>
      <c r="O1814">
        <f>(sensor_data[[#This Row],[Energy Consumption]]-AVERAGE(sensor_data[Energy Consumption]))/_xlfn.STDEV.P(sensor_data[Energy Consumption])</f>
        <v>-0.19072140568551499</v>
      </c>
      <c r="P1814" t="str">
        <f>IF(ABS(sensor_data[[#This Row],[z_zcore]])&gt;3, "Outlier", "Normal")</f>
        <v>Normal</v>
      </c>
      <c r="Q1814">
        <f>AVERAGEIF(sensor_data[Unit ID], sensor_data[[#This Row],[Unit ID]], sensor_data[EC])</f>
        <v>15.936842105263162</v>
      </c>
      <c r="R1814">
        <f>IF(ISBLANK(sensor_data[[#This Row],[EC]]), sensor_data[[#This Row],[average]], sensor_data[[#This Row],[EC]])</f>
        <v>5</v>
      </c>
      <c r="S1814" t="str">
        <f>IF(sensor_data[[#This Row],[Filled Energy Consumption]]&gt;AVERAGE(sensor_data[Filled Energy Consumption]), "High", "Low")</f>
        <v>Low</v>
      </c>
      <c r="T1814" t="s">
        <v>552</v>
      </c>
      <c r="U1814" t="b">
        <v>0</v>
      </c>
      <c r="V1814">
        <v>2</v>
      </c>
      <c r="W1814">
        <v>0</v>
      </c>
      <c r="X1814" t="s">
        <v>19</v>
      </c>
    </row>
    <row r="1815" spans="1:24" x14ac:dyDescent="0.3">
      <c r="A1815" s="1">
        <v>45360.642870370371</v>
      </c>
      <c r="B1815" s="1" t="str">
        <f>TEXT(sensor_data[[#This Row],[Timestamp]], "MMMM")</f>
        <v>March</v>
      </c>
      <c r="C18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15" s="2">
        <f>MONTH(sensor_data[[#This Row],[Timestamp]])</f>
        <v>3</v>
      </c>
      <c r="E1815" s="2">
        <f>DAY(sensor_data[[#This Row],[Timestamp]])</f>
        <v>9</v>
      </c>
      <c r="F1815" t="s">
        <v>575</v>
      </c>
      <c r="H1815">
        <v>69.7</v>
      </c>
      <c r="I1815">
        <v>42.7</v>
      </c>
      <c r="J1815" t="b">
        <v>1</v>
      </c>
      <c r="K1815">
        <v>3.5</v>
      </c>
      <c r="L1815" t="str">
        <f>IF(sensor_data[[#This Row],[HVAC Setting]]&lt;=2, "Low", IF(sensor_data[[#This Row],[HVAC Setting]]=3, "Normal", "High"))</f>
        <v>High</v>
      </c>
      <c r="M1815">
        <v>21.12</v>
      </c>
      <c r="N1815">
        <v>21.12</v>
      </c>
      <c r="O1815">
        <f>(sensor_data[[#This Row],[Energy Consumption]]-AVERAGE(sensor_data[Energy Consumption]))/_xlfn.STDEV.P(sensor_data[Energy Consumption])</f>
        <v>-3.2729193084243373E-3</v>
      </c>
      <c r="P1815" t="str">
        <f>IF(ABS(sensor_data[[#This Row],[z_zcore]])&gt;3, "Outlier", "Normal")</f>
        <v>Normal</v>
      </c>
      <c r="Q1815">
        <f>AVERAGEIF(sensor_data[Unit ID], sensor_data[[#This Row],[Unit ID]], sensor_data[EC])</f>
        <v>15.936842105263162</v>
      </c>
      <c r="R1815">
        <f>IF(ISBLANK(sensor_data[[#This Row],[EC]]), sensor_data[[#This Row],[average]], sensor_data[[#This Row],[EC]])</f>
        <v>21.12</v>
      </c>
      <c r="S1815" t="str">
        <f>IF(sensor_data[[#This Row],[Filled Energy Consumption]]&gt;AVERAGE(sensor_data[Filled Energy Consumption]), "High", "Low")</f>
        <v>High</v>
      </c>
      <c r="T1815" t="s">
        <v>349</v>
      </c>
      <c r="U1815" t="b">
        <v>1</v>
      </c>
      <c r="V1815">
        <v>23</v>
      </c>
      <c r="W1815">
        <v>1</v>
      </c>
      <c r="X1815" t="s">
        <v>14</v>
      </c>
    </row>
    <row r="1816" spans="1:24" x14ac:dyDescent="0.3">
      <c r="A1816" s="1">
        <v>45510.991203703707</v>
      </c>
      <c r="B1816" s="1" t="str">
        <f>TEXT(sensor_data[[#This Row],[Timestamp]], "MMMM")</f>
        <v>August</v>
      </c>
      <c r="C18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16" s="2">
        <f>MONTH(sensor_data[[#This Row],[Timestamp]])</f>
        <v>8</v>
      </c>
      <c r="E1816" s="2">
        <f>DAY(sensor_data[[#This Row],[Timestamp]])</f>
        <v>6</v>
      </c>
      <c r="F1816" t="s">
        <v>575</v>
      </c>
      <c r="H1816">
        <v>93.9</v>
      </c>
      <c r="I1816">
        <v>49</v>
      </c>
      <c r="J1816" t="b">
        <v>0</v>
      </c>
      <c r="K1816">
        <v>3</v>
      </c>
      <c r="L1816" t="str">
        <f>IF(sensor_data[[#This Row],[HVAC Setting]]&lt;=2, "Low", IF(sensor_data[[#This Row],[HVAC Setting]]=3, "Normal", "High"))</f>
        <v>Normal</v>
      </c>
      <c r="M1816">
        <v>17</v>
      </c>
      <c r="N1816">
        <v>17</v>
      </c>
      <c r="O1816">
        <f>(sensor_data[[#This Row],[Energy Consumption]]-AVERAGE(sensor_data[Energy Consumption]))/_xlfn.STDEV.P(sensor_data[Energy Consumption])</f>
        <v>-5.1181589523909048E-2</v>
      </c>
      <c r="P1816" t="str">
        <f>IF(ABS(sensor_data[[#This Row],[z_zcore]])&gt;3, "Outlier", "Normal")</f>
        <v>Normal</v>
      </c>
      <c r="Q1816">
        <f>AVERAGEIF(sensor_data[Unit ID], sensor_data[[#This Row],[Unit ID]], sensor_data[EC])</f>
        <v>15.936842105263162</v>
      </c>
      <c r="R1816">
        <f>IF(ISBLANK(sensor_data[[#This Row],[EC]]), sensor_data[[#This Row],[average]], sensor_data[[#This Row],[EC]])</f>
        <v>17</v>
      </c>
      <c r="S1816" t="str">
        <f>IF(sensor_data[[#This Row],[Filled Energy Consumption]]&gt;AVERAGE(sensor_data[Filled Energy Consumption]), "High", "Low")</f>
        <v>Low</v>
      </c>
      <c r="T1816" t="s">
        <v>387</v>
      </c>
      <c r="U1816" t="b">
        <v>0</v>
      </c>
      <c r="V1816">
        <v>23</v>
      </c>
      <c r="W1816">
        <v>1</v>
      </c>
      <c r="X1816" t="s">
        <v>17</v>
      </c>
    </row>
    <row r="1817" spans="1:24" x14ac:dyDescent="0.3">
      <c r="A1817" s="1">
        <v>45543.284710648149</v>
      </c>
      <c r="B1817" s="1" t="str">
        <f>TEXT(sensor_data[[#This Row],[Timestamp]], "MMMM")</f>
        <v>September</v>
      </c>
      <c r="C18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17" s="2">
        <f>MONTH(sensor_data[[#This Row],[Timestamp]])</f>
        <v>9</v>
      </c>
      <c r="E1817" s="2">
        <f>DAY(sensor_data[[#This Row],[Timestamp]])</f>
        <v>8</v>
      </c>
      <c r="F1817" t="s">
        <v>575</v>
      </c>
      <c r="H1817">
        <v>67.5</v>
      </c>
      <c r="I1817">
        <v>51.2</v>
      </c>
      <c r="J1817" t="b">
        <v>1</v>
      </c>
      <c r="K1817">
        <v>2.5</v>
      </c>
      <c r="L1817" t="str">
        <f>IF(sensor_data[[#This Row],[HVAC Setting]]&lt;=2, "Low", IF(sensor_data[[#This Row],[HVAC Setting]]=3, "Normal", "High"))</f>
        <v>High</v>
      </c>
      <c r="M1817">
        <v>16.25</v>
      </c>
      <c r="N1817">
        <v>16.25</v>
      </c>
      <c r="O1817">
        <f>(sensor_data[[#This Row],[Energy Consumption]]-AVERAGE(sensor_data[Energy Consumption]))/_xlfn.STDEV.P(sensor_data[Energy Consumption])</f>
        <v>-5.9902828034009419E-2</v>
      </c>
      <c r="P1817" t="str">
        <f>IF(ABS(sensor_data[[#This Row],[z_zcore]])&gt;3, "Outlier", "Normal")</f>
        <v>Normal</v>
      </c>
      <c r="Q1817">
        <f>AVERAGEIF(sensor_data[Unit ID], sensor_data[[#This Row],[Unit ID]], sensor_data[EC])</f>
        <v>15.936842105263162</v>
      </c>
      <c r="R1817">
        <f>IF(ISBLANK(sensor_data[[#This Row],[EC]]), sensor_data[[#This Row],[average]], sensor_data[[#This Row],[EC]])</f>
        <v>16.25</v>
      </c>
      <c r="S1817" t="str">
        <f>IF(sensor_data[[#This Row],[Filled Energy Consumption]]&gt;AVERAGE(sensor_data[Filled Energy Consumption]), "High", "Low")</f>
        <v>Low</v>
      </c>
      <c r="T1817" t="s">
        <v>25</v>
      </c>
      <c r="U1817" t="b">
        <v>1</v>
      </c>
      <c r="V1817">
        <v>6</v>
      </c>
      <c r="W1817">
        <v>1</v>
      </c>
      <c r="X1817" t="s">
        <v>19</v>
      </c>
    </row>
    <row r="1818" spans="1:24" x14ac:dyDescent="0.3">
      <c r="A1818" s="1">
        <v>45327.763344907406</v>
      </c>
      <c r="B1818" s="1" t="str">
        <f>TEXT(sensor_data[[#This Row],[Timestamp]], "MMMM")</f>
        <v>February</v>
      </c>
      <c r="C18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18" s="2">
        <f>MONTH(sensor_data[[#This Row],[Timestamp]])</f>
        <v>2</v>
      </c>
      <c r="E1818" s="2">
        <f>DAY(sensor_data[[#This Row],[Timestamp]])</f>
        <v>5</v>
      </c>
      <c r="F1818" t="s">
        <v>575</v>
      </c>
      <c r="H1818">
        <v>54.5</v>
      </c>
      <c r="I1818">
        <v>35.6</v>
      </c>
      <c r="J1818" t="b">
        <v>1</v>
      </c>
      <c r="K1818">
        <v>5</v>
      </c>
      <c r="L1818" t="str">
        <f>IF(sensor_data[[#This Row],[HVAC Setting]]&lt;=2, "Low", IF(sensor_data[[#This Row],[HVAC Setting]]=3, "Normal", "High"))</f>
        <v>High</v>
      </c>
      <c r="M1818">
        <v>28.88</v>
      </c>
      <c r="N1818">
        <v>28.88</v>
      </c>
      <c r="O1818">
        <f>(sensor_data[[#This Row],[Energy Consumption]]-AVERAGE(sensor_data[Energy Consumption]))/_xlfn.STDEV.P(sensor_data[Energy Consumption])</f>
        <v>8.6962828476080806E-2</v>
      </c>
      <c r="P1818" t="str">
        <f>IF(ABS(sensor_data[[#This Row],[z_zcore]])&gt;3, "Outlier", "Normal")</f>
        <v>Normal</v>
      </c>
      <c r="Q1818">
        <f>AVERAGEIF(sensor_data[Unit ID], sensor_data[[#This Row],[Unit ID]], sensor_data[EC])</f>
        <v>15.936842105263162</v>
      </c>
      <c r="R1818">
        <f>IF(ISBLANK(sensor_data[[#This Row],[EC]]), sensor_data[[#This Row],[average]], sensor_data[[#This Row],[EC]])</f>
        <v>28.88</v>
      </c>
      <c r="S1818" t="str">
        <f>IF(sensor_data[[#This Row],[Filled Energy Consumption]]&gt;AVERAGE(sensor_data[Filled Energy Consumption]), "High", "Low")</f>
        <v>High</v>
      </c>
      <c r="T1818" t="s">
        <v>304</v>
      </c>
      <c r="U1818" t="b">
        <v>1</v>
      </c>
      <c r="V1818">
        <v>9</v>
      </c>
      <c r="W1818">
        <v>1</v>
      </c>
      <c r="X1818" t="s">
        <v>19</v>
      </c>
    </row>
    <row r="1819" spans="1:24" x14ac:dyDescent="0.3">
      <c r="A1819" s="1">
        <v>45360.46298611111</v>
      </c>
      <c r="B1819" s="1" t="str">
        <f>TEXT(sensor_data[[#This Row],[Timestamp]], "MMMM")</f>
        <v>March</v>
      </c>
      <c r="C18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19" s="2">
        <f>MONTH(sensor_data[[#This Row],[Timestamp]])</f>
        <v>3</v>
      </c>
      <c r="E1819" s="2">
        <f>DAY(sensor_data[[#This Row],[Timestamp]])</f>
        <v>9</v>
      </c>
      <c r="F1819" t="s">
        <v>575</v>
      </c>
      <c r="H1819">
        <v>81.3</v>
      </c>
      <c r="I1819">
        <v>31.3</v>
      </c>
      <c r="J1819" t="b">
        <v>1</v>
      </c>
      <c r="K1819">
        <v>3.5</v>
      </c>
      <c r="L1819" t="str">
        <f>IF(sensor_data[[#This Row],[HVAC Setting]]&lt;=2, "Low", IF(sensor_data[[#This Row],[HVAC Setting]]=3, "Normal", "High"))</f>
        <v>High</v>
      </c>
      <c r="M1819">
        <v>19.75</v>
      </c>
      <c r="N1819">
        <v>19.75</v>
      </c>
      <c r="O1819">
        <f>(sensor_data[[#This Row],[Energy Consumption]]-AVERAGE(sensor_data[Energy Consumption]))/_xlfn.STDEV.P(sensor_data[Energy Consumption])</f>
        <v>-1.920371498687436E-2</v>
      </c>
      <c r="P1819" t="str">
        <f>IF(ABS(sensor_data[[#This Row],[z_zcore]])&gt;3, "Outlier", "Normal")</f>
        <v>Normal</v>
      </c>
      <c r="Q1819">
        <f>AVERAGEIF(sensor_data[Unit ID], sensor_data[[#This Row],[Unit ID]], sensor_data[EC])</f>
        <v>15.936842105263162</v>
      </c>
      <c r="R1819">
        <f>IF(ISBLANK(sensor_data[[#This Row],[EC]]), sensor_data[[#This Row],[average]], sensor_data[[#This Row],[EC]])</f>
        <v>19.75</v>
      </c>
      <c r="S1819" t="str">
        <f>IF(sensor_data[[#This Row],[Filled Energy Consumption]]&gt;AVERAGE(sensor_data[Filled Energy Consumption]), "High", "Low")</f>
        <v>High</v>
      </c>
      <c r="T1819" t="s">
        <v>347</v>
      </c>
      <c r="U1819" t="b">
        <v>1</v>
      </c>
      <c r="V1819">
        <v>12</v>
      </c>
      <c r="W1819">
        <v>1</v>
      </c>
      <c r="X1819" t="s">
        <v>19</v>
      </c>
    </row>
    <row r="1820" spans="1:24" x14ac:dyDescent="0.3">
      <c r="A1820" s="1">
        <v>45574.495706018519</v>
      </c>
      <c r="B1820" s="1" t="str">
        <f>TEXT(sensor_data[[#This Row],[Timestamp]], "MMMM")</f>
        <v>October</v>
      </c>
      <c r="C18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20" s="2">
        <f>MONTH(sensor_data[[#This Row],[Timestamp]])</f>
        <v>10</v>
      </c>
      <c r="E1820" s="2">
        <f>DAY(sensor_data[[#This Row],[Timestamp]])</f>
        <v>9</v>
      </c>
      <c r="F1820" t="s">
        <v>575</v>
      </c>
      <c r="H1820">
        <v>65.5</v>
      </c>
      <c r="I1820">
        <v>55.6</v>
      </c>
      <c r="J1820" t="b">
        <v>0</v>
      </c>
      <c r="K1820">
        <v>3</v>
      </c>
      <c r="L1820" t="str">
        <f>IF(sensor_data[[#This Row],[HVAC Setting]]&lt;=2, "Low", IF(sensor_data[[#This Row],[HVAC Setting]]=3, "Normal", "High"))</f>
        <v>Normal</v>
      </c>
      <c r="M1820">
        <v>15</v>
      </c>
      <c r="N1820">
        <v>15</v>
      </c>
      <c r="O1820">
        <f>(sensor_data[[#This Row],[Energy Consumption]]-AVERAGE(sensor_data[Energy Consumption]))/_xlfn.STDEV.P(sensor_data[Energy Consumption])</f>
        <v>-7.4438225550843368E-2</v>
      </c>
      <c r="P1820" t="str">
        <f>IF(ABS(sensor_data[[#This Row],[z_zcore]])&gt;3, "Outlier", "Normal")</f>
        <v>Normal</v>
      </c>
      <c r="Q1820">
        <f>AVERAGEIF(sensor_data[Unit ID], sensor_data[[#This Row],[Unit ID]], sensor_data[EC])</f>
        <v>15.936842105263162</v>
      </c>
      <c r="R1820">
        <f>IF(ISBLANK(sensor_data[[#This Row],[EC]]), sensor_data[[#This Row],[average]], sensor_data[[#This Row],[EC]])</f>
        <v>15</v>
      </c>
      <c r="S1820" t="str">
        <f>IF(sensor_data[[#This Row],[Filled Energy Consumption]]&gt;AVERAGE(sensor_data[Filled Energy Consumption]), "High", "Low")</f>
        <v>Low</v>
      </c>
      <c r="T1820" t="s">
        <v>285</v>
      </c>
      <c r="U1820" t="b">
        <v>0</v>
      </c>
      <c r="V1820">
        <v>3</v>
      </c>
      <c r="W1820">
        <v>1</v>
      </c>
      <c r="X1820" t="s">
        <v>19</v>
      </c>
    </row>
    <row r="1821" spans="1:24" x14ac:dyDescent="0.3">
      <c r="A1821" s="1">
        <v>45347.389594907407</v>
      </c>
      <c r="B1821" s="1" t="str">
        <f>TEXT(sensor_data[[#This Row],[Timestamp]], "MMMM")</f>
        <v>February</v>
      </c>
      <c r="C18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21" s="2">
        <f>MONTH(sensor_data[[#This Row],[Timestamp]])</f>
        <v>2</v>
      </c>
      <c r="E1821" s="2">
        <f>DAY(sensor_data[[#This Row],[Timestamp]])</f>
        <v>25</v>
      </c>
      <c r="F1821" t="s">
        <v>575</v>
      </c>
      <c r="H1821">
        <v>42.7</v>
      </c>
      <c r="I1821">
        <v>31.9</v>
      </c>
      <c r="J1821" t="b">
        <v>0</v>
      </c>
      <c r="K1821">
        <v>4.5</v>
      </c>
      <c r="L1821" t="str">
        <f>IF(sensor_data[[#This Row],[HVAC Setting]]&lt;=2, "Low", IF(sensor_data[[#This Row],[HVAC Setting]]=3, "Normal", "High"))</f>
        <v>High</v>
      </c>
      <c r="M1821">
        <v>25.73</v>
      </c>
      <c r="N1821">
        <v>25.73</v>
      </c>
      <c r="O1821">
        <f>(sensor_data[[#This Row],[Energy Consumption]]-AVERAGE(sensor_data[Energy Consumption]))/_xlfn.STDEV.P(sensor_data[Energy Consumption])</f>
        <v>5.0333626733659265E-2</v>
      </c>
      <c r="P1821" t="str">
        <f>IF(ABS(sensor_data[[#This Row],[z_zcore]])&gt;3, "Outlier", "Normal")</f>
        <v>Normal</v>
      </c>
      <c r="Q1821">
        <f>AVERAGEIF(sensor_data[Unit ID], sensor_data[[#This Row],[Unit ID]], sensor_data[EC])</f>
        <v>15.936842105263162</v>
      </c>
      <c r="R1821">
        <f>IF(ISBLANK(sensor_data[[#This Row],[EC]]), sensor_data[[#This Row],[average]], sensor_data[[#This Row],[EC]])</f>
        <v>25.73</v>
      </c>
      <c r="S1821" t="str">
        <f>IF(sensor_data[[#This Row],[Filled Energy Consumption]]&gt;AVERAGE(sensor_data[Filled Energy Consumption]), "High", "Low")</f>
        <v>High</v>
      </c>
      <c r="T1821" t="s">
        <v>16</v>
      </c>
      <c r="U1821" t="b">
        <v>0</v>
      </c>
      <c r="V1821">
        <v>4</v>
      </c>
      <c r="W1821">
        <v>0</v>
      </c>
      <c r="X1821" t="s">
        <v>19</v>
      </c>
    </row>
    <row r="1822" spans="1:24" x14ac:dyDescent="0.3">
      <c r="A1822" s="1">
        <v>45618.001643518517</v>
      </c>
      <c r="B1822" s="1" t="str">
        <f>TEXT(sensor_data[[#This Row],[Timestamp]], "MMMM")</f>
        <v>November</v>
      </c>
      <c r="C18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22" s="2">
        <f>MONTH(sensor_data[[#This Row],[Timestamp]])</f>
        <v>11</v>
      </c>
      <c r="E1822" s="2">
        <f>DAY(sensor_data[[#This Row],[Timestamp]])</f>
        <v>22</v>
      </c>
      <c r="F1822" t="s">
        <v>577</v>
      </c>
      <c r="H1822">
        <v>70.8</v>
      </c>
      <c r="I1822">
        <v>55.9</v>
      </c>
      <c r="J1822" t="b">
        <v>0</v>
      </c>
      <c r="K1822">
        <v>0</v>
      </c>
      <c r="L1822" t="str">
        <f>IF(sensor_data[[#This Row],[HVAC Setting]]&lt;=2, "Low", IF(sensor_data[[#This Row],[HVAC Setting]]=3, "Normal", "High"))</f>
        <v>Low</v>
      </c>
      <c r="M1822">
        <v>0</v>
      </c>
      <c r="N1822">
        <v>0</v>
      </c>
      <c r="O1822">
        <f>(sensor_data[[#This Row],[Energy Consumption]]-AVERAGE(sensor_data[Energy Consumption]))/_xlfn.STDEV.P(sensor_data[Energy Consumption])</f>
        <v>-0.24886299575285079</v>
      </c>
      <c r="P1822" t="str">
        <f>IF(ABS(sensor_data[[#This Row],[z_zcore]])&gt;3, "Outlier", "Normal")</f>
        <v>Normal</v>
      </c>
      <c r="Q1822">
        <f>AVERAGEIF(sensor_data[Unit ID], sensor_data[[#This Row],[Unit ID]], sensor_data[EC])</f>
        <v>13.896315789473682</v>
      </c>
      <c r="R1822">
        <f>IF(ISBLANK(sensor_data[[#This Row],[EC]]), sensor_data[[#This Row],[average]], sensor_data[[#This Row],[EC]])</f>
        <v>0</v>
      </c>
      <c r="S1822" t="str">
        <f>IF(sensor_data[[#This Row],[Filled Energy Consumption]]&gt;AVERAGE(sensor_data[Filled Energy Consumption]), "High", "Low")</f>
        <v>Low</v>
      </c>
      <c r="T1822" t="s">
        <v>275</v>
      </c>
      <c r="U1822" t="b">
        <v>0</v>
      </c>
      <c r="V1822">
        <v>13</v>
      </c>
      <c r="W1822">
        <v>0</v>
      </c>
      <c r="X1822" t="s">
        <v>19</v>
      </c>
    </row>
    <row r="1823" spans="1:24" x14ac:dyDescent="0.3">
      <c r="A1823" s="1">
        <v>45456.023229166669</v>
      </c>
      <c r="B1823" s="1" t="str">
        <f>TEXT(sensor_data[[#This Row],[Timestamp]], "MMMM")</f>
        <v>June</v>
      </c>
      <c r="C18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23" s="2">
        <f>MONTH(sensor_data[[#This Row],[Timestamp]])</f>
        <v>6</v>
      </c>
      <c r="E1823" s="2">
        <f>DAY(sensor_data[[#This Row],[Timestamp]])</f>
        <v>13</v>
      </c>
      <c r="F1823" t="s">
        <v>577</v>
      </c>
      <c r="H1823">
        <v>77.8</v>
      </c>
      <c r="I1823">
        <v>58.9</v>
      </c>
      <c r="J1823" t="b">
        <v>0</v>
      </c>
      <c r="K1823">
        <v>1</v>
      </c>
      <c r="L1823" t="str">
        <f>IF(sensor_data[[#This Row],[HVAC Setting]]&lt;=2, "Low", IF(sensor_data[[#This Row],[HVAC Setting]]=3, "Normal", "High"))</f>
        <v>Low</v>
      </c>
      <c r="M1823">
        <v>5</v>
      </c>
      <c r="N1823">
        <v>5</v>
      </c>
      <c r="O1823">
        <f>(sensor_data[[#This Row],[Energy Consumption]]-AVERAGE(sensor_data[Energy Consumption]))/_xlfn.STDEV.P(sensor_data[Energy Consumption])</f>
        <v>-0.19072140568551499</v>
      </c>
      <c r="P1823" t="str">
        <f>IF(ABS(sensor_data[[#This Row],[z_zcore]])&gt;3, "Outlier", "Normal")</f>
        <v>Normal</v>
      </c>
      <c r="Q1823">
        <f>AVERAGEIF(sensor_data[Unit ID], sensor_data[[#This Row],[Unit ID]], sensor_data[EC])</f>
        <v>13.896315789473682</v>
      </c>
      <c r="R1823">
        <f>IF(ISBLANK(sensor_data[[#This Row],[EC]]), sensor_data[[#This Row],[average]], sensor_data[[#This Row],[EC]])</f>
        <v>5</v>
      </c>
      <c r="S1823" t="str">
        <f>IF(sensor_data[[#This Row],[Filled Energy Consumption]]&gt;AVERAGE(sensor_data[Filled Energy Consumption]), "High", "Low")</f>
        <v>Low</v>
      </c>
      <c r="T1823" t="s">
        <v>228</v>
      </c>
      <c r="U1823" t="b">
        <v>0</v>
      </c>
      <c r="V1823">
        <v>2</v>
      </c>
      <c r="W1823">
        <v>0</v>
      </c>
      <c r="X1823" t="s">
        <v>19</v>
      </c>
    </row>
    <row r="1824" spans="1:24" x14ac:dyDescent="0.3">
      <c r="A1824" s="1">
        <v>45652.289143518516</v>
      </c>
      <c r="B1824" s="1" t="str">
        <f>TEXT(sensor_data[[#This Row],[Timestamp]], "MMMM")</f>
        <v>December</v>
      </c>
      <c r="C18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24" s="2">
        <f>MONTH(sensor_data[[#This Row],[Timestamp]])</f>
        <v>12</v>
      </c>
      <c r="E1824" s="2">
        <f>DAY(sensor_data[[#This Row],[Timestamp]])</f>
        <v>26</v>
      </c>
      <c r="F1824" t="s">
        <v>577</v>
      </c>
      <c r="H1824">
        <v>50.6</v>
      </c>
      <c r="I1824">
        <v>25.3</v>
      </c>
      <c r="J1824" t="b">
        <v>1</v>
      </c>
      <c r="K1824">
        <v>4</v>
      </c>
      <c r="L1824" t="str">
        <f>IF(sensor_data[[#This Row],[HVAC Setting]]&lt;=2, "Low", IF(sensor_data[[#This Row],[HVAC Setting]]=3, "Normal", "High"))</f>
        <v>High</v>
      </c>
      <c r="M1824">
        <v>22.34</v>
      </c>
      <c r="N1824">
        <v>22.34</v>
      </c>
      <c r="O1824">
        <f>(sensor_data[[#This Row],[Energy Consumption]]-AVERAGE(sensor_data[Energy Consumption]))/_xlfn.STDEV.P(sensor_data[Energy Consumption])</f>
        <v>1.0913628668005585E-2</v>
      </c>
      <c r="P1824" t="str">
        <f>IF(ABS(sensor_data[[#This Row],[z_zcore]])&gt;3, "Outlier", "Normal")</f>
        <v>Normal</v>
      </c>
      <c r="Q1824">
        <f>AVERAGEIF(sensor_data[Unit ID], sensor_data[[#This Row],[Unit ID]], sensor_data[EC])</f>
        <v>13.896315789473682</v>
      </c>
      <c r="R1824">
        <f>IF(ISBLANK(sensor_data[[#This Row],[EC]]), sensor_data[[#This Row],[average]], sensor_data[[#This Row],[EC]])</f>
        <v>22.34</v>
      </c>
      <c r="S1824" t="str">
        <f>IF(sensor_data[[#This Row],[Filled Energy Consumption]]&gt;AVERAGE(sensor_data[Filled Energy Consumption]), "High", "Low")</f>
        <v>High</v>
      </c>
      <c r="T1824" t="s">
        <v>40</v>
      </c>
      <c r="U1824" t="b">
        <v>1</v>
      </c>
      <c r="V1824">
        <v>6</v>
      </c>
      <c r="W1824">
        <v>1</v>
      </c>
      <c r="X1824" t="s">
        <v>19</v>
      </c>
    </row>
    <row r="1825" spans="1:24" x14ac:dyDescent="0.3">
      <c r="A1825" s="1">
        <v>45382.24927083333</v>
      </c>
      <c r="B1825" s="1" t="str">
        <f>TEXT(sensor_data[[#This Row],[Timestamp]], "MMMM")</f>
        <v>March</v>
      </c>
      <c r="C18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25" s="2">
        <f>MONTH(sensor_data[[#This Row],[Timestamp]])</f>
        <v>3</v>
      </c>
      <c r="E1825" s="2">
        <f>DAY(sensor_data[[#This Row],[Timestamp]])</f>
        <v>31</v>
      </c>
      <c r="F1825" t="s">
        <v>577</v>
      </c>
      <c r="H1825">
        <v>62.4</v>
      </c>
      <c r="I1825">
        <v>56.8</v>
      </c>
      <c r="J1825" t="b">
        <v>0</v>
      </c>
      <c r="K1825">
        <v>1.5</v>
      </c>
      <c r="L1825" t="str">
        <f>IF(sensor_data[[#This Row],[HVAC Setting]]&lt;=2, "Low", IF(sensor_data[[#This Row],[HVAC Setting]]=3, "Normal", "High"))</f>
        <v>Low</v>
      </c>
      <c r="M1825">
        <v>7.88</v>
      </c>
      <c r="N1825">
        <v>7.88</v>
      </c>
      <c r="O1825">
        <f>(sensor_data[[#This Row],[Energy Consumption]]-AVERAGE(sensor_data[Energy Consumption]))/_xlfn.STDEV.P(sensor_data[Energy Consumption])</f>
        <v>-0.15723184980672958</v>
      </c>
      <c r="P1825" t="str">
        <f>IF(ABS(sensor_data[[#This Row],[z_zcore]])&gt;3, "Outlier", "Normal")</f>
        <v>Normal</v>
      </c>
      <c r="Q1825">
        <f>AVERAGEIF(sensor_data[Unit ID], sensor_data[[#This Row],[Unit ID]], sensor_data[EC])</f>
        <v>13.896315789473682</v>
      </c>
      <c r="R1825">
        <f>IF(ISBLANK(sensor_data[[#This Row],[EC]]), sensor_data[[#This Row],[average]], sensor_data[[#This Row],[EC]])</f>
        <v>7.88</v>
      </c>
      <c r="S1825" t="str">
        <f>IF(sensor_data[[#This Row],[Filled Energy Consumption]]&gt;AVERAGE(sensor_data[Filled Energy Consumption]), "High", "Low")</f>
        <v>Low</v>
      </c>
      <c r="T1825" t="s">
        <v>360</v>
      </c>
      <c r="U1825" t="b">
        <v>0</v>
      </c>
      <c r="V1825">
        <v>21</v>
      </c>
      <c r="W1825">
        <v>0</v>
      </c>
      <c r="X1825" t="s">
        <v>19</v>
      </c>
    </row>
    <row r="1826" spans="1:24" x14ac:dyDescent="0.3">
      <c r="A1826" s="1">
        <v>45408.539074074077</v>
      </c>
      <c r="B1826" s="1" t="str">
        <f>TEXT(sensor_data[[#This Row],[Timestamp]], "MMMM")</f>
        <v>April</v>
      </c>
      <c r="C18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26" s="2">
        <f>MONTH(sensor_data[[#This Row],[Timestamp]])</f>
        <v>4</v>
      </c>
      <c r="E1826" s="2">
        <f>DAY(sensor_data[[#This Row],[Timestamp]])</f>
        <v>26</v>
      </c>
      <c r="F1826" t="s">
        <v>577</v>
      </c>
      <c r="H1826">
        <v>70.3</v>
      </c>
      <c r="I1826">
        <v>44.1</v>
      </c>
      <c r="J1826" t="b">
        <v>1</v>
      </c>
      <c r="K1826">
        <v>2</v>
      </c>
      <c r="L1826" t="str">
        <f>IF(sensor_data[[#This Row],[HVAC Setting]]&lt;=2, "Low", IF(sensor_data[[#This Row],[HVAC Setting]]=3, "Normal", "High"))</f>
        <v>Low</v>
      </c>
      <c r="M1826">
        <v>11.75</v>
      </c>
      <c r="N1826">
        <v>11.75</v>
      </c>
      <c r="O1826">
        <f>(sensor_data[[#This Row],[Energy Consumption]]-AVERAGE(sensor_data[Energy Consumption]))/_xlfn.STDEV.P(sensor_data[Energy Consumption])</f>
        <v>-0.11223025909461165</v>
      </c>
      <c r="P1826" t="str">
        <f>IF(ABS(sensor_data[[#This Row],[z_zcore]])&gt;3, "Outlier", "Normal")</f>
        <v>Normal</v>
      </c>
      <c r="Q1826">
        <f>AVERAGEIF(sensor_data[Unit ID], sensor_data[[#This Row],[Unit ID]], sensor_data[EC])</f>
        <v>13.896315789473682</v>
      </c>
      <c r="R1826">
        <f>IF(ISBLANK(sensor_data[[#This Row],[EC]]), sensor_data[[#This Row],[average]], sensor_data[[#This Row],[EC]])</f>
        <v>11.75</v>
      </c>
      <c r="S1826" t="str">
        <f>IF(sensor_data[[#This Row],[Filled Energy Consumption]]&gt;AVERAGE(sensor_data[Filled Energy Consumption]), "High", "Low")</f>
        <v>Low</v>
      </c>
      <c r="T1826" t="s">
        <v>138</v>
      </c>
      <c r="U1826" t="b">
        <v>1</v>
      </c>
      <c r="V1826">
        <v>11</v>
      </c>
      <c r="W1826">
        <v>1</v>
      </c>
      <c r="X1826" t="s">
        <v>17</v>
      </c>
    </row>
    <row r="1827" spans="1:24" x14ac:dyDescent="0.3">
      <c r="A1827" s="1">
        <v>45366.567893518521</v>
      </c>
      <c r="B1827" s="1" t="str">
        <f>TEXT(sensor_data[[#This Row],[Timestamp]], "MMMM")</f>
        <v>March</v>
      </c>
      <c r="C18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27" s="2">
        <f>MONTH(sensor_data[[#This Row],[Timestamp]])</f>
        <v>3</v>
      </c>
      <c r="E1827" s="2">
        <f>DAY(sensor_data[[#This Row],[Timestamp]])</f>
        <v>15</v>
      </c>
      <c r="F1827" t="s">
        <v>577</v>
      </c>
      <c r="H1827">
        <v>61.1</v>
      </c>
      <c r="I1827">
        <v>41.5</v>
      </c>
      <c r="J1827" t="b">
        <v>1</v>
      </c>
      <c r="K1827">
        <v>2</v>
      </c>
      <c r="L1827" t="str">
        <f>IF(sensor_data[[#This Row],[HVAC Setting]]&lt;=2, "Low", IF(sensor_data[[#This Row],[HVAC Setting]]=3, "Normal", "High"))</f>
        <v>Low</v>
      </c>
      <c r="M1827">
        <v>12.47</v>
      </c>
      <c r="N1827">
        <v>12.47</v>
      </c>
      <c r="O1827">
        <f>(sensor_data[[#This Row],[Energy Consumption]]-AVERAGE(sensor_data[Energy Consumption]))/_xlfn.STDEV.P(sensor_data[Energy Consumption])</f>
        <v>-0.10385787012491528</v>
      </c>
      <c r="P1827" t="str">
        <f>IF(ABS(sensor_data[[#This Row],[z_zcore]])&gt;3, "Outlier", "Normal")</f>
        <v>Normal</v>
      </c>
      <c r="Q1827">
        <f>AVERAGEIF(sensor_data[Unit ID], sensor_data[[#This Row],[Unit ID]], sensor_data[EC])</f>
        <v>13.896315789473682</v>
      </c>
      <c r="R1827">
        <f>IF(ISBLANK(sensor_data[[#This Row],[EC]]), sensor_data[[#This Row],[average]], sensor_data[[#This Row],[EC]])</f>
        <v>12.47</v>
      </c>
      <c r="S1827" t="str">
        <f>IF(sensor_data[[#This Row],[Filled Energy Consumption]]&gt;AVERAGE(sensor_data[Filled Energy Consumption]), "High", "Low")</f>
        <v>Low</v>
      </c>
      <c r="T1827" t="s">
        <v>416</v>
      </c>
      <c r="U1827" t="b">
        <v>1</v>
      </c>
      <c r="V1827">
        <v>14</v>
      </c>
      <c r="W1827">
        <v>1</v>
      </c>
      <c r="X1827" t="s">
        <v>17</v>
      </c>
    </row>
    <row r="1828" spans="1:24" x14ac:dyDescent="0.3">
      <c r="A1828" s="1">
        <v>45352.772256944445</v>
      </c>
      <c r="B1828" s="1" t="str">
        <f>TEXT(sensor_data[[#This Row],[Timestamp]], "MMMM")</f>
        <v>March</v>
      </c>
      <c r="C18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28" s="2">
        <f>MONTH(sensor_data[[#This Row],[Timestamp]])</f>
        <v>3</v>
      </c>
      <c r="E1828" s="2">
        <f>DAY(sensor_data[[#This Row],[Timestamp]])</f>
        <v>1</v>
      </c>
      <c r="F1828" t="s">
        <v>577</v>
      </c>
      <c r="H1828">
        <v>77.7</v>
      </c>
      <c r="I1828">
        <v>33.200000000000003</v>
      </c>
      <c r="J1828" t="b">
        <v>0</v>
      </c>
      <c r="K1828">
        <v>3</v>
      </c>
      <c r="L1828" t="str">
        <f>IF(sensor_data[[#This Row],[HVAC Setting]]&lt;=2, "Low", IF(sensor_data[[#This Row],[HVAC Setting]]=3, "Normal", "High"))</f>
        <v>Normal</v>
      </c>
      <c r="M1828">
        <v>16.5</v>
      </c>
      <c r="N1828">
        <v>16.5</v>
      </c>
      <c r="O1828">
        <f>(sensor_data[[#This Row],[Energy Consumption]]-AVERAGE(sensor_data[Energy Consumption]))/_xlfn.STDEV.P(sensor_data[Energy Consumption])</f>
        <v>-5.6995748530642633E-2</v>
      </c>
      <c r="P1828" t="str">
        <f>IF(ABS(sensor_data[[#This Row],[z_zcore]])&gt;3, "Outlier", "Normal")</f>
        <v>Normal</v>
      </c>
      <c r="Q1828">
        <f>AVERAGEIF(sensor_data[Unit ID], sensor_data[[#This Row],[Unit ID]], sensor_data[EC])</f>
        <v>13.896315789473682</v>
      </c>
      <c r="R1828">
        <f>IF(ISBLANK(sensor_data[[#This Row],[EC]]), sensor_data[[#This Row],[average]], sensor_data[[#This Row],[EC]])</f>
        <v>16.5</v>
      </c>
      <c r="S1828" t="str">
        <f>IF(sensor_data[[#This Row],[Filled Energy Consumption]]&gt;AVERAGE(sensor_data[Filled Energy Consumption]), "High", "Low")</f>
        <v>Low</v>
      </c>
      <c r="T1828" t="s">
        <v>64</v>
      </c>
      <c r="U1828" t="b">
        <v>0</v>
      </c>
      <c r="V1828">
        <v>4</v>
      </c>
      <c r="W1828">
        <v>1</v>
      </c>
      <c r="X1828" t="s">
        <v>14</v>
      </c>
    </row>
    <row r="1829" spans="1:24" x14ac:dyDescent="0.3">
      <c r="A1829" s="1">
        <v>45309.181574074071</v>
      </c>
      <c r="B1829" s="1" t="str">
        <f>TEXT(sensor_data[[#This Row],[Timestamp]], "MMMM")</f>
        <v>January</v>
      </c>
      <c r="C18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29" s="2">
        <f>MONTH(sensor_data[[#This Row],[Timestamp]])</f>
        <v>1</v>
      </c>
      <c r="E1829" s="2">
        <f>DAY(sensor_data[[#This Row],[Timestamp]])</f>
        <v>18</v>
      </c>
      <c r="F1829" t="s">
        <v>577</v>
      </c>
      <c r="H1829">
        <v>41.4</v>
      </c>
      <c r="I1829">
        <v>35.9</v>
      </c>
      <c r="J1829" t="b">
        <v>0</v>
      </c>
      <c r="K1829">
        <v>1</v>
      </c>
      <c r="L1829" t="str">
        <f>IF(sensor_data[[#This Row],[HVAC Setting]]&lt;=2, "Low", IF(sensor_data[[#This Row],[HVAC Setting]]=3, "Normal", "High"))</f>
        <v>Low</v>
      </c>
      <c r="M1829">
        <v>8</v>
      </c>
      <c r="N1829">
        <v>8</v>
      </c>
      <c r="O1829">
        <f>(sensor_data[[#This Row],[Energy Consumption]]-AVERAGE(sensor_data[Energy Consumption]))/_xlfn.STDEV.P(sensor_data[Energy Consumption])</f>
        <v>-0.15583645164511351</v>
      </c>
      <c r="P1829" t="str">
        <f>IF(ABS(sensor_data[[#This Row],[z_zcore]])&gt;3, "Outlier", "Normal")</f>
        <v>Normal</v>
      </c>
      <c r="Q1829">
        <f>AVERAGEIF(sensor_data[Unit ID], sensor_data[[#This Row],[Unit ID]], sensor_data[EC])</f>
        <v>13.896315789473682</v>
      </c>
      <c r="R1829">
        <f>IF(ISBLANK(sensor_data[[#This Row],[EC]]), sensor_data[[#This Row],[average]], sensor_data[[#This Row],[EC]])</f>
        <v>8</v>
      </c>
      <c r="S1829" t="str">
        <f>IF(sensor_data[[#This Row],[Filled Energy Consumption]]&gt;AVERAGE(sensor_data[Filled Energy Consumption]), "High", "Low")</f>
        <v>Low</v>
      </c>
      <c r="T1829" t="s">
        <v>13</v>
      </c>
      <c r="U1829" t="b">
        <v>0</v>
      </c>
      <c r="V1829">
        <v>13</v>
      </c>
      <c r="W1829">
        <v>0</v>
      </c>
      <c r="X1829" t="s">
        <v>17</v>
      </c>
    </row>
    <row r="1830" spans="1:24" x14ac:dyDescent="0.3">
      <c r="A1830" s="1">
        <v>45579.007604166669</v>
      </c>
      <c r="B1830" s="1" t="str">
        <f>TEXT(sensor_data[[#This Row],[Timestamp]], "MMMM")</f>
        <v>October</v>
      </c>
      <c r="C18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30" s="2">
        <f>MONTH(sensor_data[[#This Row],[Timestamp]])</f>
        <v>10</v>
      </c>
      <c r="E1830" s="2">
        <f>DAY(sensor_data[[#This Row],[Timestamp]])</f>
        <v>14</v>
      </c>
      <c r="F1830" t="s">
        <v>577</v>
      </c>
      <c r="H1830">
        <v>67.900000000000006</v>
      </c>
      <c r="I1830">
        <v>48.3</v>
      </c>
      <c r="J1830" t="b">
        <v>0</v>
      </c>
      <c r="K1830">
        <v>2</v>
      </c>
      <c r="L1830" t="str">
        <f>IF(sensor_data[[#This Row],[HVAC Setting]]&lt;=2, "Low", IF(sensor_data[[#This Row],[HVAC Setting]]=3, "Normal", "High"))</f>
        <v>Low</v>
      </c>
      <c r="M1830">
        <v>10</v>
      </c>
      <c r="N1830">
        <v>10</v>
      </c>
      <c r="O1830">
        <f>(sensor_data[[#This Row],[Energy Consumption]]-AVERAGE(sensor_data[Energy Consumption]))/_xlfn.STDEV.P(sensor_data[Energy Consumption])</f>
        <v>-0.13257981561817916</v>
      </c>
      <c r="P1830" t="str">
        <f>IF(ABS(sensor_data[[#This Row],[z_zcore]])&gt;3, "Outlier", "Normal")</f>
        <v>Normal</v>
      </c>
      <c r="Q1830">
        <f>AVERAGEIF(sensor_data[Unit ID], sensor_data[[#This Row],[Unit ID]], sensor_data[EC])</f>
        <v>13.896315789473682</v>
      </c>
      <c r="R1830">
        <f>IF(ISBLANK(sensor_data[[#This Row],[EC]]), sensor_data[[#This Row],[average]], sensor_data[[#This Row],[EC]])</f>
        <v>10</v>
      </c>
      <c r="S1830" t="str">
        <f>IF(sensor_data[[#This Row],[Filled Energy Consumption]]&gt;AVERAGE(sensor_data[Filled Energy Consumption]), "High", "Low")</f>
        <v>Low</v>
      </c>
      <c r="T1830" t="s">
        <v>225</v>
      </c>
      <c r="U1830" t="b">
        <v>0</v>
      </c>
      <c r="V1830">
        <v>23</v>
      </c>
      <c r="W1830">
        <v>0</v>
      </c>
      <c r="X1830" t="s">
        <v>14</v>
      </c>
    </row>
    <row r="1831" spans="1:24" x14ac:dyDescent="0.3">
      <c r="A1831" s="1">
        <v>45631.293483796297</v>
      </c>
      <c r="B1831" s="1" t="str">
        <f>TEXT(sensor_data[[#This Row],[Timestamp]], "MMMM")</f>
        <v>December</v>
      </c>
      <c r="C18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31" s="2">
        <f>MONTH(sensor_data[[#This Row],[Timestamp]])</f>
        <v>12</v>
      </c>
      <c r="E1831" s="2">
        <f>DAY(sensor_data[[#This Row],[Timestamp]])</f>
        <v>5</v>
      </c>
      <c r="F1831" t="s">
        <v>577</v>
      </c>
      <c r="H1831">
        <v>47</v>
      </c>
      <c r="I1831">
        <v>37.4</v>
      </c>
      <c r="J1831" t="b">
        <v>1</v>
      </c>
      <c r="K1831">
        <v>4</v>
      </c>
      <c r="L1831" t="str">
        <f>IF(sensor_data[[#This Row],[HVAC Setting]]&lt;=2, "Low", IF(sensor_data[[#This Row],[HVAC Setting]]=3, "Normal", "High"))</f>
        <v>High</v>
      </c>
      <c r="M1831">
        <v>23.34</v>
      </c>
      <c r="N1831">
        <v>23.34</v>
      </c>
      <c r="O1831">
        <f>(sensor_data[[#This Row],[Energy Consumption]]-AVERAGE(sensor_data[Energy Consumption]))/_xlfn.STDEV.P(sensor_data[Energy Consumption])</f>
        <v>2.2541946681472746E-2</v>
      </c>
      <c r="P1831" t="str">
        <f>IF(ABS(sensor_data[[#This Row],[z_zcore]])&gt;3, "Outlier", "Normal")</f>
        <v>Normal</v>
      </c>
      <c r="Q1831">
        <f>AVERAGEIF(sensor_data[Unit ID], sensor_data[[#This Row],[Unit ID]], sensor_data[EC])</f>
        <v>13.896315789473682</v>
      </c>
      <c r="R1831">
        <f>IF(ISBLANK(sensor_data[[#This Row],[EC]]), sensor_data[[#This Row],[average]], sensor_data[[#This Row],[EC]])</f>
        <v>23.34</v>
      </c>
      <c r="S1831" t="str">
        <f>IF(sensor_data[[#This Row],[Filled Energy Consumption]]&gt;AVERAGE(sensor_data[Filled Energy Consumption]), "High", "Low")</f>
        <v>High</v>
      </c>
      <c r="T1831" t="s">
        <v>320</v>
      </c>
      <c r="U1831" t="b">
        <v>1</v>
      </c>
      <c r="V1831">
        <v>14</v>
      </c>
      <c r="W1831">
        <v>0</v>
      </c>
      <c r="X1831" t="s">
        <v>19</v>
      </c>
    </row>
    <row r="1832" spans="1:24" x14ac:dyDescent="0.3">
      <c r="A1832" s="1">
        <v>45468.498761574076</v>
      </c>
      <c r="B1832" s="1" t="str">
        <f>TEXT(sensor_data[[#This Row],[Timestamp]], "MMMM")</f>
        <v>June</v>
      </c>
      <c r="C18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32" s="2">
        <f>MONTH(sensor_data[[#This Row],[Timestamp]])</f>
        <v>6</v>
      </c>
      <c r="E1832" s="2">
        <f>DAY(sensor_data[[#This Row],[Timestamp]])</f>
        <v>25</v>
      </c>
      <c r="F1832" t="s">
        <v>577</v>
      </c>
      <c r="H1832">
        <v>84.1</v>
      </c>
      <c r="I1832">
        <v>42.9</v>
      </c>
      <c r="J1832" t="b">
        <v>0</v>
      </c>
      <c r="K1832">
        <v>4</v>
      </c>
      <c r="L1832" t="str">
        <f>IF(sensor_data[[#This Row],[HVAC Setting]]&lt;=2, "Low", IF(sensor_data[[#This Row],[HVAC Setting]]=3, "Normal", "High"))</f>
        <v>High</v>
      </c>
      <c r="M1832">
        <v>21</v>
      </c>
      <c r="N1832">
        <v>21</v>
      </c>
      <c r="O1832">
        <f>(sensor_data[[#This Row],[Energy Consumption]]-AVERAGE(sensor_data[Energy Consumption]))/_xlfn.STDEV.P(sensor_data[Energy Consumption])</f>
        <v>-4.6683174700404085E-3</v>
      </c>
      <c r="P1832" t="str">
        <f>IF(ABS(sensor_data[[#This Row],[z_zcore]])&gt;3, "Outlier", "Normal")</f>
        <v>Normal</v>
      </c>
      <c r="Q1832">
        <f>AVERAGEIF(sensor_data[Unit ID], sensor_data[[#This Row],[Unit ID]], sensor_data[EC])</f>
        <v>13.896315789473682</v>
      </c>
      <c r="R1832">
        <f>IF(ISBLANK(sensor_data[[#This Row],[EC]]), sensor_data[[#This Row],[average]], sensor_data[[#This Row],[EC]])</f>
        <v>21</v>
      </c>
      <c r="S1832" t="str">
        <f>IF(sensor_data[[#This Row],[Filled Energy Consumption]]&gt;AVERAGE(sensor_data[Filled Energy Consumption]), "High", "Low")</f>
        <v>High</v>
      </c>
      <c r="T1832" t="s">
        <v>142</v>
      </c>
      <c r="U1832" t="b">
        <v>0</v>
      </c>
      <c r="V1832">
        <v>16</v>
      </c>
      <c r="W1832">
        <v>0</v>
      </c>
      <c r="X1832" t="s">
        <v>17</v>
      </c>
    </row>
    <row r="1833" spans="1:24" x14ac:dyDescent="0.3">
      <c r="A1833" s="1">
        <v>45357.494016203702</v>
      </c>
      <c r="B1833" s="1" t="str">
        <f>TEXT(sensor_data[[#This Row],[Timestamp]], "MMMM")</f>
        <v>March</v>
      </c>
      <c r="C18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33" s="2">
        <f>MONTH(sensor_data[[#This Row],[Timestamp]])</f>
        <v>3</v>
      </c>
      <c r="E1833" s="2">
        <f>DAY(sensor_data[[#This Row],[Timestamp]])</f>
        <v>6</v>
      </c>
      <c r="F1833" t="s">
        <v>577</v>
      </c>
      <c r="H1833">
        <v>62.8</v>
      </c>
      <c r="I1833">
        <v>52.9</v>
      </c>
      <c r="J1833" t="b">
        <v>0</v>
      </c>
      <c r="K1833">
        <v>3</v>
      </c>
      <c r="L1833" t="str">
        <f>IF(sensor_data[[#This Row],[HVAC Setting]]&lt;=2, "Low", IF(sensor_data[[#This Row],[HVAC Setting]]=3, "Normal", "High"))</f>
        <v>Normal</v>
      </c>
      <c r="M1833">
        <v>15</v>
      </c>
      <c r="N1833">
        <v>15</v>
      </c>
      <c r="O1833">
        <f>(sensor_data[[#This Row],[Energy Consumption]]-AVERAGE(sensor_data[Energy Consumption]))/_xlfn.STDEV.P(sensor_data[Energy Consumption])</f>
        <v>-7.4438225550843368E-2</v>
      </c>
      <c r="P1833" t="str">
        <f>IF(ABS(sensor_data[[#This Row],[z_zcore]])&gt;3, "Outlier", "Normal")</f>
        <v>Normal</v>
      </c>
      <c r="Q1833">
        <f>AVERAGEIF(sensor_data[Unit ID], sensor_data[[#This Row],[Unit ID]], sensor_data[EC])</f>
        <v>13.896315789473682</v>
      </c>
      <c r="R1833">
        <f>IF(ISBLANK(sensor_data[[#This Row],[EC]]), sensor_data[[#This Row],[average]], sensor_data[[#This Row],[EC]])</f>
        <v>15</v>
      </c>
      <c r="S1833" t="str">
        <f>IF(sensor_data[[#This Row],[Filled Energy Consumption]]&gt;AVERAGE(sensor_data[Filled Energy Consumption]), "High", "Low")</f>
        <v>Low</v>
      </c>
      <c r="T1833" t="s">
        <v>42</v>
      </c>
      <c r="U1833" t="b">
        <v>0</v>
      </c>
      <c r="V1833">
        <v>13</v>
      </c>
      <c r="W1833">
        <v>0</v>
      </c>
      <c r="X1833" t="s">
        <v>14</v>
      </c>
    </row>
    <row r="1834" spans="1:24" x14ac:dyDescent="0.3">
      <c r="A1834" s="1">
        <v>45379.263020833336</v>
      </c>
      <c r="B1834" s="1" t="str">
        <f>TEXT(sensor_data[[#This Row],[Timestamp]], "MMMM")</f>
        <v>March</v>
      </c>
      <c r="C18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34" s="2">
        <f>MONTH(sensor_data[[#This Row],[Timestamp]])</f>
        <v>3</v>
      </c>
      <c r="E1834" s="2">
        <f>DAY(sensor_data[[#This Row],[Timestamp]])</f>
        <v>28</v>
      </c>
      <c r="F1834" t="s">
        <v>577</v>
      </c>
      <c r="H1834">
        <v>59.4</v>
      </c>
      <c r="I1834">
        <v>30.7</v>
      </c>
      <c r="J1834" t="b">
        <v>0</v>
      </c>
      <c r="K1834">
        <v>1</v>
      </c>
      <c r="L1834" t="str">
        <f>IF(sensor_data[[#This Row],[HVAC Setting]]&lt;=2, "Low", IF(sensor_data[[#This Row],[HVAC Setting]]=3, "Normal", "High"))</f>
        <v>Low</v>
      </c>
      <c r="M1834">
        <v>6</v>
      </c>
      <c r="N1834">
        <v>6</v>
      </c>
      <c r="O1834">
        <f>(sensor_data[[#This Row],[Energy Consumption]]-AVERAGE(sensor_data[Energy Consumption]))/_xlfn.STDEV.P(sensor_data[Energy Consumption])</f>
        <v>-0.17909308767204782</v>
      </c>
      <c r="P1834" t="str">
        <f>IF(ABS(sensor_data[[#This Row],[z_zcore]])&gt;3, "Outlier", "Normal")</f>
        <v>Normal</v>
      </c>
      <c r="Q1834">
        <f>AVERAGEIF(sensor_data[Unit ID], sensor_data[[#This Row],[Unit ID]], sensor_data[EC])</f>
        <v>13.896315789473682</v>
      </c>
      <c r="R1834">
        <f>IF(ISBLANK(sensor_data[[#This Row],[EC]]), sensor_data[[#This Row],[average]], sensor_data[[#This Row],[EC]])</f>
        <v>6</v>
      </c>
      <c r="S1834" t="str">
        <f>IF(sensor_data[[#This Row],[Filled Energy Consumption]]&gt;AVERAGE(sensor_data[Filled Energy Consumption]), "High", "Low")</f>
        <v>Low</v>
      </c>
      <c r="T1834" t="s">
        <v>503</v>
      </c>
      <c r="U1834" t="b">
        <v>0</v>
      </c>
      <c r="V1834">
        <v>4</v>
      </c>
      <c r="W1834">
        <v>1</v>
      </c>
      <c r="X1834" t="s">
        <v>14</v>
      </c>
    </row>
    <row r="1835" spans="1:24" x14ac:dyDescent="0.3">
      <c r="A1835" s="1">
        <v>45381.859849537039</v>
      </c>
      <c r="B1835" s="1" t="str">
        <f>TEXT(sensor_data[[#This Row],[Timestamp]], "MMMM")</f>
        <v>March</v>
      </c>
      <c r="C18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35" s="2">
        <f>MONTH(sensor_data[[#This Row],[Timestamp]])</f>
        <v>3</v>
      </c>
      <c r="E1835" s="2">
        <f>DAY(sensor_data[[#This Row],[Timestamp]])</f>
        <v>30</v>
      </c>
      <c r="F1835" t="s">
        <v>577</v>
      </c>
      <c r="H1835">
        <v>74.5</v>
      </c>
      <c r="I1835">
        <v>53.3</v>
      </c>
      <c r="J1835" t="b">
        <v>1</v>
      </c>
      <c r="K1835">
        <v>3.5</v>
      </c>
      <c r="L1835" t="str">
        <f>IF(sensor_data[[#This Row],[HVAC Setting]]&lt;=2, "Low", IF(sensor_data[[#This Row],[HVAC Setting]]=3, "Normal", "High"))</f>
        <v>High</v>
      </c>
      <c r="M1835">
        <v>21.52</v>
      </c>
      <c r="N1835">
        <v>21.52</v>
      </c>
      <c r="O1835">
        <f>(sensor_data[[#This Row],[Energy Consumption]]-AVERAGE(sensor_data[Energy Consumption]))/_xlfn.STDEV.P(sensor_data[Energy Consumption])</f>
        <v>1.3784078969625102E-3</v>
      </c>
      <c r="P1835" t="str">
        <f>IF(ABS(sensor_data[[#This Row],[z_zcore]])&gt;3, "Outlier", "Normal")</f>
        <v>Normal</v>
      </c>
      <c r="Q1835">
        <f>AVERAGEIF(sensor_data[Unit ID], sensor_data[[#This Row],[Unit ID]], sensor_data[EC])</f>
        <v>13.896315789473682</v>
      </c>
      <c r="R1835">
        <f>IF(ISBLANK(sensor_data[[#This Row],[EC]]), sensor_data[[#This Row],[average]], sensor_data[[#This Row],[EC]])</f>
        <v>21.52</v>
      </c>
      <c r="S1835" t="str">
        <f>IF(sensor_data[[#This Row],[Filled Energy Consumption]]&gt;AVERAGE(sensor_data[Filled Energy Consumption]), "High", "Low")</f>
        <v>High</v>
      </c>
      <c r="T1835" t="s">
        <v>578</v>
      </c>
      <c r="U1835" t="b">
        <v>1</v>
      </c>
      <c r="V1835">
        <v>10</v>
      </c>
      <c r="W1835">
        <v>1</v>
      </c>
      <c r="X1835" t="s">
        <v>19</v>
      </c>
    </row>
    <row r="1836" spans="1:24" x14ac:dyDescent="0.3">
      <c r="A1836" s="1">
        <v>45619.895949074074</v>
      </c>
      <c r="B1836" s="1" t="str">
        <f>TEXT(sensor_data[[#This Row],[Timestamp]], "MMMM")</f>
        <v>November</v>
      </c>
      <c r="C18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36" s="2">
        <f>MONTH(sensor_data[[#This Row],[Timestamp]])</f>
        <v>11</v>
      </c>
      <c r="E1836" s="2">
        <f>DAY(sensor_data[[#This Row],[Timestamp]])</f>
        <v>23</v>
      </c>
      <c r="F1836" t="s">
        <v>577</v>
      </c>
      <c r="H1836">
        <v>63.8</v>
      </c>
      <c r="I1836">
        <v>46.4</v>
      </c>
      <c r="J1836" t="b">
        <v>1</v>
      </c>
      <c r="K1836">
        <v>3.5</v>
      </c>
      <c r="L1836" t="str">
        <f>IF(sensor_data[[#This Row],[HVAC Setting]]&lt;=2, "Low", IF(sensor_data[[#This Row],[HVAC Setting]]=3, "Normal", "High"))</f>
        <v>High</v>
      </c>
      <c r="M1836">
        <v>20.98</v>
      </c>
      <c r="N1836">
        <v>20.98</v>
      </c>
      <c r="O1836">
        <f>(sensor_data[[#This Row],[Energy Consumption]]-AVERAGE(sensor_data[Energy Consumption]))/_xlfn.STDEV.P(sensor_data[Energy Consumption])</f>
        <v>-4.9008838303097463E-3</v>
      </c>
      <c r="P1836" t="str">
        <f>IF(ABS(sensor_data[[#This Row],[z_zcore]])&gt;3, "Outlier", "Normal")</f>
        <v>Normal</v>
      </c>
      <c r="Q1836">
        <f>AVERAGEIF(sensor_data[Unit ID], sensor_data[[#This Row],[Unit ID]], sensor_data[EC])</f>
        <v>13.896315789473682</v>
      </c>
      <c r="R1836">
        <f>IF(ISBLANK(sensor_data[[#This Row],[EC]]), sensor_data[[#This Row],[average]], sensor_data[[#This Row],[EC]])</f>
        <v>20.98</v>
      </c>
      <c r="S1836" t="str">
        <f>IF(sensor_data[[#This Row],[Filled Energy Consumption]]&gt;AVERAGE(sensor_data[Filled Energy Consumption]), "High", "Low")</f>
        <v>High</v>
      </c>
      <c r="T1836" t="s">
        <v>373</v>
      </c>
      <c r="U1836" t="b">
        <v>1</v>
      </c>
      <c r="V1836">
        <v>17</v>
      </c>
      <c r="W1836">
        <v>1</v>
      </c>
      <c r="X1836" t="s">
        <v>19</v>
      </c>
    </row>
    <row r="1837" spans="1:24" x14ac:dyDescent="0.3">
      <c r="A1837" s="1">
        <v>45637.294189814813</v>
      </c>
      <c r="B1837" s="1" t="str">
        <f>TEXT(sensor_data[[#This Row],[Timestamp]], "MMMM")</f>
        <v>December</v>
      </c>
      <c r="C18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37" s="2">
        <f>MONTH(sensor_data[[#This Row],[Timestamp]])</f>
        <v>12</v>
      </c>
      <c r="E1837" s="2">
        <f>DAY(sensor_data[[#This Row],[Timestamp]])</f>
        <v>11</v>
      </c>
      <c r="F1837" t="s">
        <v>577</v>
      </c>
      <c r="H1837">
        <v>44.8</v>
      </c>
      <c r="I1837">
        <v>28.6</v>
      </c>
      <c r="J1837" t="b">
        <v>0</v>
      </c>
      <c r="K1837">
        <v>2</v>
      </c>
      <c r="L1837" t="str">
        <f>IF(sensor_data[[#This Row],[HVAC Setting]]&lt;=2, "Low", IF(sensor_data[[#This Row],[HVAC Setting]]=3, "Normal", "High"))</f>
        <v>Low</v>
      </c>
      <c r="M1837">
        <v>13</v>
      </c>
      <c r="N1837">
        <v>13</v>
      </c>
      <c r="O1837">
        <f>(sensor_data[[#This Row],[Energy Consumption]]-AVERAGE(sensor_data[Energy Consumption]))/_xlfn.STDEV.P(sensor_data[Energy Consumption])</f>
        <v>-9.7694861577777695E-2</v>
      </c>
      <c r="P1837" t="str">
        <f>IF(ABS(sensor_data[[#This Row],[z_zcore]])&gt;3, "Outlier", "Normal")</f>
        <v>Normal</v>
      </c>
      <c r="Q1837">
        <f>AVERAGEIF(sensor_data[Unit ID], sensor_data[[#This Row],[Unit ID]], sensor_data[EC])</f>
        <v>13.896315789473682</v>
      </c>
      <c r="R1837">
        <f>IF(ISBLANK(sensor_data[[#This Row],[EC]]), sensor_data[[#This Row],[average]], sensor_data[[#This Row],[EC]])</f>
        <v>13</v>
      </c>
      <c r="S1837" t="str">
        <f>IF(sensor_data[[#This Row],[Filled Energy Consumption]]&gt;AVERAGE(sensor_data[Filled Energy Consumption]), "High", "Low")</f>
        <v>Low</v>
      </c>
      <c r="T1837" t="s">
        <v>398</v>
      </c>
      <c r="U1837" t="b">
        <v>0</v>
      </c>
      <c r="V1837">
        <v>19</v>
      </c>
      <c r="W1837">
        <v>0</v>
      </c>
      <c r="X1837" t="s">
        <v>14</v>
      </c>
    </row>
    <row r="1838" spans="1:24" x14ac:dyDescent="0.3">
      <c r="A1838" s="1">
        <v>45317.005752314813</v>
      </c>
      <c r="B1838" s="1" t="str">
        <f>TEXT(sensor_data[[#This Row],[Timestamp]], "MMMM")</f>
        <v>January</v>
      </c>
      <c r="C18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38" s="2">
        <f>MONTH(sensor_data[[#This Row],[Timestamp]])</f>
        <v>1</v>
      </c>
      <c r="E1838" s="2">
        <f>DAY(sensor_data[[#This Row],[Timestamp]])</f>
        <v>26</v>
      </c>
      <c r="F1838" t="s">
        <v>577</v>
      </c>
      <c r="H1838">
        <v>45.6</v>
      </c>
      <c r="I1838">
        <v>33.299999999999997</v>
      </c>
      <c r="J1838" t="b">
        <v>0</v>
      </c>
      <c r="K1838">
        <v>1</v>
      </c>
      <c r="L1838" t="str">
        <f>IF(sensor_data[[#This Row],[HVAC Setting]]&lt;=2, "Low", IF(sensor_data[[#This Row],[HVAC Setting]]=3, "Normal", "High"))</f>
        <v>Low</v>
      </c>
      <c r="M1838">
        <v>8</v>
      </c>
      <c r="N1838">
        <v>8</v>
      </c>
      <c r="O1838">
        <f>(sensor_data[[#This Row],[Energy Consumption]]-AVERAGE(sensor_data[Energy Consumption]))/_xlfn.STDEV.P(sensor_data[Energy Consumption])</f>
        <v>-0.15583645164511351</v>
      </c>
      <c r="P1838" t="str">
        <f>IF(ABS(sensor_data[[#This Row],[z_zcore]])&gt;3, "Outlier", "Normal")</f>
        <v>Normal</v>
      </c>
      <c r="Q1838">
        <f>AVERAGEIF(sensor_data[Unit ID], sensor_data[[#This Row],[Unit ID]], sensor_data[EC])</f>
        <v>13.896315789473682</v>
      </c>
      <c r="R1838">
        <f>IF(ISBLANK(sensor_data[[#This Row],[EC]]), sensor_data[[#This Row],[average]], sensor_data[[#This Row],[EC]])</f>
        <v>8</v>
      </c>
      <c r="S1838" t="str">
        <f>IF(sensor_data[[#This Row],[Filled Energy Consumption]]&gt;AVERAGE(sensor_data[Filled Energy Consumption]), "High", "Low")</f>
        <v>Low</v>
      </c>
      <c r="T1838" t="s">
        <v>487</v>
      </c>
      <c r="U1838" t="b">
        <v>0</v>
      </c>
      <c r="V1838">
        <v>23</v>
      </c>
      <c r="W1838">
        <v>1</v>
      </c>
      <c r="X1838" t="s">
        <v>14</v>
      </c>
    </row>
    <row r="1839" spans="1:24" x14ac:dyDescent="0.3">
      <c r="A1839" s="1">
        <v>45458.605798611112</v>
      </c>
      <c r="B1839" s="1" t="str">
        <f>TEXT(sensor_data[[#This Row],[Timestamp]], "MMMM")</f>
        <v>June</v>
      </c>
      <c r="C18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39" s="2">
        <f>MONTH(sensor_data[[#This Row],[Timestamp]])</f>
        <v>6</v>
      </c>
      <c r="E1839" s="2">
        <f>DAY(sensor_data[[#This Row],[Timestamp]])</f>
        <v>15</v>
      </c>
      <c r="F1839" t="s">
        <v>577</v>
      </c>
      <c r="H1839">
        <v>99.5</v>
      </c>
      <c r="I1839">
        <v>56.7</v>
      </c>
      <c r="J1839" t="b">
        <v>1</v>
      </c>
      <c r="K1839">
        <v>4.5</v>
      </c>
      <c r="L1839" t="str">
        <f>IF(sensor_data[[#This Row],[HVAC Setting]]&lt;=2, "Low", IF(sensor_data[[#This Row],[HVAC Setting]]=3, "Normal", "High"))</f>
        <v>High</v>
      </c>
      <c r="O1839">
        <f>(sensor_data[[#This Row],[Energy Consumption]]-AVERAGE(sensor_data[Energy Consumption]))/_xlfn.STDEV.P(sensor_data[Energy Consumption])</f>
        <v>-0.24886299575285079</v>
      </c>
      <c r="P1839" t="str">
        <f>IF(ABS(sensor_data[[#This Row],[z_zcore]])&gt;3, "Outlier", "Normal")</f>
        <v>Normal</v>
      </c>
      <c r="Q1839">
        <f>AVERAGEIF(sensor_data[Unit ID], sensor_data[[#This Row],[Unit ID]], sensor_data[EC])</f>
        <v>13.896315789473682</v>
      </c>
      <c r="R1839">
        <f>IF(ISBLANK(sensor_data[[#This Row],[EC]]), sensor_data[[#This Row],[average]], sensor_data[[#This Row],[EC]])</f>
        <v>13.896315789473682</v>
      </c>
      <c r="S1839" t="str">
        <f>IF(sensor_data[[#This Row],[Filled Energy Consumption]]&gt;AVERAGE(sensor_data[Filled Energy Consumption]), "High", "Low")</f>
        <v>Low</v>
      </c>
      <c r="T1839" t="s">
        <v>393</v>
      </c>
      <c r="U1839" t="b">
        <v>1</v>
      </c>
      <c r="V1839">
        <v>10</v>
      </c>
      <c r="W1839">
        <v>0</v>
      </c>
      <c r="X1839" t="s">
        <v>19</v>
      </c>
    </row>
    <row r="1840" spans="1:24" x14ac:dyDescent="0.3">
      <c r="A1840" s="1">
        <v>45528.204143518517</v>
      </c>
      <c r="B1840" s="1" t="str">
        <f>TEXT(sensor_data[[#This Row],[Timestamp]], "MMMM")</f>
        <v>August</v>
      </c>
      <c r="C18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0" s="2">
        <f>MONTH(sensor_data[[#This Row],[Timestamp]])</f>
        <v>8</v>
      </c>
      <c r="E1840" s="2">
        <f>DAY(sensor_data[[#This Row],[Timestamp]])</f>
        <v>24</v>
      </c>
      <c r="F1840" t="s">
        <v>577</v>
      </c>
      <c r="H1840">
        <v>99.7</v>
      </c>
      <c r="I1840">
        <v>48.5</v>
      </c>
      <c r="J1840" t="b">
        <v>1</v>
      </c>
      <c r="K1840">
        <v>4.5</v>
      </c>
      <c r="L1840" t="str">
        <f>IF(sensor_data[[#This Row],[HVAC Setting]]&lt;=2, "Low", IF(sensor_data[[#This Row],[HVAC Setting]]=3, "Normal", "High"))</f>
        <v>High</v>
      </c>
      <c r="M1840">
        <v>29.35</v>
      </c>
      <c r="N1840">
        <v>29.35</v>
      </c>
      <c r="O1840">
        <f>(sensor_data[[#This Row],[Energy Consumption]]-AVERAGE(sensor_data[Energy Consumption]))/_xlfn.STDEV.P(sensor_data[Energy Consumption])</f>
        <v>9.2428137942410393E-2</v>
      </c>
      <c r="P1840" t="str">
        <f>IF(ABS(sensor_data[[#This Row],[z_zcore]])&gt;3, "Outlier", "Normal")</f>
        <v>Normal</v>
      </c>
      <c r="Q1840">
        <f>AVERAGEIF(sensor_data[Unit ID], sensor_data[[#This Row],[Unit ID]], sensor_data[EC])</f>
        <v>13.896315789473682</v>
      </c>
      <c r="R1840">
        <f>IF(ISBLANK(sensor_data[[#This Row],[EC]]), sensor_data[[#This Row],[average]], sensor_data[[#This Row],[EC]])</f>
        <v>29.35</v>
      </c>
      <c r="S1840" t="str">
        <f>IF(sensor_data[[#This Row],[Filled Energy Consumption]]&gt;AVERAGE(sensor_data[Filled Energy Consumption]), "High", "Low")</f>
        <v>High</v>
      </c>
      <c r="T1840" t="s">
        <v>136</v>
      </c>
      <c r="U1840" t="b">
        <v>1</v>
      </c>
      <c r="V1840">
        <v>5</v>
      </c>
      <c r="W1840">
        <v>1</v>
      </c>
      <c r="X1840" t="s">
        <v>14</v>
      </c>
    </row>
    <row r="1841" spans="1:24" x14ac:dyDescent="0.3">
      <c r="A1841" s="1">
        <v>45365.920937499999</v>
      </c>
      <c r="B1841" s="1" t="str">
        <f>TEXT(sensor_data[[#This Row],[Timestamp]], "MMMM")</f>
        <v>March</v>
      </c>
      <c r="C18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1" s="2">
        <f>MONTH(sensor_data[[#This Row],[Timestamp]])</f>
        <v>3</v>
      </c>
      <c r="E1841" s="2">
        <f>DAY(sensor_data[[#This Row],[Timestamp]])</f>
        <v>14</v>
      </c>
      <c r="F1841" t="s">
        <v>577</v>
      </c>
      <c r="H1841">
        <v>77.2</v>
      </c>
      <c r="I1841">
        <v>55.2</v>
      </c>
      <c r="J1841" t="b">
        <v>1</v>
      </c>
      <c r="K1841">
        <v>2</v>
      </c>
      <c r="L1841" t="str">
        <f>IF(sensor_data[[#This Row],[HVAC Setting]]&lt;=2, "Low", IF(sensor_data[[#This Row],[HVAC Setting]]=3, "Normal", "High"))</f>
        <v>Low</v>
      </c>
      <c r="M1841">
        <v>11.9</v>
      </c>
      <c r="N1841">
        <v>11.9</v>
      </c>
      <c r="O1841">
        <f>(sensor_data[[#This Row],[Energy Consumption]]-AVERAGE(sensor_data[Energy Consumption]))/_xlfn.STDEV.P(sensor_data[Energy Consumption])</f>
        <v>-0.11048601139259157</v>
      </c>
      <c r="P1841" t="str">
        <f>IF(ABS(sensor_data[[#This Row],[z_zcore]])&gt;3, "Outlier", "Normal")</f>
        <v>Normal</v>
      </c>
      <c r="Q1841">
        <f>AVERAGEIF(sensor_data[Unit ID], sensor_data[[#This Row],[Unit ID]], sensor_data[EC])</f>
        <v>13.896315789473682</v>
      </c>
      <c r="R1841">
        <f>IF(ISBLANK(sensor_data[[#This Row],[EC]]), sensor_data[[#This Row],[average]], sensor_data[[#This Row],[EC]])</f>
        <v>11.9</v>
      </c>
      <c r="S1841" t="str">
        <f>IF(sensor_data[[#This Row],[Filled Energy Consumption]]&gt;AVERAGE(sensor_data[Filled Energy Consumption]), "High", "Low")</f>
        <v>Low</v>
      </c>
      <c r="T1841" t="s">
        <v>113</v>
      </c>
      <c r="U1841" t="b">
        <v>1</v>
      </c>
      <c r="V1841">
        <v>18</v>
      </c>
      <c r="W1841">
        <v>0</v>
      </c>
      <c r="X1841" t="s">
        <v>17</v>
      </c>
    </row>
    <row r="1842" spans="1:24" x14ac:dyDescent="0.3">
      <c r="A1842" s="1">
        <v>45324.532824074071</v>
      </c>
      <c r="B1842" s="1" t="str">
        <f>TEXT(sensor_data[[#This Row],[Timestamp]], "MMMM")</f>
        <v>February</v>
      </c>
      <c r="C18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42" s="2">
        <f>MONTH(sensor_data[[#This Row],[Timestamp]])</f>
        <v>2</v>
      </c>
      <c r="E1842" s="2">
        <f>DAY(sensor_data[[#This Row],[Timestamp]])</f>
        <v>2</v>
      </c>
      <c r="F1842" t="s">
        <v>579</v>
      </c>
      <c r="H1842">
        <v>49.9</v>
      </c>
      <c r="I1842">
        <v>30.5</v>
      </c>
      <c r="J1842" t="b">
        <v>0</v>
      </c>
      <c r="K1842">
        <v>3</v>
      </c>
      <c r="L1842" t="str">
        <f>IF(sensor_data[[#This Row],[HVAC Setting]]&lt;=2, "Low", IF(sensor_data[[#This Row],[HVAC Setting]]=3, "Normal", "High"))</f>
        <v>Normal</v>
      </c>
      <c r="M1842">
        <v>17</v>
      </c>
      <c r="N1842">
        <v>17</v>
      </c>
      <c r="O1842">
        <f>(sensor_data[[#This Row],[Energy Consumption]]-AVERAGE(sensor_data[Energy Consumption]))/_xlfn.STDEV.P(sensor_data[Energy Consumption])</f>
        <v>-5.1181589523909048E-2</v>
      </c>
      <c r="P1842" t="str">
        <f>IF(ABS(sensor_data[[#This Row],[z_zcore]])&gt;3, "Outlier", "Normal")</f>
        <v>Normal</v>
      </c>
      <c r="Q1842">
        <f>AVERAGEIF(sensor_data[Unit ID], sensor_data[[#This Row],[Unit ID]], sensor_data[EC])</f>
        <v>18.36611111111111</v>
      </c>
      <c r="R1842">
        <f>IF(ISBLANK(sensor_data[[#This Row],[EC]]), sensor_data[[#This Row],[average]], sensor_data[[#This Row],[EC]])</f>
        <v>17</v>
      </c>
      <c r="S1842" t="str">
        <f>IF(sensor_data[[#This Row],[Filled Energy Consumption]]&gt;AVERAGE(sensor_data[Filled Energy Consumption]), "High", "Low")</f>
        <v>Low</v>
      </c>
      <c r="T1842" t="s">
        <v>348</v>
      </c>
      <c r="U1842" t="b">
        <v>0</v>
      </c>
      <c r="V1842">
        <v>23</v>
      </c>
      <c r="W1842">
        <v>0</v>
      </c>
      <c r="X1842" t="s">
        <v>17</v>
      </c>
    </row>
    <row r="1843" spans="1:24" x14ac:dyDescent="0.3">
      <c r="A1843" s="1">
        <v>45513.091006944444</v>
      </c>
      <c r="B1843" s="1" t="str">
        <f>TEXT(sensor_data[[#This Row],[Timestamp]], "MMMM")</f>
        <v>August</v>
      </c>
      <c r="C18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3" s="2">
        <f>MONTH(sensor_data[[#This Row],[Timestamp]])</f>
        <v>8</v>
      </c>
      <c r="E1843" s="2">
        <f>DAY(sensor_data[[#This Row],[Timestamp]])</f>
        <v>9</v>
      </c>
      <c r="F1843" t="s">
        <v>579</v>
      </c>
      <c r="H1843">
        <v>94.2</v>
      </c>
      <c r="I1843">
        <v>68</v>
      </c>
      <c r="J1843" t="b">
        <v>1</v>
      </c>
      <c r="K1843">
        <v>4</v>
      </c>
      <c r="L1843" t="str">
        <f>IF(sensor_data[[#This Row],[HVAC Setting]]&lt;=2, "Low", IF(sensor_data[[#This Row],[HVAC Setting]]=3, "Normal", "High"))</f>
        <v>High</v>
      </c>
      <c r="M1843">
        <v>25.89</v>
      </c>
      <c r="N1843">
        <v>25.89</v>
      </c>
      <c r="O1843">
        <f>(sensor_data[[#This Row],[Energy Consumption]]-AVERAGE(sensor_data[Energy Consumption]))/_xlfn.STDEV.P(sensor_data[Energy Consumption])</f>
        <v>5.2194157615814016E-2</v>
      </c>
      <c r="P1843" t="str">
        <f>IF(ABS(sensor_data[[#This Row],[z_zcore]])&gt;3, "Outlier", "Normal")</f>
        <v>Normal</v>
      </c>
      <c r="Q1843">
        <f>AVERAGEIF(sensor_data[Unit ID], sensor_data[[#This Row],[Unit ID]], sensor_data[EC])</f>
        <v>18.36611111111111</v>
      </c>
      <c r="R1843">
        <f>IF(ISBLANK(sensor_data[[#This Row],[EC]]), sensor_data[[#This Row],[average]], sensor_data[[#This Row],[EC]])</f>
        <v>25.89</v>
      </c>
      <c r="S1843" t="str">
        <f>IF(sensor_data[[#This Row],[Filled Energy Consumption]]&gt;AVERAGE(sensor_data[Filled Energy Consumption]), "High", "Low")</f>
        <v>High</v>
      </c>
      <c r="T1843" t="s">
        <v>322</v>
      </c>
      <c r="U1843" t="b">
        <v>1</v>
      </c>
      <c r="V1843">
        <v>4</v>
      </c>
      <c r="W1843">
        <v>1</v>
      </c>
      <c r="X1843" t="s">
        <v>19</v>
      </c>
    </row>
    <row r="1844" spans="1:24" x14ac:dyDescent="0.3">
      <c r="A1844" s="1">
        <v>45396.114363425928</v>
      </c>
      <c r="B1844" s="1" t="str">
        <f>TEXT(sensor_data[[#This Row],[Timestamp]], "MMMM")</f>
        <v>April</v>
      </c>
      <c r="C18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4" s="2">
        <f>MONTH(sensor_data[[#This Row],[Timestamp]])</f>
        <v>4</v>
      </c>
      <c r="E1844" s="2">
        <f>DAY(sensor_data[[#This Row],[Timestamp]])</f>
        <v>14</v>
      </c>
      <c r="F1844" t="s">
        <v>579</v>
      </c>
      <c r="H1844">
        <v>68.8</v>
      </c>
      <c r="I1844">
        <v>44.5</v>
      </c>
      <c r="J1844" t="b">
        <v>1</v>
      </c>
      <c r="K1844">
        <v>1.5</v>
      </c>
      <c r="L1844" t="str">
        <f>IF(sensor_data[[#This Row],[HVAC Setting]]&lt;=2, "Low", IF(sensor_data[[#This Row],[HVAC Setting]]=3, "Normal", "High"))</f>
        <v>Low</v>
      </c>
      <c r="M1844">
        <v>10.45</v>
      </c>
      <c r="N1844">
        <v>10.45</v>
      </c>
      <c r="O1844">
        <f>(sensor_data[[#This Row],[Energy Consumption]]-AVERAGE(sensor_data[Energy Consumption]))/_xlfn.STDEV.P(sensor_data[Energy Consumption])</f>
        <v>-0.12734707251211896</v>
      </c>
      <c r="P1844" t="str">
        <f>IF(ABS(sensor_data[[#This Row],[z_zcore]])&gt;3, "Outlier", "Normal")</f>
        <v>Normal</v>
      </c>
      <c r="Q1844">
        <f>AVERAGEIF(sensor_data[Unit ID], sensor_data[[#This Row],[Unit ID]], sensor_data[EC])</f>
        <v>18.36611111111111</v>
      </c>
      <c r="R1844">
        <f>IF(ISBLANK(sensor_data[[#This Row],[EC]]), sensor_data[[#This Row],[average]], sensor_data[[#This Row],[EC]])</f>
        <v>10.45</v>
      </c>
      <c r="S1844" t="str">
        <f>IF(sensor_data[[#This Row],[Filled Energy Consumption]]&gt;AVERAGE(sensor_data[Filled Energy Consumption]), "High", "Low")</f>
        <v>Low</v>
      </c>
      <c r="T1844" t="s">
        <v>242</v>
      </c>
      <c r="U1844" t="b">
        <v>1</v>
      </c>
      <c r="V1844">
        <v>20</v>
      </c>
      <c r="W1844">
        <v>1</v>
      </c>
      <c r="X1844" t="s">
        <v>14</v>
      </c>
    </row>
    <row r="1845" spans="1:24" x14ac:dyDescent="0.3">
      <c r="A1845" s="1">
        <v>45458.991400462961</v>
      </c>
      <c r="B1845" s="1" t="str">
        <f>TEXT(sensor_data[[#This Row],[Timestamp]], "MMMM")</f>
        <v>June</v>
      </c>
      <c r="C18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5" s="2">
        <f>MONTH(sensor_data[[#This Row],[Timestamp]])</f>
        <v>6</v>
      </c>
      <c r="E1845" s="2">
        <f>DAY(sensor_data[[#This Row],[Timestamp]])</f>
        <v>15</v>
      </c>
      <c r="F1845" t="s">
        <v>579</v>
      </c>
      <c r="H1845">
        <v>103.1</v>
      </c>
      <c r="I1845">
        <v>40.5</v>
      </c>
      <c r="J1845" t="b">
        <v>1</v>
      </c>
      <c r="K1845">
        <v>5</v>
      </c>
      <c r="L1845" t="str">
        <f>IF(sensor_data[[#This Row],[HVAC Setting]]&lt;=2, "Low", IF(sensor_data[[#This Row],[HVAC Setting]]=3, "Normal", "High"))</f>
        <v>High</v>
      </c>
      <c r="M1845">
        <v>31.81</v>
      </c>
      <c r="N1845">
        <v>31.81</v>
      </c>
      <c r="O1845">
        <f>(sensor_data[[#This Row],[Energy Consumption]]-AVERAGE(sensor_data[Energy Consumption]))/_xlfn.STDEV.P(sensor_data[Energy Consumption])</f>
        <v>0.12103380025553959</v>
      </c>
      <c r="P1845" t="str">
        <f>IF(ABS(sensor_data[[#This Row],[z_zcore]])&gt;3, "Outlier", "Normal")</f>
        <v>Normal</v>
      </c>
      <c r="Q1845">
        <f>AVERAGEIF(sensor_data[Unit ID], sensor_data[[#This Row],[Unit ID]], sensor_data[EC])</f>
        <v>18.36611111111111</v>
      </c>
      <c r="R1845">
        <f>IF(ISBLANK(sensor_data[[#This Row],[EC]]), sensor_data[[#This Row],[average]], sensor_data[[#This Row],[EC]])</f>
        <v>31.81</v>
      </c>
      <c r="S1845" t="str">
        <f>IF(sensor_data[[#This Row],[Filled Energy Consumption]]&gt;AVERAGE(sensor_data[Filled Energy Consumption]), "High", "Low")</f>
        <v>High</v>
      </c>
      <c r="T1845" t="s">
        <v>297</v>
      </c>
      <c r="U1845" t="b">
        <v>1</v>
      </c>
      <c r="V1845">
        <v>16</v>
      </c>
      <c r="W1845">
        <v>0</v>
      </c>
      <c r="X1845" t="s">
        <v>17</v>
      </c>
    </row>
    <row r="1846" spans="1:24" x14ac:dyDescent="0.3">
      <c r="A1846" s="1">
        <v>45443.206770833334</v>
      </c>
      <c r="B1846" s="1" t="str">
        <f>TEXT(sensor_data[[#This Row],[Timestamp]], "MMMM")</f>
        <v>May</v>
      </c>
      <c r="C18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6" s="2">
        <f>MONTH(sensor_data[[#This Row],[Timestamp]])</f>
        <v>5</v>
      </c>
      <c r="E1846" s="2">
        <f>DAY(sensor_data[[#This Row],[Timestamp]])</f>
        <v>31</v>
      </c>
      <c r="F1846" t="s">
        <v>579</v>
      </c>
      <c r="H1846">
        <v>58.9</v>
      </c>
      <c r="I1846">
        <v>59.3</v>
      </c>
      <c r="J1846" t="b">
        <v>0</v>
      </c>
      <c r="K1846">
        <v>1</v>
      </c>
      <c r="L1846" t="str">
        <f>IF(sensor_data[[#This Row],[HVAC Setting]]&lt;=2, "Low", IF(sensor_data[[#This Row],[HVAC Setting]]=3, "Normal", "High"))</f>
        <v>Low</v>
      </c>
      <c r="M1846">
        <v>5</v>
      </c>
      <c r="N1846">
        <v>5</v>
      </c>
      <c r="O1846">
        <f>(sensor_data[[#This Row],[Energy Consumption]]-AVERAGE(sensor_data[Energy Consumption]))/_xlfn.STDEV.P(sensor_data[Energy Consumption])</f>
        <v>-0.19072140568551499</v>
      </c>
      <c r="P1846" t="str">
        <f>IF(ABS(sensor_data[[#This Row],[z_zcore]])&gt;3, "Outlier", "Normal")</f>
        <v>Normal</v>
      </c>
      <c r="Q1846">
        <f>AVERAGEIF(sensor_data[Unit ID], sensor_data[[#This Row],[Unit ID]], sensor_data[EC])</f>
        <v>18.36611111111111</v>
      </c>
      <c r="R1846">
        <f>IF(ISBLANK(sensor_data[[#This Row],[EC]]), sensor_data[[#This Row],[average]], sensor_data[[#This Row],[EC]])</f>
        <v>5</v>
      </c>
      <c r="S1846" t="str">
        <f>IF(sensor_data[[#This Row],[Filled Energy Consumption]]&gt;AVERAGE(sensor_data[Filled Energy Consumption]), "High", "Low")</f>
        <v>Low</v>
      </c>
      <c r="T1846" t="s">
        <v>171</v>
      </c>
      <c r="U1846" t="b">
        <v>0</v>
      </c>
      <c r="V1846">
        <v>18</v>
      </c>
      <c r="W1846">
        <v>1</v>
      </c>
      <c r="X1846" t="s">
        <v>19</v>
      </c>
    </row>
    <row r="1847" spans="1:24" x14ac:dyDescent="0.3">
      <c r="A1847" s="1">
        <v>45531.22960648148</v>
      </c>
      <c r="B1847" s="1" t="str">
        <f>TEXT(sensor_data[[#This Row],[Timestamp]], "MMMM")</f>
        <v>August</v>
      </c>
      <c r="C18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47" s="2">
        <f>MONTH(sensor_data[[#This Row],[Timestamp]])</f>
        <v>8</v>
      </c>
      <c r="E1847" s="2">
        <f>DAY(sensor_data[[#This Row],[Timestamp]])</f>
        <v>27</v>
      </c>
      <c r="F1847" t="s">
        <v>579</v>
      </c>
      <c r="H1847">
        <v>86.9</v>
      </c>
      <c r="I1847">
        <v>53.2</v>
      </c>
      <c r="J1847" t="b">
        <v>1</v>
      </c>
      <c r="K1847">
        <v>3</v>
      </c>
      <c r="L1847" t="str">
        <f>IF(sensor_data[[#This Row],[HVAC Setting]]&lt;=2, "Low", IF(sensor_data[[#This Row],[HVAC Setting]]=3, "Normal", "High"))</f>
        <v>Normal</v>
      </c>
      <c r="M1847">
        <v>19.97</v>
      </c>
      <c r="N1847">
        <v>19.97</v>
      </c>
      <c r="O1847">
        <f>(sensor_data[[#This Row],[Energy Consumption]]-AVERAGE(sensor_data[Energy Consumption]))/_xlfn.STDEV.P(sensor_data[Energy Consumption])</f>
        <v>-1.6645485023911596E-2</v>
      </c>
      <c r="P1847" t="str">
        <f>IF(ABS(sensor_data[[#This Row],[z_zcore]])&gt;3, "Outlier", "Normal")</f>
        <v>Normal</v>
      </c>
      <c r="Q1847">
        <f>AVERAGEIF(sensor_data[Unit ID], sensor_data[[#This Row],[Unit ID]], sensor_data[EC])</f>
        <v>18.36611111111111</v>
      </c>
      <c r="R1847">
        <f>IF(ISBLANK(sensor_data[[#This Row],[EC]]), sensor_data[[#This Row],[average]], sensor_data[[#This Row],[EC]])</f>
        <v>19.97</v>
      </c>
      <c r="S1847" t="str">
        <f>IF(sensor_data[[#This Row],[Filled Energy Consumption]]&gt;AVERAGE(sensor_data[Filled Energy Consumption]), "High", "Low")</f>
        <v>High</v>
      </c>
      <c r="T1847" t="s">
        <v>75</v>
      </c>
      <c r="U1847" t="b">
        <v>1</v>
      </c>
      <c r="V1847">
        <v>5</v>
      </c>
      <c r="W1847">
        <v>1</v>
      </c>
      <c r="X1847" t="s">
        <v>17</v>
      </c>
    </row>
    <row r="1848" spans="1:24" x14ac:dyDescent="0.3">
      <c r="A1848" s="1">
        <v>45592.028495370374</v>
      </c>
      <c r="B1848" s="1" t="str">
        <f>TEXT(sensor_data[[#This Row],[Timestamp]], "MMMM")</f>
        <v>October</v>
      </c>
      <c r="C18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8" s="2">
        <f>MONTH(sensor_data[[#This Row],[Timestamp]])</f>
        <v>10</v>
      </c>
      <c r="E1848" s="2">
        <f>DAY(sensor_data[[#This Row],[Timestamp]])</f>
        <v>27</v>
      </c>
      <c r="F1848" t="s">
        <v>579</v>
      </c>
      <c r="H1848">
        <v>69.7</v>
      </c>
      <c r="I1848">
        <v>44.2</v>
      </c>
      <c r="J1848" t="b">
        <v>0</v>
      </c>
      <c r="K1848">
        <v>1.5</v>
      </c>
      <c r="L1848" t="str">
        <f>IF(sensor_data[[#This Row],[HVAC Setting]]&lt;=2, "Low", IF(sensor_data[[#This Row],[HVAC Setting]]=3, "Normal", "High"))</f>
        <v>Low</v>
      </c>
      <c r="M1848">
        <v>7.88</v>
      </c>
      <c r="N1848">
        <v>7.88</v>
      </c>
      <c r="O1848">
        <f>(sensor_data[[#This Row],[Energy Consumption]]-AVERAGE(sensor_data[Energy Consumption]))/_xlfn.STDEV.P(sensor_data[Energy Consumption])</f>
        <v>-0.15723184980672958</v>
      </c>
      <c r="P1848" t="str">
        <f>IF(ABS(sensor_data[[#This Row],[z_zcore]])&gt;3, "Outlier", "Normal")</f>
        <v>Normal</v>
      </c>
      <c r="Q1848">
        <f>AVERAGEIF(sensor_data[Unit ID], sensor_data[[#This Row],[Unit ID]], sensor_data[EC])</f>
        <v>18.36611111111111</v>
      </c>
      <c r="R1848">
        <f>IF(ISBLANK(sensor_data[[#This Row],[EC]]), sensor_data[[#This Row],[average]], sensor_data[[#This Row],[EC]])</f>
        <v>7.88</v>
      </c>
      <c r="S1848" t="str">
        <f>IF(sensor_data[[#This Row],[Filled Energy Consumption]]&gt;AVERAGE(sensor_data[Filled Energy Consumption]), "High", "Low")</f>
        <v>Low</v>
      </c>
      <c r="T1848" t="s">
        <v>20</v>
      </c>
      <c r="U1848" t="b">
        <v>0</v>
      </c>
      <c r="V1848">
        <v>5</v>
      </c>
      <c r="W1848">
        <v>0</v>
      </c>
      <c r="X1848" t="s">
        <v>17</v>
      </c>
    </row>
    <row r="1849" spans="1:24" x14ac:dyDescent="0.3">
      <c r="A1849" s="1">
        <v>45452.045902777776</v>
      </c>
      <c r="B1849" s="1" t="str">
        <f>TEXT(sensor_data[[#This Row],[Timestamp]], "MMMM")</f>
        <v>June</v>
      </c>
      <c r="C18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49" s="2">
        <f>MONTH(sensor_data[[#This Row],[Timestamp]])</f>
        <v>6</v>
      </c>
      <c r="E1849" s="2">
        <f>DAY(sensor_data[[#This Row],[Timestamp]])</f>
        <v>9</v>
      </c>
      <c r="F1849" t="s">
        <v>579</v>
      </c>
      <c r="H1849">
        <v>94.7</v>
      </c>
      <c r="I1849">
        <v>40.6</v>
      </c>
      <c r="J1849" t="b">
        <v>0</v>
      </c>
      <c r="K1849">
        <v>1.5</v>
      </c>
      <c r="L1849" t="str">
        <f>IF(sensor_data[[#This Row],[HVAC Setting]]&lt;=2, "Low", IF(sensor_data[[#This Row],[HVAC Setting]]=3, "Normal", "High"))</f>
        <v>Low</v>
      </c>
      <c r="M1849">
        <v>9.9700000000000006</v>
      </c>
      <c r="N1849">
        <v>9.9700000000000006</v>
      </c>
      <c r="O1849">
        <f>(sensor_data[[#This Row],[Energy Consumption]]-AVERAGE(sensor_data[Energy Consumption]))/_xlfn.STDEV.P(sensor_data[Energy Consumption])</f>
        <v>-0.13292866515858318</v>
      </c>
      <c r="P1849" t="str">
        <f>IF(ABS(sensor_data[[#This Row],[z_zcore]])&gt;3, "Outlier", "Normal")</f>
        <v>Normal</v>
      </c>
      <c r="Q1849">
        <f>AVERAGEIF(sensor_data[Unit ID], sensor_data[[#This Row],[Unit ID]], sensor_data[EC])</f>
        <v>18.36611111111111</v>
      </c>
      <c r="R1849">
        <f>IF(ISBLANK(sensor_data[[#This Row],[EC]]), sensor_data[[#This Row],[average]], sensor_data[[#This Row],[EC]])</f>
        <v>9.9700000000000006</v>
      </c>
      <c r="S1849" t="str">
        <f>IF(sensor_data[[#This Row],[Filled Energy Consumption]]&gt;AVERAGE(sensor_data[Filled Energy Consumption]), "High", "Low")</f>
        <v>Low</v>
      </c>
      <c r="T1849" t="s">
        <v>130</v>
      </c>
      <c r="U1849" t="b">
        <v>0</v>
      </c>
      <c r="V1849">
        <v>9</v>
      </c>
      <c r="W1849">
        <v>0</v>
      </c>
      <c r="X1849" t="s">
        <v>19</v>
      </c>
    </row>
    <row r="1850" spans="1:24" x14ac:dyDescent="0.3">
      <c r="A1850" s="1">
        <v>45515.277060185188</v>
      </c>
      <c r="B1850" s="1" t="str">
        <f>TEXT(sensor_data[[#This Row],[Timestamp]], "MMMM")</f>
        <v>August</v>
      </c>
      <c r="C18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50" s="2">
        <f>MONTH(sensor_data[[#This Row],[Timestamp]])</f>
        <v>8</v>
      </c>
      <c r="E1850" s="2">
        <f>DAY(sensor_data[[#This Row],[Timestamp]])</f>
        <v>11</v>
      </c>
      <c r="F1850" t="s">
        <v>579</v>
      </c>
      <c r="H1850">
        <v>101.9</v>
      </c>
      <c r="I1850">
        <v>61</v>
      </c>
      <c r="J1850" t="b">
        <v>1</v>
      </c>
      <c r="K1850">
        <v>4.5</v>
      </c>
      <c r="L1850" t="str">
        <f>IF(sensor_data[[#This Row],[HVAC Setting]]&lt;=2, "Low", IF(sensor_data[[#This Row],[HVAC Setting]]=3, "Normal", "High"))</f>
        <v>High</v>
      </c>
      <c r="M1850">
        <v>28.69</v>
      </c>
      <c r="N1850">
        <v>28.69</v>
      </c>
      <c r="O1850">
        <f>(sensor_data[[#This Row],[Energy Consumption]]-AVERAGE(sensor_data[Energy Consumption]))/_xlfn.STDEV.P(sensor_data[Energy Consumption])</f>
        <v>8.4753448053522071E-2</v>
      </c>
      <c r="P1850" t="str">
        <f>IF(ABS(sensor_data[[#This Row],[z_zcore]])&gt;3, "Outlier", "Normal")</f>
        <v>Normal</v>
      </c>
      <c r="Q1850">
        <f>AVERAGEIF(sensor_data[Unit ID], sensor_data[[#This Row],[Unit ID]], sensor_data[EC])</f>
        <v>18.36611111111111</v>
      </c>
      <c r="R1850">
        <f>IF(ISBLANK(sensor_data[[#This Row],[EC]]), sensor_data[[#This Row],[average]], sensor_data[[#This Row],[EC]])</f>
        <v>28.69</v>
      </c>
      <c r="S1850" t="str">
        <f>IF(sensor_data[[#This Row],[Filled Energy Consumption]]&gt;AVERAGE(sensor_data[Filled Energy Consumption]), "High", "Low")</f>
        <v>High</v>
      </c>
      <c r="T1850" t="s">
        <v>580</v>
      </c>
      <c r="U1850" t="b">
        <v>1</v>
      </c>
      <c r="V1850">
        <v>13</v>
      </c>
      <c r="W1850">
        <v>1</v>
      </c>
      <c r="X1850" t="s">
        <v>17</v>
      </c>
    </row>
    <row r="1851" spans="1:24" x14ac:dyDescent="0.3">
      <c r="A1851" s="1">
        <v>45332.483449074076</v>
      </c>
      <c r="B1851" s="1" t="str">
        <f>TEXT(sensor_data[[#This Row],[Timestamp]], "MMMM")</f>
        <v>February</v>
      </c>
      <c r="C18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51" s="2">
        <f>MONTH(sensor_data[[#This Row],[Timestamp]])</f>
        <v>2</v>
      </c>
      <c r="E1851" s="2">
        <f>DAY(sensor_data[[#This Row],[Timestamp]])</f>
        <v>10</v>
      </c>
      <c r="F1851" t="s">
        <v>579</v>
      </c>
      <c r="H1851">
        <v>55.3</v>
      </c>
      <c r="I1851">
        <v>38.200000000000003</v>
      </c>
      <c r="J1851" t="b">
        <v>1</v>
      </c>
      <c r="K1851">
        <v>4.5</v>
      </c>
      <c r="L1851" t="str">
        <f>IF(sensor_data[[#This Row],[HVAC Setting]]&lt;=2, "Low", IF(sensor_data[[#This Row],[HVAC Setting]]=3, "Normal", "High"))</f>
        <v>High</v>
      </c>
      <c r="M1851">
        <v>25.84</v>
      </c>
      <c r="N1851">
        <v>25.84</v>
      </c>
      <c r="O1851">
        <f>(sensor_data[[#This Row],[Energy Consumption]]-AVERAGE(sensor_data[Energy Consumption]))/_xlfn.STDEV.P(sensor_data[Energy Consumption])</f>
        <v>5.1612741715140645E-2</v>
      </c>
      <c r="P1851" t="str">
        <f>IF(ABS(sensor_data[[#This Row],[z_zcore]])&gt;3, "Outlier", "Normal")</f>
        <v>Normal</v>
      </c>
      <c r="Q1851">
        <f>AVERAGEIF(sensor_data[Unit ID], sensor_data[[#This Row],[Unit ID]], sensor_data[EC])</f>
        <v>18.36611111111111</v>
      </c>
      <c r="R1851">
        <f>IF(ISBLANK(sensor_data[[#This Row],[EC]]), sensor_data[[#This Row],[average]], sensor_data[[#This Row],[EC]])</f>
        <v>25.84</v>
      </c>
      <c r="S1851" t="str">
        <f>IF(sensor_data[[#This Row],[Filled Energy Consumption]]&gt;AVERAGE(sensor_data[Filled Energy Consumption]), "High", "Low")</f>
        <v>High</v>
      </c>
      <c r="T1851" t="s">
        <v>132</v>
      </c>
      <c r="U1851" t="b">
        <v>1</v>
      </c>
      <c r="V1851">
        <v>2</v>
      </c>
      <c r="W1851">
        <v>1</v>
      </c>
      <c r="X1851" t="s">
        <v>19</v>
      </c>
    </row>
    <row r="1852" spans="1:24" x14ac:dyDescent="0.3">
      <c r="A1852" s="1">
        <v>45370.520972222221</v>
      </c>
      <c r="B1852" s="1" t="str">
        <f>TEXT(sensor_data[[#This Row],[Timestamp]], "MMMM")</f>
        <v>March</v>
      </c>
      <c r="C18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52" s="2">
        <f>MONTH(sensor_data[[#This Row],[Timestamp]])</f>
        <v>3</v>
      </c>
      <c r="E1852" s="2">
        <f>DAY(sensor_data[[#This Row],[Timestamp]])</f>
        <v>19</v>
      </c>
      <c r="F1852" t="s">
        <v>579</v>
      </c>
      <c r="H1852">
        <v>78.8</v>
      </c>
      <c r="I1852">
        <v>50.7</v>
      </c>
      <c r="J1852" t="b">
        <v>0</v>
      </c>
      <c r="K1852">
        <v>2</v>
      </c>
      <c r="L1852" t="str">
        <f>IF(sensor_data[[#This Row],[HVAC Setting]]&lt;=2, "Low", IF(sensor_data[[#This Row],[HVAC Setting]]=3, "Normal", "High"))</f>
        <v>Low</v>
      </c>
      <c r="O1852">
        <f>(sensor_data[[#This Row],[Energy Consumption]]-AVERAGE(sensor_data[Energy Consumption]))/_xlfn.STDEV.P(sensor_data[Energy Consumption])</f>
        <v>-0.24886299575285079</v>
      </c>
      <c r="P1852" t="str">
        <f>IF(ABS(sensor_data[[#This Row],[z_zcore]])&gt;3, "Outlier", "Normal")</f>
        <v>Normal</v>
      </c>
      <c r="Q1852">
        <f>AVERAGEIF(sensor_data[Unit ID], sensor_data[[#This Row],[Unit ID]], sensor_data[EC])</f>
        <v>18.36611111111111</v>
      </c>
      <c r="R1852">
        <f>IF(ISBLANK(sensor_data[[#This Row],[EC]]), sensor_data[[#This Row],[average]], sensor_data[[#This Row],[EC]])</f>
        <v>18.36611111111111</v>
      </c>
      <c r="S1852" t="str">
        <f>IF(sensor_data[[#This Row],[Filled Energy Consumption]]&gt;AVERAGE(sensor_data[Filled Energy Consumption]), "High", "Low")</f>
        <v>High</v>
      </c>
      <c r="T1852" t="s">
        <v>576</v>
      </c>
      <c r="U1852" t="b">
        <v>0</v>
      </c>
      <c r="V1852">
        <v>4</v>
      </c>
      <c r="W1852">
        <v>0</v>
      </c>
      <c r="X1852" t="s">
        <v>14</v>
      </c>
    </row>
    <row r="1853" spans="1:24" x14ac:dyDescent="0.3">
      <c r="A1853" s="1">
        <v>45409.123437499999</v>
      </c>
      <c r="B1853" s="1" t="str">
        <f>TEXT(sensor_data[[#This Row],[Timestamp]], "MMMM")</f>
        <v>April</v>
      </c>
      <c r="C18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53" s="2">
        <f>MONTH(sensor_data[[#This Row],[Timestamp]])</f>
        <v>4</v>
      </c>
      <c r="E1853" s="2">
        <f>DAY(sensor_data[[#This Row],[Timestamp]])</f>
        <v>27</v>
      </c>
      <c r="F1853" t="s">
        <v>579</v>
      </c>
      <c r="H1853">
        <v>76.599999999999994</v>
      </c>
      <c r="I1853">
        <v>58.5</v>
      </c>
      <c r="J1853" t="b">
        <v>0</v>
      </c>
      <c r="K1853">
        <v>1.5</v>
      </c>
      <c r="L1853" t="str">
        <f>IF(sensor_data[[#This Row],[HVAC Setting]]&lt;=2, "Low", IF(sensor_data[[#This Row],[HVAC Setting]]=3, "Normal", "High"))</f>
        <v>Low</v>
      </c>
      <c r="M1853">
        <v>7.88</v>
      </c>
      <c r="N1853">
        <v>7.88</v>
      </c>
      <c r="O1853">
        <f>(sensor_data[[#This Row],[Energy Consumption]]-AVERAGE(sensor_data[Energy Consumption]))/_xlfn.STDEV.P(sensor_data[Energy Consumption])</f>
        <v>-0.15723184980672958</v>
      </c>
      <c r="P1853" t="str">
        <f>IF(ABS(sensor_data[[#This Row],[z_zcore]])&gt;3, "Outlier", "Normal")</f>
        <v>Normal</v>
      </c>
      <c r="Q1853">
        <f>AVERAGEIF(sensor_data[Unit ID], sensor_data[[#This Row],[Unit ID]], sensor_data[EC])</f>
        <v>18.36611111111111</v>
      </c>
      <c r="R1853">
        <f>IF(ISBLANK(sensor_data[[#This Row],[EC]]), sensor_data[[#This Row],[average]], sensor_data[[#This Row],[EC]])</f>
        <v>7.88</v>
      </c>
      <c r="S1853" t="str">
        <f>IF(sensor_data[[#This Row],[Filled Energy Consumption]]&gt;AVERAGE(sensor_data[Filled Energy Consumption]), "High", "Low")</f>
        <v>Low</v>
      </c>
      <c r="T1853" t="s">
        <v>581</v>
      </c>
      <c r="U1853" t="b">
        <v>0</v>
      </c>
      <c r="V1853">
        <v>8</v>
      </c>
      <c r="W1853">
        <v>0</v>
      </c>
      <c r="X1853" t="s">
        <v>17</v>
      </c>
    </row>
    <row r="1854" spans="1:24" x14ac:dyDescent="0.3">
      <c r="A1854" s="1">
        <v>45422.274537037039</v>
      </c>
      <c r="B1854" s="1" t="str">
        <f>TEXT(sensor_data[[#This Row],[Timestamp]], "MMMM")</f>
        <v>May</v>
      </c>
      <c r="C18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54" s="2">
        <f>MONTH(sensor_data[[#This Row],[Timestamp]])</f>
        <v>5</v>
      </c>
      <c r="E1854" s="2">
        <f>DAY(sensor_data[[#This Row],[Timestamp]])</f>
        <v>10</v>
      </c>
      <c r="F1854" t="s">
        <v>579</v>
      </c>
      <c r="H1854">
        <v>74.8</v>
      </c>
      <c r="I1854">
        <v>53.1</v>
      </c>
      <c r="J1854" t="b">
        <v>1</v>
      </c>
      <c r="K1854">
        <v>4</v>
      </c>
      <c r="L1854" t="str">
        <f>IF(sensor_data[[#This Row],[HVAC Setting]]&lt;=2, "Low", IF(sensor_data[[#This Row],[HVAC Setting]]=3, "Normal", "High"))</f>
        <v>High</v>
      </c>
      <c r="O1854">
        <f>(sensor_data[[#This Row],[Energy Consumption]]-AVERAGE(sensor_data[Energy Consumption]))/_xlfn.STDEV.P(sensor_data[Energy Consumption])</f>
        <v>-0.24886299575285079</v>
      </c>
      <c r="P1854" t="str">
        <f>IF(ABS(sensor_data[[#This Row],[z_zcore]])&gt;3, "Outlier", "Normal")</f>
        <v>Normal</v>
      </c>
      <c r="Q1854">
        <f>AVERAGEIF(sensor_data[Unit ID], sensor_data[[#This Row],[Unit ID]], sensor_data[EC])</f>
        <v>18.36611111111111</v>
      </c>
      <c r="R1854">
        <f>IF(ISBLANK(sensor_data[[#This Row],[EC]]), sensor_data[[#This Row],[average]], sensor_data[[#This Row],[EC]])</f>
        <v>18.36611111111111</v>
      </c>
      <c r="S1854" t="str">
        <f>IF(sensor_data[[#This Row],[Filled Energy Consumption]]&gt;AVERAGE(sensor_data[Filled Energy Consumption]), "High", "Low")</f>
        <v>High</v>
      </c>
      <c r="T1854" t="s">
        <v>497</v>
      </c>
      <c r="U1854" t="b">
        <v>1</v>
      </c>
      <c r="V1854">
        <v>1</v>
      </c>
      <c r="W1854">
        <v>0</v>
      </c>
      <c r="X1854" t="s">
        <v>19</v>
      </c>
    </row>
    <row r="1855" spans="1:24" x14ac:dyDescent="0.3">
      <c r="A1855" s="1">
        <v>45448.117280092592</v>
      </c>
      <c r="B1855" s="1" t="str">
        <f>TEXT(sensor_data[[#This Row],[Timestamp]], "MMMM")</f>
        <v>June</v>
      </c>
      <c r="C18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55" s="2">
        <f>MONTH(sensor_data[[#This Row],[Timestamp]])</f>
        <v>6</v>
      </c>
      <c r="E1855" s="2">
        <f>DAY(sensor_data[[#This Row],[Timestamp]])</f>
        <v>5</v>
      </c>
      <c r="F1855" t="s">
        <v>579</v>
      </c>
      <c r="H1855">
        <v>88.1</v>
      </c>
      <c r="I1855">
        <v>66.5</v>
      </c>
      <c r="J1855" t="b">
        <v>0</v>
      </c>
      <c r="K1855">
        <v>3</v>
      </c>
      <c r="L1855" t="str">
        <f>IF(sensor_data[[#This Row],[HVAC Setting]]&lt;=2, "Low", IF(sensor_data[[#This Row],[HVAC Setting]]=3, "Normal", "High"))</f>
        <v>Normal</v>
      </c>
      <c r="M1855">
        <v>18</v>
      </c>
      <c r="N1855">
        <v>18</v>
      </c>
      <c r="O1855">
        <f>(sensor_data[[#This Row],[Energy Consumption]]-AVERAGE(sensor_data[Energy Consumption]))/_xlfn.STDEV.P(sensor_data[Energy Consumption])</f>
        <v>-3.9553271510441891E-2</v>
      </c>
      <c r="P1855" t="str">
        <f>IF(ABS(sensor_data[[#This Row],[z_zcore]])&gt;3, "Outlier", "Normal")</f>
        <v>Normal</v>
      </c>
      <c r="Q1855">
        <f>AVERAGEIF(sensor_data[Unit ID], sensor_data[[#This Row],[Unit ID]], sensor_data[EC])</f>
        <v>18.36611111111111</v>
      </c>
      <c r="R1855">
        <f>IF(ISBLANK(sensor_data[[#This Row],[EC]]), sensor_data[[#This Row],[average]], sensor_data[[#This Row],[EC]])</f>
        <v>18</v>
      </c>
      <c r="S1855" t="str">
        <f>IF(sensor_data[[#This Row],[Filled Energy Consumption]]&gt;AVERAGE(sensor_data[Filled Energy Consumption]), "High", "Low")</f>
        <v>High</v>
      </c>
      <c r="T1855" t="s">
        <v>26</v>
      </c>
      <c r="U1855" t="b">
        <v>0</v>
      </c>
      <c r="V1855">
        <v>15</v>
      </c>
      <c r="W1855">
        <v>0</v>
      </c>
      <c r="X1855" t="s">
        <v>14</v>
      </c>
    </row>
    <row r="1856" spans="1:24" x14ac:dyDescent="0.3">
      <c r="A1856" s="1">
        <v>45609.472546296296</v>
      </c>
      <c r="B1856" s="1" t="str">
        <f>TEXT(sensor_data[[#This Row],[Timestamp]], "MMMM")</f>
        <v>November</v>
      </c>
      <c r="C18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56" s="2">
        <f>MONTH(sensor_data[[#This Row],[Timestamp]])</f>
        <v>11</v>
      </c>
      <c r="E1856" s="2">
        <f>DAY(sensor_data[[#This Row],[Timestamp]])</f>
        <v>13</v>
      </c>
      <c r="F1856" t="s">
        <v>579</v>
      </c>
      <c r="H1856">
        <v>76.7</v>
      </c>
      <c r="I1856">
        <v>58.1</v>
      </c>
      <c r="J1856" t="b">
        <v>0</v>
      </c>
      <c r="K1856">
        <v>2</v>
      </c>
      <c r="L1856" t="str">
        <f>IF(sensor_data[[#This Row],[HVAC Setting]]&lt;=2, "Low", IF(sensor_data[[#This Row],[HVAC Setting]]=3, "Normal", "High"))</f>
        <v>Low</v>
      </c>
      <c r="M1856">
        <v>10</v>
      </c>
      <c r="N1856">
        <v>10</v>
      </c>
      <c r="O1856">
        <f>(sensor_data[[#This Row],[Energy Consumption]]-AVERAGE(sensor_data[Energy Consumption]))/_xlfn.STDEV.P(sensor_data[Energy Consumption])</f>
        <v>-0.13257981561817916</v>
      </c>
      <c r="P1856" t="str">
        <f>IF(ABS(sensor_data[[#This Row],[z_zcore]])&gt;3, "Outlier", "Normal")</f>
        <v>Normal</v>
      </c>
      <c r="Q1856">
        <f>AVERAGEIF(sensor_data[Unit ID], sensor_data[[#This Row],[Unit ID]], sensor_data[EC])</f>
        <v>18.36611111111111</v>
      </c>
      <c r="R1856">
        <f>IF(ISBLANK(sensor_data[[#This Row],[EC]]), sensor_data[[#This Row],[average]], sensor_data[[#This Row],[EC]])</f>
        <v>10</v>
      </c>
      <c r="S1856" t="str">
        <f>IF(sensor_data[[#This Row],[Filled Energy Consumption]]&gt;AVERAGE(sensor_data[Filled Energy Consumption]), "High", "Low")</f>
        <v>Low</v>
      </c>
      <c r="T1856" t="s">
        <v>115</v>
      </c>
      <c r="U1856" t="b">
        <v>0</v>
      </c>
      <c r="V1856">
        <v>4</v>
      </c>
      <c r="W1856">
        <v>0</v>
      </c>
      <c r="X1856" t="s">
        <v>19</v>
      </c>
    </row>
    <row r="1857" spans="1:24" x14ac:dyDescent="0.3">
      <c r="A1857" s="1">
        <v>45492.363842592589</v>
      </c>
      <c r="B1857" s="1" t="str">
        <f>TEXT(sensor_data[[#This Row],[Timestamp]], "MMMM")</f>
        <v>July</v>
      </c>
      <c r="C18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57" s="2">
        <f>MONTH(sensor_data[[#This Row],[Timestamp]])</f>
        <v>7</v>
      </c>
      <c r="E1857" s="2">
        <f>DAY(sensor_data[[#This Row],[Timestamp]])</f>
        <v>19</v>
      </c>
      <c r="F1857" t="s">
        <v>579</v>
      </c>
      <c r="H1857">
        <v>95.7</v>
      </c>
      <c r="I1857">
        <v>66.900000000000006</v>
      </c>
      <c r="J1857" t="b">
        <v>0</v>
      </c>
      <c r="K1857">
        <v>4</v>
      </c>
      <c r="L1857" t="str">
        <f>IF(sensor_data[[#This Row],[HVAC Setting]]&lt;=2, "Low", IF(sensor_data[[#This Row],[HVAC Setting]]=3, "Normal", "High"))</f>
        <v>High</v>
      </c>
      <c r="M1857">
        <v>23</v>
      </c>
      <c r="N1857">
        <v>23</v>
      </c>
      <c r="O1857">
        <f>(sensor_data[[#This Row],[Energy Consumption]]-AVERAGE(sensor_data[Energy Consumption]))/_xlfn.STDEV.P(sensor_data[Energy Consumption])</f>
        <v>1.8588318556893912E-2</v>
      </c>
      <c r="P1857" t="str">
        <f>IF(ABS(sensor_data[[#This Row],[z_zcore]])&gt;3, "Outlier", "Normal")</f>
        <v>Normal</v>
      </c>
      <c r="Q1857">
        <f>AVERAGEIF(sensor_data[Unit ID], sensor_data[[#This Row],[Unit ID]], sensor_data[EC])</f>
        <v>18.36611111111111</v>
      </c>
      <c r="R1857">
        <f>IF(ISBLANK(sensor_data[[#This Row],[EC]]), sensor_data[[#This Row],[average]], sensor_data[[#This Row],[EC]])</f>
        <v>23</v>
      </c>
      <c r="S1857" t="str">
        <f>IF(sensor_data[[#This Row],[Filled Energy Consumption]]&gt;AVERAGE(sensor_data[Filled Energy Consumption]), "High", "Low")</f>
        <v>High</v>
      </c>
      <c r="T1857" t="s">
        <v>126</v>
      </c>
      <c r="U1857" t="b">
        <v>0</v>
      </c>
      <c r="V1857">
        <v>18</v>
      </c>
      <c r="W1857">
        <v>0</v>
      </c>
      <c r="X1857" t="s">
        <v>17</v>
      </c>
    </row>
    <row r="1858" spans="1:24" x14ac:dyDescent="0.3">
      <c r="A1858" s="1">
        <v>45313.341944444444</v>
      </c>
      <c r="B1858" s="1" t="str">
        <f>TEXT(sensor_data[[#This Row],[Timestamp]], "MMMM")</f>
        <v>January</v>
      </c>
      <c r="C18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58" s="2">
        <f>MONTH(sensor_data[[#This Row],[Timestamp]])</f>
        <v>1</v>
      </c>
      <c r="E1858" s="2">
        <f>DAY(sensor_data[[#This Row],[Timestamp]])</f>
        <v>22</v>
      </c>
      <c r="F1858" t="s">
        <v>579</v>
      </c>
      <c r="H1858">
        <v>54.2</v>
      </c>
      <c r="I1858">
        <v>38.6</v>
      </c>
      <c r="J1858" t="b">
        <v>0</v>
      </c>
      <c r="K1858">
        <v>3</v>
      </c>
      <c r="L1858" t="str">
        <f>IF(sensor_data[[#This Row],[HVAC Setting]]&lt;=2, "Low", IF(sensor_data[[#This Row],[HVAC Setting]]=3, "Normal", "High"))</f>
        <v>Normal</v>
      </c>
      <c r="M1858">
        <v>15</v>
      </c>
      <c r="N1858">
        <v>15</v>
      </c>
      <c r="O1858">
        <f>(sensor_data[[#This Row],[Energy Consumption]]-AVERAGE(sensor_data[Energy Consumption]))/_xlfn.STDEV.P(sensor_data[Energy Consumption])</f>
        <v>-7.4438225550843368E-2</v>
      </c>
      <c r="P1858" t="str">
        <f>IF(ABS(sensor_data[[#This Row],[z_zcore]])&gt;3, "Outlier", "Normal")</f>
        <v>Normal</v>
      </c>
      <c r="Q1858">
        <f>AVERAGEIF(sensor_data[Unit ID], sensor_data[[#This Row],[Unit ID]], sensor_data[EC])</f>
        <v>18.36611111111111</v>
      </c>
      <c r="R1858">
        <f>IF(ISBLANK(sensor_data[[#This Row],[EC]]), sensor_data[[#This Row],[average]], sensor_data[[#This Row],[EC]])</f>
        <v>15</v>
      </c>
      <c r="S1858" t="str">
        <f>IF(sensor_data[[#This Row],[Filled Energy Consumption]]&gt;AVERAGE(sensor_data[Filled Energy Consumption]), "High", "Low")</f>
        <v>Low</v>
      </c>
      <c r="T1858" t="s">
        <v>159</v>
      </c>
      <c r="U1858" t="b">
        <v>0</v>
      </c>
      <c r="V1858">
        <v>9</v>
      </c>
      <c r="W1858">
        <v>0</v>
      </c>
      <c r="X1858" t="s">
        <v>14</v>
      </c>
    </row>
    <row r="1859" spans="1:24" x14ac:dyDescent="0.3">
      <c r="A1859" s="1">
        <v>45381.71056712963</v>
      </c>
      <c r="B1859" s="1" t="str">
        <f>TEXT(sensor_data[[#This Row],[Timestamp]], "MMMM")</f>
        <v>March</v>
      </c>
      <c r="C18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59" s="2">
        <f>MONTH(sensor_data[[#This Row],[Timestamp]])</f>
        <v>3</v>
      </c>
      <c r="E1859" s="2">
        <f>DAY(sensor_data[[#This Row],[Timestamp]])</f>
        <v>30</v>
      </c>
      <c r="F1859" t="s">
        <v>579</v>
      </c>
      <c r="H1859">
        <v>65.2</v>
      </c>
      <c r="I1859">
        <v>47.7</v>
      </c>
      <c r="J1859" t="b">
        <v>1</v>
      </c>
      <c r="K1859">
        <v>4.5</v>
      </c>
      <c r="L1859" t="str">
        <f>IF(sensor_data[[#This Row],[HVAC Setting]]&lt;=2, "Low", IF(sensor_data[[#This Row],[HVAC Setting]]=3, "Normal", "High"))</f>
        <v>High</v>
      </c>
      <c r="M1859">
        <v>28.4</v>
      </c>
      <c r="N1859">
        <v>28.4</v>
      </c>
      <c r="O1859">
        <f>(sensor_data[[#This Row],[Energy Consumption]]-AVERAGE(sensor_data[Energy Consumption]))/_xlfn.STDEV.P(sensor_data[Energy Consumption])</f>
        <v>8.1381235829616566E-2</v>
      </c>
      <c r="P1859" t="str">
        <f>IF(ABS(sensor_data[[#This Row],[z_zcore]])&gt;3, "Outlier", "Normal")</f>
        <v>Normal</v>
      </c>
      <c r="Q1859">
        <f>AVERAGEIF(sensor_data[Unit ID], sensor_data[[#This Row],[Unit ID]], sensor_data[EC])</f>
        <v>18.36611111111111</v>
      </c>
      <c r="R1859">
        <f>IF(ISBLANK(sensor_data[[#This Row],[EC]]), sensor_data[[#This Row],[average]], sensor_data[[#This Row],[EC]])</f>
        <v>28.4</v>
      </c>
      <c r="S1859" t="str">
        <f>IF(sensor_data[[#This Row],[Filled Energy Consumption]]&gt;AVERAGE(sensor_data[Filled Energy Consumption]), "High", "Low")</f>
        <v>High</v>
      </c>
      <c r="T1859" t="s">
        <v>24</v>
      </c>
      <c r="U1859" t="b">
        <v>1</v>
      </c>
      <c r="V1859">
        <v>21</v>
      </c>
      <c r="W1859">
        <v>1</v>
      </c>
      <c r="X1859" t="s">
        <v>14</v>
      </c>
    </row>
    <row r="1860" spans="1:24" x14ac:dyDescent="0.3">
      <c r="A1860" s="1">
        <v>45622.982604166667</v>
      </c>
      <c r="B1860" s="1" t="str">
        <f>TEXT(sensor_data[[#This Row],[Timestamp]], "MMMM")</f>
        <v>November</v>
      </c>
      <c r="C18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60" s="2">
        <f>MONTH(sensor_data[[#This Row],[Timestamp]])</f>
        <v>11</v>
      </c>
      <c r="E1860" s="2">
        <f>DAY(sensor_data[[#This Row],[Timestamp]])</f>
        <v>26</v>
      </c>
      <c r="F1860" t="s">
        <v>579</v>
      </c>
      <c r="H1860">
        <v>65.599999999999994</v>
      </c>
      <c r="I1860">
        <v>44.2</v>
      </c>
      <c r="J1860" t="b">
        <v>1</v>
      </c>
      <c r="K1860">
        <v>4</v>
      </c>
      <c r="L1860" t="str">
        <f>IF(sensor_data[[#This Row],[HVAC Setting]]&lt;=2, "Low", IF(sensor_data[[#This Row],[HVAC Setting]]=3, "Normal", "High"))</f>
        <v>High</v>
      </c>
      <c r="M1860">
        <v>21.64</v>
      </c>
      <c r="N1860">
        <v>21.64</v>
      </c>
      <c r="O1860">
        <f>(sensor_data[[#This Row],[Energy Consumption]]-AVERAGE(sensor_data[Energy Consumption]))/_xlfn.STDEV.P(sensor_data[Energy Consumption])</f>
        <v>2.773806058578581E-3</v>
      </c>
      <c r="P1860" t="str">
        <f>IF(ABS(sensor_data[[#This Row],[z_zcore]])&gt;3, "Outlier", "Normal")</f>
        <v>Normal</v>
      </c>
      <c r="Q1860">
        <f>AVERAGEIF(sensor_data[Unit ID], sensor_data[[#This Row],[Unit ID]], sensor_data[EC])</f>
        <v>18.36611111111111</v>
      </c>
      <c r="R1860">
        <f>IF(ISBLANK(sensor_data[[#This Row],[EC]]), sensor_data[[#This Row],[average]], sensor_data[[#This Row],[EC]])</f>
        <v>21.64</v>
      </c>
      <c r="S1860" t="str">
        <f>IF(sensor_data[[#This Row],[Filled Energy Consumption]]&gt;AVERAGE(sensor_data[Filled Energy Consumption]), "High", "Low")</f>
        <v>High</v>
      </c>
      <c r="T1860" t="s">
        <v>149</v>
      </c>
      <c r="U1860" t="b">
        <v>1</v>
      </c>
      <c r="V1860">
        <v>17</v>
      </c>
      <c r="W1860">
        <v>1</v>
      </c>
      <c r="X1860" t="s">
        <v>17</v>
      </c>
    </row>
    <row r="1861" spans="1:24" x14ac:dyDescent="0.3">
      <c r="A1861" s="1">
        <v>45295.394988425927</v>
      </c>
      <c r="B1861" s="1" t="str">
        <f>TEXT(sensor_data[[#This Row],[Timestamp]], "MMMM")</f>
        <v>January</v>
      </c>
      <c r="C18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61" s="2">
        <f>MONTH(sensor_data[[#This Row],[Timestamp]])</f>
        <v>1</v>
      </c>
      <c r="E1861" s="2">
        <f>DAY(sensor_data[[#This Row],[Timestamp]])</f>
        <v>4</v>
      </c>
      <c r="F1861" t="s">
        <v>579</v>
      </c>
      <c r="H1861">
        <v>41.5</v>
      </c>
      <c r="I1861">
        <v>26.5</v>
      </c>
      <c r="J1861" t="b">
        <v>1</v>
      </c>
      <c r="K1861">
        <v>4</v>
      </c>
      <c r="L1861" t="str">
        <f>IF(sensor_data[[#This Row],[HVAC Setting]]&lt;=2, "Low", IF(sensor_data[[#This Row],[HVAC Setting]]=3, "Normal", "High"))</f>
        <v>High</v>
      </c>
      <c r="M1861">
        <v>24.17</v>
      </c>
      <c r="N1861">
        <v>24.17</v>
      </c>
      <c r="O1861">
        <f>(sensor_data[[#This Row],[Energy Consumption]]-AVERAGE(sensor_data[Energy Consumption]))/_xlfn.STDEV.P(sensor_data[Energy Consumption])</f>
        <v>3.2193450632650514E-2</v>
      </c>
      <c r="P1861" t="str">
        <f>IF(ABS(sensor_data[[#This Row],[z_zcore]])&gt;3, "Outlier", "Normal")</f>
        <v>Normal</v>
      </c>
      <c r="Q1861">
        <f>AVERAGEIF(sensor_data[Unit ID], sensor_data[[#This Row],[Unit ID]], sensor_data[EC])</f>
        <v>18.36611111111111</v>
      </c>
      <c r="R1861">
        <f>IF(ISBLANK(sensor_data[[#This Row],[EC]]), sensor_data[[#This Row],[average]], sensor_data[[#This Row],[EC]])</f>
        <v>24.17</v>
      </c>
      <c r="S1861" t="str">
        <f>IF(sensor_data[[#This Row],[Filled Energy Consumption]]&gt;AVERAGE(sensor_data[Filled Energy Consumption]), "High", "Low")</f>
        <v>High</v>
      </c>
      <c r="T1861" t="s">
        <v>536</v>
      </c>
      <c r="U1861" t="b">
        <v>1</v>
      </c>
      <c r="V1861">
        <v>3</v>
      </c>
      <c r="W1861">
        <v>1</v>
      </c>
      <c r="X1861" t="s">
        <v>14</v>
      </c>
    </row>
    <row r="1862" spans="1:24" x14ac:dyDescent="0.3">
      <c r="A1862" s="1">
        <v>45549.652233796296</v>
      </c>
      <c r="B1862" s="1" t="str">
        <f>TEXT(sensor_data[[#This Row],[Timestamp]], "MMMM")</f>
        <v>September</v>
      </c>
      <c r="C18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62" s="2">
        <f>MONTH(sensor_data[[#This Row],[Timestamp]])</f>
        <v>9</v>
      </c>
      <c r="E1862" s="2">
        <f>DAY(sensor_data[[#This Row],[Timestamp]])</f>
        <v>14</v>
      </c>
      <c r="F1862" t="s">
        <v>582</v>
      </c>
      <c r="H1862">
        <v>80.599999999999994</v>
      </c>
      <c r="I1862">
        <v>50.4</v>
      </c>
      <c r="J1862" t="b">
        <v>1</v>
      </c>
      <c r="K1862">
        <v>4.5</v>
      </c>
      <c r="L1862" t="str">
        <f>IF(sensor_data[[#This Row],[HVAC Setting]]&lt;=2, "Low", IF(sensor_data[[#This Row],[HVAC Setting]]=3, "Normal", "High"))</f>
        <v>High</v>
      </c>
      <c r="O1862">
        <f>(sensor_data[[#This Row],[Energy Consumption]]-AVERAGE(sensor_data[Energy Consumption]))/_xlfn.STDEV.P(sensor_data[Energy Consumption])</f>
        <v>-0.24886299575285079</v>
      </c>
      <c r="P1862" t="str">
        <f>IF(ABS(sensor_data[[#This Row],[z_zcore]])&gt;3, "Outlier", "Normal")</f>
        <v>Normal</v>
      </c>
      <c r="Q1862">
        <f>AVERAGEIF(sensor_data[Unit ID], sensor_data[[#This Row],[Unit ID]], sensor_data[EC])</f>
        <v>16.436111111111114</v>
      </c>
      <c r="R1862">
        <f>IF(ISBLANK(sensor_data[[#This Row],[EC]]), sensor_data[[#This Row],[average]], sensor_data[[#This Row],[EC]])</f>
        <v>16.436111111111114</v>
      </c>
      <c r="S1862" t="str">
        <f>IF(sensor_data[[#This Row],[Filled Energy Consumption]]&gt;AVERAGE(sensor_data[Filled Energy Consumption]), "High", "Low")</f>
        <v>Low</v>
      </c>
      <c r="T1862" t="s">
        <v>427</v>
      </c>
      <c r="U1862" t="b">
        <v>1</v>
      </c>
      <c r="V1862">
        <v>14</v>
      </c>
      <c r="W1862">
        <v>0</v>
      </c>
      <c r="X1862" t="s">
        <v>19</v>
      </c>
    </row>
    <row r="1863" spans="1:24" x14ac:dyDescent="0.3">
      <c r="A1863" s="1">
        <v>45336.574328703704</v>
      </c>
      <c r="B1863" s="1" t="str">
        <f>TEXT(sensor_data[[#This Row],[Timestamp]], "MMMM")</f>
        <v>February</v>
      </c>
      <c r="C18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63" s="2">
        <f>MONTH(sensor_data[[#This Row],[Timestamp]])</f>
        <v>2</v>
      </c>
      <c r="E1863" s="2">
        <f>DAY(sensor_data[[#This Row],[Timestamp]])</f>
        <v>14</v>
      </c>
      <c r="F1863" t="s">
        <v>582</v>
      </c>
      <c r="H1863">
        <v>44.5</v>
      </c>
      <c r="I1863">
        <v>28.4</v>
      </c>
      <c r="J1863" t="b">
        <v>0</v>
      </c>
      <c r="K1863">
        <v>3</v>
      </c>
      <c r="L1863" t="str">
        <f>IF(sensor_data[[#This Row],[HVAC Setting]]&lt;=2, "Low", IF(sensor_data[[#This Row],[HVAC Setting]]=3, "Normal", "High"))</f>
        <v>Normal</v>
      </c>
      <c r="M1863">
        <v>17</v>
      </c>
      <c r="N1863">
        <v>17</v>
      </c>
      <c r="O1863">
        <f>(sensor_data[[#This Row],[Energy Consumption]]-AVERAGE(sensor_data[Energy Consumption]))/_xlfn.STDEV.P(sensor_data[Energy Consumption])</f>
        <v>-5.1181589523909048E-2</v>
      </c>
      <c r="P1863" t="str">
        <f>IF(ABS(sensor_data[[#This Row],[z_zcore]])&gt;3, "Outlier", "Normal")</f>
        <v>Normal</v>
      </c>
      <c r="Q1863">
        <f>AVERAGEIF(sensor_data[Unit ID], sensor_data[[#This Row],[Unit ID]], sensor_data[EC])</f>
        <v>16.436111111111114</v>
      </c>
      <c r="R1863">
        <f>IF(ISBLANK(sensor_data[[#This Row],[EC]]), sensor_data[[#This Row],[average]], sensor_data[[#This Row],[EC]])</f>
        <v>17</v>
      </c>
      <c r="S1863" t="str">
        <f>IF(sensor_data[[#This Row],[Filled Energy Consumption]]&gt;AVERAGE(sensor_data[Filled Energy Consumption]), "High", "Low")</f>
        <v>Low</v>
      </c>
      <c r="T1863" t="s">
        <v>494</v>
      </c>
      <c r="U1863" t="b">
        <v>0</v>
      </c>
      <c r="V1863">
        <v>17</v>
      </c>
      <c r="W1863">
        <v>0</v>
      </c>
      <c r="X1863" t="s">
        <v>14</v>
      </c>
    </row>
    <row r="1864" spans="1:24" x14ac:dyDescent="0.3">
      <c r="A1864" s="1">
        <v>45616.077303240738</v>
      </c>
      <c r="B1864" s="1" t="str">
        <f>TEXT(sensor_data[[#This Row],[Timestamp]], "MMMM")</f>
        <v>November</v>
      </c>
      <c r="C18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64" s="2">
        <f>MONTH(sensor_data[[#This Row],[Timestamp]])</f>
        <v>11</v>
      </c>
      <c r="E1864" s="2">
        <f>DAY(sensor_data[[#This Row],[Timestamp]])</f>
        <v>20</v>
      </c>
      <c r="F1864" t="s">
        <v>582</v>
      </c>
      <c r="H1864">
        <v>57.8</v>
      </c>
      <c r="I1864">
        <v>31.5</v>
      </c>
      <c r="J1864" t="b">
        <v>0</v>
      </c>
      <c r="K1864">
        <v>1</v>
      </c>
      <c r="L1864" t="str">
        <f>IF(sensor_data[[#This Row],[HVAC Setting]]&lt;=2, "Low", IF(sensor_data[[#This Row],[HVAC Setting]]=3, "Normal", "High"))</f>
        <v>Low</v>
      </c>
      <c r="M1864">
        <v>5</v>
      </c>
      <c r="N1864">
        <v>5</v>
      </c>
      <c r="O1864">
        <f>(sensor_data[[#This Row],[Energy Consumption]]-AVERAGE(sensor_data[Energy Consumption]))/_xlfn.STDEV.P(sensor_data[Energy Consumption])</f>
        <v>-0.19072140568551499</v>
      </c>
      <c r="P1864" t="str">
        <f>IF(ABS(sensor_data[[#This Row],[z_zcore]])&gt;3, "Outlier", "Normal")</f>
        <v>Normal</v>
      </c>
      <c r="Q1864">
        <f>AVERAGEIF(sensor_data[Unit ID], sensor_data[[#This Row],[Unit ID]], sensor_data[EC])</f>
        <v>16.436111111111114</v>
      </c>
      <c r="R1864">
        <f>IF(ISBLANK(sensor_data[[#This Row],[EC]]), sensor_data[[#This Row],[average]], sensor_data[[#This Row],[EC]])</f>
        <v>5</v>
      </c>
      <c r="S1864" t="str">
        <f>IF(sensor_data[[#This Row],[Filled Energy Consumption]]&gt;AVERAGE(sensor_data[Filled Energy Consumption]), "High", "Low")</f>
        <v>Low</v>
      </c>
      <c r="T1864" t="s">
        <v>418</v>
      </c>
      <c r="U1864" t="b">
        <v>0</v>
      </c>
      <c r="V1864">
        <v>12</v>
      </c>
      <c r="W1864">
        <v>1</v>
      </c>
      <c r="X1864" t="s">
        <v>19</v>
      </c>
    </row>
    <row r="1865" spans="1:24" x14ac:dyDescent="0.3">
      <c r="A1865" s="1">
        <v>45649.016458333332</v>
      </c>
      <c r="B1865" s="1" t="str">
        <f>TEXT(sensor_data[[#This Row],[Timestamp]], "MMMM")</f>
        <v>December</v>
      </c>
      <c r="C18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65" s="2">
        <f>MONTH(sensor_data[[#This Row],[Timestamp]])</f>
        <v>12</v>
      </c>
      <c r="E1865" s="2">
        <f>DAY(sensor_data[[#This Row],[Timestamp]])</f>
        <v>23</v>
      </c>
      <c r="F1865" t="s">
        <v>582</v>
      </c>
      <c r="H1865">
        <v>46.8</v>
      </c>
      <c r="I1865">
        <v>28.9</v>
      </c>
      <c r="J1865" t="b">
        <v>0</v>
      </c>
      <c r="K1865">
        <v>3</v>
      </c>
      <c r="L1865" t="str">
        <f>IF(sensor_data[[#This Row],[HVAC Setting]]&lt;=2, "Low", IF(sensor_data[[#This Row],[HVAC Setting]]=3, "Normal", "High"))</f>
        <v>Normal</v>
      </c>
      <c r="M1865">
        <v>17</v>
      </c>
      <c r="N1865">
        <v>17</v>
      </c>
      <c r="O1865">
        <f>(sensor_data[[#This Row],[Energy Consumption]]-AVERAGE(sensor_data[Energy Consumption]))/_xlfn.STDEV.P(sensor_data[Energy Consumption])</f>
        <v>-5.1181589523909048E-2</v>
      </c>
      <c r="P1865" t="str">
        <f>IF(ABS(sensor_data[[#This Row],[z_zcore]])&gt;3, "Outlier", "Normal")</f>
        <v>Normal</v>
      </c>
      <c r="Q1865">
        <f>AVERAGEIF(sensor_data[Unit ID], sensor_data[[#This Row],[Unit ID]], sensor_data[EC])</f>
        <v>16.436111111111114</v>
      </c>
      <c r="R1865">
        <f>IF(ISBLANK(sensor_data[[#This Row],[EC]]), sensor_data[[#This Row],[average]], sensor_data[[#This Row],[EC]])</f>
        <v>17</v>
      </c>
      <c r="S1865" t="str">
        <f>IF(sensor_data[[#This Row],[Filled Energy Consumption]]&gt;AVERAGE(sensor_data[Filled Energy Consumption]), "High", "Low")</f>
        <v>Low</v>
      </c>
      <c r="T1865" t="s">
        <v>524</v>
      </c>
      <c r="U1865" t="b">
        <v>0</v>
      </c>
      <c r="V1865">
        <v>2</v>
      </c>
      <c r="W1865">
        <v>0</v>
      </c>
      <c r="X1865" t="s">
        <v>14</v>
      </c>
    </row>
    <row r="1866" spans="1:24" x14ac:dyDescent="0.3">
      <c r="A1866" s="1">
        <v>45382.406377314815</v>
      </c>
      <c r="B1866" s="1" t="str">
        <f>TEXT(sensor_data[[#This Row],[Timestamp]], "MMMM")</f>
        <v>March</v>
      </c>
      <c r="C18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66" s="2">
        <f>MONTH(sensor_data[[#This Row],[Timestamp]])</f>
        <v>3</v>
      </c>
      <c r="E1866" s="2">
        <f>DAY(sensor_data[[#This Row],[Timestamp]])</f>
        <v>31</v>
      </c>
      <c r="F1866" t="s">
        <v>582</v>
      </c>
      <c r="H1866">
        <v>66.5</v>
      </c>
      <c r="I1866">
        <v>42.3</v>
      </c>
      <c r="J1866" t="b">
        <v>0</v>
      </c>
      <c r="K1866">
        <v>1.5</v>
      </c>
      <c r="L1866" t="str">
        <f>IF(sensor_data[[#This Row],[HVAC Setting]]&lt;=2, "Low", IF(sensor_data[[#This Row],[HVAC Setting]]=3, "Normal", "High"))</f>
        <v>Low</v>
      </c>
      <c r="M1866">
        <v>8.93</v>
      </c>
      <c r="N1866">
        <v>8.93</v>
      </c>
      <c r="O1866">
        <f>(sensor_data[[#This Row],[Energy Consumption]]-AVERAGE(sensor_data[Energy Consumption]))/_xlfn.STDEV.P(sensor_data[Energy Consumption])</f>
        <v>-0.14502211589258904</v>
      </c>
      <c r="P1866" t="str">
        <f>IF(ABS(sensor_data[[#This Row],[z_zcore]])&gt;3, "Outlier", "Normal")</f>
        <v>Normal</v>
      </c>
      <c r="Q1866">
        <f>AVERAGEIF(sensor_data[Unit ID], sensor_data[[#This Row],[Unit ID]], sensor_data[EC])</f>
        <v>16.436111111111114</v>
      </c>
      <c r="R1866">
        <f>IF(ISBLANK(sensor_data[[#This Row],[EC]]), sensor_data[[#This Row],[average]], sensor_data[[#This Row],[EC]])</f>
        <v>8.93</v>
      </c>
      <c r="S1866" t="str">
        <f>IF(sensor_data[[#This Row],[Filled Energy Consumption]]&gt;AVERAGE(sensor_data[Filled Energy Consumption]), "High", "Low")</f>
        <v>Low</v>
      </c>
      <c r="T1866" t="s">
        <v>449</v>
      </c>
      <c r="U1866" t="b">
        <v>0</v>
      </c>
      <c r="V1866">
        <v>17</v>
      </c>
      <c r="W1866">
        <v>0</v>
      </c>
      <c r="X1866" t="s">
        <v>19</v>
      </c>
    </row>
    <row r="1867" spans="1:24" x14ac:dyDescent="0.3">
      <c r="A1867" s="1">
        <v>45641.883645833332</v>
      </c>
      <c r="B1867" s="1" t="str">
        <f>TEXT(sensor_data[[#This Row],[Timestamp]], "MMMM")</f>
        <v>December</v>
      </c>
      <c r="C18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67" s="2">
        <f>MONTH(sensor_data[[#This Row],[Timestamp]])</f>
        <v>12</v>
      </c>
      <c r="E1867" s="2">
        <f>DAY(sensor_data[[#This Row],[Timestamp]])</f>
        <v>15</v>
      </c>
      <c r="F1867" t="s">
        <v>582</v>
      </c>
      <c r="H1867">
        <v>39.799999999999997</v>
      </c>
      <c r="I1867">
        <v>38.5</v>
      </c>
      <c r="J1867" t="b">
        <v>1</v>
      </c>
      <c r="K1867">
        <v>4.5</v>
      </c>
      <c r="L1867" t="str">
        <f>IF(sensor_data[[#This Row],[HVAC Setting]]&lt;=2, "Low", IF(sensor_data[[#This Row],[HVAC Setting]]=3, "Normal", "High"))</f>
        <v>High</v>
      </c>
      <c r="M1867">
        <v>29.82</v>
      </c>
      <c r="N1867">
        <v>29.82</v>
      </c>
      <c r="O1867">
        <f>(sensor_data[[#This Row],[Energy Consumption]]-AVERAGE(sensor_data[Energy Consumption]))/_xlfn.STDEV.P(sensor_data[Energy Consumption])</f>
        <v>9.7893447408739953E-2</v>
      </c>
      <c r="P1867" t="str">
        <f>IF(ABS(sensor_data[[#This Row],[z_zcore]])&gt;3, "Outlier", "Normal")</f>
        <v>Normal</v>
      </c>
      <c r="Q1867">
        <f>AVERAGEIF(sensor_data[Unit ID], sensor_data[[#This Row],[Unit ID]], sensor_data[EC])</f>
        <v>16.436111111111114</v>
      </c>
      <c r="R1867">
        <f>IF(ISBLANK(sensor_data[[#This Row],[EC]]), sensor_data[[#This Row],[average]], sensor_data[[#This Row],[EC]])</f>
        <v>29.82</v>
      </c>
      <c r="S1867" t="str">
        <f>IF(sensor_data[[#This Row],[Filled Energy Consumption]]&gt;AVERAGE(sensor_data[Filled Energy Consumption]), "High", "Low")</f>
        <v>High</v>
      </c>
      <c r="T1867" t="s">
        <v>262</v>
      </c>
      <c r="U1867" t="b">
        <v>1</v>
      </c>
      <c r="V1867">
        <v>2</v>
      </c>
      <c r="W1867">
        <v>1</v>
      </c>
      <c r="X1867" t="s">
        <v>14</v>
      </c>
    </row>
    <row r="1868" spans="1:24" x14ac:dyDescent="0.3">
      <c r="A1868" s="1">
        <v>45318.561863425923</v>
      </c>
      <c r="B1868" s="1" t="str">
        <f>TEXT(sensor_data[[#This Row],[Timestamp]], "MMMM")</f>
        <v>January</v>
      </c>
      <c r="C18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68" s="2">
        <f>MONTH(sensor_data[[#This Row],[Timestamp]])</f>
        <v>1</v>
      </c>
      <c r="E1868" s="2">
        <f>DAY(sensor_data[[#This Row],[Timestamp]])</f>
        <v>27</v>
      </c>
      <c r="F1868" t="s">
        <v>582</v>
      </c>
      <c r="H1868">
        <v>43.2</v>
      </c>
      <c r="I1868">
        <v>25.8</v>
      </c>
      <c r="J1868" t="b">
        <v>1</v>
      </c>
      <c r="K1868">
        <v>4.5</v>
      </c>
      <c r="L1868" t="str">
        <f>IF(sensor_data[[#This Row],[HVAC Setting]]&lt;=2, "Low", IF(sensor_data[[#This Row],[HVAC Setting]]=3, "Normal", "High"))</f>
        <v>High</v>
      </c>
      <c r="M1868">
        <v>28.79</v>
      </c>
      <c r="N1868">
        <v>28.79</v>
      </c>
      <c r="O1868">
        <f>(sensor_data[[#This Row],[Energy Consumption]]-AVERAGE(sensor_data[Energy Consumption]))/_xlfn.STDEV.P(sensor_data[Energy Consumption])</f>
        <v>8.5916279854868757E-2</v>
      </c>
      <c r="P1868" t="str">
        <f>IF(ABS(sensor_data[[#This Row],[z_zcore]])&gt;3, "Outlier", "Normal")</f>
        <v>Normal</v>
      </c>
      <c r="Q1868">
        <f>AVERAGEIF(sensor_data[Unit ID], sensor_data[[#This Row],[Unit ID]], sensor_data[EC])</f>
        <v>16.436111111111114</v>
      </c>
      <c r="R1868">
        <f>IF(ISBLANK(sensor_data[[#This Row],[EC]]), sensor_data[[#This Row],[average]], sensor_data[[#This Row],[EC]])</f>
        <v>28.79</v>
      </c>
      <c r="S1868" t="str">
        <f>IF(sensor_data[[#This Row],[Filled Energy Consumption]]&gt;AVERAGE(sensor_data[Filled Energy Consumption]), "High", "Low")</f>
        <v>High</v>
      </c>
      <c r="T1868" t="s">
        <v>243</v>
      </c>
      <c r="U1868" t="b">
        <v>1</v>
      </c>
      <c r="V1868">
        <v>19</v>
      </c>
      <c r="W1868">
        <v>1</v>
      </c>
      <c r="X1868" t="s">
        <v>17</v>
      </c>
    </row>
    <row r="1869" spans="1:24" x14ac:dyDescent="0.3">
      <c r="A1869" s="1">
        <v>45547.697800925926</v>
      </c>
      <c r="B1869" s="1" t="str">
        <f>TEXT(sensor_data[[#This Row],[Timestamp]], "MMMM")</f>
        <v>September</v>
      </c>
      <c r="C18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69" s="2">
        <f>MONTH(sensor_data[[#This Row],[Timestamp]])</f>
        <v>9</v>
      </c>
      <c r="E1869" s="2">
        <f>DAY(sensor_data[[#This Row],[Timestamp]])</f>
        <v>12</v>
      </c>
      <c r="F1869" t="s">
        <v>582</v>
      </c>
      <c r="H1869">
        <v>75.599999999999994</v>
      </c>
      <c r="I1869">
        <v>33.1</v>
      </c>
      <c r="J1869" t="b">
        <v>0</v>
      </c>
      <c r="K1869">
        <v>2</v>
      </c>
      <c r="L1869" t="str">
        <f>IF(sensor_data[[#This Row],[HVAC Setting]]&lt;=2, "Low", IF(sensor_data[[#This Row],[HVAC Setting]]=3, "Normal", "High"))</f>
        <v>Low</v>
      </c>
      <c r="M1869">
        <v>10</v>
      </c>
      <c r="N1869">
        <v>10</v>
      </c>
      <c r="O1869">
        <f>(sensor_data[[#This Row],[Energy Consumption]]-AVERAGE(sensor_data[Energy Consumption]))/_xlfn.STDEV.P(sensor_data[Energy Consumption])</f>
        <v>-0.13257981561817916</v>
      </c>
      <c r="P1869" t="str">
        <f>IF(ABS(sensor_data[[#This Row],[z_zcore]])&gt;3, "Outlier", "Normal")</f>
        <v>Normal</v>
      </c>
      <c r="Q1869">
        <f>AVERAGEIF(sensor_data[Unit ID], sensor_data[[#This Row],[Unit ID]], sensor_data[EC])</f>
        <v>16.436111111111114</v>
      </c>
      <c r="R1869">
        <f>IF(ISBLANK(sensor_data[[#This Row],[EC]]), sensor_data[[#This Row],[average]], sensor_data[[#This Row],[EC]])</f>
        <v>10</v>
      </c>
      <c r="S1869" t="str">
        <f>IF(sensor_data[[#This Row],[Filled Energy Consumption]]&gt;AVERAGE(sensor_data[Filled Energy Consumption]), "High", "Low")</f>
        <v>Low</v>
      </c>
      <c r="T1869" t="s">
        <v>117</v>
      </c>
      <c r="U1869" t="b">
        <v>0</v>
      </c>
      <c r="V1869">
        <v>18</v>
      </c>
      <c r="W1869">
        <v>0</v>
      </c>
      <c r="X1869" t="s">
        <v>19</v>
      </c>
    </row>
    <row r="1870" spans="1:24" x14ac:dyDescent="0.3">
      <c r="A1870" s="1">
        <v>45485.465300925927</v>
      </c>
      <c r="B1870" s="1" t="str">
        <f>TEXT(sensor_data[[#This Row],[Timestamp]], "MMMM")</f>
        <v>July</v>
      </c>
      <c r="C18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70" s="2">
        <f>MONTH(sensor_data[[#This Row],[Timestamp]])</f>
        <v>7</v>
      </c>
      <c r="E1870" s="2">
        <f>DAY(sensor_data[[#This Row],[Timestamp]])</f>
        <v>12</v>
      </c>
      <c r="F1870" t="s">
        <v>582</v>
      </c>
      <c r="H1870">
        <v>97</v>
      </c>
      <c r="I1870">
        <v>58.5</v>
      </c>
      <c r="J1870" t="b">
        <v>1</v>
      </c>
      <c r="K1870">
        <v>3</v>
      </c>
      <c r="L1870" t="str">
        <f>IF(sensor_data[[#This Row],[HVAC Setting]]&lt;=2, "Low", IF(sensor_data[[#This Row],[HVAC Setting]]=3, "Normal", "High"))</f>
        <v>Normal</v>
      </c>
      <c r="M1870">
        <v>18.93</v>
      </c>
      <c r="N1870">
        <v>18.93</v>
      </c>
      <c r="O1870">
        <f>(sensor_data[[#This Row],[Energy Consumption]]-AVERAGE(sensor_data[Energy Consumption]))/_xlfn.STDEV.P(sensor_data[Energy Consumption])</f>
        <v>-2.8738935757917434E-2</v>
      </c>
      <c r="P1870" t="str">
        <f>IF(ABS(sensor_data[[#This Row],[z_zcore]])&gt;3, "Outlier", "Normal")</f>
        <v>Normal</v>
      </c>
      <c r="Q1870">
        <f>AVERAGEIF(sensor_data[Unit ID], sensor_data[[#This Row],[Unit ID]], sensor_data[EC])</f>
        <v>16.436111111111114</v>
      </c>
      <c r="R1870">
        <f>IF(ISBLANK(sensor_data[[#This Row],[EC]]), sensor_data[[#This Row],[average]], sensor_data[[#This Row],[EC]])</f>
        <v>18.93</v>
      </c>
      <c r="S1870" t="str">
        <f>IF(sensor_data[[#This Row],[Filled Energy Consumption]]&gt;AVERAGE(sensor_data[Filled Energy Consumption]), "High", "Low")</f>
        <v>High</v>
      </c>
      <c r="T1870" t="s">
        <v>545</v>
      </c>
      <c r="U1870" t="b">
        <v>1</v>
      </c>
      <c r="V1870">
        <v>14</v>
      </c>
      <c r="W1870">
        <v>1</v>
      </c>
      <c r="X1870" t="s">
        <v>19</v>
      </c>
    </row>
    <row r="1871" spans="1:24" x14ac:dyDescent="0.3">
      <c r="A1871" s="1">
        <v>45368.508020833331</v>
      </c>
      <c r="B1871" s="1" t="str">
        <f>TEXT(sensor_data[[#This Row],[Timestamp]], "MMMM")</f>
        <v>March</v>
      </c>
      <c r="C18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71" s="2">
        <f>MONTH(sensor_data[[#This Row],[Timestamp]])</f>
        <v>3</v>
      </c>
      <c r="E1871" s="2">
        <f>DAY(sensor_data[[#This Row],[Timestamp]])</f>
        <v>17</v>
      </c>
      <c r="F1871" t="s">
        <v>582</v>
      </c>
      <c r="H1871">
        <v>70.8</v>
      </c>
      <c r="I1871">
        <v>58.6</v>
      </c>
      <c r="J1871" t="b">
        <v>0</v>
      </c>
      <c r="K1871">
        <v>2.5</v>
      </c>
      <c r="L1871" t="str">
        <f>IF(sensor_data[[#This Row],[HVAC Setting]]&lt;=2, "Low", IF(sensor_data[[#This Row],[HVAC Setting]]=3, "Normal", "High"))</f>
        <v>High</v>
      </c>
      <c r="M1871">
        <v>13.12</v>
      </c>
      <c r="N1871">
        <v>13.12</v>
      </c>
      <c r="O1871">
        <f>(sensor_data[[#This Row],[Energy Consumption]]-AVERAGE(sensor_data[Energy Consumption]))/_xlfn.STDEV.P(sensor_data[Energy Consumption])</f>
        <v>-9.6299463416161649E-2</v>
      </c>
      <c r="P1871" t="str">
        <f>IF(ABS(sensor_data[[#This Row],[z_zcore]])&gt;3, "Outlier", "Normal")</f>
        <v>Normal</v>
      </c>
      <c r="Q1871">
        <f>AVERAGEIF(sensor_data[Unit ID], sensor_data[[#This Row],[Unit ID]], sensor_data[EC])</f>
        <v>16.436111111111114</v>
      </c>
      <c r="R1871">
        <f>IF(ISBLANK(sensor_data[[#This Row],[EC]]), sensor_data[[#This Row],[average]], sensor_data[[#This Row],[EC]])</f>
        <v>13.12</v>
      </c>
      <c r="S1871" t="str">
        <f>IF(sensor_data[[#This Row],[Filled Energy Consumption]]&gt;AVERAGE(sensor_data[Filled Energy Consumption]), "High", "Low")</f>
        <v>Low</v>
      </c>
      <c r="T1871" t="s">
        <v>290</v>
      </c>
      <c r="U1871" t="b">
        <v>0</v>
      </c>
      <c r="V1871">
        <v>22</v>
      </c>
      <c r="W1871">
        <v>0</v>
      </c>
      <c r="X1871" t="s">
        <v>19</v>
      </c>
    </row>
    <row r="1872" spans="1:24" x14ac:dyDescent="0.3">
      <c r="A1872" s="1">
        <v>45406.608472222222</v>
      </c>
      <c r="B1872" s="1" t="str">
        <f>TEXT(sensor_data[[#This Row],[Timestamp]], "MMMM")</f>
        <v>April</v>
      </c>
      <c r="C18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72" s="2">
        <f>MONTH(sensor_data[[#This Row],[Timestamp]])</f>
        <v>4</v>
      </c>
      <c r="E1872" s="2">
        <f>DAY(sensor_data[[#This Row],[Timestamp]])</f>
        <v>24</v>
      </c>
      <c r="F1872" t="s">
        <v>582</v>
      </c>
      <c r="H1872">
        <v>75.900000000000006</v>
      </c>
      <c r="I1872">
        <v>48.8</v>
      </c>
      <c r="J1872" t="b">
        <v>0</v>
      </c>
      <c r="K1872">
        <v>1</v>
      </c>
      <c r="L1872" t="str">
        <f>IF(sensor_data[[#This Row],[HVAC Setting]]&lt;=2, "Low", IF(sensor_data[[#This Row],[HVAC Setting]]=3, "Normal", "High"))</f>
        <v>Low</v>
      </c>
      <c r="M1872">
        <v>5</v>
      </c>
      <c r="N1872">
        <v>5</v>
      </c>
      <c r="O1872">
        <f>(sensor_data[[#This Row],[Energy Consumption]]-AVERAGE(sensor_data[Energy Consumption]))/_xlfn.STDEV.P(sensor_data[Energy Consumption])</f>
        <v>-0.19072140568551499</v>
      </c>
      <c r="P1872" t="str">
        <f>IF(ABS(sensor_data[[#This Row],[z_zcore]])&gt;3, "Outlier", "Normal")</f>
        <v>Normal</v>
      </c>
      <c r="Q1872">
        <f>AVERAGEIF(sensor_data[Unit ID], sensor_data[[#This Row],[Unit ID]], sensor_data[EC])</f>
        <v>16.436111111111114</v>
      </c>
      <c r="R1872">
        <f>IF(ISBLANK(sensor_data[[#This Row],[EC]]), sensor_data[[#This Row],[average]], sensor_data[[#This Row],[EC]])</f>
        <v>5</v>
      </c>
      <c r="S1872" t="str">
        <f>IF(sensor_data[[#This Row],[Filled Energy Consumption]]&gt;AVERAGE(sensor_data[Filled Energy Consumption]), "High", "Low")</f>
        <v>Low</v>
      </c>
      <c r="T1872" t="s">
        <v>64</v>
      </c>
      <c r="U1872" t="b">
        <v>0</v>
      </c>
      <c r="V1872">
        <v>10</v>
      </c>
      <c r="W1872">
        <v>1</v>
      </c>
      <c r="X1872" t="s">
        <v>19</v>
      </c>
    </row>
    <row r="1873" spans="1:24" x14ac:dyDescent="0.3">
      <c r="A1873" s="1">
        <v>45449.451770833337</v>
      </c>
      <c r="B1873" s="1" t="str">
        <f>TEXT(sensor_data[[#This Row],[Timestamp]], "MMMM")</f>
        <v>June</v>
      </c>
      <c r="C18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73" s="2">
        <f>MONTH(sensor_data[[#This Row],[Timestamp]])</f>
        <v>6</v>
      </c>
      <c r="E1873" s="2">
        <f>DAY(sensor_data[[#This Row],[Timestamp]])</f>
        <v>6</v>
      </c>
      <c r="F1873" t="s">
        <v>582</v>
      </c>
      <c r="H1873">
        <v>86.6</v>
      </c>
      <c r="I1873">
        <v>51.6</v>
      </c>
      <c r="J1873" t="b">
        <v>1</v>
      </c>
      <c r="K1873">
        <v>3</v>
      </c>
      <c r="L1873" t="str">
        <f>IF(sensor_data[[#This Row],[HVAC Setting]]&lt;=2, "Low", IF(sensor_data[[#This Row],[HVAC Setting]]=3, "Normal", "High"))</f>
        <v>Normal</v>
      </c>
      <c r="O1873">
        <f>(sensor_data[[#This Row],[Energy Consumption]]-AVERAGE(sensor_data[Energy Consumption]))/_xlfn.STDEV.P(sensor_data[Energy Consumption])</f>
        <v>-0.24886299575285079</v>
      </c>
      <c r="P1873" t="str">
        <f>IF(ABS(sensor_data[[#This Row],[z_zcore]])&gt;3, "Outlier", "Normal")</f>
        <v>Normal</v>
      </c>
      <c r="Q1873">
        <f>AVERAGEIF(sensor_data[Unit ID], sensor_data[[#This Row],[Unit ID]], sensor_data[EC])</f>
        <v>16.436111111111114</v>
      </c>
      <c r="R1873">
        <f>IF(ISBLANK(sensor_data[[#This Row],[EC]]), sensor_data[[#This Row],[average]], sensor_data[[#This Row],[EC]])</f>
        <v>16.436111111111114</v>
      </c>
      <c r="S1873" t="str">
        <f>IF(sensor_data[[#This Row],[Filled Energy Consumption]]&gt;AVERAGE(sensor_data[Filled Energy Consumption]), "High", "Low")</f>
        <v>Low</v>
      </c>
      <c r="T1873" t="s">
        <v>537</v>
      </c>
      <c r="U1873" t="b">
        <v>1</v>
      </c>
      <c r="V1873">
        <v>1</v>
      </c>
      <c r="W1873">
        <v>1</v>
      </c>
      <c r="X1873" t="s">
        <v>17</v>
      </c>
    </row>
    <row r="1874" spans="1:24" x14ac:dyDescent="0.3">
      <c r="A1874" s="1">
        <v>45366.91741898148</v>
      </c>
      <c r="B1874" s="1" t="str">
        <f>TEXT(sensor_data[[#This Row],[Timestamp]], "MMMM")</f>
        <v>March</v>
      </c>
      <c r="C18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74" s="2">
        <f>MONTH(sensor_data[[#This Row],[Timestamp]])</f>
        <v>3</v>
      </c>
      <c r="E1874" s="2">
        <f>DAY(sensor_data[[#This Row],[Timestamp]])</f>
        <v>15</v>
      </c>
      <c r="F1874" t="s">
        <v>582</v>
      </c>
      <c r="H1874">
        <v>77.599999999999994</v>
      </c>
      <c r="I1874">
        <v>57.9</v>
      </c>
      <c r="J1874" t="b">
        <v>0</v>
      </c>
      <c r="K1874">
        <v>2</v>
      </c>
      <c r="L1874" t="str">
        <f>IF(sensor_data[[#This Row],[HVAC Setting]]&lt;=2, "Low", IF(sensor_data[[#This Row],[HVAC Setting]]=3, "Normal", "High"))</f>
        <v>Low</v>
      </c>
      <c r="M1874">
        <v>10</v>
      </c>
      <c r="N1874">
        <v>10</v>
      </c>
      <c r="O1874">
        <f>(sensor_data[[#This Row],[Energy Consumption]]-AVERAGE(sensor_data[Energy Consumption]))/_xlfn.STDEV.P(sensor_data[Energy Consumption])</f>
        <v>-0.13257981561817916</v>
      </c>
      <c r="P1874" t="str">
        <f>IF(ABS(sensor_data[[#This Row],[z_zcore]])&gt;3, "Outlier", "Normal")</f>
        <v>Normal</v>
      </c>
      <c r="Q1874">
        <f>AVERAGEIF(sensor_data[Unit ID], sensor_data[[#This Row],[Unit ID]], sensor_data[EC])</f>
        <v>16.436111111111114</v>
      </c>
      <c r="R1874">
        <f>IF(ISBLANK(sensor_data[[#This Row],[EC]]), sensor_data[[#This Row],[average]], sensor_data[[#This Row],[EC]])</f>
        <v>10</v>
      </c>
      <c r="S1874" t="str">
        <f>IF(sensor_data[[#This Row],[Filled Energy Consumption]]&gt;AVERAGE(sensor_data[Filled Energy Consumption]), "High", "Low")</f>
        <v>Low</v>
      </c>
      <c r="T1874" t="s">
        <v>129</v>
      </c>
      <c r="U1874" t="b">
        <v>0</v>
      </c>
      <c r="V1874">
        <v>15</v>
      </c>
      <c r="W1874">
        <v>0</v>
      </c>
      <c r="X1874" t="s">
        <v>19</v>
      </c>
    </row>
    <row r="1875" spans="1:24" x14ac:dyDescent="0.3">
      <c r="A1875" s="1">
        <v>45347.378912037035</v>
      </c>
      <c r="B1875" s="1" t="str">
        <f>TEXT(sensor_data[[#This Row],[Timestamp]], "MMMM")</f>
        <v>February</v>
      </c>
      <c r="C18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75" s="2">
        <f>MONTH(sensor_data[[#This Row],[Timestamp]])</f>
        <v>2</v>
      </c>
      <c r="E1875" s="2">
        <f>DAY(sensor_data[[#This Row],[Timestamp]])</f>
        <v>25</v>
      </c>
      <c r="F1875" t="s">
        <v>582</v>
      </c>
      <c r="H1875">
        <v>38.200000000000003</v>
      </c>
      <c r="I1875">
        <v>32.799999999999997</v>
      </c>
      <c r="J1875" t="b">
        <v>1</v>
      </c>
      <c r="K1875">
        <v>3.5</v>
      </c>
      <c r="L1875" t="str">
        <f>IF(sensor_data[[#This Row],[HVAC Setting]]&lt;=2, "Low", IF(sensor_data[[#This Row],[HVAC Setting]]=3, "Normal", "High"))</f>
        <v>High</v>
      </c>
      <c r="M1875">
        <v>23.73</v>
      </c>
      <c r="N1875">
        <v>23.73</v>
      </c>
      <c r="O1875">
        <f>(sensor_data[[#This Row],[Energy Consumption]]-AVERAGE(sensor_data[Energy Consumption]))/_xlfn.STDEV.P(sensor_data[Energy Consumption])</f>
        <v>2.7076990706724945E-2</v>
      </c>
      <c r="P1875" t="str">
        <f>IF(ABS(sensor_data[[#This Row],[z_zcore]])&gt;3, "Outlier", "Normal")</f>
        <v>Normal</v>
      </c>
      <c r="Q1875">
        <f>AVERAGEIF(sensor_data[Unit ID], sensor_data[[#This Row],[Unit ID]], sensor_data[EC])</f>
        <v>16.436111111111114</v>
      </c>
      <c r="R1875">
        <f>IF(ISBLANK(sensor_data[[#This Row],[EC]]), sensor_data[[#This Row],[average]], sensor_data[[#This Row],[EC]])</f>
        <v>23.73</v>
      </c>
      <c r="S1875" t="str">
        <f>IF(sensor_data[[#This Row],[Filled Energy Consumption]]&gt;AVERAGE(sensor_data[Filled Energy Consumption]), "High", "Low")</f>
        <v>High</v>
      </c>
      <c r="T1875" t="s">
        <v>86</v>
      </c>
      <c r="U1875" t="b">
        <v>1</v>
      </c>
      <c r="V1875">
        <v>10</v>
      </c>
      <c r="W1875">
        <v>1</v>
      </c>
      <c r="X1875" t="s">
        <v>14</v>
      </c>
    </row>
    <row r="1876" spans="1:24" x14ac:dyDescent="0.3">
      <c r="A1876" s="1">
        <v>45367.942824074074</v>
      </c>
      <c r="B1876" s="1" t="str">
        <f>TEXT(sensor_data[[#This Row],[Timestamp]], "MMMM")</f>
        <v>March</v>
      </c>
      <c r="C18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76" s="2">
        <f>MONTH(sensor_data[[#This Row],[Timestamp]])</f>
        <v>3</v>
      </c>
      <c r="E1876" s="2">
        <f>DAY(sensor_data[[#This Row],[Timestamp]])</f>
        <v>16</v>
      </c>
      <c r="F1876" t="s">
        <v>582</v>
      </c>
      <c r="H1876">
        <v>70.099999999999994</v>
      </c>
      <c r="I1876">
        <v>59.9</v>
      </c>
      <c r="J1876" t="b">
        <v>0</v>
      </c>
      <c r="K1876">
        <v>2.5</v>
      </c>
      <c r="L1876" t="str">
        <f>IF(sensor_data[[#This Row],[HVAC Setting]]&lt;=2, "Low", IF(sensor_data[[#This Row],[HVAC Setting]]=3, "Normal", "High"))</f>
        <v>High</v>
      </c>
      <c r="M1876">
        <v>13.12</v>
      </c>
      <c r="N1876">
        <v>13.12</v>
      </c>
      <c r="O1876">
        <f>(sensor_data[[#This Row],[Energy Consumption]]-AVERAGE(sensor_data[Energy Consumption]))/_xlfn.STDEV.P(sensor_data[Energy Consumption])</f>
        <v>-9.6299463416161649E-2</v>
      </c>
      <c r="P1876" t="str">
        <f>IF(ABS(sensor_data[[#This Row],[z_zcore]])&gt;3, "Outlier", "Normal")</f>
        <v>Normal</v>
      </c>
      <c r="Q1876">
        <f>AVERAGEIF(sensor_data[Unit ID], sensor_data[[#This Row],[Unit ID]], sensor_data[EC])</f>
        <v>16.436111111111114</v>
      </c>
      <c r="R1876">
        <f>IF(ISBLANK(sensor_data[[#This Row],[EC]]), sensor_data[[#This Row],[average]], sensor_data[[#This Row],[EC]])</f>
        <v>13.12</v>
      </c>
      <c r="S1876" t="str">
        <f>IF(sensor_data[[#This Row],[Filled Energy Consumption]]&gt;AVERAGE(sensor_data[Filled Energy Consumption]), "High", "Low")</f>
        <v>Low</v>
      </c>
      <c r="T1876" t="s">
        <v>321</v>
      </c>
      <c r="U1876" t="b">
        <v>0</v>
      </c>
      <c r="V1876">
        <v>5</v>
      </c>
      <c r="W1876">
        <v>0</v>
      </c>
      <c r="X1876" t="s">
        <v>17</v>
      </c>
    </row>
    <row r="1877" spans="1:24" x14ac:dyDescent="0.3">
      <c r="A1877" s="1">
        <v>45628.851701388892</v>
      </c>
      <c r="B1877" s="1" t="str">
        <f>TEXT(sensor_data[[#This Row],[Timestamp]], "MMMM")</f>
        <v>December</v>
      </c>
      <c r="C18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77" s="2">
        <f>MONTH(sensor_data[[#This Row],[Timestamp]])</f>
        <v>12</v>
      </c>
      <c r="E1877" s="2">
        <f>DAY(sensor_data[[#This Row],[Timestamp]])</f>
        <v>2</v>
      </c>
      <c r="F1877" t="s">
        <v>582</v>
      </c>
      <c r="H1877">
        <v>38.1</v>
      </c>
      <c r="I1877">
        <v>28.7</v>
      </c>
      <c r="J1877" t="b">
        <v>1</v>
      </c>
      <c r="K1877">
        <v>4</v>
      </c>
      <c r="L1877" t="str">
        <f>IF(sensor_data[[#This Row],[HVAC Setting]]&lt;=2, "Low", IF(sensor_data[[#This Row],[HVAC Setting]]=3, "Normal", "High"))</f>
        <v>High</v>
      </c>
      <c r="M1877">
        <v>27.74</v>
      </c>
      <c r="N1877">
        <v>27.74</v>
      </c>
      <c r="O1877">
        <f>(sensor_data[[#This Row],[Energy Consumption]]-AVERAGE(sensor_data[Energy Consumption]))/_xlfn.STDEV.P(sensor_data[Energy Consumption])</f>
        <v>7.370654594072823E-2</v>
      </c>
      <c r="P1877" t="str">
        <f>IF(ABS(sensor_data[[#This Row],[z_zcore]])&gt;3, "Outlier", "Normal")</f>
        <v>Normal</v>
      </c>
      <c r="Q1877">
        <f>AVERAGEIF(sensor_data[Unit ID], sensor_data[[#This Row],[Unit ID]], sensor_data[EC])</f>
        <v>16.436111111111114</v>
      </c>
      <c r="R1877">
        <f>IF(ISBLANK(sensor_data[[#This Row],[EC]]), sensor_data[[#This Row],[average]], sensor_data[[#This Row],[EC]])</f>
        <v>27.74</v>
      </c>
      <c r="S1877" t="str">
        <f>IF(sensor_data[[#This Row],[Filled Energy Consumption]]&gt;AVERAGE(sensor_data[Filled Energy Consumption]), "High", "Low")</f>
        <v>High</v>
      </c>
      <c r="T1877" t="s">
        <v>417</v>
      </c>
      <c r="U1877" t="b">
        <v>1</v>
      </c>
      <c r="V1877">
        <v>7</v>
      </c>
      <c r="W1877">
        <v>0</v>
      </c>
      <c r="X1877" t="s">
        <v>14</v>
      </c>
    </row>
    <row r="1878" spans="1:24" x14ac:dyDescent="0.3">
      <c r="A1878" s="1">
        <v>45364.542604166665</v>
      </c>
      <c r="B1878" s="1" t="str">
        <f>TEXT(sensor_data[[#This Row],[Timestamp]], "MMMM")</f>
        <v>March</v>
      </c>
      <c r="C18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78" s="2">
        <f>MONTH(sensor_data[[#This Row],[Timestamp]])</f>
        <v>3</v>
      </c>
      <c r="E1878" s="2">
        <f>DAY(sensor_data[[#This Row],[Timestamp]])</f>
        <v>13</v>
      </c>
      <c r="F1878" t="s">
        <v>582</v>
      </c>
      <c r="H1878">
        <v>63.1</v>
      </c>
      <c r="I1878">
        <v>33.6</v>
      </c>
      <c r="J1878" t="b">
        <v>0</v>
      </c>
      <c r="K1878">
        <v>2</v>
      </c>
      <c r="L1878" t="str">
        <f>IF(sensor_data[[#This Row],[HVAC Setting]]&lt;=2, "Low", IF(sensor_data[[#This Row],[HVAC Setting]]=3, "Normal", "High"))</f>
        <v>Low</v>
      </c>
      <c r="M1878">
        <v>10</v>
      </c>
      <c r="N1878">
        <v>10</v>
      </c>
      <c r="O1878">
        <f>(sensor_data[[#This Row],[Energy Consumption]]-AVERAGE(sensor_data[Energy Consumption]))/_xlfn.STDEV.P(sensor_data[Energy Consumption])</f>
        <v>-0.13257981561817916</v>
      </c>
      <c r="P1878" t="str">
        <f>IF(ABS(sensor_data[[#This Row],[z_zcore]])&gt;3, "Outlier", "Normal")</f>
        <v>Normal</v>
      </c>
      <c r="Q1878">
        <f>AVERAGEIF(sensor_data[Unit ID], sensor_data[[#This Row],[Unit ID]], sensor_data[EC])</f>
        <v>16.436111111111114</v>
      </c>
      <c r="R1878">
        <f>IF(ISBLANK(sensor_data[[#This Row],[EC]]), sensor_data[[#This Row],[average]], sensor_data[[#This Row],[EC]])</f>
        <v>10</v>
      </c>
      <c r="S1878" t="str">
        <f>IF(sensor_data[[#This Row],[Filled Energy Consumption]]&gt;AVERAGE(sensor_data[Filled Energy Consumption]), "High", "Low")</f>
        <v>Low</v>
      </c>
      <c r="T1878" t="s">
        <v>538</v>
      </c>
      <c r="U1878" t="b">
        <v>0</v>
      </c>
      <c r="V1878">
        <v>2</v>
      </c>
      <c r="W1878">
        <v>0</v>
      </c>
      <c r="X1878" t="s">
        <v>19</v>
      </c>
    </row>
    <row r="1879" spans="1:24" x14ac:dyDescent="0.3">
      <c r="A1879" s="1">
        <v>45545.498923611114</v>
      </c>
      <c r="B1879" s="1" t="str">
        <f>TEXT(sensor_data[[#This Row],[Timestamp]], "MMMM")</f>
        <v>September</v>
      </c>
      <c r="C18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79" s="2">
        <f>MONTH(sensor_data[[#This Row],[Timestamp]])</f>
        <v>9</v>
      </c>
      <c r="E1879" s="2">
        <f>DAY(sensor_data[[#This Row],[Timestamp]])</f>
        <v>10</v>
      </c>
      <c r="F1879" t="s">
        <v>582</v>
      </c>
      <c r="H1879">
        <v>62.1</v>
      </c>
      <c r="I1879">
        <v>38.5</v>
      </c>
      <c r="J1879" t="b">
        <v>1</v>
      </c>
      <c r="K1879">
        <v>2</v>
      </c>
      <c r="L1879" t="str">
        <f>IF(sensor_data[[#This Row],[HVAC Setting]]&lt;=2, "Low", IF(sensor_data[[#This Row],[HVAC Setting]]=3, "Normal", "High"))</f>
        <v>Low</v>
      </c>
      <c r="M1879">
        <v>13.95</v>
      </c>
      <c r="N1879">
        <v>13.95</v>
      </c>
      <c r="O1879">
        <f>(sensor_data[[#This Row],[Energy Consumption]]-AVERAGE(sensor_data[Energy Consumption]))/_xlfn.STDEV.P(sensor_data[Energy Consumption])</f>
        <v>-8.6647959464983895E-2</v>
      </c>
      <c r="P1879" t="str">
        <f>IF(ABS(sensor_data[[#This Row],[z_zcore]])&gt;3, "Outlier", "Normal")</f>
        <v>Normal</v>
      </c>
      <c r="Q1879">
        <f>AVERAGEIF(sensor_data[Unit ID], sensor_data[[#This Row],[Unit ID]], sensor_data[EC])</f>
        <v>16.436111111111114</v>
      </c>
      <c r="R1879">
        <f>IF(ISBLANK(sensor_data[[#This Row],[EC]]), sensor_data[[#This Row],[average]], sensor_data[[#This Row],[EC]])</f>
        <v>13.95</v>
      </c>
      <c r="S1879" t="str">
        <f>IF(sensor_data[[#This Row],[Filled Energy Consumption]]&gt;AVERAGE(sensor_data[Filled Energy Consumption]), "High", "Low")</f>
        <v>Low</v>
      </c>
      <c r="T1879" t="s">
        <v>566</v>
      </c>
      <c r="U1879" t="b">
        <v>1</v>
      </c>
      <c r="V1879">
        <v>18</v>
      </c>
      <c r="W1879">
        <v>0</v>
      </c>
      <c r="X1879" t="s">
        <v>14</v>
      </c>
    </row>
    <row r="1880" spans="1:24" x14ac:dyDescent="0.3">
      <c r="A1880" s="1">
        <v>45508.59511574074</v>
      </c>
      <c r="B1880" s="1" t="str">
        <f>TEXT(sensor_data[[#This Row],[Timestamp]], "MMMM")</f>
        <v>August</v>
      </c>
      <c r="C18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80" s="2">
        <f>MONTH(sensor_data[[#This Row],[Timestamp]])</f>
        <v>8</v>
      </c>
      <c r="E1880" s="2">
        <f>DAY(sensor_data[[#This Row],[Timestamp]])</f>
        <v>4</v>
      </c>
      <c r="F1880" t="s">
        <v>582</v>
      </c>
      <c r="H1880">
        <v>84.2</v>
      </c>
      <c r="I1880">
        <v>55.8</v>
      </c>
      <c r="J1880" t="b">
        <v>1</v>
      </c>
      <c r="K1880">
        <v>4.5</v>
      </c>
      <c r="L1880" t="str">
        <f>IF(sensor_data[[#This Row],[HVAC Setting]]&lt;=2, "Low", IF(sensor_data[[#This Row],[HVAC Setting]]=3, "Normal", "High"))</f>
        <v>High</v>
      </c>
      <c r="M1880">
        <v>24.97</v>
      </c>
      <c r="N1880">
        <v>24.97</v>
      </c>
      <c r="O1880">
        <f>(sensor_data[[#This Row],[Energy Consumption]]-AVERAGE(sensor_data[Energy Consumption]))/_xlfn.STDEV.P(sensor_data[Energy Consumption])</f>
        <v>4.1496105043424207E-2</v>
      </c>
      <c r="P1880" t="str">
        <f>IF(ABS(sensor_data[[#This Row],[z_zcore]])&gt;3, "Outlier", "Normal")</f>
        <v>Normal</v>
      </c>
      <c r="Q1880">
        <f>AVERAGEIF(sensor_data[Unit ID], sensor_data[[#This Row],[Unit ID]], sensor_data[EC])</f>
        <v>16.436111111111114</v>
      </c>
      <c r="R1880">
        <f>IF(ISBLANK(sensor_data[[#This Row],[EC]]), sensor_data[[#This Row],[average]], sensor_data[[#This Row],[EC]])</f>
        <v>24.97</v>
      </c>
      <c r="S1880" t="str">
        <f>IF(sensor_data[[#This Row],[Filled Energy Consumption]]&gt;AVERAGE(sensor_data[Filled Energy Consumption]), "High", "Low")</f>
        <v>High</v>
      </c>
      <c r="T1880" t="s">
        <v>215</v>
      </c>
      <c r="U1880" t="b">
        <v>1</v>
      </c>
      <c r="V1880">
        <v>22</v>
      </c>
      <c r="W1880">
        <v>1</v>
      </c>
      <c r="X1880" t="s">
        <v>19</v>
      </c>
    </row>
    <row r="1881" spans="1:24" x14ac:dyDescent="0.3">
      <c r="A1881" s="1">
        <v>45320.005578703705</v>
      </c>
      <c r="B1881" s="1" t="str">
        <f>TEXT(sensor_data[[#This Row],[Timestamp]], "MMMM")</f>
        <v>January</v>
      </c>
      <c r="C18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81" s="2">
        <f>MONTH(sensor_data[[#This Row],[Timestamp]])</f>
        <v>1</v>
      </c>
      <c r="E1881" s="2">
        <f>DAY(sensor_data[[#This Row],[Timestamp]])</f>
        <v>29</v>
      </c>
      <c r="F1881" t="s">
        <v>582</v>
      </c>
      <c r="H1881">
        <v>36.1</v>
      </c>
      <c r="I1881">
        <v>25.8</v>
      </c>
      <c r="J1881" t="b">
        <v>1</v>
      </c>
      <c r="K1881">
        <v>3</v>
      </c>
      <c r="L1881" t="str">
        <f>IF(sensor_data[[#This Row],[HVAC Setting]]&lt;=2, "Low", IF(sensor_data[[#This Row],[HVAC Setting]]=3, "Normal", "High"))</f>
        <v>Normal</v>
      </c>
      <c r="M1881">
        <v>18.75</v>
      </c>
      <c r="N1881">
        <v>18.75</v>
      </c>
      <c r="O1881">
        <f>(sensor_data[[#This Row],[Energy Consumption]]-AVERAGE(sensor_data[Energy Consumption]))/_xlfn.STDEV.P(sensor_data[Energy Consumption])</f>
        <v>-3.083203300034152E-2</v>
      </c>
      <c r="P1881" t="str">
        <f>IF(ABS(sensor_data[[#This Row],[z_zcore]])&gt;3, "Outlier", "Normal")</f>
        <v>Normal</v>
      </c>
      <c r="Q1881">
        <f>AVERAGEIF(sensor_data[Unit ID], sensor_data[[#This Row],[Unit ID]], sensor_data[EC])</f>
        <v>16.436111111111114</v>
      </c>
      <c r="R1881">
        <f>IF(ISBLANK(sensor_data[[#This Row],[EC]]), sensor_data[[#This Row],[average]], sensor_data[[#This Row],[EC]])</f>
        <v>18.75</v>
      </c>
      <c r="S1881" t="str">
        <f>IF(sensor_data[[#This Row],[Filled Energy Consumption]]&gt;AVERAGE(sensor_data[Filled Energy Consumption]), "High", "Low")</f>
        <v>High</v>
      </c>
      <c r="T1881" t="s">
        <v>583</v>
      </c>
      <c r="U1881" t="b">
        <v>1</v>
      </c>
      <c r="V1881">
        <v>5</v>
      </c>
      <c r="W1881">
        <v>1</v>
      </c>
      <c r="X1881" t="s">
        <v>17</v>
      </c>
    </row>
    <row r="1882" spans="1:24" x14ac:dyDescent="0.3">
      <c r="A1882" s="1">
        <v>45569.231238425928</v>
      </c>
      <c r="B1882" s="1" t="str">
        <f>TEXT(sensor_data[[#This Row],[Timestamp]], "MMMM")</f>
        <v>October</v>
      </c>
      <c r="C18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82" s="2">
        <f>MONTH(sensor_data[[#This Row],[Timestamp]])</f>
        <v>10</v>
      </c>
      <c r="E1882" s="2">
        <f>DAY(sensor_data[[#This Row],[Timestamp]])</f>
        <v>4</v>
      </c>
      <c r="F1882" t="s">
        <v>584</v>
      </c>
      <c r="H1882">
        <v>78</v>
      </c>
      <c r="I1882">
        <v>39.799999999999997</v>
      </c>
      <c r="J1882" t="b">
        <v>0</v>
      </c>
      <c r="K1882">
        <v>2</v>
      </c>
      <c r="L1882" t="str">
        <f>IF(sensor_data[[#This Row],[HVAC Setting]]&lt;=2, "Low", IF(sensor_data[[#This Row],[HVAC Setting]]=3, "Normal", "High"))</f>
        <v>Low</v>
      </c>
      <c r="M1882">
        <v>11</v>
      </c>
      <c r="N1882">
        <v>11</v>
      </c>
      <c r="O1882">
        <f>(sensor_data[[#This Row],[Energy Consumption]]-AVERAGE(sensor_data[Energy Consumption]))/_xlfn.STDEV.P(sensor_data[Energy Consumption])</f>
        <v>-0.12095149760471202</v>
      </c>
      <c r="P1882" t="str">
        <f>IF(ABS(sensor_data[[#This Row],[z_zcore]])&gt;3, "Outlier", "Normal")</f>
        <v>Normal</v>
      </c>
      <c r="Q1882">
        <f>AVERAGEIF(sensor_data[Unit ID], sensor_data[[#This Row],[Unit ID]], sensor_data[EC])</f>
        <v>17.470588235294116</v>
      </c>
      <c r="R1882">
        <f>IF(ISBLANK(sensor_data[[#This Row],[EC]]), sensor_data[[#This Row],[average]], sensor_data[[#This Row],[EC]])</f>
        <v>11</v>
      </c>
      <c r="S1882" t="str">
        <f>IF(sensor_data[[#This Row],[Filled Energy Consumption]]&gt;AVERAGE(sensor_data[Filled Energy Consumption]), "High", "Low")</f>
        <v>Low</v>
      </c>
      <c r="T1882" t="s">
        <v>202</v>
      </c>
      <c r="U1882" t="b">
        <v>0</v>
      </c>
      <c r="V1882">
        <v>6</v>
      </c>
      <c r="W1882">
        <v>0</v>
      </c>
      <c r="X1882" t="s">
        <v>19</v>
      </c>
    </row>
    <row r="1883" spans="1:24" x14ac:dyDescent="0.3">
      <c r="A1883" s="1">
        <v>45357.782476851855</v>
      </c>
      <c r="B1883" s="1" t="str">
        <f>TEXT(sensor_data[[#This Row],[Timestamp]], "MMMM")</f>
        <v>March</v>
      </c>
      <c r="C18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83" s="2">
        <f>MONTH(sensor_data[[#This Row],[Timestamp]])</f>
        <v>3</v>
      </c>
      <c r="E1883" s="2">
        <f>DAY(sensor_data[[#This Row],[Timestamp]])</f>
        <v>6</v>
      </c>
      <c r="F1883" t="s">
        <v>584</v>
      </c>
      <c r="H1883">
        <v>79.900000000000006</v>
      </c>
      <c r="I1883">
        <v>34</v>
      </c>
      <c r="J1883" t="b">
        <v>1</v>
      </c>
      <c r="K1883">
        <v>4</v>
      </c>
      <c r="L1883" t="str">
        <f>IF(sensor_data[[#This Row],[HVAC Setting]]&lt;=2, "Low", IF(sensor_data[[#This Row],[HVAC Setting]]=3, "Normal", "High"))</f>
        <v>High</v>
      </c>
      <c r="M1883">
        <v>23.3</v>
      </c>
      <c r="N1883">
        <v>23.3</v>
      </c>
      <c r="O1883">
        <f>(sensor_data[[#This Row],[Energy Consumption]]-AVERAGE(sensor_data[Energy Consumption]))/_xlfn.STDEV.P(sensor_data[Energy Consumption])</f>
        <v>2.2076813960934069E-2</v>
      </c>
      <c r="P1883" t="str">
        <f>IF(ABS(sensor_data[[#This Row],[z_zcore]])&gt;3, "Outlier", "Normal")</f>
        <v>Normal</v>
      </c>
      <c r="Q1883">
        <f>AVERAGEIF(sensor_data[Unit ID], sensor_data[[#This Row],[Unit ID]], sensor_data[EC])</f>
        <v>17.470588235294116</v>
      </c>
      <c r="R1883">
        <f>IF(ISBLANK(sensor_data[[#This Row],[EC]]), sensor_data[[#This Row],[average]], sensor_data[[#This Row],[EC]])</f>
        <v>23.3</v>
      </c>
      <c r="S1883" t="str">
        <f>IF(sensor_data[[#This Row],[Filled Energy Consumption]]&gt;AVERAGE(sensor_data[Filled Energy Consumption]), "High", "Low")</f>
        <v>High</v>
      </c>
      <c r="T1883" t="s">
        <v>446</v>
      </c>
      <c r="U1883" t="b">
        <v>1</v>
      </c>
      <c r="V1883">
        <v>17</v>
      </c>
      <c r="W1883">
        <v>1</v>
      </c>
      <c r="X1883" t="s">
        <v>17</v>
      </c>
    </row>
    <row r="1884" spans="1:24" x14ac:dyDescent="0.3">
      <c r="A1884" s="1">
        <v>45392.995011574072</v>
      </c>
      <c r="B1884" s="1" t="str">
        <f>TEXT(sensor_data[[#This Row],[Timestamp]], "MMMM")</f>
        <v>April</v>
      </c>
      <c r="C18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84" s="2">
        <f>MONTH(sensor_data[[#This Row],[Timestamp]])</f>
        <v>4</v>
      </c>
      <c r="E1884" s="2">
        <f>DAY(sensor_data[[#This Row],[Timestamp]])</f>
        <v>10</v>
      </c>
      <c r="F1884" t="s">
        <v>584</v>
      </c>
      <c r="H1884">
        <v>75.5</v>
      </c>
      <c r="I1884">
        <v>35.4</v>
      </c>
      <c r="J1884" t="b">
        <v>0</v>
      </c>
      <c r="K1884">
        <v>3</v>
      </c>
      <c r="L1884" t="str">
        <f>IF(sensor_data[[#This Row],[HVAC Setting]]&lt;=2, "Low", IF(sensor_data[[#This Row],[HVAC Setting]]=3, "Normal", "High"))</f>
        <v>Normal</v>
      </c>
      <c r="M1884">
        <v>16</v>
      </c>
      <c r="N1884">
        <v>16</v>
      </c>
      <c r="O1884">
        <f>(sensor_data[[#This Row],[Energy Consumption]]-AVERAGE(sensor_data[Energy Consumption]))/_xlfn.STDEV.P(sensor_data[Energy Consumption])</f>
        <v>-6.2809907537376211E-2</v>
      </c>
      <c r="P1884" t="str">
        <f>IF(ABS(sensor_data[[#This Row],[z_zcore]])&gt;3, "Outlier", "Normal")</f>
        <v>Normal</v>
      </c>
      <c r="Q1884">
        <f>AVERAGEIF(sensor_data[Unit ID], sensor_data[[#This Row],[Unit ID]], sensor_data[EC])</f>
        <v>17.470588235294116</v>
      </c>
      <c r="R1884">
        <f>IF(ISBLANK(sensor_data[[#This Row],[EC]]), sensor_data[[#This Row],[average]], sensor_data[[#This Row],[EC]])</f>
        <v>16</v>
      </c>
      <c r="S1884" t="str">
        <f>IF(sensor_data[[#This Row],[Filled Energy Consumption]]&gt;AVERAGE(sensor_data[Filled Energy Consumption]), "High", "Low")</f>
        <v>Low</v>
      </c>
      <c r="T1884" t="s">
        <v>310</v>
      </c>
      <c r="U1884" t="b">
        <v>0</v>
      </c>
      <c r="V1884">
        <v>24</v>
      </c>
      <c r="W1884">
        <v>0</v>
      </c>
      <c r="X1884" t="s">
        <v>17</v>
      </c>
    </row>
    <row r="1885" spans="1:24" x14ac:dyDescent="0.3">
      <c r="A1885" s="1">
        <v>45467.282280092593</v>
      </c>
      <c r="B1885" s="1" t="str">
        <f>TEXT(sensor_data[[#This Row],[Timestamp]], "MMMM")</f>
        <v>June</v>
      </c>
      <c r="C18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85" s="2">
        <f>MONTH(sensor_data[[#This Row],[Timestamp]])</f>
        <v>6</v>
      </c>
      <c r="E1885" s="2">
        <f>DAY(sensor_data[[#This Row],[Timestamp]])</f>
        <v>24</v>
      </c>
      <c r="F1885" t="s">
        <v>584</v>
      </c>
      <c r="H1885">
        <v>81.8</v>
      </c>
      <c r="I1885">
        <v>40.9</v>
      </c>
      <c r="J1885" t="b">
        <v>0</v>
      </c>
      <c r="K1885">
        <v>3</v>
      </c>
      <c r="L1885" t="str">
        <f>IF(sensor_data[[#This Row],[HVAC Setting]]&lt;=2, "Low", IF(sensor_data[[#This Row],[HVAC Setting]]=3, "Normal", "High"))</f>
        <v>Normal</v>
      </c>
      <c r="M1885">
        <v>15</v>
      </c>
      <c r="N1885">
        <v>15</v>
      </c>
      <c r="O1885">
        <f>(sensor_data[[#This Row],[Energy Consumption]]-AVERAGE(sensor_data[Energy Consumption]))/_xlfn.STDEV.P(sensor_data[Energy Consumption])</f>
        <v>-7.4438225550843368E-2</v>
      </c>
      <c r="P1885" t="str">
        <f>IF(ABS(sensor_data[[#This Row],[z_zcore]])&gt;3, "Outlier", "Normal")</f>
        <v>Normal</v>
      </c>
      <c r="Q1885">
        <f>AVERAGEIF(sensor_data[Unit ID], sensor_data[[#This Row],[Unit ID]], sensor_data[EC])</f>
        <v>17.470588235294116</v>
      </c>
      <c r="R1885">
        <f>IF(ISBLANK(sensor_data[[#This Row],[EC]]), sensor_data[[#This Row],[average]], sensor_data[[#This Row],[EC]])</f>
        <v>15</v>
      </c>
      <c r="S1885" t="str">
        <f>IF(sensor_data[[#This Row],[Filled Energy Consumption]]&gt;AVERAGE(sensor_data[Filled Energy Consumption]), "High", "Low")</f>
        <v>Low</v>
      </c>
      <c r="T1885" t="s">
        <v>475</v>
      </c>
      <c r="U1885" t="b">
        <v>0</v>
      </c>
      <c r="V1885">
        <v>11</v>
      </c>
      <c r="W1885">
        <v>0</v>
      </c>
      <c r="X1885" t="s">
        <v>19</v>
      </c>
    </row>
    <row r="1886" spans="1:24" x14ac:dyDescent="0.3">
      <c r="A1886" s="1">
        <v>45316.508391203701</v>
      </c>
      <c r="B1886" s="1" t="str">
        <f>TEXT(sensor_data[[#This Row],[Timestamp]], "MMMM")</f>
        <v>January</v>
      </c>
      <c r="C18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86" s="2">
        <f>MONTH(sensor_data[[#This Row],[Timestamp]])</f>
        <v>1</v>
      </c>
      <c r="E1886" s="2">
        <f>DAY(sensor_data[[#This Row],[Timestamp]])</f>
        <v>25</v>
      </c>
      <c r="F1886" t="s">
        <v>584</v>
      </c>
      <c r="H1886">
        <v>50.7</v>
      </c>
      <c r="I1886">
        <v>30.9</v>
      </c>
      <c r="J1886" t="b">
        <v>0</v>
      </c>
      <c r="K1886">
        <v>2</v>
      </c>
      <c r="L1886" t="str">
        <f>IF(sensor_data[[#This Row],[HVAC Setting]]&lt;=2, "Low", IF(sensor_data[[#This Row],[HVAC Setting]]=3, "Normal", "High"))</f>
        <v>Low</v>
      </c>
      <c r="M1886">
        <v>11</v>
      </c>
      <c r="N1886">
        <v>11</v>
      </c>
      <c r="O1886">
        <f>(sensor_data[[#This Row],[Energy Consumption]]-AVERAGE(sensor_data[Energy Consumption]))/_xlfn.STDEV.P(sensor_data[Energy Consumption])</f>
        <v>-0.12095149760471202</v>
      </c>
      <c r="P1886" t="str">
        <f>IF(ABS(sensor_data[[#This Row],[z_zcore]])&gt;3, "Outlier", "Normal")</f>
        <v>Normal</v>
      </c>
      <c r="Q1886">
        <f>AVERAGEIF(sensor_data[Unit ID], sensor_data[[#This Row],[Unit ID]], sensor_data[EC])</f>
        <v>17.470588235294116</v>
      </c>
      <c r="R1886">
        <f>IF(ISBLANK(sensor_data[[#This Row],[EC]]), sensor_data[[#This Row],[average]], sensor_data[[#This Row],[EC]])</f>
        <v>11</v>
      </c>
      <c r="S1886" t="str">
        <f>IF(sensor_data[[#This Row],[Filled Energy Consumption]]&gt;AVERAGE(sensor_data[Filled Energy Consumption]), "High", "Low")</f>
        <v>Low</v>
      </c>
      <c r="T1886" t="s">
        <v>552</v>
      </c>
      <c r="U1886" t="b">
        <v>0</v>
      </c>
      <c r="V1886">
        <v>14</v>
      </c>
      <c r="W1886">
        <v>0</v>
      </c>
      <c r="X1886" t="s">
        <v>19</v>
      </c>
    </row>
    <row r="1887" spans="1:24" x14ac:dyDescent="0.3">
      <c r="A1887" s="1">
        <v>45376.89199074074</v>
      </c>
      <c r="B1887" s="1" t="str">
        <f>TEXT(sensor_data[[#This Row],[Timestamp]], "MMMM")</f>
        <v>March</v>
      </c>
      <c r="C18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87" s="2">
        <f>MONTH(sensor_data[[#This Row],[Timestamp]])</f>
        <v>3</v>
      </c>
      <c r="E1887" s="2">
        <f>DAY(sensor_data[[#This Row],[Timestamp]])</f>
        <v>25</v>
      </c>
      <c r="F1887" t="s">
        <v>584</v>
      </c>
      <c r="H1887">
        <v>73.5</v>
      </c>
      <c r="I1887">
        <v>56.7</v>
      </c>
      <c r="J1887" t="b">
        <v>1</v>
      </c>
      <c r="K1887">
        <v>4</v>
      </c>
      <c r="L1887" t="str">
        <f>IF(sensor_data[[#This Row],[HVAC Setting]]&lt;=2, "Low", IF(sensor_data[[#This Row],[HVAC Setting]]=3, "Normal", "High"))</f>
        <v>High</v>
      </c>
      <c r="M1887">
        <v>21.36</v>
      </c>
      <c r="N1887">
        <v>21.36</v>
      </c>
      <c r="O1887">
        <f>(sensor_data[[#This Row],[Energy Consumption]]-AVERAGE(sensor_data[Energy Consumption]))/_xlfn.STDEV.P(sensor_data[Energy Consumption])</f>
        <v>-4.8212298519223712E-4</v>
      </c>
      <c r="P1887" t="str">
        <f>IF(ABS(sensor_data[[#This Row],[z_zcore]])&gt;3, "Outlier", "Normal")</f>
        <v>Normal</v>
      </c>
      <c r="Q1887">
        <f>AVERAGEIF(sensor_data[Unit ID], sensor_data[[#This Row],[Unit ID]], sensor_data[EC])</f>
        <v>17.470588235294116</v>
      </c>
      <c r="R1887">
        <f>IF(ISBLANK(sensor_data[[#This Row],[EC]]), sensor_data[[#This Row],[average]], sensor_data[[#This Row],[EC]])</f>
        <v>21.36</v>
      </c>
      <c r="S1887" t="str">
        <f>IF(sensor_data[[#This Row],[Filled Energy Consumption]]&gt;AVERAGE(sensor_data[Filled Energy Consumption]), "High", "Low")</f>
        <v>High</v>
      </c>
      <c r="T1887" t="s">
        <v>581</v>
      </c>
      <c r="U1887" t="b">
        <v>1</v>
      </c>
      <c r="V1887">
        <v>17</v>
      </c>
      <c r="W1887">
        <v>1</v>
      </c>
      <c r="X1887" t="s">
        <v>17</v>
      </c>
    </row>
    <row r="1888" spans="1:24" x14ac:dyDescent="0.3">
      <c r="A1888" s="1">
        <v>45632.621886574074</v>
      </c>
      <c r="B1888" s="1" t="str">
        <f>TEXT(sensor_data[[#This Row],[Timestamp]], "MMMM")</f>
        <v>December</v>
      </c>
      <c r="C18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88" s="2">
        <f>MONTH(sensor_data[[#This Row],[Timestamp]])</f>
        <v>12</v>
      </c>
      <c r="E1888" s="2">
        <f>DAY(sensor_data[[#This Row],[Timestamp]])</f>
        <v>6</v>
      </c>
      <c r="F1888" t="s">
        <v>584</v>
      </c>
      <c r="H1888">
        <v>53.6</v>
      </c>
      <c r="I1888">
        <v>25.6</v>
      </c>
      <c r="J1888" t="b">
        <v>1</v>
      </c>
      <c r="K1888">
        <v>3</v>
      </c>
      <c r="L1888" t="str">
        <f>IF(sensor_data[[#This Row],[HVAC Setting]]&lt;=2, "Low", IF(sensor_data[[#This Row],[HVAC Setting]]=3, "Normal", "High"))</f>
        <v>Normal</v>
      </c>
      <c r="M1888">
        <v>17.739999999999998</v>
      </c>
      <c r="N1888">
        <v>17.739999999999998</v>
      </c>
      <c r="O1888">
        <f>(sensor_data[[#This Row],[Energy Consumption]]-AVERAGE(sensor_data[Energy Consumption]))/_xlfn.STDEV.P(sensor_data[Energy Consumption])</f>
        <v>-4.257663419394337E-2</v>
      </c>
      <c r="P1888" t="str">
        <f>IF(ABS(sensor_data[[#This Row],[z_zcore]])&gt;3, "Outlier", "Normal")</f>
        <v>Normal</v>
      </c>
      <c r="Q1888">
        <f>AVERAGEIF(sensor_data[Unit ID], sensor_data[[#This Row],[Unit ID]], sensor_data[EC])</f>
        <v>17.470588235294116</v>
      </c>
      <c r="R1888">
        <f>IF(ISBLANK(sensor_data[[#This Row],[EC]]), sensor_data[[#This Row],[average]], sensor_data[[#This Row],[EC]])</f>
        <v>17.739999999999998</v>
      </c>
      <c r="S1888" t="str">
        <f>IF(sensor_data[[#This Row],[Filled Energy Consumption]]&gt;AVERAGE(sensor_data[Filled Energy Consumption]), "High", "Low")</f>
        <v>Low</v>
      </c>
      <c r="T1888" t="s">
        <v>155</v>
      </c>
      <c r="U1888" t="b">
        <v>1</v>
      </c>
      <c r="V1888">
        <v>3</v>
      </c>
      <c r="W1888">
        <v>1</v>
      </c>
      <c r="X1888" t="s">
        <v>14</v>
      </c>
    </row>
    <row r="1889" spans="1:24" x14ac:dyDescent="0.3">
      <c r="A1889" s="1">
        <v>45540.355439814812</v>
      </c>
      <c r="B1889" s="1" t="str">
        <f>TEXT(sensor_data[[#This Row],[Timestamp]], "MMMM")</f>
        <v>September</v>
      </c>
      <c r="C18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89" s="2">
        <f>MONTH(sensor_data[[#This Row],[Timestamp]])</f>
        <v>9</v>
      </c>
      <c r="E1889" s="2">
        <f>DAY(sensor_data[[#This Row],[Timestamp]])</f>
        <v>5</v>
      </c>
      <c r="F1889" t="s">
        <v>584</v>
      </c>
      <c r="H1889">
        <v>70.400000000000006</v>
      </c>
      <c r="I1889">
        <v>34.1</v>
      </c>
      <c r="J1889" t="b">
        <v>0</v>
      </c>
      <c r="K1889">
        <v>2</v>
      </c>
      <c r="L1889" t="str">
        <f>IF(sensor_data[[#This Row],[HVAC Setting]]&lt;=2, "Low", IF(sensor_data[[#This Row],[HVAC Setting]]=3, "Normal", "High"))</f>
        <v>Low</v>
      </c>
      <c r="O1889">
        <f>(sensor_data[[#This Row],[Energy Consumption]]-AVERAGE(sensor_data[Energy Consumption]))/_xlfn.STDEV.P(sensor_data[Energy Consumption])</f>
        <v>-0.24886299575285079</v>
      </c>
      <c r="P1889" t="str">
        <f>IF(ABS(sensor_data[[#This Row],[z_zcore]])&gt;3, "Outlier", "Normal")</f>
        <v>Normal</v>
      </c>
      <c r="Q1889">
        <f>AVERAGEIF(sensor_data[Unit ID], sensor_data[[#This Row],[Unit ID]], sensor_data[EC])</f>
        <v>17.470588235294116</v>
      </c>
      <c r="R1889">
        <f>IF(ISBLANK(sensor_data[[#This Row],[EC]]), sensor_data[[#This Row],[average]], sensor_data[[#This Row],[EC]])</f>
        <v>17.470588235294116</v>
      </c>
      <c r="S1889" t="str">
        <f>IF(sensor_data[[#This Row],[Filled Energy Consumption]]&gt;AVERAGE(sensor_data[Filled Energy Consumption]), "High", "Low")</f>
        <v>Low</v>
      </c>
      <c r="T1889" t="s">
        <v>232</v>
      </c>
      <c r="U1889" t="b">
        <v>0</v>
      </c>
      <c r="V1889">
        <v>21</v>
      </c>
      <c r="W1889">
        <v>1</v>
      </c>
      <c r="X1889" t="s">
        <v>17</v>
      </c>
    </row>
    <row r="1890" spans="1:24" x14ac:dyDescent="0.3">
      <c r="A1890" s="1">
        <v>45372.393888888888</v>
      </c>
      <c r="B1890" s="1" t="str">
        <f>TEXT(sensor_data[[#This Row],[Timestamp]], "MMMM")</f>
        <v>March</v>
      </c>
      <c r="C18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90" s="2">
        <f>MONTH(sensor_data[[#This Row],[Timestamp]])</f>
        <v>3</v>
      </c>
      <c r="E1890" s="2">
        <f>DAY(sensor_data[[#This Row],[Timestamp]])</f>
        <v>21</v>
      </c>
      <c r="F1890" t="s">
        <v>584</v>
      </c>
      <c r="H1890">
        <v>60.6</v>
      </c>
      <c r="I1890">
        <v>46.9</v>
      </c>
      <c r="J1890" t="b">
        <v>0</v>
      </c>
      <c r="K1890">
        <v>2</v>
      </c>
      <c r="L1890" t="str">
        <f>IF(sensor_data[[#This Row],[HVAC Setting]]&lt;=2, "Low", IF(sensor_data[[#This Row],[HVAC Setting]]=3, "Normal", "High"))</f>
        <v>Low</v>
      </c>
      <c r="M1890">
        <v>10</v>
      </c>
      <c r="N1890">
        <v>10</v>
      </c>
      <c r="O1890">
        <f>(sensor_data[[#This Row],[Energy Consumption]]-AVERAGE(sensor_data[Energy Consumption]))/_xlfn.STDEV.P(sensor_data[Energy Consumption])</f>
        <v>-0.13257981561817916</v>
      </c>
      <c r="P1890" t="str">
        <f>IF(ABS(sensor_data[[#This Row],[z_zcore]])&gt;3, "Outlier", "Normal")</f>
        <v>Normal</v>
      </c>
      <c r="Q1890">
        <f>AVERAGEIF(sensor_data[Unit ID], sensor_data[[#This Row],[Unit ID]], sensor_data[EC])</f>
        <v>17.470588235294116</v>
      </c>
      <c r="R1890">
        <f>IF(ISBLANK(sensor_data[[#This Row],[EC]]), sensor_data[[#This Row],[average]], sensor_data[[#This Row],[EC]])</f>
        <v>10</v>
      </c>
      <c r="S1890" t="str">
        <f>IF(sensor_data[[#This Row],[Filled Energy Consumption]]&gt;AVERAGE(sensor_data[Filled Energy Consumption]), "High", "Low")</f>
        <v>Low</v>
      </c>
      <c r="T1890" t="s">
        <v>288</v>
      </c>
      <c r="U1890" t="b">
        <v>0</v>
      </c>
      <c r="V1890">
        <v>18</v>
      </c>
      <c r="W1890">
        <v>0</v>
      </c>
      <c r="X1890" t="s">
        <v>17</v>
      </c>
    </row>
    <row r="1891" spans="1:24" x14ac:dyDescent="0.3">
      <c r="A1891" s="1">
        <v>45603.233599537038</v>
      </c>
      <c r="B1891" s="1" t="str">
        <f>TEXT(sensor_data[[#This Row],[Timestamp]], "MMMM")</f>
        <v>November</v>
      </c>
      <c r="C18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91" s="2">
        <f>MONTH(sensor_data[[#This Row],[Timestamp]])</f>
        <v>11</v>
      </c>
      <c r="E1891" s="2">
        <f>DAY(sensor_data[[#This Row],[Timestamp]])</f>
        <v>7</v>
      </c>
      <c r="F1891" t="s">
        <v>584</v>
      </c>
      <c r="H1891">
        <v>63.1</v>
      </c>
      <c r="I1891">
        <v>45.9</v>
      </c>
      <c r="J1891" t="b">
        <v>0</v>
      </c>
      <c r="K1891">
        <v>1</v>
      </c>
      <c r="L1891" t="str">
        <f>IF(sensor_data[[#This Row],[HVAC Setting]]&lt;=2, "Low", IF(sensor_data[[#This Row],[HVAC Setting]]=3, "Normal", "High"))</f>
        <v>Low</v>
      </c>
      <c r="O1891">
        <f>(sensor_data[[#This Row],[Energy Consumption]]-AVERAGE(sensor_data[Energy Consumption]))/_xlfn.STDEV.P(sensor_data[Energy Consumption])</f>
        <v>-0.24886299575285079</v>
      </c>
      <c r="P1891" t="str">
        <f>IF(ABS(sensor_data[[#This Row],[z_zcore]])&gt;3, "Outlier", "Normal")</f>
        <v>Normal</v>
      </c>
      <c r="Q1891">
        <f>AVERAGEIF(sensor_data[Unit ID], sensor_data[[#This Row],[Unit ID]], sensor_data[EC])</f>
        <v>17.470588235294116</v>
      </c>
      <c r="R1891">
        <f>IF(ISBLANK(sensor_data[[#This Row],[EC]]), sensor_data[[#This Row],[average]], sensor_data[[#This Row],[EC]])</f>
        <v>17.470588235294116</v>
      </c>
      <c r="S1891" t="str">
        <f>IF(sensor_data[[#This Row],[Filled Energy Consumption]]&gt;AVERAGE(sensor_data[Filled Energy Consumption]), "High", "Low")</f>
        <v>Low</v>
      </c>
      <c r="T1891" t="s">
        <v>563</v>
      </c>
      <c r="U1891" t="b">
        <v>0</v>
      </c>
      <c r="V1891">
        <v>1</v>
      </c>
      <c r="W1891">
        <v>0</v>
      </c>
      <c r="X1891" t="s">
        <v>19</v>
      </c>
    </row>
    <row r="1892" spans="1:24" x14ac:dyDescent="0.3">
      <c r="A1892" s="1">
        <v>45612.96502314815</v>
      </c>
      <c r="B1892" s="1" t="str">
        <f>TEXT(sensor_data[[#This Row],[Timestamp]], "MMMM")</f>
        <v>November</v>
      </c>
      <c r="C18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92" s="2">
        <f>MONTH(sensor_data[[#This Row],[Timestamp]])</f>
        <v>11</v>
      </c>
      <c r="E1892" s="2">
        <f>DAY(sensor_data[[#This Row],[Timestamp]])</f>
        <v>16</v>
      </c>
      <c r="F1892" t="s">
        <v>584</v>
      </c>
      <c r="H1892">
        <v>77.3</v>
      </c>
      <c r="I1892">
        <v>58.8</v>
      </c>
      <c r="J1892" t="b">
        <v>1</v>
      </c>
      <c r="K1892">
        <v>3.5</v>
      </c>
      <c r="L1892" t="str">
        <f>IF(sensor_data[[#This Row],[HVAC Setting]]&lt;=2, "Low", IF(sensor_data[[#This Row],[HVAC Setting]]=3, "Normal", "High"))</f>
        <v>High</v>
      </c>
      <c r="O1892">
        <f>(sensor_data[[#This Row],[Energy Consumption]]-AVERAGE(sensor_data[Energy Consumption]))/_xlfn.STDEV.P(sensor_data[Energy Consumption])</f>
        <v>-0.24886299575285079</v>
      </c>
      <c r="P1892" t="str">
        <f>IF(ABS(sensor_data[[#This Row],[z_zcore]])&gt;3, "Outlier", "Normal")</f>
        <v>Normal</v>
      </c>
      <c r="Q1892">
        <f>AVERAGEIF(sensor_data[Unit ID], sensor_data[[#This Row],[Unit ID]], sensor_data[EC])</f>
        <v>17.470588235294116</v>
      </c>
      <c r="R1892">
        <f>IF(ISBLANK(sensor_data[[#This Row],[EC]]), sensor_data[[#This Row],[average]], sensor_data[[#This Row],[EC]])</f>
        <v>17.470588235294116</v>
      </c>
      <c r="S1892" t="str">
        <f>IF(sensor_data[[#This Row],[Filled Energy Consumption]]&gt;AVERAGE(sensor_data[Filled Energy Consumption]), "High", "Low")</f>
        <v>Low</v>
      </c>
      <c r="T1892" t="s">
        <v>84</v>
      </c>
      <c r="U1892" t="b">
        <v>1</v>
      </c>
      <c r="V1892">
        <v>8</v>
      </c>
      <c r="W1892">
        <v>1</v>
      </c>
      <c r="X1892" t="s">
        <v>19</v>
      </c>
    </row>
    <row r="1893" spans="1:24" x14ac:dyDescent="0.3">
      <c r="A1893" s="1">
        <v>45455.150231481479</v>
      </c>
      <c r="B1893" s="1" t="str">
        <f>TEXT(sensor_data[[#This Row],[Timestamp]], "MMMM")</f>
        <v>June</v>
      </c>
      <c r="C18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93" s="2">
        <f>MONTH(sensor_data[[#This Row],[Timestamp]])</f>
        <v>6</v>
      </c>
      <c r="E1893" s="2">
        <f>DAY(sensor_data[[#This Row],[Timestamp]])</f>
        <v>12</v>
      </c>
      <c r="F1893" t="s">
        <v>584</v>
      </c>
      <c r="H1893">
        <v>94</v>
      </c>
      <c r="I1893">
        <v>44.6</v>
      </c>
      <c r="J1893" t="b">
        <v>1</v>
      </c>
      <c r="K1893">
        <v>2</v>
      </c>
      <c r="L1893" t="str">
        <f>IF(sensor_data[[#This Row],[HVAC Setting]]&lt;=2, "Low", IF(sensor_data[[#This Row],[HVAC Setting]]=3, "Normal", "High"))</f>
        <v>Low</v>
      </c>
      <c r="M1893">
        <v>14.38</v>
      </c>
      <c r="N1893">
        <v>14.38</v>
      </c>
      <c r="O1893">
        <f>(sensor_data[[#This Row],[Energy Consumption]]-AVERAGE(sensor_data[Energy Consumption]))/_xlfn.STDEV.P(sensor_data[Energy Consumption])</f>
        <v>-8.1647782719192999E-2</v>
      </c>
      <c r="P1893" t="str">
        <f>IF(ABS(sensor_data[[#This Row],[z_zcore]])&gt;3, "Outlier", "Normal")</f>
        <v>Normal</v>
      </c>
      <c r="Q1893">
        <f>AVERAGEIF(sensor_data[Unit ID], sensor_data[[#This Row],[Unit ID]], sensor_data[EC])</f>
        <v>17.470588235294116</v>
      </c>
      <c r="R1893">
        <f>IF(ISBLANK(sensor_data[[#This Row],[EC]]), sensor_data[[#This Row],[average]], sensor_data[[#This Row],[EC]])</f>
        <v>14.38</v>
      </c>
      <c r="S1893" t="str">
        <f>IF(sensor_data[[#This Row],[Filled Energy Consumption]]&gt;AVERAGE(sensor_data[Filled Energy Consumption]), "High", "Low")</f>
        <v>Low</v>
      </c>
      <c r="T1893" t="s">
        <v>57</v>
      </c>
      <c r="U1893" t="b">
        <v>1</v>
      </c>
      <c r="V1893">
        <v>12</v>
      </c>
      <c r="W1893">
        <v>1</v>
      </c>
      <c r="X1893" t="s">
        <v>17</v>
      </c>
    </row>
    <row r="1894" spans="1:24" x14ac:dyDescent="0.3">
      <c r="A1894" s="1">
        <v>45393.324988425928</v>
      </c>
      <c r="B1894" s="1" t="str">
        <f>TEXT(sensor_data[[#This Row],[Timestamp]], "MMMM")</f>
        <v>April</v>
      </c>
      <c r="C18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94" s="2">
        <f>MONTH(sensor_data[[#This Row],[Timestamp]])</f>
        <v>4</v>
      </c>
      <c r="E1894" s="2">
        <f>DAY(sensor_data[[#This Row],[Timestamp]])</f>
        <v>11</v>
      </c>
      <c r="F1894" t="s">
        <v>584</v>
      </c>
      <c r="H1894">
        <v>79</v>
      </c>
      <c r="I1894">
        <v>34.700000000000003</v>
      </c>
      <c r="J1894" t="b">
        <v>1</v>
      </c>
      <c r="K1894">
        <v>3</v>
      </c>
      <c r="L1894" t="str">
        <f>IF(sensor_data[[#This Row],[HVAC Setting]]&lt;=2, "Low", IF(sensor_data[[#This Row],[HVAC Setting]]=3, "Normal", "High"))</f>
        <v>Normal</v>
      </c>
      <c r="M1894">
        <v>17.25</v>
      </c>
      <c r="N1894">
        <v>17.25</v>
      </c>
      <c r="O1894">
        <f>(sensor_data[[#This Row],[Energy Consumption]]-AVERAGE(sensor_data[Energy Consumption]))/_xlfn.STDEV.P(sensor_data[Energy Consumption])</f>
        <v>-4.8274510020542262E-2</v>
      </c>
      <c r="P1894" t="str">
        <f>IF(ABS(sensor_data[[#This Row],[z_zcore]])&gt;3, "Outlier", "Normal")</f>
        <v>Normal</v>
      </c>
      <c r="Q1894">
        <f>AVERAGEIF(sensor_data[Unit ID], sensor_data[[#This Row],[Unit ID]], sensor_data[EC])</f>
        <v>17.470588235294116</v>
      </c>
      <c r="R1894">
        <f>IF(ISBLANK(sensor_data[[#This Row],[EC]]), sensor_data[[#This Row],[average]], sensor_data[[#This Row],[EC]])</f>
        <v>17.25</v>
      </c>
      <c r="S1894" t="str">
        <f>IF(sensor_data[[#This Row],[Filled Energy Consumption]]&gt;AVERAGE(sensor_data[Filled Energy Consumption]), "High", "Low")</f>
        <v>Low</v>
      </c>
      <c r="T1894" t="s">
        <v>537</v>
      </c>
      <c r="U1894" t="b">
        <v>1</v>
      </c>
      <c r="V1894">
        <v>10</v>
      </c>
      <c r="W1894">
        <v>1</v>
      </c>
      <c r="X1894" t="s">
        <v>19</v>
      </c>
    </row>
    <row r="1895" spans="1:24" x14ac:dyDescent="0.3">
      <c r="A1895" s="1">
        <v>45326.933969907404</v>
      </c>
      <c r="B1895" s="1" t="str">
        <f>TEXT(sensor_data[[#This Row],[Timestamp]], "MMMM")</f>
        <v>February</v>
      </c>
      <c r="C18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895" s="2">
        <f>MONTH(sensor_data[[#This Row],[Timestamp]])</f>
        <v>2</v>
      </c>
      <c r="E1895" s="2">
        <f>DAY(sensor_data[[#This Row],[Timestamp]])</f>
        <v>4</v>
      </c>
      <c r="F1895" t="s">
        <v>584</v>
      </c>
      <c r="H1895">
        <v>44.5</v>
      </c>
      <c r="I1895">
        <v>29.9</v>
      </c>
      <c r="J1895" t="b">
        <v>0</v>
      </c>
      <c r="K1895">
        <v>3.5</v>
      </c>
      <c r="L1895" t="str">
        <f>IF(sensor_data[[#This Row],[HVAC Setting]]&lt;=2, "Low", IF(sensor_data[[#This Row],[HVAC Setting]]=3, "Normal", "High"))</f>
        <v>High</v>
      </c>
      <c r="M1895">
        <v>20.48</v>
      </c>
      <c r="N1895">
        <v>20.48</v>
      </c>
      <c r="O1895">
        <f>(sensor_data[[#This Row],[Energy Consumption]]-AVERAGE(sensor_data[Energy Consumption]))/_xlfn.STDEV.P(sensor_data[Energy Consumption])</f>
        <v>-1.0715042837043326E-2</v>
      </c>
      <c r="P1895" t="str">
        <f>IF(ABS(sensor_data[[#This Row],[z_zcore]])&gt;3, "Outlier", "Normal")</f>
        <v>Normal</v>
      </c>
      <c r="Q1895">
        <f>AVERAGEIF(sensor_data[Unit ID], sensor_data[[#This Row],[Unit ID]], sensor_data[EC])</f>
        <v>17.470588235294116</v>
      </c>
      <c r="R1895">
        <f>IF(ISBLANK(sensor_data[[#This Row],[EC]]), sensor_data[[#This Row],[average]], sensor_data[[#This Row],[EC]])</f>
        <v>20.48</v>
      </c>
      <c r="S1895" t="str">
        <f>IF(sensor_data[[#This Row],[Filled Energy Consumption]]&gt;AVERAGE(sensor_data[Filled Energy Consumption]), "High", "Low")</f>
        <v>High</v>
      </c>
      <c r="T1895" t="s">
        <v>240</v>
      </c>
      <c r="U1895" t="b">
        <v>0</v>
      </c>
      <c r="V1895">
        <v>3</v>
      </c>
      <c r="W1895">
        <v>1</v>
      </c>
      <c r="X1895" t="s">
        <v>14</v>
      </c>
    </row>
    <row r="1896" spans="1:24" x14ac:dyDescent="0.3">
      <c r="A1896" s="1">
        <v>45567.276122685187</v>
      </c>
      <c r="B1896" s="1" t="str">
        <f>TEXT(sensor_data[[#This Row],[Timestamp]], "MMMM")</f>
        <v>October</v>
      </c>
      <c r="C18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896" s="2">
        <f>MONTH(sensor_data[[#This Row],[Timestamp]])</f>
        <v>10</v>
      </c>
      <c r="E1896" s="2">
        <f>DAY(sensor_data[[#This Row],[Timestamp]])</f>
        <v>2</v>
      </c>
      <c r="F1896" t="s">
        <v>584</v>
      </c>
      <c r="H1896">
        <v>69</v>
      </c>
      <c r="I1896">
        <v>48.1</v>
      </c>
      <c r="J1896" t="b">
        <v>0</v>
      </c>
      <c r="K1896">
        <v>2</v>
      </c>
      <c r="L1896" t="str">
        <f>IF(sensor_data[[#This Row],[HVAC Setting]]&lt;=2, "Low", IF(sensor_data[[#This Row],[HVAC Setting]]=3, "Normal", "High"))</f>
        <v>Low</v>
      </c>
      <c r="M1896">
        <v>10</v>
      </c>
      <c r="N1896">
        <v>10</v>
      </c>
      <c r="O1896">
        <f>(sensor_data[[#This Row],[Energy Consumption]]-AVERAGE(sensor_data[Energy Consumption]))/_xlfn.STDEV.P(sensor_data[Energy Consumption])</f>
        <v>-0.13257981561817916</v>
      </c>
      <c r="P1896" t="str">
        <f>IF(ABS(sensor_data[[#This Row],[z_zcore]])&gt;3, "Outlier", "Normal")</f>
        <v>Normal</v>
      </c>
      <c r="Q1896">
        <f>AVERAGEIF(sensor_data[Unit ID], sensor_data[[#This Row],[Unit ID]], sensor_data[EC])</f>
        <v>17.470588235294116</v>
      </c>
      <c r="R1896">
        <f>IF(ISBLANK(sensor_data[[#This Row],[EC]]), sensor_data[[#This Row],[average]], sensor_data[[#This Row],[EC]])</f>
        <v>10</v>
      </c>
      <c r="S1896" t="str">
        <f>IF(sensor_data[[#This Row],[Filled Energy Consumption]]&gt;AVERAGE(sensor_data[Filled Energy Consumption]), "High", "Low")</f>
        <v>Low</v>
      </c>
      <c r="T1896" t="s">
        <v>468</v>
      </c>
      <c r="U1896" t="b">
        <v>0</v>
      </c>
      <c r="V1896">
        <v>4</v>
      </c>
      <c r="W1896">
        <v>0</v>
      </c>
      <c r="X1896" t="s">
        <v>14</v>
      </c>
    </row>
    <row r="1897" spans="1:24" x14ac:dyDescent="0.3">
      <c r="A1897" s="1">
        <v>45326.71770833333</v>
      </c>
      <c r="B1897" s="1" t="str">
        <f>TEXT(sensor_data[[#This Row],[Timestamp]], "MMMM")</f>
        <v>February</v>
      </c>
      <c r="C18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97" s="2">
        <f>MONTH(sensor_data[[#This Row],[Timestamp]])</f>
        <v>2</v>
      </c>
      <c r="E1897" s="2">
        <f>DAY(sensor_data[[#This Row],[Timestamp]])</f>
        <v>4</v>
      </c>
      <c r="F1897" t="s">
        <v>584</v>
      </c>
      <c r="H1897">
        <v>44.8</v>
      </c>
      <c r="I1897">
        <v>25.4</v>
      </c>
      <c r="J1897" t="b">
        <v>1</v>
      </c>
      <c r="K1897">
        <v>5</v>
      </c>
      <c r="L1897" t="str">
        <f>IF(sensor_data[[#This Row],[HVAC Setting]]&lt;=2, "Low", IF(sensor_data[[#This Row],[HVAC Setting]]=3, "Normal", "High"))</f>
        <v>High</v>
      </c>
      <c r="M1897">
        <v>34.1</v>
      </c>
      <c r="N1897">
        <v>34.1</v>
      </c>
      <c r="O1897">
        <f>(sensor_data[[#This Row],[Energy Consumption]]-AVERAGE(sensor_data[Energy Consumption]))/_xlfn.STDEV.P(sensor_data[Energy Consumption])</f>
        <v>0.14766264850637942</v>
      </c>
      <c r="P1897" t="str">
        <f>IF(ABS(sensor_data[[#This Row],[z_zcore]])&gt;3, "Outlier", "Normal")</f>
        <v>Normal</v>
      </c>
      <c r="Q1897">
        <f>AVERAGEIF(sensor_data[Unit ID], sensor_data[[#This Row],[Unit ID]], sensor_data[EC])</f>
        <v>17.470588235294116</v>
      </c>
      <c r="R1897">
        <f>IF(ISBLANK(sensor_data[[#This Row],[EC]]), sensor_data[[#This Row],[average]], sensor_data[[#This Row],[EC]])</f>
        <v>34.1</v>
      </c>
      <c r="S1897" t="str">
        <f>IF(sensor_data[[#This Row],[Filled Energy Consumption]]&gt;AVERAGE(sensor_data[Filled Energy Consumption]), "High", "Low")</f>
        <v>High</v>
      </c>
      <c r="T1897" t="s">
        <v>290</v>
      </c>
      <c r="U1897" t="b">
        <v>1</v>
      </c>
      <c r="V1897">
        <v>15</v>
      </c>
      <c r="W1897">
        <v>1</v>
      </c>
      <c r="X1897" t="s">
        <v>17</v>
      </c>
    </row>
    <row r="1898" spans="1:24" x14ac:dyDescent="0.3">
      <c r="A1898" s="1">
        <v>45386.842858796299</v>
      </c>
      <c r="B1898" s="1" t="str">
        <f>TEXT(sensor_data[[#This Row],[Timestamp]], "MMMM")</f>
        <v>April</v>
      </c>
      <c r="C18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898" s="2">
        <f>MONTH(sensor_data[[#This Row],[Timestamp]])</f>
        <v>4</v>
      </c>
      <c r="E1898" s="2">
        <f>DAY(sensor_data[[#This Row],[Timestamp]])</f>
        <v>4</v>
      </c>
      <c r="F1898" t="s">
        <v>584</v>
      </c>
      <c r="H1898">
        <v>81.2</v>
      </c>
      <c r="I1898">
        <v>41.2</v>
      </c>
      <c r="J1898" t="b">
        <v>1</v>
      </c>
      <c r="K1898">
        <v>4</v>
      </c>
      <c r="L1898" t="str">
        <f>IF(sensor_data[[#This Row],[HVAC Setting]]&lt;=2, "Low", IF(sensor_data[[#This Row],[HVAC Setting]]=3, "Normal", "High"))</f>
        <v>High</v>
      </c>
      <c r="M1898">
        <v>23.33</v>
      </c>
      <c r="N1898">
        <v>23.33</v>
      </c>
      <c r="O1898">
        <f>(sensor_data[[#This Row],[Energy Consumption]]-AVERAGE(sensor_data[Energy Consumption]))/_xlfn.STDEV.P(sensor_data[Energy Consumption])</f>
        <v>2.2425663501338056E-2</v>
      </c>
      <c r="P1898" t="str">
        <f>IF(ABS(sensor_data[[#This Row],[z_zcore]])&gt;3, "Outlier", "Normal")</f>
        <v>Normal</v>
      </c>
      <c r="Q1898">
        <f>AVERAGEIF(sensor_data[Unit ID], sensor_data[[#This Row],[Unit ID]], sensor_data[EC])</f>
        <v>17.470588235294116</v>
      </c>
      <c r="R1898">
        <f>IF(ISBLANK(sensor_data[[#This Row],[EC]]), sensor_data[[#This Row],[average]], sensor_data[[#This Row],[EC]])</f>
        <v>23.33</v>
      </c>
      <c r="S1898" t="str">
        <f>IF(sensor_data[[#This Row],[Filled Energy Consumption]]&gt;AVERAGE(sensor_data[Filled Energy Consumption]), "High", "Low")</f>
        <v>High</v>
      </c>
      <c r="T1898" t="s">
        <v>133</v>
      </c>
      <c r="U1898" t="b">
        <v>1</v>
      </c>
      <c r="V1898">
        <v>10</v>
      </c>
      <c r="W1898">
        <v>1</v>
      </c>
      <c r="X1898" t="s">
        <v>19</v>
      </c>
    </row>
    <row r="1899" spans="1:24" x14ac:dyDescent="0.3">
      <c r="A1899" s="1">
        <v>45626.586493055554</v>
      </c>
      <c r="B1899" s="1" t="str">
        <f>TEXT(sensor_data[[#This Row],[Timestamp]], "MMMM")</f>
        <v>November</v>
      </c>
      <c r="C18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899" s="2">
        <f>MONTH(sensor_data[[#This Row],[Timestamp]])</f>
        <v>11</v>
      </c>
      <c r="E1899" s="2">
        <f>DAY(sensor_data[[#This Row],[Timestamp]])</f>
        <v>30</v>
      </c>
      <c r="F1899" t="s">
        <v>584</v>
      </c>
      <c r="H1899">
        <v>75.2</v>
      </c>
      <c r="I1899">
        <v>42.5</v>
      </c>
      <c r="J1899" t="b">
        <v>1</v>
      </c>
      <c r="K1899">
        <v>3.5</v>
      </c>
      <c r="L1899" t="str">
        <f>IF(sensor_data[[#This Row],[HVAC Setting]]&lt;=2, "Low", IF(sensor_data[[#This Row],[HVAC Setting]]=3, "Normal", "High"))</f>
        <v>High</v>
      </c>
      <c r="M1899">
        <v>20.09</v>
      </c>
      <c r="N1899">
        <v>20.09</v>
      </c>
      <c r="O1899">
        <f>(sensor_data[[#This Row],[Energy Consumption]]-AVERAGE(sensor_data[Energy Consumption]))/_xlfn.STDEV.P(sensor_data[Energy Consumption])</f>
        <v>-1.5250086862295526E-2</v>
      </c>
      <c r="P1899" t="str">
        <f>IF(ABS(sensor_data[[#This Row],[z_zcore]])&gt;3, "Outlier", "Normal")</f>
        <v>Normal</v>
      </c>
      <c r="Q1899">
        <f>AVERAGEIF(sensor_data[Unit ID], sensor_data[[#This Row],[Unit ID]], sensor_data[EC])</f>
        <v>17.470588235294116</v>
      </c>
      <c r="R1899">
        <f>IF(ISBLANK(sensor_data[[#This Row],[EC]]), sensor_data[[#This Row],[average]], sensor_data[[#This Row],[EC]])</f>
        <v>20.09</v>
      </c>
      <c r="S1899" t="str">
        <f>IF(sensor_data[[#This Row],[Filled Energy Consumption]]&gt;AVERAGE(sensor_data[Filled Energy Consumption]), "High", "Low")</f>
        <v>High</v>
      </c>
      <c r="T1899" t="s">
        <v>42</v>
      </c>
      <c r="U1899" t="b">
        <v>1</v>
      </c>
      <c r="V1899">
        <v>10</v>
      </c>
      <c r="W1899">
        <v>1</v>
      </c>
      <c r="X1899" t="s">
        <v>19</v>
      </c>
    </row>
    <row r="1900" spans="1:24" x14ac:dyDescent="0.3">
      <c r="A1900" s="1">
        <v>45420.40420138889</v>
      </c>
      <c r="B1900" s="1" t="str">
        <f>TEXT(sensor_data[[#This Row],[Timestamp]], "MMMM")</f>
        <v>May</v>
      </c>
      <c r="C19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00" s="2">
        <f>MONTH(sensor_data[[#This Row],[Timestamp]])</f>
        <v>5</v>
      </c>
      <c r="E1900" s="2">
        <f>DAY(sensor_data[[#This Row],[Timestamp]])</f>
        <v>8</v>
      </c>
      <c r="F1900" t="s">
        <v>584</v>
      </c>
      <c r="H1900">
        <v>61</v>
      </c>
      <c r="I1900">
        <v>50</v>
      </c>
      <c r="J1900" t="b">
        <v>0</v>
      </c>
      <c r="K1900">
        <v>2</v>
      </c>
      <c r="L1900" t="str">
        <f>IF(sensor_data[[#This Row],[HVAC Setting]]&lt;=2, "Low", IF(sensor_data[[#This Row],[HVAC Setting]]=3, "Normal", "High"))</f>
        <v>Low</v>
      </c>
      <c r="M1900">
        <v>10</v>
      </c>
      <c r="N1900">
        <v>10</v>
      </c>
      <c r="O1900">
        <f>(sensor_data[[#This Row],[Energy Consumption]]-AVERAGE(sensor_data[Energy Consumption]))/_xlfn.STDEV.P(sensor_data[Energy Consumption])</f>
        <v>-0.13257981561817916</v>
      </c>
      <c r="P1900" t="str">
        <f>IF(ABS(sensor_data[[#This Row],[z_zcore]])&gt;3, "Outlier", "Normal")</f>
        <v>Normal</v>
      </c>
      <c r="Q1900">
        <f>AVERAGEIF(sensor_data[Unit ID], sensor_data[[#This Row],[Unit ID]], sensor_data[EC])</f>
        <v>17.470588235294116</v>
      </c>
      <c r="R1900">
        <f>IF(ISBLANK(sensor_data[[#This Row],[EC]]), sensor_data[[#This Row],[average]], sensor_data[[#This Row],[EC]])</f>
        <v>10</v>
      </c>
      <c r="S1900" t="str">
        <f>IF(sensor_data[[#This Row],[Filled Energy Consumption]]&gt;AVERAGE(sensor_data[Filled Energy Consumption]), "High", "Low")</f>
        <v>Low</v>
      </c>
      <c r="T1900" t="s">
        <v>490</v>
      </c>
      <c r="U1900" t="b">
        <v>0</v>
      </c>
      <c r="V1900">
        <v>8</v>
      </c>
      <c r="W1900">
        <v>0</v>
      </c>
      <c r="X1900" t="s">
        <v>17</v>
      </c>
    </row>
    <row r="1901" spans="1:24" x14ac:dyDescent="0.3">
      <c r="A1901" s="1">
        <v>45647.590358796297</v>
      </c>
      <c r="B1901" s="1" t="str">
        <f>TEXT(sensor_data[[#This Row],[Timestamp]], "MMMM")</f>
        <v>December</v>
      </c>
      <c r="C19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01" s="2">
        <f>MONTH(sensor_data[[#This Row],[Timestamp]])</f>
        <v>12</v>
      </c>
      <c r="E1901" s="2">
        <f>DAY(sensor_data[[#This Row],[Timestamp]])</f>
        <v>21</v>
      </c>
      <c r="F1901" t="s">
        <v>584</v>
      </c>
      <c r="H1901">
        <v>52</v>
      </c>
      <c r="I1901">
        <v>39.1</v>
      </c>
      <c r="J1901" t="b">
        <v>1</v>
      </c>
      <c r="K1901">
        <v>3.5</v>
      </c>
      <c r="L1901" t="str">
        <f>IF(sensor_data[[#This Row],[HVAC Setting]]&lt;=2, "Low", IF(sensor_data[[#This Row],[HVAC Setting]]=3, "Normal", "High"))</f>
        <v>High</v>
      </c>
      <c r="M1901">
        <v>21.97</v>
      </c>
      <c r="N1901">
        <v>21.97</v>
      </c>
      <c r="O1901">
        <f>(sensor_data[[#This Row],[Energy Consumption]]-AVERAGE(sensor_data[Energy Consumption]))/_xlfn.STDEV.P(sensor_data[Energy Consumption])</f>
        <v>6.6111510030227244E-3</v>
      </c>
      <c r="P1901" t="str">
        <f>IF(ABS(sensor_data[[#This Row],[z_zcore]])&gt;3, "Outlier", "Normal")</f>
        <v>Normal</v>
      </c>
      <c r="Q1901">
        <f>AVERAGEIF(sensor_data[Unit ID], sensor_data[[#This Row],[Unit ID]], sensor_data[EC])</f>
        <v>17.470588235294116</v>
      </c>
      <c r="R1901">
        <f>IF(ISBLANK(sensor_data[[#This Row],[EC]]), sensor_data[[#This Row],[average]], sensor_data[[#This Row],[EC]])</f>
        <v>21.97</v>
      </c>
      <c r="S1901" t="str">
        <f>IF(sensor_data[[#This Row],[Filled Energy Consumption]]&gt;AVERAGE(sensor_data[Filled Energy Consumption]), "High", "Low")</f>
        <v>High</v>
      </c>
      <c r="T1901" t="s">
        <v>31</v>
      </c>
      <c r="U1901" t="b">
        <v>1</v>
      </c>
      <c r="V1901">
        <v>19</v>
      </c>
      <c r="W1901">
        <v>1</v>
      </c>
      <c r="X1901" t="s">
        <v>14</v>
      </c>
    </row>
    <row r="1902" spans="1:24" x14ac:dyDescent="0.3">
      <c r="A1902" s="1">
        <v>45506.181747685187</v>
      </c>
      <c r="B1902" s="1" t="str">
        <f>TEXT(sensor_data[[#This Row],[Timestamp]], "MMMM")</f>
        <v>August</v>
      </c>
      <c r="C19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02" s="2">
        <f>MONTH(sensor_data[[#This Row],[Timestamp]])</f>
        <v>8</v>
      </c>
      <c r="E1902" s="2">
        <f>DAY(sensor_data[[#This Row],[Timestamp]])</f>
        <v>2</v>
      </c>
      <c r="F1902" t="s">
        <v>561</v>
      </c>
      <c r="H1902">
        <v>93.5</v>
      </c>
      <c r="I1902">
        <v>60.6</v>
      </c>
      <c r="J1902" t="b">
        <v>0</v>
      </c>
      <c r="K1902">
        <v>3</v>
      </c>
      <c r="L1902" t="str">
        <f>IF(sensor_data[[#This Row],[HVAC Setting]]&lt;=2, "Low", IF(sensor_data[[#This Row],[HVAC Setting]]=3, "Normal", "High"))</f>
        <v>Normal</v>
      </c>
      <c r="M1902">
        <v>18</v>
      </c>
      <c r="N1902">
        <v>18</v>
      </c>
      <c r="O1902">
        <f>(sensor_data[[#This Row],[Energy Consumption]]-AVERAGE(sensor_data[Energy Consumption]))/_xlfn.STDEV.P(sensor_data[Energy Consumption])</f>
        <v>-3.9553271510441891E-2</v>
      </c>
      <c r="P1902" t="str">
        <f>IF(ABS(sensor_data[[#This Row],[z_zcore]])&gt;3, "Outlier", "Normal")</f>
        <v>Normal</v>
      </c>
      <c r="Q1902">
        <f>AVERAGEIF(sensor_data[Unit ID], sensor_data[[#This Row],[Unit ID]], sensor_data[EC])</f>
        <v>19.085588235294122</v>
      </c>
      <c r="R1902">
        <f>IF(ISBLANK(sensor_data[[#This Row],[EC]]), sensor_data[[#This Row],[average]], sensor_data[[#This Row],[EC]])</f>
        <v>18</v>
      </c>
      <c r="S1902" t="str">
        <f>IF(sensor_data[[#This Row],[Filled Energy Consumption]]&gt;AVERAGE(sensor_data[Filled Energy Consumption]), "High", "Low")</f>
        <v>High</v>
      </c>
      <c r="T1902" t="s">
        <v>122</v>
      </c>
      <c r="U1902" t="b">
        <v>0</v>
      </c>
      <c r="V1902">
        <v>15</v>
      </c>
      <c r="W1902">
        <v>0</v>
      </c>
      <c r="X1902" t="s">
        <v>19</v>
      </c>
    </row>
    <row r="1903" spans="1:24" x14ac:dyDescent="0.3">
      <c r="A1903" s="1">
        <v>45440.431840277779</v>
      </c>
      <c r="B1903" s="1" t="str">
        <f>TEXT(sensor_data[[#This Row],[Timestamp]], "MMMM")</f>
        <v>May</v>
      </c>
      <c r="C19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03" s="2">
        <f>MONTH(sensor_data[[#This Row],[Timestamp]])</f>
        <v>5</v>
      </c>
      <c r="E1903" s="2">
        <f>DAY(sensor_data[[#This Row],[Timestamp]])</f>
        <v>28</v>
      </c>
      <c r="F1903" t="s">
        <v>561</v>
      </c>
      <c r="H1903">
        <v>77.400000000000006</v>
      </c>
      <c r="I1903">
        <v>34.700000000000003</v>
      </c>
      <c r="J1903" t="b">
        <v>0</v>
      </c>
      <c r="K1903">
        <v>2</v>
      </c>
      <c r="L1903" t="str">
        <f>IF(sensor_data[[#This Row],[HVAC Setting]]&lt;=2, "Low", IF(sensor_data[[#This Row],[HVAC Setting]]=3, "Normal", "High"))</f>
        <v>Low</v>
      </c>
      <c r="O1903">
        <f>(sensor_data[[#This Row],[Energy Consumption]]-AVERAGE(sensor_data[Energy Consumption]))/_xlfn.STDEV.P(sensor_data[Energy Consumption])</f>
        <v>-0.24886299575285079</v>
      </c>
      <c r="P1903" t="str">
        <f>IF(ABS(sensor_data[[#This Row],[z_zcore]])&gt;3, "Outlier", "Normal")</f>
        <v>Normal</v>
      </c>
      <c r="Q1903">
        <f>AVERAGEIF(sensor_data[Unit ID], sensor_data[[#This Row],[Unit ID]], sensor_data[EC])</f>
        <v>19.085588235294122</v>
      </c>
      <c r="R1903">
        <f>IF(ISBLANK(sensor_data[[#This Row],[EC]]), sensor_data[[#This Row],[average]], sensor_data[[#This Row],[EC]])</f>
        <v>19.085588235294122</v>
      </c>
      <c r="S1903" t="str">
        <f>IF(sensor_data[[#This Row],[Filled Energy Consumption]]&gt;AVERAGE(sensor_data[Filled Energy Consumption]), "High", "Low")</f>
        <v>High</v>
      </c>
      <c r="T1903" t="s">
        <v>48</v>
      </c>
      <c r="U1903" t="b">
        <v>0</v>
      </c>
      <c r="V1903">
        <v>23</v>
      </c>
      <c r="W1903">
        <v>0</v>
      </c>
      <c r="X1903" t="s">
        <v>17</v>
      </c>
    </row>
    <row r="1904" spans="1:24" x14ac:dyDescent="0.3">
      <c r="A1904" s="1">
        <v>45615.980925925927</v>
      </c>
      <c r="B1904" s="1" t="str">
        <f>TEXT(sensor_data[[#This Row],[Timestamp]], "MMMM")</f>
        <v>November</v>
      </c>
      <c r="C19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04" s="2">
        <f>MONTH(sensor_data[[#This Row],[Timestamp]])</f>
        <v>11</v>
      </c>
      <c r="E1904" s="2">
        <f>DAY(sensor_data[[#This Row],[Timestamp]])</f>
        <v>19</v>
      </c>
      <c r="F1904" t="s">
        <v>561</v>
      </c>
      <c r="H1904">
        <v>74.2</v>
      </c>
      <c r="I1904">
        <v>47.1</v>
      </c>
      <c r="J1904" t="b">
        <v>0</v>
      </c>
      <c r="K1904">
        <v>2</v>
      </c>
      <c r="L1904" t="str">
        <f>IF(sensor_data[[#This Row],[HVAC Setting]]&lt;=2, "Low", IF(sensor_data[[#This Row],[HVAC Setting]]=3, "Normal", "High"))</f>
        <v>Low</v>
      </c>
      <c r="M1904">
        <v>10</v>
      </c>
      <c r="N1904">
        <v>10</v>
      </c>
      <c r="O1904">
        <f>(sensor_data[[#This Row],[Energy Consumption]]-AVERAGE(sensor_data[Energy Consumption]))/_xlfn.STDEV.P(sensor_data[Energy Consumption])</f>
        <v>-0.13257981561817916</v>
      </c>
      <c r="P1904" t="str">
        <f>IF(ABS(sensor_data[[#This Row],[z_zcore]])&gt;3, "Outlier", "Normal")</f>
        <v>Normal</v>
      </c>
      <c r="Q1904">
        <f>AVERAGEIF(sensor_data[Unit ID], sensor_data[[#This Row],[Unit ID]], sensor_data[EC])</f>
        <v>19.085588235294122</v>
      </c>
      <c r="R1904">
        <f>IF(ISBLANK(sensor_data[[#This Row],[EC]]), sensor_data[[#This Row],[average]], sensor_data[[#This Row],[EC]])</f>
        <v>10</v>
      </c>
      <c r="S1904" t="str">
        <f>IF(sensor_data[[#This Row],[Filled Energy Consumption]]&gt;AVERAGE(sensor_data[Filled Energy Consumption]), "High", "Low")</f>
        <v>Low</v>
      </c>
      <c r="T1904" t="s">
        <v>99</v>
      </c>
      <c r="U1904" t="b">
        <v>0</v>
      </c>
      <c r="V1904">
        <v>13</v>
      </c>
      <c r="W1904">
        <v>0</v>
      </c>
      <c r="X1904" t="s">
        <v>17</v>
      </c>
    </row>
    <row r="1905" spans="1:24" x14ac:dyDescent="0.3">
      <c r="A1905" s="1">
        <v>45580.105717592596</v>
      </c>
      <c r="B1905" s="1" t="str">
        <f>TEXT(sensor_data[[#This Row],[Timestamp]], "MMMM")</f>
        <v>October</v>
      </c>
      <c r="C19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05" s="2">
        <f>MONTH(sensor_data[[#This Row],[Timestamp]])</f>
        <v>10</v>
      </c>
      <c r="E1905" s="2">
        <f>DAY(sensor_data[[#This Row],[Timestamp]])</f>
        <v>15</v>
      </c>
      <c r="F1905" t="s">
        <v>561</v>
      </c>
      <c r="H1905">
        <v>69</v>
      </c>
      <c r="I1905">
        <v>47.4</v>
      </c>
      <c r="J1905" t="b">
        <v>0</v>
      </c>
      <c r="K1905">
        <v>0</v>
      </c>
      <c r="L1905" t="str">
        <f>IF(sensor_data[[#This Row],[HVAC Setting]]&lt;=2, "Low", IF(sensor_data[[#This Row],[HVAC Setting]]=3, "Normal", "High"))</f>
        <v>Low</v>
      </c>
      <c r="M1905">
        <v>1</v>
      </c>
      <c r="N1905">
        <v>1</v>
      </c>
      <c r="O1905">
        <f>(sensor_data[[#This Row],[Energy Consumption]]-AVERAGE(sensor_data[Energy Consumption]))/_xlfn.STDEV.P(sensor_data[Energy Consumption])</f>
        <v>-0.23723467773938361</v>
      </c>
      <c r="P1905" t="str">
        <f>IF(ABS(sensor_data[[#This Row],[z_zcore]])&gt;3, "Outlier", "Normal")</f>
        <v>Normal</v>
      </c>
      <c r="Q1905">
        <f>AVERAGEIF(sensor_data[Unit ID], sensor_data[[#This Row],[Unit ID]], sensor_data[EC])</f>
        <v>19.085588235294122</v>
      </c>
      <c r="R1905">
        <f>IF(ISBLANK(sensor_data[[#This Row],[EC]]), sensor_data[[#This Row],[average]], sensor_data[[#This Row],[EC]])</f>
        <v>1</v>
      </c>
      <c r="S1905" t="str">
        <f>IF(sensor_data[[#This Row],[Filled Energy Consumption]]&gt;AVERAGE(sensor_data[Filled Energy Consumption]), "High", "Low")</f>
        <v>Low</v>
      </c>
      <c r="T1905" t="s">
        <v>390</v>
      </c>
      <c r="U1905" t="b">
        <v>0</v>
      </c>
      <c r="V1905">
        <v>13</v>
      </c>
      <c r="W1905">
        <v>1</v>
      </c>
      <c r="X1905" t="s">
        <v>14</v>
      </c>
    </row>
    <row r="1906" spans="1:24" x14ac:dyDescent="0.3">
      <c r="A1906" s="1">
        <v>45577.765428240738</v>
      </c>
      <c r="B1906" s="1" t="str">
        <f>TEXT(sensor_data[[#This Row],[Timestamp]], "MMMM")</f>
        <v>October</v>
      </c>
      <c r="C19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06" s="2">
        <f>MONTH(sensor_data[[#This Row],[Timestamp]])</f>
        <v>10</v>
      </c>
      <c r="E1906" s="2">
        <f>DAY(sensor_data[[#This Row],[Timestamp]])</f>
        <v>12</v>
      </c>
      <c r="F1906" t="s">
        <v>561</v>
      </c>
      <c r="H1906">
        <v>78.5</v>
      </c>
      <c r="I1906">
        <v>41.5</v>
      </c>
      <c r="J1906" t="b">
        <v>1</v>
      </c>
      <c r="K1906">
        <v>3.5</v>
      </c>
      <c r="L1906" t="str">
        <f>IF(sensor_data[[#This Row],[HVAC Setting]]&lt;=2, "Low", IF(sensor_data[[#This Row],[HVAC Setting]]=3, "Normal", "High"))</f>
        <v>High</v>
      </c>
      <c r="M1906">
        <v>21.75</v>
      </c>
      <c r="N1906">
        <v>21.75</v>
      </c>
      <c r="O1906">
        <f>(sensor_data[[#This Row],[Energy Consumption]]-AVERAGE(sensor_data[Energy Consumption]))/_xlfn.STDEV.P(sensor_data[Energy Consumption])</f>
        <v>4.0529210400599624E-3</v>
      </c>
      <c r="P1906" t="str">
        <f>IF(ABS(sensor_data[[#This Row],[z_zcore]])&gt;3, "Outlier", "Normal")</f>
        <v>Normal</v>
      </c>
      <c r="Q1906">
        <f>AVERAGEIF(sensor_data[Unit ID], sensor_data[[#This Row],[Unit ID]], sensor_data[EC])</f>
        <v>19.085588235294122</v>
      </c>
      <c r="R1906">
        <f>IF(ISBLANK(sensor_data[[#This Row],[EC]]), sensor_data[[#This Row],[average]], sensor_data[[#This Row],[EC]])</f>
        <v>21.75</v>
      </c>
      <c r="S1906" t="str">
        <f>IF(sensor_data[[#This Row],[Filled Energy Consumption]]&gt;AVERAGE(sensor_data[Filled Energy Consumption]), "High", "Low")</f>
        <v>High</v>
      </c>
      <c r="T1906" t="s">
        <v>191</v>
      </c>
      <c r="U1906" t="b">
        <v>1</v>
      </c>
      <c r="V1906">
        <v>23</v>
      </c>
      <c r="W1906">
        <v>1</v>
      </c>
      <c r="X1906" t="s">
        <v>19</v>
      </c>
    </row>
    <row r="1907" spans="1:24" x14ac:dyDescent="0.3">
      <c r="A1907" s="1">
        <v>45342.409131944441</v>
      </c>
      <c r="B1907" s="1" t="str">
        <f>TEXT(sensor_data[[#This Row],[Timestamp]], "MMMM")</f>
        <v>February</v>
      </c>
      <c r="C19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07" s="2">
        <f>MONTH(sensor_data[[#This Row],[Timestamp]])</f>
        <v>2</v>
      </c>
      <c r="E1907" s="2">
        <f>DAY(sensor_data[[#This Row],[Timestamp]])</f>
        <v>20</v>
      </c>
      <c r="F1907" t="s">
        <v>561</v>
      </c>
      <c r="H1907">
        <v>42.3</v>
      </c>
      <c r="I1907">
        <v>35.4</v>
      </c>
      <c r="J1907" t="b">
        <v>0</v>
      </c>
      <c r="K1907">
        <v>3</v>
      </c>
      <c r="L1907" t="str">
        <f>IF(sensor_data[[#This Row],[HVAC Setting]]&lt;=2, "Low", IF(sensor_data[[#This Row],[HVAC Setting]]=3, "Normal", "High"))</f>
        <v>Normal</v>
      </c>
      <c r="M1907">
        <v>17</v>
      </c>
      <c r="N1907">
        <v>17</v>
      </c>
      <c r="O1907">
        <f>(sensor_data[[#This Row],[Energy Consumption]]-AVERAGE(sensor_data[Energy Consumption]))/_xlfn.STDEV.P(sensor_data[Energy Consumption])</f>
        <v>-5.1181589523909048E-2</v>
      </c>
      <c r="P1907" t="str">
        <f>IF(ABS(sensor_data[[#This Row],[z_zcore]])&gt;3, "Outlier", "Normal")</f>
        <v>Normal</v>
      </c>
      <c r="Q1907">
        <f>AVERAGEIF(sensor_data[Unit ID], sensor_data[[#This Row],[Unit ID]], sensor_data[EC])</f>
        <v>19.085588235294122</v>
      </c>
      <c r="R1907">
        <f>IF(ISBLANK(sensor_data[[#This Row],[EC]]), sensor_data[[#This Row],[average]], sensor_data[[#This Row],[EC]])</f>
        <v>17</v>
      </c>
      <c r="S1907" t="str">
        <f>IF(sensor_data[[#This Row],[Filled Energy Consumption]]&gt;AVERAGE(sensor_data[Filled Energy Consumption]), "High", "Low")</f>
        <v>Low</v>
      </c>
      <c r="T1907" t="s">
        <v>504</v>
      </c>
      <c r="U1907" t="b">
        <v>0</v>
      </c>
      <c r="V1907">
        <v>15</v>
      </c>
      <c r="W1907">
        <v>1</v>
      </c>
      <c r="X1907" t="s">
        <v>19</v>
      </c>
    </row>
    <row r="1908" spans="1:24" x14ac:dyDescent="0.3">
      <c r="A1908" s="1">
        <v>45653.99523148148</v>
      </c>
      <c r="B1908" s="1" t="str">
        <f>TEXT(sensor_data[[#This Row],[Timestamp]], "MMMM")</f>
        <v>December</v>
      </c>
      <c r="C19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08" s="2">
        <f>MONTH(sensor_data[[#This Row],[Timestamp]])</f>
        <v>12</v>
      </c>
      <c r="E1908" s="2">
        <f>DAY(sensor_data[[#This Row],[Timestamp]])</f>
        <v>27</v>
      </c>
      <c r="F1908" t="s">
        <v>561</v>
      </c>
      <c r="H1908">
        <v>36.6</v>
      </c>
      <c r="I1908">
        <v>29.3</v>
      </c>
      <c r="J1908" t="b">
        <v>0</v>
      </c>
      <c r="K1908">
        <v>3</v>
      </c>
      <c r="L1908" t="str">
        <f>IF(sensor_data[[#This Row],[HVAC Setting]]&lt;=2, "Low", IF(sensor_data[[#This Row],[HVAC Setting]]=3, "Normal", "High"))</f>
        <v>Normal</v>
      </c>
      <c r="M1908">
        <v>17</v>
      </c>
      <c r="N1908">
        <v>17</v>
      </c>
      <c r="O1908">
        <f>(sensor_data[[#This Row],[Energy Consumption]]-AVERAGE(sensor_data[Energy Consumption]))/_xlfn.STDEV.P(sensor_data[Energy Consumption])</f>
        <v>-5.1181589523909048E-2</v>
      </c>
      <c r="P1908" t="str">
        <f>IF(ABS(sensor_data[[#This Row],[z_zcore]])&gt;3, "Outlier", "Normal")</f>
        <v>Normal</v>
      </c>
      <c r="Q1908">
        <f>AVERAGEIF(sensor_data[Unit ID], sensor_data[[#This Row],[Unit ID]], sensor_data[EC])</f>
        <v>19.085588235294122</v>
      </c>
      <c r="R1908">
        <f>IF(ISBLANK(sensor_data[[#This Row],[EC]]), sensor_data[[#This Row],[average]], sensor_data[[#This Row],[EC]])</f>
        <v>17</v>
      </c>
      <c r="S1908" t="str">
        <f>IF(sensor_data[[#This Row],[Filled Energy Consumption]]&gt;AVERAGE(sensor_data[Filled Energy Consumption]), "High", "Low")</f>
        <v>Low</v>
      </c>
      <c r="T1908" t="s">
        <v>80</v>
      </c>
      <c r="U1908" t="b">
        <v>0</v>
      </c>
      <c r="V1908">
        <v>1</v>
      </c>
      <c r="W1908">
        <v>0</v>
      </c>
      <c r="X1908" t="s">
        <v>19</v>
      </c>
    </row>
    <row r="1909" spans="1:24" x14ac:dyDescent="0.3">
      <c r="A1909" s="1">
        <v>45629.10733796296</v>
      </c>
      <c r="B1909" s="1" t="str">
        <f>TEXT(sensor_data[[#This Row],[Timestamp]], "MMMM")</f>
        <v>December</v>
      </c>
      <c r="C19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09" s="2">
        <f>MONTH(sensor_data[[#This Row],[Timestamp]])</f>
        <v>12</v>
      </c>
      <c r="E1909" s="2">
        <f>DAY(sensor_data[[#This Row],[Timestamp]])</f>
        <v>3</v>
      </c>
      <c r="F1909" t="s">
        <v>561</v>
      </c>
      <c r="H1909">
        <v>49.1</v>
      </c>
      <c r="I1909">
        <v>33.1</v>
      </c>
      <c r="J1909" t="b">
        <v>0</v>
      </c>
      <c r="K1909">
        <v>2</v>
      </c>
      <c r="L1909" t="str">
        <f>IF(sensor_data[[#This Row],[HVAC Setting]]&lt;=2, "Low", IF(sensor_data[[#This Row],[HVAC Setting]]=3, "Normal", "High"))</f>
        <v>Low</v>
      </c>
      <c r="M1909">
        <v>12</v>
      </c>
      <c r="N1909">
        <v>12</v>
      </c>
      <c r="O1909">
        <f>(sensor_data[[#This Row],[Energy Consumption]]-AVERAGE(sensor_data[Energy Consumption]))/_xlfn.STDEV.P(sensor_data[Energy Consumption])</f>
        <v>-0.10932317959124485</v>
      </c>
      <c r="P1909" t="str">
        <f>IF(ABS(sensor_data[[#This Row],[z_zcore]])&gt;3, "Outlier", "Normal")</f>
        <v>Normal</v>
      </c>
      <c r="Q1909">
        <f>AVERAGEIF(sensor_data[Unit ID], sensor_data[[#This Row],[Unit ID]], sensor_data[EC])</f>
        <v>19.085588235294122</v>
      </c>
      <c r="R1909">
        <f>IF(ISBLANK(sensor_data[[#This Row],[EC]]), sensor_data[[#This Row],[average]], sensor_data[[#This Row],[EC]])</f>
        <v>12</v>
      </c>
      <c r="S1909" t="str">
        <f>IF(sensor_data[[#This Row],[Filled Energy Consumption]]&gt;AVERAGE(sensor_data[Filled Energy Consumption]), "High", "Low")</f>
        <v>Low</v>
      </c>
      <c r="T1909" t="s">
        <v>521</v>
      </c>
      <c r="U1909" t="b">
        <v>0</v>
      </c>
      <c r="V1909">
        <v>20</v>
      </c>
      <c r="W1909">
        <v>0</v>
      </c>
      <c r="X1909" t="s">
        <v>14</v>
      </c>
    </row>
    <row r="1910" spans="1:24" x14ac:dyDescent="0.3">
      <c r="A1910" s="1">
        <v>45318.090729166666</v>
      </c>
      <c r="B1910" s="1" t="str">
        <f>TEXT(sensor_data[[#This Row],[Timestamp]], "MMMM")</f>
        <v>January</v>
      </c>
      <c r="C19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10" s="2">
        <f>MONTH(sensor_data[[#This Row],[Timestamp]])</f>
        <v>1</v>
      </c>
      <c r="E1910" s="2">
        <f>DAY(sensor_data[[#This Row],[Timestamp]])</f>
        <v>27</v>
      </c>
      <c r="F1910" t="s">
        <v>561</v>
      </c>
      <c r="H1910">
        <v>45.6</v>
      </c>
      <c r="I1910">
        <v>27.7</v>
      </c>
      <c r="J1910" t="b">
        <v>1</v>
      </c>
      <c r="K1910">
        <v>4.5</v>
      </c>
      <c r="L1910" t="str">
        <f>IF(sensor_data[[#This Row],[HVAC Setting]]&lt;=2, "Low", IF(sensor_data[[#This Row],[HVAC Setting]]=3, "Normal", "High"))</f>
        <v>High</v>
      </c>
      <c r="M1910">
        <v>27.79</v>
      </c>
      <c r="N1910">
        <v>27.79</v>
      </c>
      <c r="O1910">
        <f>(sensor_data[[#This Row],[Energy Consumption]]-AVERAGE(sensor_data[Energy Consumption]))/_xlfn.STDEV.P(sensor_data[Energy Consumption])</f>
        <v>7.4287961841401601E-2</v>
      </c>
      <c r="P1910" t="str">
        <f>IF(ABS(sensor_data[[#This Row],[z_zcore]])&gt;3, "Outlier", "Normal")</f>
        <v>Normal</v>
      </c>
      <c r="Q1910">
        <f>AVERAGEIF(sensor_data[Unit ID], sensor_data[[#This Row],[Unit ID]], sensor_data[EC])</f>
        <v>19.085588235294122</v>
      </c>
      <c r="R1910">
        <f>IF(ISBLANK(sensor_data[[#This Row],[EC]]), sensor_data[[#This Row],[average]], sensor_data[[#This Row],[EC]])</f>
        <v>27.79</v>
      </c>
      <c r="S1910" t="str">
        <f>IF(sensor_data[[#This Row],[Filled Energy Consumption]]&gt;AVERAGE(sensor_data[Filled Energy Consumption]), "High", "Low")</f>
        <v>High</v>
      </c>
      <c r="T1910" t="s">
        <v>205</v>
      </c>
      <c r="U1910" t="b">
        <v>1</v>
      </c>
      <c r="V1910">
        <v>2</v>
      </c>
      <c r="W1910">
        <v>1</v>
      </c>
      <c r="X1910" t="s">
        <v>19</v>
      </c>
    </row>
    <row r="1911" spans="1:24" x14ac:dyDescent="0.3">
      <c r="A1911" s="1">
        <v>45576.845833333333</v>
      </c>
      <c r="B1911" s="1" t="str">
        <f>TEXT(sensor_data[[#This Row],[Timestamp]], "MMMM")</f>
        <v>October</v>
      </c>
      <c r="C19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11" s="2">
        <f>MONTH(sensor_data[[#This Row],[Timestamp]])</f>
        <v>10</v>
      </c>
      <c r="E1911" s="2">
        <f>DAY(sensor_data[[#This Row],[Timestamp]])</f>
        <v>11</v>
      </c>
      <c r="F1911" t="s">
        <v>561</v>
      </c>
      <c r="H1911">
        <v>78.8</v>
      </c>
      <c r="I1911">
        <v>31.2</v>
      </c>
      <c r="J1911" t="b">
        <v>0</v>
      </c>
      <c r="K1911">
        <v>4</v>
      </c>
      <c r="L1911" t="str">
        <f>IF(sensor_data[[#This Row],[HVAC Setting]]&lt;=2, "Low", IF(sensor_data[[#This Row],[HVAC Setting]]=3, "Normal", "High"))</f>
        <v>High</v>
      </c>
      <c r="O1911">
        <f>(sensor_data[[#This Row],[Energy Consumption]]-AVERAGE(sensor_data[Energy Consumption]))/_xlfn.STDEV.P(sensor_data[Energy Consumption])</f>
        <v>-0.24886299575285079</v>
      </c>
      <c r="P1911" t="str">
        <f>IF(ABS(sensor_data[[#This Row],[z_zcore]])&gt;3, "Outlier", "Normal")</f>
        <v>Normal</v>
      </c>
      <c r="Q1911">
        <f>AVERAGEIF(sensor_data[Unit ID], sensor_data[[#This Row],[Unit ID]], sensor_data[EC])</f>
        <v>19.085588235294122</v>
      </c>
      <c r="R1911">
        <f>IF(ISBLANK(sensor_data[[#This Row],[EC]]), sensor_data[[#This Row],[average]], sensor_data[[#This Row],[EC]])</f>
        <v>19.085588235294122</v>
      </c>
      <c r="S1911" t="str">
        <f>IF(sensor_data[[#This Row],[Filled Energy Consumption]]&gt;AVERAGE(sensor_data[Filled Energy Consumption]), "High", "Low")</f>
        <v>High</v>
      </c>
      <c r="T1911" t="s">
        <v>131</v>
      </c>
      <c r="U1911" t="b">
        <v>0</v>
      </c>
      <c r="V1911">
        <v>19</v>
      </c>
      <c r="W1911">
        <v>0</v>
      </c>
      <c r="X1911" t="s">
        <v>14</v>
      </c>
    </row>
    <row r="1912" spans="1:24" x14ac:dyDescent="0.3">
      <c r="A1912" s="1">
        <v>45553.020937499998</v>
      </c>
      <c r="B1912" s="1" t="str">
        <f>TEXT(sensor_data[[#This Row],[Timestamp]], "MMMM")</f>
        <v>September</v>
      </c>
      <c r="C19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12" s="2">
        <f>MONTH(sensor_data[[#This Row],[Timestamp]])</f>
        <v>9</v>
      </c>
      <c r="E1912" s="2">
        <f>DAY(sensor_data[[#This Row],[Timestamp]])</f>
        <v>18</v>
      </c>
      <c r="F1912" t="s">
        <v>561</v>
      </c>
      <c r="H1912">
        <v>77.900000000000006</v>
      </c>
      <c r="I1912">
        <v>50.5</v>
      </c>
      <c r="J1912" t="b">
        <v>1</v>
      </c>
      <c r="K1912">
        <v>2</v>
      </c>
      <c r="L1912" t="str">
        <f>IF(sensor_data[[#This Row],[HVAC Setting]]&lt;=2, "Low", IF(sensor_data[[#This Row],[HVAC Setting]]=3, "Normal", "High"))</f>
        <v>Low</v>
      </c>
      <c r="M1912">
        <v>11.31</v>
      </c>
      <c r="N1912">
        <v>11.31</v>
      </c>
      <c r="O1912">
        <f>(sensor_data[[#This Row],[Energy Consumption]]-AVERAGE(sensor_data[Energy Consumption]))/_xlfn.STDEV.P(sensor_data[Energy Consumption])</f>
        <v>-0.11734671902053719</v>
      </c>
      <c r="P1912" t="str">
        <f>IF(ABS(sensor_data[[#This Row],[z_zcore]])&gt;3, "Outlier", "Normal")</f>
        <v>Normal</v>
      </c>
      <c r="Q1912">
        <f>AVERAGEIF(sensor_data[Unit ID], sensor_data[[#This Row],[Unit ID]], sensor_data[EC])</f>
        <v>19.085588235294122</v>
      </c>
      <c r="R1912">
        <f>IF(ISBLANK(sensor_data[[#This Row],[EC]]), sensor_data[[#This Row],[average]], sensor_data[[#This Row],[EC]])</f>
        <v>11.31</v>
      </c>
      <c r="S1912" t="str">
        <f>IF(sensor_data[[#This Row],[Filled Energy Consumption]]&gt;AVERAGE(sensor_data[Filled Energy Consumption]), "High", "Low")</f>
        <v>Low</v>
      </c>
      <c r="T1912" t="s">
        <v>428</v>
      </c>
      <c r="U1912" t="b">
        <v>1</v>
      </c>
      <c r="V1912">
        <v>16</v>
      </c>
      <c r="W1912">
        <v>1</v>
      </c>
      <c r="X1912" t="s">
        <v>14</v>
      </c>
    </row>
    <row r="1913" spans="1:24" x14ac:dyDescent="0.3">
      <c r="A1913" s="1">
        <v>45316.980486111112</v>
      </c>
      <c r="B1913" s="1" t="str">
        <f>TEXT(sensor_data[[#This Row],[Timestamp]], "MMMM")</f>
        <v>January</v>
      </c>
      <c r="C19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13" s="2">
        <f>MONTH(sensor_data[[#This Row],[Timestamp]])</f>
        <v>1</v>
      </c>
      <c r="E1913" s="2">
        <f>DAY(sensor_data[[#This Row],[Timestamp]])</f>
        <v>25</v>
      </c>
      <c r="F1913" t="s">
        <v>561</v>
      </c>
      <c r="H1913">
        <v>51.9</v>
      </c>
      <c r="I1913">
        <v>33.299999999999997</v>
      </c>
      <c r="J1913" t="b">
        <v>1</v>
      </c>
      <c r="K1913">
        <v>4</v>
      </c>
      <c r="L1913" t="str">
        <f>IF(sensor_data[[#This Row],[HVAC Setting]]&lt;=2, "Low", IF(sensor_data[[#This Row],[HVAC Setting]]=3, "Normal", "High"))</f>
        <v>High</v>
      </c>
      <c r="M1913">
        <v>21.65</v>
      </c>
      <c r="N1913">
        <v>21.65</v>
      </c>
      <c r="O1913">
        <f>(sensor_data[[#This Row],[Energy Consumption]]-AVERAGE(sensor_data[Energy Consumption]))/_xlfn.STDEV.P(sensor_data[Energy Consumption])</f>
        <v>2.8900892387132295E-3</v>
      </c>
      <c r="P1913" t="str">
        <f>IF(ABS(sensor_data[[#This Row],[z_zcore]])&gt;3, "Outlier", "Normal")</f>
        <v>Normal</v>
      </c>
      <c r="Q1913">
        <f>AVERAGEIF(sensor_data[Unit ID], sensor_data[[#This Row],[Unit ID]], sensor_data[EC])</f>
        <v>19.085588235294122</v>
      </c>
      <c r="R1913">
        <f>IF(ISBLANK(sensor_data[[#This Row],[EC]]), sensor_data[[#This Row],[average]], sensor_data[[#This Row],[EC]])</f>
        <v>21.65</v>
      </c>
      <c r="S1913" t="str">
        <f>IF(sensor_data[[#This Row],[Filled Energy Consumption]]&gt;AVERAGE(sensor_data[Filled Energy Consumption]), "High", "Low")</f>
        <v>High</v>
      </c>
      <c r="T1913" t="s">
        <v>361</v>
      </c>
      <c r="U1913" t="b">
        <v>1</v>
      </c>
      <c r="V1913">
        <v>12</v>
      </c>
      <c r="W1913">
        <v>0</v>
      </c>
      <c r="X1913" t="s">
        <v>19</v>
      </c>
    </row>
    <row r="1914" spans="1:24" x14ac:dyDescent="0.3">
      <c r="A1914" s="1">
        <v>45575.451990740738</v>
      </c>
      <c r="B1914" s="1" t="str">
        <f>TEXT(sensor_data[[#This Row],[Timestamp]], "MMMM")</f>
        <v>October</v>
      </c>
      <c r="C19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14" s="2">
        <f>MONTH(sensor_data[[#This Row],[Timestamp]])</f>
        <v>10</v>
      </c>
      <c r="E1914" s="2">
        <f>DAY(sensor_data[[#This Row],[Timestamp]])</f>
        <v>10</v>
      </c>
      <c r="F1914" t="s">
        <v>561</v>
      </c>
      <c r="H1914">
        <v>64.3</v>
      </c>
      <c r="I1914">
        <v>38.200000000000003</v>
      </c>
      <c r="J1914" t="b">
        <v>0</v>
      </c>
      <c r="K1914">
        <v>1</v>
      </c>
      <c r="L1914" t="str">
        <f>IF(sensor_data[[#This Row],[HVAC Setting]]&lt;=2, "Low", IF(sensor_data[[#This Row],[HVAC Setting]]=3, "Normal", "High"))</f>
        <v>Low</v>
      </c>
      <c r="M1914">
        <v>6</v>
      </c>
      <c r="N1914">
        <v>6</v>
      </c>
      <c r="O1914">
        <f>(sensor_data[[#This Row],[Energy Consumption]]-AVERAGE(sensor_data[Energy Consumption]))/_xlfn.STDEV.P(sensor_data[Energy Consumption])</f>
        <v>-0.17909308767204782</v>
      </c>
      <c r="P1914" t="str">
        <f>IF(ABS(sensor_data[[#This Row],[z_zcore]])&gt;3, "Outlier", "Normal")</f>
        <v>Normal</v>
      </c>
      <c r="Q1914">
        <f>AVERAGEIF(sensor_data[Unit ID], sensor_data[[#This Row],[Unit ID]], sensor_data[EC])</f>
        <v>19.085588235294122</v>
      </c>
      <c r="R1914">
        <f>IF(ISBLANK(sensor_data[[#This Row],[EC]]), sensor_data[[#This Row],[average]], sensor_data[[#This Row],[EC]])</f>
        <v>6</v>
      </c>
      <c r="S1914" t="str">
        <f>IF(sensor_data[[#This Row],[Filled Energy Consumption]]&gt;AVERAGE(sensor_data[Filled Energy Consumption]), "High", "Low")</f>
        <v>Low</v>
      </c>
      <c r="T1914" t="s">
        <v>503</v>
      </c>
      <c r="U1914" t="b">
        <v>0</v>
      </c>
      <c r="V1914">
        <v>17</v>
      </c>
      <c r="W1914">
        <v>0</v>
      </c>
      <c r="X1914" t="s">
        <v>19</v>
      </c>
    </row>
    <row r="1915" spans="1:24" x14ac:dyDescent="0.3">
      <c r="A1915" s="1">
        <v>45343.501944444448</v>
      </c>
      <c r="B1915" s="1" t="str">
        <f>TEXT(sensor_data[[#This Row],[Timestamp]], "MMMM")</f>
        <v>February</v>
      </c>
      <c r="C19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15" s="2">
        <f>MONTH(sensor_data[[#This Row],[Timestamp]])</f>
        <v>2</v>
      </c>
      <c r="E1915" s="2">
        <f>DAY(sensor_data[[#This Row],[Timestamp]])</f>
        <v>21</v>
      </c>
      <c r="F1915" t="s">
        <v>561</v>
      </c>
      <c r="H1915">
        <v>46.6</v>
      </c>
      <c r="I1915">
        <v>28.9</v>
      </c>
      <c r="J1915" t="b">
        <v>0</v>
      </c>
      <c r="K1915">
        <v>4</v>
      </c>
      <c r="L1915" t="str">
        <f>IF(sensor_data[[#This Row],[HVAC Setting]]&lt;=2, "Low", IF(sensor_data[[#This Row],[HVAC Setting]]=3, "Normal", "High"))</f>
        <v>High</v>
      </c>
      <c r="M1915">
        <v>22</v>
      </c>
      <c r="N1915">
        <v>22</v>
      </c>
      <c r="O1915">
        <f>(sensor_data[[#This Row],[Energy Consumption]]-AVERAGE(sensor_data[Energy Consumption]))/_xlfn.STDEV.P(sensor_data[Energy Consumption])</f>
        <v>6.9600005434267524E-3</v>
      </c>
      <c r="P1915" t="str">
        <f>IF(ABS(sensor_data[[#This Row],[z_zcore]])&gt;3, "Outlier", "Normal")</f>
        <v>Normal</v>
      </c>
      <c r="Q1915">
        <f>AVERAGEIF(sensor_data[Unit ID], sensor_data[[#This Row],[Unit ID]], sensor_data[EC])</f>
        <v>19.085588235294122</v>
      </c>
      <c r="R1915">
        <f>IF(ISBLANK(sensor_data[[#This Row],[EC]]), sensor_data[[#This Row],[average]], sensor_data[[#This Row],[EC]])</f>
        <v>22</v>
      </c>
      <c r="S1915" t="str">
        <f>IF(sensor_data[[#This Row],[Filled Energy Consumption]]&gt;AVERAGE(sensor_data[Filled Energy Consumption]), "High", "Low")</f>
        <v>High</v>
      </c>
      <c r="T1915" t="s">
        <v>406</v>
      </c>
      <c r="U1915" t="b">
        <v>0</v>
      </c>
      <c r="V1915">
        <v>15</v>
      </c>
      <c r="W1915">
        <v>0</v>
      </c>
      <c r="X1915" t="s">
        <v>14</v>
      </c>
    </row>
    <row r="1916" spans="1:24" x14ac:dyDescent="0.3">
      <c r="A1916" s="1">
        <v>45357.685023148151</v>
      </c>
      <c r="B1916" s="1" t="str">
        <f>TEXT(sensor_data[[#This Row],[Timestamp]], "MMMM")</f>
        <v>March</v>
      </c>
      <c r="C19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16" s="2">
        <f>MONTH(sensor_data[[#This Row],[Timestamp]])</f>
        <v>3</v>
      </c>
      <c r="E1916" s="2">
        <f>DAY(sensor_data[[#This Row],[Timestamp]])</f>
        <v>6</v>
      </c>
      <c r="F1916" t="s">
        <v>561</v>
      </c>
      <c r="H1916">
        <v>62.8</v>
      </c>
      <c r="I1916">
        <v>54.9</v>
      </c>
      <c r="J1916" t="b">
        <v>0</v>
      </c>
      <c r="K1916">
        <v>1</v>
      </c>
      <c r="L1916" t="str">
        <f>IF(sensor_data[[#This Row],[HVAC Setting]]&lt;=2, "Low", IF(sensor_data[[#This Row],[HVAC Setting]]=3, "Normal", "High"))</f>
        <v>Low</v>
      </c>
      <c r="M1916">
        <v>6</v>
      </c>
      <c r="N1916">
        <v>6</v>
      </c>
      <c r="O1916">
        <f>(sensor_data[[#This Row],[Energy Consumption]]-AVERAGE(sensor_data[Energy Consumption]))/_xlfn.STDEV.P(sensor_data[Energy Consumption])</f>
        <v>-0.17909308767204782</v>
      </c>
      <c r="P1916" t="str">
        <f>IF(ABS(sensor_data[[#This Row],[z_zcore]])&gt;3, "Outlier", "Normal")</f>
        <v>Normal</v>
      </c>
      <c r="Q1916">
        <f>AVERAGEIF(sensor_data[Unit ID], sensor_data[[#This Row],[Unit ID]], sensor_data[EC])</f>
        <v>19.085588235294122</v>
      </c>
      <c r="R1916">
        <f>IF(ISBLANK(sensor_data[[#This Row],[EC]]), sensor_data[[#This Row],[average]], sensor_data[[#This Row],[EC]])</f>
        <v>6</v>
      </c>
      <c r="S1916" t="str">
        <f>IF(sensor_data[[#This Row],[Filled Energy Consumption]]&gt;AVERAGE(sensor_data[Filled Energy Consumption]), "High", "Low")</f>
        <v>Low</v>
      </c>
      <c r="T1916" t="s">
        <v>170</v>
      </c>
      <c r="U1916" t="b">
        <v>0</v>
      </c>
      <c r="V1916">
        <v>5</v>
      </c>
      <c r="W1916">
        <v>0</v>
      </c>
      <c r="X1916" t="s">
        <v>14</v>
      </c>
    </row>
    <row r="1917" spans="1:24" x14ac:dyDescent="0.3">
      <c r="A1917" s="1">
        <v>45578.168333333335</v>
      </c>
      <c r="B1917" s="1" t="str">
        <f>TEXT(sensor_data[[#This Row],[Timestamp]], "MMMM")</f>
        <v>October</v>
      </c>
      <c r="C19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17" s="2">
        <f>MONTH(sensor_data[[#This Row],[Timestamp]])</f>
        <v>10</v>
      </c>
      <c r="E1917" s="2">
        <f>DAY(sensor_data[[#This Row],[Timestamp]])</f>
        <v>13</v>
      </c>
      <c r="F1917" t="s">
        <v>561</v>
      </c>
      <c r="H1917">
        <v>77</v>
      </c>
      <c r="I1917">
        <v>58.4</v>
      </c>
      <c r="J1917" t="b">
        <v>1</v>
      </c>
      <c r="K1917">
        <v>1.5</v>
      </c>
      <c r="L1917" t="str">
        <f>IF(sensor_data[[#This Row],[HVAC Setting]]&lt;=2, "Low", IF(sensor_data[[#This Row],[HVAC Setting]]=3, "Normal", "High"))</f>
        <v>Low</v>
      </c>
      <c r="M1917">
        <v>9.18</v>
      </c>
      <c r="N1917">
        <v>9.18</v>
      </c>
      <c r="O1917">
        <f>(sensor_data[[#This Row],[Energy Consumption]]-AVERAGE(sensor_data[Energy Consumption]))/_xlfn.STDEV.P(sensor_data[Energy Consumption])</f>
        <v>-0.14211503638922224</v>
      </c>
      <c r="P1917" t="str">
        <f>IF(ABS(sensor_data[[#This Row],[z_zcore]])&gt;3, "Outlier", "Normal")</f>
        <v>Normal</v>
      </c>
      <c r="Q1917">
        <f>AVERAGEIF(sensor_data[Unit ID], sensor_data[[#This Row],[Unit ID]], sensor_data[EC])</f>
        <v>19.085588235294122</v>
      </c>
      <c r="R1917">
        <f>IF(ISBLANK(sensor_data[[#This Row],[EC]]), sensor_data[[#This Row],[average]], sensor_data[[#This Row],[EC]])</f>
        <v>9.18</v>
      </c>
      <c r="S1917" t="str">
        <f>IF(sensor_data[[#This Row],[Filled Energy Consumption]]&gt;AVERAGE(sensor_data[Filled Energy Consumption]), "High", "Low")</f>
        <v>Low</v>
      </c>
      <c r="T1917" t="s">
        <v>372</v>
      </c>
      <c r="U1917" t="b">
        <v>1</v>
      </c>
      <c r="V1917">
        <v>21</v>
      </c>
      <c r="W1917">
        <v>1</v>
      </c>
      <c r="X1917" t="s">
        <v>17</v>
      </c>
    </row>
    <row r="1918" spans="1:24" x14ac:dyDescent="0.3">
      <c r="A1918" s="1">
        <v>45506.746504629627</v>
      </c>
      <c r="B1918" s="1" t="str">
        <f>TEXT(sensor_data[[#This Row],[Timestamp]], "MMMM")</f>
        <v>August</v>
      </c>
      <c r="C19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18" s="2">
        <f>MONTH(sensor_data[[#This Row],[Timestamp]])</f>
        <v>8</v>
      </c>
      <c r="E1918" s="2">
        <f>DAY(sensor_data[[#This Row],[Timestamp]])</f>
        <v>2</v>
      </c>
      <c r="F1918" t="s">
        <v>561</v>
      </c>
      <c r="H1918">
        <v>92</v>
      </c>
      <c r="I1918">
        <v>68.2</v>
      </c>
      <c r="J1918" t="b">
        <v>1</v>
      </c>
      <c r="K1918">
        <v>4</v>
      </c>
      <c r="L1918" t="str">
        <f>IF(sensor_data[[#This Row],[HVAC Setting]]&lt;=2, "Low", IF(sensor_data[[#This Row],[HVAC Setting]]=3, "Normal", "High"))</f>
        <v>High</v>
      </c>
      <c r="M1918">
        <v>26.73</v>
      </c>
      <c r="N1918">
        <v>26.73</v>
      </c>
      <c r="O1918">
        <f>(sensor_data[[#This Row],[Energy Consumption]]-AVERAGE(sensor_data[Energy Consumption]))/_xlfn.STDEV.P(sensor_data[Energy Consumption])</f>
        <v>6.1961944747126428E-2</v>
      </c>
      <c r="P1918" t="str">
        <f>IF(ABS(sensor_data[[#This Row],[z_zcore]])&gt;3, "Outlier", "Normal")</f>
        <v>Normal</v>
      </c>
      <c r="Q1918">
        <f>AVERAGEIF(sensor_data[Unit ID], sensor_data[[#This Row],[Unit ID]], sensor_data[EC])</f>
        <v>19.085588235294122</v>
      </c>
      <c r="R1918">
        <f>IF(ISBLANK(sensor_data[[#This Row],[EC]]), sensor_data[[#This Row],[average]], sensor_data[[#This Row],[EC]])</f>
        <v>26.73</v>
      </c>
      <c r="S1918" t="str">
        <f>IF(sensor_data[[#This Row],[Filled Energy Consumption]]&gt;AVERAGE(sensor_data[Filled Energy Consumption]), "High", "Low")</f>
        <v>High</v>
      </c>
      <c r="T1918" t="s">
        <v>335</v>
      </c>
      <c r="U1918" t="b">
        <v>1</v>
      </c>
      <c r="V1918">
        <v>14</v>
      </c>
      <c r="W1918">
        <v>1</v>
      </c>
      <c r="X1918" t="s">
        <v>14</v>
      </c>
    </row>
    <row r="1919" spans="1:24" x14ac:dyDescent="0.3">
      <c r="A1919" s="1">
        <v>45573.302569444444</v>
      </c>
      <c r="B1919" s="1" t="str">
        <f>TEXT(sensor_data[[#This Row],[Timestamp]], "MMMM")</f>
        <v>October</v>
      </c>
      <c r="C19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19" s="2">
        <f>MONTH(sensor_data[[#This Row],[Timestamp]])</f>
        <v>10</v>
      </c>
      <c r="E1919" s="2">
        <f>DAY(sensor_data[[#This Row],[Timestamp]])</f>
        <v>8</v>
      </c>
      <c r="F1919" t="s">
        <v>561</v>
      </c>
      <c r="H1919">
        <v>82.1</v>
      </c>
      <c r="I1919">
        <v>36.299999999999997</v>
      </c>
      <c r="J1919" t="b">
        <v>1</v>
      </c>
      <c r="K1919">
        <v>4</v>
      </c>
      <c r="L1919" t="str">
        <f>IF(sensor_data[[#This Row],[HVAC Setting]]&lt;=2, "Low", IF(sensor_data[[#This Row],[HVAC Setting]]=3, "Normal", "High"))</f>
        <v>High</v>
      </c>
      <c r="M1919">
        <v>22.39</v>
      </c>
      <c r="N1919">
        <v>22.39</v>
      </c>
      <c r="O1919">
        <f>(sensor_data[[#This Row],[Energy Consumption]]-AVERAGE(sensor_data[Energy Consumption]))/_xlfn.STDEV.P(sensor_data[Energy Consumption])</f>
        <v>1.1495044568678952E-2</v>
      </c>
      <c r="P1919" t="str">
        <f>IF(ABS(sensor_data[[#This Row],[z_zcore]])&gt;3, "Outlier", "Normal")</f>
        <v>Normal</v>
      </c>
      <c r="Q1919">
        <f>AVERAGEIF(sensor_data[Unit ID], sensor_data[[#This Row],[Unit ID]], sensor_data[EC])</f>
        <v>19.085588235294122</v>
      </c>
      <c r="R1919">
        <f>IF(ISBLANK(sensor_data[[#This Row],[EC]]), sensor_data[[#This Row],[average]], sensor_data[[#This Row],[EC]])</f>
        <v>22.39</v>
      </c>
      <c r="S1919" t="str">
        <f>IF(sensor_data[[#This Row],[Filled Energy Consumption]]&gt;AVERAGE(sensor_data[Filled Energy Consumption]), "High", "Low")</f>
        <v>High</v>
      </c>
      <c r="T1919" t="s">
        <v>284</v>
      </c>
      <c r="U1919" t="b">
        <v>1</v>
      </c>
      <c r="V1919">
        <v>4</v>
      </c>
      <c r="W1919">
        <v>1</v>
      </c>
      <c r="X1919" t="s">
        <v>14</v>
      </c>
    </row>
    <row r="1920" spans="1:24" x14ac:dyDescent="0.3">
      <c r="A1920" s="1">
        <v>45599.361851851849</v>
      </c>
      <c r="B1920" s="1" t="str">
        <f>TEXT(sensor_data[[#This Row],[Timestamp]], "MMMM")</f>
        <v>November</v>
      </c>
      <c r="C19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0" s="2">
        <f>MONTH(sensor_data[[#This Row],[Timestamp]])</f>
        <v>11</v>
      </c>
      <c r="E1920" s="2">
        <f>DAY(sensor_data[[#This Row],[Timestamp]])</f>
        <v>3</v>
      </c>
      <c r="F1920" t="s">
        <v>561</v>
      </c>
      <c r="H1920">
        <v>82.9</v>
      </c>
      <c r="I1920">
        <v>57.7</v>
      </c>
      <c r="J1920" t="b">
        <v>1</v>
      </c>
      <c r="K1920">
        <v>4.5</v>
      </c>
      <c r="L1920" t="str">
        <f>IF(sensor_data[[#This Row],[HVAC Setting]]&lt;=2, "Low", IF(sensor_data[[#This Row],[HVAC Setting]]=3, "Normal", "High"))</f>
        <v>High</v>
      </c>
      <c r="M1920">
        <v>26.08</v>
      </c>
      <c r="N1920">
        <v>26.08</v>
      </c>
      <c r="O1920">
        <f>(sensor_data[[#This Row],[Energy Consumption]]-AVERAGE(sensor_data[Energy Consumption]))/_xlfn.STDEV.P(sensor_data[Energy Consumption])</f>
        <v>5.4403538038372751E-2</v>
      </c>
      <c r="P1920" t="str">
        <f>IF(ABS(sensor_data[[#This Row],[z_zcore]])&gt;3, "Outlier", "Normal")</f>
        <v>Normal</v>
      </c>
      <c r="Q1920">
        <f>AVERAGEIF(sensor_data[Unit ID], sensor_data[[#This Row],[Unit ID]], sensor_data[EC])</f>
        <v>19.085588235294122</v>
      </c>
      <c r="R1920">
        <f>IF(ISBLANK(sensor_data[[#This Row],[EC]]), sensor_data[[#This Row],[average]], sensor_data[[#This Row],[EC]])</f>
        <v>26.08</v>
      </c>
      <c r="S1920" t="str">
        <f>IF(sensor_data[[#This Row],[Filled Energy Consumption]]&gt;AVERAGE(sensor_data[Filled Energy Consumption]), "High", "Low")</f>
        <v>High</v>
      </c>
      <c r="T1920" t="s">
        <v>32</v>
      </c>
      <c r="U1920" t="b">
        <v>1</v>
      </c>
      <c r="V1920">
        <v>11</v>
      </c>
      <c r="W1920">
        <v>0</v>
      </c>
      <c r="X1920" t="s">
        <v>19</v>
      </c>
    </row>
    <row r="1921" spans="1:24" x14ac:dyDescent="0.3">
      <c r="A1921" s="1">
        <v>45522.253692129627</v>
      </c>
      <c r="B1921" s="1" t="str">
        <f>TEXT(sensor_data[[#This Row],[Timestamp]], "MMMM")</f>
        <v>August</v>
      </c>
      <c r="C19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1" s="2">
        <f>MONTH(sensor_data[[#This Row],[Timestamp]])</f>
        <v>8</v>
      </c>
      <c r="E1921" s="2">
        <f>DAY(sensor_data[[#This Row],[Timestamp]])</f>
        <v>18</v>
      </c>
      <c r="F1921" t="s">
        <v>561</v>
      </c>
      <c r="H1921">
        <v>96.6</v>
      </c>
      <c r="I1921">
        <v>54.6</v>
      </c>
      <c r="J1921" t="b">
        <v>1</v>
      </c>
      <c r="K1921">
        <v>3.5</v>
      </c>
      <c r="L1921" t="str">
        <f>IF(sensor_data[[#This Row],[HVAC Setting]]&lt;=2, "Low", IF(sensor_data[[#This Row],[HVAC Setting]]=3, "Normal", "High"))</f>
        <v>High</v>
      </c>
      <c r="M1921">
        <v>23.18</v>
      </c>
      <c r="N1921">
        <v>23.18</v>
      </c>
      <c r="O1921">
        <f>(sensor_data[[#This Row],[Energy Consumption]]-AVERAGE(sensor_data[Energy Consumption]))/_xlfn.STDEV.P(sensor_data[Energy Consumption])</f>
        <v>2.0681415799317999E-2</v>
      </c>
      <c r="P1921" t="str">
        <f>IF(ABS(sensor_data[[#This Row],[z_zcore]])&gt;3, "Outlier", "Normal")</f>
        <v>Normal</v>
      </c>
      <c r="Q1921">
        <f>AVERAGEIF(sensor_data[Unit ID], sensor_data[[#This Row],[Unit ID]], sensor_data[EC])</f>
        <v>19.085588235294122</v>
      </c>
      <c r="R1921">
        <f>IF(ISBLANK(sensor_data[[#This Row],[EC]]), sensor_data[[#This Row],[average]], sensor_data[[#This Row],[EC]])</f>
        <v>23.18</v>
      </c>
      <c r="S1921" t="str">
        <f>IF(sensor_data[[#This Row],[Filled Energy Consumption]]&gt;AVERAGE(sensor_data[Filled Energy Consumption]), "High", "Low")</f>
        <v>High</v>
      </c>
      <c r="T1921" t="s">
        <v>360</v>
      </c>
      <c r="U1921" t="b">
        <v>1</v>
      </c>
      <c r="V1921">
        <v>21</v>
      </c>
      <c r="W1921">
        <v>1</v>
      </c>
      <c r="X1921" t="s">
        <v>19</v>
      </c>
    </row>
    <row r="1922" spans="1:24" x14ac:dyDescent="0.3">
      <c r="A1922" s="1">
        <v>45521.384814814817</v>
      </c>
      <c r="B1922" s="1" t="str">
        <f>TEXT(sensor_data[[#This Row],[Timestamp]], "MMMM")</f>
        <v>August</v>
      </c>
      <c r="C19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2" s="2">
        <f>MONTH(sensor_data[[#This Row],[Timestamp]])</f>
        <v>8</v>
      </c>
      <c r="E1922" s="2">
        <f>DAY(sensor_data[[#This Row],[Timestamp]])</f>
        <v>17</v>
      </c>
      <c r="F1922" t="s">
        <v>585</v>
      </c>
      <c r="H1922">
        <v>84.1</v>
      </c>
      <c r="I1922">
        <v>42.9</v>
      </c>
      <c r="J1922" t="b">
        <v>0</v>
      </c>
      <c r="K1922">
        <v>4.5</v>
      </c>
      <c r="L1922" t="str">
        <f>IF(sensor_data[[#This Row],[HVAC Setting]]&lt;=2, "Low", IF(sensor_data[[#This Row],[HVAC Setting]]=3, "Normal", "High"))</f>
        <v>High</v>
      </c>
      <c r="M1922">
        <v>24.68</v>
      </c>
      <c r="N1922">
        <v>24.68</v>
      </c>
      <c r="O1922">
        <f>(sensor_data[[#This Row],[Energy Consumption]]-AVERAGE(sensor_data[Energy Consumption]))/_xlfn.STDEV.P(sensor_data[Energy Consumption])</f>
        <v>3.8123892819518737E-2</v>
      </c>
      <c r="P1922" t="str">
        <f>IF(ABS(sensor_data[[#This Row],[z_zcore]])&gt;3, "Outlier", "Normal")</f>
        <v>Normal</v>
      </c>
      <c r="Q1922">
        <f>AVERAGEIF(sensor_data[Unit ID], sensor_data[[#This Row],[Unit ID]], sensor_data[EC])</f>
        <v>20.415555555555557</v>
      </c>
      <c r="R1922">
        <f>IF(ISBLANK(sensor_data[[#This Row],[EC]]), sensor_data[[#This Row],[average]], sensor_data[[#This Row],[EC]])</f>
        <v>24.68</v>
      </c>
      <c r="S1922" t="str">
        <f>IF(sensor_data[[#This Row],[Filled Energy Consumption]]&gt;AVERAGE(sensor_data[Filled Energy Consumption]), "High", "Low")</f>
        <v>High</v>
      </c>
      <c r="T1922" t="s">
        <v>171</v>
      </c>
      <c r="U1922" t="b">
        <v>0</v>
      </c>
      <c r="V1922">
        <v>6</v>
      </c>
      <c r="W1922">
        <v>0</v>
      </c>
      <c r="X1922" t="s">
        <v>14</v>
      </c>
    </row>
    <row r="1923" spans="1:24" x14ac:dyDescent="0.3">
      <c r="A1923" s="1">
        <v>45507.314513888887</v>
      </c>
      <c r="B1923" s="1" t="str">
        <f>TEXT(sensor_data[[#This Row],[Timestamp]], "MMMM")</f>
        <v>August</v>
      </c>
      <c r="C19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3" s="2">
        <f>MONTH(sensor_data[[#This Row],[Timestamp]])</f>
        <v>8</v>
      </c>
      <c r="E1923" s="2">
        <f>DAY(sensor_data[[#This Row],[Timestamp]])</f>
        <v>3</v>
      </c>
      <c r="F1923" t="s">
        <v>585</v>
      </c>
      <c r="H1923">
        <v>97.5</v>
      </c>
      <c r="I1923">
        <v>68.400000000000006</v>
      </c>
      <c r="J1923" t="b">
        <v>0</v>
      </c>
      <c r="K1923">
        <v>2.5</v>
      </c>
      <c r="L1923" t="str">
        <f>IF(sensor_data[[#This Row],[HVAC Setting]]&lt;=2, "Low", IF(sensor_data[[#This Row],[HVAC Setting]]=3, "Normal", "High"))</f>
        <v>High</v>
      </c>
      <c r="M1923">
        <v>15.23</v>
      </c>
      <c r="N1923">
        <v>15.23</v>
      </c>
      <c r="O1923">
        <f>(sensor_data[[#This Row],[Energy Consumption]]-AVERAGE(sensor_data[Energy Consumption]))/_xlfn.STDEV.P(sensor_data[Energy Consumption])</f>
        <v>-7.1763712407745914E-2</v>
      </c>
      <c r="P1923" t="str">
        <f>IF(ABS(sensor_data[[#This Row],[z_zcore]])&gt;3, "Outlier", "Normal")</f>
        <v>Normal</v>
      </c>
      <c r="Q1923">
        <f>AVERAGEIF(sensor_data[Unit ID], sensor_data[[#This Row],[Unit ID]], sensor_data[EC])</f>
        <v>20.415555555555557</v>
      </c>
      <c r="R1923">
        <f>IF(ISBLANK(sensor_data[[#This Row],[EC]]), sensor_data[[#This Row],[average]], sensor_data[[#This Row],[EC]])</f>
        <v>15.23</v>
      </c>
      <c r="S1923" t="str">
        <f>IF(sensor_data[[#This Row],[Filled Energy Consumption]]&gt;AVERAGE(sensor_data[Filled Energy Consumption]), "High", "Low")</f>
        <v>Low</v>
      </c>
      <c r="T1923" t="s">
        <v>110</v>
      </c>
      <c r="U1923" t="b">
        <v>0</v>
      </c>
      <c r="V1923">
        <v>1</v>
      </c>
      <c r="W1923">
        <v>0</v>
      </c>
      <c r="X1923" t="s">
        <v>17</v>
      </c>
    </row>
    <row r="1924" spans="1:24" x14ac:dyDescent="0.3">
      <c r="A1924" s="1">
        <v>45543.251192129632</v>
      </c>
      <c r="B1924" s="1" t="str">
        <f>TEXT(sensor_data[[#This Row],[Timestamp]], "MMMM")</f>
        <v>September</v>
      </c>
      <c r="C19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4" s="2">
        <f>MONTH(sensor_data[[#This Row],[Timestamp]])</f>
        <v>9</v>
      </c>
      <c r="E1924" s="2">
        <f>DAY(sensor_data[[#This Row],[Timestamp]])</f>
        <v>8</v>
      </c>
      <c r="F1924" t="s">
        <v>585</v>
      </c>
      <c r="H1924">
        <v>72.2</v>
      </c>
      <c r="I1924">
        <v>59.9</v>
      </c>
      <c r="J1924" t="b">
        <v>1</v>
      </c>
      <c r="K1924">
        <v>3.5</v>
      </c>
      <c r="L1924" t="str">
        <f>IF(sensor_data[[#This Row],[HVAC Setting]]&lt;=2, "Low", IF(sensor_data[[#This Row],[HVAC Setting]]=3, "Normal", "High"))</f>
        <v>High</v>
      </c>
      <c r="M1924">
        <v>21.46</v>
      </c>
      <c r="N1924">
        <v>21.46</v>
      </c>
      <c r="O1924">
        <f>(sensor_data[[#This Row],[Energy Consumption]]-AVERAGE(sensor_data[Energy Consumption]))/_xlfn.STDEV.P(sensor_data[Energy Consumption])</f>
        <v>6.8070881615449547E-4</v>
      </c>
      <c r="P1924" t="str">
        <f>IF(ABS(sensor_data[[#This Row],[z_zcore]])&gt;3, "Outlier", "Normal")</f>
        <v>Normal</v>
      </c>
      <c r="Q1924">
        <f>AVERAGEIF(sensor_data[Unit ID], sensor_data[[#This Row],[Unit ID]], sensor_data[EC])</f>
        <v>20.415555555555557</v>
      </c>
      <c r="R1924">
        <f>IF(ISBLANK(sensor_data[[#This Row],[EC]]), sensor_data[[#This Row],[average]], sensor_data[[#This Row],[EC]])</f>
        <v>21.46</v>
      </c>
      <c r="S1924" t="str">
        <f>IF(sensor_data[[#This Row],[Filled Energy Consumption]]&gt;AVERAGE(sensor_data[Filled Energy Consumption]), "High", "Low")</f>
        <v>High</v>
      </c>
      <c r="T1924" t="s">
        <v>393</v>
      </c>
      <c r="U1924" t="b">
        <v>1</v>
      </c>
      <c r="V1924">
        <v>12</v>
      </c>
      <c r="W1924">
        <v>1</v>
      </c>
      <c r="X1924" t="s">
        <v>19</v>
      </c>
    </row>
    <row r="1925" spans="1:24" x14ac:dyDescent="0.3">
      <c r="A1925" s="1">
        <v>45521.373495370368</v>
      </c>
      <c r="B1925" s="1" t="str">
        <f>TEXT(sensor_data[[#This Row],[Timestamp]], "MMMM")</f>
        <v>August</v>
      </c>
      <c r="C19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5" s="2">
        <f>MONTH(sensor_data[[#This Row],[Timestamp]])</f>
        <v>8</v>
      </c>
      <c r="E1925" s="2">
        <f>DAY(sensor_data[[#This Row],[Timestamp]])</f>
        <v>17</v>
      </c>
      <c r="F1925" t="s">
        <v>585</v>
      </c>
      <c r="H1925">
        <v>97.8</v>
      </c>
      <c r="I1925">
        <v>43.6</v>
      </c>
      <c r="J1925" t="b">
        <v>1</v>
      </c>
      <c r="K1925">
        <v>5</v>
      </c>
      <c r="L1925" t="str">
        <f>IF(sensor_data[[#This Row],[HVAC Setting]]&lt;=2, "Low", IF(sensor_data[[#This Row],[HVAC Setting]]=3, "Normal", "High"))</f>
        <v>High</v>
      </c>
      <c r="M1925">
        <v>30.91</v>
      </c>
      <c r="N1925">
        <v>30.91</v>
      </c>
      <c r="O1925">
        <f>(sensor_data[[#This Row],[Energy Consumption]]-AVERAGE(sensor_data[Energy Consumption]))/_xlfn.STDEV.P(sensor_data[Energy Consumption])</f>
        <v>0.11056831404341916</v>
      </c>
      <c r="P1925" t="str">
        <f>IF(ABS(sensor_data[[#This Row],[z_zcore]])&gt;3, "Outlier", "Normal")</f>
        <v>Normal</v>
      </c>
      <c r="Q1925">
        <f>AVERAGEIF(sensor_data[Unit ID], sensor_data[[#This Row],[Unit ID]], sensor_data[EC])</f>
        <v>20.415555555555557</v>
      </c>
      <c r="R1925">
        <f>IF(ISBLANK(sensor_data[[#This Row],[EC]]), sensor_data[[#This Row],[average]], sensor_data[[#This Row],[EC]])</f>
        <v>30.91</v>
      </c>
      <c r="S1925" t="str">
        <f>IF(sensor_data[[#This Row],[Filled Energy Consumption]]&gt;AVERAGE(sensor_data[Filled Energy Consumption]), "High", "Low")</f>
        <v>High</v>
      </c>
      <c r="T1925" t="s">
        <v>88</v>
      </c>
      <c r="U1925" t="b">
        <v>1</v>
      </c>
      <c r="V1925">
        <v>12</v>
      </c>
      <c r="W1925">
        <v>1</v>
      </c>
      <c r="X1925" t="s">
        <v>17</v>
      </c>
    </row>
    <row r="1926" spans="1:24" x14ac:dyDescent="0.3">
      <c r="A1926" s="1">
        <v>45481.227303240739</v>
      </c>
      <c r="B1926" s="1" t="str">
        <f>TEXT(sensor_data[[#This Row],[Timestamp]], "MMMM")</f>
        <v>July</v>
      </c>
      <c r="C19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6" s="2">
        <f>MONTH(sensor_data[[#This Row],[Timestamp]])</f>
        <v>7</v>
      </c>
      <c r="E1926" s="2">
        <f>DAY(sensor_data[[#This Row],[Timestamp]])</f>
        <v>8</v>
      </c>
      <c r="F1926" t="s">
        <v>585</v>
      </c>
      <c r="H1926">
        <v>88.5</v>
      </c>
      <c r="I1926">
        <v>50.6</v>
      </c>
      <c r="J1926" t="b">
        <v>0</v>
      </c>
      <c r="K1926">
        <v>3</v>
      </c>
      <c r="L1926" t="str">
        <f>IF(sensor_data[[#This Row],[HVAC Setting]]&lt;=2, "Low", IF(sensor_data[[#This Row],[HVAC Setting]]=3, "Normal", "High"))</f>
        <v>Normal</v>
      </c>
      <c r="M1926">
        <v>18</v>
      </c>
      <c r="N1926">
        <v>18</v>
      </c>
      <c r="O1926">
        <f>(sensor_data[[#This Row],[Energy Consumption]]-AVERAGE(sensor_data[Energy Consumption]))/_xlfn.STDEV.P(sensor_data[Energy Consumption])</f>
        <v>-3.9553271510441891E-2</v>
      </c>
      <c r="P1926" t="str">
        <f>IF(ABS(sensor_data[[#This Row],[z_zcore]])&gt;3, "Outlier", "Normal")</f>
        <v>Normal</v>
      </c>
      <c r="Q1926">
        <f>AVERAGEIF(sensor_data[Unit ID], sensor_data[[#This Row],[Unit ID]], sensor_data[EC])</f>
        <v>20.415555555555557</v>
      </c>
      <c r="R1926">
        <f>IF(ISBLANK(sensor_data[[#This Row],[EC]]), sensor_data[[#This Row],[average]], sensor_data[[#This Row],[EC]])</f>
        <v>18</v>
      </c>
      <c r="S1926" t="str">
        <f>IF(sensor_data[[#This Row],[Filled Energy Consumption]]&gt;AVERAGE(sensor_data[Filled Energy Consumption]), "High", "Low")</f>
        <v>High</v>
      </c>
      <c r="T1926" t="s">
        <v>47</v>
      </c>
      <c r="U1926" t="b">
        <v>0</v>
      </c>
      <c r="V1926">
        <v>3</v>
      </c>
      <c r="W1926">
        <v>1</v>
      </c>
      <c r="X1926" t="s">
        <v>14</v>
      </c>
    </row>
    <row r="1927" spans="1:24" x14ac:dyDescent="0.3">
      <c r="A1927" s="1">
        <v>45603.341354166667</v>
      </c>
      <c r="B1927" s="1" t="str">
        <f>TEXT(sensor_data[[#This Row],[Timestamp]], "MMMM")</f>
        <v>November</v>
      </c>
      <c r="C19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27" s="2">
        <f>MONTH(sensor_data[[#This Row],[Timestamp]])</f>
        <v>11</v>
      </c>
      <c r="E1927" s="2">
        <f>DAY(sensor_data[[#This Row],[Timestamp]])</f>
        <v>7</v>
      </c>
      <c r="F1927" t="s">
        <v>585</v>
      </c>
      <c r="H1927">
        <v>65.8</v>
      </c>
      <c r="I1927">
        <v>51.7</v>
      </c>
      <c r="J1927" t="b">
        <v>0</v>
      </c>
      <c r="K1927">
        <v>2</v>
      </c>
      <c r="L1927" t="str">
        <f>IF(sensor_data[[#This Row],[HVAC Setting]]&lt;=2, "Low", IF(sensor_data[[#This Row],[HVAC Setting]]=3, "Normal", "High"))</f>
        <v>Low</v>
      </c>
      <c r="M1927">
        <v>10</v>
      </c>
      <c r="N1927">
        <v>10</v>
      </c>
      <c r="O1927">
        <f>(sensor_data[[#This Row],[Energy Consumption]]-AVERAGE(sensor_data[Energy Consumption]))/_xlfn.STDEV.P(sensor_data[Energy Consumption])</f>
        <v>-0.13257981561817916</v>
      </c>
      <c r="P1927" t="str">
        <f>IF(ABS(sensor_data[[#This Row],[z_zcore]])&gt;3, "Outlier", "Normal")</f>
        <v>Normal</v>
      </c>
      <c r="Q1927">
        <f>AVERAGEIF(sensor_data[Unit ID], sensor_data[[#This Row],[Unit ID]], sensor_data[EC])</f>
        <v>20.415555555555557</v>
      </c>
      <c r="R1927">
        <f>IF(ISBLANK(sensor_data[[#This Row],[EC]]), sensor_data[[#This Row],[average]], sensor_data[[#This Row],[EC]])</f>
        <v>10</v>
      </c>
      <c r="S1927" t="str">
        <f>IF(sensor_data[[#This Row],[Filled Energy Consumption]]&gt;AVERAGE(sensor_data[Filled Energy Consumption]), "High", "Low")</f>
        <v>Low</v>
      </c>
      <c r="T1927" t="s">
        <v>537</v>
      </c>
      <c r="U1927" t="b">
        <v>0</v>
      </c>
      <c r="V1927">
        <v>7</v>
      </c>
      <c r="W1927">
        <v>0</v>
      </c>
      <c r="X1927" t="s">
        <v>17</v>
      </c>
    </row>
    <row r="1928" spans="1:24" x14ac:dyDescent="0.3">
      <c r="A1928" s="1">
        <v>45646.922349537039</v>
      </c>
      <c r="B1928" s="1" t="str">
        <f>TEXT(sensor_data[[#This Row],[Timestamp]], "MMMM")</f>
        <v>December</v>
      </c>
      <c r="C19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28" s="2">
        <f>MONTH(sensor_data[[#This Row],[Timestamp]])</f>
        <v>12</v>
      </c>
      <c r="E1928" s="2">
        <f>DAY(sensor_data[[#This Row],[Timestamp]])</f>
        <v>20</v>
      </c>
      <c r="F1928" t="s">
        <v>585</v>
      </c>
      <c r="H1928">
        <v>52.1</v>
      </c>
      <c r="I1928">
        <v>33.700000000000003</v>
      </c>
      <c r="J1928" t="b">
        <v>1</v>
      </c>
      <c r="K1928">
        <v>5</v>
      </c>
      <c r="L1928" t="str">
        <f>IF(sensor_data[[#This Row],[HVAC Setting]]&lt;=2, "Low", IF(sensor_data[[#This Row],[HVAC Setting]]=3, "Normal", "High"))</f>
        <v>High</v>
      </c>
      <c r="M1928">
        <v>26.85</v>
      </c>
      <c r="N1928">
        <v>26.85</v>
      </c>
      <c r="O1928">
        <f>(sensor_data[[#This Row],[Energy Consumption]]-AVERAGE(sensor_data[Energy Consumption]))/_xlfn.STDEV.P(sensor_data[Energy Consumption])</f>
        <v>6.3357342908742495E-2</v>
      </c>
      <c r="P1928" t="str">
        <f>IF(ABS(sensor_data[[#This Row],[z_zcore]])&gt;3, "Outlier", "Normal")</f>
        <v>Normal</v>
      </c>
      <c r="Q1928">
        <f>AVERAGEIF(sensor_data[Unit ID], sensor_data[[#This Row],[Unit ID]], sensor_data[EC])</f>
        <v>20.415555555555557</v>
      </c>
      <c r="R1928">
        <f>IF(ISBLANK(sensor_data[[#This Row],[EC]]), sensor_data[[#This Row],[average]], sensor_data[[#This Row],[EC]])</f>
        <v>26.85</v>
      </c>
      <c r="S1928" t="str">
        <f>IF(sensor_data[[#This Row],[Filled Energy Consumption]]&gt;AVERAGE(sensor_data[Filled Energy Consumption]), "High", "Low")</f>
        <v>High</v>
      </c>
      <c r="T1928" t="s">
        <v>496</v>
      </c>
      <c r="U1928" t="b">
        <v>1</v>
      </c>
      <c r="V1928">
        <v>15</v>
      </c>
      <c r="W1928">
        <v>1</v>
      </c>
      <c r="X1928" t="s">
        <v>17</v>
      </c>
    </row>
    <row r="1929" spans="1:24" x14ac:dyDescent="0.3">
      <c r="A1929" s="1">
        <v>45505.824675925927</v>
      </c>
      <c r="B1929" s="1" t="str">
        <f>TEXT(sensor_data[[#This Row],[Timestamp]], "MMMM")</f>
        <v>August</v>
      </c>
      <c r="C19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29" s="2">
        <f>MONTH(sensor_data[[#This Row],[Timestamp]])</f>
        <v>8</v>
      </c>
      <c r="E1929" s="2">
        <f>DAY(sensor_data[[#This Row],[Timestamp]])</f>
        <v>1</v>
      </c>
      <c r="F1929" t="s">
        <v>585</v>
      </c>
      <c r="H1929">
        <v>97.1</v>
      </c>
      <c r="I1929">
        <v>41.7</v>
      </c>
      <c r="J1929" t="b">
        <v>1</v>
      </c>
      <c r="K1929">
        <v>4</v>
      </c>
      <c r="L1929" t="str">
        <f>IF(sensor_data[[#This Row],[HVAC Setting]]&lt;=2, "Low", IF(sensor_data[[#This Row],[HVAC Setting]]=3, "Normal", "High"))</f>
        <v>High</v>
      </c>
      <c r="M1929">
        <v>2730</v>
      </c>
      <c r="O1929">
        <f>(sensor_data[[#This Row],[Energy Consumption]]-AVERAGE(sensor_data[Energy Consumption]))/_xlfn.STDEV.P(sensor_data[Energy Consumption])</f>
        <v>31.496445181012497</v>
      </c>
      <c r="P1929" t="str">
        <f>IF(ABS(sensor_data[[#This Row],[z_zcore]])&gt;3, "Outlier", "Normal")</f>
        <v>Outlier</v>
      </c>
      <c r="Q1929">
        <f>AVERAGEIF(sensor_data[Unit ID], sensor_data[[#This Row],[Unit ID]], sensor_data[EC])</f>
        <v>20.415555555555557</v>
      </c>
      <c r="R1929">
        <f>IF(ISBLANK(sensor_data[[#This Row],[EC]]), sensor_data[[#This Row],[average]], sensor_data[[#This Row],[EC]])</f>
        <v>20.415555555555557</v>
      </c>
      <c r="S1929" t="str">
        <f>IF(sensor_data[[#This Row],[Filled Energy Consumption]]&gt;AVERAGE(sensor_data[Filled Energy Consumption]), "High", "Low")</f>
        <v>High</v>
      </c>
      <c r="T1929" t="s">
        <v>99</v>
      </c>
      <c r="U1929" t="b">
        <v>1</v>
      </c>
      <c r="V1929">
        <v>22</v>
      </c>
      <c r="W1929">
        <v>1</v>
      </c>
      <c r="X1929" t="s">
        <v>19</v>
      </c>
    </row>
    <row r="1930" spans="1:24" x14ac:dyDescent="0.3">
      <c r="A1930" s="1">
        <v>45506.490439814814</v>
      </c>
      <c r="B1930" s="1" t="str">
        <f>TEXT(sensor_data[[#This Row],[Timestamp]], "MMMM")</f>
        <v>August</v>
      </c>
      <c r="C19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30" s="2">
        <f>MONTH(sensor_data[[#This Row],[Timestamp]])</f>
        <v>8</v>
      </c>
      <c r="E1930" s="2">
        <f>DAY(sensor_data[[#This Row],[Timestamp]])</f>
        <v>2</v>
      </c>
      <c r="F1930" t="s">
        <v>585</v>
      </c>
      <c r="H1930">
        <v>88.6</v>
      </c>
      <c r="I1930">
        <v>58</v>
      </c>
      <c r="J1930" t="b">
        <v>0</v>
      </c>
      <c r="K1930">
        <v>3</v>
      </c>
      <c r="L1930" t="str">
        <f>IF(sensor_data[[#This Row],[HVAC Setting]]&lt;=2, "Low", IF(sensor_data[[#This Row],[HVAC Setting]]=3, "Normal", "High"))</f>
        <v>Normal</v>
      </c>
      <c r="M1930">
        <v>17</v>
      </c>
      <c r="N1930">
        <v>17</v>
      </c>
      <c r="O1930">
        <f>(sensor_data[[#This Row],[Energy Consumption]]-AVERAGE(sensor_data[Energy Consumption]))/_xlfn.STDEV.P(sensor_data[Energy Consumption])</f>
        <v>-5.1181589523909048E-2</v>
      </c>
      <c r="P1930" t="str">
        <f>IF(ABS(sensor_data[[#This Row],[z_zcore]])&gt;3, "Outlier", "Normal")</f>
        <v>Normal</v>
      </c>
      <c r="Q1930">
        <f>AVERAGEIF(sensor_data[Unit ID], sensor_data[[#This Row],[Unit ID]], sensor_data[EC])</f>
        <v>20.415555555555557</v>
      </c>
      <c r="R1930">
        <f>IF(ISBLANK(sensor_data[[#This Row],[EC]]), sensor_data[[#This Row],[average]], sensor_data[[#This Row],[EC]])</f>
        <v>17</v>
      </c>
      <c r="S1930" t="str">
        <f>IF(sensor_data[[#This Row],[Filled Energy Consumption]]&gt;AVERAGE(sensor_data[Filled Energy Consumption]), "High", "Low")</f>
        <v>Low</v>
      </c>
      <c r="T1930" t="s">
        <v>351</v>
      </c>
      <c r="U1930" t="b">
        <v>0</v>
      </c>
      <c r="V1930">
        <v>20</v>
      </c>
      <c r="W1930">
        <v>0</v>
      </c>
      <c r="X1930" t="s">
        <v>19</v>
      </c>
    </row>
    <row r="1931" spans="1:24" x14ac:dyDescent="0.3">
      <c r="A1931" s="1">
        <v>45538.950671296298</v>
      </c>
      <c r="B1931" s="1" t="str">
        <f>TEXT(sensor_data[[#This Row],[Timestamp]], "MMMM")</f>
        <v>September</v>
      </c>
      <c r="C19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31" s="2">
        <f>MONTH(sensor_data[[#This Row],[Timestamp]])</f>
        <v>9</v>
      </c>
      <c r="E1931" s="2">
        <f>DAY(sensor_data[[#This Row],[Timestamp]])</f>
        <v>3</v>
      </c>
      <c r="F1931" t="s">
        <v>585</v>
      </c>
      <c r="H1931">
        <v>73.400000000000006</v>
      </c>
      <c r="I1931">
        <v>38.200000000000003</v>
      </c>
      <c r="J1931" t="b">
        <v>0</v>
      </c>
      <c r="K1931">
        <v>2</v>
      </c>
      <c r="L1931" t="str">
        <f>IF(sensor_data[[#This Row],[HVAC Setting]]&lt;=2, "Low", IF(sensor_data[[#This Row],[HVAC Setting]]=3, "Normal", "High"))</f>
        <v>Low</v>
      </c>
      <c r="M1931">
        <v>10</v>
      </c>
      <c r="N1931">
        <v>10</v>
      </c>
      <c r="O1931">
        <f>(sensor_data[[#This Row],[Energy Consumption]]-AVERAGE(sensor_data[Energy Consumption]))/_xlfn.STDEV.P(sensor_data[Energy Consumption])</f>
        <v>-0.13257981561817916</v>
      </c>
      <c r="P1931" t="str">
        <f>IF(ABS(sensor_data[[#This Row],[z_zcore]])&gt;3, "Outlier", "Normal")</f>
        <v>Normal</v>
      </c>
      <c r="Q1931">
        <f>AVERAGEIF(sensor_data[Unit ID], sensor_data[[#This Row],[Unit ID]], sensor_data[EC])</f>
        <v>20.415555555555557</v>
      </c>
      <c r="R1931">
        <f>IF(ISBLANK(sensor_data[[#This Row],[EC]]), sensor_data[[#This Row],[average]], sensor_data[[#This Row],[EC]])</f>
        <v>10</v>
      </c>
      <c r="S1931" t="str">
        <f>IF(sensor_data[[#This Row],[Filled Energy Consumption]]&gt;AVERAGE(sensor_data[Filled Energy Consumption]), "High", "Low")</f>
        <v>Low</v>
      </c>
      <c r="T1931" t="s">
        <v>231</v>
      </c>
      <c r="U1931" t="b">
        <v>0</v>
      </c>
      <c r="V1931">
        <v>2</v>
      </c>
      <c r="W1931">
        <v>0</v>
      </c>
      <c r="X1931" t="s">
        <v>14</v>
      </c>
    </row>
    <row r="1932" spans="1:24" x14ac:dyDescent="0.3">
      <c r="A1932" s="1">
        <v>45585.603773148148</v>
      </c>
      <c r="B1932" s="1" t="str">
        <f>TEXT(sensor_data[[#This Row],[Timestamp]], "MMMM")</f>
        <v>October</v>
      </c>
      <c r="C19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32" s="2">
        <f>MONTH(sensor_data[[#This Row],[Timestamp]])</f>
        <v>10</v>
      </c>
      <c r="E1932" s="2">
        <f>DAY(sensor_data[[#This Row],[Timestamp]])</f>
        <v>20</v>
      </c>
      <c r="F1932" t="s">
        <v>585</v>
      </c>
      <c r="H1932">
        <v>74.8</v>
      </c>
      <c r="I1932">
        <v>44.5</v>
      </c>
      <c r="J1932" t="b">
        <v>0</v>
      </c>
      <c r="K1932">
        <v>3.5</v>
      </c>
      <c r="L1932" t="str">
        <f>IF(sensor_data[[#This Row],[HVAC Setting]]&lt;=2, "Low", IF(sensor_data[[#This Row],[HVAC Setting]]=3, "Normal", "High"))</f>
        <v>High</v>
      </c>
      <c r="M1932">
        <v>19.43</v>
      </c>
      <c r="N1932">
        <v>19.43</v>
      </c>
      <c r="O1932">
        <f>(sensor_data[[#This Row],[Energy Consumption]]-AVERAGE(sensor_data[Energy Consumption]))/_xlfn.STDEV.P(sensor_data[Energy Consumption])</f>
        <v>-2.2924776751183856E-2</v>
      </c>
      <c r="P1932" t="str">
        <f>IF(ABS(sensor_data[[#This Row],[z_zcore]])&gt;3, "Outlier", "Normal")</f>
        <v>Normal</v>
      </c>
      <c r="Q1932">
        <f>AVERAGEIF(sensor_data[Unit ID], sensor_data[[#This Row],[Unit ID]], sensor_data[EC])</f>
        <v>20.415555555555557</v>
      </c>
      <c r="R1932">
        <f>IF(ISBLANK(sensor_data[[#This Row],[EC]]), sensor_data[[#This Row],[average]], sensor_data[[#This Row],[EC]])</f>
        <v>19.43</v>
      </c>
      <c r="S1932" t="str">
        <f>IF(sensor_data[[#This Row],[Filled Energy Consumption]]&gt;AVERAGE(sensor_data[Filled Energy Consumption]), "High", "Low")</f>
        <v>High</v>
      </c>
      <c r="T1932" t="s">
        <v>240</v>
      </c>
      <c r="U1932" t="b">
        <v>0</v>
      </c>
      <c r="V1932">
        <v>10</v>
      </c>
      <c r="W1932">
        <v>0</v>
      </c>
      <c r="X1932" t="s">
        <v>19</v>
      </c>
    </row>
    <row r="1933" spans="1:24" x14ac:dyDescent="0.3">
      <c r="A1933" s="1">
        <v>45599.460347222222</v>
      </c>
      <c r="B1933" s="1" t="str">
        <f>TEXT(sensor_data[[#This Row],[Timestamp]], "MMMM")</f>
        <v>November</v>
      </c>
      <c r="C19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33" s="2">
        <f>MONTH(sensor_data[[#This Row],[Timestamp]])</f>
        <v>11</v>
      </c>
      <c r="E1933" s="2">
        <f>DAY(sensor_data[[#This Row],[Timestamp]])</f>
        <v>3</v>
      </c>
      <c r="F1933" t="s">
        <v>585</v>
      </c>
      <c r="H1933">
        <v>70</v>
      </c>
      <c r="I1933">
        <v>44.4</v>
      </c>
      <c r="J1933" t="b">
        <v>1</v>
      </c>
      <c r="K1933">
        <v>3.5</v>
      </c>
      <c r="L1933" t="str">
        <f>IF(sensor_data[[#This Row],[HVAC Setting]]&lt;=2, "Low", IF(sensor_data[[#This Row],[HVAC Setting]]=3, "Normal", "High"))</f>
        <v>High</v>
      </c>
      <c r="M1933">
        <v>19.989999999999998</v>
      </c>
      <c r="N1933">
        <v>19.989999999999998</v>
      </c>
      <c r="O1933">
        <f>(sensor_data[[#This Row],[Energy Consumption]]-AVERAGE(sensor_data[Energy Consumption]))/_xlfn.STDEV.P(sensor_data[Energy Consumption])</f>
        <v>-1.6412918663642258E-2</v>
      </c>
      <c r="P1933" t="str">
        <f>IF(ABS(sensor_data[[#This Row],[z_zcore]])&gt;3, "Outlier", "Normal")</f>
        <v>Normal</v>
      </c>
      <c r="Q1933">
        <f>AVERAGEIF(sensor_data[Unit ID], sensor_data[[#This Row],[Unit ID]], sensor_data[EC])</f>
        <v>20.415555555555557</v>
      </c>
      <c r="R1933">
        <f>IF(ISBLANK(sensor_data[[#This Row],[EC]]), sensor_data[[#This Row],[average]], sensor_data[[#This Row],[EC]])</f>
        <v>19.989999999999998</v>
      </c>
      <c r="S1933" t="str">
        <f>IF(sensor_data[[#This Row],[Filled Energy Consumption]]&gt;AVERAGE(sensor_data[Filled Energy Consumption]), "High", "Low")</f>
        <v>High</v>
      </c>
      <c r="T1933" t="s">
        <v>89</v>
      </c>
      <c r="U1933" t="b">
        <v>1</v>
      </c>
      <c r="V1933">
        <v>13</v>
      </c>
      <c r="W1933">
        <v>1</v>
      </c>
      <c r="X1933" t="s">
        <v>19</v>
      </c>
    </row>
    <row r="1934" spans="1:24" x14ac:dyDescent="0.3">
      <c r="A1934" s="1">
        <v>45428.905162037037</v>
      </c>
      <c r="B1934" s="1" t="str">
        <f>TEXT(sensor_data[[#This Row],[Timestamp]], "MMMM")</f>
        <v>May</v>
      </c>
      <c r="C19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34" s="2">
        <f>MONTH(sensor_data[[#This Row],[Timestamp]])</f>
        <v>5</v>
      </c>
      <c r="E1934" s="2">
        <f>DAY(sensor_data[[#This Row],[Timestamp]])</f>
        <v>16</v>
      </c>
      <c r="F1934" t="s">
        <v>585</v>
      </c>
      <c r="H1934">
        <v>78.900000000000006</v>
      </c>
      <c r="I1934">
        <v>37.1</v>
      </c>
      <c r="J1934" t="b">
        <v>0</v>
      </c>
      <c r="K1934">
        <v>3</v>
      </c>
      <c r="L1934" t="str">
        <f>IF(sensor_data[[#This Row],[HVAC Setting]]&lt;=2, "Low", IF(sensor_data[[#This Row],[HVAC Setting]]=3, "Normal", "High"))</f>
        <v>Normal</v>
      </c>
      <c r="M1934">
        <v>15</v>
      </c>
      <c r="N1934">
        <v>15</v>
      </c>
      <c r="O1934">
        <f>(sensor_data[[#This Row],[Energy Consumption]]-AVERAGE(sensor_data[Energy Consumption]))/_xlfn.STDEV.P(sensor_data[Energy Consumption])</f>
        <v>-7.4438225550843368E-2</v>
      </c>
      <c r="P1934" t="str">
        <f>IF(ABS(sensor_data[[#This Row],[z_zcore]])&gt;3, "Outlier", "Normal")</f>
        <v>Normal</v>
      </c>
      <c r="Q1934">
        <f>AVERAGEIF(sensor_data[Unit ID], sensor_data[[#This Row],[Unit ID]], sensor_data[EC])</f>
        <v>20.415555555555557</v>
      </c>
      <c r="R1934">
        <f>IF(ISBLANK(sensor_data[[#This Row],[EC]]), sensor_data[[#This Row],[average]], sensor_data[[#This Row],[EC]])</f>
        <v>15</v>
      </c>
      <c r="S1934" t="str">
        <f>IF(sensor_data[[#This Row],[Filled Energy Consumption]]&gt;AVERAGE(sensor_data[Filled Energy Consumption]), "High", "Low")</f>
        <v>Low</v>
      </c>
      <c r="T1934" t="s">
        <v>27</v>
      </c>
      <c r="U1934" t="b">
        <v>0</v>
      </c>
      <c r="V1934">
        <v>6</v>
      </c>
      <c r="W1934">
        <v>1</v>
      </c>
      <c r="X1934" t="s">
        <v>14</v>
      </c>
    </row>
    <row r="1935" spans="1:24" x14ac:dyDescent="0.3">
      <c r="A1935" s="1">
        <v>45400.461724537039</v>
      </c>
      <c r="B1935" s="1" t="str">
        <f>TEXT(sensor_data[[#This Row],[Timestamp]], "MMMM")</f>
        <v>April</v>
      </c>
      <c r="C19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35" s="2">
        <f>MONTH(sensor_data[[#This Row],[Timestamp]])</f>
        <v>4</v>
      </c>
      <c r="E1935" s="2">
        <f>DAY(sensor_data[[#This Row],[Timestamp]])</f>
        <v>18</v>
      </c>
      <c r="F1935" t="s">
        <v>585</v>
      </c>
      <c r="H1935">
        <v>76</v>
      </c>
      <c r="I1935">
        <v>34.4</v>
      </c>
      <c r="J1935" t="b">
        <v>1</v>
      </c>
      <c r="K1935">
        <v>4</v>
      </c>
      <c r="L1935" t="str">
        <f>IF(sensor_data[[#This Row],[HVAC Setting]]&lt;=2, "Low", IF(sensor_data[[#This Row],[HVAC Setting]]=3, "Normal", "High"))</f>
        <v>High</v>
      </c>
      <c r="M1935">
        <v>22.56</v>
      </c>
      <c r="N1935">
        <v>22.56</v>
      </c>
      <c r="O1935">
        <f>(sensor_data[[#This Row],[Energy Consumption]]-AVERAGE(sensor_data[Energy Consumption]))/_xlfn.STDEV.P(sensor_data[Energy Consumption])</f>
        <v>1.3471858630968347E-2</v>
      </c>
      <c r="P1935" t="str">
        <f>IF(ABS(sensor_data[[#This Row],[z_zcore]])&gt;3, "Outlier", "Normal")</f>
        <v>Normal</v>
      </c>
      <c r="Q1935">
        <f>AVERAGEIF(sensor_data[Unit ID], sensor_data[[#This Row],[Unit ID]], sensor_data[EC])</f>
        <v>20.415555555555557</v>
      </c>
      <c r="R1935">
        <f>IF(ISBLANK(sensor_data[[#This Row],[EC]]), sensor_data[[#This Row],[average]], sensor_data[[#This Row],[EC]])</f>
        <v>22.56</v>
      </c>
      <c r="S1935" t="str">
        <f>IF(sensor_data[[#This Row],[Filled Energy Consumption]]&gt;AVERAGE(sensor_data[Filled Energy Consumption]), "High", "Low")</f>
        <v>High</v>
      </c>
      <c r="T1935" t="s">
        <v>295</v>
      </c>
      <c r="U1935" t="b">
        <v>1</v>
      </c>
      <c r="V1935">
        <v>3</v>
      </c>
      <c r="W1935">
        <v>1</v>
      </c>
      <c r="X1935" t="s">
        <v>17</v>
      </c>
    </row>
    <row r="1936" spans="1:24" x14ac:dyDescent="0.3">
      <c r="A1936" s="1">
        <v>45396.761562500003</v>
      </c>
      <c r="B1936" s="1" t="str">
        <f>TEXT(sensor_data[[#This Row],[Timestamp]], "MMMM")</f>
        <v>April</v>
      </c>
      <c r="C19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36" s="2">
        <f>MONTH(sensor_data[[#This Row],[Timestamp]])</f>
        <v>4</v>
      </c>
      <c r="E1936" s="2">
        <f>DAY(sensor_data[[#This Row],[Timestamp]])</f>
        <v>14</v>
      </c>
      <c r="F1936" t="s">
        <v>585</v>
      </c>
      <c r="H1936">
        <v>79.099999999999994</v>
      </c>
      <c r="I1936">
        <v>40.6</v>
      </c>
      <c r="J1936" t="b">
        <v>1</v>
      </c>
      <c r="K1936">
        <v>4.5</v>
      </c>
      <c r="L1936" t="str">
        <f>IF(sensor_data[[#This Row],[HVAC Setting]]&lt;=2, "Low", IF(sensor_data[[#This Row],[HVAC Setting]]=3, "Normal", "High"))</f>
        <v>High</v>
      </c>
      <c r="O1936">
        <f>(sensor_data[[#This Row],[Energy Consumption]]-AVERAGE(sensor_data[Energy Consumption]))/_xlfn.STDEV.P(sensor_data[Energy Consumption])</f>
        <v>-0.24886299575285079</v>
      </c>
      <c r="P1936" t="str">
        <f>IF(ABS(sensor_data[[#This Row],[z_zcore]])&gt;3, "Outlier", "Normal")</f>
        <v>Normal</v>
      </c>
      <c r="Q1936">
        <f>AVERAGEIF(sensor_data[Unit ID], sensor_data[[#This Row],[Unit ID]], sensor_data[EC])</f>
        <v>20.415555555555557</v>
      </c>
      <c r="R1936">
        <f>IF(ISBLANK(sensor_data[[#This Row],[EC]]), sensor_data[[#This Row],[average]], sensor_data[[#This Row],[EC]])</f>
        <v>20.415555555555557</v>
      </c>
      <c r="S1936" t="str">
        <f>IF(sensor_data[[#This Row],[Filled Energy Consumption]]&gt;AVERAGE(sensor_data[Filled Energy Consumption]), "High", "Low")</f>
        <v>High</v>
      </c>
      <c r="T1936" t="s">
        <v>88</v>
      </c>
      <c r="U1936" t="b">
        <v>1</v>
      </c>
      <c r="V1936">
        <v>6</v>
      </c>
      <c r="W1936">
        <v>1</v>
      </c>
      <c r="X1936" t="s">
        <v>19</v>
      </c>
    </row>
    <row r="1937" spans="1:24" x14ac:dyDescent="0.3">
      <c r="A1937" s="1">
        <v>45408.85665509259</v>
      </c>
      <c r="B1937" s="1" t="str">
        <f>TEXT(sensor_data[[#This Row],[Timestamp]], "MMMM")</f>
        <v>April</v>
      </c>
      <c r="C19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37" s="2">
        <f>MONTH(sensor_data[[#This Row],[Timestamp]])</f>
        <v>4</v>
      </c>
      <c r="E1937" s="2">
        <f>DAY(sensor_data[[#This Row],[Timestamp]])</f>
        <v>26</v>
      </c>
      <c r="F1937" t="s">
        <v>585</v>
      </c>
      <c r="H1937">
        <v>75.400000000000006</v>
      </c>
      <c r="I1937">
        <v>54.4</v>
      </c>
      <c r="J1937" t="b">
        <v>1</v>
      </c>
      <c r="K1937">
        <v>5</v>
      </c>
      <c r="L1937" t="str">
        <f>IF(sensor_data[[#This Row],[HVAC Setting]]&lt;=2, "Low", IF(sensor_data[[#This Row],[HVAC Setting]]=3, "Normal", "High"))</f>
        <v>High</v>
      </c>
      <c r="M1937">
        <v>29.98</v>
      </c>
      <c r="N1937">
        <v>29.98</v>
      </c>
      <c r="O1937">
        <f>(sensor_data[[#This Row],[Energy Consumption]]-AVERAGE(sensor_data[Energy Consumption]))/_xlfn.STDEV.P(sensor_data[Energy Consumption])</f>
        <v>9.9753978290894704E-2</v>
      </c>
      <c r="P1937" t="str">
        <f>IF(ABS(sensor_data[[#This Row],[z_zcore]])&gt;3, "Outlier", "Normal")</f>
        <v>Normal</v>
      </c>
      <c r="Q1937">
        <f>AVERAGEIF(sensor_data[Unit ID], sensor_data[[#This Row],[Unit ID]], sensor_data[EC])</f>
        <v>20.415555555555557</v>
      </c>
      <c r="R1937">
        <f>IF(ISBLANK(sensor_data[[#This Row],[EC]]), sensor_data[[#This Row],[average]], sensor_data[[#This Row],[EC]])</f>
        <v>29.98</v>
      </c>
      <c r="S1937" t="str">
        <f>IF(sensor_data[[#This Row],[Filled Energy Consumption]]&gt;AVERAGE(sensor_data[Filled Energy Consumption]), "High", "Low")</f>
        <v>High</v>
      </c>
      <c r="T1937" t="s">
        <v>578</v>
      </c>
      <c r="U1937" t="b">
        <v>1</v>
      </c>
      <c r="V1937">
        <v>4</v>
      </c>
      <c r="W1937">
        <v>1</v>
      </c>
      <c r="X1937" t="s">
        <v>17</v>
      </c>
    </row>
    <row r="1938" spans="1:24" x14ac:dyDescent="0.3">
      <c r="A1938" s="1">
        <v>45483.489351851851</v>
      </c>
      <c r="B1938" s="1" t="str">
        <f>TEXT(sensor_data[[#This Row],[Timestamp]], "MMMM")</f>
        <v>July</v>
      </c>
      <c r="C19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38" s="2">
        <f>MONTH(sensor_data[[#This Row],[Timestamp]])</f>
        <v>7</v>
      </c>
      <c r="E1938" s="2">
        <f>DAY(sensor_data[[#This Row],[Timestamp]])</f>
        <v>10</v>
      </c>
      <c r="F1938" t="s">
        <v>585</v>
      </c>
      <c r="H1938">
        <v>86.1</v>
      </c>
      <c r="I1938">
        <v>58.1</v>
      </c>
      <c r="J1938" t="b">
        <v>1</v>
      </c>
      <c r="K1938">
        <v>3</v>
      </c>
      <c r="L1938" t="str">
        <f>IF(sensor_data[[#This Row],[HVAC Setting]]&lt;=2, "Low", IF(sensor_data[[#This Row],[HVAC Setting]]=3, "Normal", "High"))</f>
        <v>Normal</v>
      </c>
      <c r="M1938">
        <v>18.149999999999999</v>
      </c>
      <c r="N1938">
        <v>18.149999999999999</v>
      </c>
      <c r="O1938">
        <f>(sensor_data[[#This Row],[Energy Consumption]]-AVERAGE(sensor_data[Energy Consumption]))/_xlfn.STDEV.P(sensor_data[Energy Consumption])</f>
        <v>-3.7809023808421834E-2</v>
      </c>
      <c r="P1938" t="str">
        <f>IF(ABS(sensor_data[[#This Row],[z_zcore]])&gt;3, "Outlier", "Normal")</f>
        <v>Normal</v>
      </c>
      <c r="Q1938">
        <f>AVERAGEIF(sensor_data[Unit ID], sensor_data[[#This Row],[Unit ID]], sensor_data[EC])</f>
        <v>20.415555555555557</v>
      </c>
      <c r="R1938">
        <f>IF(ISBLANK(sensor_data[[#This Row],[EC]]), sensor_data[[#This Row],[average]], sensor_data[[#This Row],[EC]])</f>
        <v>18.149999999999999</v>
      </c>
      <c r="S1938" t="str">
        <f>IF(sensor_data[[#This Row],[Filled Energy Consumption]]&gt;AVERAGE(sensor_data[Filled Energy Consumption]), "High", "Low")</f>
        <v>High</v>
      </c>
      <c r="T1938" t="s">
        <v>364</v>
      </c>
      <c r="U1938" t="b">
        <v>1</v>
      </c>
      <c r="V1938">
        <v>5</v>
      </c>
      <c r="W1938">
        <v>0</v>
      </c>
      <c r="X1938" t="s">
        <v>17</v>
      </c>
    </row>
    <row r="1939" spans="1:24" x14ac:dyDescent="0.3">
      <c r="A1939" s="1">
        <v>45505.265347222223</v>
      </c>
      <c r="B1939" s="1" t="str">
        <f>TEXT(sensor_data[[#This Row],[Timestamp]], "MMMM")</f>
        <v>August</v>
      </c>
      <c r="C19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39" s="2">
        <f>MONTH(sensor_data[[#This Row],[Timestamp]])</f>
        <v>8</v>
      </c>
      <c r="E1939" s="2">
        <f>DAY(sensor_data[[#This Row],[Timestamp]])</f>
        <v>1</v>
      </c>
      <c r="F1939" t="s">
        <v>585</v>
      </c>
      <c r="H1939">
        <v>84</v>
      </c>
      <c r="I1939">
        <v>61.6</v>
      </c>
      <c r="J1939" t="b">
        <v>0</v>
      </c>
      <c r="K1939">
        <v>2</v>
      </c>
      <c r="L1939" t="str">
        <f>IF(sensor_data[[#This Row],[HVAC Setting]]&lt;=2, "Low", IF(sensor_data[[#This Row],[HVAC Setting]]=3, "Normal", "High"))</f>
        <v>Low</v>
      </c>
      <c r="M1939">
        <v>10</v>
      </c>
      <c r="N1939">
        <v>10</v>
      </c>
      <c r="O1939">
        <f>(sensor_data[[#This Row],[Energy Consumption]]-AVERAGE(sensor_data[Energy Consumption]))/_xlfn.STDEV.P(sensor_data[Energy Consumption])</f>
        <v>-0.13257981561817916</v>
      </c>
      <c r="P1939" t="str">
        <f>IF(ABS(sensor_data[[#This Row],[z_zcore]])&gt;3, "Outlier", "Normal")</f>
        <v>Normal</v>
      </c>
      <c r="Q1939">
        <f>AVERAGEIF(sensor_data[Unit ID], sensor_data[[#This Row],[Unit ID]], sensor_data[EC])</f>
        <v>20.415555555555557</v>
      </c>
      <c r="R1939">
        <f>IF(ISBLANK(sensor_data[[#This Row],[EC]]), sensor_data[[#This Row],[average]], sensor_data[[#This Row],[EC]])</f>
        <v>10</v>
      </c>
      <c r="S1939" t="str">
        <f>IF(sensor_data[[#This Row],[Filled Energy Consumption]]&gt;AVERAGE(sensor_data[Filled Energy Consumption]), "High", "Low")</f>
        <v>Low</v>
      </c>
      <c r="T1939" t="s">
        <v>296</v>
      </c>
      <c r="U1939" t="b">
        <v>0</v>
      </c>
      <c r="V1939">
        <v>16</v>
      </c>
      <c r="W1939">
        <v>0</v>
      </c>
      <c r="X1939" t="s">
        <v>14</v>
      </c>
    </row>
    <row r="1940" spans="1:24" x14ac:dyDescent="0.3">
      <c r="A1940" s="1">
        <v>45491.7812037037</v>
      </c>
      <c r="B1940" s="1" t="str">
        <f>TEXT(sensor_data[[#This Row],[Timestamp]], "MMMM")</f>
        <v>July</v>
      </c>
      <c r="C19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40" s="2">
        <f>MONTH(sensor_data[[#This Row],[Timestamp]])</f>
        <v>7</v>
      </c>
      <c r="E1940" s="2">
        <f>DAY(sensor_data[[#This Row],[Timestamp]])</f>
        <v>18</v>
      </c>
      <c r="F1940" t="s">
        <v>585</v>
      </c>
      <c r="H1940">
        <v>100.3</v>
      </c>
      <c r="I1940">
        <v>66.099999999999994</v>
      </c>
      <c r="J1940" t="b">
        <v>0</v>
      </c>
      <c r="K1940">
        <v>4</v>
      </c>
      <c r="L1940" t="str">
        <f>IF(sensor_data[[#This Row],[HVAC Setting]]&lt;=2, "Low", IF(sensor_data[[#This Row],[HVAC Setting]]=3, "Normal", "High"))</f>
        <v>High</v>
      </c>
      <c r="M1940">
        <v>24.2</v>
      </c>
      <c r="N1940">
        <v>24.2</v>
      </c>
      <c r="O1940">
        <f>(sensor_data[[#This Row],[Energy Consumption]]-AVERAGE(sensor_data[Energy Consumption]))/_xlfn.STDEV.P(sensor_data[Energy Consumption])</f>
        <v>3.2542300173054498E-2</v>
      </c>
      <c r="P1940" t="str">
        <f>IF(ABS(sensor_data[[#This Row],[z_zcore]])&gt;3, "Outlier", "Normal")</f>
        <v>Normal</v>
      </c>
      <c r="Q1940">
        <f>AVERAGEIF(sensor_data[Unit ID], sensor_data[[#This Row],[Unit ID]], sensor_data[EC])</f>
        <v>20.415555555555557</v>
      </c>
      <c r="R1940">
        <f>IF(ISBLANK(sensor_data[[#This Row],[EC]]), sensor_data[[#This Row],[average]], sensor_data[[#This Row],[EC]])</f>
        <v>24.2</v>
      </c>
      <c r="S1940" t="str">
        <f>IF(sensor_data[[#This Row],[Filled Energy Consumption]]&gt;AVERAGE(sensor_data[Filled Energy Consumption]), "High", "Low")</f>
        <v>High</v>
      </c>
      <c r="T1940" t="s">
        <v>198</v>
      </c>
      <c r="U1940" t="b">
        <v>0</v>
      </c>
      <c r="V1940">
        <v>24</v>
      </c>
      <c r="W1940">
        <v>0</v>
      </c>
      <c r="X1940" t="s">
        <v>17</v>
      </c>
    </row>
    <row r="1941" spans="1:24" x14ac:dyDescent="0.3">
      <c r="A1941" s="1">
        <v>45479.722268518519</v>
      </c>
      <c r="B1941" s="1" t="str">
        <f>TEXT(sensor_data[[#This Row],[Timestamp]], "MMMM")</f>
        <v>July</v>
      </c>
      <c r="C19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41" s="2">
        <f>MONTH(sensor_data[[#This Row],[Timestamp]])</f>
        <v>7</v>
      </c>
      <c r="E1941" s="2">
        <f>DAY(sensor_data[[#This Row],[Timestamp]])</f>
        <v>6</v>
      </c>
      <c r="F1941" t="s">
        <v>585</v>
      </c>
      <c r="H1941">
        <v>87.6</v>
      </c>
      <c r="I1941">
        <v>59.5</v>
      </c>
      <c r="J1941" t="b">
        <v>1</v>
      </c>
      <c r="K1941">
        <v>5</v>
      </c>
      <c r="L1941" t="str">
        <f>IF(sensor_data[[#This Row],[HVAC Setting]]&lt;=2, "Low", IF(sensor_data[[#This Row],[HVAC Setting]]=3, "Normal", "High"))</f>
        <v>High</v>
      </c>
      <c r="M1941">
        <v>34.04</v>
      </c>
      <c r="N1941">
        <v>34.04</v>
      </c>
      <c r="O1941">
        <f>(sensor_data[[#This Row],[Energy Consumption]]-AVERAGE(sensor_data[Energy Consumption]))/_xlfn.STDEV.P(sensor_data[Energy Consumption])</f>
        <v>0.14696494942557137</v>
      </c>
      <c r="P1941" t="str">
        <f>IF(ABS(sensor_data[[#This Row],[z_zcore]])&gt;3, "Outlier", "Normal")</f>
        <v>Normal</v>
      </c>
      <c r="Q1941">
        <f>AVERAGEIF(sensor_data[Unit ID], sensor_data[[#This Row],[Unit ID]], sensor_data[EC])</f>
        <v>20.415555555555557</v>
      </c>
      <c r="R1941">
        <f>IF(ISBLANK(sensor_data[[#This Row],[EC]]), sensor_data[[#This Row],[average]], sensor_data[[#This Row],[EC]])</f>
        <v>34.04</v>
      </c>
      <c r="S1941" t="str">
        <f>IF(sensor_data[[#This Row],[Filled Energy Consumption]]&gt;AVERAGE(sensor_data[Filled Energy Consumption]), "High", "Low")</f>
        <v>High</v>
      </c>
      <c r="T1941" t="s">
        <v>411</v>
      </c>
      <c r="U1941" t="b">
        <v>1</v>
      </c>
      <c r="V1941">
        <v>7</v>
      </c>
      <c r="W1941">
        <v>1</v>
      </c>
      <c r="X1941" t="s">
        <v>14</v>
      </c>
    </row>
    <row r="1942" spans="1:24" x14ac:dyDescent="0.3">
      <c r="A1942" s="1">
        <v>45576.681238425925</v>
      </c>
      <c r="B1942" s="1" t="str">
        <f>TEXT(sensor_data[[#This Row],[Timestamp]], "MMMM")</f>
        <v>October</v>
      </c>
      <c r="C19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42" s="2">
        <f>MONTH(sensor_data[[#This Row],[Timestamp]])</f>
        <v>10</v>
      </c>
      <c r="E1942" s="2">
        <f>DAY(sensor_data[[#This Row],[Timestamp]])</f>
        <v>11</v>
      </c>
      <c r="F1942" t="s">
        <v>586</v>
      </c>
      <c r="H1942">
        <v>66.7</v>
      </c>
      <c r="I1942">
        <v>59</v>
      </c>
      <c r="J1942" t="b">
        <v>0</v>
      </c>
      <c r="K1942">
        <v>3</v>
      </c>
      <c r="L1942" t="str">
        <f>IF(sensor_data[[#This Row],[HVAC Setting]]&lt;=2, "Low", IF(sensor_data[[#This Row],[HVAC Setting]]=3, "Normal", "High"))</f>
        <v>Normal</v>
      </c>
      <c r="O1942">
        <f>(sensor_data[[#This Row],[Energy Consumption]]-AVERAGE(sensor_data[Energy Consumption]))/_xlfn.STDEV.P(sensor_data[Energy Consumption])</f>
        <v>-0.24886299575285079</v>
      </c>
      <c r="P1942" t="str">
        <f>IF(ABS(sensor_data[[#This Row],[z_zcore]])&gt;3, "Outlier", "Normal")</f>
        <v>Normal</v>
      </c>
      <c r="Q1942">
        <f>AVERAGEIF(sensor_data[Unit ID], sensor_data[[#This Row],[Unit ID]], sensor_data[EC])</f>
        <v>20.802777777777777</v>
      </c>
      <c r="R1942">
        <f>IF(ISBLANK(sensor_data[[#This Row],[EC]]), sensor_data[[#This Row],[average]], sensor_data[[#This Row],[EC]])</f>
        <v>20.802777777777777</v>
      </c>
      <c r="S1942" t="str">
        <f>IF(sensor_data[[#This Row],[Filled Energy Consumption]]&gt;AVERAGE(sensor_data[Filled Energy Consumption]), "High", "Low")</f>
        <v>High</v>
      </c>
      <c r="T1942" t="s">
        <v>481</v>
      </c>
      <c r="U1942" t="b">
        <v>0</v>
      </c>
      <c r="V1942">
        <v>7</v>
      </c>
      <c r="W1942">
        <v>0</v>
      </c>
      <c r="X1942" t="s">
        <v>19</v>
      </c>
    </row>
    <row r="1943" spans="1:24" x14ac:dyDescent="0.3">
      <c r="A1943" s="1">
        <v>45521.986250000002</v>
      </c>
      <c r="B1943" s="1" t="str">
        <f>TEXT(sensor_data[[#This Row],[Timestamp]], "MMMM")</f>
        <v>August</v>
      </c>
      <c r="C19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43" s="2">
        <f>MONTH(sensor_data[[#This Row],[Timestamp]])</f>
        <v>8</v>
      </c>
      <c r="E1943" s="2">
        <f>DAY(sensor_data[[#This Row],[Timestamp]])</f>
        <v>17</v>
      </c>
      <c r="F1943" t="s">
        <v>586</v>
      </c>
      <c r="H1943">
        <v>86.4</v>
      </c>
      <c r="I1943">
        <v>44.4</v>
      </c>
      <c r="J1943" t="b">
        <v>1</v>
      </c>
      <c r="K1943">
        <v>4.5</v>
      </c>
      <c r="L1943" t="str">
        <f>IF(sensor_data[[#This Row],[HVAC Setting]]&lt;=2, "Low", IF(sensor_data[[#This Row],[HVAC Setting]]=3, "Normal", "High"))</f>
        <v>High</v>
      </c>
      <c r="M1943">
        <v>26.8</v>
      </c>
      <c r="N1943">
        <v>26.8</v>
      </c>
      <c r="O1943">
        <f>(sensor_data[[#This Row],[Energy Consumption]]-AVERAGE(sensor_data[Energy Consumption]))/_xlfn.STDEV.P(sensor_data[Energy Consumption])</f>
        <v>6.2775927008069138E-2</v>
      </c>
      <c r="P1943" t="str">
        <f>IF(ABS(sensor_data[[#This Row],[z_zcore]])&gt;3, "Outlier", "Normal")</f>
        <v>Normal</v>
      </c>
      <c r="Q1943">
        <f>AVERAGEIF(sensor_data[Unit ID], sensor_data[[#This Row],[Unit ID]], sensor_data[EC])</f>
        <v>20.802777777777777</v>
      </c>
      <c r="R1943">
        <f>IF(ISBLANK(sensor_data[[#This Row],[EC]]), sensor_data[[#This Row],[average]], sensor_data[[#This Row],[EC]])</f>
        <v>26.8</v>
      </c>
      <c r="S1943" t="str">
        <f>IF(sensor_data[[#This Row],[Filled Energy Consumption]]&gt;AVERAGE(sensor_data[Filled Energy Consumption]), "High", "Low")</f>
        <v>High</v>
      </c>
      <c r="T1943" t="s">
        <v>273</v>
      </c>
      <c r="U1943" t="b">
        <v>1</v>
      </c>
      <c r="V1943">
        <v>19</v>
      </c>
      <c r="W1943">
        <v>1</v>
      </c>
      <c r="X1943" t="s">
        <v>14</v>
      </c>
    </row>
    <row r="1944" spans="1:24" x14ac:dyDescent="0.3">
      <c r="A1944" s="1">
        <v>45511.077916666669</v>
      </c>
      <c r="B1944" s="1" t="str">
        <f>TEXT(sensor_data[[#This Row],[Timestamp]], "MMMM")</f>
        <v>August</v>
      </c>
      <c r="C19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44" s="2">
        <f>MONTH(sensor_data[[#This Row],[Timestamp]])</f>
        <v>8</v>
      </c>
      <c r="E1944" s="2">
        <f>DAY(sensor_data[[#This Row],[Timestamp]])</f>
        <v>7</v>
      </c>
      <c r="F1944" t="s">
        <v>586</v>
      </c>
      <c r="H1944">
        <v>98.3</v>
      </c>
      <c r="I1944">
        <v>58.4</v>
      </c>
      <c r="J1944" t="b">
        <v>1</v>
      </c>
      <c r="K1944">
        <v>3</v>
      </c>
      <c r="L1944" t="str">
        <f>IF(sensor_data[[#This Row],[HVAC Setting]]&lt;=2, "Low", IF(sensor_data[[#This Row],[HVAC Setting]]=3, "Normal", "High"))</f>
        <v>Normal</v>
      </c>
      <c r="M1944">
        <v>19.05</v>
      </c>
      <c r="N1944">
        <v>19.05</v>
      </c>
      <c r="O1944">
        <f>(sensor_data[[#This Row],[Energy Consumption]]-AVERAGE(sensor_data[Energy Consumption]))/_xlfn.STDEV.P(sensor_data[Energy Consumption])</f>
        <v>-2.7343537596301364E-2</v>
      </c>
      <c r="P1944" t="str">
        <f>IF(ABS(sensor_data[[#This Row],[z_zcore]])&gt;3, "Outlier", "Normal")</f>
        <v>Normal</v>
      </c>
      <c r="Q1944">
        <f>AVERAGEIF(sensor_data[Unit ID], sensor_data[[#This Row],[Unit ID]], sensor_data[EC])</f>
        <v>20.802777777777777</v>
      </c>
      <c r="R1944">
        <f>IF(ISBLANK(sensor_data[[#This Row],[EC]]), sensor_data[[#This Row],[average]], sensor_data[[#This Row],[EC]])</f>
        <v>19.05</v>
      </c>
      <c r="S1944" t="str">
        <f>IF(sensor_data[[#This Row],[Filled Energy Consumption]]&gt;AVERAGE(sensor_data[Filled Energy Consumption]), "High", "Low")</f>
        <v>High</v>
      </c>
      <c r="T1944" t="s">
        <v>109</v>
      </c>
      <c r="U1944" t="b">
        <v>1</v>
      </c>
      <c r="V1944">
        <v>24</v>
      </c>
      <c r="W1944">
        <v>1</v>
      </c>
      <c r="X1944" t="s">
        <v>19</v>
      </c>
    </row>
    <row r="1945" spans="1:24" x14ac:dyDescent="0.3">
      <c r="A1945" s="1">
        <v>45583.908831018518</v>
      </c>
      <c r="B1945" s="1" t="str">
        <f>TEXT(sensor_data[[#This Row],[Timestamp]], "MMMM")</f>
        <v>October</v>
      </c>
      <c r="C19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45" s="2">
        <f>MONTH(sensor_data[[#This Row],[Timestamp]])</f>
        <v>10</v>
      </c>
      <c r="E1945" s="2">
        <f>DAY(sensor_data[[#This Row],[Timestamp]])</f>
        <v>18</v>
      </c>
      <c r="F1945" t="s">
        <v>586</v>
      </c>
      <c r="H1945">
        <v>81.7</v>
      </c>
      <c r="I1945">
        <v>51.3</v>
      </c>
      <c r="J1945" t="b">
        <v>0</v>
      </c>
      <c r="K1945">
        <v>4</v>
      </c>
      <c r="L1945" t="str">
        <f>IF(sensor_data[[#This Row],[HVAC Setting]]&lt;=2, "Low", IF(sensor_data[[#This Row],[HVAC Setting]]=3, "Normal", "High"))</f>
        <v>High</v>
      </c>
      <c r="M1945">
        <v>21</v>
      </c>
      <c r="N1945">
        <v>21</v>
      </c>
      <c r="O1945">
        <f>(sensor_data[[#This Row],[Energy Consumption]]-AVERAGE(sensor_data[Energy Consumption]))/_xlfn.STDEV.P(sensor_data[Energy Consumption])</f>
        <v>-4.6683174700404085E-3</v>
      </c>
      <c r="P1945" t="str">
        <f>IF(ABS(sensor_data[[#This Row],[z_zcore]])&gt;3, "Outlier", "Normal")</f>
        <v>Normal</v>
      </c>
      <c r="Q1945">
        <f>AVERAGEIF(sensor_data[Unit ID], sensor_data[[#This Row],[Unit ID]], sensor_data[EC])</f>
        <v>20.802777777777777</v>
      </c>
      <c r="R1945">
        <f>IF(ISBLANK(sensor_data[[#This Row],[EC]]), sensor_data[[#This Row],[average]], sensor_data[[#This Row],[EC]])</f>
        <v>21</v>
      </c>
      <c r="S1945" t="str">
        <f>IF(sensor_data[[#This Row],[Filled Energy Consumption]]&gt;AVERAGE(sensor_data[Filled Energy Consumption]), "High", "Low")</f>
        <v>High</v>
      </c>
      <c r="T1945" t="s">
        <v>157</v>
      </c>
      <c r="U1945" t="b">
        <v>0</v>
      </c>
      <c r="V1945">
        <v>5</v>
      </c>
      <c r="W1945">
        <v>0</v>
      </c>
      <c r="X1945" t="s">
        <v>17</v>
      </c>
    </row>
    <row r="1946" spans="1:24" x14ac:dyDescent="0.3">
      <c r="A1946" s="1">
        <v>45415.109386574077</v>
      </c>
      <c r="B1946" s="1" t="str">
        <f>TEXT(sensor_data[[#This Row],[Timestamp]], "MMMM")</f>
        <v>May</v>
      </c>
      <c r="C19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46" s="2">
        <f>MONTH(sensor_data[[#This Row],[Timestamp]])</f>
        <v>5</v>
      </c>
      <c r="E1946" s="2">
        <f>DAY(sensor_data[[#This Row],[Timestamp]])</f>
        <v>3</v>
      </c>
      <c r="F1946" t="s">
        <v>586</v>
      </c>
      <c r="H1946">
        <v>62.4</v>
      </c>
      <c r="I1946">
        <v>47.9</v>
      </c>
      <c r="J1946" t="b">
        <v>0</v>
      </c>
      <c r="K1946">
        <v>2</v>
      </c>
      <c r="L1946" t="str">
        <f>IF(sensor_data[[#This Row],[HVAC Setting]]&lt;=2, "Low", IF(sensor_data[[#This Row],[HVAC Setting]]=3, "Normal", "High"))</f>
        <v>Low</v>
      </c>
      <c r="M1946">
        <v>10</v>
      </c>
      <c r="N1946">
        <v>10</v>
      </c>
      <c r="O1946">
        <f>(sensor_data[[#This Row],[Energy Consumption]]-AVERAGE(sensor_data[Energy Consumption]))/_xlfn.STDEV.P(sensor_data[Energy Consumption])</f>
        <v>-0.13257981561817916</v>
      </c>
      <c r="P1946" t="str">
        <f>IF(ABS(sensor_data[[#This Row],[z_zcore]])&gt;3, "Outlier", "Normal")</f>
        <v>Normal</v>
      </c>
      <c r="Q1946">
        <f>AVERAGEIF(sensor_data[Unit ID], sensor_data[[#This Row],[Unit ID]], sensor_data[EC])</f>
        <v>20.802777777777777</v>
      </c>
      <c r="R1946">
        <f>IF(ISBLANK(sensor_data[[#This Row],[EC]]), sensor_data[[#This Row],[average]], sensor_data[[#This Row],[EC]])</f>
        <v>10</v>
      </c>
      <c r="S1946" t="str">
        <f>IF(sensor_data[[#This Row],[Filled Energy Consumption]]&gt;AVERAGE(sensor_data[Filled Energy Consumption]), "High", "Low")</f>
        <v>Low</v>
      </c>
      <c r="T1946" t="s">
        <v>277</v>
      </c>
      <c r="U1946" t="b">
        <v>0</v>
      </c>
      <c r="V1946">
        <v>3</v>
      </c>
      <c r="W1946">
        <v>1</v>
      </c>
      <c r="X1946" t="s">
        <v>17</v>
      </c>
    </row>
    <row r="1947" spans="1:24" x14ac:dyDescent="0.3">
      <c r="A1947" s="1">
        <v>45321.766724537039</v>
      </c>
      <c r="B1947" s="1" t="str">
        <f>TEXT(sensor_data[[#This Row],[Timestamp]], "MMMM")</f>
        <v>January</v>
      </c>
      <c r="C19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47" s="2">
        <f>MONTH(sensor_data[[#This Row],[Timestamp]])</f>
        <v>1</v>
      </c>
      <c r="E1947" s="2">
        <f>DAY(sensor_data[[#This Row],[Timestamp]])</f>
        <v>30</v>
      </c>
      <c r="F1947" t="s">
        <v>586</v>
      </c>
      <c r="H1947">
        <v>55.9</v>
      </c>
      <c r="I1947">
        <v>34.9</v>
      </c>
      <c r="J1947" t="b">
        <v>0</v>
      </c>
      <c r="K1947">
        <v>4</v>
      </c>
      <c r="L1947" t="str">
        <f>IF(sensor_data[[#This Row],[HVAC Setting]]&lt;=2, "Low", IF(sensor_data[[#This Row],[HVAC Setting]]=3, "Normal", "High"))</f>
        <v>High</v>
      </c>
      <c r="M1947">
        <v>22</v>
      </c>
      <c r="N1947">
        <v>22</v>
      </c>
      <c r="O1947">
        <f>(sensor_data[[#This Row],[Energy Consumption]]-AVERAGE(sensor_data[Energy Consumption]))/_xlfn.STDEV.P(sensor_data[Energy Consumption])</f>
        <v>6.9600005434267524E-3</v>
      </c>
      <c r="P1947" t="str">
        <f>IF(ABS(sensor_data[[#This Row],[z_zcore]])&gt;3, "Outlier", "Normal")</f>
        <v>Normal</v>
      </c>
      <c r="Q1947">
        <f>AVERAGEIF(sensor_data[Unit ID], sensor_data[[#This Row],[Unit ID]], sensor_data[EC])</f>
        <v>20.802777777777777</v>
      </c>
      <c r="R1947">
        <f>IF(ISBLANK(sensor_data[[#This Row],[EC]]), sensor_data[[#This Row],[average]], sensor_data[[#This Row],[EC]])</f>
        <v>22</v>
      </c>
      <c r="S1947" t="str">
        <f>IF(sensor_data[[#This Row],[Filled Energy Consumption]]&gt;AVERAGE(sensor_data[Filled Energy Consumption]), "High", "Low")</f>
        <v>High</v>
      </c>
      <c r="T1947" t="s">
        <v>283</v>
      </c>
      <c r="U1947" t="b">
        <v>0</v>
      </c>
      <c r="V1947">
        <v>7</v>
      </c>
      <c r="W1947">
        <v>1</v>
      </c>
      <c r="X1947" t="s">
        <v>17</v>
      </c>
    </row>
    <row r="1948" spans="1:24" x14ac:dyDescent="0.3">
      <c r="A1948" s="1">
        <v>45368.748159722221</v>
      </c>
      <c r="B1948" s="1" t="str">
        <f>TEXT(sensor_data[[#This Row],[Timestamp]], "MMMM")</f>
        <v>March</v>
      </c>
      <c r="C19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48" s="2">
        <f>MONTH(sensor_data[[#This Row],[Timestamp]])</f>
        <v>3</v>
      </c>
      <c r="E1948" s="2">
        <f>DAY(sensor_data[[#This Row],[Timestamp]])</f>
        <v>17</v>
      </c>
      <c r="F1948" t="s">
        <v>586</v>
      </c>
      <c r="H1948">
        <v>80.7</v>
      </c>
      <c r="I1948">
        <v>44.9</v>
      </c>
      <c r="J1948" t="b">
        <v>1</v>
      </c>
      <c r="K1948">
        <v>5</v>
      </c>
      <c r="L1948" t="str">
        <f>IF(sensor_data[[#This Row],[HVAC Setting]]&lt;=2, "Low", IF(sensor_data[[#This Row],[HVAC Setting]]=3, "Normal", "High"))</f>
        <v>High</v>
      </c>
      <c r="M1948">
        <v>32.61</v>
      </c>
      <c r="N1948">
        <v>32.61</v>
      </c>
      <c r="O1948">
        <f>(sensor_data[[#This Row],[Energy Consumption]]-AVERAGE(sensor_data[Energy Consumption]))/_xlfn.STDEV.P(sensor_data[Energy Consumption])</f>
        <v>0.13033645466631333</v>
      </c>
      <c r="P1948" t="str">
        <f>IF(ABS(sensor_data[[#This Row],[z_zcore]])&gt;3, "Outlier", "Normal")</f>
        <v>Normal</v>
      </c>
      <c r="Q1948">
        <f>AVERAGEIF(sensor_data[Unit ID], sensor_data[[#This Row],[Unit ID]], sensor_data[EC])</f>
        <v>20.802777777777777</v>
      </c>
      <c r="R1948">
        <f>IF(ISBLANK(sensor_data[[#This Row],[EC]]), sensor_data[[#This Row],[average]], sensor_data[[#This Row],[EC]])</f>
        <v>32.61</v>
      </c>
      <c r="S1948" t="str">
        <f>IF(sensor_data[[#This Row],[Filled Energy Consumption]]&gt;AVERAGE(sensor_data[Filled Energy Consumption]), "High", "Low")</f>
        <v>High</v>
      </c>
      <c r="T1948" t="s">
        <v>411</v>
      </c>
      <c r="U1948" t="b">
        <v>1</v>
      </c>
      <c r="V1948">
        <v>8</v>
      </c>
      <c r="W1948">
        <v>1</v>
      </c>
      <c r="X1948" t="s">
        <v>14</v>
      </c>
    </row>
    <row r="1949" spans="1:24" x14ac:dyDescent="0.3">
      <c r="A1949" s="1">
        <v>45455.981736111113</v>
      </c>
      <c r="B1949" s="1" t="str">
        <f>TEXT(sensor_data[[#This Row],[Timestamp]], "MMMM")</f>
        <v>June</v>
      </c>
      <c r="C19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49" s="2">
        <f>MONTH(sensor_data[[#This Row],[Timestamp]])</f>
        <v>6</v>
      </c>
      <c r="E1949" s="2">
        <f>DAY(sensor_data[[#This Row],[Timestamp]])</f>
        <v>12</v>
      </c>
      <c r="F1949" t="s">
        <v>586</v>
      </c>
      <c r="H1949">
        <v>86.1</v>
      </c>
      <c r="I1949">
        <v>59.8</v>
      </c>
      <c r="J1949" t="b">
        <v>0</v>
      </c>
      <c r="K1949">
        <v>4</v>
      </c>
      <c r="L1949" t="str">
        <f>IF(sensor_data[[#This Row],[HVAC Setting]]&lt;=2, "Low", IF(sensor_data[[#This Row],[HVAC Setting]]=3, "Normal", "High"))</f>
        <v>High</v>
      </c>
      <c r="M1949">
        <v>23</v>
      </c>
      <c r="N1949">
        <v>23</v>
      </c>
      <c r="O1949">
        <f>(sensor_data[[#This Row],[Energy Consumption]]-AVERAGE(sensor_data[Energy Consumption]))/_xlfn.STDEV.P(sensor_data[Energy Consumption])</f>
        <v>1.8588318556893912E-2</v>
      </c>
      <c r="P1949" t="str">
        <f>IF(ABS(sensor_data[[#This Row],[z_zcore]])&gt;3, "Outlier", "Normal")</f>
        <v>Normal</v>
      </c>
      <c r="Q1949">
        <f>AVERAGEIF(sensor_data[Unit ID], sensor_data[[#This Row],[Unit ID]], sensor_data[EC])</f>
        <v>20.802777777777777</v>
      </c>
      <c r="R1949">
        <f>IF(ISBLANK(sensor_data[[#This Row],[EC]]), sensor_data[[#This Row],[average]], sensor_data[[#This Row],[EC]])</f>
        <v>23</v>
      </c>
      <c r="S1949" t="str">
        <f>IF(sensor_data[[#This Row],[Filled Energy Consumption]]&gt;AVERAGE(sensor_data[Filled Energy Consumption]), "High", "Low")</f>
        <v>High</v>
      </c>
      <c r="T1949" t="s">
        <v>156</v>
      </c>
      <c r="U1949" t="b">
        <v>0</v>
      </c>
      <c r="V1949">
        <v>2</v>
      </c>
      <c r="W1949">
        <v>0</v>
      </c>
      <c r="X1949" t="s">
        <v>19</v>
      </c>
    </row>
    <row r="1950" spans="1:24" x14ac:dyDescent="0.3">
      <c r="A1950" s="1">
        <v>45617.761435185188</v>
      </c>
      <c r="B1950" s="1" t="str">
        <f>TEXT(sensor_data[[#This Row],[Timestamp]], "MMMM")</f>
        <v>November</v>
      </c>
      <c r="C19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50" s="2">
        <f>MONTH(sensor_data[[#This Row],[Timestamp]])</f>
        <v>11</v>
      </c>
      <c r="E1950" s="2">
        <f>DAY(sensor_data[[#This Row],[Timestamp]])</f>
        <v>21</v>
      </c>
      <c r="F1950" t="s">
        <v>586</v>
      </c>
      <c r="H1950">
        <v>70.900000000000006</v>
      </c>
      <c r="I1950">
        <v>33.5</v>
      </c>
      <c r="J1950" t="b">
        <v>1</v>
      </c>
      <c r="K1950">
        <v>5</v>
      </c>
      <c r="L1950" t="str">
        <f>IF(sensor_data[[#This Row],[HVAC Setting]]&lt;=2, "Low", IF(sensor_data[[#This Row],[HVAC Setting]]=3, "Normal", "High"))</f>
        <v>High</v>
      </c>
      <c r="M1950">
        <v>31.26</v>
      </c>
      <c r="N1950">
        <v>31.26</v>
      </c>
      <c r="O1950">
        <f>(sensor_data[[#This Row],[Energy Consumption]]-AVERAGE(sensor_data[Energy Consumption]))/_xlfn.STDEV.P(sensor_data[Energy Consumption])</f>
        <v>0.11463822534813267</v>
      </c>
      <c r="P1950" t="str">
        <f>IF(ABS(sensor_data[[#This Row],[z_zcore]])&gt;3, "Outlier", "Normal")</f>
        <v>Normal</v>
      </c>
      <c r="Q1950">
        <f>AVERAGEIF(sensor_data[Unit ID], sensor_data[[#This Row],[Unit ID]], sensor_data[EC])</f>
        <v>20.802777777777777</v>
      </c>
      <c r="R1950">
        <f>IF(ISBLANK(sensor_data[[#This Row],[EC]]), sensor_data[[#This Row],[average]], sensor_data[[#This Row],[EC]])</f>
        <v>31.26</v>
      </c>
      <c r="S1950" t="str">
        <f>IF(sensor_data[[#This Row],[Filled Energy Consumption]]&gt;AVERAGE(sensor_data[Filled Energy Consumption]), "High", "Low")</f>
        <v>High</v>
      </c>
      <c r="T1950" t="s">
        <v>428</v>
      </c>
      <c r="U1950" t="b">
        <v>1</v>
      </c>
      <c r="V1950">
        <v>22</v>
      </c>
      <c r="W1950">
        <v>1</v>
      </c>
      <c r="X1950" t="s">
        <v>17</v>
      </c>
    </row>
    <row r="1951" spans="1:24" x14ac:dyDescent="0.3">
      <c r="A1951" s="1">
        <v>45489.16777777778</v>
      </c>
      <c r="B1951" s="1" t="str">
        <f>TEXT(sensor_data[[#This Row],[Timestamp]], "MMMM")</f>
        <v>July</v>
      </c>
      <c r="C19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51" s="2">
        <f>MONTH(sensor_data[[#This Row],[Timestamp]])</f>
        <v>7</v>
      </c>
      <c r="E1951" s="2">
        <f>DAY(sensor_data[[#This Row],[Timestamp]])</f>
        <v>16</v>
      </c>
      <c r="F1951" t="s">
        <v>586</v>
      </c>
      <c r="H1951">
        <v>95.8</v>
      </c>
      <c r="I1951">
        <v>44.4</v>
      </c>
      <c r="J1951" t="b">
        <v>0</v>
      </c>
      <c r="K1951">
        <v>3</v>
      </c>
      <c r="L1951" t="str">
        <f>IF(sensor_data[[#This Row],[HVAC Setting]]&lt;=2, "Low", IF(sensor_data[[#This Row],[HVAC Setting]]=3, "Normal", "High"))</f>
        <v>Normal</v>
      </c>
      <c r="O1951">
        <f>(sensor_data[[#This Row],[Energy Consumption]]-AVERAGE(sensor_data[Energy Consumption]))/_xlfn.STDEV.P(sensor_data[Energy Consumption])</f>
        <v>-0.24886299575285079</v>
      </c>
      <c r="P1951" t="str">
        <f>IF(ABS(sensor_data[[#This Row],[z_zcore]])&gt;3, "Outlier", "Normal")</f>
        <v>Normal</v>
      </c>
      <c r="Q1951">
        <f>AVERAGEIF(sensor_data[Unit ID], sensor_data[[#This Row],[Unit ID]], sensor_data[EC])</f>
        <v>20.802777777777777</v>
      </c>
      <c r="R1951">
        <f>IF(ISBLANK(sensor_data[[#This Row],[EC]]), sensor_data[[#This Row],[average]], sensor_data[[#This Row],[EC]])</f>
        <v>20.802777777777777</v>
      </c>
      <c r="S1951" t="str">
        <f>IF(sensor_data[[#This Row],[Filled Energy Consumption]]&gt;AVERAGE(sensor_data[Filled Energy Consumption]), "High", "Low")</f>
        <v>High</v>
      </c>
      <c r="T1951" t="s">
        <v>267</v>
      </c>
      <c r="U1951" t="b">
        <v>0</v>
      </c>
      <c r="V1951">
        <v>6</v>
      </c>
      <c r="W1951">
        <v>0</v>
      </c>
      <c r="X1951" t="s">
        <v>19</v>
      </c>
    </row>
    <row r="1952" spans="1:24" x14ac:dyDescent="0.3">
      <c r="A1952" s="1">
        <v>45533.646562499998</v>
      </c>
      <c r="B1952" s="1" t="str">
        <f>TEXT(sensor_data[[#This Row],[Timestamp]], "MMMM")</f>
        <v>August</v>
      </c>
      <c r="C19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52" s="2">
        <f>MONTH(sensor_data[[#This Row],[Timestamp]])</f>
        <v>8</v>
      </c>
      <c r="E1952" s="2">
        <f>DAY(sensor_data[[#This Row],[Timestamp]])</f>
        <v>29</v>
      </c>
      <c r="F1952" t="s">
        <v>586</v>
      </c>
      <c r="H1952">
        <v>79.099999999999994</v>
      </c>
      <c r="I1952">
        <v>45.6</v>
      </c>
      <c r="J1952" t="b">
        <v>0</v>
      </c>
      <c r="K1952">
        <v>2</v>
      </c>
      <c r="L1952" t="str">
        <f>IF(sensor_data[[#This Row],[HVAC Setting]]&lt;=2, "Low", IF(sensor_data[[#This Row],[HVAC Setting]]=3, "Normal", "High"))</f>
        <v>Low</v>
      </c>
      <c r="M1952">
        <v>10</v>
      </c>
      <c r="N1952">
        <v>10</v>
      </c>
      <c r="O1952">
        <f>(sensor_data[[#This Row],[Energy Consumption]]-AVERAGE(sensor_data[Energy Consumption]))/_xlfn.STDEV.P(sensor_data[Energy Consumption])</f>
        <v>-0.13257981561817916</v>
      </c>
      <c r="P1952" t="str">
        <f>IF(ABS(sensor_data[[#This Row],[z_zcore]])&gt;3, "Outlier", "Normal")</f>
        <v>Normal</v>
      </c>
      <c r="Q1952">
        <f>AVERAGEIF(sensor_data[Unit ID], sensor_data[[#This Row],[Unit ID]], sensor_data[EC])</f>
        <v>20.802777777777777</v>
      </c>
      <c r="R1952">
        <f>IF(ISBLANK(sensor_data[[#This Row],[EC]]), sensor_data[[#This Row],[average]], sensor_data[[#This Row],[EC]])</f>
        <v>10</v>
      </c>
      <c r="S1952" t="str">
        <f>IF(sensor_data[[#This Row],[Filled Energy Consumption]]&gt;AVERAGE(sensor_data[Filled Energy Consumption]), "High", "Low")</f>
        <v>Low</v>
      </c>
      <c r="T1952" t="s">
        <v>167</v>
      </c>
      <c r="U1952" t="b">
        <v>0</v>
      </c>
      <c r="V1952">
        <v>13</v>
      </c>
      <c r="W1952">
        <v>0</v>
      </c>
      <c r="X1952" t="s">
        <v>14</v>
      </c>
    </row>
    <row r="1953" spans="1:24" x14ac:dyDescent="0.3">
      <c r="A1953" s="1">
        <v>45627.238379629627</v>
      </c>
      <c r="B1953" s="1" t="str">
        <f>TEXT(sensor_data[[#This Row],[Timestamp]], "MMMM")</f>
        <v>December</v>
      </c>
      <c r="C19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53" s="2">
        <f>MONTH(sensor_data[[#This Row],[Timestamp]])</f>
        <v>12</v>
      </c>
      <c r="E1953" s="2">
        <f>DAY(sensor_data[[#This Row],[Timestamp]])</f>
        <v>1</v>
      </c>
      <c r="F1953" t="s">
        <v>586</v>
      </c>
      <c r="H1953">
        <v>39.5</v>
      </c>
      <c r="I1953">
        <v>32.6</v>
      </c>
      <c r="J1953" t="b">
        <v>1</v>
      </c>
      <c r="K1953">
        <v>4.5</v>
      </c>
      <c r="L1953" t="str">
        <f>IF(sensor_data[[#This Row],[HVAC Setting]]&lt;=2, "Low", IF(sensor_data[[#This Row],[HVAC Setting]]=3, "Normal", "High"))</f>
        <v>High</v>
      </c>
      <c r="M1953">
        <v>28.1</v>
      </c>
      <c r="N1953">
        <v>28.1</v>
      </c>
      <c r="O1953">
        <f>(sensor_data[[#This Row],[Energy Consumption]]-AVERAGE(sensor_data[Energy Consumption]))/_xlfn.STDEV.P(sensor_data[Energy Consumption])</f>
        <v>7.7892740425576451E-2</v>
      </c>
      <c r="P1953" t="str">
        <f>IF(ABS(sensor_data[[#This Row],[z_zcore]])&gt;3, "Outlier", "Normal")</f>
        <v>Normal</v>
      </c>
      <c r="Q1953">
        <f>AVERAGEIF(sensor_data[Unit ID], sensor_data[[#This Row],[Unit ID]], sensor_data[EC])</f>
        <v>20.802777777777777</v>
      </c>
      <c r="R1953">
        <f>IF(ISBLANK(sensor_data[[#This Row],[EC]]), sensor_data[[#This Row],[average]], sensor_data[[#This Row],[EC]])</f>
        <v>28.1</v>
      </c>
      <c r="S1953" t="str">
        <f>IF(sensor_data[[#This Row],[Filled Energy Consumption]]&gt;AVERAGE(sensor_data[Filled Energy Consumption]), "High", "Low")</f>
        <v>High</v>
      </c>
      <c r="T1953" t="s">
        <v>274</v>
      </c>
      <c r="U1953" t="b">
        <v>1</v>
      </c>
      <c r="V1953">
        <v>2</v>
      </c>
      <c r="W1953">
        <v>0</v>
      </c>
      <c r="X1953" t="s">
        <v>19</v>
      </c>
    </row>
    <row r="1954" spans="1:24" x14ac:dyDescent="0.3">
      <c r="A1954" s="1">
        <v>45426.107731481483</v>
      </c>
      <c r="B1954" s="1" t="str">
        <f>TEXT(sensor_data[[#This Row],[Timestamp]], "MMMM")</f>
        <v>May</v>
      </c>
      <c r="C19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54" s="2">
        <f>MONTH(sensor_data[[#This Row],[Timestamp]])</f>
        <v>5</v>
      </c>
      <c r="E1954" s="2">
        <f>DAY(sensor_data[[#This Row],[Timestamp]])</f>
        <v>14</v>
      </c>
      <c r="F1954" t="s">
        <v>586</v>
      </c>
      <c r="H1954">
        <v>74.099999999999994</v>
      </c>
      <c r="I1954">
        <v>44.1</v>
      </c>
      <c r="J1954" t="b">
        <v>0</v>
      </c>
      <c r="K1954">
        <v>0</v>
      </c>
      <c r="L1954" t="str">
        <f>IF(sensor_data[[#This Row],[HVAC Setting]]&lt;=2, "Low", IF(sensor_data[[#This Row],[HVAC Setting]]=3, "Normal", "High"))</f>
        <v>Low</v>
      </c>
      <c r="M1954">
        <v>0</v>
      </c>
      <c r="N1954">
        <v>0</v>
      </c>
      <c r="O1954">
        <f>(sensor_data[[#This Row],[Energy Consumption]]-AVERAGE(sensor_data[Energy Consumption]))/_xlfn.STDEV.P(sensor_data[Energy Consumption])</f>
        <v>-0.24886299575285079</v>
      </c>
      <c r="P1954" t="str">
        <f>IF(ABS(sensor_data[[#This Row],[z_zcore]])&gt;3, "Outlier", "Normal")</f>
        <v>Normal</v>
      </c>
      <c r="Q1954">
        <f>AVERAGEIF(sensor_data[Unit ID], sensor_data[[#This Row],[Unit ID]], sensor_data[EC])</f>
        <v>20.802777777777777</v>
      </c>
      <c r="R1954">
        <f>IF(ISBLANK(sensor_data[[#This Row],[EC]]), sensor_data[[#This Row],[average]], sensor_data[[#This Row],[EC]])</f>
        <v>0</v>
      </c>
      <c r="S1954" t="str">
        <f>IF(sensor_data[[#This Row],[Filled Energy Consumption]]&gt;AVERAGE(sensor_data[Filled Energy Consumption]), "High", "Low")</f>
        <v>Low</v>
      </c>
      <c r="T1954" t="s">
        <v>521</v>
      </c>
      <c r="U1954" t="b">
        <v>0</v>
      </c>
      <c r="V1954">
        <v>12</v>
      </c>
      <c r="W1954">
        <v>0</v>
      </c>
      <c r="X1954" t="s">
        <v>19</v>
      </c>
    </row>
    <row r="1955" spans="1:24" x14ac:dyDescent="0.3">
      <c r="A1955" s="1">
        <v>45334.806319444448</v>
      </c>
      <c r="B1955" s="1" t="str">
        <f>TEXT(sensor_data[[#This Row],[Timestamp]], "MMMM")</f>
        <v>February</v>
      </c>
      <c r="C19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55" s="2">
        <f>MONTH(sensor_data[[#This Row],[Timestamp]])</f>
        <v>2</v>
      </c>
      <c r="E1955" s="2">
        <f>DAY(sensor_data[[#This Row],[Timestamp]])</f>
        <v>12</v>
      </c>
      <c r="F1955" t="s">
        <v>586</v>
      </c>
      <c r="H1955">
        <v>41.3</v>
      </c>
      <c r="I1955">
        <v>30.3</v>
      </c>
      <c r="J1955" t="b">
        <v>1</v>
      </c>
      <c r="K1955">
        <v>5</v>
      </c>
      <c r="L1955" t="str">
        <f>IF(sensor_data[[#This Row],[HVAC Setting]]&lt;=2, "Low", IF(sensor_data[[#This Row],[HVAC Setting]]=3, "Normal", "High"))</f>
        <v>High</v>
      </c>
      <c r="M1955">
        <v>31.04</v>
      </c>
      <c r="N1955">
        <v>31.04</v>
      </c>
      <c r="O1955">
        <f>(sensor_data[[#This Row],[Energy Consumption]]-AVERAGE(sensor_data[Energy Consumption]))/_xlfn.STDEV.P(sensor_data[Energy Consumption])</f>
        <v>0.11207999538516987</v>
      </c>
      <c r="P1955" t="str">
        <f>IF(ABS(sensor_data[[#This Row],[z_zcore]])&gt;3, "Outlier", "Normal")</f>
        <v>Normal</v>
      </c>
      <c r="Q1955">
        <f>AVERAGEIF(sensor_data[Unit ID], sensor_data[[#This Row],[Unit ID]], sensor_data[EC])</f>
        <v>20.802777777777777</v>
      </c>
      <c r="R1955">
        <f>IF(ISBLANK(sensor_data[[#This Row],[EC]]), sensor_data[[#This Row],[average]], sensor_data[[#This Row],[EC]])</f>
        <v>31.04</v>
      </c>
      <c r="S1955" t="str">
        <f>IF(sensor_data[[#This Row],[Filled Energy Consumption]]&gt;AVERAGE(sensor_data[Filled Energy Consumption]), "High", "Low")</f>
        <v>High</v>
      </c>
      <c r="T1955" t="s">
        <v>542</v>
      </c>
      <c r="U1955" t="b">
        <v>1</v>
      </c>
      <c r="V1955">
        <v>24</v>
      </c>
      <c r="W1955">
        <v>1</v>
      </c>
      <c r="X1955" t="s">
        <v>17</v>
      </c>
    </row>
    <row r="1956" spans="1:24" x14ac:dyDescent="0.3">
      <c r="A1956" s="1">
        <v>45613.376134259262</v>
      </c>
      <c r="B1956" s="1" t="str">
        <f>TEXT(sensor_data[[#This Row],[Timestamp]], "MMMM")</f>
        <v>November</v>
      </c>
      <c r="C19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56" s="2">
        <f>MONTH(sensor_data[[#This Row],[Timestamp]])</f>
        <v>11</v>
      </c>
      <c r="E1956" s="2">
        <f>DAY(sensor_data[[#This Row],[Timestamp]])</f>
        <v>17</v>
      </c>
      <c r="F1956" t="s">
        <v>586</v>
      </c>
      <c r="H1956">
        <v>66.3</v>
      </c>
      <c r="I1956">
        <v>33.9</v>
      </c>
      <c r="J1956" t="b">
        <v>1</v>
      </c>
      <c r="K1956">
        <v>3.5</v>
      </c>
      <c r="L1956" t="str">
        <f>IF(sensor_data[[#This Row],[HVAC Setting]]&lt;=2, "Low", IF(sensor_data[[#This Row],[HVAC Setting]]=3, "Normal", "High"))</f>
        <v>High</v>
      </c>
      <c r="M1956">
        <v>20.14</v>
      </c>
      <c r="N1956">
        <v>20.14</v>
      </c>
      <c r="O1956">
        <f>(sensor_data[[#This Row],[Energy Consumption]]-AVERAGE(sensor_data[Energy Consumption]))/_xlfn.STDEV.P(sensor_data[Energy Consumption])</f>
        <v>-1.466867096162216E-2</v>
      </c>
      <c r="P1956" t="str">
        <f>IF(ABS(sensor_data[[#This Row],[z_zcore]])&gt;3, "Outlier", "Normal")</f>
        <v>Normal</v>
      </c>
      <c r="Q1956">
        <f>AVERAGEIF(sensor_data[Unit ID], sensor_data[[#This Row],[Unit ID]], sensor_data[EC])</f>
        <v>20.802777777777777</v>
      </c>
      <c r="R1956">
        <f>IF(ISBLANK(sensor_data[[#This Row],[EC]]), sensor_data[[#This Row],[average]], sensor_data[[#This Row],[EC]])</f>
        <v>20.14</v>
      </c>
      <c r="S1956" t="str">
        <f>IF(sensor_data[[#This Row],[Filled Energy Consumption]]&gt;AVERAGE(sensor_data[Filled Energy Consumption]), "High", "Low")</f>
        <v>High</v>
      </c>
      <c r="T1956" t="s">
        <v>464</v>
      </c>
      <c r="U1956" t="b">
        <v>1</v>
      </c>
      <c r="V1956">
        <v>8</v>
      </c>
      <c r="W1956">
        <v>1</v>
      </c>
      <c r="X1956" t="s">
        <v>14</v>
      </c>
    </row>
    <row r="1957" spans="1:24" x14ac:dyDescent="0.3">
      <c r="A1957" s="1">
        <v>45615.116273148145</v>
      </c>
      <c r="B1957" s="1" t="str">
        <f>TEXT(sensor_data[[#This Row],[Timestamp]], "MMMM")</f>
        <v>November</v>
      </c>
      <c r="C19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57" s="2">
        <f>MONTH(sensor_data[[#This Row],[Timestamp]])</f>
        <v>11</v>
      </c>
      <c r="E1957" s="2">
        <f>DAY(sensor_data[[#This Row],[Timestamp]])</f>
        <v>19</v>
      </c>
      <c r="F1957" t="s">
        <v>586</v>
      </c>
      <c r="H1957">
        <v>77.900000000000006</v>
      </c>
      <c r="I1957">
        <v>30.6</v>
      </c>
      <c r="J1957" t="b">
        <v>0</v>
      </c>
      <c r="K1957">
        <v>2</v>
      </c>
      <c r="L1957" t="str">
        <f>IF(sensor_data[[#This Row],[HVAC Setting]]&lt;=2, "Low", IF(sensor_data[[#This Row],[HVAC Setting]]=3, "Normal", "High"))</f>
        <v>Low</v>
      </c>
      <c r="M1957">
        <v>11</v>
      </c>
      <c r="N1957">
        <v>11</v>
      </c>
      <c r="O1957">
        <f>(sensor_data[[#This Row],[Energy Consumption]]-AVERAGE(sensor_data[Energy Consumption]))/_xlfn.STDEV.P(sensor_data[Energy Consumption])</f>
        <v>-0.12095149760471202</v>
      </c>
      <c r="P1957" t="str">
        <f>IF(ABS(sensor_data[[#This Row],[z_zcore]])&gt;3, "Outlier", "Normal")</f>
        <v>Normal</v>
      </c>
      <c r="Q1957">
        <f>AVERAGEIF(sensor_data[Unit ID], sensor_data[[#This Row],[Unit ID]], sensor_data[EC])</f>
        <v>20.802777777777777</v>
      </c>
      <c r="R1957">
        <f>IF(ISBLANK(sensor_data[[#This Row],[EC]]), sensor_data[[#This Row],[average]], sensor_data[[#This Row],[EC]])</f>
        <v>11</v>
      </c>
      <c r="S1957" t="str">
        <f>IF(sensor_data[[#This Row],[Filled Energy Consumption]]&gt;AVERAGE(sensor_data[Filled Energy Consumption]), "High", "Low")</f>
        <v>Low</v>
      </c>
      <c r="T1957" t="s">
        <v>26</v>
      </c>
      <c r="U1957" t="b">
        <v>0</v>
      </c>
      <c r="V1957">
        <v>16</v>
      </c>
      <c r="W1957">
        <v>0</v>
      </c>
      <c r="X1957" t="s">
        <v>17</v>
      </c>
    </row>
    <row r="1958" spans="1:24" x14ac:dyDescent="0.3">
      <c r="A1958" s="1">
        <v>45324.296226851853</v>
      </c>
      <c r="B1958" s="1" t="str">
        <f>TEXT(sensor_data[[#This Row],[Timestamp]], "MMMM")</f>
        <v>February</v>
      </c>
      <c r="C19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58" s="2">
        <f>MONTH(sensor_data[[#This Row],[Timestamp]])</f>
        <v>2</v>
      </c>
      <c r="E1958" s="2">
        <f>DAY(sensor_data[[#This Row],[Timestamp]])</f>
        <v>2</v>
      </c>
      <c r="F1958" t="s">
        <v>586</v>
      </c>
      <c r="H1958">
        <v>53.9</v>
      </c>
      <c r="I1958">
        <v>35.1</v>
      </c>
      <c r="J1958" t="b">
        <v>1</v>
      </c>
      <c r="K1958">
        <v>3</v>
      </c>
      <c r="L1958" t="str">
        <f>IF(sensor_data[[#This Row],[HVAC Setting]]&lt;=2, "Low", IF(sensor_data[[#This Row],[HVAC Setting]]=3, "Normal", "High"))</f>
        <v>Normal</v>
      </c>
      <c r="M1958">
        <v>17.03</v>
      </c>
      <c r="N1958">
        <v>17.03</v>
      </c>
      <c r="O1958">
        <f>(sensor_data[[#This Row],[Energy Consumption]]-AVERAGE(sensor_data[Energy Consumption]))/_xlfn.STDEV.P(sensor_data[Energy Consumption])</f>
        <v>-5.0832739983505022E-2</v>
      </c>
      <c r="P1958" t="str">
        <f>IF(ABS(sensor_data[[#This Row],[z_zcore]])&gt;3, "Outlier", "Normal")</f>
        <v>Normal</v>
      </c>
      <c r="Q1958">
        <f>AVERAGEIF(sensor_data[Unit ID], sensor_data[[#This Row],[Unit ID]], sensor_data[EC])</f>
        <v>20.802777777777777</v>
      </c>
      <c r="R1958">
        <f>IF(ISBLANK(sensor_data[[#This Row],[EC]]), sensor_data[[#This Row],[average]], sensor_data[[#This Row],[EC]])</f>
        <v>17.03</v>
      </c>
      <c r="S1958" t="str">
        <f>IF(sensor_data[[#This Row],[Filled Energy Consumption]]&gt;AVERAGE(sensor_data[Filled Energy Consumption]), "High", "Low")</f>
        <v>Low</v>
      </c>
      <c r="T1958" t="s">
        <v>389</v>
      </c>
      <c r="U1958" t="b">
        <v>1</v>
      </c>
      <c r="V1958">
        <v>13</v>
      </c>
      <c r="W1958">
        <v>0</v>
      </c>
      <c r="X1958" t="s">
        <v>19</v>
      </c>
    </row>
    <row r="1959" spans="1:24" x14ac:dyDescent="0.3">
      <c r="A1959" s="1">
        <v>45592.88758101852</v>
      </c>
      <c r="B1959" s="1" t="str">
        <f>TEXT(sensor_data[[#This Row],[Timestamp]], "MMMM")</f>
        <v>October</v>
      </c>
      <c r="C19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59" s="2">
        <f>MONTH(sensor_data[[#This Row],[Timestamp]])</f>
        <v>10</v>
      </c>
      <c r="E1959" s="2">
        <f>DAY(sensor_data[[#This Row],[Timestamp]])</f>
        <v>27</v>
      </c>
      <c r="F1959" t="s">
        <v>586</v>
      </c>
      <c r="H1959">
        <v>76.900000000000006</v>
      </c>
      <c r="I1959">
        <v>43.4</v>
      </c>
      <c r="J1959" t="b">
        <v>1</v>
      </c>
      <c r="K1959">
        <v>5</v>
      </c>
      <c r="L1959" t="str">
        <f>IF(sensor_data[[#This Row],[HVAC Setting]]&lt;=2, "Low", IF(sensor_data[[#This Row],[HVAC Setting]]=3, "Normal", "High"))</f>
        <v>High</v>
      </c>
      <c r="M1959">
        <v>29.56</v>
      </c>
      <c r="N1959">
        <v>29.56</v>
      </c>
      <c r="O1959">
        <f>(sensor_data[[#This Row],[Energy Consumption]]-AVERAGE(sensor_data[Energy Consumption]))/_xlfn.STDEV.P(sensor_data[Energy Consumption])</f>
        <v>9.4870084725238474E-2</v>
      </c>
      <c r="P1959" t="str">
        <f>IF(ABS(sensor_data[[#This Row],[z_zcore]])&gt;3, "Outlier", "Normal")</f>
        <v>Normal</v>
      </c>
      <c r="Q1959">
        <f>AVERAGEIF(sensor_data[Unit ID], sensor_data[[#This Row],[Unit ID]], sensor_data[EC])</f>
        <v>20.802777777777777</v>
      </c>
      <c r="R1959">
        <f>IF(ISBLANK(sensor_data[[#This Row],[EC]]), sensor_data[[#This Row],[average]], sensor_data[[#This Row],[EC]])</f>
        <v>29.56</v>
      </c>
      <c r="S1959" t="str">
        <f>IF(sensor_data[[#This Row],[Filled Energy Consumption]]&gt;AVERAGE(sensor_data[Filled Energy Consumption]), "High", "Low")</f>
        <v>High</v>
      </c>
      <c r="T1959" t="s">
        <v>108</v>
      </c>
      <c r="U1959" t="b">
        <v>1</v>
      </c>
      <c r="V1959">
        <v>14</v>
      </c>
      <c r="W1959">
        <v>1</v>
      </c>
      <c r="X1959" t="s">
        <v>19</v>
      </c>
    </row>
    <row r="1960" spans="1:24" x14ac:dyDescent="0.3">
      <c r="A1960" s="1">
        <v>45543.999872685185</v>
      </c>
      <c r="B1960" s="1" t="str">
        <f>TEXT(sensor_data[[#This Row],[Timestamp]], "MMMM")</f>
        <v>September</v>
      </c>
      <c r="C19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60" s="2">
        <f>MONTH(sensor_data[[#This Row],[Timestamp]])</f>
        <v>9</v>
      </c>
      <c r="E1960" s="2">
        <f>DAY(sensor_data[[#This Row],[Timestamp]])</f>
        <v>8</v>
      </c>
      <c r="F1960" t="s">
        <v>586</v>
      </c>
      <c r="H1960">
        <v>69.5</v>
      </c>
      <c r="I1960">
        <v>51</v>
      </c>
      <c r="J1960" t="b">
        <v>1</v>
      </c>
      <c r="K1960">
        <v>3.5</v>
      </c>
      <c r="L1960" t="str">
        <f>IF(sensor_data[[#This Row],[HVAC Setting]]&lt;=2, "Low", IF(sensor_data[[#This Row],[HVAC Setting]]=3, "Normal", "High"))</f>
        <v>High</v>
      </c>
      <c r="M1960">
        <v>20.81</v>
      </c>
      <c r="N1960">
        <v>20.81</v>
      </c>
      <c r="O1960">
        <f>(sensor_data[[#This Row],[Energy Consumption]]-AVERAGE(sensor_data[Energy Consumption]))/_xlfn.STDEV.P(sensor_data[Energy Consumption])</f>
        <v>-6.8776978925991841E-3</v>
      </c>
      <c r="P1960" t="str">
        <f>IF(ABS(sensor_data[[#This Row],[z_zcore]])&gt;3, "Outlier", "Normal")</f>
        <v>Normal</v>
      </c>
      <c r="Q1960">
        <f>AVERAGEIF(sensor_data[Unit ID], sensor_data[[#This Row],[Unit ID]], sensor_data[EC])</f>
        <v>20.802777777777777</v>
      </c>
      <c r="R1960">
        <f>IF(ISBLANK(sensor_data[[#This Row],[EC]]), sensor_data[[#This Row],[average]], sensor_data[[#This Row],[EC]])</f>
        <v>20.81</v>
      </c>
      <c r="S1960" t="str">
        <f>IF(sensor_data[[#This Row],[Filled Energy Consumption]]&gt;AVERAGE(sensor_data[Filled Energy Consumption]), "High", "Low")</f>
        <v>High</v>
      </c>
      <c r="T1960" t="s">
        <v>455</v>
      </c>
      <c r="U1960" t="b">
        <v>1</v>
      </c>
      <c r="V1960">
        <v>13</v>
      </c>
      <c r="W1960">
        <v>1</v>
      </c>
      <c r="X1960" t="s">
        <v>14</v>
      </c>
    </row>
    <row r="1961" spans="1:24" x14ac:dyDescent="0.3">
      <c r="A1961" s="1">
        <v>45496.260092592594</v>
      </c>
      <c r="B1961" s="1" t="str">
        <f>TEXT(sensor_data[[#This Row],[Timestamp]], "MMMM")</f>
        <v>July</v>
      </c>
      <c r="C19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61" s="2">
        <f>MONTH(sensor_data[[#This Row],[Timestamp]])</f>
        <v>7</v>
      </c>
      <c r="E1961" s="2">
        <f>DAY(sensor_data[[#This Row],[Timestamp]])</f>
        <v>23</v>
      </c>
      <c r="F1961" t="s">
        <v>586</v>
      </c>
      <c r="H1961">
        <v>83.2</v>
      </c>
      <c r="I1961">
        <v>55.6</v>
      </c>
      <c r="J1961" t="b">
        <v>1</v>
      </c>
      <c r="K1961">
        <v>4</v>
      </c>
      <c r="L1961" t="str">
        <f>IF(sensor_data[[#This Row],[HVAC Setting]]&lt;=2, "Low", IF(sensor_data[[#This Row],[HVAC Setting]]=3, "Normal", "High"))</f>
        <v>High</v>
      </c>
      <c r="M1961">
        <v>21.05</v>
      </c>
      <c r="N1961">
        <v>21.05</v>
      </c>
      <c r="O1961">
        <f>(sensor_data[[#This Row],[Energy Consumption]]-AVERAGE(sensor_data[Energy Consumption]))/_xlfn.STDEV.P(sensor_data[Energy Consumption])</f>
        <v>-4.0869015693670418E-3</v>
      </c>
      <c r="P1961" t="str">
        <f>IF(ABS(sensor_data[[#This Row],[z_zcore]])&gt;3, "Outlier", "Normal")</f>
        <v>Normal</v>
      </c>
      <c r="Q1961">
        <f>AVERAGEIF(sensor_data[Unit ID], sensor_data[[#This Row],[Unit ID]], sensor_data[EC])</f>
        <v>20.802777777777777</v>
      </c>
      <c r="R1961">
        <f>IF(ISBLANK(sensor_data[[#This Row],[EC]]), sensor_data[[#This Row],[average]], sensor_data[[#This Row],[EC]])</f>
        <v>21.05</v>
      </c>
      <c r="S1961" t="str">
        <f>IF(sensor_data[[#This Row],[Filled Energy Consumption]]&gt;AVERAGE(sensor_data[Filled Energy Consumption]), "High", "Low")</f>
        <v>High</v>
      </c>
      <c r="T1961" t="s">
        <v>371</v>
      </c>
      <c r="U1961" t="b">
        <v>1</v>
      </c>
      <c r="V1961">
        <v>19</v>
      </c>
      <c r="W1961">
        <v>1</v>
      </c>
      <c r="X1961" t="s">
        <v>14</v>
      </c>
    </row>
    <row r="1962" spans="1:24" x14ac:dyDescent="0.3">
      <c r="A1962" s="1">
        <v>45356.043657407405</v>
      </c>
      <c r="B1962" s="1" t="str">
        <f>TEXT(sensor_data[[#This Row],[Timestamp]], "MMMM")</f>
        <v>March</v>
      </c>
      <c r="C19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62" s="2">
        <f>MONTH(sensor_data[[#This Row],[Timestamp]])</f>
        <v>3</v>
      </c>
      <c r="E1962" s="2">
        <f>DAY(sensor_data[[#This Row],[Timestamp]])</f>
        <v>5</v>
      </c>
      <c r="F1962" t="s">
        <v>587</v>
      </c>
      <c r="H1962">
        <v>65.900000000000006</v>
      </c>
      <c r="I1962">
        <v>44.6</v>
      </c>
      <c r="J1962" t="b">
        <v>0</v>
      </c>
      <c r="K1962">
        <v>2</v>
      </c>
      <c r="L1962" t="str">
        <f>IF(sensor_data[[#This Row],[HVAC Setting]]&lt;=2, "Low", IF(sensor_data[[#This Row],[HVAC Setting]]=3, "Normal", "High"))</f>
        <v>Low</v>
      </c>
      <c r="M1962">
        <v>10</v>
      </c>
      <c r="N1962">
        <v>10</v>
      </c>
      <c r="O1962">
        <f>(sensor_data[[#This Row],[Energy Consumption]]-AVERAGE(sensor_data[Energy Consumption]))/_xlfn.STDEV.P(sensor_data[Energy Consumption])</f>
        <v>-0.13257981561817916</v>
      </c>
      <c r="P1962" t="str">
        <f>IF(ABS(sensor_data[[#This Row],[z_zcore]])&gt;3, "Outlier", "Normal")</f>
        <v>Normal</v>
      </c>
      <c r="Q1962">
        <f>AVERAGEIF(sensor_data[Unit ID], sensor_data[[#This Row],[Unit ID]], sensor_data[EC])</f>
        <v>16.891249999999999</v>
      </c>
      <c r="R1962">
        <f>IF(ISBLANK(sensor_data[[#This Row],[EC]]), sensor_data[[#This Row],[average]], sensor_data[[#This Row],[EC]])</f>
        <v>10</v>
      </c>
      <c r="S1962" t="str">
        <f>IF(sensor_data[[#This Row],[Filled Energy Consumption]]&gt;AVERAGE(sensor_data[Filled Energy Consumption]), "High", "Low")</f>
        <v>Low</v>
      </c>
      <c r="T1962" t="s">
        <v>181</v>
      </c>
      <c r="U1962" t="b">
        <v>0</v>
      </c>
      <c r="V1962">
        <v>20</v>
      </c>
      <c r="W1962">
        <v>0</v>
      </c>
      <c r="X1962" t="s">
        <v>14</v>
      </c>
    </row>
    <row r="1963" spans="1:24" x14ac:dyDescent="0.3">
      <c r="A1963" s="1">
        <v>45598.702465277776</v>
      </c>
      <c r="B1963" s="1" t="str">
        <f>TEXT(sensor_data[[#This Row],[Timestamp]], "MMMM")</f>
        <v>November</v>
      </c>
      <c r="C19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63" s="2">
        <f>MONTH(sensor_data[[#This Row],[Timestamp]])</f>
        <v>11</v>
      </c>
      <c r="E1963" s="2">
        <f>DAY(sensor_data[[#This Row],[Timestamp]])</f>
        <v>2</v>
      </c>
      <c r="F1963" t="s">
        <v>587</v>
      </c>
      <c r="H1963">
        <v>63.3</v>
      </c>
      <c r="I1963">
        <v>36.299999999999997</v>
      </c>
      <c r="J1963" t="b">
        <v>1</v>
      </c>
      <c r="K1963">
        <v>3.5</v>
      </c>
      <c r="L1963" t="str">
        <f>IF(sensor_data[[#This Row],[HVAC Setting]]&lt;=2, "Low", IF(sensor_data[[#This Row],[HVAC Setting]]=3, "Normal", "High"))</f>
        <v>High</v>
      </c>
      <c r="M1963">
        <v>20.96</v>
      </c>
      <c r="N1963">
        <v>20.96</v>
      </c>
      <c r="O1963">
        <f>(sensor_data[[#This Row],[Energy Consumption]]-AVERAGE(sensor_data[Energy Consumption]))/_xlfn.STDEV.P(sensor_data[Energy Consumption])</f>
        <v>-5.133450190579085E-3</v>
      </c>
      <c r="P1963" t="str">
        <f>IF(ABS(sensor_data[[#This Row],[z_zcore]])&gt;3, "Outlier", "Normal")</f>
        <v>Normal</v>
      </c>
      <c r="Q1963">
        <f>AVERAGEIF(sensor_data[Unit ID], sensor_data[[#This Row],[Unit ID]], sensor_data[EC])</f>
        <v>16.891249999999999</v>
      </c>
      <c r="R1963">
        <f>IF(ISBLANK(sensor_data[[#This Row],[EC]]), sensor_data[[#This Row],[average]], sensor_data[[#This Row],[EC]])</f>
        <v>20.96</v>
      </c>
      <c r="S1963" t="str">
        <f>IF(sensor_data[[#This Row],[Filled Energy Consumption]]&gt;AVERAGE(sensor_data[Filled Energy Consumption]), "High", "Low")</f>
        <v>High</v>
      </c>
      <c r="T1963" t="s">
        <v>490</v>
      </c>
      <c r="U1963" t="b">
        <v>1</v>
      </c>
      <c r="V1963">
        <v>21</v>
      </c>
      <c r="W1963">
        <v>1</v>
      </c>
      <c r="X1963" t="s">
        <v>17</v>
      </c>
    </row>
    <row r="1964" spans="1:24" x14ac:dyDescent="0.3">
      <c r="A1964" s="1">
        <v>45577.532500000001</v>
      </c>
      <c r="B1964" s="1" t="str">
        <f>TEXT(sensor_data[[#This Row],[Timestamp]], "MMMM")</f>
        <v>October</v>
      </c>
      <c r="C19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64" s="2">
        <f>MONTH(sensor_data[[#This Row],[Timestamp]])</f>
        <v>10</v>
      </c>
      <c r="E1964" s="2">
        <f>DAY(sensor_data[[#This Row],[Timestamp]])</f>
        <v>12</v>
      </c>
      <c r="F1964" t="s">
        <v>587</v>
      </c>
      <c r="H1964">
        <v>68.8</v>
      </c>
      <c r="I1964">
        <v>50.5</v>
      </c>
      <c r="J1964" t="b">
        <v>1</v>
      </c>
      <c r="K1964">
        <v>3.5</v>
      </c>
      <c r="L1964" t="str">
        <f>IF(sensor_data[[#This Row],[HVAC Setting]]&lt;=2, "Low", IF(sensor_data[[#This Row],[HVAC Setting]]=3, "Normal", "High"))</f>
        <v>High</v>
      </c>
      <c r="O1964">
        <f>(sensor_data[[#This Row],[Energy Consumption]]-AVERAGE(sensor_data[Energy Consumption]))/_xlfn.STDEV.P(sensor_data[Energy Consumption])</f>
        <v>-0.24886299575285079</v>
      </c>
      <c r="P1964" t="str">
        <f>IF(ABS(sensor_data[[#This Row],[z_zcore]])&gt;3, "Outlier", "Normal")</f>
        <v>Normal</v>
      </c>
      <c r="Q1964">
        <f>AVERAGEIF(sensor_data[Unit ID], sensor_data[[#This Row],[Unit ID]], sensor_data[EC])</f>
        <v>16.891249999999999</v>
      </c>
      <c r="R1964">
        <f>IF(ISBLANK(sensor_data[[#This Row],[EC]]), sensor_data[[#This Row],[average]], sensor_data[[#This Row],[EC]])</f>
        <v>16.891249999999999</v>
      </c>
      <c r="S1964" t="str">
        <f>IF(sensor_data[[#This Row],[Filled Energy Consumption]]&gt;AVERAGE(sensor_data[Filled Energy Consumption]), "High", "Low")</f>
        <v>Low</v>
      </c>
      <c r="T1964" t="s">
        <v>296</v>
      </c>
      <c r="U1964" t="b">
        <v>1</v>
      </c>
      <c r="V1964">
        <v>6</v>
      </c>
      <c r="W1964">
        <v>0</v>
      </c>
      <c r="X1964" t="s">
        <v>14</v>
      </c>
    </row>
    <row r="1965" spans="1:24" x14ac:dyDescent="0.3">
      <c r="A1965" s="1">
        <v>45608.611956018518</v>
      </c>
      <c r="B1965" s="1" t="str">
        <f>TEXT(sensor_data[[#This Row],[Timestamp]], "MMMM")</f>
        <v>November</v>
      </c>
      <c r="C19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65" s="2">
        <f>MONTH(sensor_data[[#This Row],[Timestamp]])</f>
        <v>11</v>
      </c>
      <c r="E1965" s="2">
        <f>DAY(sensor_data[[#This Row],[Timestamp]])</f>
        <v>12</v>
      </c>
      <c r="F1965" t="s">
        <v>587</v>
      </c>
      <c r="H1965">
        <v>68.900000000000006</v>
      </c>
      <c r="I1965">
        <v>35</v>
      </c>
      <c r="J1965" t="b">
        <v>0</v>
      </c>
      <c r="K1965">
        <v>1</v>
      </c>
      <c r="L1965" t="str">
        <f>IF(sensor_data[[#This Row],[HVAC Setting]]&lt;=2, "Low", IF(sensor_data[[#This Row],[HVAC Setting]]=3, "Normal", "High"))</f>
        <v>Low</v>
      </c>
      <c r="M1965">
        <v>6</v>
      </c>
      <c r="N1965">
        <v>6</v>
      </c>
      <c r="O1965">
        <f>(sensor_data[[#This Row],[Energy Consumption]]-AVERAGE(sensor_data[Energy Consumption]))/_xlfn.STDEV.P(sensor_data[Energy Consumption])</f>
        <v>-0.17909308767204782</v>
      </c>
      <c r="P1965" t="str">
        <f>IF(ABS(sensor_data[[#This Row],[z_zcore]])&gt;3, "Outlier", "Normal")</f>
        <v>Normal</v>
      </c>
      <c r="Q1965">
        <f>AVERAGEIF(sensor_data[Unit ID], sensor_data[[#This Row],[Unit ID]], sensor_data[EC])</f>
        <v>16.891249999999999</v>
      </c>
      <c r="R1965">
        <f>IF(ISBLANK(sensor_data[[#This Row],[EC]]), sensor_data[[#This Row],[average]], sensor_data[[#This Row],[EC]])</f>
        <v>6</v>
      </c>
      <c r="S1965" t="str">
        <f>IF(sensor_data[[#This Row],[Filled Energy Consumption]]&gt;AVERAGE(sensor_data[Filled Energy Consumption]), "High", "Low")</f>
        <v>Low</v>
      </c>
      <c r="T1965" t="s">
        <v>127</v>
      </c>
      <c r="U1965" t="b">
        <v>0</v>
      </c>
      <c r="V1965">
        <v>11</v>
      </c>
      <c r="W1965">
        <v>0</v>
      </c>
      <c r="X1965" t="s">
        <v>14</v>
      </c>
    </row>
    <row r="1966" spans="1:24" x14ac:dyDescent="0.3">
      <c r="A1966" s="1">
        <v>45457.640069444446</v>
      </c>
      <c r="B1966" s="1" t="str">
        <f>TEXT(sensor_data[[#This Row],[Timestamp]], "MMMM")</f>
        <v>June</v>
      </c>
      <c r="C19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66" s="2">
        <f>MONTH(sensor_data[[#This Row],[Timestamp]])</f>
        <v>6</v>
      </c>
      <c r="E1966" s="2">
        <f>DAY(sensor_data[[#This Row],[Timestamp]])</f>
        <v>14</v>
      </c>
      <c r="F1966" t="s">
        <v>587</v>
      </c>
      <c r="H1966">
        <v>89.1</v>
      </c>
      <c r="I1966">
        <v>64.3</v>
      </c>
      <c r="J1966" t="b">
        <v>0</v>
      </c>
      <c r="K1966">
        <v>3</v>
      </c>
      <c r="L1966" t="str">
        <f>IF(sensor_data[[#This Row],[HVAC Setting]]&lt;=2, "Low", IF(sensor_data[[#This Row],[HVAC Setting]]=3, "Normal", "High"))</f>
        <v>Normal</v>
      </c>
      <c r="O1966">
        <f>(sensor_data[[#This Row],[Energy Consumption]]-AVERAGE(sensor_data[Energy Consumption]))/_xlfn.STDEV.P(sensor_data[Energy Consumption])</f>
        <v>-0.24886299575285079</v>
      </c>
      <c r="P1966" t="str">
        <f>IF(ABS(sensor_data[[#This Row],[z_zcore]])&gt;3, "Outlier", "Normal")</f>
        <v>Normal</v>
      </c>
      <c r="Q1966">
        <f>AVERAGEIF(sensor_data[Unit ID], sensor_data[[#This Row],[Unit ID]], sensor_data[EC])</f>
        <v>16.891249999999999</v>
      </c>
      <c r="R1966">
        <f>IF(ISBLANK(sensor_data[[#This Row],[EC]]), sensor_data[[#This Row],[average]], sensor_data[[#This Row],[EC]])</f>
        <v>16.891249999999999</v>
      </c>
      <c r="S1966" t="str">
        <f>IF(sensor_data[[#This Row],[Filled Energy Consumption]]&gt;AVERAGE(sensor_data[Filled Energy Consumption]), "High", "Low")</f>
        <v>Low</v>
      </c>
      <c r="T1966" t="s">
        <v>42</v>
      </c>
      <c r="U1966" t="b">
        <v>0</v>
      </c>
      <c r="V1966">
        <v>15</v>
      </c>
      <c r="W1966">
        <v>0</v>
      </c>
      <c r="X1966" t="s">
        <v>17</v>
      </c>
    </row>
    <row r="1967" spans="1:24" x14ac:dyDescent="0.3">
      <c r="A1967" s="1">
        <v>45622.551261574074</v>
      </c>
      <c r="B1967" s="1" t="str">
        <f>TEXT(sensor_data[[#This Row],[Timestamp]], "MMMM")</f>
        <v>November</v>
      </c>
      <c r="C19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67" s="2">
        <f>MONTH(sensor_data[[#This Row],[Timestamp]])</f>
        <v>11</v>
      </c>
      <c r="E1967" s="2">
        <f>DAY(sensor_data[[#This Row],[Timestamp]])</f>
        <v>26</v>
      </c>
      <c r="F1967" t="s">
        <v>587</v>
      </c>
      <c r="H1967">
        <v>71.7</v>
      </c>
      <c r="I1967">
        <v>44</v>
      </c>
      <c r="J1967" t="b">
        <v>0</v>
      </c>
      <c r="K1967">
        <v>3</v>
      </c>
      <c r="L1967" t="str">
        <f>IF(sensor_data[[#This Row],[HVAC Setting]]&lt;=2, "Low", IF(sensor_data[[#This Row],[HVAC Setting]]=3, "Normal", "High"))</f>
        <v>Normal</v>
      </c>
      <c r="M1967">
        <v>16</v>
      </c>
      <c r="N1967">
        <v>16</v>
      </c>
      <c r="O1967">
        <f>(sensor_data[[#This Row],[Energy Consumption]]-AVERAGE(sensor_data[Energy Consumption]))/_xlfn.STDEV.P(sensor_data[Energy Consumption])</f>
        <v>-6.2809907537376211E-2</v>
      </c>
      <c r="P1967" t="str">
        <f>IF(ABS(sensor_data[[#This Row],[z_zcore]])&gt;3, "Outlier", "Normal")</f>
        <v>Normal</v>
      </c>
      <c r="Q1967">
        <f>AVERAGEIF(sensor_data[Unit ID], sensor_data[[#This Row],[Unit ID]], sensor_data[EC])</f>
        <v>16.891249999999999</v>
      </c>
      <c r="R1967">
        <f>IF(ISBLANK(sensor_data[[#This Row],[EC]]), sensor_data[[#This Row],[average]], sensor_data[[#This Row],[EC]])</f>
        <v>16</v>
      </c>
      <c r="S1967" t="str">
        <f>IF(sensor_data[[#This Row],[Filled Energy Consumption]]&gt;AVERAGE(sensor_data[Filled Energy Consumption]), "High", "Low")</f>
        <v>Low</v>
      </c>
      <c r="T1967" t="s">
        <v>491</v>
      </c>
      <c r="U1967" t="b">
        <v>0</v>
      </c>
      <c r="V1967">
        <v>15</v>
      </c>
      <c r="W1967">
        <v>0</v>
      </c>
      <c r="X1967" t="s">
        <v>17</v>
      </c>
    </row>
    <row r="1968" spans="1:24" x14ac:dyDescent="0.3">
      <c r="A1968" s="1">
        <v>45392.264247685183</v>
      </c>
      <c r="B1968" s="1" t="str">
        <f>TEXT(sensor_data[[#This Row],[Timestamp]], "MMMM")</f>
        <v>April</v>
      </c>
      <c r="C19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68" s="2">
        <f>MONTH(sensor_data[[#This Row],[Timestamp]])</f>
        <v>4</v>
      </c>
      <c r="E1968" s="2">
        <f>DAY(sensor_data[[#This Row],[Timestamp]])</f>
        <v>10</v>
      </c>
      <c r="F1968" t="s">
        <v>587</v>
      </c>
      <c r="H1968">
        <v>66.7</v>
      </c>
      <c r="I1968">
        <v>34</v>
      </c>
      <c r="J1968" t="b">
        <v>0</v>
      </c>
      <c r="K1968">
        <v>1</v>
      </c>
      <c r="L1968" t="str">
        <f>IF(sensor_data[[#This Row],[HVAC Setting]]&lt;=2, "Low", IF(sensor_data[[#This Row],[HVAC Setting]]=3, "Normal", "High"))</f>
        <v>Low</v>
      </c>
      <c r="O1968">
        <f>(sensor_data[[#This Row],[Energy Consumption]]-AVERAGE(sensor_data[Energy Consumption]))/_xlfn.STDEV.P(sensor_data[Energy Consumption])</f>
        <v>-0.24886299575285079</v>
      </c>
      <c r="P1968" t="str">
        <f>IF(ABS(sensor_data[[#This Row],[z_zcore]])&gt;3, "Outlier", "Normal")</f>
        <v>Normal</v>
      </c>
      <c r="Q1968">
        <f>AVERAGEIF(sensor_data[Unit ID], sensor_data[[#This Row],[Unit ID]], sensor_data[EC])</f>
        <v>16.891249999999999</v>
      </c>
      <c r="R1968">
        <f>IF(ISBLANK(sensor_data[[#This Row],[EC]]), sensor_data[[#This Row],[average]], sensor_data[[#This Row],[EC]])</f>
        <v>16.891249999999999</v>
      </c>
      <c r="S1968" t="str">
        <f>IF(sensor_data[[#This Row],[Filled Energy Consumption]]&gt;AVERAGE(sensor_data[Filled Energy Consumption]), "High", "Low")</f>
        <v>Low</v>
      </c>
      <c r="T1968" t="s">
        <v>221</v>
      </c>
      <c r="U1968" t="b">
        <v>0</v>
      </c>
      <c r="V1968">
        <v>20</v>
      </c>
      <c r="W1968">
        <v>0</v>
      </c>
      <c r="X1968" t="s">
        <v>14</v>
      </c>
    </row>
    <row r="1969" spans="1:24" x14ac:dyDescent="0.3">
      <c r="A1969" s="1">
        <v>45478.430046296293</v>
      </c>
      <c r="B1969" s="1" t="str">
        <f>TEXT(sensor_data[[#This Row],[Timestamp]], "MMMM")</f>
        <v>July</v>
      </c>
      <c r="C19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69" s="2">
        <f>MONTH(sensor_data[[#This Row],[Timestamp]])</f>
        <v>7</v>
      </c>
      <c r="E1969" s="2">
        <f>DAY(sensor_data[[#This Row],[Timestamp]])</f>
        <v>5</v>
      </c>
      <c r="F1969" t="s">
        <v>587</v>
      </c>
      <c r="H1969">
        <v>97.7</v>
      </c>
      <c r="I1969">
        <v>60.5</v>
      </c>
      <c r="J1969" t="b">
        <v>0</v>
      </c>
      <c r="K1969">
        <v>4</v>
      </c>
      <c r="L1969" t="str">
        <f>IF(sensor_data[[#This Row],[HVAC Setting]]&lt;=2, "Low", IF(sensor_data[[#This Row],[HVAC Setting]]=3, "Normal", "High"))</f>
        <v>High</v>
      </c>
      <c r="M1969">
        <v>23</v>
      </c>
      <c r="N1969">
        <v>23</v>
      </c>
      <c r="O1969">
        <f>(sensor_data[[#This Row],[Energy Consumption]]-AVERAGE(sensor_data[Energy Consumption]))/_xlfn.STDEV.P(sensor_data[Energy Consumption])</f>
        <v>1.8588318556893912E-2</v>
      </c>
      <c r="P1969" t="str">
        <f>IF(ABS(sensor_data[[#This Row],[z_zcore]])&gt;3, "Outlier", "Normal")</f>
        <v>Normal</v>
      </c>
      <c r="Q1969">
        <f>AVERAGEIF(sensor_data[Unit ID], sensor_data[[#This Row],[Unit ID]], sensor_data[EC])</f>
        <v>16.891249999999999</v>
      </c>
      <c r="R1969">
        <f>IF(ISBLANK(sensor_data[[#This Row],[EC]]), sensor_data[[#This Row],[average]], sensor_data[[#This Row],[EC]])</f>
        <v>23</v>
      </c>
      <c r="S1969" t="str">
        <f>IF(sensor_data[[#This Row],[Filled Energy Consumption]]&gt;AVERAGE(sensor_data[Filled Energy Consumption]), "High", "Low")</f>
        <v>High</v>
      </c>
      <c r="T1969" t="s">
        <v>288</v>
      </c>
      <c r="U1969" t="b">
        <v>0</v>
      </c>
      <c r="V1969">
        <v>21</v>
      </c>
      <c r="W1969">
        <v>1</v>
      </c>
      <c r="X1969" t="s">
        <v>19</v>
      </c>
    </row>
    <row r="1970" spans="1:24" x14ac:dyDescent="0.3">
      <c r="A1970" s="1">
        <v>45371.526458333334</v>
      </c>
      <c r="B1970" s="1" t="str">
        <f>TEXT(sensor_data[[#This Row],[Timestamp]], "MMMM")</f>
        <v>March</v>
      </c>
      <c r="C19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70" s="2">
        <f>MONTH(sensor_data[[#This Row],[Timestamp]])</f>
        <v>3</v>
      </c>
      <c r="E1970" s="2">
        <f>DAY(sensor_data[[#This Row],[Timestamp]])</f>
        <v>20</v>
      </c>
      <c r="F1970" t="s">
        <v>587</v>
      </c>
      <c r="H1970">
        <v>62.4</v>
      </c>
      <c r="I1970">
        <v>42.3</v>
      </c>
      <c r="J1970" t="b">
        <v>0</v>
      </c>
      <c r="K1970">
        <v>1</v>
      </c>
      <c r="L1970" t="str">
        <f>IF(sensor_data[[#This Row],[HVAC Setting]]&lt;=2, "Low", IF(sensor_data[[#This Row],[HVAC Setting]]=3, "Normal", "High"))</f>
        <v>Low</v>
      </c>
      <c r="M1970">
        <v>6</v>
      </c>
      <c r="N1970">
        <v>6</v>
      </c>
      <c r="O1970">
        <f>(sensor_data[[#This Row],[Energy Consumption]]-AVERAGE(sensor_data[Energy Consumption]))/_xlfn.STDEV.P(sensor_data[Energy Consumption])</f>
        <v>-0.17909308767204782</v>
      </c>
      <c r="P1970" t="str">
        <f>IF(ABS(sensor_data[[#This Row],[z_zcore]])&gt;3, "Outlier", "Normal")</f>
        <v>Normal</v>
      </c>
      <c r="Q1970">
        <f>AVERAGEIF(sensor_data[Unit ID], sensor_data[[#This Row],[Unit ID]], sensor_data[EC])</f>
        <v>16.891249999999999</v>
      </c>
      <c r="R1970">
        <f>IF(ISBLANK(sensor_data[[#This Row],[EC]]), sensor_data[[#This Row],[average]], sensor_data[[#This Row],[EC]])</f>
        <v>6</v>
      </c>
      <c r="S1970" t="str">
        <f>IF(sensor_data[[#This Row],[Filled Energy Consumption]]&gt;AVERAGE(sensor_data[Filled Energy Consumption]), "High", "Low")</f>
        <v>Low</v>
      </c>
      <c r="T1970" t="s">
        <v>208</v>
      </c>
      <c r="U1970" t="b">
        <v>0</v>
      </c>
      <c r="V1970">
        <v>11</v>
      </c>
      <c r="W1970">
        <v>0</v>
      </c>
      <c r="X1970" t="s">
        <v>14</v>
      </c>
    </row>
    <row r="1971" spans="1:24" x14ac:dyDescent="0.3">
      <c r="A1971" s="1">
        <v>45642.48946759259</v>
      </c>
      <c r="B1971" s="1" t="str">
        <f>TEXT(sensor_data[[#This Row],[Timestamp]], "MMMM")</f>
        <v>December</v>
      </c>
      <c r="C19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71" s="2">
        <f>MONTH(sensor_data[[#This Row],[Timestamp]])</f>
        <v>12</v>
      </c>
      <c r="E1971" s="2">
        <f>DAY(sensor_data[[#This Row],[Timestamp]])</f>
        <v>16</v>
      </c>
      <c r="F1971" t="s">
        <v>587</v>
      </c>
      <c r="H1971">
        <v>50</v>
      </c>
      <c r="I1971">
        <v>29.6</v>
      </c>
      <c r="J1971" t="b">
        <v>0</v>
      </c>
      <c r="K1971">
        <v>3</v>
      </c>
      <c r="L1971" t="str">
        <f>IF(sensor_data[[#This Row],[HVAC Setting]]&lt;=2, "Low", IF(sensor_data[[#This Row],[HVAC Setting]]=3, "Normal", "High"))</f>
        <v>Normal</v>
      </c>
      <c r="M1971">
        <v>15</v>
      </c>
      <c r="N1971">
        <v>15</v>
      </c>
      <c r="O1971">
        <f>(sensor_data[[#This Row],[Energy Consumption]]-AVERAGE(sensor_data[Energy Consumption]))/_xlfn.STDEV.P(sensor_data[Energy Consumption])</f>
        <v>-7.4438225550843368E-2</v>
      </c>
      <c r="P1971" t="str">
        <f>IF(ABS(sensor_data[[#This Row],[z_zcore]])&gt;3, "Outlier", "Normal")</f>
        <v>Normal</v>
      </c>
      <c r="Q1971">
        <f>AVERAGEIF(sensor_data[Unit ID], sensor_data[[#This Row],[Unit ID]], sensor_data[EC])</f>
        <v>16.891249999999999</v>
      </c>
      <c r="R1971">
        <f>IF(ISBLANK(sensor_data[[#This Row],[EC]]), sensor_data[[#This Row],[average]], sensor_data[[#This Row],[EC]])</f>
        <v>15</v>
      </c>
      <c r="S1971" t="str">
        <f>IF(sensor_data[[#This Row],[Filled Energy Consumption]]&gt;AVERAGE(sensor_data[Filled Energy Consumption]), "High", "Low")</f>
        <v>Low</v>
      </c>
      <c r="T1971" t="s">
        <v>426</v>
      </c>
      <c r="U1971" t="b">
        <v>0</v>
      </c>
      <c r="V1971">
        <v>14</v>
      </c>
      <c r="W1971">
        <v>1</v>
      </c>
      <c r="X1971" t="s">
        <v>19</v>
      </c>
    </row>
    <row r="1972" spans="1:24" x14ac:dyDescent="0.3">
      <c r="A1972" s="1">
        <v>45588.52684027778</v>
      </c>
      <c r="B1972" s="1" t="str">
        <f>TEXT(sensor_data[[#This Row],[Timestamp]], "MMMM")</f>
        <v>October</v>
      </c>
      <c r="C19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72" s="2">
        <f>MONTH(sensor_data[[#This Row],[Timestamp]])</f>
        <v>10</v>
      </c>
      <c r="E1972" s="2">
        <f>DAY(sensor_data[[#This Row],[Timestamp]])</f>
        <v>23</v>
      </c>
      <c r="F1972" t="s">
        <v>587</v>
      </c>
      <c r="H1972">
        <v>71.3</v>
      </c>
      <c r="I1972">
        <v>51.1</v>
      </c>
      <c r="J1972" t="b">
        <v>1</v>
      </c>
      <c r="K1972">
        <v>2</v>
      </c>
      <c r="L1972" t="str">
        <f>IF(sensor_data[[#This Row],[HVAC Setting]]&lt;=2, "Low", IF(sensor_data[[#This Row],[HVAC Setting]]=3, "Normal", "High"))</f>
        <v>Low</v>
      </c>
      <c r="M1972">
        <v>12.11</v>
      </c>
      <c r="N1972">
        <v>12.11</v>
      </c>
      <c r="O1972">
        <f>(sensor_data[[#This Row],[Energy Consumption]]-AVERAGE(sensor_data[Energy Consumption]))/_xlfn.STDEV.P(sensor_data[Energy Consumption])</f>
        <v>-0.10804406460976347</v>
      </c>
      <c r="P1972" t="str">
        <f>IF(ABS(sensor_data[[#This Row],[z_zcore]])&gt;3, "Outlier", "Normal")</f>
        <v>Normal</v>
      </c>
      <c r="Q1972">
        <f>AVERAGEIF(sensor_data[Unit ID], sensor_data[[#This Row],[Unit ID]], sensor_data[EC])</f>
        <v>16.891249999999999</v>
      </c>
      <c r="R1972">
        <f>IF(ISBLANK(sensor_data[[#This Row],[EC]]), sensor_data[[#This Row],[average]], sensor_data[[#This Row],[EC]])</f>
        <v>12.11</v>
      </c>
      <c r="S1972" t="str">
        <f>IF(sensor_data[[#This Row],[Filled Energy Consumption]]&gt;AVERAGE(sensor_data[Filled Energy Consumption]), "High", "Low")</f>
        <v>Low</v>
      </c>
      <c r="T1972" t="s">
        <v>557</v>
      </c>
      <c r="U1972" t="b">
        <v>1</v>
      </c>
      <c r="V1972">
        <v>20</v>
      </c>
      <c r="W1972">
        <v>0</v>
      </c>
      <c r="X1972" t="s">
        <v>19</v>
      </c>
    </row>
    <row r="1973" spans="1:24" x14ac:dyDescent="0.3">
      <c r="A1973" s="1">
        <v>45341.354270833333</v>
      </c>
      <c r="B1973" s="1" t="str">
        <f>TEXT(sensor_data[[#This Row],[Timestamp]], "MMMM")</f>
        <v>February</v>
      </c>
      <c r="C19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73" s="2">
        <f>MONTH(sensor_data[[#This Row],[Timestamp]])</f>
        <v>2</v>
      </c>
      <c r="E1973" s="2">
        <f>DAY(sensor_data[[#This Row],[Timestamp]])</f>
        <v>19</v>
      </c>
      <c r="F1973" t="s">
        <v>587</v>
      </c>
      <c r="H1973">
        <v>45.9</v>
      </c>
      <c r="I1973">
        <v>28.6</v>
      </c>
      <c r="J1973" t="b">
        <v>1</v>
      </c>
      <c r="K1973">
        <v>5</v>
      </c>
      <c r="L1973" t="str">
        <f>IF(sensor_data[[#This Row],[HVAC Setting]]&lt;=2, "Low", IF(sensor_data[[#This Row],[HVAC Setting]]=3, "Normal", "High"))</f>
        <v>High</v>
      </c>
      <c r="M1973">
        <v>29.73</v>
      </c>
      <c r="N1973">
        <v>29.73</v>
      </c>
      <c r="O1973">
        <f>(sensor_data[[#This Row],[Energy Consumption]]-AVERAGE(sensor_data[Energy Consumption]))/_xlfn.STDEV.P(sensor_data[Energy Consumption])</f>
        <v>9.6846898787527905E-2</v>
      </c>
      <c r="P1973" t="str">
        <f>IF(ABS(sensor_data[[#This Row],[z_zcore]])&gt;3, "Outlier", "Normal")</f>
        <v>Normal</v>
      </c>
      <c r="Q1973">
        <f>AVERAGEIF(sensor_data[Unit ID], sensor_data[[#This Row],[Unit ID]], sensor_data[EC])</f>
        <v>16.891249999999999</v>
      </c>
      <c r="R1973">
        <f>IF(ISBLANK(sensor_data[[#This Row],[EC]]), sensor_data[[#This Row],[average]], sensor_data[[#This Row],[EC]])</f>
        <v>29.73</v>
      </c>
      <c r="S1973" t="str">
        <f>IF(sensor_data[[#This Row],[Filled Energy Consumption]]&gt;AVERAGE(sensor_data[Filled Energy Consumption]), "High", "Low")</f>
        <v>High</v>
      </c>
      <c r="T1973" t="s">
        <v>332</v>
      </c>
      <c r="U1973" t="b">
        <v>1</v>
      </c>
      <c r="V1973">
        <v>5</v>
      </c>
      <c r="W1973">
        <v>0</v>
      </c>
      <c r="X1973" t="s">
        <v>14</v>
      </c>
    </row>
    <row r="1974" spans="1:24" x14ac:dyDescent="0.3">
      <c r="A1974" s="1">
        <v>45326.067650462966</v>
      </c>
      <c r="B1974" s="1" t="str">
        <f>TEXT(sensor_data[[#This Row],[Timestamp]], "MMMM")</f>
        <v>February</v>
      </c>
      <c r="C19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74" s="2">
        <f>MONTH(sensor_data[[#This Row],[Timestamp]])</f>
        <v>2</v>
      </c>
      <c r="E1974" s="2">
        <f>DAY(sensor_data[[#This Row],[Timestamp]])</f>
        <v>4</v>
      </c>
      <c r="F1974" t="s">
        <v>587</v>
      </c>
      <c r="H1974">
        <v>44.9</v>
      </c>
      <c r="I1974">
        <v>26.1</v>
      </c>
      <c r="J1974" t="b">
        <v>0</v>
      </c>
      <c r="K1974">
        <v>3.5</v>
      </c>
      <c r="L1974" t="str">
        <f>IF(sensor_data[[#This Row],[HVAC Setting]]&lt;=2, "Low", IF(sensor_data[[#This Row],[HVAC Setting]]=3, "Normal", "High"))</f>
        <v>High</v>
      </c>
      <c r="M1974">
        <v>20.48</v>
      </c>
      <c r="N1974">
        <v>20.48</v>
      </c>
      <c r="O1974">
        <f>(sensor_data[[#This Row],[Energy Consumption]]-AVERAGE(sensor_data[Energy Consumption]))/_xlfn.STDEV.P(sensor_data[Energy Consumption])</f>
        <v>-1.0715042837043326E-2</v>
      </c>
      <c r="P1974" t="str">
        <f>IF(ABS(sensor_data[[#This Row],[z_zcore]])&gt;3, "Outlier", "Normal")</f>
        <v>Normal</v>
      </c>
      <c r="Q1974">
        <f>AVERAGEIF(sensor_data[Unit ID], sensor_data[[#This Row],[Unit ID]], sensor_data[EC])</f>
        <v>16.891249999999999</v>
      </c>
      <c r="R1974">
        <f>IF(ISBLANK(sensor_data[[#This Row],[EC]]), sensor_data[[#This Row],[average]], sensor_data[[#This Row],[EC]])</f>
        <v>20.48</v>
      </c>
      <c r="S1974" t="str">
        <f>IF(sensor_data[[#This Row],[Filled Energy Consumption]]&gt;AVERAGE(sensor_data[Filled Energy Consumption]), "High", "Low")</f>
        <v>High</v>
      </c>
      <c r="T1974" t="s">
        <v>98</v>
      </c>
      <c r="U1974" t="b">
        <v>0</v>
      </c>
      <c r="V1974">
        <v>12</v>
      </c>
      <c r="W1974">
        <v>1</v>
      </c>
      <c r="X1974" t="s">
        <v>19</v>
      </c>
    </row>
    <row r="1975" spans="1:24" x14ac:dyDescent="0.3">
      <c r="A1975" s="1">
        <v>45494.308761574073</v>
      </c>
      <c r="B1975" s="1" t="str">
        <f>TEXT(sensor_data[[#This Row],[Timestamp]], "MMMM")</f>
        <v>July</v>
      </c>
      <c r="C19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75" s="2">
        <f>MONTH(sensor_data[[#This Row],[Timestamp]])</f>
        <v>7</v>
      </c>
      <c r="E1975" s="2">
        <f>DAY(sensor_data[[#This Row],[Timestamp]])</f>
        <v>21</v>
      </c>
      <c r="F1975" t="s">
        <v>587</v>
      </c>
      <c r="H1975">
        <v>89.8</v>
      </c>
      <c r="I1975">
        <v>66.3</v>
      </c>
      <c r="J1975" t="b">
        <v>1</v>
      </c>
      <c r="K1975">
        <v>4.5</v>
      </c>
      <c r="L1975" t="str">
        <f>IF(sensor_data[[#This Row],[HVAC Setting]]&lt;=2, "Low", IF(sensor_data[[#This Row],[HVAC Setting]]=3, "Normal", "High"))</f>
        <v>High</v>
      </c>
      <c r="M1975">
        <v>26.9</v>
      </c>
      <c r="N1975">
        <v>26.9</v>
      </c>
      <c r="O1975">
        <f>(sensor_data[[#This Row],[Energy Consumption]]-AVERAGE(sensor_data[Energy Consumption]))/_xlfn.STDEV.P(sensor_data[Energy Consumption])</f>
        <v>6.3938758809415824E-2</v>
      </c>
      <c r="P1975" t="str">
        <f>IF(ABS(sensor_data[[#This Row],[z_zcore]])&gt;3, "Outlier", "Normal")</f>
        <v>Normal</v>
      </c>
      <c r="Q1975">
        <f>AVERAGEIF(sensor_data[Unit ID], sensor_data[[#This Row],[Unit ID]], sensor_data[EC])</f>
        <v>16.891249999999999</v>
      </c>
      <c r="R1975">
        <f>IF(ISBLANK(sensor_data[[#This Row],[EC]]), sensor_data[[#This Row],[average]], sensor_data[[#This Row],[EC]])</f>
        <v>26.9</v>
      </c>
      <c r="S1975" t="str">
        <f>IF(sensor_data[[#This Row],[Filled Energy Consumption]]&gt;AVERAGE(sensor_data[Filled Energy Consumption]), "High", "Low")</f>
        <v>High</v>
      </c>
      <c r="T1975" t="s">
        <v>13</v>
      </c>
      <c r="U1975" t="b">
        <v>1</v>
      </c>
      <c r="V1975">
        <v>5</v>
      </c>
      <c r="W1975">
        <v>0</v>
      </c>
      <c r="X1975" t="s">
        <v>19</v>
      </c>
    </row>
    <row r="1976" spans="1:24" x14ac:dyDescent="0.3">
      <c r="A1976" s="1">
        <v>45587.359351851854</v>
      </c>
      <c r="B1976" s="1" t="str">
        <f>TEXT(sensor_data[[#This Row],[Timestamp]], "MMMM")</f>
        <v>October</v>
      </c>
      <c r="C19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76" s="2">
        <f>MONTH(sensor_data[[#This Row],[Timestamp]])</f>
        <v>10</v>
      </c>
      <c r="E1976" s="2">
        <f>DAY(sensor_data[[#This Row],[Timestamp]])</f>
        <v>22</v>
      </c>
      <c r="F1976" t="s">
        <v>587</v>
      </c>
      <c r="H1976">
        <v>77.900000000000006</v>
      </c>
      <c r="I1976">
        <v>44.1</v>
      </c>
      <c r="J1976" t="b">
        <v>0</v>
      </c>
      <c r="K1976">
        <v>2</v>
      </c>
      <c r="L1976" t="str">
        <f>IF(sensor_data[[#This Row],[HVAC Setting]]&lt;=2, "Low", IF(sensor_data[[#This Row],[HVAC Setting]]=3, "Normal", "High"))</f>
        <v>Low</v>
      </c>
      <c r="O1976">
        <f>(sensor_data[[#This Row],[Energy Consumption]]-AVERAGE(sensor_data[Energy Consumption]))/_xlfn.STDEV.P(sensor_data[Energy Consumption])</f>
        <v>-0.24886299575285079</v>
      </c>
      <c r="P1976" t="str">
        <f>IF(ABS(sensor_data[[#This Row],[z_zcore]])&gt;3, "Outlier", "Normal")</f>
        <v>Normal</v>
      </c>
      <c r="Q1976">
        <f>AVERAGEIF(sensor_data[Unit ID], sensor_data[[#This Row],[Unit ID]], sensor_data[EC])</f>
        <v>16.891249999999999</v>
      </c>
      <c r="R1976">
        <f>IF(ISBLANK(sensor_data[[#This Row],[EC]]), sensor_data[[#This Row],[average]], sensor_data[[#This Row],[EC]])</f>
        <v>16.891249999999999</v>
      </c>
      <c r="S1976" t="str">
        <f>IF(sensor_data[[#This Row],[Filled Energy Consumption]]&gt;AVERAGE(sensor_data[Filled Energy Consumption]), "High", "Low")</f>
        <v>Low</v>
      </c>
      <c r="T1976" t="s">
        <v>254</v>
      </c>
      <c r="U1976" t="b">
        <v>0</v>
      </c>
      <c r="V1976">
        <v>12</v>
      </c>
      <c r="W1976">
        <v>1</v>
      </c>
      <c r="X1976" t="s">
        <v>19</v>
      </c>
    </row>
    <row r="1977" spans="1:24" x14ac:dyDescent="0.3">
      <c r="A1977" s="1">
        <v>45645.571527777778</v>
      </c>
      <c r="B1977" s="1" t="str">
        <f>TEXT(sensor_data[[#This Row],[Timestamp]], "MMMM")</f>
        <v>December</v>
      </c>
      <c r="C19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77" s="2">
        <f>MONTH(sensor_data[[#This Row],[Timestamp]])</f>
        <v>12</v>
      </c>
      <c r="E1977" s="2">
        <f>DAY(sensor_data[[#This Row],[Timestamp]])</f>
        <v>19</v>
      </c>
      <c r="F1977" t="s">
        <v>587</v>
      </c>
      <c r="H1977">
        <v>36.6</v>
      </c>
      <c r="I1977">
        <v>27.6</v>
      </c>
      <c r="J1977" t="b">
        <v>0</v>
      </c>
      <c r="K1977">
        <v>2</v>
      </c>
      <c r="L1977" t="str">
        <f>IF(sensor_data[[#This Row],[HVAC Setting]]&lt;=2, "Low", IF(sensor_data[[#This Row],[HVAC Setting]]=3, "Normal", "High"))</f>
        <v>Low</v>
      </c>
      <c r="M1977">
        <v>13</v>
      </c>
      <c r="N1977">
        <v>13</v>
      </c>
      <c r="O1977">
        <f>(sensor_data[[#This Row],[Energy Consumption]]-AVERAGE(sensor_data[Energy Consumption]))/_xlfn.STDEV.P(sensor_data[Energy Consumption])</f>
        <v>-9.7694861577777695E-2</v>
      </c>
      <c r="P1977" t="str">
        <f>IF(ABS(sensor_data[[#This Row],[z_zcore]])&gt;3, "Outlier", "Normal")</f>
        <v>Normal</v>
      </c>
      <c r="Q1977">
        <f>AVERAGEIF(sensor_data[Unit ID], sensor_data[[#This Row],[Unit ID]], sensor_data[EC])</f>
        <v>16.891249999999999</v>
      </c>
      <c r="R1977">
        <f>IF(ISBLANK(sensor_data[[#This Row],[EC]]), sensor_data[[#This Row],[average]], sensor_data[[#This Row],[EC]])</f>
        <v>13</v>
      </c>
      <c r="S1977" t="str">
        <f>IF(sensor_data[[#This Row],[Filled Energy Consumption]]&gt;AVERAGE(sensor_data[Filled Energy Consumption]), "High", "Low")</f>
        <v>Low</v>
      </c>
      <c r="T1977" t="s">
        <v>71</v>
      </c>
      <c r="U1977" t="b">
        <v>0</v>
      </c>
      <c r="V1977">
        <v>22</v>
      </c>
      <c r="W1977">
        <v>0</v>
      </c>
      <c r="X1977" t="s">
        <v>19</v>
      </c>
    </row>
    <row r="1978" spans="1:24" x14ac:dyDescent="0.3">
      <c r="A1978" s="1">
        <v>45369.789189814815</v>
      </c>
      <c r="B1978" s="1" t="str">
        <f>TEXT(sensor_data[[#This Row],[Timestamp]], "MMMM")</f>
        <v>March</v>
      </c>
      <c r="C19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78" s="2">
        <f>MONTH(sensor_data[[#This Row],[Timestamp]])</f>
        <v>3</v>
      </c>
      <c r="E1978" s="2">
        <f>DAY(sensor_data[[#This Row],[Timestamp]])</f>
        <v>18</v>
      </c>
      <c r="F1978" t="s">
        <v>587</v>
      </c>
      <c r="H1978">
        <v>77.2</v>
      </c>
      <c r="I1978">
        <v>38</v>
      </c>
      <c r="J1978" t="b">
        <v>0</v>
      </c>
      <c r="K1978">
        <v>2</v>
      </c>
      <c r="L1978" t="str">
        <f>IF(sensor_data[[#This Row],[HVAC Setting]]&lt;=2, "Low", IF(sensor_data[[#This Row],[HVAC Setting]]=3, "Normal", "High"))</f>
        <v>Low</v>
      </c>
      <c r="M1978">
        <v>11</v>
      </c>
      <c r="N1978">
        <v>11</v>
      </c>
      <c r="O1978">
        <f>(sensor_data[[#This Row],[Energy Consumption]]-AVERAGE(sensor_data[Energy Consumption]))/_xlfn.STDEV.P(sensor_data[Energy Consumption])</f>
        <v>-0.12095149760471202</v>
      </c>
      <c r="P1978" t="str">
        <f>IF(ABS(sensor_data[[#This Row],[z_zcore]])&gt;3, "Outlier", "Normal")</f>
        <v>Normal</v>
      </c>
      <c r="Q1978">
        <f>AVERAGEIF(sensor_data[Unit ID], sensor_data[[#This Row],[Unit ID]], sensor_data[EC])</f>
        <v>16.891249999999999</v>
      </c>
      <c r="R1978">
        <f>IF(ISBLANK(sensor_data[[#This Row],[EC]]), sensor_data[[#This Row],[average]], sensor_data[[#This Row],[EC]])</f>
        <v>11</v>
      </c>
      <c r="S1978" t="str">
        <f>IF(sensor_data[[#This Row],[Filled Energy Consumption]]&gt;AVERAGE(sensor_data[Filled Energy Consumption]), "High", "Low")</f>
        <v>Low</v>
      </c>
      <c r="T1978" t="s">
        <v>84</v>
      </c>
      <c r="U1978" t="b">
        <v>0</v>
      </c>
      <c r="V1978">
        <v>6</v>
      </c>
      <c r="W1978">
        <v>0</v>
      </c>
      <c r="X1978" t="s">
        <v>14</v>
      </c>
    </row>
    <row r="1979" spans="1:24" x14ac:dyDescent="0.3">
      <c r="A1979" s="1">
        <v>45325.824826388889</v>
      </c>
      <c r="B1979" s="1" t="str">
        <f>TEXT(sensor_data[[#This Row],[Timestamp]], "MMMM")</f>
        <v>February</v>
      </c>
      <c r="C19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79" s="2">
        <f>MONTH(sensor_data[[#This Row],[Timestamp]])</f>
        <v>2</v>
      </c>
      <c r="E1979" s="2">
        <f>DAY(sensor_data[[#This Row],[Timestamp]])</f>
        <v>3</v>
      </c>
      <c r="F1979" t="s">
        <v>587</v>
      </c>
      <c r="H1979">
        <v>53.6</v>
      </c>
      <c r="I1979">
        <v>26.9</v>
      </c>
      <c r="J1979" t="b">
        <v>1</v>
      </c>
      <c r="K1979">
        <v>5</v>
      </c>
      <c r="L1979" t="str">
        <f>IF(sensor_data[[#This Row],[HVAC Setting]]&lt;=2, "Low", IF(sensor_data[[#This Row],[HVAC Setting]]=3, "Normal", "High"))</f>
        <v>High</v>
      </c>
      <c r="M1979">
        <v>31.58</v>
      </c>
      <c r="N1979">
        <v>31.58</v>
      </c>
      <c r="O1979">
        <f>(sensor_data[[#This Row],[Energy Consumption]]-AVERAGE(sensor_data[Energy Consumption]))/_xlfn.STDEV.P(sensor_data[Energy Consumption])</f>
        <v>0.11835928711244213</v>
      </c>
      <c r="P1979" t="str">
        <f>IF(ABS(sensor_data[[#This Row],[z_zcore]])&gt;3, "Outlier", "Normal")</f>
        <v>Normal</v>
      </c>
      <c r="Q1979">
        <f>AVERAGEIF(sensor_data[Unit ID], sensor_data[[#This Row],[Unit ID]], sensor_data[EC])</f>
        <v>16.891249999999999</v>
      </c>
      <c r="R1979">
        <f>IF(ISBLANK(sensor_data[[#This Row],[EC]]), sensor_data[[#This Row],[average]], sensor_data[[#This Row],[EC]])</f>
        <v>31.58</v>
      </c>
      <c r="S1979" t="str">
        <f>IF(sensor_data[[#This Row],[Filled Energy Consumption]]&gt;AVERAGE(sensor_data[Filled Energy Consumption]), "High", "Low")</f>
        <v>High</v>
      </c>
      <c r="T1979" t="s">
        <v>410</v>
      </c>
      <c r="U1979" t="b">
        <v>1</v>
      </c>
      <c r="V1979">
        <v>7</v>
      </c>
      <c r="W1979">
        <v>1</v>
      </c>
      <c r="X1979" t="s">
        <v>14</v>
      </c>
    </row>
    <row r="1980" spans="1:24" x14ac:dyDescent="0.3">
      <c r="A1980" s="1">
        <v>45601.108391203707</v>
      </c>
      <c r="B1980" s="1" t="str">
        <f>TEXT(sensor_data[[#This Row],[Timestamp]], "MMMM")</f>
        <v>November</v>
      </c>
      <c r="C19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80" s="2">
        <f>MONTH(sensor_data[[#This Row],[Timestamp]])</f>
        <v>11</v>
      </c>
      <c r="E1980" s="2">
        <f>DAY(sensor_data[[#This Row],[Timestamp]])</f>
        <v>5</v>
      </c>
      <c r="F1980" t="s">
        <v>587</v>
      </c>
      <c r="H1980">
        <v>75.2</v>
      </c>
      <c r="I1980">
        <v>57.4</v>
      </c>
      <c r="J1980" t="b">
        <v>0</v>
      </c>
      <c r="K1980">
        <v>1</v>
      </c>
      <c r="L1980" t="str">
        <f>IF(sensor_data[[#This Row],[HVAC Setting]]&lt;=2, "Low", IF(sensor_data[[#This Row],[HVAC Setting]]=3, "Normal", "High"))</f>
        <v>Low</v>
      </c>
      <c r="M1980">
        <v>5</v>
      </c>
      <c r="N1980">
        <v>5</v>
      </c>
      <c r="O1980">
        <f>(sensor_data[[#This Row],[Energy Consumption]]-AVERAGE(sensor_data[Energy Consumption]))/_xlfn.STDEV.P(sensor_data[Energy Consumption])</f>
        <v>-0.19072140568551499</v>
      </c>
      <c r="P1980" t="str">
        <f>IF(ABS(sensor_data[[#This Row],[z_zcore]])&gt;3, "Outlier", "Normal")</f>
        <v>Normal</v>
      </c>
      <c r="Q1980">
        <f>AVERAGEIF(sensor_data[Unit ID], sensor_data[[#This Row],[Unit ID]], sensor_data[EC])</f>
        <v>16.891249999999999</v>
      </c>
      <c r="R1980">
        <f>IF(ISBLANK(sensor_data[[#This Row],[EC]]), sensor_data[[#This Row],[average]], sensor_data[[#This Row],[EC]])</f>
        <v>5</v>
      </c>
      <c r="S1980" t="str">
        <f>IF(sensor_data[[#This Row],[Filled Energy Consumption]]&gt;AVERAGE(sensor_data[Filled Energy Consumption]), "High", "Low")</f>
        <v>Low</v>
      </c>
      <c r="T1980" t="s">
        <v>271</v>
      </c>
      <c r="U1980" t="b">
        <v>0</v>
      </c>
      <c r="V1980">
        <v>1</v>
      </c>
      <c r="W1980">
        <v>1</v>
      </c>
      <c r="X1980" t="s">
        <v>19</v>
      </c>
    </row>
    <row r="1981" spans="1:24" x14ac:dyDescent="0.3">
      <c r="A1981" s="1">
        <v>45343.317245370374</v>
      </c>
      <c r="B1981" s="1" t="str">
        <f>TEXT(sensor_data[[#This Row],[Timestamp]], "MMMM")</f>
        <v>February</v>
      </c>
      <c r="C19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81" s="2">
        <f>MONTH(sensor_data[[#This Row],[Timestamp]])</f>
        <v>2</v>
      </c>
      <c r="E1981" s="2">
        <f>DAY(sensor_data[[#This Row],[Timestamp]])</f>
        <v>21</v>
      </c>
      <c r="F1981" t="s">
        <v>587</v>
      </c>
      <c r="H1981">
        <v>47.1</v>
      </c>
      <c r="I1981">
        <v>33.700000000000003</v>
      </c>
      <c r="J1981" t="b">
        <v>1</v>
      </c>
      <c r="K1981">
        <v>4</v>
      </c>
      <c r="L1981" t="str">
        <f>IF(sensor_data[[#This Row],[HVAC Setting]]&lt;=2, "Low", IF(sensor_data[[#This Row],[HVAC Setting]]=3, "Normal", "High"))</f>
        <v>High</v>
      </c>
      <c r="M1981">
        <v>23.5</v>
      </c>
      <c r="N1981">
        <v>23.5</v>
      </c>
      <c r="O1981">
        <f>(sensor_data[[#This Row],[Energy Consumption]]-AVERAGE(sensor_data[Energy Consumption]))/_xlfn.STDEV.P(sensor_data[Energy Consumption])</f>
        <v>2.4402477563627494E-2</v>
      </c>
      <c r="P1981" t="str">
        <f>IF(ABS(sensor_data[[#This Row],[z_zcore]])&gt;3, "Outlier", "Normal")</f>
        <v>Normal</v>
      </c>
      <c r="Q1981">
        <f>AVERAGEIF(sensor_data[Unit ID], sensor_data[[#This Row],[Unit ID]], sensor_data[EC])</f>
        <v>16.891249999999999</v>
      </c>
      <c r="R1981">
        <f>IF(ISBLANK(sensor_data[[#This Row],[EC]]), sensor_data[[#This Row],[average]], sensor_data[[#This Row],[EC]])</f>
        <v>23.5</v>
      </c>
      <c r="S1981" t="str">
        <f>IF(sensor_data[[#This Row],[Filled Energy Consumption]]&gt;AVERAGE(sensor_data[Filled Energy Consumption]), "High", "Low")</f>
        <v>High</v>
      </c>
      <c r="T1981" t="s">
        <v>248</v>
      </c>
      <c r="U1981" t="b">
        <v>1</v>
      </c>
      <c r="V1981">
        <v>21</v>
      </c>
      <c r="W1981">
        <v>1</v>
      </c>
      <c r="X1981" t="s">
        <v>19</v>
      </c>
    </row>
    <row r="1982" spans="1:24" x14ac:dyDescent="0.3">
      <c r="A1982" s="1">
        <v>45542.403865740744</v>
      </c>
      <c r="B1982" s="1" t="str">
        <f>TEXT(sensor_data[[#This Row],[Timestamp]], "MMMM")</f>
        <v>September</v>
      </c>
      <c r="C19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82" s="2">
        <f>MONTH(sensor_data[[#This Row],[Timestamp]])</f>
        <v>9</v>
      </c>
      <c r="E1982" s="2">
        <f>DAY(sensor_data[[#This Row],[Timestamp]])</f>
        <v>7</v>
      </c>
      <c r="F1982" t="s">
        <v>588</v>
      </c>
      <c r="H1982">
        <v>65.400000000000006</v>
      </c>
      <c r="I1982">
        <v>43.6</v>
      </c>
      <c r="J1982" t="b">
        <v>1</v>
      </c>
      <c r="K1982">
        <v>4.5</v>
      </c>
      <c r="L1982" t="str">
        <f>IF(sensor_data[[#This Row],[HVAC Setting]]&lt;=2, "Low", IF(sensor_data[[#This Row],[HVAC Setting]]=3, "Normal", "High"))</f>
        <v>High</v>
      </c>
      <c r="M1982">
        <v>26.64</v>
      </c>
      <c r="N1982">
        <v>26.64</v>
      </c>
      <c r="O1982">
        <f>(sensor_data[[#This Row],[Energy Consumption]]-AVERAGE(sensor_data[Energy Consumption]))/_xlfn.STDEV.P(sensor_data[Energy Consumption])</f>
        <v>6.0915396125914387E-2</v>
      </c>
      <c r="P1982" t="str">
        <f>IF(ABS(sensor_data[[#This Row],[z_zcore]])&gt;3, "Outlier", "Normal")</f>
        <v>Normal</v>
      </c>
      <c r="Q1982">
        <f>AVERAGEIF(sensor_data[Unit ID], sensor_data[[#This Row],[Unit ID]], sensor_data[EC])</f>
        <v>19.155263157894741</v>
      </c>
      <c r="R1982">
        <f>IF(ISBLANK(sensor_data[[#This Row],[EC]]), sensor_data[[#This Row],[average]], sensor_data[[#This Row],[EC]])</f>
        <v>26.64</v>
      </c>
      <c r="S1982" t="str">
        <f>IF(sensor_data[[#This Row],[Filled Energy Consumption]]&gt;AVERAGE(sensor_data[Filled Energy Consumption]), "High", "Low")</f>
        <v>High</v>
      </c>
      <c r="T1982" t="s">
        <v>520</v>
      </c>
      <c r="U1982" t="b">
        <v>1</v>
      </c>
      <c r="V1982">
        <v>24</v>
      </c>
      <c r="W1982">
        <v>1</v>
      </c>
      <c r="X1982" t="s">
        <v>14</v>
      </c>
    </row>
    <row r="1983" spans="1:24" x14ac:dyDescent="0.3">
      <c r="A1983" s="1">
        <v>45386.272569444445</v>
      </c>
      <c r="B1983" s="1" t="str">
        <f>TEXT(sensor_data[[#This Row],[Timestamp]], "MMMM")</f>
        <v>April</v>
      </c>
      <c r="C19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83" s="2">
        <f>MONTH(sensor_data[[#This Row],[Timestamp]])</f>
        <v>4</v>
      </c>
      <c r="E1983" s="2">
        <f>DAY(sensor_data[[#This Row],[Timestamp]])</f>
        <v>4</v>
      </c>
      <c r="F1983" t="s">
        <v>588</v>
      </c>
      <c r="H1983">
        <v>82.3</v>
      </c>
      <c r="I1983">
        <v>42.5</v>
      </c>
      <c r="J1983" t="b">
        <v>1</v>
      </c>
      <c r="K1983">
        <v>4</v>
      </c>
      <c r="L1983" t="str">
        <f>IF(sensor_data[[#This Row],[HVAC Setting]]&lt;=2, "Low", IF(sensor_data[[#This Row],[HVAC Setting]]=3, "Normal", "High"))</f>
        <v>High</v>
      </c>
      <c r="M1983">
        <v>22.94</v>
      </c>
      <c r="N1983">
        <v>22.94</v>
      </c>
      <c r="O1983">
        <f>(sensor_data[[#This Row],[Energy Consumption]]-AVERAGE(sensor_data[Energy Consumption]))/_xlfn.STDEV.P(sensor_data[Energy Consumption])</f>
        <v>1.78906194760859E-2</v>
      </c>
      <c r="P1983" t="str">
        <f>IF(ABS(sensor_data[[#This Row],[z_zcore]])&gt;3, "Outlier", "Normal")</f>
        <v>Normal</v>
      </c>
      <c r="Q1983">
        <f>AVERAGEIF(sensor_data[Unit ID], sensor_data[[#This Row],[Unit ID]], sensor_data[EC])</f>
        <v>19.155263157894741</v>
      </c>
      <c r="R1983">
        <f>IF(ISBLANK(sensor_data[[#This Row],[EC]]), sensor_data[[#This Row],[average]], sensor_data[[#This Row],[EC]])</f>
        <v>22.94</v>
      </c>
      <c r="S1983" t="str">
        <f>IF(sensor_data[[#This Row],[Filled Energy Consumption]]&gt;AVERAGE(sensor_data[Filled Energy Consumption]), "High", "Low")</f>
        <v>High</v>
      </c>
      <c r="T1983" t="s">
        <v>116</v>
      </c>
      <c r="U1983" t="b">
        <v>1</v>
      </c>
      <c r="V1983">
        <v>24</v>
      </c>
      <c r="W1983">
        <v>1</v>
      </c>
      <c r="X1983" t="s">
        <v>17</v>
      </c>
    </row>
    <row r="1984" spans="1:24" x14ac:dyDescent="0.3">
      <c r="A1984" s="1">
        <v>45462.751168981478</v>
      </c>
      <c r="B1984" s="1" t="str">
        <f>TEXT(sensor_data[[#This Row],[Timestamp]], "MMMM")</f>
        <v>June</v>
      </c>
      <c r="C19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84" s="2">
        <f>MONTH(sensor_data[[#This Row],[Timestamp]])</f>
        <v>6</v>
      </c>
      <c r="E1984" s="2">
        <f>DAY(sensor_data[[#This Row],[Timestamp]])</f>
        <v>19</v>
      </c>
      <c r="F1984" t="s">
        <v>588</v>
      </c>
      <c r="H1984">
        <v>87.3</v>
      </c>
      <c r="I1984">
        <v>43</v>
      </c>
      <c r="J1984" t="b">
        <v>0</v>
      </c>
      <c r="K1984">
        <v>3</v>
      </c>
      <c r="L1984" t="str">
        <f>IF(sensor_data[[#This Row],[HVAC Setting]]&lt;=2, "Low", IF(sensor_data[[#This Row],[HVAC Setting]]=3, "Normal", "High"))</f>
        <v>Normal</v>
      </c>
      <c r="M1984">
        <v>18.7</v>
      </c>
      <c r="N1984">
        <v>18.7</v>
      </c>
      <c r="O1984">
        <f>(sensor_data[[#This Row],[Energy Consumption]]-AVERAGE(sensor_data[Energy Consumption]))/_xlfn.STDEV.P(sensor_data[Energy Consumption])</f>
        <v>-3.1413448901014884E-2</v>
      </c>
      <c r="P1984" t="str">
        <f>IF(ABS(sensor_data[[#This Row],[z_zcore]])&gt;3, "Outlier", "Normal")</f>
        <v>Normal</v>
      </c>
      <c r="Q1984">
        <f>AVERAGEIF(sensor_data[Unit ID], sensor_data[[#This Row],[Unit ID]], sensor_data[EC])</f>
        <v>19.155263157894741</v>
      </c>
      <c r="R1984">
        <f>IF(ISBLANK(sensor_data[[#This Row],[EC]]), sensor_data[[#This Row],[average]], sensor_data[[#This Row],[EC]])</f>
        <v>18.7</v>
      </c>
      <c r="S1984" t="str">
        <f>IF(sensor_data[[#This Row],[Filled Energy Consumption]]&gt;AVERAGE(sensor_data[Filled Energy Consumption]), "High", "Low")</f>
        <v>High</v>
      </c>
      <c r="T1984" t="s">
        <v>344</v>
      </c>
      <c r="U1984" t="b">
        <v>0</v>
      </c>
      <c r="V1984">
        <v>3</v>
      </c>
      <c r="W1984">
        <v>0</v>
      </c>
      <c r="X1984" t="s">
        <v>19</v>
      </c>
    </row>
    <row r="1985" spans="1:24" x14ac:dyDescent="0.3">
      <c r="A1985" s="1">
        <v>45505.228750000002</v>
      </c>
      <c r="B1985" s="1" t="str">
        <f>TEXT(sensor_data[[#This Row],[Timestamp]], "MMMM")</f>
        <v>August</v>
      </c>
      <c r="C19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85" s="2">
        <f>MONTH(sensor_data[[#This Row],[Timestamp]])</f>
        <v>8</v>
      </c>
      <c r="E1985" s="2">
        <f>DAY(sensor_data[[#This Row],[Timestamp]])</f>
        <v>1</v>
      </c>
      <c r="F1985" t="s">
        <v>588</v>
      </c>
      <c r="H1985">
        <v>97.9</v>
      </c>
      <c r="I1985">
        <v>64.400000000000006</v>
      </c>
      <c r="J1985" t="b">
        <v>0</v>
      </c>
      <c r="K1985">
        <v>2</v>
      </c>
      <c r="L1985" t="str">
        <f>IF(sensor_data[[#This Row],[HVAC Setting]]&lt;=2, "Low", IF(sensor_data[[#This Row],[HVAC Setting]]=3, "Normal", "High"))</f>
        <v>Low</v>
      </c>
      <c r="M1985">
        <v>12</v>
      </c>
      <c r="N1985">
        <v>12</v>
      </c>
      <c r="O1985">
        <f>(sensor_data[[#This Row],[Energy Consumption]]-AVERAGE(sensor_data[Energy Consumption]))/_xlfn.STDEV.P(sensor_data[Energy Consumption])</f>
        <v>-0.10932317959124485</v>
      </c>
      <c r="P1985" t="str">
        <f>IF(ABS(sensor_data[[#This Row],[z_zcore]])&gt;3, "Outlier", "Normal")</f>
        <v>Normal</v>
      </c>
      <c r="Q1985">
        <f>AVERAGEIF(sensor_data[Unit ID], sensor_data[[#This Row],[Unit ID]], sensor_data[EC])</f>
        <v>19.155263157894741</v>
      </c>
      <c r="R1985">
        <f>IF(ISBLANK(sensor_data[[#This Row],[EC]]), sensor_data[[#This Row],[average]], sensor_data[[#This Row],[EC]])</f>
        <v>12</v>
      </c>
      <c r="S1985" t="str">
        <f>IF(sensor_data[[#This Row],[Filled Energy Consumption]]&gt;AVERAGE(sensor_data[Filled Energy Consumption]), "High", "Low")</f>
        <v>Low</v>
      </c>
      <c r="T1985" t="s">
        <v>516</v>
      </c>
      <c r="U1985" t="b">
        <v>0</v>
      </c>
      <c r="V1985">
        <v>14</v>
      </c>
      <c r="W1985">
        <v>0</v>
      </c>
      <c r="X1985" t="s">
        <v>19</v>
      </c>
    </row>
    <row r="1986" spans="1:24" x14ac:dyDescent="0.3">
      <c r="A1986" s="1">
        <v>45344.619710648149</v>
      </c>
      <c r="B1986" s="1" t="str">
        <f>TEXT(sensor_data[[#This Row],[Timestamp]], "MMMM")</f>
        <v>February</v>
      </c>
      <c r="C19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86" s="2">
        <f>MONTH(sensor_data[[#This Row],[Timestamp]])</f>
        <v>2</v>
      </c>
      <c r="E1986" s="2">
        <f>DAY(sensor_data[[#This Row],[Timestamp]])</f>
        <v>22</v>
      </c>
      <c r="F1986" t="s">
        <v>588</v>
      </c>
      <c r="H1986">
        <v>36.700000000000003</v>
      </c>
      <c r="I1986">
        <v>26.5</v>
      </c>
      <c r="J1986" t="b">
        <v>0</v>
      </c>
      <c r="K1986">
        <v>3</v>
      </c>
      <c r="L1986" t="str">
        <f>IF(sensor_data[[#This Row],[HVAC Setting]]&lt;=2, "Low", IF(sensor_data[[#This Row],[HVAC Setting]]=3, "Normal", "High"))</f>
        <v>Normal</v>
      </c>
      <c r="M1986">
        <v>17</v>
      </c>
      <c r="N1986">
        <v>17</v>
      </c>
      <c r="O1986">
        <f>(sensor_data[[#This Row],[Energy Consumption]]-AVERAGE(sensor_data[Energy Consumption]))/_xlfn.STDEV.P(sensor_data[Energy Consumption])</f>
        <v>-5.1181589523909048E-2</v>
      </c>
      <c r="P1986" t="str">
        <f>IF(ABS(sensor_data[[#This Row],[z_zcore]])&gt;3, "Outlier", "Normal")</f>
        <v>Normal</v>
      </c>
      <c r="Q1986">
        <f>AVERAGEIF(sensor_data[Unit ID], sensor_data[[#This Row],[Unit ID]], sensor_data[EC])</f>
        <v>19.155263157894741</v>
      </c>
      <c r="R1986">
        <f>IF(ISBLANK(sensor_data[[#This Row],[EC]]), sensor_data[[#This Row],[average]], sensor_data[[#This Row],[EC]])</f>
        <v>17</v>
      </c>
      <c r="S1986" t="str">
        <f>IF(sensor_data[[#This Row],[Filled Energy Consumption]]&gt;AVERAGE(sensor_data[Filled Energy Consumption]), "High", "Low")</f>
        <v>Low</v>
      </c>
      <c r="T1986" t="s">
        <v>197</v>
      </c>
      <c r="U1986" t="b">
        <v>0</v>
      </c>
      <c r="V1986">
        <v>5</v>
      </c>
      <c r="W1986">
        <v>0</v>
      </c>
      <c r="X1986" t="s">
        <v>14</v>
      </c>
    </row>
    <row r="1987" spans="1:24" x14ac:dyDescent="0.3">
      <c r="A1987" s="1">
        <v>45602.711134259262</v>
      </c>
      <c r="B1987" s="1" t="str">
        <f>TEXT(sensor_data[[#This Row],[Timestamp]], "MMMM")</f>
        <v>November</v>
      </c>
      <c r="C19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87" s="2">
        <f>MONTH(sensor_data[[#This Row],[Timestamp]])</f>
        <v>11</v>
      </c>
      <c r="E1987" s="2">
        <f>DAY(sensor_data[[#This Row],[Timestamp]])</f>
        <v>6</v>
      </c>
      <c r="F1987" t="s">
        <v>588</v>
      </c>
      <c r="H1987">
        <v>72.5</v>
      </c>
      <c r="I1987">
        <v>37.799999999999997</v>
      </c>
      <c r="J1987" t="b">
        <v>0</v>
      </c>
      <c r="K1987">
        <v>4</v>
      </c>
      <c r="L1987" t="str">
        <f>IF(sensor_data[[#This Row],[HVAC Setting]]&lt;=2, "Low", IF(sensor_data[[#This Row],[HVAC Setting]]=3, "Normal", "High"))</f>
        <v>High</v>
      </c>
      <c r="M1987">
        <v>23.1</v>
      </c>
      <c r="N1987">
        <v>23.1</v>
      </c>
      <c r="O1987">
        <f>(sensor_data[[#This Row],[Energy Consumption]]-AVERAGE(sensor_data[Energy Consumption]))/_xlfn.STDEV.P(sensor_data[Energy Consumption])</f>
        <v>1.9751150358240644E-2</v>
      </c>
      <c r="P1987" t="str">
        <f>IF(ABS(sensor_data[[#This Row],[z_zcore]])&gt;3, "Outlier", "Normal")</f>
        <v>Normal</v>
      </c>
      <c r="Q1987">
        <f>AVERAGEIF(sensor_data[Unit ID], sensor_data[[#This Row],[Unit ID]], sensor_data[EC])</f>
        <v>19.155263157894741</v>
      </c>
      <c r="R1987">
        <f>IF(ISBLANK(sensor_data[[#This Row],[EC]]), sensor_data[[#This Row],[average]], sensor_data[[#This Row],[EC]])</f>
        <v>23.1</v>
      </c>
      <c r="S1987" t="str">
        <f>IF(sensor_data[[#This Row],[Filled Energy Consumption]]&gt;AVERAGE(sensor_data[Filled Energy Consumption]), "High", "Low")</f>
        <v>High</v>
      </c>
      <c r="T1987" t="s">
        <v>472</v>
      </c>
      <c r="U1987" t="b">
        <v>0</v>
      </c>
      <c r="V1987">
        <v>12</v>
      </c>
      <c r="W1987">
        <v>1</v>
      </c>
      <c r="X1987" t="s">
        <v>19</v>
      </c>
    </row>
    <row r="1988" spans="1:24" x14ac:dyDescent="0.3">
      <c r="A1988" s="1">
        <v>45384.026597222219</v>
      </c>
      <c r="B1988" s="1" t="str">
        <f>TEXT(sensor_data[[#This Row],[Timestamp]], "MMMM")</f>
        <v>April</v>
      </c>
      <c r="C19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88" s="2">
        <f>MONTH(sensor_data[[#This Row],[Timestamp]])</f>
        <v>4</v>
      </c>
      <c r="E1988" s="2">
        <f>DAY(sensor_data[[#This Row],[Timestamp]])</f>
        <v>2</v>
      </c>
      <c r="F1988" t="s">
        <v>588</v>
      </c>
      <c r="H1988">
        <v>78.8</v>
      </c>
      <c r="I1988">
        <v>46</v>
      </c>
      <c r="J1988" t="b">
        <v>0</v>
      </c>
      <c r="K1988">
        <v>2</v>
      </c>
      <c r="L1988" t="str">
        <f>IF(sensor_data[[#This Row],[HVAC Setting]]&lt;=2, "Low", IF(sensor_data[[#This Row],[HVAC Setting]]=3, "Normal", "High"))</f>
        <v>Low</v>
      </c>
      <c r="M1988">
        <v>11</v>
      </c>
      <c r="N1988">
        <v>11</v>
      </c>
      <c r="O1988">
        <f>(sensor_data[[#This Row],[Energy Consumption]]-AVERAGE(sensor_data[Energy Consumption]))/_xlfn.STDEV.P(sensor_data[Energy Consumption])</f>
        <v>-0.12095149760471202</v>
      </c>
      <c r="P1988" t="str">
        <f>IF(ABS(sensor_data[[#This Row],[z_zcore]])&gt;3, "Outlier", "Normal")</f>
        <v>Normal</v>
      </c>
      <c r="Q1988">
        <f>AVERAGEIF(sensor_data[Unit ID], sensor_data[[#This Row],[Unit ID]], sensor_data[EC])</f>
        <v>19.155263157894741</v>
      </c>
      <c r="R1988">
        <f>IF(ISBLANK(sensor_data[[#This Row],[EC]]), sensor_data[[#This Row],[average]], sensor_data[[#This Row],[EC]])</f>
        <v>11</v>
      </c>
      <c r="S1988" t="str">
        <f>IF(sensor_data[[#This Row],[Filled Energy Consumption]]&gt;AVERAGE(sensor_data[Filled Energy Consumption]), "High", "Low")</f>
        <v>Low</v>
      </c>
      <c r="T1988" t="s">
        <v>498</v>
      </c>
      <c r="U1988" t="b">
        <v>0</v>
      </c>
      <c r="V1988">
        <v>11</v>
      </c>
      <c r="W1988">
        <v>0</v>
      </c>
      <c r="X1988" t="s">
        <v>19</v>
      </c>
    </row>
    <row r="1989" spans="1:24" x14ac:dyDescent="0.3">
      <c r="A1989" s="1">
        <v>45489.197592592594</v>
      </c>
      <c r="B1989" s="1" t="str">
        <f>TEXT(sensor_data[[#This Row],[Timestamp]], "MMMM")</f>
        <v>July</v>
      </c>
      <c r="C19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89" s="2">
        <f>MONTH(sensor_data[[#This Row],[Timestamp]])</f>
        <v>7</v>
      </c>
      <c r="E1989" s="2">
        <f>DAY(sensor_data[[#This Row],[Timestamp]])</f>
        <v>16</v>
      </c>
      <c r="F1989" t="s">
        <v>588</v>
      </c>
      <c r="H1989">
        <v>92.9</v>
      </c>
      <c r="I1989">
        <v>55.1</v>
      </c>
      <c r="J1989" t="b">
        <v>1</v>
      </c>
      <c r="K1989">
        <v>3</v>
      </c>
      <c r="L1989" t="str">
        <f>IF(sensor_data[[#This Row],[HVAC Setting]]&lt;=2, "Low", IF(sensor_data[[#This Row],[HVAC Setting]]=3, "Normal", "High"))</f>
        <v>Normal</v>
      </c>
      <c r="M1989">
        <v>18.760000000000002</v>
      </c>
      <c r="N1989">
        <v>18.760000000000002</v>
      </c>
      <c r="O1989">
        <f>(sensor_data[[#This Row],[Energy Consumption]]-AVERAGE(sensor_data[Energy Consumption]))/_xlfn.STDEV.P(sensor_data[Energy Consumption])</f>
        <v>-3.071574982020683E-2</v>
      </c>
      <c r="P1989" t="str">
        <f>IF(ABS(sensor_data[[#This Row],[z_zcore]])&gt;3, "Outlier", "Normal")</f>
        <v>Normal</v>
      </c>
      <c r="Q1989">
        <f>AVERAGEIF(sensor_data[Unit ID], sensor_data[[#This Row],[Unit ID]], sensor_data[EC])</f>
        <v>19.155263157894741</v>
      </c>
      <c r="R1989">
        <f>IF(ISBLANK(sensor_data[[#This Row],[EC]]), sensor_data[[#This Row],[average]], sensor_data[[#This Row],[EC]])</f>
        <v>18.760000000000002</v>
      </c>
      <c r="S1989" t="str">
        <f>IF(sensor_data[[#This Row],[Filled Energy Consumption]]&gt;AVERAGE(sensor_data[Filled Energy Consumption]), "High", "Low")</f>
        <v>High</v>
      </c>
      <c r="T1989" t="s">
        <v>199</v>
      </c>
      <c r="U1989" t="b">
        <v>1</v>
      </c>
      <c r="V1989">
        <v>8</v>
      </c>
      <c r="W1989">
        <v>1</v>
      </c>
      <c r="X1989" t="s">
        <v>17</v>
      </c>
    </row>
    <row r="1990" spans="1:24" x14ac:dyDescent="0.3">
      <c r="A1990" s="1">
        <v>45396.514884259261</v>
      </c>
      <c r="B1990" s="1" t="str">
        <f>TEXT(sensor_data[[#This Row],[Timestamp]], "MMMM")</f>
        <v>April</v>
      </c>
      <c r="C19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90" s="2">
        <f>MONTH(sensor_data[[#This Row],[Timestamp]])</f>
        <v>4</v>
      </c>
      <c r="E1990" s="2">
        <f>DAY(sensor_data[[#This Row],[Timestamp]])</f>
        <v>14</v>
      </c>
      <c r="F1990" t="s">
        <v>588</v>
      </c>
      <c r="H1990">
        <v>77.2</v>
      </c>
      <c r="I1990">
        <v>55.9</v>
      </c>
      <c r="J1990" t="b">
        <v>0</v>
      </c>
      <c r="K1990">
        <v>2.5</v>
      </c>
      <c r="L1990" t="str">
        <f>IF(sensor_data[[#This Row],[HVAC Setting]]&lt;=2, "Low", IF(sensor_data[[#This Row],[HVAC Setting]]=3, "Normal", "High"))</f>
        <v>High</v>
      </c>
      <c r="M1990">
        <v>13.12</v>
      </c>
      <c r="N1990">
        <v>13.12</v>
      </c>
      <c r="O1990">
        <f>(sensor_data[[#This Row],[Energy Consumption]]-AVERAGE(sensor_data[Energy Consumption]))/_xlfn.STDEV.P(sensor_data[Energy Consumption])</f>
        <v>-9.6299463416161649E-2</v>
      </c>
      <c r="P1990" t="str">
        <f>IF(ABS(sensor_data[[#This Row],[z_zcore]])&gt;3, "Outlier", "Normal")</f>
        <v>Normal</v>
      </c>
      <c r="Q1990">
        <f>AVERAGEIF(sensor_data[Unit ID], sensor_data[[#This Row],[Unit ID]], sensor_data[EC])</f>
        <v>19.155263157894741</v>
      </c>
      <c r="R1990">
        <f>IF(ISBLANK(sensor_data[[#This Row],[EC]]), sensor_data[[#This Row],[average]], sensor_data[[#This Row],[EC]])</f>
        <v>13.12</v>
      </c>
      <c r="S1990" t="str">
        <f>IF(sensor_data[[#This Row],[Filled Energy Consumption]]&gt;AVERAGE(sensor_data[Filled Energy Consumption]), "High", "Low")</f>
        <v>Low</v>
      </c>
      <c r="T1990" t="s">
        <v>349</v>
      </c>
      <c r="U1990" t="b">
        <v>0</v>
      </c>
      <c r="V1990">
        <v>12</v>
      </c>
      <c r="W1990">
        <v>0</v>
      </c>
      <c r="X1990" t="s">
        <v>17</v>
      </c>
    </row>
    <row r="1991" spans="1:24" x14ac:dyDescent="0.3">
      <c r="A1991" s="1">
        <v>45325.691446759258</v>
      </c>
      <c r="B1991" s="1" t="str">
        <f>TEXT(sensor_data[[#This Row],[Timestamp]], "MMMM")</f>
        <v>February</v>
      </c>
      <c r="C19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91" s="2">
        <f>MONTH(sensor_data[[#This Row],[Timestamp]])</f>
        <v>2</v>
      </c>
      <c r="E1991" s="2">
        <f>DAY(sensor_data[[#This Row],[Timestamp]])</f>
        <v>3</v>
      </c>
      <c r="F1991" t="s">
        <v>588</v>
      </c>
      <c r="H1991">
        <v>53.6</v>
      </c>
      <c r="I1991">
        <v>31.2</v>
      </c>
      <c r="J1991" t="b">
        <v>1</v>
      </c>
      <c r="K1991">
        <v>5</v>
      </c>
      <c r="L1991" t="str">
        <f>IF(sensor_data[[#This Row],[HVAC Setting]]&lt;=2, "Low", IF(sensor_data[[#This Row],[HVAC Setting]]=3, "Normal", "High"))</f>
        <v>High</v>
      </c>
      <c r="M1991">
        <v>28.72</v>
      </c>
      <c r="N1991">
        <v>28.72</v>
      </c>
      <c r="O1991">
        <f>(sensor_data[[#This Row],[Energy Consumption]]-AVERAGE(sensor_data[Energy Consumption]))/_xlfn.STDEV.P(sensor_data[Energy Consumption])</f>
        <v>8.5102297593926055E-2</v>
      </c>
      <c r="P1991" t="str">
        <f>IF(ABS(sensor_data[[#This Row],[z_zcore]])&gt;3, "Outlier", "Normal")</f>
        <v>Normal</v>
      </c>
      <c r="Q1991">
        <f>AVERAGEIF(sensor_data[Unit ID], sensor_data[[#This Row],[Unit ID]], sensor_data[EC])</f>
        <v>19.155263157894741</v>
      </c>
      <c r="R1991">
        <f>IF(ISBLANK(sensor_data[[#This Row],[EC]]), sensor_data[[#This Row],[average]], sensor_data[[#This Row],[EC]])</f>
        <v>28.72</v>
      </c>
      <c r="S1991" t="str">
        <f>IF(sensor_data[[#This Row],[Filled Energy Consumption]]&gt;AVERAGE(sensor_data[Filled Energy Consumption]), "High", "Low")</f>
        <v>High</v>
      </c>
      <c r="T1991" t="s">
        <v>270</v>
      </c>
      <c r="U1991" t="b">
        <v>1</v>
      </c>
      <c r="V1991">
        <v>19</v>
      </c>
      <c r="W1991">
        <v>1</v>
      </c>
      <c r="X1991" t="s">
        <v>17</v>
      </c>
    </row>
    <row r="1992" spans="1:24" x14ac:dyDescent="0.3">
      <c r="A1992" s="1">
        <v>45552.422094907408</v>
      </c>
      <c r="B1992" s="1" t="str">
        <f>TEXT(sensor_data[[#This Row],[Timestamp]], "MMMM")</f>
        <v>September</v>
      </c>
      <c r="C19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1992" s="2">
        <f>MONTH(sensor_data[[#This Row],[Timestamp]])</f>
        <v>9</v>
      </c>
      <c r="E1992" s="2">
        <f>DAY(sensor_data[[#This Row],[Timestamp]])</f>
        <v>17</v>
      </c>
      <c r="F1992" t="s">
        <v>588</v>
      </c>
      <c r="H1992">
        <v>63.5</v>
      </c>
      <c r="I1992">
        <v>53.9</v>
      </c>
      <c r="J1992" t="b">
        <v>0</v>
      </c>
      <c r="K1992">
        <v>2</v>
      </c>
      <c r="L1992" t="str">
        <f>IF(sensor_data[[#This Row],[HVAC Setting]]&lt;=2, "Low", IF(sensor_data[[#This Row],[HVAC Setting]]=3, "Normal", "High"))</f>
        <v>Low</v>
      </c>
      <c r="M1992">
        <v>10</v>
      </c>
      <c r="N1992">
        <v>10</v>
      </c>
      <c r="O1992">
        <f>(sensor_data[[#This Row],[Energy Consumption]]-AVERAGE(sensor_data[Energy Consumption]))/_xlfn.STDEV.P(sensor_data[Energy Consumption])</f>
        <v>-0.13257981561817916</v>
      </c>
      <c r="P1992" t="str">
        <f>IF(ABS(sensor_data[[#This Row],[z_zcore]])&gt;3, "Outlier", "Normal")</f>
        <v>Normal</v>
      </c>
      <c r="Q1992">
        <f>AVERAGEIF(sensor_data[Unit ID], sensor_data[[#This Row],[Unit ID]], sensor_data[EC])</f>
        <v>19.155263157894741</v>
      </c>
      <c r="R1992">
        <f>IF(ISBLANK(sensor_data[[#This Row],[EC]]), sensor_data[[#This Row],[average]], sensor_data[[#This Row],[EC]])</f>
        <v>10</v>
      </c>
      <c r="S1992" t="str">
        <f>IF(sensor_data[[#This Row],[Filled Energy Consumption]]&gt;AVERAGE(sensor_data[Filled Energy Consumption]), "High", "Low")</f>
        <v>Low</v>
      </c>
      <c r="T1992" t="s">
        <v>358</v>
      </c>
      <c r="U1992" t="b">
        <v>0</v>
      </c>
      <c r="V1992">
        <v>9</v>
      </c>
      <c r="W1992">
        <v>0</v>
      </c>
      <c r="X1992" t="s">
        <v>14</v>
      </c>
    </row>
    <row r="1993" spans="1:24" x14ac:dyDescent="0.3">
      <c r="A1993" s="1">
        <v>45628.56013888889</v>
      </c>
      <c r="B1993" s="1" t="str">
        <f>TEXT(sensor_data[[#This Row],[Timestamp]], "MMMM")</f>
        <v>December</v>
      </c>
      <c r="C19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93" s="2">
        <f>MONTH(sensor_data[[#This Row],[Timestamp]])</f>
        <v>12</v>
      </c>
      <c r="E1993" s="2">
        <f>DAY(sensor_data[[#This Row],[Timestamp]])</f>
        <v>2</v>
      </c>
      <c r="F1993" t="s">
        <v>588</v>
      </c>
      <c r="H1993">
        <v>45.4</v>
      </c>
      <c r="I1993">
        <v>39.6</v>
      </c>
      <c r="J1993" t="b">
        <v>1</v>
      </c>
      <c r="K1993">
        <v>4</v>
      </c>
      <c r="L1993" t="str">
        <f>IF(sensor_data[[#This Row],[HVAC Setting]]&lt;=2, "Low", IF(sensor_data[[#This Row],[HVAC Setting]]=3, "Normal", "High"))</f>
        <v>High</v>
      </c>
      <c r="M1993">
        <v>24.52</v>
      </c>
      <c r="N1993">
        <v>24.52</v>
      </c>
      <c r="O1993">
        <f>(sensor_data[[#This Row],[Energy Consumption]]-AVERAGE(sensor_data[Energy Consumption]))/_xlfn.STDEV.P(sensor_data[Energy Consumption])</f>
        <v>3.6263361937363993E-2</v>
      </c>
      <c r="P1993" t="str">
        <f>IF(ABS(sensor_data[[#This Row],[z_zcore]])&gt;3, "Outlier", "Normal")</f>
        <v>Normal</v>
      </c>
      <c r="Q1993">
        <f>AVERAGEIF(sensor_data[Unit ID], sensor_data[[#This Row],[Unit ID]], sensor_data[EC])</f>
        <v>19.155263157894741</v>
      </c>
      <c r="R1993">
        <f>IF(ISBLANK(sensor_data[[#This Row],[EC]]), sensor_data[[#This Row],[average]], sensor_data[[#This Row],[EC]])</f>
        <v>24.52</v>
      </c>
      <c r="S1993" t="str">
        <f>IF(sensor_data[[#This Row],[Filled Energy Consumption]]&gt;AVERAGE(sensor_data[Filled Energy Consumption]), "High", "Low")</f>
        <v>High</v>
      </c>
      <c r="T1993" t="s">
        <v>122</v>
      </c>
      <c r="U1993" t="b">
        <v>1</v>
      </c>
      <c r="V1993">
        <v>6</v>
      </c>
      <c r="W1993">
        <v>1</v>
      </c>
      <c r="X1993" t="s">
        <v>14</v>
      </c>
    </row>
    <row r="1994" spans="1:24" x14ac:dyDescent="0.3">
      <c r="A1994" s="1">
        <v>45586.949953703705</v>
      </c>
      <c r="B1994" s="1" t="str">
        <f>TEXT(sensor_data[[#This Row],[Timestamp]], "MMMM")</f>
        <v>October</v>
      </c>
      <c r="C19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94" s="2">
        <f>MONTH(sensor_data[[#This Row],[Timestamp]])</f>
        <v>10</v>
      </c>
      <c r="E1994" s="2">
        <f>DAY(sensor_data[[#This Row],[Timestamp]])</f>
        <v>21</v>
      </c>
      <c r="F1994" t="s">
        <v>588</v>
      </c>
      <c r="H1994">
        <v>74</v>
      </c>
      <c r="I1994">
        <v>44.9</v>
      </c>
      <c r="J1994" t="b">
        <v>1</v>
      </c>
      <c r="K1994">
        <v>4</v>
      </c>
      <c r="L1994" t="str">
        <f>IF(sensor_data[[#This Row],[HVAC Setting]]&lt;=2, "Low", IF(sensor_data[[#This Row],[HVAC Setting]]=3, "Normal", "High"))</f>
        <v>High</v>
      </c>
      <c r="M1994">
        <v>22.31</v>
      </c>
      <c r="N1994">
        <v>22.31</v>
      </c>
      <c r="O1994">
        <f>(sensor_data[[#This Row],[Energy Consumption]]-AVERAGE(sensor_data[Energy Consumption]))/_xlfn.STDEV.P(sensor_data[Energy Consumption])</f>
        <v>1.0564779127601558E-2</v>
      </c>
      <c r="P1994" t="str">
        <f>IF(ABS(sensor_data[[#This Row],[z_zcore]])&gt;3, "Outlier", "Normal")</f>
        <v>Normal</v>
      </c>
      <c r="Q1994">
        <f>AVERAGEIF(sensor_data[Unit ID], sensor_data[[#This Row],[Unit ID]], sensor_data[EC])</f>
        <v>19.155263157894741</v>
      </c>
      <c r="R1994">
        <f>IF(ISBLANK(sensor_data[[#This Row],[EC]]), sensor_data[[#This Row],[average]], sensor_data[[#This Row],[EC]])</f>
        <v>22.31</v>
      </c>
      <c r="S1994" t="str">
        <f>IF(sensor_data[[#This Row],[Filled Energy Consumption]]&gt;AVERAGE(sensor_data[Filled Energy Consumption]), "High", "Low")</f>
        <v>High</v>
      </c>
      <c r="T1994" t="s">
        <v>66</v>
      </c>
      <c r="U1994" t="b">
        <v>1</v>
      </c>
      <c r="V1994">
        <v>5</v>
      </c>
      <c r="W1994">
        <v>1</v>
      </c>
      <c r="X1994" t="s">
        <v>14</v>
      </c>
    </row>
    <row r="1995" spans="1:24" x14ac:dyDescent="0.3">
      <c r="A1995" s="1">
        <v>45432.084340277775</v>
      </c>
      <c r="B1995" s="1" t="str">
        <f>TEXT(sensor_data[[#This Row],[Timestamp]], "MMMM")</f>
        <v>May</v>
      </c>
      <c r="C19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95" s="2">
        <f>MONTH(sensor_data[[#This Row],[Timestamp]])</f>
        <v>5</v>
      </c>
      <c r="E1995" s="2">
        <f>DAY(sensor_data[[#This Row],[Timestamp]])</f>
        <v>20</v>
      </c>
      <c r="F1995" t="s">
        <v>588</v>
      </c>
      <c r="H1995">
        <v>70.5</v>
      </c>
      <c r="I1995">
        <v>30.2</v>
      </c>
      <c r="J1995" t="b">
        <v>0</v>
      </c>
      <c r="K1995">
        <v>2</v>
      </c>
      <c r="L1995" t="str">
        <f>IF(sensor_data[[#This Row],[HVAC Setting]]&lt;=2, "Low", IF(sensor_data[[#This Row],[HVAC Setting]]=3, "Normal", "High"))</f>
        <v>Low</v>
      </c>
      <c r="O1995">
        <f>(sensor_data[[#This Row],[Energy Consumption]]-AVERAGE(sensor_data[Energy Consumption]))/_xlfn.STDEV.P(sensor_data[Energy Consumption])</f>
        <v>-0.24886299575285079</v>
      </c>
      <c r="P1995" t="str">
        <f>IF(ABS(sensor_data[[#This Row],[z_zcore]])&gt;3, "Outlier", "Normal")</f>
        <v>Normal</v>
      </c>
      <c r="Q1995">
        <f>AVERAGEIF(sensor_data[Unit ID], sensor_data[[#This Row],[Unit ID]], sensor_data[EC])</f>
        <v>19.155263157894741</v>
      </c>
      <c r="R1995">
        <f>IF(ISBLANK(sensor_data[[#This Row],[EC]]), sensor_data[[#This Row],[average]], sensor_data[[#This Row],[EC]])</f>
        <v>19.155263157894741</v>
      </c>
      <c r="S1995" t="str">
        <f>IF(sensor_data[[#This Row],[Filled Energy Consumption]]&gt;AVERAGE(sensor_data[Filled Energy Consumption]), "High", "Low")</f>
        <v>High</v>
      </c>
      <c r="T1995" t="s">
        <v>126</v>
      </c>
      <c r="U1995" t="b">
        <v>0</v>
      </c>
      <c r="V1995">
        <v>13</v>
      </c>
      <c r="W1995">
        <v>1</v>
      </c>
      <c r="X1995" t="s">
        <v>14</v>
      </c>
    </row>
    <row r="1996" spans="1:24" x14ac:dyDescent="0.3">
      <c r="A1996" s="1">
        <v>45314.103379629632</v>
      </c>
      <c r="B1996" s="1" t="str">
        <f>TEXT(sensor_data[[#This Row],[Timestamp]], "MMMM")</f>
        <v>January</v>
      </c>
      <c r="C19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96" s="2">
        <f>MONTH(sensor_data[[#This Row],[Timestamp]])</f>
        <v>1</v>
      </c>
      <c r="E1996" s="2">
        <f>DAY(sensor_data[[#This Row],[Timestamp]])</f>
        <v>23</v>
      </c>
      <c r="F1996" t="s">
        <v>588</v>
      </c>
      <c r="H1996">
        <v>52.2</v>
      </c>
      <c r="I1996">
        <v>28.3</v>
      </c>
      <c r="J1996" t="b">
        <v>1</v>
      </c>
      <c r="K1996">
        <v>4</v>
      </c>
      <c r="L1996" t="str">
        <f>IF(sensor_data[[#This Row],[HVAC Setting]]&lt;=2, "Low", IF(sensor_data[[#This Row],[HVAC Setting]]=3, "Normal", "High"))</f>
        <v>High</v>
      </c>
      <c r="M1996">
        <v>22.1</v>
      </c>
      <c r="N1996">
        <v>22.1</v>
      </c>
      <c r="O1996">
        <f>(sensor_data[[#This Row],[Energy Consumption]]-AVERAGE(sensor_data[Energy Consumption]))/_xlfn.STDEV.P(sensor_data[Energy Consumption])</f>
        <v>8.1228323447734858E-3</v>
      </c>
      <c r="P1996" t="str">
        <f>IF(ABS(sensor_data[[#This Row],[z_zcore]])&gt;3, "Outlier", "Normal")</f>
        <v>Normal</v>
      </c>
      <c r="Q1996">
        <f>AVERAGEIF(sensor_data[Unit ID], sensor_data[[#This Row],[Unit ID]], sensor_data[EC])</f>
        <v>19.155263157894741</v>
      </c>
      <c r="R1996">
        <f>IF(ISBLANK(sensor_data[[#This Row],[EC]]), sensor_data[[#This Row],[average]], sensor_data[[#This Row],[EC]])</f>
        <v>22.1</v>
      </c>
      <c r="S1996" t="str">
        <f>IF(sensor_data[[#This Row],[Filled Energy Consumption]]&gt;AVERAGE(sensor_data[Filled Energy Consumption]), "High", "Low")</f>
        <v>High</v>
      </c>
      <c r="T1996" t="s">
        <v>254</v>
      </c>
      <c r="U1996" t="b">
        <v>1</v>
      </c>
      <c r="V1996">
        <v>18</v>
      </c>
      <c r="W1996">
        <v>1</v>
      </c>
      <c r="X1996" t="s">
        <v>19</v>
      </c>
    </row>
    <row r="1997" spans="1:24" x14ac:dyDescent="0.3">
      <c r="A1997" s="1">
        <v>45409.66982638889</v>
      </c>
      <c r="B1997" s="1" t="str">
        <f>TEXT(sensor_data[[#This Row],[Timestamp]], "MMMM")</f>
        <v>April</v>
      </c>
      <c r="C19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1997" s="2">
        <f>MONTH(sensor_data[[#This Row],[Timestamp]])</f>
        <v>4</v>
      </c>
      <c r="E1997" s="2">
        <f>DAY(sensor_data[[#This Row],[Timestamp]])</f>
        <v>27</v>
      </c>
      <c r="F1997" t="s">
        <v>588</v>
      </c>
      <c r="H1997">
        <v>64.900000000000006</v>
      </c>
      <c r="I1997">
        <v>43.9</v>
      </c>
      <c r="J1997" t="b">
        <v>0</v>
      </c>
      <c r="K1997">
        <v>2.5</v>
      </c>
      <c r="L1997" t="str">
        <f>IF(sensor_data[[#This Row],[HVAC Setting]]&lt;=2, "Low", IF(sensor_data[[#This Row],[HVAC Setting]]=3, "Normal", "High"))</f>
        <v>High</v>
      </c>
      <c r="M1997">
        <v>13.12</v>
      </c>
      <c r="N1997">
        <v>13.12</v>
      </c>
      <c r="O1997">
        <f>(sensor_data[[#This Row],[Energy Consumption]]-AVERAGE(sensor_data[Energy Consumption]))/_xlfn.STDEV.P(sensor_data[Energy Consumption])</f>
        <v>-9.6299463416161649E-2</v>
      </c>
      <c r="P1997" t="str">
        <f>IF(ABS(sensor_data[[#This Row],[z_zcore]])&gt;3, "Outlier", "Normal")</f>
        <v>Normal</v>
      </c>
      <c r="Q1997">
        <f>AVERAGEIF(sensor_data[Unit ID], sensor_data[[#This Row],[Unit ID]], sensor_data[EC])</f>
        <v>19.155263157894741</v>
      </c>
      <c r="R1997">
        <f>IF(ISBLANK(sensor_data[[#This Row],[EC]]), sensor_data[[#This Row],[average]], sensor_data[[#This Row],[EC]])</f>
        <v>13.12</v>
      </c>
      <c r="S1997" t="str">
        <f>IF(sensor_data[[#This Row],[Filled Energy Consumption]]&gt;AVERAGE(sensor_data[Filled Energy Consumption]), "High", "Low")</f>
        <v>Low</v>
      </c>
      <c r="T1997" t="s">
        <v>456</v>
      </c>
      <c r="U1997" t="b">
        <v>0</v>
      </c>
      <c r="V1997">
        <v>7</v>
      </c>
      <c r="W1997">
        <v>0</v>
      </c>
      <c r="X1997" t="s">
        <v>19</v>
      </c>
    </row>
    <row r="1998" spans="1:24" x14ac:dyDescent="0.3">
      <c r="A1998" s="1">
        <v>45642.743298611109</v>
      </c>
      <c r="B1998" s="1" t="str">
        <f>TEXT(sensor_data[[#This Row],[Timestamp]], "MMMM")</f>
        <v>December</v>
      </c>
      <c r="C19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1998" s="2">
        <f>MONTH(sensor_data[[#This Row],[Timestamp]])</f>
        <v>12</v>
      </c>
      <c r="E1998" s="2">
        <f>DAY(sensor_data[[#This Row],[Timestamp]])</f>
        <v>16</v>
      </c>
      <c r="F1998" t="s">
        <v>588</v>
      </c>
      <c r="H1998">
        <v>42</v>
      </c>
      <c r="I1998">
        <v>27.9</v>
      </c>
      <c r="J1998" t="b">
        <v>0</v>
      </c>
      <c r="K1998">
        <v>5</v>
      </c>
      <c r="L1998" t="str">
        <f>IF(sensor_data[[#This Row],[HVAC Setting]]&lt;=2, "Low", IF(sensor_data[[#This Row],[HVAC Setting]]=3, "Normal", "High"))</f>
        <v>High</v>
      </c>
      <c r="M1998">
        <v>29.7</v>
      </c>
      <c r="N1998">
        <v>29.7</v>
      </c>
      <c r="O1998">
        <f>(sensor_data[[#This Row],[Energy Consumption]]-AVERAGE(sensor_data[Energy Consumption]))/_xlfn.STDEV.P(sensor_data[Energy Consumption])</f>
        <v>9.6498049247123879E-2</v>
      </c>
      <c r="P1998" t="str">
        <f>IF(ABS(sensor_data[[#This Row],[z_zcore]])&gt;3, "Outlier", "Normal")</f>
        <v>Normal</v>
      </c>
      <c r="Q1998">
        <f>AVERAGEIF(sensor_data[Unit ID], sensor_data[[#This Row],[Unit ID]], sensor_data[EC])</f>
        <v>19.155263157894741</v>
      </c>
      <c r="R1998">
        <f>IF(ISBLANK(sensor_data[[#This Row],[EC]]), sensor_data[[#This Row],[average]], sensor_data[[#This Row],[EC]])</f>
        <v>29.7</v>
      </c>
      <c r="S1998" t="str">
        <f>IF(sensor_data[[#This Row],[Filled Energy Consumption]]&gt;AVERAGE(sensor_data[Filled Energy Consumption]), "High", "Low")</f>
        <v>High</v>
      </c>
      <c r="T1998" t="s">
        <v>67</v>
      </c>
      <c r="U1998" t="b">
        <v>0</v>
      </c>
      <c r="V1998">
        <v>12</v>
      </c>
      <c r="W1998">
        <v>0</v>
      </c>
      <c r="X1998" t="s">
        <v>17</v>
      </c>
    </row>
    <row r="1999" spans="1:24" x14ac:dyDescent="0.3">
      <c r="A1999" s="1">
        <v>45555.097129629627</v>
      </c>
      <c r="B1999" s="1" t="str">
        <f>TEXT(sensor_data[[#This Row],[Timestamp]], "MMMM")</f>
        <v>September</v>
      </c>
      <c r="C19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1999" s="2">
        <f>MONTH(sensor_data[[#This Row],[Timestamp]])</f>
        <v>9</v>
      </c>
      <c r="E1999" s="2">
        <f>DAY(sensor_data[[#This Row],[Timestamp]])</f>
        <v>20</v>
      </c>
      <c r="F1999" t="s">
        <v>588</v>
      </c>
      <c r="H1999">
        <v>65.2</v>
      </c>
      <c r="I1999">
        <v>59.8</v>
      </c>
      <c r="J1999" t="b">
        <v>1</v>
      </c>
      <c r="K1999">
        <v>1</v>
      </c>
      <c r="L1999" t="str">
        <f>IF(sensor_data[[#This Row],[HVAC Setting]]&lt;=2, "Low", IF(sensor_data[[#This Row],[HVAC Setting]]=3, "Normal", "High"))</f>
        <v>Low</v>
      </c>
      <c r="M1999">
        <v>8.8800000000000008</v>
      </c>
      <c r="N1999">
        <v>8.8800000000000008</v>
      </c>
      <c r="O1999">
        <f>(sensor_data[[#This Row],[Energy Consumption]]-AVERAGE(sensor_data[Energy Consumption]))/_xlfn.STDEV.P(sensor_data[Energy Consumption])</f>
        <v>-0.14560353179326238</v>
      </c>
      <c r="P1999" t="str">
        <f>IF(ABS(sensor_data[[#This Row],[z_zcore]])&gt;3, "Outlier", "Normal")</f>
        <v>Normal</v>
      </c>
      <c r="Q1999">
        <f>AVERAGEIF(sensor_data[Unit ID], sensor_data[[#This Row],[Unit ID]], sensor_data[EC])</f>
        <v>19.155263157894741</v>
      </c>
      <c r="R1999">
        <f>IF(ISBLANK(sensor_data[[#This Row],[EC]]), sensor_data[[#This Row],[average]], sensor_data[[#This Row],[EC]])</f>
        <v>8.8800000000000008</v>
      </c>
      <c r="S1999" t="str">
        <f>IF(sensor_data[[#This Row],[Filled Energy Consumption]]&gt;AVERAGE(sensor_data[Filled Energy Consumption]), "High", "Low")</f>
        <v>Low</v>
      </c>
      <c r="T1999" t="s">
        <v>369</v>
      </c>
      <c r="U1999" t="b">
        <v>1</v>
      </c>
      <c r="V1999">
        <v>11</v>
      </c>
      <c r="W1999">
        <v>0</v>
      </c>
      <c r="X1999" t="s">
        <v>14</v>
      </c>
    </row>
    <row r="2000" spans="1:24" x14ac:dyDescent="0.3">
      <c r="A2000" s="1">
        <v>45431.303576388891</v>
      </c>
      <c r="B2000" s="1" t="str">
        <f>TEXT(sensor_data[[#This Row],[Timestamp]], "MMMM")</f>
        <v>May</v>
      </c>
      <c r="C20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00" s="2">
        <f>MONTH(sensor_data[[#This Row],[Timestamp]])</f>
        <v>5</v>
      </c>
      <c r="E2000" s="2">
        <f>DAY(sensor_data[[#This Row],[Timestamp]])</f>
        <v>19</v>
      </c>
      <c r="F2000" t="s">
        <v>588</v>
      </c>
      <c r="H2000">
        <v>76.099999999999994</v>
      </c>
      <c r="I2000">
        <v>47</v>
      </c>
      <c r="J2000" t="b">
        <v>1</v>
      </c>
      <c r="K2000">
        <v>4.5</v>
      </c>
      <c r="L2000" t="str">
        <f>IF(sensor_data[[#This Row],[HVAC Setting]]&lt;=2, "Low", IF(sensor_data[[#This Row],[HVAC Setting]]=3, "Normal", "High"))</f>
        <v>High</v>
      </c>
      <c r="M2000">
        <v>26.11</v>
      </c>
      <c r="N2000">
        <v>26.11</v>
      </c>
      <c r="O2000">
        <f>(sensor_data[[#This Row],[Energy Consumption]]-AVERAGE(sensor_data[Energy Consumption]))/_xlfn.STDEV.P(sensor_data[Energy Consumption])</f>
        <v>5.4752387578776776E-2</v>
      </c>
      <c r="P2000" t="str">
        <f>IF(ABS(sensor_data[[#This Row],[z_zcore]])&gt;3, "Outlier", "Normal")</f>
        <v>Normal</v>
      </c>
      <c r="Q2000">
        <f>AVERAGEIF(sensor_data[Unit ID], sensor_data[[#This Row],[Unit ID]], sensor_data[EC])</f>
        <v>19.155263157894741</v>
      </c>
      <c r="R2000">
        <f>IF(ISBLANK(sensor_data[[#This Row],[EC]]), sensor_data[[#This Row],[average]], sensor_data[[#This Row],[EC]])</f>
        <v>26.11</v>
      </c>
      <c r="S2000" t="str">
        <f>IF(sensor_data[[#This Row],[Filled Energy Consumption]]&gt;AVERAGE(sensor_data[Filled Energy Consumption]), "High", "Low")</f>
        <v>High</v>
      </c>
      <c r="T2000" t="s">
        <v>82</v>
      </c>
      <c r="U2000" t="b">
        <v>1</v>
      </c>
      <c r="V2000">
        <v>3</v>
      </c>
      <c r="W2000">
        <v>1</v>
      </c>
      <c r="X2000" t="s">
        <v>14</v>
      </c>
    </row>
    <row r="2001" spans="1:24" x14ac:dyDescent="0.3">
      <c r="A2001" s="1">
        <v>45339.016087962962</v>
      </c>
      <c r="B2001" s="1" t="str">
        <f>TEXT(sensor_data[[#This Row],[Timestamp]], "MMMM")</f>
        <v>February</v>
      </c>
      <c r="C20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01" s="2">
        <f>MONTH(sensor_data[[#This Row],[Timestamp]])</f>
        <v>2</v>
      </c>
      <c r="E2001" s="2">
        <f>DAY(sensor_data[[#This Row],[Timestamp]])</f>
        <v>17</v>
      </c>
      <c r="F2001" t="s">
        <v>588</v>
      </c>
      <c r="H2001">
        <v>39.799999999999997</v>
      </c>
      <c r="I2001">
        <v>35.700000000000003</v>
      </c>
      <c r="J2001" t="b">
        <v>0</v>
      </c>
      <c r="K2001">
        <v>2.5</v>
      </c>
      <c r="L2001" t="str">
        <f>IF(sensor_data[[#This Row],[HVAC Setting]]&lt;=2, "Low", IF(sensor_data[[#This Row],[HVAC Setting]]=3, "Normal", "High"))</f>
        <v>High</v>
      </c>
      <c r="M2001">
        <v>15.23</v>
      </c>
      <c r="N2001">
        <v>15.23</v>
      </c>
      <c r="O2001">
        <f>(sensor_data[[#This Row],[Energy Consumption]]-AVERAGE(sensor_data[Energy Consumption]))/_xlfn.STDEV.P(sensor_data[Energy Consumption])</f>
        <v>-7.1763712407745914E-2</v>
      </c>
      <c r="P2001" t="str">
        <f>IF(ABS(sensor_data[[#This Row],[z_zcore]])&gt;3, "Outlier", "Normal")</f>
        <v>Normal</v>
      </c>
      <c r="Q2001">
        <f>AVERAGEIF(sensor_data[Unit ID], sensor_data[[#This Row],[Unit ID]], sensor_data[EC])</f>
        <v>19.155263157894741</v>
      </c>
      <c r="R2001">
        <f>IF(ISBLANK(sensor_data[[#This Row],[EC]]), sensor_data[[#This Row],[average]], sensor_data[[#This Row],[EC]])</f>
        <v>15.23</v>
      </c>
      <c r="S2001" t="str">
        <f>IF(sensor_data[[#This Row],[Filled Energy Consumption]]&gt;AVERAGE(sensor_data[Filled Energy Consumption]), "High", "Low")</f>
        <v>Low</v>
      </c>
      <c r="T2001" t="s">
        <v>348</v>
      </c>
      <c r="U2001" t="b">
        <v>0</v>
      </c>
      <c r="V2001">
        <v>13</v>
      </c>
      <c r="W2001">
        <v>0</v>
      </c>
      <c r="X2001" t="s">
        <v>17</v>
      </c>
    </row>
    <row r="2002" spans="1:24" x14ac:dyDescent="0.3">
      <c r="A2002" s="1">
        <v>45386.958715277775</v>
      </c>
      <c r="B2002" s="1" t="str">
        <f>TEXT(sensor_data[[#This Row],[Timestamp]], "MMMM")</f>
        <v>April</v>
      </c>
      <c r="C20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02" s="2">
        <f>MONTH(sensor_data[[#This Row],[Timestamp]])</f>
        <v>4</v>
      </c>
      <c r="E2002" s="2">
        <f>DAY(sensor_data[[#This Row],[Timestamp]])</f>
        <v>4</v>
      </c>
      <c r="F2002" t="s">
        <v>589</v>
      </c>
      <c r="H2002">
        <v>72.7</v>
      </c>
      <c r="I2002">
        <v>44.7</v>
      </c>
      <c r="J2002" t="b">
        <v>0</v>
      </c>
      <c r="K2002">
        <v>3</v>
      </c>
      <c r="L2002" t="str">
        <f>IF(sensor_data[[#This Row],[HVAC Setting]]&lt;=2, "Low", IF(sensor_data[[#This Row],[HVAC Setting]]=3, "Normal", "High"))</f>
        <v>Normal</v>
      </c>
      <c r="M2002">
        <v>16</v>
      </c>
      <c r="N2002">
        <v>16</v>
      </c>
      <c r="O2002">
        <f>(sensor_data[[#This Row],[Energy Consumption]]-AVERAGE(sensor_data[Energy Consumption]))/_xlfn.STDEV.P(sensor_data[Energy Consumption])</f>
        <v>-6.2809907537376211E-2</v>
      </c>
      <c r="P2002" t="str">
        <f>IF(ABS(sensor_data[[#This Row],[z_zcore]])&gt;3, "Outlier", "Normal")</f>
        <v>Normal</v>
      </c>
      <c r="Q2002">
        <f>AVERAGEIF(sensor_data[Unit ID], sensor_data[[#This Row],[Unit ID]], sensor_data[EC])</f>
        <v>16.83235294117647</v>
      </c>
      <c r="R2002">
        <f>IF(ISBLANK(sensor_data[[#This Row],[EC]]), sensor_data[[#This Row],[average]], sensor_data[[#This Row],[EC]])</f>
        <v>16</v>
      </c>
      <c r="S2002" t="str">
        <f>IF(sensor_data[[#This Row],[Filled Energy Consumption]]&gt;AVERAGE(sensor_data[Filled Energy Consumption]), "High", "Low")</f>
        <v>Low</v>
      </c>
      <c r="T2002" t="s">
        <v>590</v>
      </c>
      <c r="U2002" t="b">
        <v>0</v>
      </c>
      <c r="V2002">
        <v>21</v>
      </c>
      <c r="W2002">
        <v>0</v>
      </c>
      <c r="X2002" t="s">
        <v>17</v>
      </c>
    </row>
    <row r="2003" spans="1:24" x14ac:dyDescent="0.3">
      <c r="A2003" s="1">
        <v>45531.83730324074</v>
      </c>
      <c r="B2003" s="1" t="str">
        <f>TEXT(sensor_data[[#This Row],[Timestamp]], "MMMM")</f>
        <v>August</v>
      </c>
      <c r="C20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03" s="2">
        <f>MONTH(sensor_data[[#This Row],[Timestamp]])</f>
        <v>8</v>
      </c>
      <c r="E2003" s="2">
        <f>DAY(sensor_data[[#This Row],[Timestamp]])</f>
        <v>27</v>
      </c>
      <c r="F2003" t="s">
        <v>589</v>
      </c>
      <c r="H2003">
        <v>89.8</v>
      </c>
      <c r="I2003">
        <v>58.1</v>
      </c>
      <c r="J2003" t="b">
        <v>1</v>
      </c>
      <c r="K2003">
        <v>4</v>
      </c>
      <c r="L2003" t="str">
        <f>IF(sensor_data[[#This Row],[HVAC Setting]]&lt;=2, "Low", IF(sensor_data[[#This Row],[HVAC Setting]]=3, "Normal", "High"))</f>
        <v>High</v>
      </c>
      <c r="M2003">
        <v>25.68</v>
      </c>
      <c r="N2003">
        <v>25.68</v>
      </c>
      <c r="O2003">
        <f>(sensor_data[[#This Row],[Energy Consumption]]-AVERAGE(sensor_data[Energy Consumption]))/_xlfn.STDEV.P(sensor_data[Energy Consumption])</f>
        <v>4.9752210832985901E-2</v>
      </c>
      <c r="P2003" t="str">
        <f>IF(ABS(sensor_data[[#This Row],[z_zcore]])&gt;3, "Outlier", "Normal")</f>
        <v>Normal</v>
      </c>
      <c r="Q2003">
        <f>AVERAGEIF(sensor_data[Unit ID], sensor_data[[#This Row],[Unit ID]], sensor_data[EC])</f>
        <v>16.83235294117647</v>
      </c>
      <c r="R2003">
        <f>IF(ISBLANK(sensor_data[[#This Row],[EC]]), sensor_data[[#This Row],[average]], sensor_data[[#This Row],[EC]])</f>
        <v>25.68</v>
      </c>
      <c r="S2003" t="str">
        <f>IF(sensor_data[[#This Row],[Filled Energy Consumption]]&gt;AVERAGE(sensor_data[Filled Energy Consumption]), "High", "Low")</f>
        <v>High</v>
      </c>
      <c r="T2003" t="s">
        <v>355</v>
      </c>
      <c r="U2003" t="b">
        <v>1</v>
      </c>
      <c r="V2003">
        <v>17</v>
      </c>
      <c r="W2003">
        <v>1</v>
      </c>
      <c r="X2003" t="s">
        <v>19</v>
      </c>
    </row>
    <row r="2004" spans="1:24" x14ac:dyDescent="0.3">
      <c r="A2004" s="1">
        <v>45431.579074074078</v>
      </c>
      <c r="B2004" s="1" t="str">
        <f>TEXT(sensor_data[[#This Row],[Timestamp]], "MMMM")</f>
        <v>May</v>
      </c>
      <c r="C20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04" s="2">
        <f>MONTH(sensor_data[[#This Row],[Timestamp]])</f>
        <v>5</v>
      </c>
      <c r="E2004" s="2">
        <f>DAY(sensor_data[[#This Row],[Timestamp]])</f>
        <v>19</v>
      </c>
      <c r="F2004" t="s">
        <v>589</v>
      </c>
      <c r="H2004">
        <v>81.7</v>
      </c>
      <c r="I2004">
        <v>33.9</v>
      </c>
      <c r="J2004" t="b">
        <v>1</v>
      </c>
      <c r="K2004">
        <v>3.5</v>
      </c>
      <c r="L2004" t="str">
        <f>IF(sensor_data[[#This Row],[HVAC Setting]]&lt;=2, "Low", IF(sensor_data[[#This Row],[HVAC Setting]]=3, "Normal", "High"))</f>
        <v>High</v>
      </c>
      <c r="M2004">
        <v>21.03</v>
      </c>
      <c r="N2004">
        <v>21.03</v>
      </c>
      <c r="O2004">
        <f>(sensor_data[[#This Row],[Energy Consumption]]-AVERAGE(sensor_data[Energy Consumption]))/_xlfn.STDEV.P(sensor_data[Energy Consumption])</f>
        <v>-4.3194679296363805E-3</v>
      </c>
      <c r="P2004" t="str">
        <f>IF(ABS(sensor_data[[#This Row],[z_zcore]])&gt;3, "Outlier", "Normal")</f>
        <v>Normal</v>
      </c>
      <c r="Q2004">
        <f>AVERAGEIF(sensor_data[Unit ID], sensor_data[[#This Row],[Unit ID]], sensor_data[EC])</f>
        <v>16.83235294117647</v>
      </c>
      <c r="R2004">
        <f>IF(ISBLANK(sensor_data[[#This Row],[EC]]), sensor_data[[#This Row],[average]], sensor_data[[#This Row],[EC]])</f>
        <v>21.03</v>
      </c>
      <c r="S2004" t="str">
        <f>IF(sensor_data[[#This Row],[Filled Energy Consumption]]&gt;AVERAGE(sensor_data[Filled Energy Consumption]), "High", "Low")</f>
        <v>High</v>
      </c>
      <c r="T2004" t="s">
        <v>259</v>
      </c>
      <c r="U2004" t="b">
        <v>1</v>
      </c>
      <c r="V2004">
        <v>3</v>
      </c>
      <c r="W2004">
        <v>1</v>
      </c>
      <c r="X2004" t="s">
        <v>19</v>
      </c>
    </row>
    <row r="2005" spans="1:24" x14ac:dyDescent="0.3">
      <c r="A2005" s="1">
        <v>45408.516481481478</v>
      </c>
      <c r="B2005" s="1" t="str">
        <f>TEXT(sensor_data[[#This Row],[Timestamp]], "MMMM")</f>
        <v>April</v>
      </c>
      <c r="C20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05" s="2">
        <f>MONTH(sensor_data[[#This Row],[Timestamp]])</f>
        <v>4</v>
      </c>
      <c r="E2005" s="2">
        <f>DAY(sensor_data[[#This Row],[Timestamp]])</f>
        <v>26</v>
      </c>
      <c r="F2005" t="s">
        <v>589</v>
      </c>
      <c r="H2005">
        <v>69.900000000000006</v>
      </c>
      <c r="I2005">
        <v>45.9</v>
      </c>
      <c r="J2005" t="b">
        <v>1</v>
      </c>
      <c r="K2005">
        <v>4</v>
      </c>
      <c r="L2005" t="str">
        <f>IF(sensor_data[[#This Row],[HVAC Setting]]&lt;=2, "Low", IF(sensor_data[[#This Row],[HVAC Setting]]=3, "Normal", "High"))</f>
        <v>High</v>
      </c>
      <c r="M2005">
        <v>21.69</v>
      </c>
      <c r="N2005">
        <v>21.69</v>
      </c>
      <c r="O2005">
        <f>(sensor_data[[#This Row],[Energy Consumption]]-AVERAGE(sensor_data[Energy Consumption]))/_xlfn.STDEV.P(sensor_data[Energy Consumption])</f>
        <v>3.3552219592519472E-3</v>
      </c>
      <c r="P2005" t="str">
        <f>IF(ABS(sensor_data[[#This Row],[z_zcore]])&gt;3, "Outlier", "Normal")</f>
        <v>Normal</v>
      </c>
      <c r="Q2005">
        <f>AVERAGEIF(sensor_data[Unit ID], sensor_data[[#This Row],[Unit ID]], sensor_data[EC])</f>
        <v>16.83235294117647</v>
      </c>
      <c r="R2005">
        <f>IF(ISBLANK(sensor_data[[#This Row],[EC]]), sensor_data[[#This Row],[average]], sensor_data[[#This Row],[EC]])</f>
        <v>21.69</v>
      </c>
      <c r="S2005" t="str">
        <f>IF(sensor_data[[#This Row],[Filled Energy Consumption]]&gt;AVERAGE(sensor_data[Filled Energy Consumption]), "High", "Low")</f>
        <v>High</v>
      </c>
      <c r="T2005" t="s">
        <v>46</v>
      </c>
      <c r="U2005" t="b">
        <v>1</v>
      </c>
      <c r="V2005">
        <v>20</v>
      </c>
      <c r="W2005">
        <v>0</v>
      </c>
      <c r="X2005" t="s">
        <v>19</v>
      </c>
    </row>
    <row r="2006" spans="1:24" x14ac:dyDescent="0.3">
      <c r="A2006" s="1">
        <v>45572.04179398148</v>
      </c>
      <c r="B2006" s="1" t="str">
        <f>TEXT(sensor_data[[#This Row],[Timestamp]], "MMMM")</f>
        <v>October</v>
      </c>
      <c r="C20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06" s="2">
        <f>MONTH(sensor_data[[#This Row],[Timestamp]])</f>
        <v>10</v>
      </c>
      <c r="E2006" s="2">
        <f>DAY(sensor_data[[#This Row],[Timestamp]])</f>
        <v>7</v>
      </c>
      <c r="F2006" t="s">
        <v>589</v>
      </c>
      <c r="H2006">
        <v>76.3</v>
      </c>
      <c r="I2006">
        <v>55.8</v>
      </c>
      <c r="J2006" t="b">
        <v>0</v>
      </c>
      <c r="K2006">
        <v>2</v>
      </c>
      <c r="L2006" t="str">
        <f>IF(sensor_data[[#This Row],[HVAC Setting]]&lt;=2, "Low", IF(sensor_data[[#This Row],[HVAC Setting]]=3, "Normal", "High"))</f>
        <v>Low</v>
      </c>
      <c r="M2006">
        <v>11</v>
      </c>
      <c r="N2006">
        <v>11</v>
      </c>
      <c r="O2006">
        <f>(sensor_data[[#This Row],[Energy Consumption]]-AVERAGE(sensor_data[Energy Consumption]))/_xlfn.STDEV.P(sensor_data[Energy Consumption])</f>
        <v>-0.12095149760471202</v>
      </c>
      <c r="P2006" t="str">
        <f>IF(ABS(sensor_data[[#This Row],[z_zcore]])&gt;3, "Outlier", "Normal")</f>
        <v>Normal</v>
      </c>
      <c r="Q2006">
        <f>AVERAGEIF(sensor_data[Unit ID], sensor_data[[#This Row],[Unit ID]], sensor_data[EC])</f>
        <v>16.83235294117647</v>
      </c>
      <c r="R2006">
        <f>IF(ISBLANK(sensor_data[[#This Row],[EC]]), sensor_data[[#This Row],[average]], sensor_data[[#This Row],[EC]])</f>
        <v>11</v>
      </c>
      <c r="S2006" t="str">
        <f>IF(sensor_data[[#This Row],[Filled Energy Consumption]]&gt;AVERAGE(sensor_data[Filled Energy Consumption]), "High", "Low")</f>
        <v>Low</v>
      </c>
      <c r="T2006" t="s">
        <v>213</v>
      </c>
      <c r="U2006" t="b">
        <v>0</v>
      </c>
      <c r="V2006">
        <v>10</v>
      </c>
      <c r="W2006">
        <v>0</v>
      </c>
      <c r="X2006" t="s">
        <v>14</v>
      </c>
    </row>
    <row r="2007" spans="1:24" x14ac:dyDescent="0.3">
      <c r="A2007" s="1">
        <v>45517.9371875</v>
      </c>
      <c r="B2007" s="1" t="str">
        <f>TEXT(sensor_data[[#This Row],[Timestamp]], "MMMM")</f>
        <v>August</v>
      </c>
      <c r="C20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07" s="2">
        <f>MONTH(sensor_data[[#This Row],[Timestamp]])</f>
        <v>8</v>
      </c>
      <c r="E2007" s="2">
        <f>DAY(sensor_data[[#This Row],[Timestamp]])</f>
        <v>13</v>
      </c>
      <c r="F2007" t="s">
        <v>589</v>
      </c>
      <c r="H2007">
        <v>89.4</v>
      </c>
      <c r="I2007">
        <v>52.9</v>
      </c>
      <c r="J2007" t="b">
        <v>0</v>
      </c>
      <c r="K2007">
        <v>3</v>
      </c>
      <c r="L2007" t="str">
        <f>IF(sensor_data[[#This Row],[HVAC Setting]]&lt;=2, "Low", IF(sensor_data[[#This Row],[HVAC Setting]]=3, "Normal", "High"))</f>
        <v>Normal</v>
      </c>
      <c r="M2007">
        <v>17</v>
      </c>
      <c r="N2007">
        <v>17</v>
      </c>
      <c r="O2007">
        <f>(sensor_data[[#This Row],[Energy Consumption]]-AVERAGE(sensor_data[Energy Consumption]))/_xlfn.STDEV.P(sensor_data[Energy Consumption])</f>
        <v>-5.1181589523909048E-2</v>
      </c>
      <c r="P2007" t="str">
        <f>IF(ABS(sensor_data[[#This Row],[z_zcore]])&gt;3, "Outlier", "Normal")</f>
        <v>Normal</v>
      </c>
      <c r="Q2007">
        <f>AVERAGEIF(sensor_data[Unit ID], sensor_data[[#This Row],[Unit ID]], sensor_data[EC])</f>
        <v>16.83235294117647</v>
      </c>
      <c r="R2007">
        <f>IF(ISBLANK(sensor_data[[#This Row],[EC]]), sensor_data[[#This Row],[average]], sensor_data[[#This Row],[EC]])</f>
        <v>17</v>
      </c>
      <c r="S2007" t="str">
        <f>IF(sensor_data[[#This Row],[Filled Energy Consumption]]&gt;AVERAGE(sensor_data[Filled Energy Consumption]), "High", "Low")</f>
        <v>Low</v>
      </c>
      <c r="T2007" t="s">
        <v>359</v>
      </c>
      <c r="U2007" t="b">
        <v>0</v>
      </c>
      <c r="V2007">
        <v>9</v>
      </c>
      <c r="W2007">
        <v>0</v>
      </c>
      <c r="X2007" t="s">
        <v>14</v>
      </c>
    </row>
    <row r="2008" spans="1:24" x14ac:dyDescent="0.3">
      <c r="A2008" s="1">
        <v>45363.779027777775</v>
      </c>
      <c r="B2008" s="1" t="str">
        <f>TEXT(sensor_data[[#This Row],[Timestamp]], "MMMM")</f>
        <v>March</v>
      </c>
      <c r="C20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08" s="2">
        <f>MONTH(sensor_data[[#This Row],[Timestamp]])</f>
        <v>3</v>
      </c>
      <c r="E2008" s="2">
        <f>DAY(sensor_data[[#This Row],[Timestamp]])</f>
        <v>12</v>
      </c>
      <c r="F2008" t="s">
        <v>589</v>
      </c>
      <c r="H2008">
        <v>77.599999999999994</v>
      </c>
      <c r="I2008">
        <v>55.8</v>
      </c>
      <c r="J2008" t="b">
        <v>1</v>
      </c>
      <c r="K2008">
        <v>4</v>
      </c>
      <c r="L2008" t="str">
        <f>IF(sensor_data[[#This Row],[HVAC Setting]]&lt;=2, "Low", IF(sensor_data[[#This Row],[HVAC Setting]]=3, "Normal", "High"))</f>
        <v>High</v>
      </c>
      <c r="O2008">
        <f>(sensor_data[[#This Row],[Energy Consumption]]-AVERAGE(sensor_data[Energy Consumption]))/_xlfn.STDEV.P(sensor_data[Energy Consumption])</f>
        <v>-0.24886299575285079</v>
      </c>
      <c r="P2008" t="str">
        <f>IF(ABS(sensor_data[[#This Row],[z_zcore]])&gt;3, "Outlier", "Normal")</f>
        <v>Normal</v>
      </c>
      <c r="Q2008">
        <f>AVERAGEIF(sensor_data[Unit ID], sensor_data[[#This Row],[Unit ID]], sensor_data[EC])</f>
        <v>16.83235294117647</v>
      </c>
      <c r="R2008">
        <f>IF(ISBLANK(sensor_data[[#This Row],[EC]]), sensor_data[[#This Row],[average]], sensor_data[[#This Row],[EC]])</f>
        <v>16.83235294117647</v>
      </c>
      <c r="S2008" t="str">
        <f>IF(sensor_data[[#This Row],[Filled Energy Consumption]]&gt;AVERAGE(sensor_data[Filled Energy Consumption]), "High", "Low")</f>
        <v>Low</v>
      </c>
      <c r="T2008" t="s">
        <v>38</v>
      </c>
      <c r="U2008" t="b">
        <v>1</v>
      </c>
      <c r="V2008">
        <v>2</v>
      </c>
      <c r="W2008">
        <v>1</v>
      </c>
      <c r="X2008" t="s">
        <v>17</v>
      </c>
    </row>
    <row r="2009" spans="1:24" x14ac:dyDescent="0.3">
      <c r="A2009" s="1">
        <v>45496.239490740743</v>
      </c>
      <c r="B2009" s="1" t="str">
        <f>TEXT(sensor_data[[#This Row],[Timestamp]], "MMMM")</f>
        <v>July</v>
      </c>
      <c r="C20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09" s="2">
        <f>MONTH(sensor_data[[#This Row],[Timestamp]])</f>
        <v>7</v>
      </c>
      <c r="E2009" s="2">
        <f>DAY(sensor_data[[#This Row],[Timestamp]])</f>
        <v>23</v>
      </c>
      <c r="F2009" t="s">
        <v>589</v>
      </c>
      <c r="H2009">
        <v>90.1</v>
      </c>
      <c r="I2009">
        <v>64.3</v>
      </c>
      <c r="J2009" t="b">
        <v>0</v>
      </c>
      <c r="K2009">
        <v>2</v>
      </c>
      <c r="L2009" t="str">
        <f>IF(sensor_data[[#This Row],[HVAC Setting]]&lt;=2, "Low", IF(sensor_data[[#This Row],[HVAC Setting]]=3, "Normal", "High"))</f>
        <v>Low</v>
      </c>
      <c r="M2009">
        <v>12</v>
      </c>
      <c r="N2009">
        <v>12</v>
      </c>
      <c r="O2009">
        <f>(sensor_data[[#This Row],[Energy Consumption]]-AVERAGE(sensor_data[Energy Consumption]))/_xlfn.STDEV.P(sensor_data[Energy Consumption])</f>
        <v>-0.10932317959124485</v>
      </c>
      <c r="P2009" t="str">
        <f>IF(ABS(sensor_data[[#This Row],[z_zcore]])&gt;3, "Outlier", "Normal")</f>
        <v>Normal</v>
      </c>
      <c r="Q2009">
        <f>AVERAGEIF(sensor_data[Unit ID], sensor_data[[#This Row],[Unit ID]], sensor_data[EC])</f>
        <v>16.83235294117647</v>
      </c>
      <c r="R2009">
        <f>IF(ISBLANK(sensor_data[[#This Row],[EC]]), sensor_data[[#This Row],[average]], sensor_data[[#This Row],[EC]])</f>
        <v>12</v>
      </c>
      <c r="S2009" t="str">
        <f>IF(sensor_data[[#This Row],[Filled Energy Consumption]]&gt;AVERAGE(sensor_data[Filled Energy Consumption]), "High", "Low")</f>
        <v>Low</v>
      </c>
      <c r="T2009" t="s">
        <v>101</v>
      </c>
      <c r="U2009" t="b">
        <v>0</v>
      </c>
      <c r="V2009">
        <v>13</v>
      </c>
      <c r="W2009">
        <v>0</v>
      </c>
      <c r="X2009" t="s">
        <v>19</v>
      </c>
    </row>
    <row r="2010" spans="1:24" x14ac:dyDescent="0.3">
      <c r="A2010" s="1">
        <v>45310.139398148145</v>
      </c>
      <c r="B2010" s="1" t="str">
        <f>TEXT(sensor_data[[#This Row],[Timestamp]], "MMMM")</f>
        <v>January</v>
      </c>
      <c r="C20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10" s="2">
        <f>MONTH(sensor_data[[#This Row],[Timestamp]])</f>
        <v>1</v>
      </c>
      <c r="E2010" s="2">
        <f>DAY(sensor_data[[#This Row],[Timestamp]])</f>
        <v>19</v>
      </c>
      <c r="F2010" t="s">
        <v>589</v>
      </c>
      <c r="H2010">
        <v>36.9</v>
      </c>
      <c r="I2010">
        <v>27</v>
      </c>
      <c r="J2010" t="b">
        <v>0</v>
      </c>
      <c r="K2010">
        <v>1</v>
      </c>
      <c r="L2010" t="str">
        <f>IF(sensor_data[[#This Row],[HVAC Setting]]&lt;=2, "Low", IF(sensor_data[[#This Row],[HVAC Setting]]=3, "Normal", "High"))</f>
        <v>Low</v>
      </c>
      <c r="M2010">
        <v>8</v>
      </c>
      <c r="N2010">
        <v>8</v>
      </c>
      <c r="O2010">
        <f>(sensor_data[[#This Row],[Energy Consumption]]-AVERAGE(sensor_data[Energy Consumption]))/_xlfn.STDEV.P(sensor_data[Energy Consumption])</f>
        <v>-0.15583645164511351</v>
      </c>
      <c r="P2010" t="str">
        <f>IF(ABS(sensor_data[[#This Row],[z_zcore]])&gt;3, "Outlier", "Normal")</f>
        <v>Normal</v>
      </c>
      <c r="Q2010">
        <f>AVERAGEIF(sensor_data[Unit ID], sensor_data[[#This Row],[Unit ID]], sensor_data[EC])</f>
        <v>16.83235294117647</v>
      </c>
      <c r="R2010">
        <f>IF(ISBLANK(sensor_data[[#This Row],[EC]]), sensor_data[[#This Row],[average]], sensor_data[[#This Row],[EC]])</f>
        <v>8</v>
      </c>
      <c r="S2010" t="str">
        <f>IF(sensor_data[[#This Row],[Filled Energy Consumption]]&gt;AVERAGE(sensor_data[Filled Energy Consumption]), "High", "Low")</f>
        <v>Low</v>
      </c>
      <c r="T2010" t="s">
        <v>591</v>
      </c>
      <c r="U2010" t="b">
        <v>0</v>
      </c>
      <c r="V2010">
        <v>2</v>
      </c>
      <c r="W2010">
        <v>1</v>
      </c>
      <c r="X2010" t="s">
        <v>14</v>
      </c>
    </row>
    <row r="2011" spans="1:24" x14ac:dyDescent="0.3">
      <c r="A2011" s="1">
        <v>45601.67664351852</v>
      </c>
      <c r="B2011" s="1" t="str">
        <f>TEXT(sensor_data[[#This Row],[Timestamp]], "MMMM")</f>
        <v>November</v>
      </c>
      <c r="C20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11" s="2">
        <f>MONTH(sensor_data[[#This Row],[Timestamp]])</f>
        <v>11</v>
      </c>
      <c r="E2011" s="2">
        <f>DAY(sensor_data[[#This Row],[Timestamp]])</f>
        <v>5</v>
      </c>
      <c r="F2011" t="s">
        <v>589</v>
      </c>
      <c r="H2011">
        <v>75.400000000000006</v>
      </c>
      <c r="I2011">
        <v>56.4</v>
      </c>
      <c r="J2011" t="b">
        <v>1</v>
      </c>
      <c r="K2011">
        <v>2</v>
      </c>
      <c r="L2011" t="str">
        <f>IF(sensor_data[[#This Row],[HVAC Setting]]&lt;=2, "Low", IF(sensor_data[[#This Row],[HVAC Setting]]=3, "Normal", "High"))</f>
        <v>Low</v>
      </c>
      <c r="O2011">
        <f>(sensor_data[[#This Row],[Energy Consumption]]-AVERAGE(sensor_data[Energy Consumption]))/_xlfn.STDEV.P(sensor_data[Energy Consumption])</f>
        <v>-0.24886299575285079</v>
      </c>
      <c r="P2011" t="str">
        <f>IF(ABS(sensor_data[[#This Row],[z_zcore]])&gt;3, "Outlier", "Normal")</f>
        <v>Normal</v>
      </c>
      <c r="Q2011">
        <f>AVERAGEIF(sensor_data[Unit ID], sensor_data[[#This Row],[Unit ID]], sensor_data[EC])</f>
        <v>16.83235294117647</v>
      </c>
      <c r="R2011">
        <f>IF(ISBLANK(sensor_data[[#This Row],[EC]]), sensor_data[[#This Row],[average]], sensor_data[[#This Row],[EC]])</f>
        <v>16.83235294117647</v>
      </c>
      <c r="S2011" t="str">
        <f>IF(sensor_data[[#This Row],[Filled Energy Consumption]]&gt;AVERAGE(sensor_data[Filled Energy Consumption]), "High", "Low")</f>
        <v>Low</v>
      </c>
      <c r="T2011" t="s">
        <v>280</v>
      </c>
      <c r="U2011" t="b">
        <v>1</v>
      </c>
      <c r="V2011">
        <v>22</v>
      </c>
      <c r="W2011">
        <v>1</v>
      </c>
      <c r="X2011" t="s">
        <v>14</v>
      </c>
    </row>
    <row r="2012" spans="1:24" x14ac:dyDescent="0.3">
      <c r="A2012" s="1">
        <v>45313.551990740743</v>
      </c>
      <c r="B2012" s="1" t="str">
        <f>TEXT(sensor_data[[#This Row],[Timestamp]], "MMMM")</f>
        <v>January</v>
      </c>
      <c r="C20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12" s="2">
        <f>MONTH(sensor_data[[#This Row],[Timestamp]])</f>
        <v>1</v>
      </c>
      <c r="E2012" s="2">
        <f>DAY(sensor_data[[#This Row],[Timestamp]])</f>
        <v>22</v>
      </c>
      <c r="F2012" t="s">
        <v>589</v>
      </c>
      <c r="H2012">
        <v>45.6</v>
      </c>
      <c r="I2012">
        <v>27.2</v>
      </c>
      <c r="J2012" t="b">
        <v>0</v>
      </c>
      <c r="K2012">
        <v>3</v>
      </c>
      <c r="L2012" t="str">
        <f>IF(sensor_data[[#This Row],[HVAC Setting]]&lt;=2, "Low", IF(sensor_data[[#This Row],[HVAC Setting]]=3, "Normal", "High"))</f>
        <v>Normal</v>
      </c>
      <c r="M2012">
        <v>17</v>
      </c>
      <c r="N2012">
        <v>17</v>
      </c>
      <c r="O2012">
        <f>(sensor_data[[#This Row],[Energy Consumption]]-AVERAGE(sensor_data[Energy Consumption]))/_xlfn.STDEV.P(sensor_data[Energy Consumption])</f>
        <v>-5.1181589523909048E-2</v>
      </c>
      <c r="P2012" t="str">
        <f>IF(ABS(sensor_data[[#This Row],[z_zcore]])&gt;3, "Outlier", "Normal")</f>
        <v>Normal</v>
      </c>
      <c r="Q2012">
        <f>AVERAGEIF(sensor_data[Unit ID], sensor_data[[#This Row],[Unit ID]], sensor_data[EC])</f>
        <v>16.83235294117647</v>
      </c>
      <c r="R2012">
        <f>IF(ISBLANK(sensor_data[[#This Row],[EC]]), sensor_data[[#This Row],[average]], sensor_data[[#This Row],[EC]])</f>
        <v>17</v>
      </c>
      <c r="S2012" t="str">
        <f>IF(sensor_data[[#This Row],[Filled Energy Consumption]]&gt;AVERAGE(sensor_data[Filled Energy Consumption]), "High", "Low")</f>
        <v>Low</v>
      </c>
      <c r="T2012" t="s">
        <v>520</v>
      </c>
      <c r="U2012" t="b">
        <v>0</v>
      </c>
      <c r="V2012">
        <v>6</v>
      </c>
      <c r="W2012">
        <v>1</v>
      </c>
      <c r="X2012" t="s">
        <v>14</v>
      </c>
    </row>
    <row r="2013" spans="1:24" x14ac:dyDescent="0.3">
      <c r="A2013" s="1">
        <v>45569.365115740744</v>
      </c>
      <c r="B2013" s="1" t="str">
        <f>TEXT(sensor_data[[#This Row],[Timestamp]], "MMMM")</f>
        <v>October</v>
      </c>
      <c r="C20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13" s="2">
        <f>MONTH(sensor_data[[#This Row],[Timestamp]])</f>
        <v>10</v>
      </c>
      <c r="E2013" s="2">
        <f>DAY(sensor_data[[#This Row],[Timestamp]])</f>
        <v>4</v>
      </c>
      <c r="F2013" t="s">
        <v>589</v>
      </c>
      <c r="H2013">
        <v>66.3</v>
      </c>
      <c r="I2013">
        <v>47.4</v>
      </c>
      <c r="J2013" t="b">
        <v>0</v>
      </c>
      <c r="K2013">
        <v>2</v>
      </c>
      <c r="L2013" t="str">
        <f>IF(sensor_data[[#This Row],[HVAC Setting]]&lt;=2, "Low", IF(sensor_data[[#This Row],[HVAC Setting]]=3, "Normal", "High"))</f>
        <v>Low</v>
      </c>
      <c r="M2013">
        <v>10</v>
      </c>
      <c r="N2013">
        <v>10</v>
      </c>
      <c r="O2013">
        <f>(sensor_data[[#This Row],[Energy Consumption]]-AVERAGE(sensor_data[Energy Consumption]))/_xlfn.STDEV.P(sensor_data[Energy Consumption])</f>
        <v>-0.13257981561817916</v>
      </c>
      <c r="P2013" t="str">
        <f>IF(ABS(sensor_data[[#This Row],[z_zcore]])&gt;3, "Outlier", "Normal")</f>
        <v>Normal</v>
      </c>
      <c r="Q2013">
        <f>AVERAGEIF(sensor_data[Unit ID], sensor_data[[#This Row],[Unit ID]], sensor_data[EC])</f>
        <v>16.83235294117647</v>
      </c>
      <c r="R2013">
        <f>IF(ISBLANK(sensor_data[[#This Row],[EC]]), sensor_data[[#This Row],[average]], sensor_data[[#This Row],[EC]])</f>
        <v>10</v>
      </c>
      <c r="S2013" t="str">
        <f>IF(sensor_data[[#This Row],[Filled Energy Consumption]]&gt;AVERAGE(sensor_data[Filled Energy Consumption]), "High", "Low")</f>
        <v>Low</v>
      </c>
      <c r="T2013" t="s">
        <v>156</v>
      </c>
      <c r="U2013" t="b">
        <v>0</v>
      </c>
      <c r="V2013">
        <v>3</v>
      </c>
      <c r="W2013">
        <v>0</v>
      </c>
      <c r="X2013" t="s">
        <v>17</v>
      </c>
    </row>
    <row r="2014" spans="1:24" x14ac:dyDescent="0.3">
      <c r="A2014" s="1">
        <v>45576.875324074077</v>
      </c>
      <c r="B2014" s="1" t="str">
        <f>TEXT(sensor_data[[#This Row],[Timestamp]], "MMMM")</f>
        <v>October</v>
      </c>
      <c r="C20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14" s="2">
        <f>MONTH(sensor_data[[#This Row],[Timestamp]])</f>
        <v>10</v>
      </c>
      <c r="E2014" s="2">
        <f>DAY(sensor_data[[#This Row],[Timestamp]])</f>
        <v>11</v>
      </c>
      <c r="F2014" t="s">
        <v>589</v>
      </c>
      <c r="H2014">
        <v>66.2</v>
      </c>
      <c r="I2014">
        <v>34.9</v>
      </c>
      <c r="J2014" t="b">
        <v>1</v>
      </c>
      <c r="K2014">
        <v>3</v>
      </c>
      <c r="L2014" t="str">
        <f>IF(sensor_data[[#This Row],[HVAC Setting]]&lt;=2, "Low", IF(sensor_data[[#This Row],[HVAC Setting]]=3, "Normal", "High"))</f>
        <v>Normal</v>
      </c>
      <c r="M2014">
        <v>18.75</v>
      </c>
      <c r="N2014">
        <v>18.75</v>
      </c>
      <c r="O2014">
        <f>(sensor_data[[#This Row],[Energy Consumption]]-AVERAGE(sensor_data[Energy Consumption]))/_xlfn.STDEV.P(sensor_data[Energy Consumption])</f>
        <v>-3.083203300034152E-2</v>
      </c>
      <c r="P2014" t="str">
        <f>IF(ABS(sensor_data[[#This Row],[z_zcore]])&gt;3, "Outlier", "Normal")</f>
        <v>Normal</v>
      </c>
      <c r="Q2014">
        <f>AVERAGEIF(sensor_data[Unit ID], sensor_data[[#This Row],[Unit ID]], sensor_data[EC])</f>
        <v>16.83235294117647</v>
      </c>
      <c r="R2014">
        <f>IF(ISBLANK(sensor_data[[#This Row],[EC]]), sensor_data[[#This Row],[average]], sensor_data[[#This Row],[EC]])</f>
        <v>18.75</v>
      </c>
      <c r="S2014" t="str">
        <f>IF(sensor_data[[#This Row],[Filled Energy Consumption]]&gt;AVERAGE(sensor_data[Filled Energy Consumption]), "High", "Low")</f>
        <v>High</v>
      </c>
      <c r="T2014" t="s">
        <v>115</v>
      </c>
      <c r="U2014" t="b">
        <v>1</v>
      </c>
      <c r="V2014">
        <v>17</v>
      </c>
      <c r="W2014">
        <v>1</v>
      </c>
      <c r="X2014" t="s">
        <v>19</v>
      </c>
    </row>
    <row r="2015" spans="1:24" x14ac:dyDescent="0.3">
      <c r="A2015" s="1">
        <v>45474.142731481479</v>
      </c>
      <c r="B2015" s="1" t="str">
        <f>TEXT(sensor_data[[#This Row],[Timestamp]], "MMMM")</f>
        <v>July</v>
      </c>
      <c r="C20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15" s="2">
        <f>MONTH(sensor_data[[#This Row],[Timestamp]])</f>
        <v>7</v>
      </c>
      <c r="E2015" s="2">
        <f>DAY(sensor_data[[#This Row],[Timestamp]])</f>
        <v>1</v>
      </c>
      <c r="F2015" t="s">
        <v>589</v>
      </c>
      <c r="H2015">
        <v>87.6</v>
      </c>
      <c r="I2015">
        <v>48.7</v>
      </c>
      <c r="J2015" t="b">
        <v>0</v>
      </c>
      <c r="K2015">
        <v>2</v>
      </c>
      <c r="L2015" t="str">
        <f>IF(sensor_data[[#This Row],[HVAC Setting]]&lt;=2, "Low", IF(sensor_data[[#This Row],[HVAC Setting]]=3, "Normal", "High"))</f>
        <v>Low</v>
      </c>
      <c r="M2015">
        <v>12</v>
      </c>
      <c r="N2015">
        <v>12</v>
      </c>
      <c r="O2015">
        <f>(sensor_data[[#This Row],[Energy Consumption]]-AVERAGE(sensor_data[Energy Consumption]))/_xlfn.STDEV.P(sensor_data[Energy Consumption])</f>
        <v>-0.10932317959124485</v>
      </c>
      <c r="P2015" t="str">
        <f>IF(ABS(sensor_data[[#This Row],[z_zcore]])&gt;3, "Outlier", "Normal")</f>
        <v>Normal</v>
      </c>
      <c r="Q2015">
        <f>AVERAGEIF(sensor_data[Unit ID], sensor_data[[#This Row],[Unit ID]], sensor_data[EC])</f>
        <v>16.83235294117647</v>
      </c>
      <c r="R2015">
        <f>IF(ISBLANK(sensor_data[[#This Row],[EC]]), sensor_data[[#This Row],[average]], sensor_data[[#This Row],[EC]])</f>
        <v>12</v>
      </c>
      <c r="S2015" t="str">
        <f>IF(sensor_data[[#This Row],[Filled Energy Consumption]]&gt;AVERAGE(sensor_data[Filled Energy Consumption]), "High", "Low")</f>
        <v>Low</v>
      </c>
      <c r="T2015" t="s">
        <v>491</v>
      </c>
      <c r="U2015" t="b">
        <v>0</v>
      </c>
      <c r="V2015">
        <v>10</v>
      </c>
      <c r="W2015">
        <v>0</v>
      </c>
      <c r="X2015" t="s">
        <v>17</v>
      </c>
    </row>
    <row r="2016" spans="1:24" x14ac:dyDescent="0.3">
      <c r="A2016" s="1">
        <v>45468.363055555557</v>
      </c>
      <c r="B2016" s="1" t="str">
        <f>TEXT(sensor_data[[#This Row],[Timestamp]], "MMMM")</f>
        <v>June</v>
      </c>
      <c r="C20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16" s="2">
        <f>MONTH(sensor_data[[#This Row],[Timestamp]])</f>
        <v>6</v>
      </c>
      <c r="E2016" s="2">
        <f>DAY(sensor_data[[#This Row],[Timestamp]])</f>
        <v>25</v>
      </c>
      <c r="F2016" t="s">
        <v>589</v>
      </c>
      <c r="H2016">
        <v>97.3</v>
      </c>
      <c r="I2016">
        <v>66.099999999999994</v>
      </c>
      <c r="J2016" t="b">
        <v>0</v>
      </c>
      <c r="K2016">
        <v>3</v>
      </c>
      <c r="L2016" t="str">
        <f>IF(sensor_data[[#This Row],[HVAC Setting]]&lt;=2, "Low", IF(sensor_data[[#This Row],[HVAC Setting]]=3, "Normal", "High"))</f>
        <v>Normal</v>
      </c>
      <c r="M2016">
        <v>17</v>
      </c>
      <c r="N2016">
        <v>17</v>
      </c>
      <c r="O2016">
        <f>(sensor_data[[#This Row],[Energy Consumption]]-AVERAGE(sensor_data[Energy Consumption]))/_xlfn.STDEV.P(sensor_data[Energy Consumption])</f>
        <v>-5.1181589523909048E-2</v>
      </c>
      <c r="P2016" t="str">
        <f>IF(ABS(sensor_data[[#This Row],[z_zcore]])&gt;3, "Outlier", "Normal")</f>
        <v>Normal</v>
      </c>
      <c r="Q2016">
        <f>AVERAGEIF(sensor_data[Unit ID], sensor_data[[#This Row],[Unit ID]], sensor_data[EC])</f>
        <v>16.83235294117647</v>
      </c>
      <c r="R2016">
        <f>IF(ISBLANK(sensor_data[[#This Row],[EC]]), sensor_data[[#This Row],[average]], sensor_data[[#This Row],[EC]])</f>
        <v>17</v>
      </c>
      <c r="S2016" t="str">
        <f>IF(sensor_data[[#This Row],[Filled Energy Consumption]]&gt;AVERAGE(sensor_data[Filled Energy Consumption]), "High", "Low")</f>
        <v>Low</v>
      </c>
      <c r="T2016" t="s">
        <v>478</v>
      </c>
      <c r="U2016" t="b">
        <v>0</v>
      </c>
      <c r="V2016">
        <v>23</v>
      </c>
      <c r="W2016">
        <v>1</v>
      </c>
      <c r="X2016" t="s">
        <v>17</v>
      </c>
    </row>
    <row r="2017" spans="1:24" x14ac:dyDescent="0.3">
      <c r="A2017" s="1">
        <v>45373.346400462964</v>
      </c>
      <c r="B2017" s="1" t="str">
        <f>TEXT(sensor_data[[#This Row],[Timestamp]], "MMMM")</f>
        <v>March</v>
      </c>
      <c r="C20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17" s="2">
        <f>MONTH(sensor_data[[#This Row],[Timestamp]])</f>
        <v>3</v>
      </c>
      <c r="E2017" s="2">
        <f>DAY(sensor_data[[#This Row],[Timestamp]])</f>
        <v>22</v>
      </c>
      <c r="F2017" t="s">
        <v>589</v>
      </c>
      <c r="H2017">
        <v>70.7</v>
      </c>
      <c r="I2017">
        <v>53.3</v>
      </c>
      <c r="J2017" t="b">
        <v>0</v>
      </c>
      <c r="K2017">
        <v>2</v>
      </c>
      <c r="L2017" t="str">
        <f>IF(sensor_data[[#This Row],[HVAC Setting]]&lt;=2, "Low", IF(sensor_data[[#This Row],[HVAC Setting]]=3, "Normal", "High"))</f>
        <v>Low</v>
      </c>
      <c r="M2017">
        <v>10</v>
      </c>
      <c r="N2017">
        <v>10</v>
      </c>
      <c r="O2017">
        <f>(sensor_data[[#This Row],[Energy Consumption]]-AVERAGE(sensor_data[Energy Consumption]))/_xlfn.STDEV.P(sensor_data[Energy Consumption])</f>
        <v>-0.13257981561817916</v>
      </c>
      <c r="P2017" t="str">
        <f>IF(ABS(sensor_data[[#This Row],[z_zcore]])&gt;3, "Outlier", "Normal")</f>
        <v>Normal</v>
      </c>
      <c r="Q2017">
        <f>AVERAGEIF(sensor_data[Unit ID], sensor_data[[#This Row],[Unit ID]], sensor_data[EC])</f>
        <v>16.83235294117647</v>
      </c>
      <c r="R2017">
        <f>IF(ISBLANK(sensor_data[[#This Row],[EC]]), sensor_data[[#This Row],[average]], sensor_data[[#This Row],[EC]])</f>
        <v>10</v>
      </c>
      <c r="S2017" t="str">
        <f>IF(sensor_data[[#This Row],[Filled Energy Consumption]]&gt;AVERAGE(sensor_data[Filled Energy Consumption]), "High", "Low")</f>
        <v>Low</v>
      </c>
      <c r="T2017" t="s">
        <v>190</v>
      </c>
      <c r="U2017" t="b">
        <v>0</v>
      </c>
      <c r="V2017">
        <v>10</v>
      </c>
      <c r="W2017">
        <v>0</v>
      </c>
      <c r="X2017" t="s">
        <v>19</v>
      </c>
    </row>
    <row r="2018" spans="1:24" x14ac:dyDescent="0.3">
      <c r="A2018" s="1">
        <v>45345.369074074071</v>
      </c>
      <c r="B2018" s="1" t="str">
        <f>TEXT(sensor_data[[#This Row],[Timestamp]], "MMMM")</f>
        <v>February</v>
      </c>
      <c r="C20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18" s="2">
        <f>MONTH(sensor_data[[#This Row],[Timestamp]])</f>
        <v>2</v>
      </c>
      <c r="E2018" s="2">
        <f>DAY(sensor_data[[#This Row],[Timestamp]])</f>
        <v>23</v>
      </c>
      <c r="F2018" t="s">
        <v>589</v>
      </c>
      <c r="H2018">
        <v>45.1</v>
      </c>
      <c r="I2018">
        <v>37.6</v>
      </c>
      <c r="J2018" t="b">
        <v>0</v>
      </c>
      <c r="K2018">
        <v>4</v>
      </c>
      <c r="L2018" t="str">
        <f>IF(sensor_data[[#This Row],[HVAC Setting]]&lt;=2, "Low", IF(sensor_data[[#This Row],[HVAC Setting]]=3, "Normal", "High"))</f>
        <v>High</v>
      </c>
      <c r="M2018">
        <v>22</v>
      </c>
      <c r="N2018">
        <v>22</v>
      </c>
      <c r="O2018">
        <f>(sensor_data[[#This Row],[Energy Consumption]]-AVERAGE(sensor_data[Energy Consumption]))/_xlfn.STDEV.P(sensor_data[Energy Consumption])</f>
        <v>6.9600005434267524E-3</v>
      </c>
      <c r="P2018" t="str">
        <f>IF(ABS(sensor_data[[#This Row],[z_zcore]])&gt;3, "Outlier", "Normal")</f>
        <v>Normal</v>
      </c>
      <c r="Q2018">
        <f>AVERAGEIF(sensor_data[Unit ID], sensor_data[[#This Row],[Unit ID]], sensor_data[EC])</f>
        <v>16.83235294117647</v>
      </c>
      <c r="R2018">
        <f>IF(ISBLANK(sensor_data[[#This Row],[EC]]), sensor_data[[#This Row],[average]], sensor_data[[#This Row],[EC]])</f>
        <v>22</v>
      </c>
      <c r="S2018" t="str">
        <f>IF(sensor_data[[#This Row],[Filled Energy Consumption]]&gt;AVERAGE(sensor_data[Filled Energy Consumption]), "High", "Low")</f>
        <v>High</v>
      </c>
      <c r="T2018" t="s">
        <v>147</v>
      </c>
      <c r="U2018" t="b">
        <v>0</v>
      </c>
      <c r="V2018">
        <v>14</v>
      </c>
      <c r="W2018">
        <v>0</v>
      </c>
      <c r="X2018" t="s">
        <v>19</v>
      </c>
    </row>
    <row r="2019" spans="1:24" x14ac:dyDescent="0.3">
      <c r="A2019" s="1">
        <v>45345.300069444442</v>
      </c>
      <c r="B2019" s="1" t="str">
        <f>TEXT(sensor_data[[#This Row],[Timestamp]], "MMMM")</f>
        <v>February</v>
      </c>
      <c r="C20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19" s="2">
        <f>MONTH(sensor_data[[#This Row],[Timestamp]])</f>
        <v>2</v>
      </c>
      <c r="E2019" s="2">
        <f>DAY(sensor_data[[#This Row],[Timestamp]])</f>
        <v>23</v>
      </c>
      <c r="F2019" t="s">
        <v>589</v>
      </c>
      <c r="H2019">
        <v>39.4</v>
      </c>
      <c r="I2019">
        <v>32.200000000000003</v>
      </c>
      <c r="J2019" t="b">
        <v>0</v>
      </c>
      <c r="K2019">
        <v>4</v>
      </c>
      <c r="L2019" t="str">
        <f>IF(sensor_data[[#This Row],[HVAC Setting]]&lt;=2, "Low", IF(sensor_data[[#This Row],[HVAC Setting]]=3, "Normal", "High"))</f>
        <v>High</v>
      </c>
      <c r="M2019">
        <v>22</v>
      </c>
      <c r="N2019">
        <v>22</v>
      </c>
      <c r="O2019">
        <f>(sensor_data[[#This Row],[Energy Consumption]]-AVERAGE(sensor_data[Energy Consumption]))/_xlfn.STDEV.P(sensor_data[Energy Consumption])</f>
        <v>6.9600005434267524E-3</v>
      </c>
      <c r="P2019" t="str">
        <f>IF(ABS(sensor_data[[#This Row],[z_zcore]])&gt;3, "Outlier", "Normal")</f>
        <v>Normal</v>
      </c>
      <c r="Q2019">
        <f>AVERAGEIF(sensor_data[Unit ID], sensor_data[[#This Row],[Unit ID]], sensor_data[EC])</f>
        <v>16.83235294117647</v>
      </c>
      <c r="R2019">
        <f>IF(ISBLANK(sensor_data[[#This Row],[EC]]), sensor_data[[#This Row],[average]], sensor_data[[#This Row],[EC]])</f>
        <v>22</v>
      </c>
      <c r="S2019" t="str">
        <f>IF(sensor_data[[#This Row],[Filled Energy Consumption]]&gt;AVERAGE(sensor_data[Filled Energy Consumption]), "High", "Low")</f>
        <v>High</v>
      </c>
      <c r="T2019" t="s">
        <v>470</v>
      </c>
      <c r="U2019" t="b">
        <v>0</v>
      </c>
      <c r="V2019">
        <v>4</v>
      </c>
      <c r="W2019">
        <v>1</v>
      </c>
      <c r="X2019" t="s">
        <v>19</v>
      </c>
    </row>
    <row r="2020" spans="1:24" x14ac:dyDescent="0.3">
      <c r="A2020" s="1">
        <v>45308.912986111114</v>
      </c>
      <c r="B2020" s="1" t="str">
        <f>TEXT(sensor_data[[#This Row],[Timestamp]], "MMMM")</f>
        <v>January</v>
      </c>
      <c r="C20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20" s="2">
        <f>MONTH(sensor_data[[#This Row],[Timestamp]])</f>
        <v>1</v>
      </c>
      <c r="E2020" s="2">
        <f>DAY(sensor_data[[#This Row],[Timestamp]])</f>
        <v>17</v>
      </c>
      <c r="F2020" t="s">
        <v>589</v>
      </c>
      <c r="H2020">
        <v>56.2</v>
      </c>
      <c r="I2020">
        <v>36.299999999999997</v>
      </c>
      <c r="J2020" t="b">
        <v>0</v>
      </c>
      <c r="K2020">
        <v>5</v>
      </c>
      <c r="L2020" t="str">
        <f>IF(sensor_data[[#This Row],[HVAC Setting]]&lt;=2, "Low", IF(sensor_data[[#This Row],[HVAC Setting]]=3, "Normal", "High"))</f>
        <v>High</v>
      </c>
      <c r="M2020">
        <v>25</v>
      </c>
      <c r="N2020">
        <v>25</v>
      </c>
      <c r="O2020">
        <f>(sensor_data[[#This Row],[Energy Consumption]]-AVERAGE(sensor_data[Energy Consumption]))/_xlfn.STDEV.P(sensor_data[Energy Consumption])</f>
        <v>4.1844954583828232E-2</v>
      </c>
      <c r="P2020" t="str">
        <f>IF(ABS(sensor_data[[#This Row],[z_zcore]])&gt;3, "Outlier", "Normal")</f>
        <v>Normal</v>
      </c>
      <c r="Q2020">
        <f>AVERAGEIF(sensor_data[Unit ID], sensor_data[[#This Row],[Unit ID]], sensor_data[EC])</f>
        <v>16.83235294117647</v>
      </c>
      <c r="R2020">
        <f>IF(ISBLANK(sensor_data[[#This Row],[EC]]), sensor_data[[#This Row],[average]], sensor_data[[#This Row],[EC]])</f>
        <v>25</v>
      </c>
      <c r="S2020" t="str">
        <f>IF(sensor_data[[#This Row],[Filled Energy Consumption]]&gt;AVERAGE(sensor_data[Filled Energy Consumption]), "High", "Low")</f>
        <v>High</v>
      </c>
      <c r="T2020" t="s">
        <v>148</v>
      </c>
      <c r="U2020" t="b">
        <v>0</v>
      </c>
      <c r="V2020">
        <v>6</v>
      </c>
      <c r="W2020">
        <v>0</v>
      </c>
      <c r="X2020" t="s">
        <v>19</v>
      </c>
    </row>
    <row r="2021" spans="1:24" x14ac:dyDescent="0.3">
      <c r="A2021" s="1">
        <v>45474.019675925927</v>
      </c>
      <c r="B2021" s="1" t="str">
        <f>TEXT(sensor_data[[#This Row],[Timestamp]], "MMMM")</f>
        <v>July</v>
      </c>
      <c r="C20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21" s="2">
        <f>MONTH(sensor_data[[#This Row],[Timestamp]])</f>
        <v>7</v>
      </c>
      <c r="E2021" s="2">
        <f>DAY(sensor_data[[#This Row],[Timestamp]])</f>
        <v>1</v>
      </c>
      <c r="F2021" t="s">
        <v>589</v>
      </c>
      <c r="H2021">
        <v>83.8</v>
      </c>
      <c r="I2021">
        <v>66.900000000000006</v>
      </c>
      <c r="J2021" t="b">
        <v>0</v>
      </c>
      <c r="K2021">
        <v>3</v>
      </c>
      <c r="L2021" t="str">
        <f>IF(sensor_data[[#This Row],[HVAC Setting]]&lt;=2, "Low", IF(sensor_data[[#This Row],[HVAC Setting]]=3, "Normal", "High"))</f>
        <v>Normal</v>
      </c>
      <c r="O2021">
        <f>(sensor_data[[#This Row],[Energy Consumption]]-AVERAGE(sensor_data[Energy Consumption]))/_xlfn.STDEV.P(sensor_data[Energy Consumption])</f>
        <v>-0.24886299575285079</v>
      </c>
      <c r="P2021" t="str">
        <f>IF(ABS(sensor_data[[#This Row],[z_zcore]])&gt;3, "Outlier", "Normal")</f>
        <v>Normal</v>
      </c>
      <c r="Q2021">
        <f>AVERAGEIF(sensor_data[Unit ID], sensor_data[[#This Row],[Unit ID]], sensor_data[EC])</f>
        <v>16.83235294117647</v>
      </c>
      <c r="R2021">
        <f>IF(ISBLANK(sensor_data[[#This Row],[EC]]), sensor_data[[#This Row],[average]], sensor_data[[#This Row],[EC]])</f>
        <v>16.83235294117647</v>
      </c>
      <c r="S2021" t="str">
        <f>IF(sensor_data[[#This Row],[Filled Energy Consumption]]&gt;AVERAGE(sensor_data[Filled Energy Consumption]), "High", "Low")</f>
        <v>Low</v>
      </c>
      <c r="T2021" t="s">
        <v>32</v>
      </c>
      <c r="U2021" t="b">
        <v>0</v>
      </c>
      <c r="V2021">
        <v>23</v>
      </c>
      <c r="W2021">
        <v>0</v>
      </c>
      <c r="X2021" t="s">
        <v>14</v>
      </c>
    </row>
    <row r="2022" spans="1:24" x14ac:dyDescent="0.3">
      <c r="A2022" s="1">
        <v>45457.305428240739</v>
      </c>
      <c r="B2022" s="1" t="str">
        <f>TEXT(sensor_data[[#This Row],[Timestamp]], "MMMM")</f>
        <v>June</v>
      </c>
      <c r="C20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22" s="2">
        <f>MONTH(sensor_data[[#This Row],[Timestamp]])</f>
        <v>6</v>
      </c>
      <c r="E2022" s="2">
        <f>DAY(sensor_data[[#This Row],[Timestamp]])</f>
        <v>14</v>
      </c>
      <c r="F2022" t="s">
        <v>592</v>
      </c>
      <c r="H2022">
        <v>92.1</v>
      </c>
      <c r="I2022">
        <v>54.3</v>
      </c>
      <c r="J2022" t="b">
        <v>0</v>
      </c>
      <c r="K2022">
        <v>4</v>
      </c>
      <c r="L2022" t="str">
        <f>IF(sensor_data[[#This Row],[HVAC Setting]]&lt;=2, "Low", IF(sensor_data[[#This Row],[HVAC Setting]]=3, "Normal", "High"))</f>
        <v>High</v>
      </c>
      <c r="M2022">
        <v>23</v>
      </c>
      <c r="N2022">
        <v>23</v>
      </c>
      <c r="O2022">
        <f>(sensor_data[[#This Row],[Energy Consumption]]-AVERAGE(sensor_data[Energy Consumption]))/_xlfn.STDEV.P(sensor_data[Energy Consumption])</f>
        <v>1.8588318556893912E-2</v>
      </c>
      <c r="P2022" t="str">
        <f>IF(ABS(sensor_data[[#This Row],[z_zcore]])&gt;3, "Outlier", "Normal")</f>
        <v>Normal</v>
      </c>
      <c r="Q2022">
        <f>AVERAGEIF(sensor_data[Unit ID], sensor_data[[#This Row],[Unit ID]], sensor_data[EC])</f>
        <v>16.866111111111113</v>
      </c>
      <c r="R2022">
        <f>IF(ISBLANK(sensor_data[[#This Row],[EC]]), sensor_data[[#This Row],[average]], sensor_data[[#This Row],[EC]])</f>
        <v>23</v>
      </c>
      <c r="S2022" t="str">
        <f>IF(sensor_data[[#This Row],[Filled Energy Consumption]]&gt;AVERAGE(sensor_data[Filled Energy Consumption]), "High", "Low")</f>
        <v>High</v>
      </c>
      <c r="T2022" t="s">
        <v>355</v>
      </c>
      <c r="U2022" t="b">
        <v>0</v>
      </c>
      <c r="V2022">
        <v>15</v>
      </c>
      <c r="W2022">
        <v>0</v>
      </c>
      <c r="X2022" t="s">
        <v>14</v>
      </c>
    </row>
    <row r="2023" spans="1:24" x14ac:dyDescent="0.3">
      <c r="A2023" s="1">
        <v>45362.967800925922</v>
      </c>
      <c r="B2023" s="1" t="str">
        <f>TEXT(sensor_data[[#This Row],[Timestamp]], "MMMM")</f>
        <v>March</v>
      </c>
      <c r="C20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23" s="2">
        <f>MONTH(sensor_data[[#This Row],[Timestamp]])</f>
        <v>3</v>
      </c>
      <c r="E2023" s="2">
        <f>DAY(sensor_data[[#This Row],[Timestamp]])</f>
        <v>11</v>
      </c>
      <c r="F2023" t="s">
        <v>592</v>
      </c>
      <c r="H2023">
        <v>73.599999999999994</v>
      </c>
      <c r="I2023">
        <v>41.8</v>
      </c>
      <c r="J2023" t="b">
        <v>0</v>
      </c>
      <c r="K2023">
        <v>1</v>
      </c>
      <c r="L2023" t="str">
        <f>IF(sensor_data[[#This Row],[HVAC Setting]]&lt;=2, "Low", IF(sensor_data[[#This Row],[HVAC Setting]]=3, "Normal", "High"))</f>
        <v>Low</v>
      </c>
      <c r="M2023">
        <v>5</v>
      </c>
      <c r="N2023">
        <v>5</v>
      </c>
      <c r="O2023">
        <f>(sensor_data[[#This Row],[Energy Consumption]]-AVERAGE(sensor_data[Energy Consumption]))/_xlfn.STDEV.P(sensor_data[Energy Consumption])</f>
        <v>-0.19072140568551499</v>
      </c>
      <c r="P2023" t="str">
        <f>IF(ABS(sensor_data[[#This Row],[z_zcore]])&gt;3, "Outlier", "Normal")</f>
        <v>Normal</v>
      </c>
      <c r="Q2023">
        <f>AVERAGEIF(sensor_data[Unit ID], sensor_data[[#This Row],[Unit ID]], sensor_data[EC])</f>
        <v>16.866111111111113</v>
      </c>
      <c r="R2023">
        <f>IF(ISBLANK(sensor_data[[#This Row],[EC]]), sensor_data[[#This Row],[average]], sensor_data[[#This Row],[EC]])</f>
        <v>5</v>
      </c>
      <c r="S2023" t="str">
        <f>IF(sensor_data[[#This Row],[Filled Energy Consumption]]&gt;AVERAGE(sensor_data[Filled Energy Consumption]), "High", "Low")</f>
        <v>Low</v>
      </c>
      <c r="T2023" t="s">
        <v>123</v>
      </c>
      <c r="U2023" t="b">
        <v>0</v>
      </c>
      <c r="V2023">
        <v>9</v>
      </c>
      <c r="W2023">
        <v>0</v>
      </c>
      <c r="X2023" t="s">
        <v>17</v>
      </c>
    </row>
    <row r="2024" spans="1:24" x14ac:dyDescent="0.3">
      <c r="A2024" s="1">
        <v>45586.439317129632</v>
      </c>
      <c r="B2024" s="1" t="str">
        <f>TEXT(sensor_data[[#This Row],[Timestamp]], "MMMM")</f>
        <v>October</v>
      </c>
      <c r="C20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24" s="2">
        <f>MONTH(sensor_data[[#This Row],[Timestamp]])</f>
        <v>10</v>
      </c>
      <c r="E2024" s="2">
        <f>DAY(sensor_data[[#This Row],[Timestamp]])</f>
        <v>21</v>
      </c>
      <c r="F2024" t="s">
        <v>592</v>
      </c>
      <c r="H2024">
        <v>67.099999999999994</v>
      </c>
      <c r="I2024">
        <v>33.1</v>
      </c>
      <c r="J2024" t="b">
        <v>1</v>
      </c>
      <c r="K2024">
        <v>2</v>
      </c>
      <c r="L2024" t="str">
        <f>IF(sensor_data[[#This Row],[HVAC Setting]]&lt;=2, "Low", IF(sensor_data[[#This Row],[HVAC Setting]]=3, "Normal", "High"))</f>
        <v>Low</v>
      </c>
      <c r="O2024">
        <f>(sensor_data[[#This Row],[Energy Consumption]]-AVERAGE(sensor_data[Energy Consumption]))/_xlfn.STDEV.P(sensor_data[Energy Consumption])</f>
        <v>-0.24886299575285079</v>
      </c>
      <c r="P2024" t="str">
        <f>IF(ABS(sensor_data[[#This Row],[z_zcore]])&gt;3, "Outlier", "Normal")</f>
        <v>Normal</v>
      </c>
      <c r="Q2024">
        <f>AVERAGEIF(sensor_data[Unit ID], sensor_data[[#This Row],[Unit ID]], sensor_data[EC])</f>
        <v>16.866111111111113</v>
      </c>
      <c r="R2024">
        <f>IF(ISBLANK(sensor_data[[#This Row],[EC]]), sensor_data[[#This Row],[average]], sensor_data[[#This Row],[EC]])</f>
        <v>16.866111111111113</v>
      </c>
      <c r="S2024" t="str">
        <f>IF(sensor_data[[#This Row],[Filled Energy Consumption]]&gt;AVERAGE(sensor_data[Filled Energy Consumption]), "High", "Low")</f>
        <v>Low</v>
      </c>
      <c r="T2024" t="s">
        <v>283</v>
      </c>
      <c r="U2024" t="b">
        <v>1</v>
      </c>
      <c r="V2024">
        <v>1</v>
      </c>
      <c r="W2024">
        <v>1</v>
      </c>
      <c r="X2024" t="s">
        <v>19</v>
      </c>
    </row>
    <row r="2025" spans="1:24" x14ac:dyDescent="0.3">
      <c r="A2025" s="1">
        <v>45650.142002314817</v>
      </c>
      <c r="B2025" s="1" t="str">
        <f>TEXT(sensor_data[[#This Row],[Timestamp]], "MMMM")</f>
        <v>December</v>
      </c>
      <c r="C20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25" s="2">
        <f>MONTH(sensor_data[[#This Row],[Timestamp]])</f>
        <v>12</v>
      </c>
      <c r="E2025" s="2">
        <f>DAY(sensor_data[[#This Row],[Timestamp]])</f>
        <v>24</v>
      </c>
      <c r="F2025" t="s">
        <v>592</v>
      </c>
      <c r="H2025">
        <v>51.4</v>
      </c>
      <c r="I2025">
        <v>27.3</v>
      </c>
      <c r="J2025" t="b">
        <v>0</v>
      </c>
      <c r="K2025">
        <v>3</v>
      </c>
      <c r="L2025" t="str">
        <f>IF(sensor_data[[#This Row],[HVAC Setting]]&lt;=2, "Low", IF(sensor_data[[#This Row],[HVAC Setting]]=3, "Normal", "High"))</f>
        <v>Normal</v>
      </c>
      <c r="M2025">
        <v>15</v>
      </c>
      <c r="N2025">
        <v>15</v>
      </c>
      <c r="O2025">
        <f>(sensor_data[[#This Row],[Energy Consumption]]-AVERAGE(sensor_data[Energy Consumption]))/_xlfn.STDEV.P(sensor_data[Energy Consumption])</f>
        <v>-7.4438225550843368E-2</v>
      </c>
      <c r="P2025" t="str">
        <f>IF(ABS(sensor_data[[#This Row],[z_zcore]])&gt;3, "Outlier", "Normal")</f>
        <v>Normal</v>
      </c>
      <c r="Q2025">
        <f>AVERAGEIF(sensor_data[Unit ID], sensor_data[[#This Row],[Unit ID]], sensor_data[EC])</f>
        <v>16.866111111111113</v>
      </c>
      <c r="R2025">
        <f>IF(ISBLANK(sensor_data[[#This Row],[EC]]), sensor_data[[#This Row],[average]], sensor_data[[#This Row],[EC]])</f>
        <v>15</v>
      </c>
      <c r="S2025" t="str">
        <f>IF(sensor_data[[#This Row],[Filled Energy Consumption]]&gt;AVERAGE(sensor_data[Filled Energy Consumption]), "High", "Low")</f>
        <v>Low</v>
      </c>
      <c r="T2025" t="s">
        <v>43</v>
      </c>
      <c r="U2025" t="b">
        <v>0</v>
      </c>
      <c r="V2025">
        <v>15</v>
      </c>
      <c r="W2025">
        <v>0</v>
      </c>
      <c r="X2025" t="s">
        <v>17</v>
      </c>
    </row>
    <row r="2026" spans="1:24" x14ac:dyDescent="0.3">
      <c r="A2026" s="1">
        <v>45607.185312499998</v>
      </c>
      <c r="B2026" s="1" t="str">
        <f>TEXT(sensor_data[[#This Row],[Timestamp]], "MMMM")</f>
        <v>November</v>
      </c>
      <c r="C20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26" s="2">
        <f>MONTH(sensor_data[[#This Row],[Timestamp]])</f>
        <v>11</v>
      </c>
      <c r="E2026" s="2">
        <f>DAY(sensor_data[[#This Row],[Timestamp]])</f>
        <v>11</v>
      </c>
      <c r="F2026" t="s">
        <v>592</v>
      </c>
      <c r="H2026">
        <v>57.4</v>
      </c>
      <c r="I2026">
        <v>48.6</v>
      </c>
      <c r="J2026" t="b">
        <v>0</v>
      </c>
      <c r="K2026">
        <v>1</v>
      </c>
      <c r="L2026" t="str">
        <f>IF(sensor_data[[#This Row],[HVAC Setting]]&lt;=2, "Low", IF(sensor_data[[#This Row],[HVAC Setting]]=3, "Normal", "High"))</f>
        <v>Low</v>
      </c>
      <c r="M2026">
        <v>5</v>
      </c>
      <c r="N2026">
        <v>5</v>
      </c>
      <c r="O2026">
        <f>(sensor_data[[#This Row],[Energy Consumption]]-AVERAGE(sensor_data[Energy Consumption]))/_xlfn.STDEV.P(sensor_data[Energy Consumption])</f>
        <v>-0.19072140568551499</v>
      </c>
      <c r="P2026" t="str">
        <f>IF(ABS(sensor_data[[#This Row],[z_zcore]])&gt;3, "Outlier", "Normal")</f>
        <v>Normal</v>
      </c>
      <c r="Q2026">
        <f>AVERAGEIF(sensor_data[Unit ID], sensor_data[[#This Row],[Unit ID]], sensor_data[EC])</f>
        <v>16.866111111111113</v>
      </c>
      <c r="R2026">
        <f>IF(ISBLANK(sensor_data[[#This Row],[EC]]), sensor_data[[#This Row],[average]], sensor_data[[#This Row],[EC]])</f>
        <v>5</v>
      </c>
      <c r="S2026" t="str">
        <f>IF(sensor_data[[#This Row],[Filled Energy Consumption]]&gt;AVERAGE(sensor_data[Filled Energy Consumption]), "High", "Low")</f>
        <v>Low</v>
      </c>
      <c r="T2026" t="s">
        <v>161</v>
      </c>
      <c r="U2026" t="b">
        <v>0</v>
      </c>
      <c r="V2026">
        <v>10</v>
      </c>
      <c r="W2026">
        <v>0</v>
      </c>
      <c r="X2026" t="s">
        <v>19</v>
      </c>
    </row>
    <row r="2027" spans="1:24" x14ac:dyDescent="0.3">
      <c r="A2027" s="1">
        <v>45367.503912037035</v>
      </c>
      <c r="B2027" s="1" t="str">
        <f>TEXT(sensor_data[[#This Row],[Timestamp]], "MMMM")</f>
        <v>March</v>
      </c>
      <c r="C20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27" s="2">
        <f>MONTH(sensor_data[[#This Row],[Timestamp]])</f>
        <v>3</v>
      </c>
      <c r="E2027" s="2">
        <f>DAY(sensor_data[[#This Row],[Timestamp]])</f>
        <v>16</v>
      </c>
      <c r="F2027" t="s">
        <v>592</v>
      </c>
      <c r="H2027">
        <v>74.8</v>
      </c>
      <c r="I2027">
        <v>45.1</v>
      </c>
      <c r="J2027" t="b">
        <v>0</v>
      </c>
      <c r="K2027">
        <v>1.5</v>
      </c>
      <c r="L2027" t="str">
        <f>IF(sensor_data[[#This Row],[HVAC Setting]]&lt;=2, "Low", IF(sensor_data[[#This Row],[HVAC Setting]]=3, "Normal", "High"))</f>
        <v>Low</v>
      </c>
      <c r="M2027">
        <v>7.88</v>
      </c>
      <c r="N2027">
        <v>7.88</v>
      </c>
      <c r="O2027">
        <f>(sensor_data[[#This Row],[Energy Consumption]]-AVERAGE(sensor_data[Energy Consumption]))/_xlfn.STDEV.P(sensor_data[Energy Consumption])</f>
        <v>-0.15723184980672958</v>
      </c>
      <c r="P2027" t="str">
        <f>IF(ABS(sensor_data[[#This Row],[z_zcore]])&gt;3, "Outlier", "Normal")</f>
        <v>Normal</v>
      </c>
      <c r="Q2027">
        <f>AVERAGEIF(sensor_data[Unit ID], sensor_data[[#This Row],[Unit ID]], sensor_data[EC])</f>
        <v>16.866111111111113</v>
      </c>
      <c r="R2027">
        <f>IF(ISBLANK(sensor_data[[#This Row],[EC]]), sensor_data[[#This Row],[average]], sensor_data[[#This Row],[EC]])</f>
        <v>7.88</v>
      </c>
      <c r="S2027" t="str">
        <f>IF(sensor_data[[#This Row],[Filled Energy Consumption]]&gt;AVERAGE(sensor_data[Filled Energy Consumption]), "High", "Low")</f>
        <v>Low</v>
      </c>
      <c r="T2027" t="s">
        <v>258</v>
      </c>
      <c r="U2027" t="b">
        <v>0</v>
      </c>
      <c r="V2027">
        <v>24</v>
      </c>
      <c r="W2027">
        <v>0</v>
      </c>
      <c r="X2027" t="s">
        <v>19</v>
      </c>
    </row>
    <row r="2028" spans="1:24" x14ac:dyDescent="0.3">
      <c r="A2028" s="1">
        <v>45575.614930555559</v>
      </c>
      <c r="B2028" s="1" t="str">
        <f>TEXT(sensor_data[[#This Row],[Timestamp]], "MMMM")</f>
        <v>October</v>
      </c>
      <c r="C20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28" s="2">
        <f>MONTH(sensor_data[[#This Row],[Timestamp]])</f>
        <v>10</v>
      </c>
      <c r="E2028" s="2">
        <f>DAY(sensor_data[[#This Row],[Timestamp]])</f>
        <v>10</v>
      </c>
      <c r="F2028" t="s">
        <v>592</v>
      </c>
      <c r="H2028">
        <v>73.900000000000006</v>
      </c>
      <c r="I2028">
        <v>58</v>
      </c>
      <c r="J2028" t="b">
        <v>0</v>
      </c>
      <c r="K2028">
        <v>1</v>
      </c>
      <c r="L2028" t="str">
        <f>IF(sensor_data[[#This Row],[HVAC Setting]]&lt;=2, "Low", IF(sensor_data[[#This Row],[HVAC Setting]]=3, "Normal", "High"))</f>
        <v>Low</v>
      </c>
      <c r="M2028">
        <v>5</v>
      </c>
      <c r="N2028">
        <v>5</v>
      </c>
      <c r="O2028">
        <f>(sensor_data[[#This Row],[Energy Consumption]]-AVERAGE(sensor_data[Energy Consumption]))/_xlfn.STDEV.P(sensor_data[Energy Consumption])</f>
        <v>-0.19072140568551499</v>
      </c>
      <c r="P2028" t="str">
        <f>IF(ABS(sensor_data[[#This Row],[z_zcore]])&gt;3, "Outlier", "Normal")</f>
        <v>Normal</v>
      </c>
      <c r="Q2028">
        <f>AVERAGEIF(sensor_data[Unit ID], sensor_data[[#This Row],[Unit ID]], sensor_data[EC])</f>
        <v>16.866111111111113</v>
      </c>
      <c r="R2028">
        <f>IF(ISBLANK(sensor_data[[#This Row],[EC]]), sensor_data[[#This Row],[average]], sensor_data[[#This Row],[EC]])</f>
        <v>5</v>
      </c>
      <c r="S2028" t="str">
        <f>IF(sensor_data[[#This Row],[Filled Energy Consumption]]&gt;AVERAGE(sensor_data[Filled Energy Consumption]), "High", "Low")</f>
        <v>Low</v>
      </c>
      <c r="T2028" t="s">
        <v>32</v>
      </c>
      <c r="U2028" t="b">
        <v>0</v>
      </c>
      <c r="V2028">
        <v>12</v>
      </c>
      <c r="W2028">
        <v>0</v>
      </c>
      <c r="X2028" t="s">
        <v>14</v>
      </c>
    </row>
    <row r="2029" spans="1:24" x14ac:dyDescent="0.3">
      <c r="A2029" s="1">
        <v>45647.074849537035</v>
      </c>
      <c r="B2029" s="1" t="str">
        <f>TEXT(sensor_data[[#This Row],[Timestamp]], "MMMM")</f>
        <v>December</v>
      </c>
      <c r="C20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29" s="2">
        <f>MONTH(sensor_data[[#This Row],[Timestamp]])</f>
        <v>12</v>
      </c>
      <c r="E2029" s="2">
        <f>DAY(sensor_data[[#This Row],[Timestamp]])</f>
        <v>21</v>
      </c>
      <c r="F2029" t="s">
        <v>592</v>
      </c>
      <c r="H2029">
        <v>41.2</v>
      </c>
      <c r="I2029">
        <v>38.299999999999997</v>
      </c>
      <c r="J2029" t="b">
        <v>0</v>
      </c>
      <c r="K2029">
        <v>3.5</v>
      </c>
      <c r="L2029" t="str">
        <f>IF(sensor_data[[#This Row],[HVAC Setting]]&lt;=2, "Low", IF(sensor_data[[#This Row],[HVAC Setting]]=3, "Normal", "High"))</f>
        <v>High</v>
      </c>
      <c r="M2029">
        <v>20.48</v>
      </c>
      <c r="N2029">
        <v>20.48</v>
      </c>
      <c r="O2029">
        <f>(sensor_data[[#This Row],[Energy Consumption]]-AVERAGE(sensor_data[Energy Consumption]))/_xlfn.STDEV.P(sensor_data[Energy Consumption])</f>
        <v>-1.0715042837043326E-2</v>
      </c>
      <c r="P2029" t="str">
        <f>IF(ABS(sensor_data[[#This Row],[z_zcore]])&gt;3, "Outlier", "Normal")</f>
        <v>Normal</v>
      </c>
      <c r="Q2029">
        <f>AVERAGEIF(sensor_data[Unit ID], sensor_data[[#This Row],[Unit ID]], sensor_data[EC])</f>
        <v>16.866111111111113</v>
      </c>
      <c r="R2029">
        <f>IF(ISBLANK(sensor_data[[#This Row],[EC]]), sensor_data[[#This Row],[average]], sensor_data[[#This Row],[EC]])</f>
        <v>20.48</v>
      </c>
      <c r="S2029" t="str">
        <f>IF(sensor_data[[#This Row],[Filled Energy Consumption]]&gt;AVERAGE(sensor_data[Filled Energy Consumption]), "High", "Low")</f>
        <v>High</v>
      </c>
      <c r="T2029" t="s">
        <v>384</v>
      </c>
      <c r="U2029" t="b">
        <v>0</v>
      </c>
      <c r="V2029">
        <v>14</v>
      </c>
      <c r="W2029">
        <v>0</v>
      </c>
      <c r="X2029" t="s">
        <v>19</v>
      </c>
    </row>
    <row r="2030" spans="1:24" x14ac:dyDescent="0.3">
      <c r="A2030" s="1">
        <v>45420.357546296298</v>
      </c>
      <c r="B2030" s="1" t="str">
        <f>TEXT(sensor_data[[#This Row],[Timestamp]], "MMMM")</f>
        <v>May</v>
      </c>
      <c r="C20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30" s="2">
        <f>MONTH(sensor_data[[#This Row],[Timestamp]])</f>
        <v>5</v>
      </c>
      <c r="E2030" s="2">
        <f>DAY(sensor_data[[#This Row],[Timestamp]])</f>
        <v>8</v>
      </c>
      <c r="F2030" t="s">
        <v>592</v>
      </c>
      <c r="H2030">
        <v>73.3</v>
      </c>
      <c r="I2030">
        <v>54.2</v>
      </c>
      <c r="J2030" t="b">
        <v>1</v>
      </c>
      <c r="K2030">
        <v>4</v>
      </c>
      <c r="L2030" t="str">
        <f>IF(sensor_data[[#This Row],[HVAC Setting]]&lt;=2, "Low", IF(sensor_data[[#This Row],[HVAC Setting]]=3, "Normal", "High"))</f>
        <v>High</v>
      </c>
      <c r="M2030">
        <v>23.82</v>
      </c>
      <c r="N2030">
        <v>23.82</v>
      </c>
      <c r="O2030">
        <f>(sensor_data[[#This Row],[Energy Consumption]]-AVERAGE(sensor_data[Energy Consumption]))/_xlfn.STDEV.P(sensor_data[Energy Consumption])</f>
        <v>2.812353932793699E-2</v>
      </c>
      <c r="P2030" t="str">
        <f>IF(ABS(sensor_data[[#This Row],[z_zcore]])&gt;3, "Outlier", "Normal")</f>
        <v>Normal</v>
      </c>
      <c r="Q2030">
        <f>AVERAGEIF(sensor_data[Unit ID], sensor_data[[#This Row],[Unit ID]], sensor_data[EC])</f>
        <v>16.866111111111113</v>
      </c>
      <c r="R2030">
        <f>IF(ISBLANK(sensor_data[[#This Row],[EC]]), sensor_data[[#This Row],[average]], sensor_data[[#This Row],[EC]])</f>
        <v>23.82</v>
      </c>
      <c r="S2030" t="str">
        <f>IF(sensor_data[[#This Row],[Filled Energy Consumption]]&gt;AVERAGE(sensor_data[Filled Energy Consumption]), "High", "Low")</f>
        <v>High</v>
      </c>
      <c r="T2030" t="s">
        <v>359</v>
      </c>
      <c r="U2030" t="b">
        <v>1</v>
      </c>
      <c r="V2030">
        <v>20</v>
      </c>
      <c r="W2030">
        <v>1</v>
      </c>
      <c r="X2030" t="s">
        <v>14</v>
      </c>
    </row>
    <row r="2031" spans="1:24" x14ac:dyDescent="0.3">
      <c r="A2031" s="1">
        <v>45626.71534722222</v>
      </c>
      <c r="B2031" s="1" t="str">
        <f>TEXT(sensor_data[[#This Row],[Timestamp]], "MMMM")</f>
        <v>November</v>
      </c>
      <c r="C20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31" s="2">
        <f>MONTH(sensor_data[[#This Row],[Timestamp]])</f>
        <v>11</v>
      </c>
      <c r="E2031" s="2">
        <f>DAY(sensor_data[[#This Row],[Timestamp]])</f>
        <v>30</v>
      </c>
      <c r="F2031" t="s">
        <v>592</v>
      </c>
      <c r="H2031">
        <v>66.599999999999994</v>
      </c>
      <c r="I2031">
        <v>32.6</v>
      </c>
      <c r="J2031" t="b">
        <v>1</v>
      </c>
      <c r="K2031">
        <v>4.5</v>
      </c>
      <c r="L2031" t="str">
        <f>IF(sensor_data[[#This Row],[HVAC Setting]]&lt;=2, "Low", IF(sensor_data[[#This Row],[HVAC Setting]]=3, "Normal", "High"))</f>
        <v>High</v>
      </c>
      <c r="M2031">
        <v>27.78</v>
      </c>
      <c r="N2031">
        <v>27.78</v>
      </c>
      <c r="O2031">
        <f>(sensor_data[[#This Row],[Energy Consumption]]-AVERAGE(sensor_data[Energy Consumption]))/_xlfn.STDEV.P(sensor_data[Energy Consumption])</f>
        <v>7.4171678661266949E-2</v>
      </c>
      <c r="P2031" t="str">
        <f>IF(ABS(sensor_data[[#This Row],[z_zcore]])&gt;3, "Outlier", "Normal")</f>
        <v>Normal</v>
      </c>
      <c r="Q2031">
        <f>AVERAGEIF(sensor_data[Unit ID], sensor_data[[#This Row],[Unit ID]], sensor_data[EC])</f>
        <v>16.866111111111113</v>
      </c>
      <c r="R2031">
        <f>IF(ISBLANK(sensor_data[[#This Row],[EC]]), sensor_data[[#This Row],[average]], sensor_data[[#This Row],[EC]])</f>
        <v>27.78</v>
      </c>
      <c r="S2031" t="str">
        <f>IF(sensor_data[[#This Row],[Filled Energy Consumption]]&gt;AVERAGE(sensor_data[Filled Energy Consumption]), "High", "Low")</f>
        <v>High</v>
      </c>
      <c r="T2031" t="s">
        <v>194</v>
      </c>
      <c r="U2031" t="b">
        <v>1</v>
      </c>
      <c r="V2031">
        <v>23</v>
      </c>
      <c r="W2031">
        <v>1</v>
      </c>
      <c r="X2031" t="s">
        <v>14</v>
      </c>
    </row>
    <row r="2032" spans="1:24" x14ac:dyDescent="0.3">
      <c r="A2032" s="1">
        <v>45631.774884259263</v>
      </c>
      <c r="B2032" s="1" t="str">
        <f>TEXT(sensor_data[[#This Row],[Timestamp]], "MMMM")</f>
        <v>December</v>
      </c>
      <c r="C20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32" s="2">
        <f>MONTH(sensor_data[[#This Row],[Timestamp]])</f>
        <v>12</v>
      </c>
      <c r="E2032" s="2">
        <f>DAY(sensor_data[[#This Row],[Timestamp]])</f>
        <v>5</v>
      </c>
      <c r="F2032" t="s">
        <v>592</v>
      </c>
      <c r="H2032">
        <v>59.6</v>
      </c>
      <c r="I2032">
        <v>37.799999999999997</v>
      </c>
      <c r="J2032" t="b">
        <v>0</v>
      </c>
      <c r="K2032">
        <v>5</v>
      </c>
      <c r="L2032" t="str">
        <f>IF(sensor_data[[#This Row],[HVAC Setting]]&lt;=2, "Low", IF(sensor_data[[#This Row],[HVAC Setting]]=3, "Normal", "High"))</f>
        <v>High</v>
      </c>
      <c r="M2032">
        <v>27.5</v>
      </c>
      <c r="N2032">
        <v>27.5</v>
      </c>
      <c r="O2032">
        <f>(sensor_data[[#This Row],[Energy Consumption]]-AVERAGE(sensor_data[Energy Consumption]))/_xlfn.STDEV.P(sensor_data[Energy Consumption])</f>
        <v>7.0915749617496138E-2</v>
      </c>
      <c r="P2032" t="str">
        <f>IF(ABS(sensor_data[[#This Row],[z_zcore]])&gt;3, "Outlier", "Normal")</f>
        <v>Normal</v>
      </c>
      <c r="Q2032">
        <f>AVERAGEIF(sensor_data[Unit ID], sensor_data[[#This Row],[Unit ID]], sensor_data[EC])</f>
        <v>16.866111111111113</v>
      </c>
      <c r="R2032">
        <f>IF(ISBLANK(sensor_data[[#This Row],[EC]]), sensor_data[[#This Row],[average]], sensor_data[[#This Row],[EC]])</f>
        <v>27.5</v>
      </c>
      <c r="S2032" t="str">
        <f>IF(sensor_data[[#This Row],[Filled Energy Consumption]]&gt;AVERAGE(sensor_data[Filled Energy Consumption]), "High", "Low")</f>
        <v>High</v>
      </c>
      <c r="T2032" t="s">
        <v>328</v>
      </c>
      <c r="U2032" t="b">
        <v>0</v>
      </c>
      <c r="V2032">
        <v>1</v>
      </c>
      <c r="W2032">
        <v>0</v>
      </c>
      <c r="X2032" t="s">
        <v>14</v>
      </c>
    </row>
    <row r="2033" spans="1:24" x14ac:dyDescent="0.3">
      <c r="A2033" s="1">
        <v>45384.959629629629</v>
      </c>
      <c r="B2033" s="1" t="str">
        <f>TEXT(sensor_data[[#This Row],[Timestamp]], "MMMM")</f>
        <v>April</v>
      </c>
      <c r="C20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33" s="2">
        <f>MONTH(sensor_data[[#This Row],[Timestamp]])</f>
        <v>4</v>
      </c>
      <c r="E2033" s="2">
        <f>DAY(sensor_data[[#This Row],[Timestamp]])</f>
        <v>2</v>
      </c>
      <c r="F2033" t="s">
        <v>592</v>
      </c>
      <c r="H2033">
        <v>61.7</v>
      </c>
      <c r="I2033">
        <v>55.8</v>
      </c>
      <c r="J2033" t="b">
        <v>0</v>
      </c>
      <c r="K2033">
        <v>2</v>
      </c>
      <c r="L2033" t="str">
        <f>IF(sensor_data[[#This Row],[HVAC Setting]]&lt;=2, "Low", IF(sensor_data[[#This Row],[HVAC Setting]]=3, "Normal", "High"))</f>
        <v>Low</v>
      </c>
      <c r="M2033">
        <v>10</v>
      </c>
      <c r="N2033">
        <v>10</v>
      </c>
      <c r="O2033">
        <f>(sensor_data[[#This Row],[Energy Consumption]]-AVERAGE(sensor_data[Energy Consumption]))/_xlfn.STDEV.P(sensor_data[Energy Consumption])</f>
        <v>-0.13257981561817916</v>
      </c>
      <c r="P2033" t="str">
        <f>IF(ABS(sensor_data[[#This Row],[z_zcore]])&gt;3, "Outlier", "Normal")</f>
        <v>Normal</v>
      </c>
      <c r="Q2033">
        <f>AVERAGEIF(sensor_data[Unit ID], sensor_data[[#This Row],[Unit ID]], sensor_data[EC])</f>
        <v>16.866111111111113</v>
      </c>
      <c r="R2033">
        <f>IF(ISBLANK(sensor_data[[#This Row],[EC]]), sensor_data[[#This Row],[average]], sensor_data[[#This Row],[EC]])</f>
        <v>10</v>
      </c>
      <c r="S2033" t="str">
        <f>IF(sensor_data[[#This Row],[Filled Energy Consumption]]&gt;AVERAGE(sensor_data[Filled Energy Consumption]), "High", "Low")</f>
        <v>Low</v>
      </c>
      <c r="T2033" t="s">
        <v>107</v>
      </c>
      <c r="U2033" t="b">
        <v>0</v>
      </c>
      <c r="V2033">
        <v>4</v>
      </c>
      <c r="W2033">
        <v>0</v>
      </c>
      <c r="X2033" t="s">
        <v>17</v>
      </c>
    </row>
    <row r="2034" spans="1:24" x14ac:dyDescent="0.3">
      <c r="A2034" s="1">
        <v>45582.137824074074</v>
      </c>
      <c r="B2034" s="1" t="str">
        <f>TEXT(sensor_data[[#This Row],[Timestamp]], "MMMM")</f>
        <v>October</v>
      </c>
      <c r="C20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34" s="2">
        <f>MONTH(sensor_data[[#This Row],[Timestamp]])</f>
        <v>10</v>
      </c>
      <c r="E2034" s="2">
        <f>DAY(sensor_data[[#This Row],[Timestamp]])</f>
        <v>17</v>
      </c>
      <c r="F2034" t="s">
        <v>592</v>
      </c>
      <c r="H2034">
        <v>60.1</v>
      </c>
      <c r="I2034">
        <v>49.5</v>
      </c>
      <c r="J2034" t="b">
        <v>0</v>
      </c>
      <c r="K2034">
        <v>1</v>
      </c>
      <c r="L2034" t="str">
        <f>IF(sensor_data[[#This Row],[HVAC Setting]]&lt;=2, "Low", IF(sensor_data[[#This Row],[HVAC Setting]]=3, "Normal", "High"))</f>
        <v>Low</v>
      </c>
      <c r="M2034">
        <v>5</v>
      </c>
      <c r="N2034">
        <v>5</v>
      </c>
      <c r="O2034">
        <f>(sensor_data[[#This Row],[Energy Consumption]]-AVERAGE(sensor_data[Energy Consumption]))/_xlfn.STDEV.P(sensor_data[Energy Consumption])</f>
        <v>-0.19072140568551499</v>
      </c>
      <c r="P2034" t="str">
        <f>IF(ABS(sensor_data[[#This Row],[z_zcore]])&gt;3, "Outlier", "Normal")</f>
        <v>Normal</v>
      </c>
      <c r="Q2034">
        <f>AVERAGEIF(sensor_data[Unit ID], sensor_data[[#This Row],[Unit ID]], sensor_data[EC])</f>
        <v>16.866111111111113</v>
      </c>
      <c r="R2034">
        <f>IF(ISBLANK(sensor_data[[#This Row],[EC]]), sensor_data[[#This Row],[average]], sensor_data[[#This Row],[EC]])</f>
        <v>5</v>
      </c>
      <c r="S2034" t="str">
        <f>IF(sensor_data[[#This Row],[Filled Energy Consumption]]&gt;AVERAGE(sensor_data[Filled Energy Consumption]), "High", "Low")</f>
        <v>Low</v>
      </c>
      <c r="T2034" t="s">
        <v>432</v>
      </c>
      <c r="U2034" t="b">
        <v>0</v>
      </c>
      <c r="V2034">
        <v>15</v>
      </c>
      <c r="W2034">
        <v>1</v>
      </c>
      <c r="X2034" t="s">
        <v>14</v>
      </c>
    </row>
    <row r="2035" spans="1:24" x14ac:dyDescent="0.3">
      <c r="A2035" s="1">
        <v>45637.360173611109</v>
      </c>
      <c r="B2035" s="1" t="str">
        <f>TEXT(sensor_data[[#This Row],[Timestamp]], "MMMM")</f>
        <v>December</v>
      </c>
      <c r="C20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35" s="2">
        <f>MONTH(sensor_data[[#This Row],[Timestamp]])</f>
        <v>12</v>
      </c>
      <c r="E2035" s="2">
        <f>DAY(sensor_data[[#This Row],[Timestamp]])</f>
        <v>11</v>
      </c>
      <c r="F2035" t="s">
        <v>592</v>
      </c>
      <c r="H2035">
        <v>57.1</v>
      </c>
      <c r="I2035">
        <v>32.299999999999997</v>
      </c>
      <c r="J2035" t="b">
        <v>1</v>
      </c>
      <c r="K2035">
        <v>4</v>
      </c>
      <c r="L2035" t="str">
        <f>IF(sensor_data[[#This Row],[HVAC Setting]]&lt;=2, "Low", IF(sensor_data[[#This Row],[HVAC Setting]]=3, "Normal", "High"))</f>
        <v>High</v>
      </c>
      <c r="M2035">
        <v>21.54</v>
      </c>
      <c r="N2035">
        <v>21.54</v>
      </c>
      <c r="O2035">
        <f>(sensor_data[[#This Row],[Energy Consumption]]-AVERAGE(sensor_data[Energy Consumption]))/_xlfn.STDEV.P(sensor_data[Energy Consumption])</f>
        <v>1.6109742572318485E-3</v>
      </c>
      <c r="P2035" t="str">
        <f>IF(ABS(sensor_data[[#This Row],[z_zcore]])&gt;3, "Outlier", "Normal")</f>
        <v>Normal</v>
      </c>
      <c r="Q2035">
        <f>AVERAGEIF(sensor_data[Unit ID], sensor_data[[#This Row],[Unit ID]], sensor_data[EC])</f>
        <v>16.866111111111113</v>
      </c>
      <c r="R2035">
        <f>IF(ISBLANK(sensor_data[[#This Row],[EC]]), sensor_data[[#This Row],[average]], sensor_data[[#This Row],[EC]])</f>
        <v>21.54</v>
      </c>
      <c r="S2035" t="str">
        <f>IF(sensor_data[[#This Row],[Filled Energy Consumption]]&gt;AVERAGE(sensor_data[Filled Energy Consumption]), "High", "Low")</f>
        <v>High</v>
      </c>
      <c r="T2035" t="s">
        <v>330</v>
      </c>
      <c r="U2035" t="b">
        <v>1</v>
      </c>
      <c r="V2035">
        <v>15</v>
      </c>
      <c r="W2035">
        <v>1</v>
      </c>
      <c r="X2035" t="s">
        <v>17</v>
      </c>
    </row>
    <row r="2036" spans="1:24" x14ac:dyDescent="0.3">
      <c r="A2036" s="1">
        <v>45606.566412037035</v>
      </c>
      <c r="B2036" s="1" t="str">
        <f>TEXT(sensor_data[[#This Row],[Timestamp]], "MMMM")</f>
        <v>November</v>
      </c>
      <c r="C20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36" s="2">
        <f>MONTH(sensor_data[[#This Row],[Timestamp]])</f>
        <v>11</v>
      </c>
      <c r="E2036" s="2">
        <f>DAY(sensor_data[[#This Row],[Timestamp]])</f>
        <v>10</v>
      </c>
      <c r="F2036" t="s">
        <v>592</v>
      </c>
      <c r="H2036">
        <v>77.599999999999994</v>
      </c>
      <c r="I2036">
        <v>41.9</v>
      </c>
      <c r="J2036" t="b">
        <v>1</v>
      </c>
      <c r="K2036">
        <v>3.5</v>
      </c>
      <c r="L2036" t="str">
        <f>IF(sensor_data[[#This Row],[HVAC Setting]]&lt;=2, "Low", IF(sensor_data[[#This Row],[HVAC Setting]]=3, "Normal", "High"))</f>
        <v>High</v>
      </c>
      <c r="M2036">
        <v>21.16</v>
      </c>
      <c r="N2036">
        <v>21.16</v>
      </c>
      <c r="O2036">
        <f>(sensor_data[[#This Row],[Energy Consumption]]-AVERAGE(sensor_data[Energy Consumption]))/_xlfn.STDEV.P(sensor_data[Energy Consumption])</f>
        <v>-2.8077865878856608E-3</v>
      </c>
      <c r="P2036" t="str">
        <f>IF(ABS(sensor_data[[#This Row],[z_zcore]])&gt;3, "Outlier", "Normal")</f>
        <v>Normal</v>
      </c>
      <c r="Q2036">
        <f>AVERAGEIF(sensor_data[Unit ID], sensor_data[[#This Row],[Unit ID]], sensor_data[EC])</f>
        <v>16.866111111111113</v>
      </c>
      <c r="R2036">
        <f>IF(ISBLANK(sensor_data[[#This Row],[EC]]), sensor_data[[#This Row],[average]], sensor_data[[#This Row],[EC]])</f>
        <v>21.16</v>
      </c>
      <c r="S2036" t="str">
        <f>IF(sensor_data[[#This Row],[Filled Energy Consumption]]&gt;AVERAGE(sensor_data[Filled Energy Consumption]), "High", "Low")</f>
        <v>High</v>
      </c>
      <c r="T2036" t="s">
        <v>446</v>
      </c>
      <c r="U2036" t="b">
        <v>1</v>
      </c>
      <c r="V2036">
        <v>4</v>
      </c>
      <c r="W2036">
        <v>1</v>
      </c>
      <c r="X2036" t="s">
        <v>19</v>
      </c>
    </row>
    <row r="2037" spans="1:24" x14ac:dyDescent="0.3">
      <c r="A2037" s="1">
        <v>45298.587962962964</v>
      </c>
      <c r="B2037" s="1" t="str">
        <f>TEXT(sensor_data[[#This Row],[Timestamp]], "MMMM")</f>
        <v>January</v>
      </c>
      <c r="C20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37" s="2">
        <f>MONTH(sensor_data[[#This Row],[Timestamp]])</f>
        <v>1</v>
      </c>
      <c r="E2037" s="2">
        <f>DAY(sensor_data[[#This Row],[Timestamp]])</f>
        <v>7</v>
      </c>
      <c r="F2037" t="s">
        <v>592</v>
      </c>
      <c r="H2037">
        <v>45</v>
      </c>
      <c r="I2037">
        <v>38.1</v>
      </c>
      <c r="J2037" t="b">
        <v>1</v>
      </c>
      <c r="K2037">
        <v>4.5</v>
      </c>
      <c r="L2037" t="str">
        <f>IF(sensor_data[[#This Row],[HVAC Setting]]&lt;=2, "Low", IF(sensor_data[[#This Row],[HVAC Setting]]=3, "Normal", "High"))</f>
        <v>High</v>
      </c>
      <c r="M2037">
        <v>27.95</v>
      </c>
      <c r="N2037">
        <v>27.95</v>
      </c>
      <c r="O2037">
        <f>(sensor_data[[#This Row],[Energy Consumption]]-AVERAGE(sensor_data[Energy Consumption]))/_xlfn.STDEV.P(sensor_data[Energy Consumption])</f>
        <v>7.6148492723556352E-2</v>
      </c>
      <c r="P2037" t="str">
        <f>IF(ABS(sensor_data[[#This Row],[z_zcore]])&gt;3, "Outlier", "Normal")</f>
        <v>Normal</v>
      </c>
      <c r="Q2037">
        <f>AVERAGEIF(sensor_data[Unit ID], sensor_data[[#This Row],[Unit ID]], sensor_data[EC])</f>
        <v>16.866111111111113</v>
      </c>
      <c r="R2037">
        <f>IF(ISBLANK(sensor_data[[#This Row],[EC]]), sensor_data[[#This Row],[average]], sensor_data[[#This Row],[EC]])</f>
        <v>27.95</v>
      </c>
      <c r="S2037" t="str">
        <f>IF(sensor_data[[#This Row],[Filled Energy Consumption]]&gt;AVERAGE(sensor_data[Filled Energy Consumption]), "High", "Low")</f>
        <v>High</v>
      </c>
      <c r="T2037" t="s">
        <v>381</v>
      </c>
      <c r="U2037" t="b">
        <v>1</v>
      </c>
      <c r="V2037">
        <v>8</v>
      </c>
      <c r="W2037">
        <v>1</v>
      </c>
      <c r="X2037" t="s">
        <v>17</v>
      </c>
    </row>
    <row r="2038" spans="1:24" x14ac:dyDescent="0.3">
      <c r="A2038" s="1">
        <v>45330.469328703701</v>
      </c>
      <c r="B2038" s="1" t="str">
        <f>TEXT(sensor_data[[#This Row],[Timestamp]], "MMMM")</f>
        <v>February</v>
      </c>
      <c r="C20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38" s="2">
        <f>MONTH(sensor_data[[#This Row],[Timestamp]])</f>
        <v>2</v>
      </c>
      <c r="E2038" s="2">
        <f>DAY(sensor_data[[#This Row],[Timestamp]])</f>
        <v>8</v>
      </c>
      <c r="F2038" t="s">
        <v>592</v>
      </c>
      <c r="H2038">
        <v>38.5</v>
      </c>
      <c r="I2038">
        <v>29</v>
      </c>
      <c r="J2038" t="b">
        <v>0</v>
      </c>
      <c r="K2038">
        <v>4</v>
      </c>
      <c r="L2038" t="str">
        <f>IF(sensor_data[[#This Row],[HVAC Setting]]&lt;=2, "Low", IF(sensor_data[[#This Row],[HVAC Setting]]=3, "Normal", "High"))</f>
        <v>High</v>
      </c>
      <c r="M2038">
        <v>22</v>
      </c>
      <c r="N2038">
        <v>22</v>
      </c>
      <c r="O2038">
        <f>(sensor_data[[#This Row],[Energy Consumption]]-AVERAGE(sensor_data[Energy Consumption]))/_xlfn.STDEV.P(sensor_data[Energy Consumption])</f>
        <v>6.9600005434267524E-3</v>
      </c>
      <c r="P2038" t="str">
        <f>IF(ABS(sensor_data[[#This Row],[z_zcore]])&gt;3, "Outlier", "Normal")</f>
        <v>Normal</v>
      </c>
      <c r="Q2038">
        <f>AVERAGEIF(sensor_data[Unit ID], sensor_data[[#This Row],[Unit ID]], sensor_data[EC])</f>
        <v>16.866111111111113</v>
      </c>
      <c r="R2038">
        <f>IF(ISBLANK(sensor_data[[#This Row],[EC]]), sensor_data[[#This Row],[average]], sensor_data[[#This Row],[EC]])</f>
        <v>22</v>
      </c>
      <c r="S2038" t="str">
        <f>IF(sensor_data[[#This Row],[Filled Energy Consumption]]&gt;AVERAGE(sensor_data[Filled Energy Consumption]), "High", "Low")</f>
        <v>High</v>
      </c>
      <c r="T2038" t="s">
        <v>535</v>
      </c>
      <c r="U2038" t="b">
        <v>0</v>
      </c>
      <c r="V2038">
        <v>18</v>
      </c>
      <c r="W2038">
        <v>0</v>
      </c>
      <c r="X2038" t="s">
        <v>17</v>
      </c>
    </row>
    <row r="2039" spans="1:24" x14ac:dyDescent="0.3">
      <c r="A2039" s="1">
        <v>45515.694131944445</v>
      </c>
      <c r="B2039" s="1" t="str">
        <f>TEXT(sensor_data[[#This Row],[Timestamp]], "MMMM")</f>
        <v>August</v>
      </c>
      <c r="C20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39" s="2">
        <f>MONTH(sensor_data[[#This Row],[Timestamp]])</f>
        <v>8</v>
      </c>
      <c r="E2039" s="2">
        <f>DAY(sensor_data[[#This Row],[Timestamp]])</f>
        <v>11</v>
      </c>
      <c r="F2039" t="s">
        <v>592</v>
      </c>
      <c r="H2039">
        <v>92.2</v>
      </c>
      <c r="I2039">
        <v>49.3</v>
      </c>
      <c r="J2039" t="b">
        <v>0</v>
      </c>
      <c r="K2039">
        <v>3.5</v>
      </c>
      <c r="L2039" t="str">
        <f>IF(sensor_data[[#This Row],[HVAC Setting]]&lt;=2, "Low", IF(sensor_data[[#This Row],[HVAC Setting]]=3, "Normal", "High"))</f>
        <v>High</v>
      </c>
      <c r="M2039">
        <v>20.48</v>
      </c>
      <c r="N2039">
        <v>20.48</v>
      </c>
      <c r="O2039">
        <f>(sensor_data[[#This Row],[Energy Consumption]]-AVERAGE(sensor_data[Energy Consumption]))/_xlfn.STDEV.P(sensor_data[Energy Consumption])</f>
        <v>-1.0715042837043326E-2</v>
      </c>
      <c r="P2039" t="str">
        <f>IF(ABS(sensor_data[[#This Row],[z_zcore]])&gt;3, "Outlier", "Normal")</f>
        <v>Normal</v>
      </c>
      <c r="Q2039">
        <f>AVERAGEIF(sensor_data[Unit ID], sensor_data[[#This Row],[Unit ID]], sensor_data[EC])</f>
        <v>16.866111111111113</v>
      </c>
      <c r="R2039">
        <f>IF(ISBLANK(sensor_data[[#This Row],[EC]]), sensor_data[[#This Row],[average]], sensor_data[[#This Row],[EC]])</f>
        <v>20.48</v>
      </c>
      <c r="S2039" t="str">
        <f>IF(sensor_data[[#This Row],[Filled Energy Consumption]]&gt;AVERAGE(sensor_data[Filled Energy Consumption]), "High", "Low")</f>
        <v>High</v>
      </c>
      <c r="T2039" t="s">
        <v>183</v>
      </c>
      <c r="U2039" t="b">
        <v>0</v>
      </c>
      <c r="V2039">
        <v>21</v>
      </c>
      <c r="W2039">
        <v>1</v>
      </c>
      <c r="X2039" t="s">
        <v>14</v>
      </c>
    </row>
    <row r="2040" spans="1:24" x14ac:dyDescent="0.3">
      <c r="A2040" s="1">
        <v>45471.554201388892</v>
      </c>
      <c r="B2040" s="1" t="str">
        <f>TEXT(sensor_data[[#This Row],[Timestamp]], "MMMM")</f>
        <v>June</v>
      </c>
      <c r="C20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40" s="2">
        <f>MONTH(sensor_data[[#This Row],[Timestamp]])</f>
        <v>6</v>
      </c>
      <c r="E2040" s="2">
        <f>DAY(sensor_data[[#This Row],[Timestamp]])</f>
        <v>28</v>
      </c>
      <c r="F2040" t="s">
        <v>592</v>
      </c>
      <c r="H2040">
        <v>83.7</v>
      </c>
      <c r="I2040">
        <v>66</v>
      </c>
      <c r="J2040" t="b">
        <v>0</v>
      </c>
      <c r="K2040">
        <v>3</v>
      </c>
      <c r="L2040" t="str">
        <f>IF(sensor_data[[#This Row],[HVAC Setting]]&lt;=2, "Low", IF(sensor_data[[#This Row],[HVAC Setting]]=3, "Normal", "High"))</f>
        <v>Normal</v>
      </c>
      <c r="M2040">
        <v>15</v>
      </c>
      <c r="N2040">
        <v>15</v>
      </c>
      <c r="O2040">
        <f>(sensor_data[[#This Row],[Energy Consumption]]-AVERAGE(sensor_data[Energy Consumption]))/_xlfn.STDEV.P(sensor_data[Energy Consumption])</f>
        <v>-7.4438225550843368E-2</v>
      </c>
      <c r="P2040" t="str">
        <f>IF(ABS(sensor_data[[#This Row],[z_zcore]])&gt;3, "Outlier", "Normal")</f>
        <v>Normal</v>
      </c>
      <c r="Q2040">
        <f>AVERAGEIF(sensor_data[Unit ID], sensor_data[[#This Row],[Unit ID]], sensor_data[EC])</f>
        <v>16.866111111111113</v>
      </c>
      <c r="R2040">
        <f>IF(ISBLANK(sensor_data[[#This Row],[EC]]), sensor_data[[#This Row],[average]], sensor_data[[#This Row],[EC]])</f>
        <v>15</v>
      </c>
      <c r="S2040" t="str">
        <f>IF(sensor_data[[#This Row],[Filled Energy Consumption]]&gt;AVERAGE(sensor_data[Filled Energy Consumption]), "High", "Low")</f>
        <v>Low</v>
      </c>
      <c r="T2040" t="s">
        <v>134</v>
      </c>
      <c r="U2040" t="b">
        <v>0</v>
      </c>
      <c r="V2040">
        <v>3</v>
      </c>
      <c r="W2040">
        <v>1</v>
      </c>
      <c r="X2040" t="s">
        <v>19</v>
      </c>
    </row>
    <row r="2041" spans="1:24" x14ac:dyDescent="0.3">
      <c r="A2041" s="1">
        <v>45531.539259259262</v>
      </c>
      <c r="B2041" s="1" t="str">
        <f>TEXT(sensor_data[[#This Row],[Timestamp]], "MMMM")</f>
        <v>August</v>
      </c>
      <c r="C20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41" s="2">
        <f>MONTH(sensor_data[[#This Row],[Timestamp]])</f>
        <v>8</v>
      </c>
      <c r="E2041" s="2">
        <f>DAY(sensor_data[[#This Row],[Timestamp]])</f>
        <v>27</v>
      </c>
      <c r="F2041" t="s">
        <v>592</v>
      </c>
      <c r="H2041">
        <v>96.4</v>
      </c>
      <c r="I2041">
        <v>62.1</v>
      </c>
      <c r="J2041" t="b">
        <v>0</v>
      </c>
      <c r="K2041">
        <v>2</v>
      </c>
      <c r="L2041" t="str">
        <f>IF(sensor_data[[#This Row],[HVAC Setting]]&lt;=2, "Low", IF(sensor_data[[#This Row],[HVAC Setting]]=3, "Normal", "High"))</f>
        <v>Low</v>
      </c>
      <c r="O2041">
        <f>(sensor_data[[#This Row],[Energy Consumption]]-AVERAGE(sensor_data[Energy Consumption]))/_xlfn.STDEV.P(sensor_data[Energy Consumption])</f>
        <v>-0.24886299575285079</v>
      </c>
      <c r="P2041" t="str">
        <f>IF(ABS(sensor_data[[#This Row],[z_zcore]])&gt;3, "Outlier", "Normal")</f>
        <v>Normal</v>
      </c>
      <c r="Q2041">
        <f>AVERAGEIF(sensor_data[Unit ID], sensor_data[[#This Row],[Unit ID]], sensor_data[EC])</f>
        <v>16.866111111111113</v>
      </c>
      <c r="R2041">
        <f>IF(ISBLANK(sensor_data[[#This Row],[EC]]), sensor_data[[#This Row],[average]], sensor_data[[#This Row],[EC]])</f>
        <v>16.866111111111113</v>
      </c>
      <c r="S2041" t="str">
        <f>IF(sensor_data[[#This Row],[Filled Energy Consumption]]&gt;AVERAGE(sensor_data[Filled Energy Consumption]), "High", "Low")</f>
        <v>Low</v>
      </c>
      <c r="T2041" t="s">
        <v>542</v>
      </c>
      <c r="U2041" t="b">
        <v>0</v>
      </c>
      <c r="V2041">
        <v>5</v>
      </c>
      <c r="W2041">
        <v>1</v>
      </c>
      <c r="X2041" t="s">
        <v>14</v>
      </c>
    </row>
    <row r="2042" spans="1:24" x14ac:dyDescent="0.3">
      <c r="A2042" s="1">
        <v>45470.085069444445</v>
      </c>
      <c r="B2042" s="1" t="str">
        <f>TEXT(sensor_data[[#This Row],[Timestamp]], "MMMM")</f>
        <v>June</v>
      </c>
      <c r="C20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42" s="2">
        <f>MONTH(sensor_data[[#This Row],[Timestamp]])</f>
        <v>6</v>
      </c>
      <c r="E2042" s="2">
        <f>DAY(sensor_data[[#This Row],[Timestamp]])</f>
        <v>27</v>
      </c>
      <c r="F2042" t="s">
        <v>593</v>
      </c>
      <c r="H2042">
        <v>96.2</v>
      </c>
      <c r="I2042">
        <v>56.5</v>
      </c>
      <c r="J2042" t="b">
        <v>0</v>
      </c>
      <c r="K2042">
        <v>3</v>
      </c>
      <c r="L2042" t="str">
        <f>IF(sensor_data[[#This Row],[HVAC Setting]]&lt;=2, "Low", IF(sensor_data[[#This Row],[HVAC Setting]]=3, "Normal", "High"))</f>
        <v>Normal</v>
      </c>
      <c r="M2042">
        <v>18</v>
      </c>
      <c r="N2042">
        <v>18</v>
      </c>
      <c r="O2042">
        <f>(sensor_data[[#This Row],[Energy Consumption]]-AVERAGE(sensor_data[Energy Consumption]))/_xlfn.STDEV.P(sensor_data[Energy Consumption])</f>
        <v>-3.9553271510441891E-2</v>
      </c>
      <c r="P2042" t="str">
        <f>IF(ABS(sensor_data[[#This Row],[z_zcore]])&gt;3, "Outlier", "Normal")</f>
        <v>Normal</v>
      </c>
      <c r="Q2042">
        <f>AVERAGEIF(sensor_data[Unit ID], sensor_data[[#This Row],[Unit ID]], sensor_data[EC])</f>
        <v>17.720526315789474</v>
      </c>
      <c r="R2042">
        <f>IF(ISBLANK(sensor_data[[#This Row],[EC]]), sensor_data[[#This Row],[average]], sensor_data[[#This Row],[EC]])</f>
        <v>18</v>
      </c>
      <c r="S2042" t="str">
        <f>IF(sensor_data[[#This Row],[Filled Energy Consumption]]&gt;AVERAGE(sensor_data[Filled Energy Consumption]), "High", "Low")</f>
        <v>High</v>
      </c>
      <c r="T2042" t="s">
        <v>324</v>
      </c>
      <c r="U2042" t="b">
        <v>0</v>
      </c>
      <c r="V2042">
        <v>11</v>
      </c>
      <c r="W2042">
        <v>1</v>
      </c>
      <c r="X2042" t="s">
        <v>19</v>
      </c>
    </row>
    <row r="2043" spans="1:24" x14ac:dyDescent="0.3">
      <c r="A2043" s="1">
        <v>45612.138252314813</v>
      </c>
      <c r="B2043" s="1" t="str">
        <f>TEXT(sensor_data[[#This Row],[Timestamp]], "MMMM")</f>
        <v>November</v>
      </c>
      <c r="C20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43" s="2">
        <f>MONTH(sensor_data[[#This Row],[Timestamp]])</f>
        <v>11</v>
      </c>
      <c r="E2043" s="2">
        <f>DAY(sensor_data[[#This Row],[Timestamp]])</f>
        <v>16</v>
      </c>
      <c r="F2043" t="s">
        <v>593</v>
      </c>
      <c r="H2043">
        <v>67.8</v>
      </c>
      <c r="I2043">
        <v>32.799999999999997</v>
      </c>
      <c r="J2043" t="b">
        <v>1</v>
      </c>
      <c r="K2043">
        <v>2.5</v>
      </c>
      <c r="L2043" t="str">
        <f>IF(sensor_data[[#This Row],[HVAC Setting]]&lt;=2, "Low", IF(sensor_data[[#This Row],[HVAC Setting]]=3, "Normal", "High"))</f>
        <v>High</v>
      </c>
      <c r="M2043">
        <v>15.65</v>
      </c>
      <c r="N2043">
        <v>15.65</v>
      </c>
      <c r="O2043">
        <f>(sensor_data[[#This Row],[Energy Consumption]]-AVERAGE(sensor_data[Energy Consumption]))/_xlfn.STDEV.P(sensor_data[Energy Consumption])</f>
        <v>-6.6879818842089711E-2</v>
      </c>
      <c r="P2043" t="str">
        <f>IF(ABS(sensor_data[[#This Row],[z_zcore]])&gt;3, "Outlier", "Normal")</f>
        <v>Normal</v>
      </c>
      <c r="Q2043">
        <f>AVERAGEIF(sensor_data[Unit ID], sensor_data[[#This Row],[Unit ID]], sensor_data[EC])</f>
        <v>17.720526315789474</v>
      </c>
      <c r="R2043">
        <f>IF(ISBLANK(sensor_data[[#This Row],[EC]]), sensor_data[[#This Row],[average]], sensor_data[[#This Row],[EC]])</f>
        <v>15.65</v>
      </c>
      <c r="S2043" t="str">
        <f>IF(sensor_data[[#This Row],[Filled Energy Consumption]]&gt;AVERAGE(sensor_data[Filled Energy Consumption]), "High", "Low")</f>
        <v>Low</v>
      </c>
      <c r="T2043" t="s">
        <v>446</v>
      </c>
      <c r="U2043" t="b">
        <v>1</v>
      </c>
      <c r="V2043">
        <v>9</v>
      </c>
      <c r="W2043">
        <v>1</v>
      </c>
      <c r="X2043" t="s">
        <v>19</v>
      </c>
    </row>
    <row r="2044" spans="1:24" x14ac:dyDescent="0.3">
      <c r="A2044" s="1">
        <v>45570.151620370372</v>
      </c>
      <c r="B2044" s="1" t="str">
        <f>TEXT(sensor_data[[#This Row],[Timestamp]], "MMMM")</f>
        <v>October</v>
      </c>
      <c r="C20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44" s="2">
        <f>MONTH(sensor_data[[#This Row],[Timestamp]])</f>
        <v>10</v>
      </c>
      <c r="E2044" s="2">
        <f>DAY(sensor_data[[#This Row],[Timestamp]])</f>
        <v>5</v>
      </c>
      <c r="F2044" t="s">
        <v>593</v>
      </c>
      <c r="H2044">
        <v>63.3</v>
      </c>
      <c r="I2044">
        <v>57.4</v>
      </c>
      <c r="J2044" t="b">
        <v>0</v>
      </c>
      <c r="K2044">
        <v>2.5</v>
      </c>
      <c r="L2044" t="str">
        <f>IF(sensor_data[[#This Row],[HVAC Setting]]&lt;=2, "Low", IF(sensor_data[[#This Row],[HVAC Setting]]=3, "Normal", "High"))</f>
        <v>High</v>
      </c>
      <c r="M2044">
        <v>13.12</v>
      </c>
      <c r="N2044">
        <v>13.12</v>
      </c>
      <c r="O2044">
        <f>(sensor_data[[#This Row],[Energy Consumption]]-AVERAGE(sensor_data[Energy Consumption]))/_xlfn.STDEV.P(sensor_data[Energy Consumption])</f>
        <v>-9.6299463416161649E-2</v>
      </c>
      <c r="P2044" t="str">
        <f>IF(ABS(sensor_data[[#This Row],[z_zcore]])&gt;3, "Outlier", "Normal")</f>
        <v>Normal</v>
      </c>
      <c r="Q2044">
        <f>AVERAGEIF(sensor_data[Unit ID], sensor_data[[#This Row],[Unit ID]], sensor_data[EC])</f>
        <v>17.720526315789474</v>
      </c>
      <c r="R2044">
        <f>IF(ISBLANK(sensor_data[[#This Row],[EC]]), sensor_data[[#This Row],[average]], sensor_data[[#This Row],[EC]])</f>
        <v>13.12</v>
      </c>
      <c r="S2044" t="str">
        <f>IF(sensor_data[[#This Row],[Filled Energy Consumption]]&gt;AVERAGE(sensor_data[Filled Energy Consumption]), "High", "Low")</f>
        <v>Low</v>
      </c>
      <c r="T2044" t="s">
        <v>330</v>
      </c>
      <c r="U2044" t="b">
        <v>0</v>
      </c>
      <c r="V2044">
        <v>6</v>
      </c>
      <c r="W2044">
        <v>0</v>
      </c>
      <c r="X2044" t="s">
        <v>17</v>
      </c>
    </row>
    <row r="2045" spans="1:24" x14ac:dyDescent="0.3">
      <c r="A2045" s="1">
        <v>45652.669722222221</v>
      </c>
      <c r="B2045" s="1" t="str">
        <f>TEXT(sensor_data[[#This Row],[Timestamp]], "MMMM")</f>
        <v>December</v>
      </c>
      <c r="C20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45" s="2">
        <f>MONTH(sensor_data[[#This Row],[Timestamp]])</f>
        <v>12</v>
      </c>
      <c r="E2045" s="2">
        <f>DAY(sensor_data[[#This Row],[Timestamp]])</f>
        <v>26</v>
      </c>
      <c r="F2045" t="s">
        <v>593</v>
      </c>
      <c r="H2045">
        <v>53.2</v>
      </c>
      <c r="I2045">
        <v>31.5</v>
      </c>
      <c r="J2045" t="b">
        <v>0</v>
      </c>
      <c r="K2045">
        <v>3</v>
      </c>
      <c r="L2045" t="str">
        <f>IF(sensor_data[[#This Row],[HVAC Setting]]&lt;=2, "Low", IF(sensor_data[[#This Row],[HVAC Setting]]=3, "Normal", "High"))</f>
        <v>Normal</v>
      </c>
      <c r="M2045">
        <v>15</v>
      </c>
      <c r="N2045">
        <v>15</v>
      </c>
      <c r="O2045">
        <f>(sensor_data[[#This Row],[Energy Consumption]]-AVERAGE(sensor_data[Energy Consumption]))/_xlfn.STDEV.P(sensor_data[Energy Consumption])</f>
        <v>-7.4438225550843368E-2</v>
      </c>
      <c r="P2045" t="str">
        <f>IF(ABS(sensor_data[[#This Row],[z_zcore]])&gt;3, "Outlier", "Normal")</f>
        <v>Normal</v>
      </c>
      <c r="Q2045">
        <f>AVERAGEIF(sensor_data[Unit ID], sensor_data[[#This Row],[Unit ID]], sensor_data[EC])</f>
        <v>17.720526315789474</v>
      </c>
      <c r="R2045">
        <f>IF(ISBLANK(sensor_data[[#This Row],[EC]]), sensor_data[[#This Row],[average]], sensor_data[[#This Row],[EC]])</f>
        <v>15</v>
      </c>
      <c r="S2045" t="str">
        <f>IF(sensor_data[[#This Row],[Filled Energy Consumption]]&gt;AVERAGE(sensor_data[Filled Energy Consumption]), "High", "Low")</f>
        <v>Low</v>
      </c>
      <c r="T2045" t="s">
        <v>269</v>
      </c>
      <c r="U2045" t="b">
        <v>0</v>
      </c>
      <c r="V2045">
        <v>15</v>
      </c>
      <c r="W2045">
        <v>0</v>
      </c>
      <c r="X2045" t="s">
        <v>19</v>
      </c>
    </row>
    <row r="2046" spans="1:24" x14ac:dyDescent="0.3">
      <c r="A2046" s="1">
        <v>45347.906400462962</v>
      </c>
      <c r="B2046" s="1" t="str">
        <f>TEXT(sensor_data[[#This Row],[Timestamp]], "MMMM")</f>
        <v>February</v>
      </c>
      <c r="C20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46" s="2">
        <f>MONTH(sensor_data[[#This Row],[Timestamp]])</f>
        <v>2</v>
      </c>
      <c r="E2046" s="2">
        <f>DAY(sensor_data[[#This Row],[Timestamp]])</f>
        <v>25</v>
      </c>
      <c r="F2046" t="s">
        <v>593</v>
      </c>
      <c r="H2046">
        <v>54</v>
      </c>
      <c r="I2046">
        <v>26.8</v>
      </c>
      <c r="J2046" t="b">
        <v>1</v>
      </c>
      <c r="K2046">
        <v>4.5</v>
      </c>
      <c r="L2046" t="str">
        <f>IF(sensor_data[[#This Row],[HVAC Setting]]&lt;=2, "Low", IF(sensor_data[[#This Row],[HVAC Setting]]=3, "Normal", "High"))</f>
        <v>High</v>
      </c>
      <c r="O2046">
        <f>(sensor_data[[#This Row],[Energy Consumption]]-AVERAGE(sensor_data[Energy Consumption]))/_xlfn.STDEV.P(sensor_data[Energy Consumption])</f>
        <v>-0.24886299575285079</v>
      </c>
      <c r="P2046" t="str">
        <f>IF(ABS(sensor_data[[#This Row],[z_zcore]])&gt;3, "Outlier", "Normal")</f>
        <v>Normal</v>
      </c>
      <c r="Q2046">
        <f>AVERAGEIF(sensor_data[Unit ID], sensor_data[[#This Row],[Unit ID]], sensor_data[EC])</f>
        <v>17.720526315789474</v>
      </c>
      <c r="R2046">
        <f>IF(ISBLANK(sensor_data[[#This Row],[EC]]), sensor_data[[#This Row],[average]], sensor_data[[#This Row],[EC]])</f>
        <v>17.720526315789474</v>
      </c>
      <c r="S2046" t="str">
        <f>IF(sensor_data[[#This Row],[Filled Energy Consumption]]&gt;AVERAGE(sensor_data[Filled Energy Consumption]), "High", "Low")</f>
        <v>Low</v>
      </c>
      <c r="T2046" t="s">
        <v>118</v>
      </c>
      <c r="U2046" t="b">
        <v>1</v>
      </c>
      <c r="V2046">
        <v>9</v>
      </c>
      <c r="W2046">
        <v>1</v>
      </c>
      <c r="X2046" t="s">
        <v>14</v>
      </c>
    </row>
    <row r="2047" spans="1:24" x14ac:dyDescent="0.3">
      <c r="A2047" s="1">
        <v>45632.715833333335</v>
      </c>
      <c r="B2047" s="1" t="str">
        <f>TEXT(sensor_data[[#This Row],[Timestamp]], "MMMM")</f>
        <v>December</v>
      </c>
      <c r="C20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47" s="2">
        <f>MONTH(sensor_data[[#This Row],[Timestamp]])</f>
        <v>12</v>
      </c>
      <c r="E2047" s="2">
        <f>DAY(sensor_data[[#This Row],[Timestamp]])</f>
        <v>6</v>
      </c>
      <c r="F2047" t="s">
        <v>593</v>
      </c>
      <c r="H2047">
        <v>54.7</v>
      </c>
      <c r="I2047">
        <v>31.1</v>
      </c>
      <c r="J2047" t="b">
        <v>1</v>
      </c>
      <c r="K2047">
        <v>4</v>
      </c>
      <c r="L2047" t="str">
        <f>IF(sensor_data[[#This Row],[HVAC Setting]]&lt;=2, "Low", IF(sensor_data[[#This Row],[HVAC Setting]]=3, "Normal", "High"))</f>
        <v>High</v>
      </c>
      <c r="M2047">
        <v>25.89</v>
      </c>
      <c r="N2047">
        <v>25.89</v>
      </c>
      <c r="O2047">
        <f>(sensor_data[[#This Row],[Energy Consumption]]-AVERAGE(sensor_data[Energy Consumption]))/_xlfn.STDEV.P(sensor_data[Energy Consumption])</f>
        <v>5.2194157615814016E-2</v>
      </c>
      <c r="P2047" t="str">
        <f>IF(ABS(sensor_data[[#This Row],[z_zcore]])&gt;3, "Outlier", "Normal")</f>
        <v>Normal</v>
      </c>
      <c r="Q2047">
        <f>AVERAGEIF(sensor_data[Unit ID], sensor_data[[#This Row],[Unit ID]], sensor_data[EC])</f>
        <v>17.720526315789474</v>
      </c>
      <c r="R2047">
        <f>IF(ISBLANK(sensor_data[[#This Row],[EC]]), sensor_data[[#This Row],[average]], sensor_data[[#This Row],[EC]])</f>
        <v>25.89</v>
      </c>
      <c r="S2047" t="str">
        <f>IF(sensor_data[[#This Row],[Filled Energy Consumption]]&gt;AVERAGE(sensor_data[Filled Energy Consumption]), "High", "Low")</f>
        <v>High</v>
      </c>
      <c r="T2047" t="s">
        <v>150</v>
      </c>
      <c r="U2047" t="b">
        <v>1</v>
      </c>
      <c r="V2047">
        <v>6</v>
      </c>
      <c r="W2047">
        <v>1</v>
      </c>
      <c r="X2047" t="s">
        <v>17</v>
      </c>
    </row>
    <row r="2048" spans="1:24" x14ac:dyDescent="0.3">
      <c r="A2048" s="1">
        <v>45617.490868055553</v>
      </c>
      <c r="B2048" s="1" t="str">
        <f>TEXT(sensor_data[[#This Row],[Timestamp]], "MMMM")</f>
        <v>November</v>
      </c>
      <c r="C20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48" s="2">
        <f>MONTH(sensor_data[[#This Row],[Timestamp]])</f>
        <v>11</v>
      </c>
      <c r="E2048" s="2">
        <f>DAY(sensor_data[[#This Row],[Timestamp]])</f>
        <v>21</v>
      </c>
      <c r="F2048" t="s">
        <v>593</v>
      </c>
      <c r="H2048">
        <v>67.5</v>
      </c>
      <c r="I2048">
        <v>41.4</v>
      </c>
      <c r="J2048" t="b">
        <v>0</v>
      </c>
      <c r="K2048">
        <v>2</v>
      </c>
      <c r="L2048" t="str">
        <f>IF(sensor_data[[#This Row],[HVAC Setting]]&lt;=2, "Low", IF(sensor_data[[#This Row],[HVAC Setting]]=3, "Normal", "High"))</f>
        <v>Low</v>
      </c>
      <c r="M2048">
        <v>10</v>
      </c>
      <c r="N2048">
        <v>10</v>
      </c>
      <c r="O2048">
        <f>(sensor_data[[#This Row],[Energy Consumption]]-AVERAGE(sensor_data[Energy Consumption]))/_xlfn.STDEV.P(sensor_data[Energy Consumption])</f>
        <v>-0.13257981561817916</v>
      </c>
      <c r="P2048" t="str">
        <f>IF(ABS(sensor_data[[#This Row],[z_zcore]])&gt;3, "Outlier", "Normal")</f>
        <v>Normal</v>
      </c>
      <c r="Q2048">
        <f>AVERAGEIF(sensor_data[Unit ID], sensor_data[[#This Row],[Unit ID]], sensor_data[EC])</f>
        <v>17.720526315789474</v>
      </c>
      <c r="R2048">
        <f>IF(ISBLANK(sensor_data[[#This Row],[EC]]), sensor_data[[#This Row],[average]], sensor_data[[#This Row],[EC]])</f>
        <v>10</v>
      </c>
      <c r="S2048" t="str">
        <f>IF(sensor_data[[#This Row],[Filled Energy Consumption]]&gt;AVERAGE(sensor_data[Filled Energy Consumption]), "High", "Low")</f>
        <v>Low</v>
      </c>
      <c r="T2048" t="s">
        <v>576</v>
      </c>
      <c r="U2048" t="b">
        <v>0</v>
      </c>
      <c r="V2048">
        <v>24</v>
      </c>
      <c r="W2048">
        <v>1</v>
      </c>
      <c r="X2048" t="s">
        <v>17</v>
      </c>
    </row>
    <row r="2049" spans="1:24" x14ac:dyDescent="0.3">
      <c r="A2049" s="1">
        <v>45466.816087962965</v>
      </c>
      <c r="B2049" s="1" t="str">
        <f>TEXT(sensor_data[[#This Row],[Timestamp]], "MMMM")</f>
        <v>June</v>
      </c>
      <c r="C20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49" s="2">
        <f>MONTH(sensor_data[[#This Row],[Timestamp]])</f>
        <v>6</v>
      </c>
      <c r="E2049" s="2">
        <f>DAY(sensor_data[[#This Row],[Timestamp]])</f>
        <v>23</v>
      </c>
      <c r="F2049" t="s">
        <v>593</v>
      </c>
      <c r="H2049">
        <v>86</v>
      </c>
      <c r="I2049">
        <v>48.6</v>
      </c>
      <c r="J2049" t="b">
        <v>1</v>
      </c>
      <c r="K2049">
        <v>5</v>
      </c>
      <c r="L2049" t="str">
        <f>IF(sensor_data[[#This Row],[HVAC Setting]]&lt;=2, "Low", IF(sensor_data[[#This Row],[HVAC Setting]]=3, "Normal", "High"))</f>
        <v>High</v>
      </c>
      <c r="M2049">
        <v>34.299999999999997</v>
      </c>
      <c r="N2049">
        <v>34.299999999999997</v>
      </c>
      <c r="O2049">
        <f>(sensor_data[[#This Row],[Energy Consumption]]-AVERAGE(sensor_data[Energy Consumption]))/_xlfn.STDEV.P(sensor_data[Energy Consumption])</f>
        <v>0.14998831210907279</v>
      </c>
      <c r="P2049" t="str">
        <f>IF(ABS(sensor_data[[#This Row],[z_zcore]])&gt;3, "Outlier", "Normal")</f>
        <v>Normal</v>
      </c>
      <c r="Q2049">
        <f>AVERAGEIF(sensor_data[Unit ID], sensor_data[[#This Row],[Unit ID]], sensor_data[EC])</f>
        <v>17.720526315789474</v>
      </c>
      <c r="R2049">
        <f>IF(ISBLANK(sensor_data[[#This Row],[EC]]), sensor_data[[#This Row],[average]], sensor_data[[#This Row],[EC]])</f>
        <v>34.299999999999997</v>
      </c>
      <c r="S2049" t="str">
        <f>IF(sensor_data[[#This Row],[Filled Energy Consumption]]&gt;AVERAGE(sensor_data[Filled Energy Consumption]), "High", "Low")</f>
        <v>High</v>
      </c>
      <c r="T2049" t="s">
        <v>463</v>
      </c>
      <c r="U2049" t="b">
        <v>1</v>
      </c>
      <c r="V2049">
        <v>21</v>
      </c>
      <c r="W2049">
        <v>1</v>
      </c>
      <c r="X2049" t="s">
        <v>19</v>
      </c>
    </row>
    <row r="2050" spans="1:24" x14ac:dyDescent="0.3">
      <c r="A2050" s="1">
        <v>45411.145115740743</v>
      </c>
      <c r="B2050" s="1" t="str">
        <f>TEXT(sensor_data[[#This Row],[Timestamp]], "MMMM")</f>
        <v>April</v>
      </c>
      <c r="C20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50" s="2">
        <f>MONTH(sensor_data[[#This Row],[Timestamp]])</f>
        <v>4</v>
      </c>
      <c r="E2050" s="2">
        <f>DAY(sensor_data[[#This Row],[Timestamp]])</f>
        <v>29</v>
      </c>
      <c r="F2050" t="s">
        <v>593</v>
      </c>
      <c r="H2050">
        <v>61</v>
      </c>
      <c r="I2050">
        <v>46.2</v>
      </c>
      <c r="J2050" t="b">
        <v>0</v>
      </c>
      <c r="K2050">
        <v>1</v>
      </c>
      <c r="L2050" t="str">
        <f>IF(sensor_data[[#This Row],[HVAC Setting]]&lt;=2, "Low", IF(sensor_data[[#This Row],[HVAC Setting]]=3, "Normal", "High"))</f>
        <v>Low</v>
      </c>
      <c r="M2050">
        <v>5</v>
      </c>
      <c r="N2050">
        <v>5</v>
      </c>
      <c r="O2050">
        <f>(sensor_data[[#This Row],[Energy Consumption]]-AVERAGE(sensor_data[Energy Consumption]))/_xlfn.STDEV.P(sensor_data[Energy Consumption])</f>
        <v>-0.19072140568551499</v>
      </c>
      <c r="P2050" t="str">
        <f>IF(ABS(sensor_data[[#This Row],[z_zcore]])&gt;3, "Outlier", "Normal")</f>
        <v>Normal</v>
      </c>
      <c r="Q2050">
        <f>AVERAGEIF(sensor_data[Unit ID], sensor_data[[#This Row],[Unit ID]], sensor_data[EC])</f>
        <v>17.720526315789474</v>
      </c>
      <c r="R2050">
        <f>IF(ISBLANK(sensor_data[[#This Row],[EC]]), sensor_data[[#This Row],[average]], sensor_data[[#This Row],[EC]])</f>
        <v>5</v>
      </c>
      <c r="S2050" t="str">
        <f>IF(sensor_data[[#This Row],[Filled Energy Consumption]]&gt;AVERAGE(sensor_data[Filled Energy Consumption]), "High", "Low")</f>
        <v>Low</v>
      </c>
      <c r="T2050" t="s">
        <v>594</v>
      </c>
      <c r="U2050" t="b">
        <v>0</v>
      </c>
      <c r="V2050">
        <v>6</v>
      </c>
      <c r="W2050">
        <v>1</v>
      </c>
      <c r="X2050" t="s">
        <v>19</v>
      </c>
    </row>
    <row r="2051" spans="1:24" x14ac:dyDescent="0.3">
      <c r="A2051" s="1">
        <v>45393.363263888888</v>
      </c>
      <c r="B2051" s="1" t="str">
        <f>TEXT(sensor_data[[#This Row],[Timestamp]], "MMMM")</f>
        <v>April</v>
      </c>
      <c r="C20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51" s="2">
        <f>MONTH(sensor_data[[#This Row],[Timestamp]])</f>
        <v>4</v>
      </c>
      <c r="E2051" s="2">
        <f>DAY(sensor_data[[#This Row],[Timestamp]])</f>
        <v>11</v>
      </c>
      <c r="F2051" t="s">
        <v>593</v>
      </c>
      <c r="H2051">
        <v>59</v>
      </c>
      <c r="I2051">
        <v>46.5</v>
      </c>
      <c r="J2051" t="b">
        <v>1</v>
      </c>
      <c r="K2051">
        <v>2</v>
      </c>
      <c r="L2051" t="str">
        <f>IF(sensor_data[[#This Row],[HVAC Setting]]&lt;=2, "Low", IF(sensor_data[[#This Row],[HVAC Setting]]=3, "Normal", "High"))</f>
        <v>Low</v>
      </c>
      <c r="M2051">
        <v>12.32</v>
      </c>
      <c r="N2051">
        <v>12.32</v>
      </c>
      <c r="O2051">
        <f>(sensor_data[[#This Row],[Energy Consumption]]-AVERAGE(sensor_data[Energy Consumption]))/_xlfn.STDEV.P(sensor_data[Energy Consumption])</f>
        <v>-0.10560211782693536</v>
      </c>
      <c r="P2051" t="str">
        <f>IF(ABS(sensor_data[[#This Row],[z_zcore]])&gt;3, "Outlier", "Normal")</f>
        <v>Normal</v>
      </c>
      <c r="Q2051">
        <f>AVERAGEIF(sensor_data[Unit ID], sensor_data[[#This Row],[Unit ID]], sensor_data[EC])</f>
        <v>17.720526315789474</v>
      </c>
      <c r="R2051">
        <f>IF(ISBLANK(sensor_data[[#This Row],[EC]]), sensor_data[[#This Row],[average]], sensor_data[[#This Row],[EC]])</f>
        <v>12.32</v>
      </c>
      <c r="S2051" t="str">
        <f>IF(sensor_data[[#This Row],[Filled Energy Consumption]]&gt;AVERAGE(sensor_data[Filled Energy Consumption]), "High", "Low")</f>
        <v>Low</v>
      </c>
      <c r="T2051" t="s">
        <v>369</v>
      </c>
      <c r="U2051" t="b">
        <v>1</v>
      </c>
      <c r="V2051">
        <v>19</v>
      </c>
      <c r="W2051">
        <v>0</v>
      </c>
      <c r="X2051" t="s">
        <v>17</v>
      </c>
    </row>
    <row r="2052" spans="1:24" x14ac:dyDescent="0.3">
      <c r="A2052" s="1">
        <v>45421.450856481482</v>
      </c>
      <c r="B2052" s="1" t="str">
        <f>TEXT(sensor_data[[#This Row],[Timestamp]], "MMMM")</f>
        <v>May</v>
      </c>
      <c r="C20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52" s="2">
        <f>MONTH(sensor_data[[#This Row],[Timestamp]])</f>
        <v>5</v>
      </c>
      <c r="E2052" s="2">
        <f>DAY(sensor_data[[#This Row],[Timestamp]])</f>
        <v>9</v>
      </c>
      <c r="F2052" t="s">
        <v>593</v>
      </c>
      <c r="H2052">
        <v>68.8</v>
      </c>
      <c r="I2052">
        <v>54.5</v>
      </c>
      <c r="J2052" t="b">
        <v>0</v>
      </c>
      <c r="K2052">
        <v>2</v>
      </c>
      <c r="L2052" t="str">
        <f>IF(sensor_data[[#This Row],[HVAC Setting]]&lt;=2, "Low", IF(sensor_data[[#This Row],[HVAC Setting]]=3, "Normal", "High"))</f>
        <v>Low</v>
      </c>
      <c r="M2052">
        <v>10</v>
      </c>
      <c r="N2052">
        <v>10</v>
      </c>
      <c r="O2052">
        <f>(sensor_data[[#This Row],[Energy Consumption]]-AVERAGE(sensor_data[Energy Consumption]))/_xlfn.STDEV.P(sensor_data[Energy Consumption])</f>
        <v>-0.13257981561817916</v>
      </c>
      <c r="P2052" t="str">
        <f>IF(ABS(sensor_data[[#This Row],[z_zcore]])&gt;3, "Outlier", "Normal")</f>
        <v>Normal</v>
      </c>
      <c r="Q2052">
        <f>AVERAGEIF(sensor_data[Unit ID], sensor_data[[#This Row],[Unit ID]], sensor_data[EC])</f>
        <v>17.720526315789474</v>
      </c>
      <c r="R2052">
        <f>IF(ISBLANK(sensor_data[[#This Row],[EC]]), sensor_data[[#This Row],[average]], sensor_data[[#This Row],[EC]])</f>
        <v>10</v>
      </c>
      <c r="S2052" t="str">
        <f>IF(sensor_data[[#This Row],[Filled Energy Consumption]]&gt;AVERAGE(sensor_data[Filled Energy Consumption]), "High", "Low")</f>
        <v>Low</v>
      </c>
      <c r="T2052" t="s">
        <v>254</v>
      </c>
      <c r="U2052" t="b">
        <v>0</v>
      </c>
      <c r="V2052">
        <v>17</v>
      </c>
      <c r="W2052">
        <v>1</v>
      </c>
      <c r="X2052" t="s">
        <v>19</v>
      </c>
    </row>
    <row r="2053" spans="1:24" x14ac:dyDescent="0.3">
      <c r="A2053" s="1">
        <v>45363.409768518519</v>
      </c>
      <c r="B2053" s="1" t="str">
        <f>TEXT(sensor_data[[#This Row],[Timestamp]], "MMMM")</f>
        <v>March</v>
      </c>
      <c r="C20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53" s="2">
        <f>MONTH(sensor_data[[#This Row],[Timestamp]])</f>
        <v>3</v>
      </c>
      <c r="E2053" s="2">
        <f>DAY(sensor_data[[#This Row],[Timestamp]])</f>
        <v>12</v>
      </c>
      <c r="F2053" t="s">
        <v>593</v>
      </c>
      <c r="H2053">
        <v>62.9</v>
      </c>
      <c r="I2053">
        <v>34</v>
      </c>
      <c r="J2053" t="b">
        <v>0</v>
      </c>
      <c r="K2053">
        <v>3</v>
      </c>
      <c r="L2053" t="str">
        <f>IF(sensor_data[[#This Row],[HVAC Setting]]&lt;=2, "Low", IF(sensor_data[[#This Row],[HVAC Setting]]=3, "Normal", "High"))</f>
        <v>Normal</v>
      </c>
      <c r="M2053">
        <v>15</v>
      </c>
      <c r="N2053">
        <v>15</v>
      </c>
      <c r="O2053">
        <f>(sensor_data[[#This Row],[Energy Consumption]]-AVERAGE(sensor_data[Energy Consumption]))/_xlfn.STDEV.P(sensor_data[Energy Consumption])</f>
        <v>-7.4438225550843368E-2</v>
      </c>
      <c r="P2053" t="str">
        <f>IF(ABS(sensor_data[[#This Row],[z_zcore]])&gt;3, "Outlier", "Normal")</f>
        <v>Normal</v>
      </c>
      <c r="Q2053">
        <f>AVERAGEIF(sensor_data[Unit ID], sensor_data[[#This Row],[Unit ID]], sensor_data[EC])</f>
        <v>17.720526315789474</v>
      </c>
      <c r="R2053">
        <f>IF(ISBLANK(sensor_data[[#This Row],[EC]]), sensor_data[[#This Row],[average]], sensor_data[[#This Row],[EC]])</f>
        <v>15</v>
      </c>
      <c r="S2053" t="str">
        <f>IF(sensor_data[[#This Row],[Filled Energy Consumption]]&gt;AVERAGE(sensor_data[Filled Energy Consumption]), "High", "Low")</f>
        <v>Low</v>
      </c>
      <c r="T2053" t="s">
        <v>524</v>
      </c>
      <c r="U2053" t="b">
        <v>0</v>
      </c>
      <c r="V2053">
        <v>8</v>
      </c>
      <c r="W2053">
        <v>0</v>
      </c>
      <c r="X2053" t="s">
        <v>17</v>
      </c>
    </row>
    <row r="2054" spans="1:24" x14ac:dyDescent="0.3">
      <c r="A2054" s="1">
        <v>45347.526006944441</v>
      </c>
      <c r="B2054" s="1" t="str">
        <f>TEXT(sensor_data[[#This Row],[Timestamp]], "MMMM")</f>
        <v>February</v>
      </c>
      <c r="C20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54" s="2">
        <f>MONTH(sensor_data[[#This Row],[Timestamp]])</f>
        <v>2</v>
      </c>
      <c r="E2054" s="2">
        <f>DAY(sensor_data[[#This Row],[Timestamp]])</f>
        <v>25</v>
      </c>
      <c r="F2054" t="s">
        <v>593</v>
      </c>
      <c r="H2054">
        <v>45.5</v>
      </c>
      <c r="I2054">
        <v>33.200000000000003</v>
      </c>
      <c r="J2054" t="b">
        <v>1</v>
      </c>
      <c r="K2054">
        <v>5</v>
      </c>
      <c r="L2054" t="str">
        <f>IF(sensor_data[[#This Row],[HVAC Setting]]&lt;=2, "Low", IF(sensor_data[[#This Row],[HVAC Setting]]=3, "Normal", "High"))</f>
        <v>High</v>
      </c>
      <c r="M2054">
        <v>29.94</v>
      </c>
      <c r="N2054">
        <v>29.94</v>
      </c>
      <c r="O2054">
        <f>(sensor_data[[#This Row],[Energy Consumption]]-AVERAGE(sensor_data[Energy Consumption]))/_xlfn.STDEV.P(sensor_data[Energy Consumption])</f>
        <v>9.9288845570356027E-2</v>
      </c>
      <c r="P2054" t="str">
        <f>IF(ABS(sensor_data[[#This Row],[z_zcore]])&gt;3, "Outlier", "Normal")</f>
        <v>Normal</v>
      </c>
      <c r="Q2054">
        <f>AVERAGEIF(sensor_data[Unit ID], sensor_data[[#This Row],[Unit ID]], sensor_data[EC])</f>
        <v>17.720526315789474</v>
      </c>
      <c r="R2054">
        <f>IF(ISBLANK(sensor_data[[#This Row],[EC]]), sensor_data[[#This Row],[average]], sensor_data[[#This Row],[EC]])</f>
        <v>29.94</v>
      </c>
      <c r="S2054" t="str">
        <f>IF(sensor_data[[#This Row],[Filled Energy Consumption]]&gt;AVERAGE(sensor_data[Filled Energy Consumption]), "High", "Low")</f>
        <v>High</v>
      </c>
      <c r="T2054" t="s">
        <v>537</v>
      </c>
      <c r="U2054" t="b">
        <v>1</v>
      </c>
      <c r="V2054">
        <v>19</v>
      </c>
      <c r="W2054">
        <v>1</v>
      </c>
      <c r="X2054" t="s">
        <v>19</v>
      </c>
    </row>
    <row r="2055" spans="1:24" x14ac:dyDescent="0.3">
      <c r="A2055" s="1">
        <v>45326.416539351849</v>
      </c>
      <c r="B2055" s="1" t="str">
        <f>TEXT(sensor_data[[#This Row],[Timestamp]], "MMMM")</f>
        <v>February</v>
      </c>
      <c r="C20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55" s="2">
        <f>MONTH(sensor_data[[#This Row],[Timestamp]])</f>
        <v>2</v>
      </c>
      <c r="E2055" s="2">
        <f>DAY(sensor_data[[#This Row],[Timestamp]])</f>
        <v>4</v>
      </c>
      <c r="F2055" t="s">
        <v>593</v>
      </c>
      <c r="H2055">
        <v>48.1</v>
      </c>
      <c r="I2055">
        <v>25.9</v>
      </c>
      <c r="J2055" t="b">
        <v>1</v>
      </c>
      <c r="K2055">
        <v>4.5</v>
      </c>
      <c r="L2055" t="str">
        <f>IF(sensor_data[[#This Row],[HVAC Setting]]&lt;=2, "Low", IF(sensor_data[[#This Row],[HVAC Setting]]=3, "Normal", "High"))</f>
        <v>High</v>
      </c>
      <c r="M2055">
        <v>28.67</v>
      </c>
      <c r="N2055">
        <v>28.67</v>
      </c>
      <c r="O2055">
        <f>(sensor_data[[#This Row],[Energy Consumption]]-AVERAGE(sensor_data[Energy Consumption]))/_xlfn.STDEV.P(sensor_data[Energy Consumption])</f>
        <v>8.4520881693252739E-2</v>
      </c>
      <c r="P2055" t="str">
        <f>IF(ABS(sensor_data[[#This Row],[z_zcore]])&gt;3, "Outlier", "Normal")</f>
        <v>Normal</v>
      </c>
      <c r="Q2055">
        <f>AVERAGEIF(sensor_data[Unit ID], sensor_data[[#This Row],[Unit ID]], sensor_data[EC])</f>
        <v>17.720526315789474</v>
      </c>
      <c r="R2055">
        <f>IF(ISBLANK(sensor_data[[#This Row],[EC]]), sensor_data[[#This Row],[average]], sensor_data[[#This Row],[EC]])</f>
        <v>28.67</v>
      </c>
      <c r="S2055" t="str">
        <f>IF(sensor_data[[#This Row],[Filled Energy Consumption]]&gt;AVERAGE(sensor_data[Filled Energy Consumption]), "High", "Low")</f>
        <v>High</v>
      </c>
      <c r="T2055" t="s">
        <v>474</v>
      </c>
      <c r="U2055" t="b">
        <v>1</v>
      </c>
      <c r="V2055">
        <v>1</v>
      </c>
      <c r="W2055">
        <v>1</v>
      </c>
      <c r="X2055" t="s">
        <v>19</v>
      </c>
    </row>
    <row r="2056" spans="1:24" x14ac:dyDescent="0.3">
      <c r="A2056" s="1">
        <v>45367.705636574072</v>
      </c>
      <c r="B2056" s="1" t="str">
        <f>TEXT(sensor_data[[#This Row],[Timestamp]], "MMMM")</f>
        <v>March</v>
      </c>
      <c r="C20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56" s="2">
        <f>MONTH(sensor_data[[#This Row],[Timestamp]])</f>
        <v>3</v>
      </c>
      <c r="E2056" s="2">
        <f>DAY(sensor_data[[#This Row],[Timestamp]])</f>
        <v>16</v>
      </c>
      <c r="F2056" t="s">
        <v>593</v>
      </c>
      <c r="H2056">
        <v>78.7</v>
      </c>
      <c r="I2056">
        <v>59.1</v>
      </c>
      <c r="J2056" t="b">
        <v>1</v>
      </c>
      <c r="K2056">
        <v>3.5</v>
      </c>
      <c r="L2056" t="str">
        <f>IF(sensor_data[[#This Row],[HVAC Setting]]&lt;=2, "Low", IF(sensor_data[[#This Row],[HVAC Setting]]=3, "Normal", "High"))</f>
        <v>High</v>
      </c>
      <c r="M2056">
        <v>21.37</v>
      </c>
      <c r="N2056">
        <v>21.37</v>
      </c>
      <c r="O2056">
        <f>(sensor_data[[#This Row],[Energy Consumption]]-AVERAGE(sensor_data[Energy Consumption]))/_xlfn.STDEV.P(sensor_data[Energy Consumption])</f>
        <v>-3.6583980505754734E-4</v>
      </c>
      <c r="P2056" t="str">
        <f>IF(ABS(sensor_data[[#This Row],[z_zcore]])&gt;3, "Outlier", "Normal")</f>
        <v>Normal</v>
      </c>
      <c r="Q2056">
        <f>AVERAGEIF(sensor_data[Unit ID], sensor_data[[#This Row],[Unit ID]], sensor_data[EC])</f>
        <v>17.720526315789474</v>
      </c>
      <c r="R2056">
        <f>IF(ISBLANK(sensor_data[[#This Row],[EC]]), sensor_data[[#This Row],[average]], sensor_data[[#This Row],[EC]])</f>
        <v>21.37</v>
      </c>
      <c r="S2056" t="str">
        <f>IF(sensor_data[[#This Row],[Filled Energy Consumption]]&gt;AVERAGE(sensor_data[Filled Energy Consumption]), "High", "Low")</f>
        <v>High</v>
      </c>
      <c r="T2056" t="s">
        <v>269</v>
      </c>
      <c r="U2056" t="b">
        <v>1</v>
      </c>
      <c r="V2056">
        <v>4</v>
      </c>
      <c r="W2056">
        <v>1</v>
      </c>
      <c r="X2056" t="s">
        <v>14</v>
      </c>
    </row>
    <row r="2057" spans="1:24" x14ac:dyDescent="0.3">
      <c r="A2057" s="1">
        <v>45621.261192129627</v>
      </c>
      <c r="B2057" s="1" t="str">
        <f>TEXT(sensor_data[[#This Row],[Timestamp]], "MMMM")</f>
        <v>November</v>
      </c>
      <c r="C20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57" s="2">
        <f>MONTH(sensor_data[[#This Row],[Timestamp]])</f>
        <v>11</v>
      </c>
      <c r="E2057" s="2">
        <f>DAY(sensor_data[[#This Row],[Timestamp]])</f>
        <v>25</v>
      </c>
      <c r="F2057" t="s">
        <v>593</v>
      </c>
      <c r="H2057">
        <v>67.400000000000006</v>
      </c>
      <c r="I2057">
        <v>32.700000000000003</v>
      </c>
      <c r="J2057" t="b">
        <v>0</v>
      </c>
      <c r="K2057">
        <v>1</v>
      </c>
      <c r="L2057" t="str">
        <f>IF(sensor_data[[#This Row],[HVAC Setting]]&lt;=2, "Low", IF(sensor_data[[#This Row],[HVAC Setting]]=3, "Normal", "High"))</f>
        <v>Low</v>
      </c>
      <c r="M2057">
        <v>6</v>
      </c>
      <c r="N2057">
        <v>6</v>
      </c>
      <c r="O2057">
        <f>(sensor_data[[#This Row],[Energy Consumption]]-AVERAGE(sensor_data[Energy Consumption]))/_xlfn.STDEV.P(sensor_data[Energy Consumption])</f>
        <v>-0.17909308767204782</v>
      </c>
      <c r="P2057" t="str">
        <f>IF(ABS(sensor_data[[#This Row],[z_zcore]])&gt;3, "Outlier", "Normal")</f>
        <v>Normal</v>
      </c>
      <c r="Q2057">
        <f>AVERAGEIF(sensor_data[Unit ID], sensor_data[[#This Row],[Unit ID]], sensor_data[EC])</f>
        <v>17.720526315789474</v>
      </c>
      <c r="R2057">
        <f>IF(ISBLANK(sensor_data[[#This Row],[EC]]), sensor_data[[#This Row],[average]], sensor_data[[#This Row],[EC]])</f>
        <v>6</v>
      </c>
      <c r="S2057" t="str">
        <f>IF(sensor_data[[#This Row],[Filled Energy Consumption]]&gt;AVERAGE(sensor_data[Filled Energy Consumption]), "High", "Low")</f>
        <v>Low</v>
      </c>
      <c r="T2057" t="s">
        <v>324</v>
      </c>
      <c r="U2057" t="b">
        <v>0</v>
      </c>
      <c r="V2057">
        <v>20</v>
      </c>
      <c r="W2057">
        <v>0</v>
      </c>
      <c r="X2057" t="s">
        <v>17</v>
      </c>
    </row>
    <row r="2058" spans="1:24" x14ac:dyDescent="0.3">
      <c r="A2058" s="1">
        <v>45458.20884259259</v>
      </c>
      <c r="B2058" s="1" t="str">
        <f>TEXT(sensor_data[[#This Row],[Timestamp]], "MMMM")</f>
        <v>June</v>
      </c>
      <c r="C20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58" s="2">
        <f>MONTH(sensor_data[[#This Row],[Timestamp]])</f>
        <v>6</v>
      </c>
      <c r="E2058" s="2">
        <f>DAY(sensor_data[[#This Row],[Timestamp]])</f>
        <v>15</v>
      </c>
      <c r="F2058" t="s">
        <v>593</v>
      </c>
      <c r="H2058">
        <v>100.3</v>
      </c>
      <c r="I2058">
        <v>57.2</v>
      </c>
      <c r="J2058" t="b">
        <v>1</v>
      </c>
      <c r="K2058">
        <v>4.5</v>
      </c>
      <c r="L2058" t="str">
        <f>IF(sensor_data[[#This Row],[HVAC Setting]]&lt;=2, "Low", IF(sensor_data[[#This Row],[HVAC Setting]]=3, "Normal", "High"))</f>
        <v>High</v>
      </c>
      <c r="M2058">
        <v>28.58</v>
      </c>
      <c r="N2058">
        <v>28.58</v>
      </c>
      <c r="O2058">
        <f>(sensor_data[[#This Row],[Energy Consumption]]-AVERAGE(sensor_data[Energy Consumption]))/_xlfn.STDEV.P(sensor_data[Energy Consumption])</f>
        <v>8.3474333072040649E-2</v>
      </c>
      <c r="P2058" t="str">
        <f>IF(ABS(sensor_data[[#This Row],[z_zcore]])&gt;3, "Outlier", "Normal")</f>
        <v>Normal</v>
      </c>
      <c r="Q2058">
        <f>AVERAGEIF(sensor_data[Unit ID], sensor_data[[#This Row],[Unit ID]], sensor_data[EC])</f>
        <v>17.720526315789474</v>
      </c>
      <c r="R2058">
        <f>IF(ISBLANK(sensor_data[[#This Row],[EC]]), sensor_data[[#This Row],[average]], sensor_data[[#This Row],[EC]])</f>
        <v>28.58</v>
      </c>
      <c r="S2058" t="str">
        <f>IF(sensor_data[[#This Row],[Filled Energy Consumption]]&gt;AVERAGE(sensor_data[Filled Energy Consumption]), "High", "Low")</f>
        <v>High</v>
      </c>
      <c r="T2058" t="s">
        <v>15</v>
      </c>
      <c r="U2058" t="b">
        <v>1</v>
      </c>
      <c r="V2058">
        <v>14</v>
      </c>
      <c r="W2058">
        <v>1</v>
      </c>
      <c r="X2058" t="s">
        <v>19</v>
      </c>
    </row>
    <row r="2059" spans="1:24" x14ac:dyDescent="0.3">
      <c r="A2059" s="1">
        <v>45394.580775462964</v>
      </c>
      <c r="B2059" s="1" t="str">
        <f>TEXT(sensor_data[[#This Row],[Timestamp]], "MMMM")</f>
        <v>April</v>
      </c>
      <c r="C20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59" s="2">
        <f>MONTH(sensor_data[[#This Row],[Timestamp]])</f>
        <v>4</v>
      </c>
      <c r="E2059" s="2">
        <f>DAY(sensor_data[[#This Row],[Timestamp]])</f>
        <v>12</v>
      </c>
      <c r="F2059" t="s">
        <v>593</v>
      </c>
      <c r="H2059">
        <v>75.599999999999994</v>
      </c>
      <c r="I2059">
        <v>52.5</v>
      </c>
      <c r="J2059" t="b">
        <v>0</v>
      </c>
      <c r="K2059">
        <v>1</v>
      </c>
      <c r="L2059" t="str">
        <f>IF(sensor_data[[#This Row],[HVAC Setting]]&lt;=2, "Low", IF(sensor_data[[#This Row],[HVAC Setting]]=3, "Normal", "High"))</f>
        <v>Low</v>
      </c>
      <c r="M2059">
        <v>5</v>
      </c>
      <c r="N2059">
        <v>5</v>
      </c>
      <c r="O2059">
        <f>(sensor_data[[#This Row],[Energy Consumption]]-AVERAGE(sensor_data[Energy Consumption]))/_xlfn.STDEV.P(sensor_data[Energy Consumption])</f>
        <v>-0.19072140568551499</v>
      </c>
      <c r="P2059" t="str">
        <f>IF(ABS(sensor_data[[#This Row],[z_zcore]])&gt;3, "Outlier", "Normal")</f>
        <v>Normal</v>
      </c>
      <c r="Q2059">
        <f>AVERAGEIF(sensor_data[Unit ID], sensor_data[[#This Row],[Unit ID]], sensor_data[EC])</f>
        <v>17.720526315789474</v>
      </c>
      <c r="R2059">
        <f>IF(ISBLANK(sensor_data[[#This Row],[EC]]), sensor_data[[#This Row],[average]], sensor_data[[#This Row],[EC]])</f>
        <v>5</v>
      </c>
      <c r="S2059" t="str">
        <f>IF(sensor_data[[#This Row],[Filled Energy Consumption]]&gt;AVERAGE(sensor_data[Filled Energy Consumption]), "High", "Low")</f>
        <v>Low</v>
      </c>
      <c r="T2059" t="s">
        <v>338</v>
      </c>
      <c r="U2059" t="b">
        <v>0</v>
      </c>
      <c r="V2059">
        <v>22</v>
      </c>
      <c r="W2059">
        <v>0</v>
      </c>
      <c r="X2059" t="s">
        <v>17</v>
      </c>
    </row>
    <row r="2060" spans="1:24" x14ac:dyDescent="0.3">
      <c r="A2060" s="1">
        <v>45578.24763888889</v>
      </c>
      <c r="B2060" s="1" t="str">
        <f>TEXT(sensor_data[[#This Row],[Timestamp]], "MMMM")</f>
        <v>October</v>
      </c>
      <c r="C20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60" s="2">
        <f>MONTH(sensor_data[[#This Row],[Timestamp]])</f>
        <v>10</v>
      </c>
      <c r="E2060" s="2">
        <f>DAY(sensor_data[[#This Row],[Timestamp]])</f>
        <v>13</v>
      </c>
      <c r="F2060" t="s">
        <v>593</v>
      </c>
      <c r="H2060">
        <v>62.6</v>
      </c>
      <c r="I2060">
        <v>58.9</v>
      </c>
      <c r="J2060" t="b">
        <v>0</v>
      </c>
      <c r="K2060">
        <v>2.5</v>
      </c>
      <c r="L2060" t="str">
        <f>IF(sensor_data[[#This Row],[HVAC Setting]]&lt;=2, "Low", IF(sensor_data[[#This Row],[HVAC Setting]]=3, "Normal", "High"))</f>
        <v>High</v>
      </c>
      <c r="M2060">
        <v>13.12</v>
      </c>
      <c r="N2060">
        <v>13.12</v>
      </c>
      <c r="O2060">
        <f>(sensor_data[[#This Row],[Energy Consumption]]-AVERAGE(sensor_data[Energy Consumption]))/_xlfn.STDEV.P(sensor_data[Energy Consumption])</f>
        <v>-9.6299463416161649E-2</v>
      </c>
      <c r="P2060" t="str">
        <f>IF(ABS(sensor_data[[#This Row],[z_zcore]])&gt;3, "Outlier", "Normal")</f>
        <v>Normal</v>
      </c>
      <c r="Q2060">
        <f>AVERAGEIF(sensor_data[Unit ID], sensor_data[[#This Row],[Unit ID]], sensor_data[EC])</f>
        <v>17.720526315789474</v>
      </c>
      <c r="R2060">
        <f>IF(ISBLANK(sensor_data[[#This Row],[EC]]), sensor_data[[#This Row],[average]], sensor_data[[#This Row],[EC]])</f>
        <v>13.12</v>
      </c>
      <c r="S2060" t="str">
        <f>IF(sensor_data[[#This Row],[Filled Energy Consumption]]&gt;AVERAGE(sensor_data[Filled Energy Consumption]), "High", "Low")</f>
        <v>Low</v>
      </c>
      <c r="T2060" t="s">
        <v>243</v>
      </c>
      <c r="U2060" t="b">
        <v>0</v>
      </c>
      <c r="V2060">
        <v>1</v>
      </c>
      <c r="W2060">
        <v>1</v>
      </c>
      <c r="X2060" t="s">
        <v>19</v>
      </c>
    </row>
    <row r="2061" spans="1:24" x14ac:dyDescent="0.3">
      <c r="A2061" s="1">
        <v>45473.230254629627</v>
      </c>
      <c r="B2061" s="1" t="str">
        <f>TEXT(sensor_data[[#This Row],[Timestamp]], "MMMM")</f>
        <v>June</v>
      </c>
      <c r="C20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61" s="2">
        <f>MONTH(sensor_data[[#This Row],[Timestamp]])</f>
        <v>6</v>
      </c>
      <c r="E2061" s="2">
        <f>DAY(sensor_data[[#This Row],[Timestamp]])</f>
        <v>30</v>
      </c>
      <c r="F2061" t="s">
        <v>593</v>
      </c>
      <c r="H2061">
        <v>97.8</v>
      </c>
      <c r="I2061">
        <v>45.5</v>
      </c>
      <c r="J2061" t="b">
        <v>1</v>
      </c>
      <c r="K2061">
        <v>4.5</v>
      </c>
      <c r="L2061" t="str">
        <f>IF(sensor_data[[#This Row],[HVAC Setting]]&lt;=2, "Low", IF(sensor_data[[#This Row],[HVAC Setting]]=3, "Normal", "High"))</f>
        <v>High</v>
      </c>
      <c r="M2061">
        <v>29.73</v>
      </c>
      <c r="N2061">
        <v>29.73</v>
      </c>
      <c r="O2061">
        <f>(sensor_data[[#This Row],[Energy Consumption]]-AVERAGE(sensor_data[Energy Consumption]))/_xlfn.STDEV.P(sensor_data[Energy Consumption])</f>
        <v>9.6846898787527905E-2</v>
      </c>
      <c r="P2061" t="str">
        <f>IF(ABS(sensor_data[[#This Row],[z_zcore]])&gt;3, "Outlier", "Normal")</f>
        <v>Normal</v>
      </c>
      <c r="Q2061">
        <f>AVERAGEIF(sensor_data[Unit ID], sensor_data[[#This Row],[Unit ID]], sensor_data[EC])</f>
        <v>17.720526315789474</v>
      </c>
      <c r="R2061">
        <f>IF(ISBLANK(sensor_data[[#This Row],[EC]]), sensor_data[[#This Row],[average]], sensor_data[[#This Row],[EC]])</f>
        <v>29.73</v>
      </c>
      <c r="S2061" t="str">
        <f>IF(sensor_data[[#This Row],[Filled Energy Consumption]]&gt;AVERAGE(sensor_data[Filled Energy Consumption]), "High", "Low")</f>
        <v>High</v>
      </c>
      <c r="T2061" t="s">
        <v>260</v>
      </c>
      <c r="U2061" t="b">
        <v>1</v>
      </c>
      <c r="V2061">
        <v>15</v>
      </c>
      <c r="W2061">
        <v>1</v>
      </c>
      <c r="X2061" t="s">
        <v>19</v>
      </c>
    </row>
    <row r="2062" spans="1:24" x14ac:dyDescent="0.3">
      <c r="A2062" s="1">
        <v>45430.66505787037</v>
      </c>
      <c r="B2062" s="1" t="str">
        <f>TEXT(sensor_data[[#This Row],[Timestamp]], "MMMM")</f>
        <v>May</v>
      </c>
      <c r="C20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62" s="2">
        <f>MONTH(sensor_data[[#This Row],[Timestamp]])</f>
        <v>5</v>
      </c>
      <c r="E2062" s="2">
        <f>DAY(sensor_data[[#This Row],[Timestamp]])</f>
        <v>18</v>
      </c>
      <c r="F2062" t="s">
        <v>595</v>
      </c>
      <c r="H2062">
        <v>64.3</v>
      </c>
      <c r="I2062">
        <v>52.3</v>
      </c>
      <c r="J2062" t="b">
        <v>1</v>
      </c>
      <c r="K2062">
        <v>2.5</v>
      </c>
      <c r="L2062" t="str">
        <f>IF(sensor_data[[#This Row],[HVAC Setting]]&lt;=2, "Low", IF(sensor_data[[#This Row],[HVAC Setting]]=3, "Normal", "High"))</f>
        <v>High</v>
      </c>
      <c r="M2062">
        <v>15.5</v>
      </c>
      <c r="N2062">
        <v>15.5</v>
      </c>
      <c r="O2062">
        <f>(sensor_data[[#This Row],[Energy Consumption]]-AVERAGE(sensor_data[Energy Consumption]))/_xlfn.STDEV.P(sensor_data[Energy Consumption])</f>
        <v>-6.8624066544109796E-2</v>
      </c>
      <c r="P2062" t="str">
        <f>IF(ABS(sensor_data[[#This Row],[z_zcore]])&gt;3, "Outlier", "Normal")</f>
        <v>Normal</v>
      </c>
      <c r="Q2062">
        <f>AVERAGEIF(sensor_data[Unit ID], sensor_data[[#This Row],[Unit ID]], sensor_data[EC])</f>
        <v>18.77578947368421</v>
      </c>
      <c r="R2062">
        <f>IF(ISBLANK(sensor_data[[#This Row],[EC]]), sensor_data[[#This Row],[average]], sensor_data[[#This Row],[EC]])</f>
        <v>15.5</v>
      </c>
      <c r="S2062" t="str">
        <f>IF(sensor_data[[#This Row],[Filled Energy Consumption]]&gt;AVERAGE(sensor_data[Filled Energy Consumption]), "High", "Low")</f>
        <v>Low</v>
      </c>
      <c r="T2062" t="s">
        <v>563</v>
      </c>
      <c r="U2062" t="b">
        <v>1</v>
      </c>
      <c r="V2062">
        <v>21</v>
      </c>
      <c r="W2062">
        <v>1</v>
      </c>
      <c r="X2062" t="s">
        <v>14</v>
      </c>
    </row>
    <row r="2063" spans="1:24" x14ac:dyDescent="0.3">
      <c r="A2063" s="1">
        <v>45389.263321759259</v>
      </c>
      <c r="B2063" s="1" t="str">
        <f>TEXT(sensor_data[[#This Row],[Timestamp]], "MMMM")</f>
        <v>April</v>
      </c>
      <c r="C20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63" s="2">
        <f>MONTH(sensor_data[[#This Row],[Timestamp]])</f>
        <v>4</v>
      </c>
      <c r="E2063" s="2">
        <f>DAY(sensor_data[[#This Row],[Timestamp]])</f>
        <v>7</v>
      </c>
      <c r="F2063" t="s">
        <v>595</v>
      </c>
      <c r="H2063">
        <v>81.400000000000006</v>
      </c>
      <c r="I2063">
        <v>35.299999999999997</v>
      </c>
      <c r="J2063" t="b">
        <v>1</v>
      </c>
      <c r="K2063">
        <v>3.5</v>
      </c>
      <c r="L2063" t="str">
        <f>IF(sensor_data[[#This Row],[HVAC Setting]]&lt;=2, "Low", IF(sensor_data[[#This Row],[HVAC Setting]]=3, "Normal", "High"))</f>
        <v>High</v>
      </c>
      <c r="M2063">
        <v>20.100000000000001</v>
      </c>
      <c r="N2063">
        <v>20.100000000000001</v>
      </c>
      <c r="O2063">
        <f>(sensor_data[[#This Row],[Energy Consumption]]-AVERAGE(sensor_data[Energy Consumption]))/_xlfn.STDEV.P(sensor_data[Energy Consumption])</f>
        <v>-1.5133803682160836E-2</v>
      </c>
      <c r="P2063" t="str">
        <f>IF(ABS(sensor_data[[#This Row],[z_zcore]])&gt;3, "Outlier", "Normal")</f>
        <v>Normal</v>
      </c>
      <c r="Q2063">
        <f>AVERAGEIF(sensor_data[Unit ID], sensor_data[[#This Row],[Unit ID]], sensor_data[EC])</f>
        <v>18.77578947368421</v>
      </c>
      <c r="R2063">
        <f>IF(ISBLANK(sensor_data[[#This Row],[EC]]), sensor_data[[#This Row],[average]], sensor_data[[#This Row],[EC]])</f>
        <v>20.100000000000001</v>
      </c>
      <c r="S2063" t="str">
        <f>IF(sensor_data[[#This Row],[Filled Energy Consumption]]&gt;AVERAGE(sensor_data[Filled Energy Consumption]), "High", "Low")</f>
        <v>High</v>
      </c>
      <c r="T2063" t="s">
        <v>295</v>
      </c>
      <c r="U2063" t="b">
        <v>1</v>
      </c>
      <c r="V2063">
        <v>22</v>
      </c>
      <c r="W2063">
        <v>1</v>
      </c>
      <c r="X2063" t="s">
        <v>14</v>
      </c>
    </row>
    <row r="2064" spans="1:24" x14ac:dyDescent="0.3">
      <c r="A2064" s="1">
        <v>45388.675127314818</v>
      </c>
      <c r="B2064" s="1" t="str">
        <f>TEXT(sensor_data[[#This Row],[Timestamp]], "MMMM")</f>
        <v>April</v>
      </c>
      <c r="C20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64" s="2">
        <f>MONTH(sensor_data[[#This Row],[Timestamp]])</f>
        <v>4</v>
      </c>
      <c r="E2064" s="2">
        <f>DAY(sensor_data[[#This Row],[Timestamp]])</f>
        <v>6</v>
      </c>
      <c r="F2064" t="s">
        <v>595</v>
      </c>
      <c r="H2064">
        <v>73.3</v>
      </c>
      <c r="I2064">
        <v>39.700000000000003</v>
      </c>
      <c r="J2064" t="b">
        <v>1</v>
      </c>
      <c r="K2064">
        <v>3.5</v>
      </c>
      <c r="L2064" t="str">
        <f>IF(sensor_data[[#This Row],[HVAC Setting]]&lt;=2, "Low", IF(sensor_data[[#This Row],[HVAC Setting]]=3, "Normal", "High"))</f>
        <v>High</v>
      </c>
      <c r="M2064">
        <v>21.12</v>
      </c>
      <c r="N2064">
        <v>21.12</v>
      </c>
      <c r="O2064">
        <f>(sensor_data[[#This Row],[Energy Consumption]]-AVERAGE(sensor_data[Energy Consumption]))/_xlfn.STDEV.P(sensor_data[Energy Consumption])</f>
        <v>-3.2729193084243373E-3</v>
      </c>
      <c r="P2064" t="str">
        <f>IF(ABS(sensor_data[[#This Row],[z_zcore]])&gt;3, "Outlier", "Normal")</f>
        <v>Normal</v>
      </c>
      <c r="Q2064">
        <f>AVERAGEIF(sensor_data[Unit ID], sensor_data[[#This Row],[Unit ID]], sensor_data[EC])</f>
        <v>18.77578947368421</v>
      </c>
      <c r="R2064">
        <f>IF(ISBLANK(sensor_data[[#This Row],[EC]]), sensor_data[[#This Row],[average]], sensor_data[[#This Row],[EC]])</f>
        <v>21.12</v>
      </c>
      <c r="S2064" t="str">
        <f>IF(sensor_data[[#This Row],[Filled Energy Consumption]]&gt;AVERAGE(sensor_data[Filled Energy Consumption]), "High", "Low")</f>
        <v>High</v>
      </c>
      <c r="T2064" t="s">
        <v>253</v>
      </c>
      <c r="U2064" t="b">
        <v>1</v>
      </c>
      <c r="V2064">
        <v>1</v>
      </c>
      <c r="W2064">
        <v>1</v>
      </c>
      <c r="X2064" t="s">
        <v>19</v>
      </c>
    </row>
    <row r="2065" spans="1:24" x14ac:dyDescent="0.3">
      <c r="A2065" s="1">
        <v>45435.780381944445</v>
      </c>
      <c r="B2065" s="1" t="str">
        <f>TEXT(sensor_data[[#This Row],[Timestamp]], "MMMM")</f>
        <v>May</v>
      </c>
      <c r="C20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65" s="2">
        <f>MONTH(sensor_data[[#This Row],[Timestamp]])</f>
        <v>5</v>
      </c>
      <c r="E2065" s="2">
        <f>DAY(sensor_data[[#This Row],[Timestamp]])</f>
        <v>23</v>
      </c>
      <c r="F2065" t="s">
        <v>595</v>
      </c>
      <c r="H2065">
        <v>81.5</v>
      </c>
      <c r="I2065">
        <v>43.8</v>
      </c>
      <c r="J2065" t="b">
        <v>0</v>
      </c>
      <c r="K2065">
        <v>4</v>
      </c>
      <c r="L2065" t="str">
        <f>IF(sensor_data[[#This Row],[HVAC Setting]]&lt;=2, "Low", IF(sensor_data[[#This Row],[HVAC Setting]]=3, "Normal", "High"))</f>
        <v>High</v>
      </c>
      <c r="M2065">
        <v>23.1</v>
      </c>
      <c r="N2065">
        <v>23.1</v>
      </c>
      <c r="O2065">
        <f>(sensor_data[[#This Row],[Energy Consumption]]-AVERAGE(sensor_data[Energy Consumption]))/_xlfn.STDEV.P(sensor_data[Energy Consumption])</f>
        <v>1.9751150358240644E-2</v>
      </c>
      <c r="P2065" t="str">
        <f>IF(ABS(sensor_data[[#This Row],[z_zcore]])&gt;3, "Outlier", "Normal")</f>
        <v>Normal</v>
      </c>
      <c r="Q2065">
        <f>AVERAGEIF(sensor_data[Unit ID], sensor_data[[#This Row],[Unit ID]], sensor_data[EC])</f>
        <v>18.77578947368421</v>
      </c>
      <c r="R2065">
        <f>IF(ISBLANK(sensor_data[[#This Row],[EC]]), sensor_data[[#This Row],[average]], sensor_data[[#This Row],[EC]])</f>
        <v>23.1</v>
      </c>
      <c r="S2065" t="str">
        <f>IF(sensor_data[[#This Row],[Filled Energy Consumption]]&gt;AVERAGE(sensor_data[Filled Energy Consumption]), "High", "Low")</f>
        <v>High</v>
      </c>
      <c r="T2065" t="s">
        <v>160</v>
      </c>
      <c r="U2065" t="b">
        <v>0</v>
      </c>
      <c r="V2065">
        <v>24</v>
      </c>
      <c r="W2065">
        <v>1</v>
      </c>
      <c r="X2065" t="s">
        <v>19</v>
      </c>
    </row>
    <row r="2066" spans="1:24" x14ac:dyDescent="0.3">
      <c r="A2066" s="1">
        <v>45499.776724537034</v>
      </c>
      <c r="B2066" s="1" t="str">
        <f>TEXT(sensor_data[[#This Row],[Timestamp]], "MMMM")</f>
        <v>July</v>
      </c>
      <c r="C20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66" s="2">
        <f>MONTH(sensor_data[[#This Row],[Timestamp]])</f>
        <v>7</v>
      </c>
      <c r="E2066" s="2">
        <f>DAY(sensor_data[[#This Row],[Timestamp]])</f>
        <v>26</v>
      </c>
      <c r="F2066" t="s">
        <v>595</v>
      </c>
      <c r="H2066">
        <v>85.3</v>
      </c>
      <c r="I2066">
        <v>48.5</v>
      </c>
      <c r="J2066" t="b">
        <v>1</v>
      </c>
      <c r="K2066">
        <v>4</v>
      </c>
      <c r="L2066" t="str">
        <f>IF(sensor_data[[#This Row],[HVAC Setting]]&lt;=2, "Low", IF(sensor_data[[#This Row],[HVAC Setting]]=3, "Normal", "High"))</f>
        <v>High</v>
      </c>
      <c r="M2066">
        <v>27.32</v>
      </c>
      <c r="N2066">
        <v>27.32</v>
      </c>
      <c r="O2066">
        <f>(sensor_data[[#This Row],[Energy Consumption]]-AVERAGE(sensor_data[Energy Consumption]))/_xlfn.STDEV.P(sensor_data[Energy Consumption])</f>
        <v>6.8822652375072055E-2</v>
      </c>
      <c r="P2066" t="str">
        <f>IF(ABS(sensor_data[[#This Row],[z_zcore]])&gt;3, "Outlier", "Normal")</f>
        <v>Normal</v>
      </c>
      <c r="Q2066">
        <f>AVERAGEIF(sensor_data[Unit ID], sensor_data[[#This Row],[Unit ID]], sensor_data[EC])</f>
        <v>18.77578947368421</v>
      </c>
      <c r="R2066">
        <f>IF(ISBLANK(sensor_data[[#This Row],[EC]]), sensor_data[[#This Row],[average]], sensor_data[[#This Row],[EC]])</f>
        <v>27.32</v>
      </c>
      <c r="S2066" t="str">
        <f>IF(sensor_data[[#This Row],[Filled Energy Consumption]]&gt;AVERAGE(sensor_data[Filled Energy Consumption]), "High", "Low")</f>
        <v>High</v>
      </c>
      <c r="T2066" t="s">
        <v>213</v>
      </c>
      <c r="U2066" t="b">
        <v>1</v>
      </c>
      <c r="V2066">
        <v>18</v>
      </c>
      <c r="W2066">
        <v>1</v>
      </c>
      <c r="X2066" t="s">
        <v>17</v>
      </c>
    </row>
    <row r="2067" spans="1:24" x14ac:dyDescent="0.3">
      <c r="A2067" s="1">
        <v>45562.388159722221</v>
      </c>
      <c r="B2067" s="1" t="str">
        <f>TEXT(sensor_data[[#This Row],[Timestamp]], "MMMM")</f>
        <v>September</v>
      </c>
      <c r="C20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67" s="2">
        <f>MONTH(sensor_data[[#This Row],[Timestamp]])</f>
        <v>9</v>
      </c>
      <c r="E2067" s="2">
        <f>DAY(sensor_data[[#This Row],[Timestamp]])</f>
        <v>27</v>
      </c>
      <c r="F2067" t="s">
        <v>595</v>
      </c>
      <c r="H2067">
        <v>69.099999999999994</v>
      </c>
      <c r="I2067">
        <v>44.5</v>
      </c>
      <c r="J2067" t="b">
        <v>1</v>
      </c>
      <c r="K2067">
        <v>2</v>
      </c>
      <c r="L2067" t="str">
        <f>IF(sensor_data[[#This Row],[HVAC Setting]]&lt;=2, "Low", IF(sensor_data[[#This Row],[HVAC Setting]]=3, "Normal", "High"))</f>
        <v>Low</v>
      </c>
      <c r="M2067">
        <v>12.38</v>
      </c>
      <c r="N2067">
        <v>12.38</v>
      </c>
      <c r="O2067">
        <f>(sensor_data[[#This Row],[Energy Consumption]]-AVERAGE(sensor_data[Energy Consumption]))/_xlfn.STDEV.P(sensor_data[Energy Consumption])</f>
        <v>-0.10490441874612733</v>
      </c>
      <c r="P2067" t="str">
        <f>IF(ABS(sensor_data[[#This Row],[z_zcore]])&gt;3, "Outlier", "Normal")</f>
        <v>Normal</v>
      </c>
      <c r="Q2067">
        <f>AVERAGEIF(sensor_data[Unit ID], sensor_data[[#This Row],[Unit ID]], sensor_data[EC])</f>
        <v>18.77578947368421</v>
      </c>
      <c r="R2067">
        <f>IF(ISBLANK(sensor_data[[#This Row],[EC]]), sensor_data[[#This Row],[average]], sensor_data[[#This Row],[EC]])</f>
        <v>12.38</v>
      </c>
      <c r="S2067" t="str">
        <f>IF(sensor_data[[#This Row],[Filled Energy Consumption]]&gt;AVERAGE(sensor_data[Filled Energy Consumption]), "High", "Low")</f>
        <v>Low</v>
      </c>
      <c r="T2067" t="s">
        <v>339</v>
      </c>
      <c r="U2067" t="b">
        <v>1</v>
      </c>
      <c r="V2067">
        <v>4</v>
      </c>
      <c r="W2067">
        <v>0</v>
      </c>
      <c r="X2067" t="s">
        <v>17</v>
      </c>
    </row>
    <row r="2068" spans="1:24" x14ac:dyDescent="0.3">
      <c r="A2068" s="1">
        <v>45397.255347222221</v>
      </c>
      <c r="B2068" s="1" t="str">
        <f>TEXT(sensor_data[[#This Row],[Timestamp]], "MMMM")</f>
        <v>April</v>
      </c>
      <c r="C20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68" s="2">
        <f>MONTH(sensor_data[[#This Row],[Timestamp]])</f>
        <v>4</v>
      </c>
      <c r="E2068" s="2">
        <f>DAY(sensor_data[[#This Row],[Timestamp]])</f>
        <v>15</v>
      </c>
      <c r="F2068" t="s">
        <v>595</v>
      </c>
      <c r="H2068">
        <v>66</v>
      </c>
      <c r="I2068">
        <v>58.7</v>
      </c>
      <c r="J2068" t="b">
        <v>1</v>
      </c>
      <c r="K2068">
        <v>3</v>
      </c>
      <c r="L2068" t="str">
        <f>IF(sensor_data[[#This Row],[HVAC Setting]]&lt;=2, "Low", IF(sensor_data[[#This Row],[HVAC Setting]]=3, "Normal", "High"))</f>
        <v>Normal</v>
      </c>
      <c r="M2068">
        <v>16.190000000000001</v>
      </c>
      <c r="N2068">
        <v>16.190000000000001</v>
      </c>
      <c r="O2068">
        <f>(sensor_data[[#This Row],[Energy Consumption]]-AVERAGE(sensor_data[Energy Consumption]))/_xlfn.STDEV.P(sensor_data[Energy Consumption])</f>
        <v>-6.0600527114817435E-2</v>
      </c>
      <c r="P2068" t="str">
        <f>IF(ABS(sensor_data[[#This Row],[z_zcore]])&gt;3, "Outlier", "Normal")</f>
        <v>Normal</v>
      </c>
      <c r="Q2068">
        <f>AVERAGEIF(sensor_data[Unit ID], sensor_data[[#This Row],[Unit ID]], sensor_data[EC])</f>
        <v>18.77578947368421</v>
      </c>
      <c r="R2068">
        <f>IF(ISBLANK(sensor_data[[#This Row],[EC]]), sensor_data[[#This Row],[average]], sensor_data[[#This Row],[EC]])</f>
        <v>16.190000000000001</v>
      </c>
      <c r="S2068" t="str">
        <f>IF(sensor_data[[#This Row],[Filled Energy Consumption]]&gt;AVERAGE(sensor_data[Filled Energy Consumption]), "High", "Low")</f>
        <v>Low</v>
      </c>
      <c r="T2068" t="s">
        <v>387</v>
      </c>
      <c r="U2068" t="b">
        <v>1</v>
      </c>
      <c r="V2068">
        <v>12</v>
      </c>
      <c r="W2068">
        <v>1</v>
      </c>
      <c r="X2068" t="s">
        <v>19</v>
      </c>
    </row>
    <row r="2069" spans="1:24" x14ac:dyDescent="0.3">
      <c r="A2069" s="1">
        <v>45489.966273148151</v>
      </c>
      <c r="B2069" s="1" t="str">
        <f>TEXT(sensor_data[[#This Row],[Timestamp]], "MMMM")</f>
        <v>July</v>
      </c>
      <c r="C20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69" s="2">
        <f>MONTH(sensor_data[[#This Row],[Timestamp]])</f>
        <v>7</v>
      </c>
      <c r="E2069" s="2">
        <f>DAY(sensor_data[[#This Row],[Timestamp]])</f>
        <v>16</v>
      </c>
      <c r="F2069" t="s">
        <v>595</v>
      </c>
      <c r="H2069">
        <v>81.5</v>
      </c>
      <c r="I2069">
        <v>48.7</v>
      </c>
      <c r="J2069" t="b">
        <v>0</v>
      </c>
      <c r="K2069">
        <v>3</v>
      </c>
      <c r="L2069" t="str">
        <f>IF(sensor_data[[#This Row],[HVAC Setting]]&lt;=2, "Low", IF(sensor_data[[#This Row],[HVAC Setting]]=3, "Normal", "High"))</f>
        <v>Normal</v>
      </c>
      <c r="M2069">
        <v>15</v>
      </c>
      <c r="N2069">
        <v>15</v>
      </c>
      <c r="O2069">
        <f>(sensor_data[[#This Row],[Energy Consumption]]-AVERAGE(sensor_data[Energy Consumption]))/_xlfn.STDEV.P(sensor_data[Energy Consumption])</f>
        <v>-7.4438225550843368E-2</v>
      </c>
      <c r="P2069" t="str">
        <f>IF(ABS(sensor_data[[#This Row],[z_zcore]])&gt;3, "Outlier", "Normal")</f>
        <v>Normal</v>
      </c>
      <c r="Q2069">
        <f>AVERAGEIF(sensor_data[Unit ID], sensor_data[[#This Row],[Unit ID]], sensor_data[EC])</f>
        <v>18.77578947368421</v>
      </c>
      <c r="R2069">
        <f>IF(ISBLANK(sensor_data[[#This Row],[EC]]), sensor_data[[#This Row],[average]], sensor_data[[#This Row],[EC]])</f>
        <v>15</v>
      </c>
      <c r="S2069" t="str">
        <f>IF(sensor_data[[#This Row],[Filled Energy Consumption]]&gt;AVERAGE(sensor_data[Filled Energy Consumption]), "High", "Low")</f>
        <v>Low</v>
      </c>
      <c r="T2069" t="s">
        <v>327</v>
      </c>
      <c r="U2069" t="b">
        <v>0</v>
      </c>
      <c r="V2069">
        <v>3</v>
      </c>
      <c r="W2069">
        <v>0</v>
      </c>
      <c r="X2069" t="s">
        <v>17</v>
      </c>
    </row>
    <row r="2070" spans="1:24" x14ac:dyDescent="0.3">
      <c r="A2070" s="1">
        <v>45409.165706018517</v>
      </c>
      <c r="B2070" s="1" t="str">
        <f>TEXT(sensor_data[[#This Row],[Timestamp]], "MMMM")</f>
        <v>April</v>
      </c>
      <c r="C20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70" s="2">
        <f>MONTH(sensor_data[[#This Row],[Timestamp]])</f>
        <v>4</v>
      </c>
      <c r="E2070" s="2">
        <f>DAY(sensor_data[[#This Row],[Timestamp]])</f>
        <v>27</v>
      </c>
      <c r="F2070" t="s">
        <v>595</v>
      </c>
      <c r="H2070">
        <v>74.2</v>
      </c>
      <c r="I2070">
        <v>46.8</v>
      </c>
      <c r="J2070" t="b">
        <v>1</v>
      </c>
      <c r="K2070">
        <v>3.5</v>
      </c>
      <c r="L2070" t="str">
        <f>IF(sensor_data[[#This Row],[HVAC Setting]]&lt;=2, "Low", IF(sensor_data[[#This Row],[HVAC Setting]]=3, "Normal", "High"))</f>
        <v>High</v>
      </c>
      <c r="M2070">
        <v>20.91</v>
      </c>
      <c r="N2070">
        <v>20.91</v>
      </c>
      <c r="O2070">
        <f>(sensor_data[[#This Row],[Energy Consumption]]-AVERAGE(sensor_data[Energy Consumption]))/_xlfn.STDEV.P(sensor_data[Energy Consumption])</f>
        <v>-5.7148660912524508E-3</v>
      </c>
      <c r="P2070" t="str">
        <f>IF(ABS(sensor_data[[#This Row],[z_zcore]])&gt;3, "Outlier", "Normal")</f>
        <v>Normal</v>
      </c>
      <c r="Q2070">
        <f>AVERAGEIF(sensor_data[Unit ID], sensor_data[[#This Row],[Unit ID]], sensor_data[EC])</f>
        <v>18.77578947368421</v>
      </c>
      <c r="R2070">
        <f>IF(ISBLANK(sensor_data[[#This Row],[EC]]), sensor_data[[#This Row],[average]], sensor_data[[#This Row],[EC]])</f>
        <v>20.91</v>
      </c>
      <c r="S2070" t="str">
        <f>IF(sensor_data[[#This Row],[Filled Energy Consumption]]&gt;AVERAGE(sensor_data[Filled Energy Consumption]), "High", "Low")</f>
        <v>High</v>
      </c>
      <c r="T2070" t="s">
        <v>557</v>
      </c>
      <c r="U2070" t="b">
        <v>1</v>
      </c>
      <c r="V2070">
        <v>19</v>
      </c>
      <c r="W2070">
        <v>0</v>
      </c>
      <c r="X2070" t="s">
        <v>14</v>
      </c>
    </row>
    <row r="2071" spans="1:24" x14ac:dyDescent="0.3">
      <c r="A2071" s="1">
        <v>45617.036990740744</v>
      </c>
      <c r="B2071" s="1" t="str">
        <f>TEXT(sensor_data[[#This Row],[Timestamp]], "MMMM")</f>
        <v>November</v>
      </c>
      <c r="C20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71" s="2">
        <f>MONTH(sensor_data[[#This Row],[Timestamp]])</f>
        <v>11</v>
      </c>
      <c r="E2071" s="2">
        <f>DAY(sensor_data[[#This Row],[Timestamp]])</f>
        <v>21</v>
      </c>
      <c r="F2071" t="s">
        <v>595</v>
      </c>
      <c r="H2071">
        <v>74.900000000000006</v>
      </c>
      <c r="I2071">
        <v>43.4</v>
      </c>
      <c r="J2071" t="b">
        <v>0</v>
      </c>
      <c r="K2071">
        <v>1</v>
      </c>
      <c r="L2071" t="str">
        <f>IF(sensor_data[[#This Row],[HVAC Setting]]&lt;=2, "Low", IF(sensor_data[[#This Row],[HVAC Setting]]=3, "Normal", "High"))</f>
        <v>Low</v>
      </c>
      <c r="M2071">
        <v>5</v>
      </c>
      <c r="N2071">
        <v>5</v>
      </c>
      <c r="O2071">
        <f>(sensor_data[[#This Row],[Energy Consumption]]-AVERAGE(sensor_data[Energy Consumption]))/_xlfn.STDEV.P(sensor_data[Energy Consumption])</f>
        <v>-0.19072140568551499</v>
      </c>
      <c r="P2071" t="str">
        <f>IF(ABS(sensor_data[[#This Row],[z_zcore]])&gt;3, "Outlier", "Normal")</f>
        <v>Normal</v>
      </c>
      <c r="Q2071">
        <f>AVERAGEIF(sensor_data[Unit ID], sensor_data[[#This Row],[Unit ID]], sensor_data[EC])</f>
        <v>18.77578947368421</v>
      </c>
      <c r="R2071">
        <f>IF(ISBLANK(sensor_data[[#This Row],[EC]]), sensor_data[[#This Row],[average]], sensor_data[[#This Row],[EC]])</f>
        <v>5</v>
      </c>
      <c r="S2071" t="str">
        <f>IF(sensor_data[[#This Row],[Filled Energy Consumption]]&gt;AVERAGE(sensor_data[Filled Energy Consumption]), "High", "Low")</f>
        <v>Low</v>
      </c>
      <c r="T2071" t="s">
        <v>253</v>
      </c>
      <c r="U2071" t="b">
        <v>0</v>
      </c>
      <c r="V2071">
        <v>7</v>
      </c>
      <c r="W2071">
        <v>0</v>
      </c>
      <c r="X2071" t="s">
        <v>19</v>
      </c>
    </row>
    <row r="2072" spans="1:24" x14ac:dyDescent="0.3">
      <c r="A2072" s="1">
        <v>45411.96162037037</v>
      </c>
      <c r="B2072" s="1" t="str">
        <f>TEXT(sensor_data[[#This Row],[Timestamp]], "MMMM")</f>
        <v>April</v>
      </c>
      <c r="C20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72" s="2">
        <f>MONTH(sensor_data[[#This Row],[Timestamp]])</f>
        <v>4</v>
      </c>
      <c r="E2072" s="2">
        <f>DAY(sensor_data[[#This Row],[Timestamp]])</f>
        <v>29</v>
      </c>
      <c r="F2072" t="s">
        <v>595</v>
      </c>
      <c r="H2072">
        <v>81.900000000000006</v>
      </c>
      <c r="I2072">
        <v>45.6</v>
      </c>
      <c r="J2072" t="b">
        <v>1</v>
      </c>
      <c r="K2072">
        <v>4</v>
      </c>
      <c r="L2072" t="str">
        <f>IF(sensor_data[[#This Row],[HVAC Setting]]&lt;=2, "Low", IF(sensor_data[[#This Row],[HVAC Setting]]=3, "Normal", "High"))</f>
        <v>High</v>
      </c>
      <c r="O2072">
        <f>(sensor_data[[#This Row],[Energy Consumption]]-AVERAGE(sensor_data[Energy Consumption]))/_xlfn.STDEV.P(sensor_data[Energy Consumption])</f>
        <v>-0.24886299575285079</v>
      </c>
      <c r="P2072" t="str">
        <f>IF(ABS(sensor_data[[#This Row],[z_zcore]])&gt;3, "Outlier", "Normal")</f>
        <v>Normal</v>
      </c>
      <c r="Q2072">
        <f>AVERAGEIF(sensor_data[Unit ID], sensor_data[[#This Row],[Unit ID]], sensor_data[EC])</f>
        <v>18.77578947368421</v>
      </c>
      <c r="R2072">
        <f>IF(ISBLANK(sensor_data[[#This Row],[EC]]), sensor_data[[#This Row],[average]], sensor_data[[#This Row],[EC]])</f>
        <v>18.77578947368421</v>
      </c>
      <c r="S2072" t="str">
        <f>IF(sensor_data[[#This Row],[Filled Energy Consumption]]&gt;AVERAGE(sensor_data[Filled Energy Consumption]), "High", "Low")</f>
        <v>High</v>
      </c>
      <c r="T2072" t="s">
        <v>512</v>
      </c>
      <c r="U2072" t="b">
        <v>1</v>
      </c>
      <c r="V2072">
        <v>6</v>
      </c>
      <c r="W2072">
        <v>0</v>
      </c>
      <c r="X2072" t="s">
        <v>19</v>
      </c>
    </row>
    <row r="2073" spans="1:24" x14ac:dyDescent="0.3">
      <c r="A2073" s="1">
        <v>45397.171041666668</v>
      </c>
      <c r="B2073" s="1" t="str">
        <f>TEXT(sensor_data[[#This Row],[Timestamp]], "MMMM")</f>
        <v>April</v>
      </c>
      <c r="C20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73" s="2">
        <f>MONTH(sensor_data[[#This Row],[Timestamp]])</f>
        <v>4</v>
      </c>
      <c r="E2073" s="2">
        <f>DAY(sensor_data[[#This Row],[Timestamp]])</f>
        <v>15</v>
      </c>
      <c r="F2073" t="s">
        <v>595</v>
      </c>
      <c r="H2073">
        <v>62.7</v>
      </c>
      <c r="I2073">
        <v>44.8</v>
      </c>
      <c r="J2073" t="b">
        <v>1</v>
      </c>
      <c r="K2073">
        <v>1</v>
      </c>
      <c r="L2073" t="str">
        <f>IF(sensor_data[[#This Row],[HVAC Setting]]&lt;=2, "Low", IF(sensor_data[[#This Row],[HVAC Setting]]=3, "Normal", "High"))</f>
        <v>Low</v>
      </c>
      <c r="M2073">
        <v>7.78</v>
      </c>
      <c r="N2073">
        <v>7.78</v>
      </c>
      <c r="O2073">
        <f>(sensor_data[[#This Row],[Energy Consumption]]-AVERAGE(sensor_data[Energy Consumption]))/_xlfn.STDEV.P(sensor_data[Energy Consumption])</f>
        <v>-0.15839468160807627</v>
      </c>
      <c r="P2073" t="str">
        <f>IF(ABS(sensor_data[[#This Row],[z_zcore]])&gt;3, "Outlier", "Normal")</f>
        <v>Normal</v>
      </c>
      <c r="Q2073">
        <f>AVERAGEIF(sensor_data[Unit ID], sensor_data[[#This Row],[Unit ID]], sensor_data[EC])</f>
        <v>18.77578947368421</v>
      </c>
      <c r="R2073">
        <f>IF(ISBLANK(sensor_data[[#This Row],[EC]]), sensor_data[[#This Row],[average]], sensor_data[[#This Row],[EC]])</f>
        <v>7.78</v>
      </c>
      <c r="S2073" t="str">
        <f>IF(sensor_data[[#This Row],[Filled Energy Consumption]]&gt;AVERAGE(sensor_data[Filled Energy Consumption]), "High", "Low")</f>
        <v>Low</v>
      </c>
      <c r="T2073" t="s">
        <v>164</v>
      </c>
      <c r="U2073" t="b">
        <v>1</v>
      </c>
      <c r="V2073">
        <v>20</v>
      </c>
      <c r="W2073">
        <v>1</v>
      </c>
      <c r="X2073" t="s">
        <v>19</v>
      </c>
    </row>
    <row r="2074" spans="1:24" x14ac:dyDescent="0.3">
      <c r="A2074" s="1">
        <v>45430.624699074076</v>
      </c>
      <c r="B2074" s="1" t="str">
        <f>TEXT(sensor_data[[#This Row],[Timestamp]], "MMMM")</f>
        <v>May</v>
      </c>
      <c r="C20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74" s="2">
        <f>MONTH(sensor_data[[#This Row],[Timestamp]])</f>
        <v>5</v>
      </c>
      <c r="E2074" s="2">
        <f>DAY(sensor_data[[#This Row],[Timestamp]])</f>
        <v>18</v>
      </c>
      <c r="F2074" t="s">
        <v>595</v>
      </c>
      <c r="H2074">
        <v>67.5</v>
      </c>
      <c r="I2074">
        <v>52.3</v>
      </c>
      <c r="J2074" t="b">
        <v>1</v>
      </c>
      <c r="K2074">
        <v>3.5</v>
      </c>
      <c r="L2074" t="str">
        <f>IF(sensor_data[[#This Row],[HVAC Setting]]&lt;=2, "Low", IF(sensor_data[[#This Row],[HVAC Setting]]=3, "Normal", "High"))</f>
        <v>High</v>
      </c>
      <c r="M2074">
        <v>20.88</v>
      </c>
      <c r="N2074">
        <v>20.88</v>
      </c>
      <c r="O2074">
        <f>(sensor_data[[#This Row],[Energy Consumption]]-AVERAGE(sensor_data[Energy Consumption]))/_xlfn.STDEV.P(sensor_data[Energy Consumption])</f>
        <v>-6.0637156316564788E-3</v>
      </c>
      <c r="P2074" t="str">
        <f>IF(ABS(sensor_data[[#This Row],[z_zcore]])&gt;3, "Outlier", "Normal")</f>
        <v>Normal</v>
      </c>
      <c r="Q2074">
        <f>AVERAGEIF(sensor_data[Unit ID], sensor_data[[#This Row],[Unit ID]], sensor_data[EC])</f>
        <v>18.77578947368421</v>
      </c>
      <c r="R2074">
        <f>IF(ISBLANK(sensor_data[[#This Row],[EC]]), sensor_data[[#This Row],[average]], sensor_data[[#This Row],[EC]])</f>
        <v>20.88</v>
      </c>
      <c r="S2074" t="str">
        <f>IF(sensor_data[[#This Row],[Filled Energy Consumption]]&gt;AVERAGE(sensor_data[Filled Energy Consumption]), "High", "Low")</f>
        <v>High</v>
      </c>
      <c r="T2074" t="s">
        <v>130</v>
      </c>
      <c r="U2074" t="b">
        <v>1</v>
      </c>
      <c r="V2074">
        <v>13</v>
      </c>
      <c r="W2074">
        <v>1</v>
      </c>
      <c r="X2074" t="s">
        <v>14</v>
      </c>
    </row>
    <row r="2075" spans="1:24" x14ac:dyDescent="0.3">
      <c r="A2075" s="1">
        <v>45346.614976851852</v>
      </c>
      <c r="B2075" s="1" t="str">
        <f>TEXT(sensor_data[[#This Row],[Timestamp]], "MMMM")</f>
        <v>February</v>
      </c>
      <c r="C20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75" s="2">
        <f>MONTH(sensor_data[[#This Row],[Timestamp]])</f>
        <v>2</v>
      </c>
      <c r="E2075" s="2">
        <f>DAY(sensor_data[[#This Row],[Timestamp]])</f>
        <v>24</v>
      </c>
      <c r="F2075" t="s">
        <v>595</v>
      </c>
      <c r="H2075">
        <v>59.9</v>
      </c>
      <c r="I2075">
        <v>34.700000000000003</v>
      </c>
      <c r="J2075" t="b">
        <v>1</v>
      </c>
      <c r="K2075">
        <v>5</v>
      </c>
      <c r="L2075" t="str">
        <f>IF(sensor_data[[#This Row],[HVAC Setting]]&lt;=2, "Low", IF(sensor_data[[#This Row],[HVAC Setting]]=3, "Normal", "High"))</f>
        <v>High</v>
      </c>
      <c r="M2075">
        <v>27.72</v>
      </c>
      <c r="N2075">
        <v>27.72</v>
      </c>
      <c r="O2075">
        <f>(sensor_data[[#This Row],[Energy Consumption]]-AVERAGE(sensor_data[Energy Consumption]))/_xlfn.STDEV.P(sensor_data[Energy Consumption])</f>
        <v>7.3473979580458898E-2</v>
      </c>
      <c r="P2075" t="str">
        <f>IF(ABS(sensor_data[[#This Row],[z_zcore]])&gt;3, "Outlier", "Normal")</f>
        <v>Normal</v>
      </c>
      <c r="Q2075">
        <f>AVERAGEIF(sensor_data[Unit ID], sensor_data[[#This Row],[Unit ID]], sensor_data[EC])</f>
        <v>18.77578947368421</v>
      </c>
      <c r="R2075">
        <f>IF(ISBLANK(sensor_data[[#This Row],[EC]]), sensor_data[[#This Row],[average]], sensor_data[[#This Row],[EC]])</f>
        <v>27.72</v>
      </c>
      <c r="S2075" t="str">
        <f>IF(sensor_data[[#This Row],[Filled Energy Consumption]]&gt;AVERAGE(sensor_data[Filled Energy Consumption]), "High", "Low")</f>
        <v>High</v>
      </c>
      <c r="T2075" t="s">
        <v>483</v>
      </c>
      <c r="U2075" t="b">
        <v>1</v>
      </c>
      <c r="V2075">
        <v>6</v>
      </c>
      <c r="W2075">
        <v>1</v>
      </c>
      <c r="X2075" t="s">
        <v>17</v>
      </c>
    </row>
    <row r="2076" spans="1:24" x14ac:dyDescent="0.3">
      <c r="A2076" s="1">
        <v>45328.203414351854</v>
      </c>
      <c r="B2076" s="1" t="str">
        <f>TEXT(sensor_data[[#This Row],[Timestamp]], "MMMM")</f>
        <v>February</v>
      </c>
      <c r="C20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76" s="2">
        <f>MONTH(sensor_data[[#This Row],[Timestamp]])</f>
        <v>2</v>
      </c>
      <c r="E2076" s="2">
        <f>DAY(sensor_data[[#This Row],[Timestamp]])</f>
        <v>6</v>
      </c>
      <c r="F2076" t="s">
        <v>595</v>
      </c>
      <c r="H2076">
        <v>36.200000000000003</v>
      </c>
      <c r="I2076">
        <v>32.1</v>
      </c>
      <c r="J2076" t="b">
        <v>0</v>
      </c>
      <c r="K2076">
        <v>2</v>
      </c>
      <c r="L2076" t="str">
        <f>IF(sensor_data[[#This Row],[HVAC Setting]]&lt;=2, "Low", IF(sensor_data[[#This Row],[HVAC Setting]]=3, "Normal", "High"))</f>
        <v>Low</v>
      </c>
      <c r="M2076">
        <v>12</v>
      </c>
      <c r="N2076">
        <v>12</v>
      </c>
      <c r="O2076">
        <f>(sensor_data[[#This Row],[Energy Consumption]]-AVERAGE(sensor_data[Energy Consumption]))/_xlfn.STDEV.P(sensor_data[Energy Consumption])</f>
        <v>-0.10932317959124485</v>
      </c>
      <c r="P2076" t="str">
        <f>IF(ABS(sensor_data[[#This Row],[z_zcore]])&gt;3, "Outlier", "Normal")</f>
        <v>Normal</v>
      </c>
      <c r="Q2076">
        <f>AVERAGEIF(sensor_data[Unit ID], sensor_data[[#This Row],[Unit ID]], sensor_data[EC])</f>
        <v>18.77578947368421</v>
      </c>
      <c r="R2076">
        <f>IF(ISBLANK(sensor_data[[#This Row],[EC]]), sensor_data[[#This Row],[average]], sensor_data[[#This Row],[EC]])</f>
        <v>12</v>
      </c>
      <c r="S2076" t="str">
        <f>IF(sensor_data[[#This Row],[Filled Energy Consumption]]&gt;AVERAGE(sensor_data[Filled Energy Consumption]), "High", "Low")</f>
        <v>Low</v>
      </c>
      <c r="T2076" t="s">
        <v>69</v>
      </c>
      <c r="U2076" t="b">
        <v>0</v>
      </c>
      <c r="V2076">
        <v>2</v>
      </c>
      <c r="W2076">
        <v>0</v>
      </c>
      <c r="X2076" t="s">
        <v>14</v>
      </c>
    </row>
    <row r="2077" spans="1:24" x14ac:dyDescent="0.3">
      <c r="A2077" s="1">
        <v>45488.156828703701</v>
      </c>
      <c r="B2077" s="1" t="str">
        <f>TEXT(sensor_data[[#This Row],[Timestamp]], "MMMM")</f>
        <v>July</v>
      </c>
      <c r="C20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77" s="2">
        <f>MONTH(sensor_data[[#This Row],[Timestamp]])</f>
        <v>7</v>
      </c>
      <c r="E2077" s="2">
        <f>DAY(sensor_data[[#This Row],[Timestamp]])</f>
        <v>15</v>
      </c>
      <c r="F2077" t="s">
        <v>595</v>
      </c>
      <c r="H2077">
        <v>93.9</v>
      </c>
      <c r="I2077">
        <v>54.3</v>
      </c>
      <c r="J2077" t="b">
        <v>0</v>
      </c>
      <c r="K2077">
        <v>1</v>
      </c>
      <c r="L2077" t="str">
        <f>IF(sensor_data[[#This Row],[HVAC Setting]]&lt;=2, "Low", IF(sensor_data[[#This Row],[HVAC Setting]]=3, "Normal", "High"))</f>
        <v>Low</v>
      </c>
      <c r="M2077">
        <v>7</v>
      </c>
      <c r="N2077">
        <v>7</v>
      </c>
      <c r="O2077">
        <f>(sensor_data[[#This Row],[Energy Consumption]]-AVERAGE(sensor_data[Energy Consumption]))/_xlfn.STDEV.P(sensor_data[Energy Consumption])</f>
        <v>-0.16746476965858065</v>
      </c>
      <c r="P2077" t="str">
        <f>IF(ABS(sensor_data[[#This Row],[z_zcore]])&gt;3, "Outlier", "Normal")</f>
        <v>Normal</v>
      </c>
      <c r="Q2077">
        <f>AVERAGEIF(sensor_data[Unit ID], sensor_data[[#This Row],[Unit ID]], sensor_data[EC])</f>
        <v>18.77578947368421</v>
      </c>
      <c r="R2077">
        <f>IF(ISBLANK(sensor_data[[#This Row],[EC]]), sensor_data[[#This Row],[average]], sensor_data[[#This Row],[EC]])</f>
        <v>7</v>
      </c>
      <c r="S2077" t="str">
        <f>IF(sensor_data[[#This Row],[Filled Energy Consumption]]&gt;AVERAGE(sensor_data[Filled Energy Consumption]), "High", "Low")</f>
        <v>Low</v>
      </c>
      <c r="T2077" t="s">
        <v>142</v>
      </c>
      <c r="U2077" t="b">
        <v>0</v>
      </c>
      <c r="V2077">
        <v>2</v>
      </c>
      <c r="W2077">
        <v>0</v>
      </c>
      <c r="X2077" t="s">
        <v>17</v>
      </c>
    </row>
    <row r="2078" spans="1:24" x14ac:dyDescent="0.3">
      <c r="A2078" s="1">
        <v>45444.360532407409</v>
      </c>
      <c r="B2078" s="1" t="str">
        <f>TEXT(sensor_data[[#This Row],[Timestamp]], "MMMM")</f>
        <v>June</v>
      </c>
      <c r="C20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78" s="2">
        <f>MONTH(sensor_data[[#This Row],[Timestamp]])</f>
        <v>6</v>
      </c>
      <c r="E2078" s="2">
        <f>DAY(sensor_data[[#This Row],[Timestamp]])</f>
        <v>1</v>
      </c>
      <c r="F2078" t="s">
        <v>595</v>
      </c>
      <c r="H2078">
        <v>97.7</v>
      </c>
      <c r="I2078">
        <v>68.900000000000006</v>
      </c>
      <c r="J2078" t="b">
        <v>1</v>
      </c>
      <c r="K2078">
        <v>5</v>
      </c>
      <c r="L2078" t="str">
        <f>IF(sensor_data[[#This Row],[HVAC Setting]]&lt;=2, "Low", IF(sensor_data[[#This Row],[HVAC Setting]]=3, "Normal", "High"))</f>
        <v>High</v>
      </c>
      <c r="M2078">
        <v>31.33</v>
      </c>
      <c r="N2078">
        <v>31.33</v>
      </c>
      <c r="O2078">
        <f>(sensor_data[[#This Row],[Energy Consumption]]-AVERAGE(sensor_data[Energy Consumption]))/_xlfn.STDEV.P(sensor_data[Energy Consumption])</f>
        <v>0.11545220760907535</v>
      </c>
      <c r="P2078" t="str">
        <f>IF(ABS(sensor_data[[#This Row],[z_zcore]])&gt;3, "Outlier", "Normal")</f>
        <v>Normal</v>
      </c>
      <c r="Q2078">
        <f>AVERAGEIF(sensor_data[Unit ID], sensor_data[[#This Row],[Unit ID]], sensor_data[EC])</f>
        <v>18.77578947368421</v>
      </c>
      <c r="R2078">
        <f>IF(ISBLANK(sensor_data[[#This Row],[EC]]), sensor_data[[#This Row],[average]], sensor_data[[#This Row],[EC]])</f>
        <v>31.33</v>
      </c>
      <c r="S2078" t="str">
        <f>IF(sensor_data[[#This Row],[Filled Energy Consumption]]&gt;AVERAGE(sensor_data[Filled Energy Consumption]), "High", "Low")</f>
        <v>High</v>
      </c>
      <c r="T2078" t="s">
        <v>196</v>
      </c>
      <c r="U2078" t="b">
        <v>1</v>
      </c>
      <c r="V2078">
        <v>17</v>
      </c>
      <c r="W2078">
        <v>1</v>
      </c>
      <c r="X2078" t="s">
        <v>17</v>
      </c>
    </row>
    <row r="2079" spans="1:24" x14ac:dyDescent="0.3">
      <c r="A2079" s="1">
        <v>45625.897951388892</v>
      </c>
      <c r="B2079" s="1" t="str">
        <f>TEXT(sensor_data[[#This Row],[Timestamp]], "MMMM")</f>
        <v>November</v>
      </c>
      <c r="C20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79" s="2">
        <f>MONTH(sensor_data[[#This Row],[Timestamp]])</f>
        <v>11</v>
      </c>
      <c r="E2079" s="2">
        <f>DAY(sensor_data[[#This Row],[Timestamp]])</f>
        <v>29</v>
      </c>
      <c r="F2079" t="s">
        <v>595</v>
      </c>
      <c r="H2079">
        <v>69.3</v>
      </c>
      <c r="I2079">
        <v>41.6</v>
      </c>
      <c r="J2079" t="b">
        <v>1</v>
      </c>
      <c r="K2079">
        <v>5</v>
      </c>
      <c r="L2079" t="str">
        <f>IF(sensor_data[[#This Row],[HVAC Setting]]&lt;=2, "Low", IF(sensor_data[[#This Row],[HVAC Setting]]=3, "Normal", "High"))</f>
        <v>High</v>
      </c>
      <c r="M2079">
        <v>26.86</v>
      </c>
      <c r="N2079">
        <v>26.86</v>
      </c>
      <c r="O2079">
        <f>(sensor_data[[#This Row],[Energy Consumption]]-AVERAGE(sensor_data[Energy Consumption]))/_xlfn.STDEV.P(sensor_data[Energy Consumption])</f>
        <v>6.3473626088877147E-2</v>
      </c>
      <c r="P2079" t="str">
        <f>IF(ABS(sensor_data[[#This Row],[z_zcore]])&gt;3, "Outlier", "Normal")</f>
        <v>Normal</v>
      </c>
      <c r="Q2079">
        <f>AVERAGEIF(sensor_data[Unit ID], sensor_data[[#This Row],[Unit ID]], sensor_data[EC])</f>
        <v>18.77578947368421</v>
      </c>
      <c r="R2079">
        <f>IF(ISBLANK(sensor_data[[#This Row],[EC]]), sensor_data[[#This Row],[average]], sensor_data[[#This Row],[EC]])</f>
        <v>26.86</v>
      </c>
      <c r="S2079" t="str">
        <f>IF(sensor_data[[#This Row],[Filled Energy Consumption]]&gt;AVERAGE(sensor_data[Filled Energy Consumption]), "High", "Low")</f>
        <v>High</v>
      </c>
      <c r="T2079" t="s">
        <v>91</v>
      </c>
      <c r="U2079" t="b">
        <v>1</v>
      </c>
      <c r="V2079">
        <v>11</v>
      </c>
      <c r="W2079">
        <v>1</v>
      </c>
      <c r="X2079" t="s">
        <v>14</v>
      </c>
    </row>
    <row r="2080" spans="1:24" x14ac:dyDescent="0.3">
      <c r="A2080" s="1">
        <v>45577.874791666669</v>
      </c>
      <c r="B2080" s="1" t="str">
        <f>TEXT(sensor_data[[#This Row],[Timestamp]], "MMMM")</f>
        <v>October</v>
      </c>
      <c r="C20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80" s="2">
        <f>MONTH(sensor_data[[#This Row],[Timestamp]])</f>
        <v>10</v>
      </c>
      <c r="E2080" s="2">
        <f>DAY(sensor_data[[#This Row],[Timestamp]])</f>
        <v>12</v>
      </c>
      <c r="F2080" t="s">
        <v>595</v>
      </c>
      <c r="H2080">
        <v>72.5</v>
      </c>
      <c r="I2080">
        <v>45</v>
      </c>
      <c r="J2080" t="b">
        <v>1</v>
      </c>
      <c r="K2080">
        <v>4.5</v>
      </c>
      <c r="L2080" t="str">
        <f>IF(sensor_data[[#This Row],[HVAC Setting]]&lt;=2, "Low", IF(sensor_data[[#This Row],[HVAC Setting]]=3, "Normal", "High"))</f>
        <v>High</v>
      </c>
      <c r="M2080">
        <v>28.55</v>
      </c>
      <c r="N2080">
        <v>28.55</v>
      </c>
      <c r="O2080">
        <f>(sensor_data[[#This Row],[Energy Consumption]]-AVERAGE(sensor_data[Energy Consumption]))/_xlfn.STDEV.P(sensor_data[Energy Consumption])</f>
        <v>8.3125483531636665E-2</v>
      </c>
      <c r="P2080" t="str">
        <f>IF(ABS(sensor_data[[#This Row],[z_zcore]])&gt;3, "Outlier", "Normal")</f>
        <v>Normal</v>
      </c>
      <c r="Q2080">
        <f>AVERAGEIF(sensor_data[Unit ID], sensor_data[[#This Row],[Unit ID]], sensor_data[EC])</f>
        <v>18.77578947368421</v>
      </c>
      <c r="R2080">
        <f>IF(ISBLANK(sensor_data[[#This Row],[EC]]), sensor_data[[#This Row],[average]], sensor_data[[#This Row],[EC]])</f>
        <v>28.55</v>
      </c>
      <c r="S2080" t="str">
        <f>IF(sensor_data[[#This Row],[Filled Energy Consumption]]&gt;AVERAGE(sensor_data[Filled Energy Consumption]), "High", "Low")</f>
        <v>High</v>
      </c>
      <c r="T2080" t="s">
        <v>273</v>
      </c>
      <c r="U2080" t="b">
        <v>1</v>
      </c>
      <c r="V2080">
        <v>24</v>
      </c>
      <c r="W2080">
        <v>1</v>
      </c>
      <c r="X2080" t="s">
        <v>19</v>
      </c>
    </row>
    <row r="2081" spans="1:24" x14ac:dyDescent="0.3">
      <c r="A2081" s="1">
        <v>45516.165138888886</v>
      </c>
      <c r="B2081" s="1" t="str">
        <f>TEXT(sensor_data[[#This Row],[Timestamp]], "MMMM")</f>
        <v>August</v>
      </c>
      <c r="C20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81" s="2">
        <f>MONTH(sensor_data[[#This Row],[Timestamp]])</f>
        <v>8</v>
      </c>
      <c r="E2081" s="2">
        <f>DAY(sensor_data[[#This Row],[Timestamp]])</f>
        <v>12</v>
      </c>
      <c r="F2081" t="s">
        <v>595</v>
      </c>
      <c r="H2081">
        <v>87.9</v>
      </c>
      <c r="I2081">
        <v>45.9</v>
      </c>
      <c r="J2081" t="b">
        <v>0</v>
      </c>
      <c r="K2081">
        <v>3</v>
      </c>
      <c r="L2081" t="str">
        <f>IF(sensor_data[[#This Row],[HVAC Setting]]&lt;=2, "Low", IF(sensor_data[[#This Row],[HVAC Setting]]=3, "Normal", "High"))</f>
        <v>Normal</v>
      </c>
      <c r="M2081">
        <v>18</v>
      </c>
      <c r="N2081">
        <v>18</v>
      </c>
      <c r="O2081">
        <f>(sensor_data[[#This Row],[Energy Consumption]]-AVERAGE(sensor_data[Energy Consumption]))/_xlfn.STDEV.P(sensor_data[Energy Consumption])</f>
        <v>-3.9553271510441891E-2</v>
      </c>
      <c r="P2081" t="str">
        <f>IF(ABS(sensor_data[[#This Row],[z_zcore]])&gt;3, "Outlier", "Normal")</f>
        <v>Normal</v>
      </c>
      <c r="Q2081">
        <f>AVERAGEIF(sensor_data[Unit ID], sensor_data[[#This Row],[Unit ID]], sensor_data[EC])</f>
        <v>18.77578947368421</v>
      </c>
      <c r="R2081">
        <f>IF(ISBLANK(sensor_data[[#This Row],[EC]]), sensor_data[[#This Row],[average]], sensor_data[[#This Row],[EC]])</f>
        <v>18</v>
      </c>
      <c r="S2081" t="str">
        <f>IF(sensor_data[[#This Row],[Filled Energy Consumption]]&gt;AVERAGE(sensor_data[Filled Energy Consumption]), "High", "Low")</f>
        <v>High</v>
      </c>
      <c r="T2081" t="s">
        <v>69</v>
      </c>
      <c r="U2081" t="b">
        <v>0</v>
      </c>
      <c r="V2081">
        <v>10</v>
      </c>
      <c r="W2081">
        <v>0</v>
      </c>
      <c r="X2081" t="s">
        <v>19</v>
      </c>
    </row>
    <row r="2082" spans="1:24" x14ac:dyDescent="0.3">
      <c r="A2082" s="1">
        <v>45544.929131944446</v>
      </c>
      <c r="B2082" s="1" t="str">
        <f>TEXT(sensor_data[[#This Row],[Timestamp]], "MMMM")</f>
        <v>September</v>
      </c>
      <c r="C20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82" s="2">
        <f>MONTH(sensor_data[[#This Row],[Timestamp]])</f>
        <v>9</v>
      </c>
      <c r="E2082" s="2">
        <f>DAY(sensor_data[[#This Row],[Timestamp]])</f>
        <v>9</v>
      </c>
      <c r="F2082" t="s">
        <v>596</v>
      </c>
      <c r="H2082">
        <v>67.900000000000006</v>
      </c>
      <c r="I2082">
        <v>46.6</v>
      </c>
      <c r="J2082" t="b">
        <v>0</v>
      </c>
      <c r="K2082">
        <v>1</v>
      </c>
      <c r="L2082" t="str">
        <f>IF(sensor_data[[#This Row],[HVAC Setting]]&lt;=2, "Low", IF(sensor_data[[#This Row],[HVAC Setting]]=3, "Normal", "High"))</f>
        <v>Low</v>
      </c>
      <c r="M2082">
        <v>6</v>
      </c>
      <c r="N2082">
        <v>6</v>
      </c>
      <c r="O2082">
        <f>(sensor_data[[#This Row],[Energy Consumption]]-AVERAGE(sensor_data[Energy Consumption]))/_xlfn.STDEV.P(sensor_data[Energy Consumption])</f>
        <v>-0.17909308767204782</v>
      </c>
      <c r="P2082" t="str">
        <f>IF(ABS(sensor_data[[#This Row],[z_zcore]])&gt;3, "Outlier", "Normal")</f>
        <v>Normal</v>
      </c>
      <c r="Q2082">
        <f>AVERAGEIF(sensor_data[Unit ID], sensor_data[[#This Row],[Unit ID]], sensor_data[EC])</f>
        <v>17.773888888888891</v>
      </c>
      <c r="R2082">
        <f>IF(ISBLANK(sensor_data[[#This Row],[EC]]), sensor_data[[#This Row],[average]], sensor_data[[#This Row],[EC]])</f>
        <v>6</v>
      </c>
      <c r="S2082" t="str">
        <f>IF(sensor_data[[#This Row],[Filled Energy Consumption]]&gt;AVERAGE(sensor_data[Filled Energy Consumption]), "High", "Low")</f>
        <v>Low</v>
      </c>
      <c r="T2082" t="s">
        <v>578</v>
      </c>
      <c r="U2082" t="b">
        <v>0</v>
      </c>
      <c r="V2082">
        <v>22</v>
      </c>
      <c r="W2082">
        <v>0</v>
      </c>
      <c r="X2082" t="s">
        <v>14</v>
      </c>
    </row>
    <row r="2083" spans="1:24" x14ac:dyDescent="0.3">
      <c r="A2083" s="1">
        <v>45383.270567129628</v>
      </c>
      <c r="B2083" s="1" t="str">
        <f>TEXT(sensor_data[[#This Row],[Timestamp]], "MMMM")</f>
        <v>April</v>
      </c>
      <c r="C20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83" s="2">
        <f>MONTH(sensor_data[[#This Row],[Timestamp]])</f>
        <v>4</v>
      </c>
      <c r="E2083" s="2">
        <f>DAY(sensor_data[[#This Row],[Timestamp]])</f>
        <v>1</v>
      </c>
      <c r="F2083" t="s">
        <v>596</v>
      </c>
      <c r="H2083">
        <v>68.3</v>
      </c>
      <c r="I2083">
        <v>45.6</v>
      </c>
      <c r="J2083" t="b">
        <v>1</v>
      </c>
      <c r="K2083">
        <v>3</v>
      </c>
      <c r="L2083" t="str">
        <f>IF(sensor_data[[#This Row],[HVAC Setting]]&lt;=2, "Low", IF(sensor_data[[#This Row],[HVAC Setting]]=3, "Normal", "High"))</f>
        <v>Normal</v>
      </c>
      <c r="M2083">
        <v>16.3</v>
      </c>
      <c r="N2083">
        <v>16.3</v>
      </c>
      <c r="O2083">
        <f>(sensor_data[[#This Row],[Energy Consumption]]-AVERAGE(sensor_data[Energy Consumption]))/_xlfn.STDEV.P(sensor_data[Energy Consumption])</f>
        <v>-5.9321412133336054E-2</v>
      </c>
      <c r="P2083" t="str">
        <f>IF(ABS(sensor_data[[#This Row],[z_zcore]])&gt;3, "Outlier", "Normal")</f>
        <v>Normal</v>
      </c>
      <c r="Q2083">
        <f>AVERAGEIF(sensor_data[Unit ID], sensor_data[[#This Row],[Unit ID]], sensor_data[EC])</f>
        <v>17.773888888888891</v>
      </c>
      <c r="R2083">
        <f>IF(ISBLANK(sensor_data[[#This Row],[EC]]), sensor_data[[#This Row],[average]], sensor_data[[#This Row],[EC]])</f>
        <v>16.3</v>
      </c>
      <c r="S2083" t="str">
        <f>IF(sensor_data[[#This Row],[Filled Energy Consumption]]&gt;AVERAGE(sensor_data[Filled Energy Consumption]), "High", "Low")</f>
        <v>Low</v>
      </c>
      <c r="T2083" t="s">
        <v>519</v>
      </c>
      <c r="U2083" t="b">
        <v>1</v>
      </c>
      <c r="V2083">
        <v>4</v>
      </c>
      <c r="W2083">
        <v>0</v>
      </c>
      <c r="X2083" t="s">
        <v>17</v>
      </c>
    </row>
    <row r="2084" spans="1:24" x14ac:dyDescent="0.3">
      <c r="A2084" s="1">
        <v>45459.024398148147</v>
      </c>
      <c r="B2084" s="1" t="str">
        <f>TEXT(sensor_data[[#This Row],[Timestamp]], "MMMM")</f>
        <v>June</v>
      </c>
      <c r="C20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84" s="2">
        <f>MONTH(sensor_data[[#This Row],[Timestamp]])</f>
        <v>6</v>
      </c>
      <c r="E2084" s="2">
        <f>DAY(sensor_data[[#This Row],[Timestamp]])</f>
        <v>16</v>
      </c>
      <c r="F2084" t="s">
        <v>596</v>
      </c>
      <c r="H2084">
        <v>96.2</v>
      </c>
      <c r="I2084">
        <v>68.400000000000006</v>
      </c>
      <c r="J2084" t="b">
        <v>1</v>
      </c>
      <c r="K2084">
        <v>3.5</v>
      </c>
      <c r="L2084" t="str">
        <f>IF(sensor_data[[#This Row],[HVAC Setting]]&lt;=2, "Low", IF(sensor_data[[#This Row],[HVAC Setting]]=3, "Normal", "High"))</f>
        <v>High</v>
      </c>
      <c r="M2084">
        <v>21.93</v>
      </c>
      <c r="N2084">
        <v>21.93</v>
      </c>
      <c r="O2084">
        <f>(sensor_data[[#This Row],[Energy Consumption]]-AVERAGE(sensor_data[Energy Consumption]))/_xlfn.STDEV.P(sensor_data[Energy Consumption])</f>
        <v>6.1460182824840479E-3</v>
      </c>
      <c r="P2084" t="str">
        <f>IF(ABS(sensor_data[[#This Row],[z_zcore]])&gt;3, "Outlier", "Normal")</f>
        <v>Normal</v>
      </c>
      <c r="Q2084">
        <f>AVERAGEIF(sensor_data[Unit ID], sensor_data[[#This Row],[Unit ID]], sensor_data[EC])</f>
        <v>17.773888888888891</v>
      </c>
      <c r="R2084">
        <f>IF(ISBLANK(sensor_data[[#This Row],[EC]]), sensor_data[[#This Row],[average]], sensor_data[[#This Row],[EC]])</f>
        <v>21.93</v>
      </c>
      <c r="S2084" t="str">
        <f>IF(sensor_data[[#This Row],[Filled Energy Consumption]]&gt;AVERAGE(sensor_data[Filled Energy Consumption]), "High", "Low")</f>
        <v>High</v>
      </c>
      <c r="T2084" t="s">
        <v>34</v>
      </c>
      <c r="U2084" t="b">
        <v>1</v>
      </c>
      <c r="V2084">
        <v>7</v>
      </c>
      <c r="W2084">
        <v>1</v>
      </c>
      <c r="X2084" t="s">
        <v>19</v>
      </c>
    </row>
    <row r="2085" spans="1:24" x14ac:dyDescent="0.3">
      <c r="A2085" s="1">
        <v>45646.945439814815</v>
      </c>
      <c r="B2085" s="1" t="str">
        <f>TEXT(sensor_data[[#This Row],[Timestamp]], "MMMM")</f>
        <v>December</v>
      </c>
      <c r="C20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85" s="2">
        <f>MONTH(sensor_data[[#This Row],[Timestamp]])</f>
        <v>12</v>
      </c>
      <c r="E2085" s="2">
        <f>DAY(sensor_data[[#This Row],[Timestamp]])</f>
        <v>20</v>
      </c>
      <c r="F2085" t="s">
        <v>596</v>
      </c>
      <c r="H2085">
        <v>36.700000000000003</v>
      </c>
      <c r="I2085">
        <v>25.8</v>
      </c>
      <c r="J2085" t="b">
        <v>0</v>
      </c>
      <c r="K2085">
        <v>2</v>
      </c>
      <c r="L2085" t="str">
        <f>IF(sensor_data[[#This Row],[HVAC Setting]]&lt;=2, "Low", IF(sensor_data[[#This Row],[HVAC Setting]]=3, "Normal", "High"))</f>
        <v>Low</v>
      </c>
      <c r="M2085">
        <v>13</v>
      </c>
      <c r="N2085">
        <v>13</v>
      </c>
      <c r="O2085">
        <f>(sensor_data[[#This Row],[Energy Consumption]]-AVERAGE(sensor_data[Energy Consumption]))/_xlfn.STDEV.P(sensor_data[Energy Consumption])</f>
        <v>-9.7694861577777695E-2</v>
      </c>
      <c r="P2085" t="str">
        <f>IF(ABS(sensor_data[[#This Row],[z_zcore]])&gt;3, "Outlier", "Normal")</f>
        <v>Normal</v>
      </c>
      <c r="Q2085">
        <f>AVERAGEIF(sensor_data[Unit ID], sensor_data[[#This Row],[Unit ID]], sensor_data[EC])</f>
        <v>17.773888888888891</v>
      </c>
      <c r="R2085">
        <f>IF(ISBLANK(sensor_data[[#This Row],[EC]]), sensor_data[[#This Row],[average]], sensor_data[[#This Row],[EC]])</f>
        <v>13</v>
      </c>
      <c r="S2085" t="str">
        <f>IF(sensor_data[[#This Row],[Filled Energy Consumption]]&gt;AVERAGE(sensor_data[Filled Energy Consumption]), "High", "Low")</f>
        <v>Low</v>
      </c>
      <c r="T2085" t="s">
        <v>348</v>
      </c>
      <c r="U2085" t="b">
        <v>0</v>
      </c>
      <c r="V2085">
        <v>13</v>
      </c>
      <c r="W2085">
        <v>1</v>
      </c>
      <c r="X2085" t="s">
        <v>17</v>
      </c>
    </row>
    <row r="2086" spans="1:24" x14ac:dyDescent="0.3">
      <c r="A2086" s="1">
        <v>45544.769907407404</v>
      </c>
      <c r="B2086" s="1" t="str">
        <f>TEXT(sensor_data[[#This Row],[Timestamp]], "MMMM")</f>
        <v>September</v>
      </c>
      <c r="C20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086" s="2">
        <f>MONTH(sensor_data[[#This Row],[Timestamp]])</f>
        <v>9</v>
      </c>
      <c r="E2086" s="2">
        <f>DAY(sensor_data[[#This Row],[Timestamp]])</f>
        <v>9</v>
      </c>
      <c r="F2086" t="s">
        <v>596</v>
      </c>
      <c r="H2086">
        <v>65.5</v>
      </c>
      <c r="I2086">
        <v>57</v>
      </c>
      <c r="J2086" t="b">
        <v>0</v>
      </c>
      <c r="K2086">
        <v>3</v>
      </c>
      <c r="L2086" t="str">
        <f>IF(sensor_data[[#This Row],[HVAC Setting]]&lt;=2, "Low", IF(sensor_data[[#This Row],[HVAC Setting]]=3, "Normal", "High"))</f>
        <v>Normal</v>
      </c>
      <c r="M2086">
        <v>16.5</v>
      </c>
      <c r="N2086">
        <v>16.5</v>
      </c>
      <c r="O2086">
        <f>(sensor_data[[#This Row],[Energy Consumption]]-AVERAGE(sensor_data[Energy Consumption]))/_xlfn.STDEV.P(sensor_data[Energy Consumption])</f>
        <v>-5.6995748530642633E-2</v>
      </c>
      <c r="P2086" t="str">
        <f>IF(ABS(sensor_data[[#This Row],[z_zcore]])&gt;3, "Outlier", "Normal")</f>
        <v>Normal</v>
      </c>
      <c r="Q2086">
        <f>AVERAGEIF(sensor_data[Unit ID], sensor_data[[#This Row],[Unit ID]], sensor_data[EC])</f>
        <v>17.773888888888891</v>
      </c>
      <c r="R2086">
        <f>IF(ISBLANK(sensor_data[[#This Row],[EC]]), sensor_data[[#This Row],[average]], sensor_data[[#This Row],[EC]])</f>
        <v>16.5</v>
      </c>
      <c r="S2086" t="str">
        <f>IF(sensor_data[[#This Row],[Filled Energy Consumption]]&gt;AVERAGE(sensor_data[Filled Energy Consumption]), "High", "Low")</f>
        <v>Low</v>
      </c>
      <c r="T2086" t="s">
        <v>395</v>
      </c>
      <c r="U2086" t="b">
        <v>0</v>
      </c>
      <c r="V2086">
        <v>22</v>
      </c>
      <c r="W2086">
        <v>1</v>
      </c>
      <c r="X2086" t="s">
        <v>19</v>
      </c>
    </row>
    <row r="2087" spans="1:24" x14ac:dyDescent="0.3">
      <c r="A2087" s="1">
        <v>45456.91133101852</v>
      </c>
      <c r="B2087" s="1" t="str">
        <f>TEXT(sensor_data[[#This Row],[Timestamp]], "MMMM")</f>
        <v>June</v>
      </c>
      <c r="C20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87" s="2">
        <f>MONTH(sensor_data[[#This Row],[Timestamp]])</f>
        <v>6</v>
      </c>
      <c r="E2087" s="2">
        <f>DAY(sensor_data[[#This Row],[Timestamp]])</f>
        <v>13</v>
      </c>
      <c r="F2087" t="s">
        <v>596</v>
      </c>
      <c r="H2087">
        <v>98.5</v>
      </c>
      <c r="I2087">
        <v>48.2</v>
      </c>
      <c r="J2087" t="b">
        <v>0</v>
      </c>
      <c r="K2087">
        <v>3</v>
      </c>
      <c r="L2087" t="str">
        <f>IF(sensor_data[[#This Row],[HVAC Setting]]&lt;=2, "Low", IF(sensor_data[[#This Row],[HVAC Setting]]=3, "Normal", "High"))</f>
        <v>Normal</v>
      </c>
      <c r="M2087">
        <v>17</v>
      </c>
      <c r="N2087">
        <v>17</v>
      </c>
      <c r="O2087">
        <f>(sensor_data[[#This Row],[Energy Consumption]]-AVERAGE(sensor_data[Energy Consumption]))/_xlfn.STDEV.P(sensor_data[Energy Consumption])</f>
        <v>-5.1181589523909048E-2</v>
      </c>
      <c r="P2087" t="str">
        <f>IF(ABS(sensor_data[[#This Row],[z_zcore]])&gt;3, "Outlier", "Normal")</f>
        <v>Normal</v>
      </c>
      <c r="Q2087">
        <f>AVERAGEIF(sensor_data[Unit ID], sensor_data[[#This Row],[Unit ID]], sensor_data[EC])</f>
        <v>17.773888888888891</v>
      </c>
      <c r="R2087">
        <f>IF(ISBLANK(sensor_data[[#This Row],[EC]]), sensor_data[[#This Row],[average]], sensor_data[[#This Row],[EC]])</f>
        <v>17</v>
      </c>
      <c r="S2087" t="str">
        <f>IF(sensor_data[[#This Row],[Filled Energy Consumption]]&gt;AVERAGE(sensor_data[Filled Energy Consumption]), "High", "Low")</f>
        <v>Low</v>
      </c>
      <c r="T2087" t="s">
        <v>426</v>
      </c>
      <c r="U2087" t="b">
        <v>0</v>
      </c>
      <c r="V2087">
        <v>6</v>
      </c>
      <c r="W2087">
        <v>0</v>
      </c>
      <c r="X2087" t="s">
        <v>17</v>
      </c>
    </row>
    <row r="2088" spans="1:24" x14ac:dyDescent="0.3">
      <c r="A2088" s="1">
        <v>45342.463506944441</v>
      </c>
      <c r="B2088" s="1" t="str">
        <f>TEXT(sensor_data[[#This Row],[Timestamp]], "MMMM")</f>
        <v>February</v>
      </c>
      <c r="C20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88" s="2">
        <f>MONTH(sensor_data[[#This Row],[Timestamp]])</f>
        <v>2</v>
      </c>
      <c r="E2088" s="2">
        <f>DAY(sensor_data[[#This Row],[Timestamp]])</f>
        <v>20</v>
      </c>
      <c r="F2088" t="s">
        <v>596</v>
      </c>
      <c r="H2088">
        <v>48.3</v>
      </c>
      <c r="I2088">
        <v>37.5</v>
      </c>
      <c r="J2088" t="b">
        <v>0</v>
      </c>
      <c r="K2088">
        <v>4</v>
      </c>
      <c r="L2088" t="str">
        <f>IF(sensor_data[[#This Row],[HVAC Setting]]&lt;=2, "Low", IF(sensor_data[[#This Row],[HVAC Setting]]=3, "Normal", "High"))</f>
        <v>High</v>
      </c>
      <c r="M2088">
        <v>22</v>
      </c>
      <c r="N2088">
        <v>22</v>
      </c>
      <c r="O2088">
        <f>(sensor_data[[#This Row],[Energy Consumption]]-AVERAGE(sensor_data[Energy Consumption]))/_xlfn.STDEV.P(sensor_data[Energy Consumption])</f>
        <v>6.9600005434267524E-3</v>
      </c>
      <c r="P2088" t="str">
        <f>IF(ABS(sensor_data[[#This Row],[z_zcore]])&gt;3, "Outlier", "Normal")</f>
        <v>Normal</v>
      </c>
      <c r="Q2088">
        <f>AVERAGEIF(sensor_data[Unit ID], sensor_data[[#This Row],[Unit ID]], sensor_data[EC])</f>
        <v>17.773888888888891</v>
      </c>
      <c r="R2088">
        <f>IF(ISBLANK(sensor_data[[#This Row],[EC]]), sensor_data[[#This Row],[average]], sensor_data[[#This Row],[EC]])</f>
        <v>22</v>
      </c>
      <c r="S2088" t="str">
        <f>IF(sensor_data[[#This Row],[Filled Energy Consumption]]&gt;AVERAGE(sensor_data[Filled Energy Consumption]), "High", "Low")</f>
        <v>High</v>
      </c>
      <c r="T2088" t="s">
        <v>352</v>
      </c>
      <c r="U2088" t="b">
        <v>0</v>
      </c>
      <c r="V2088">
        <v>19</v>
      </c>
      <c r="W2088">
        <v>0</v>
      </c>
      <c r="X2088" t="s">
        <v>14</v>
      </c>
    </row>
    <row r="2089" spans="1:24" x14ac:dyDescent="0.3">
      <c r="A2089" s="1">
        <v>45631.646840277775</v>
      </c>
      <c r="B2089" s="1" t="str">
        <f>TEXT(sensor_data[[#This Row],[Timestamp]], "MMMM")</f>
        <v>December</v>
      </c>
      <c r="C20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89" s="2">
        <f>MONTH(sensor_data[[#This Row],[Timestamp]])</f>
        <v>12</v>
      </c>
      <c r="E2089" s="2">
        <f>DAY(sensor_data[[#This Row],[Timestamp]])</f>
        <v>5</v>
      </c>
      <c r="F2089" t="s">
        <v>596</v>
      </c>
      <c r="H2089">
        <v>37.5</v>
      </c>
      <c r="I2089">
        <v>30.9</v>
      </c>
      <c r="J2089" t="b">
        <v>1</v>
      </c>
      <c r="K2089">
        <v>3</v>
      </c>
      <c r="L2089" t="str">
        <f>IF(sensor_data[[#This Row],[HVAC Setting]]&lt;=2, "Low", IF(sensor_data[[#This Row],[HVAC Setting]]=3, "Normal", "High"))</f>
        <v>Normal</v>
      </c>
      <c r="M2089">
        <v>20.5</v>
      </c>
      <c r="N2089">
        <v>20.5</v>
      </c>
      <c r="O2089">
        <f>(sensor_data[[#This Row],[Energy Consumption]]-AVERAGE(sensor_data[Energy Consumption]))/_xlfn.STDEV.P(sensor_data[Energy Consumption])</f>
        <v>-1.0482476476773989E-2</v>
      </c>
      <c r="P2089" t="str">
        <f>IF(ABS(sensor_data[[#This Row],[z_zcore]])&gt;3, "Outlier", "Normal")</f>
        <v>Normal</v>
      </c>
      <c r="Q2089">
        <f>AVERAGEIF(sensor_data[Unit ID], sensor_data[[#This Row],[Unit ID]], sensor_data[EC])</f>
        <v>17.773888888888891</v>
      </c>
      <c r="R2089">
        <f>IF(ISBLANK(sensor_data[[#This Row],[EC]]), sensor_data[[#This Row],[average]], sensor_data[[#This Row],[EC]])</f>
        <v>20.5</v>
      </c>
      <c r="S2089" t="str">
        <f>IF(sensor_data[[#This Row],[Filled Energy Consumption]]&gt;AVERAGE(sensor_data[Filled Energy Consumption]), "High", "Low")</f>
        <v>High</v>
      </c>
      <c r="T2089" t="s">
        <v>180</v>
      </c>
      <c r="U2089" t="b">
        <v>1</v>
      </c>
      <c r="V2089">
        <v>11</v>
      </c>
      <c r="W2089">
        <v>1</v>
      </c>
      <c r="X2089" t="s">
        <v>19</v>
      </c>
    </row>
    <row r="2090" spans="1:24" x14ac:dyDescent="0.3">
      <c r="A2090" s="1">
        <v>45554.608576388891</v>
      </c>
      <c r="B2090" s="1" t="str">
        <f>TEXT(sensor_data[[#This Row],[Timestamp]], "MMMM")</f>
        <v>September</v>
      </c>
      <c r="C20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90" s="2">
        <f>MONTH(sensor_data[[#This Row],[Timestamp]])</f>
        <v>9</v>
      </c>
      <c r="E2090" s="2">
        <f>DAY(sensor_data[[#This Row],[Timestamp]])</f>
        <v>19</v>
      </c>
      <c r="F2090" t="s">
        <v>596</v>
      </c>
      <c r="H2090">
        <v>75.7</v>
      </c>
      <c r="I2090">
        <v>40.700000000000003</v>
      </c>
      <c r="J2090" t="b">
        <v>1</v>
      </c>
      <c r="K2090">
        <v>4</v>
      </c>
      <c r="L2090" t="str">
        <f>IF(sensor_data[[#This Row],[HVAC Setting]]&lt;=2, "Low", IF(sensor_data[[#This Row],[HVAC Setting]]=3, "Normal", "High"))</f>
        <v>High</v>
      </c>
      <c r="M2090">
        <v>23.55</v>
      </c>
      <c r="N2090">
        <v>23.55</v>
      </c>
      <c r="O2090">
        <f>(sensor_data[[#This Row],[Energy Consumption]]-AVERAGE(sensor_data[Energy Consumption]))/_xlfn.STDEV.P(sensor_data[Energy Consumption])</f>
        <v>2.4983893464300858E-2</v>
      </c>
      <c r="P2090" t="str">
        <f>IF(ABS(sensor_data[[#This Row],[z_zcore]])&gt;3, "Outlier", "Normal")</f>
        <v>Normal</v>
      </c>
      <c r="Q2090">
        <f>AVERAGEIF(sensor_data[Unit ID], sensor_data[[#This Row],[Unit ID]], sensor_data[EC])</f>
        <v>17.773888888888891</v>
      </c>
      <c r="R2090">
        <f>IF(ISBLANK(sensor_data[[#This Row],[EC]]), sensor_data[[#This Row],[average]], sensor_data[[#This Row],[EC]])</f>
        <v>23.55</v>
      </c>
      <c r="S2090" t="str">
        <f>IF(sensor_data[[#This Row],[Filled Energy Consumption]]&gt;AVERAGE(sensor_data[Filled Energy Consumption]), "High", "Low")</f>
        <v>High</v>
      </c>
      <c r="T2090" t="s">
        <v>76</v>
      </c>
      <c r="U2090" t="b">
        <v>1</v>
      </c>
      <c r="V2090">
        <v>17</v>
      </c>
      <c r="W2090">
        <v>1</v>
      </c>
      <c r="X2090" t="s">
        <v>14</v>
      </c>
    </row>
    <row r="2091" spans="1:24" x14ac:dyDescent="0.3">
      <c r="A2091" s="1">
        <v>45507.006863425922</v>
      </c>
      <c r="B2091" s="1" t="str">
        <f>TEXT(sensor_data[[#This Row],[Timestamp]], "MMMM")</f>
        <v>August</v>
      </c>
      <c r="C20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91" s="2">
        <f>MONTH(sensor_data[[#This Row],[Timestamp]])</f>
        <v>8</v>
      </c>
      <c r="E2091" s="2">
        <f>DAY(sensor_data[[#This Row],[Timestamp]])</f>
        <v>3</v>
      </c>
      <c r="F2091" t="s">
        <v>596</v>
      </c>
      <c r="H2091">
        <v>99.6</v>
      </c>
      <c r="I2091">
        <v>61</v>
      </c>
      <c r="J2091" t="b">
        <v>0</v>
      </c>
      <c r="K2091">
        <v>2.5</v>
      </c>
      <c r="L2091" t="str">
        <f>IF(sensor_data[[#This Row],[HVAC Setting]]&lt;=2, "Low", IF(sensor_data[[#This Row],[HVAC Setting]]=3, "Normal", "High"))</f>
        <v>High</v>
      </c>
      <c r="M2091">
        <v>15.23</v>
      </c>
      <c r="N2091">
        <v>15.23</v>
      </c>
      <c r="O2091">
        <f>(sensor_data[[#This Row],[Energy Consumption]]-AVERAGE(sensor_data[Energy Consumption]))/_xlfn.STDEV.P(sensor_data[Energy Consumption])</f>
        <v>-7.1763712407745914E-2</v>
      </c>
      <c r="P2091" t="str">
        <f>IF(ABS(sensor_data[[#This Row],[z_zcore]])&gt;3, "Outlier", "Normal")</f>
        <v>Normal</v>
      </c>
      <c r="Q2091">
        <f>AVERAGEIF(sensor_data[Unit ID], sensor_data[[#This Row],[Unit ID]], sensor_data[EC])</f>
        <v>17.773888888888891</v>
      </c>
      <c r="R2091">
        <f>IF(ISBLANK(sensor_data[[#This Row],[EC]]), sensor_data[[#This Row],[average]], sensor_data[[#This Row],[EC]])</f>
        <v>15.23</v>
      </c>
      <c r="S2091" t="str">
        <f>IF(sensor_data[[#This Row],[Filled Energy Consumption]]&gt;AVERAGE(sensor_data[Filled Energy Consumption]), "High", "Low")</f>
        <v>Low</v>
      </c>
      <c r="T2091" t="s">
        <v>32</v>
      </c>
      <c r="U2091" t="b">
        <v>0</v>
      </c>
      <c r="V2091">
        <v>20</v>
      </c>
      <c r="W2091">
        <v>0</v>
      </c>
      <c r="X2091" t="s">
        <v>14</v>
      </c>
    </row>
    <row r="2092" spans="1:24" x14ac:dyDescent="0.3">
      <c r="A2092" s="1">
        <v>45387.25037037037</v>
      </c>
      <c r="B2092" s="1" t="str">
        <f>TEXT(sensor_data[[#This Row],[Timestamp]], "MMMM")</f>
        <v>April</v>
      </c>
      <c r="C20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92" s="2">
        <f>MONTH(sensor_data[[#This Row],[Timestamp]])</f>
        <v>4</v>
      </c>
      <c r="E2092" s="2">
        <f>DAY(sensor_data[[#This Row],[Timestamp]])</f>
        <v>5</v>
      </c>
      <c r="F2092" t="s">
        <v>596</v>
      </c>
      <c r="H2092">
        <v>69.7</v>
      </c>
      <c r="I2092">
        <v>32.1</v>
      </c>
      <c r="J2092" t="b">
        <v>1</v>
      </c>
      <c r="K2092">
        <v>3</v>
      </c>
      <c r="L2092" t="str">
        <f>IF(sensor_data[[#This Row],[HVAC Setting]]&lt;=2, "Low", IF(sensor_data[[#This Row],[HVAC Setting]]=3, "Normal", "High"))</f>
        <v>Normal</v>
      </c>
      <c r="M2092">
        <v>18</v>
      </c>
      <c r="N2092">
        <v>18</v>
      </c>
      <c r="O2092">
        <f>(sensor_data[[#This Row],[Energy Consumption]]-AVERAGE(sensor_data[Energy Consumption]))/_xlfn.STDEV.P(sensor_data[Energy Consumption])</f>
        <v>-3.9553271510441891E-2</v>
      </c>
      <c r="P2092" t="str">
        <f>IF(ABS(sensor_data[[#This Row],[z_zcore]])&gt;3, "Outlier", "Normal")</f>
        <v>Normal</v>
      </c>
      <c r="Q2092">
        <f>AVERAGEIF(sensor_data[Unit ID], sensor_data[[#This Row],[Unit ID]], sensor_data[EC])</f>
        <v>17.773888888888891</v>
      </c>
      <c r="R2092">
        <f>IF(ISBLANK(sensor_data[[#This Row],[EC]]), sensor_data[[#This Row],[average]], sensor_data[[#This Row],[EC]])</f>
        <v>18</v>
      </c>
      <c r="S2092" t="str">
        <f>IF(sensor_data[[#This Row],[Filled Energy Consumption]]&gt;AVERAGE(sensor_data[Filled Energy Consumption]), "High", "Low")</f>
        <v>High</v>
      </c>
      <c r="T2092" t="s">
        <v>256</v>
      </c>
      <c r="U2092" t="b">
        <v>1</v>
      </c>
      <c r="V2092">
        <v>4</v>
      </c>
      <c r="W2092">
        <v>0</v>
      </c>
      <c r="X2092" t="s">
        <v>19</v>
      </c>
    </row>
    <row r="2093" spans="1:24" x14ac:dyDescent="0.3">
      <c r="A2093" s="1">
        <v>45492.315960648149</v>
      </c>
      <c r="B2093" s="1" t="str">
        <f>TEXT(sensor_data[[#This Row],[Timestamp]], "MMMM")</f>
        <v>July</v>
      </c>
      <c r="C20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93" s="2">
        <f>MONTH(sensor_data[[#This Row],[Timestamp]])</f>
        <v>7</v>
      </c>
      <c r="E2093" s="2">
        <f>DAY(sensor_data[[#This Row],[Timestamp]])</f>
        <v>19</v>
      </c>
      <c r="F2093" t="s">
        <v>596</v>
      </c>
      <c r="H2093">
        <v>96.9</v>
      </c>
      <c r="I2093">
        <v>40.6</v>
      </c>
      <c r="J2093" t="b">
        <v>1</v>
      </c>
      <c r="K2093">
        <v>4</v>
      </c>
      <c r="L2093" t="str">
        <f>IF(sensor_data[[#This Row],[HVAC Setting]]&lt;=2, "Low", IF(sensor_data[[#This Row],[HVAC Setting]]=3, "Normal", "High"))</f>
        <v>High</v>
      </c>
      <c r="M2093">
        <v>23.44</v>
      </c>
      <c r="N2093">
        <v>23.44</v>
      </c>
      <c r="O2093">
        <f>(sensor_data[[#This Row],[Energy Consumption]]-AVERAGE(sensor_data[Energy Consumption]))/_xlfn.STDEV.P(sensor_data[Energy Consumption])</f>
        <v>2.3704778482819478E-2</v>
      </c>
      <c r="P2093" t="str">
        <f>IF(ABS(sensor_data[[#This Row],[z_zcore]])&gt;3, "Outlier", "Normal")</f>
        <v>Normal</v>
      </c>
      <c r="Q2093">
        <f>AVERAGEIF(sensor_data[Unit ID], sensor_data[[#This Row],[Unit ID]], sensor_data[EC])</f>
        <v>17.773888888888891</v>
      </c>
      <c r="R2093">
        <f>IF(ISBLANK(sensor_data[[#This Row],[EC]]), sensor_data[[#This Row],[average]], sensor_data[[#This Row],[EC]])</f>
        <v>23.44</v>
      </c>
      <c r="S2093" t="str">
        <f>IF(sensor_data[[#This Row],[Filled Energy Consumption]]&gt;AVERAGE(sensor_data[Filled Energy Consumption]), "High", "Low")</f>
        <v>High</v>
      </c>
      <c r="T2093" t="s">
        <v>306</v>
      </c>
      <c r="U2093" t="b">
        <v>1</v>
      </c>
      <c r="V2093">
        <v>12</v>
      </c>
      <c r="W2093">
        <v>1</v>
      </c>
      <c r="X2093" t="s">
        <v>14</v>
      </c>
    </row>
    <row r="2094" spans="1:24" x14ac:dyDescent="0.3">
      <c r="A2094" s="1">
        <v>45423.23715277778</v>
      </c>
      <c r="B2094" s="1" t="str">
        <f>TEXT(sensor_data[[#This Row],[Timestamp]], "MMMM")</f>
        <v>May</v>
      </c>
      <c r="C20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094" s="2">
        <f>MONTH(sensor_data[[#This Row],[Timestamp]])</f>
        <v>5</v>
      </c>
      <c r="E2094" s="2">
        <f>DAY(sensor_data[[#This Row],[Timestamp]])</f>
        <v>11</v>
      </c>
      <c r="F2094" t="s">
        <v>596</v>
      </c>
      <c r="H2094">
        <v>75.7</v>
      </c>
      <c r="I2094">
        <v>39.799999999999997</v>
      </c>
      <c r="J2094" t="b">
        <v>0</v>
      </c>
      <c r="K2094">
        <v>2.5</v>
      </c>
      <c r="L2094" t="str">
        <f>IF(sensor_data[[#This Row],[HVAC Setting]]&lt;=2, "Low", IF(sensor_data[[#This Row],[HVAC Setting]]=3, "Normal", "High"))</f>
        <v>High</v>
      </c>
      <c r="M2094">
        <v>14.18</v>
      </c>
      <c r="N2094">
        <v>14.18</v>
      </c>
      <c r="O2094">
        <f>(sensor_data[[#This Row],[Energy Consumption]]-AVERAGE(sensor_data[Energy Consumption]))/_xlfn.STDEV.P(sensor_data[Energy Consumption])</f>
        <v>-8.3973446321886441E-2</v>
      </c>
      <c r="P2094" t="str">
        <f>IF(ABS(sensor_data[[#This Row],[z_zcore]])&gt;3, "Outlier", "Normal")</f>
        <v>Normal</v>
      </c>
      <c r="Q2094">
        <f>AVERAGEIF(sensor_data[Unit ID], sensor_data[[#This Row],[Unit ID]], sensor_data[EC])</f>
        <v>17.773888888888891</v>
      </c>
      <c r="R2094">
        <f>IF(ISBLANK(sensor_data[[#This Row],[EC]]), sensor_data[[#This Row],[average]], sensor_data[[#This Row],[EC]])</f>
        <v>14.18</v>
      </c>
      <c r="S2094" t="str">
        <f>IF(sensor_data[[#This Row],[Filled Energy Consumption]]&gt;AVERAGE(sensor_data[Filled Energy Consumption]), "High", "Low")</f>
        <v>Low</v>
      </c>
      <c r="T2094" t="s">
        <v>62</v>
      </c>
      <c r="U2094" t="b">
        <v>0</v>
      </c>
      <c r="V2094">
        <v>22</v>
      </c>
      <c r="W2094">
        <v>1</v>
      </c>
      <c r="X2094" t="s">
        <v>19</v>
      </c>
    </row>
    <row r="2095" spans="1:24" x14ac:dyDescent="0.3">
      <c r="A2095" s="1">
        <v>45605.620370370372</v>
      </c>
      <c r="B2095" s="1" t="str">
        <f>TEXT(sensor_data[[#This Row],[Timestamp]], "MMMM")</f>
        <v>November</v>
      </c>
      <c r="C20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95" s="2">
        <f>MONTH(sensor_data[[#This Row],[Timestamp]])</f>
        <v>11</v>
      </c>
      <c r="E2095" s="2">
        <f>DAY(sensor_data[[#This Row],[Timestamp]])</f>
        <v>9</v>
      </c>
      <c r="F2095" t="s">
        <v>596</v>
      </c>
      <c r="H2095">
        <v>82.5</v>
      </c>
      <c r="I2095">
        <v>52</v>
      </c>
      <c r="J2095" t="b">
        <v>1</v>
      </c>
      <c r="K2095">
        <v>4.5</v>
      </c>
      <c r="L2095" t="str">
        <f>IF(sensor_data[[#This Row],[HVAC Setting]]&lt;=2, "Low", IF(sensor_data[[#This Row],[HVAC Setting]]=3, "Normal", "High"))</f>
        <v>High</v>
      </c>
      <c r="M2095">
        <v>27.06</v>
      </c>
      <c r="N2095">
        <v>27.06</v>
      </c>
      <c r="O2095">
        <f>(sensor_data[[#This Row],[Energy Consumption]]-AVERAGE(sensor_data[Energy Consumption]))/_xlfn.STDEV.P(sensor_data[Energy Consumption])</f>
        <v>6.5799289691570576E-2</v>
      </c>
      <c r="P2095" t="str">
        <f>IF(ABS(sensor_data[[#This Row],[z_zcore]])&gt;3, "Outlier", "Normal")</f>
        <v>Normal</v>
      </c>
      <c r="Q2095">
        <f>AVERAGEIF(sensor_data[Unit ID], sensor_data[[#This Row],[Unit ID]], sensor_data[EC])</f>
        <v>17.773888888888891</v>
      </c>
      <c r="R2095">
        <f>IF(ISBLANK(sensor_data[[#This Row],[EC]]), sensor_data[[#This Row],[average]], sensor_data[[#This Row],[EC]])</f>
        <v>27.06</v>
      </c>
      <c r="S2095" t="str">
        <f>IF(sensor_data[[#This Row],[Filled Energy Consumption]]&gt;AVERAGE(sensor_data[Filled Energy Consumption]), "High", "Low")</f>
        <v>High</v>
      </c>
      <c r="T2095" t="s">
        <v>456</v>
      </c>
      <c r="U2095" t="b">
        <v>1</v>
      </c>
      <c r="V2095">
        <v>11</v>
      </c>
      <c r="W2095">
        <v>1</v>
      </c>
      <c r="X2095" t="s">
        <v>19</v>
      </c>
    </row>
    <row r="2096" spans="1:24" x14ac:dyDescent="0.3">
      <c r="A2096" s="1">
        <v>45643.047858796293</v>
      </c>
      <c r="B2096" s="1" t="str">
        <f>TEXT(sensor_data[[#This Row],[Timestamp]], "MMMM")</f>
        <v>December</v>
      </c>
      <c r="C20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96" s="2">
        <f>MONTH(sensor_data[[#This Row],[Timestamp]])</f>
        <v>12</v>
      </c>
      <c r="E2096" s="2">
        <f>DAY(sensor_data[[#This Row],[Timestamp]])</f>
        <v>17</v>
      </c>
      <c r="F2096" t="s">
        <v>596</v>
      </c>
      <c r="H2096">
        <v>37.700000000000003</v>
      </c>
      <c r="I2096">
        <v>34.5</v>
      </c>
      <c r="J2096" t="b">
        <v>0</v>
      </c>
      <c r="K2096">
        <v>2</v>
      </c>
      <c r="L2096" t="str">
        <f>IF(sensor_data[[#This Row],[HVAC Setting]]&lt;=2, "Low", IF(sensor_data[[#This Row],[HVAC Setting]]=3, "Normal", "High"))</f>
        <v>Low</v>
      </c>
      <c r="M2096">
        <v>12</v>
      </c>
      <c r="N2096">
        <v>12</v>
      </c>
      <c r="O2096">
        <f>(sensor_data[[#This Row],[Energy Consumption]]-AVERAGE(sensor_data[Energy Consumption]))/_xlfn.STDEV.P(sensor_data[Energy Consumption])</f>
        <v>-0.10932317959124485</v>
      </c>
      <c r="P2096" t="str">
        <f>IF(ABS(sensor_data[[#This Row],[z_zcore]])&gt;3, "Outlier", "Normal")</f>
        <v>Normal</v>
      </c>
      <c r="Q2096">
        <f>AVERAGEIF(sensor_data[Unit ID], sensor_data[[#This Row],[Unit ID]], sensor_data[EC])</f>
        <v>17.773888888888891</v>
      </c>
      <c r="R2096">
        <f>IF(ISBLANK(sensor_data[[#This Row],[EC]]), sensor_data[[#This Row],[average]], sensor_data[[#This Row],[EC]])</f>
        <v>12</v>
      </c>
      <c r="S2096" t="str">
        <f>IF(sensor_data[[#This Row],[Filled Energy Consumption]]&gt;AVERAGE(sensor_data[Filled Energy Consumption]), "High", "Low")</f>
        <v>Low</v>
      </c>
      <c r="T2096" t="s">
        <v>21</v>
      </c>
      <c r="U2096" t="b">
        <v>0</v>
      </c>
      <c r="V2096">
        <v>9</v>
      </c>
      <c r="W2096">
        <v>0</v>
      </c>
      <c r="X2096" t="s">
        <v>17</v>
      </c>
    </row>
    <row r="2097" spans="1:24" x14ac:dyDescent="0.3">
      <c r="A2097" s="1">
        <v>45330.564189814817</v>
      </c>
      <c r="B2097" s="1" t="str">
        <f>TEXT(sensor_data[[#This Row],[Timestamp]], "MMMM")</f>
        <v>February</v>
      </c>
      <c r="C20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097" s="2">
        <f>MONTH(sensor_data[[#This Row],[Timestamp]])</f>
        <v>2</v>
      </c>
      <c r="E2097" s="2">
        <f>DAY(sensor_data[[#This Row],[Timestamp]])</f>
        <v>8</v>
      </c>
      <c r="F2097" t="s">
        <v>596</v>
      </c>
      <c r="H2097">
        <v>48.6</v>
      </c>
      <c r="I2097">
        <v>27</v>
      </c>
      <c r="J2097" t="b">
        <v>1</v>
      </c>
      <c r="K2097">
        <v>4</v>
      </c>
      <c r="L2097" t="str">
        <f>IF(sensor_data[[#This Row],[HVAC Setting]]&lt;=2, "Low", IF(sensor_data[[#This Row],[HVAC Setting]]=3, "Normal", "High"))</f>
        <v>High</v>
      </c>
      <c r="M2097">
        <v>23.76</v>
      </c>
      <c r="N2097">
        <v>23.76</v>
      </c>
      <c r="O2097">
        <f>(sensor_data[[#This Row],[Energy Consumption]]-AVERAGE(sensor_data[Energy Consumption]))/_xlfn.STDEV.P(sensor_data[Energy Consumption])</f>
        <v>2.7425840247128973E-2</v>
      </c>
      <c r="P2097" t="str">
        <f>IF(ABS(sensor_data[[#This Row],[z_zcore]])&gt;3, "Outlier", "Normal")</f>
        <v>Normal</v>
      </c>
      <c r="Q2097">
        <f>AVERAGEIF(sensor_data[Unit ID], sensor_data[[#This Row],[Unit ID]], sensor_data[EC])</f>
        <v>17.773888888888891</v>
      </c>
      <c r="R2097">
        <f>IF(ISBLANK(sensor_data[[#This Row],[EC]]), sensor_data[[#This Row],[average]], sensor_data[[#This Row],[EC]])</f>
        <v>23.76</v>
      </c>
      <c r="S2097" t="str">
        <f>IF(sensor_data[[#This Row],[Filled Energy Consumption]]&gt;AVERAGE(sensor_data[Filled Energy Consumption]), "High", "Low")</f>
        <v>High</v>
      </c>
      <c r="T2097" t="s">
        <v>33</v>
      </c>
      <c r="U2097" t="b">
        <v>1</v>
      </c>
      <c r="V2097">
        <v>14</v>
      </c>
      <c r="W2097">
        <v>0</v>
      </c>
      <c r="X2097" t="s">
        <v>14</v>
      </c>
    </row>
    <row r="2098" spans="1:24" x14ac:dyDescent="0.3">
      <c r="A2098" s="1">
        <v>45396.95784722222</v>
      </c>
      <c r="B2098" s="1" t="str">
        <f>TEXT(sensor_data[[#This Row],[Timestamp]], "MMMM")</f>
        <v>April</v>
      </c>
      <c r="C20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98" s="2">
        <f>MONTH(sensor_data[[#This Row],[Timestamp]])</f>
        <v>4</v>
      </c>
      <c r="E2098" s="2">
        <f>DAY(sensor_data[[#This Row],[Timestamp]])</f>
        <v>14</v>
      </c>
      <c r="F2098" t="s">
        <v>596</v>
      </c>
      <c r="H2098">
        <v>71.400000000000006</v>
      </c>
      <c r="I2098">
        <v>45.2</v>
      </c>
      <c r="J2098" t="b">
        <v>0</v>
      </c>
      <c r="K2098">
        <v>2.5</v>
      </c>
      <c r="L2098" t="str">
        <f>IF(sensor_data[[#This Row],[HVAC Setting]]&lt;=2, "Low", IF(sensor_data[[#This Row],[HVAC Setting]]=3, "Normal", "High"))</f>
        <v>High</v>
      </c>
      <c r="M2098">
        <v>13.12</v>
      </c>
      <c r="N2098">
        <v>13.12</v>
      </c>
      <c r="O2098">
        <f>(sensor_data[[#This Row],[Energy Consumption]]-AVERAGE(sensor_data[Energy Consumption]))/_xlfn.STDEV.P(sensor_data[Energy Consumption])</f>
        <v>-9.6299463416161649E-2</v>
      </c>
      <c r="P2098" t="str">
        <f>IF(ABS(sensor_data[[#This Row],[z_zcore]])&gt;3, "Outlier", "Normal")</f>
        <v>Normal</v>
      </c>
      <c r="Q2098">
        <f>AVERAGEIF(sensor_data[Unit ID], sensor_data[[#This Row],[Unit ID]], sensor_data[EC])</f>
        <v>17.773888888888891</v>
      </c>
      <c r="R2098">
        <f>IF(ISBLANK(sensor_data[[#This Row],[EC]]), sensor_data[[#This Row],[average]], sensor_data[[#This Row],[EC]])</f>
        <v>13.12</v>
      </c>
      <c r="S2098" t="str">
        <f>IF(sensor_data[[#This Row],[Filled Energy Consumption]]&gt;AVERAGE(sensor_data[Filled Energy Consumption]), "High", "Low")</f>
        <v>Low</v>
      </c>
      <c r="T2098" t="s">
        <v>203</v>
      </c>
      <c r="U2098" t="b">
        <v>0</v>
      </c>
      <c r="V2098">
        <v>13</v>
      </c>
      <c r="W2098">
        <v>0</v>
      </c>
      <c r="X2098" t="s">
        <v>14</v>
      </c>
    </row>
    <row r="2099" spans="1:24" x14ac:dyDescent="0.3">
      <c r="A2099" s="1">
        <v>45608.172013888892</v>
      </c>
      <c r="B2099" s="1" t="str">
        <f>TEXT(sensor_data[[#This Row],[Timestamp]], "MMMM")</f>
        <v>November</v>
      </c>
      <c r="C20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099" s="2">
        <f>MONTH(sensor_data[[#This Row],[Timestamp]])</f>
        <v>11</v>
      </c>
      <c r="E2099" s="2">
        <f>DAY(sensor_data[[#This Row],[Timestamp]])</f>
        <v>12</v>
      </c>
      <c r="F2099" t="s">
        <v>596</v>
      </c>
      <c r="H2099">
        <v>62.1</v>
      </c>
      <c r="I2099">
        <v>41.5</v>
      </c>
      <c r="J2099" t="b">
        <v>1</v>
      </c>
      <c r="K2099">
        <v>2</v>
      </c>
      <c r="L2099" t="str">
        <f>IF(sensor_data[[#This Row],[HVAC Setting]]&lt;=2, "Low", IF(sensor_data[[#This Row],[HVAC Setting]]=3, "Normal", "High"))</f>
        <v>Low</v>
      </c>
      <c r="O2099">
        <f>(sensor_data[[#This Row],[Energy Consumption]]-AVERAGE(sensor_data[Energy Consumption]))/_xlfn.STDEV.P(sensor_data[Energy Consumption])</f>
        <v>-0.24886299575285079</v>
      </c>
      <c r="P2099" t="str">
        <f>IF(ABS(sensor_data[[#This Row],[z_zcore]])&gt;3, "Outlier", "Normal")</f>
        <v>Normal</v>
      </c>
      <c r="Q2099">
        <f>AVERAGEIF(sensor_data[Unit ID], sensor_data[[#This Row],[Unit ID]], sensor_data[EC])</f>
        <v>17.773888888888891</v>
      </c>
      <c r="R2099">
        <f>IF(ISBLANK(sensor_data[[#This Row],[EC]]), sensor_data[[#This Row],[average]], sensor_data[[#This Row],[EC]])</f>
        <v>17.773888888888891</v>
      </c>
      <c r="S2099" t="str">
        <f>IF(sensor_data[[#This Row],[Filled Energy Consumption]]&gt;AVERAGE(sensor_data[Filled Energy Consumption]), "High", "Low")</f>
        <v>Low</v>
      </c>
      <c r="T2099" t="s">
        <v>527</v>
      </c>
      <c r="U2099" t="b">
        <v>1</v>
      </c>
      <c r="V2099">
        <v>7</v>
      </c>
      <c r="W2099">
        <v>1</v>
      </c>
      <c r="X2099" t="s">
        <v>17</v>
      </c>
    </row>
    <row r="2100" spans="1:24" x14ac:dyDescent="0.3">
      <c r="A2100" s="1">
        <v>45417.21707175926</v>
      </c>
      <c r="B2100" s="1" t="str">
        <f>TEXT(sensor_data[[#This Row],[Timestamp]], "MMMM")</f>
        <v>May</v>
      </c>
      <c r="C21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00" s="2">
        <f>MONTH(sensor_data[[#This Row],[Timestamp]])</f>
        <v>5</v>
      </c>
      <c r="E2100" s="2">
        <f>DAY(sensor_data[[#This Row],[Timestamp]])</f>
        <v>5</v>
      </c>
      <c r="F2100" t="s">
        <v>596</v>
      </c>
      <c r="H2100">
        <v>64.5</v>
      </c>
      <c r="I2100">
        <v>50.8</v>
      </c>
      <c r="J2100" t="b">
        <v>1</v>
      </c>
      <c r="K2100">
        <v>2.5</v>
      </c>
      <c r="L2100" t="str">
        <f>IF(sensor_data[[#This Row],[HVAC Setting]]&lt;=2, "Low", IF(sensor_data[[#This Row],[HVAC Setting]]=3, "Normal", "High"))</f>
        <v>High</v>
      </c>
      <c r="O2100">
        <f>(sensor_data[[#This Row],[Energy Consumption]]-AVERAGE(sensor_data[Energy Consumption]))/_xlfn.STDEV.P(sensor_data[Energy Consumption])</f>
        <v>-0.24886299575285079</v>
      </c>
      <c r="P2100" t="str">
        <f>IF(ABS(sensor_data[[#This Row],[z_zcore]])&gt;3, "Outlier", "Normal")</f>
        <v>Normal</v>
      </c>
      <c r="Q2100">
        <f>AVERAGEIF(sensor_data[Unit ID], sensor_data[[#This Row],[Unit ID]], sensor_data[EC])</f>
        <v>17.773888888888891</v>
      </c>
      <c r="R2100">
        <f>IF(ISBLANK(sensor_data[[#This Row],[EC]]), sensor_data[[#This Row],[average]], sensor_data[[#This Row],[EC]])</f>
        <v>17.773888888888891</v>
      </c>
      <c r="S2100" t="str">
        <f>IF(sensor_data[[#This Row],[Filled Energy Consumption]]&gt;AVERAGE(sensor_data[Filled Energy Consumption]), "High", "Low")</f>
        <v>Low</v>
      </c>
      <c r="T2100" t="s">
        <v>487</v>
      </c>
      <c r="U2100" t="b">
        <v>1</v>
      </c>
      <c r="V2100">
        <v>16</v>
      </c>
      <c r="W2100">
        <v>0</v>
      </c>
      <c r="X2100" t="s">
        <v>14</v>
      </c>
    </row>
    <row r="2101" spans="1:24" x14ac:dyDescent="0.3">
      <c r="A2101" s="1">
        <v>45431.250289351854</v>
      </c>
      <c r="B2101" s="1" t="str">
        <f>TEXT(sensor_data[[#This Row],[Timestamp]], "MMMM")</f>
        <v>May</v>
      </c>
      <c r="C21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01" s="2">
        <f>MONTH(sensor_data[[#This Row],[Timestamp]])</f>
        <v>5</v>
      </c>
      <c r="E2101" s="2">
        <f>DAY(sensor_data[[#This Row],[Timestamp]])</f>
        <v>19</v>
      </c>
      <c r="F2101" t="s">
        <v>596</v>
      </c>
      <c r="H2101">
        <v>64</v>
      </c>
      <c r="I2101">
        <v>49.4</v>
      </c>
      <c r="J2101" t="b">
        <v>1</v>
      </c>
      <c r="K2101">
        <v>2.5</v>
      </c>
      <c r="L2101" t="str">
        <f>IF(sensor_data[[#This Row],[HVAC Setting]]&lt;=2, "Low", IF(sensor_data[[#This Row],[HVAC Setting]]=3, "Normal", "High"))</f>
        <v>High</v>
      </c>
      <c r="M2101">
        <v>16.36</v>
      </c>
      <c r="N2101">
        <v>16.36</v>
      </c>
      <c r="O2101">
        <f>(sensor_data[[#This Row],[Energy Consumption]]-AVERAGE(sensor_data[Energy Consumption]))/_xlfn.STDEV.P(sensor_data[Energy Consumption])</f>
        <v>-5.8623713052528038E-2</v>
      </c>
      <c r="P2101" t="str">
        <f>IF(ABS(sensor_data[[#This Row],[z_zcore]])&gt;3, "Outlier", "Normal")</f>
        <v>Normal</v>
      </c>
      <c r="Q2101">
        <f>AVERAGEIF(sensor_data[Unit ID], sensor_data[[#This Row],[Unit ID]], sensor_data[EC])</f>
        <v>17.773888888888891</v>
      </c>
      <c r="R2101">
        <f>IF(ISBLANK(sensor_data[[#This Row],[EC]]), sensor_data[[#This Row],[average]], sensor_data[[#This Row],[EC]])</f>
        <v>16.36</v>
      </c>
      <c r="S2101" t="str">
        <f>IF(sensor_data[[#This Row],[Filled Energy Consumption]]&gt;AVERAGE(sensor_data[Filled Energy Consumption]), "High", "Low")</f>
        <v>Low</v>
      </c>
      <c r="T2101" t="s">
        <v>437</v>
      </c>
      <c r="U2101" t="b">
        <v>1</v>
      </c>
      <c r="V2101">
        <v>4</v>
      </c>
      <c r="W2101">
        <v>0</v>
      </c>
      <c r="X2101" t="s">
        <v>19</v>
      </c>
    </row>
    <row r="2102" spans="1:24" x14ac:dyDescent="0.3">
      <c r="A2102" s="1">
        <v>45549.506516203706</v>
      </c>
      <c r="B2102" s="1" t="str">
        <f>TEXT(sensor_data[[#This Row],[Timestamp]], "MMMM")</f>
        <v>September</v>
      </c>
      <c r="C21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02" s="2">
        <f>MONTH(sensor_data[[#This Row],[Timestamp]])</f>
        <v>9</v>
      </c>
      <c r="E2102" s="2">
        <f>DAY(sensor_data[[#This Row],[Timestamp]])</f>
        <v>14</v>
      </c>
      <c r="F2102" t="s">
        <v>597</v>
      </c>
      <c r="H2102">
        <v>70.2</v>
      </c>
      <c r="I2102">
        <v>32.1</v>
      </c>
      <c r="J2102" t="b">
        <v>0</v>
      </c>
      <c r="K2102">
        <v>3.5</v>
      </c>
      <c r="L2102" t="str">
        <f>IF(sensor_data[[#This Row],[HVAC Setting]]&lt;=2, "Low", IF(sensor_data[[#This Row],[HVAC Setting]]=3, "Normal", "High"))</f>
        <v>High</v>
      </c>
      <c r="M2102">
        <v>19.43</v>
      </c>
      <c r="N2102">
        <v>19.43</v>
      </c>
      <c r="O2102">
        <f>(sensor_data[[#This Row],[Energy Consumption]]-AVERAGE(sensor_data[Energy Consumption]))/_xlfn.STDEV.P(sensor_data[Energy Consumption])</f>
        <v>-2.2924776751183856E-2</v>
      </c>
      <c r="P2102" t="str">
        <f>IF(ABS(sensor_data[[#This Row],[z_zcore]])&gt;3, "Outlier", "Normal")</f>
        <v>Normal</v>
      </c>
      <c r="Q2102">
        <f>AVERAGEIF(sensor_data[Unit ID], sensor_data[[#This Row],[Unit ID]], sensor_data[EC])</f>
        <v>17.811052631578946</v>
      </c>
      <c r="R2102">
        <f>IF(ISBLANK(sensor_data[[#This Row],[EC]]), sensor_data[[#This Row],[average]], sensor_data[[#This Row],[EC]])</f>
        <v>19.43</v>
      </c>
      <c r="S2102" t="str">
        <f>IF(sensor_data[[#This Row],[Filled Energy Consumption]]&gt;AVERAGE(sensor_data[Filled Energy Consumption]), "High", "Low")</f>
        <v>High</v>
      </c>
      <c r="T2102" t="s">
        <v>466</v>
      </c>
      <c r="U2102" t="b">
        <v>0</v>
      </c>
      <c r="V2102">
        <v>1</v>
      </c>
      <c r="W2102">
        <v>0</v>
      </c>
      <c r="X2102" t="s">
        <v>17</v>
      </c>
    </row>
    <row r="2103" spans="1:24" x14ac:dyDescent="0.3">
      <c r="A2103" s="1">
        <v>45504.090289351851</v>
      </c>
      <c r="B2103" s="1" t="str">
        <f>TEXT(sensor_data[[#This Row],[Timestamp]], "MMMM")</f>
        <v>July</v>
      </c>
      <c r="C21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03" s="2">
        <f>MONTH(sensor_data[[#This Row],[Timestamp]])</f>
        <v>7</v>
      </c>
      <c r="E2103" s="2">
        <f>DAY(sensor_data[[#This Row],[Timestamp]])</f>
        <v>31</v>
      </c>
      <c r="F2103" t="s">
        <v>597</v>
      </c>
      <c r="H2103">
        <v>93.9</v>
      </c>
      <c r="I2103">
        <v>64.2</v>
      </c>
      <c r="J2103" t="b">
        <v>1</v>
      </c>
      <c r="K2103">
        <v>2</v>
      </c>
      <c r="L2103" t="str">
        <f>IF(sensor_data[[#This Row],[HVAC Setting]]&lt;=2, "Low", IF(sensor_data[[#This Row],[HVAC Setting]]=3, "Normal", "High"))</f>
        <v>Low</v>
      </c>
      <c r="M2103">
        <v>14.17</v>
      </c>
      <c r="N2103">
        <v>14.17</v>
      </c>
      <c r="O2103">
        <f>(sensor_data[[#This Row],[Energy Consumption]]-AVERAGE(sensor_data[Energy Consumption]))/_xlfn.STDEV.P(sensor_data[Energy Consumption])</f>
        <v>-8.4089729502021121E-2</v>
      </c>
      <c r="P2103" t="str">
        <f>IF(ABS(sensor_data[[#This Row],[z_zcore]])&gt;3, "Outlier", "Normal")</f>
        <v>Normal</v>
      </c>
      <c r="Q2103">
        <f>AVERAGEIF(sensor_data[Unit ID], sensor_data[[#This Row],[Unit ID]], sensor_data[EC])</f>
        <v>17.811052631578946</v>
      </c>
      <c r="R2103">
        <f>IF(ISBLANK(sensor_data[[#This Row],[EC]]), sensor_data[[#This Row],[average]], sensor_data[[#This Row],[EC]])</f>
        <v>14.17</v>
      </c>
      <c r="S2103" t="str">
        <f>IF(sensor_data[[#This Row],[Filled Energy Consumption]]&gt;AVERAGE(sensor_data[Filled Energy Consumption]), "High", "Low")</f>
        <v>Low</v>
      </c>
      <c r="T2103" t="s">
        <v>453</v>
      </c>
      <c r="U2103" t="b">
        <v>1</v>
      </c>
      <c r="V2103">
        <v>1</v>
      </c>
      <c r="W2103">
        <v>0</v>
      </c>
      <c r="X2103" t="s">
        <v>19</v>
      </c>
    </row>
    <row r="2104" spans="1:24" x14ac:dyDescent="0.3">
      <c r="A2104" s="1">
        <v>45525.375798611109</v>
      </c>
      <c r="B2104" s="1" t="str">
        <f>TEXT(sensor_data[[#This Row],[Timestamp]], "MMMM")</f>
        <v>August</v>
      </c>
      <c r="C21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04" s="2">
        <f>MONTH(sensor_data[[#This Row],[Timestamp]])</f>
        <v>8</v>
      </c>
      <c r="E2104" s="2">
        <f>DAY(sensor_data[[#This Row],[Timestamp]])</f>
        <v>21</v>
      </c>
      <c r="F2104" t="s">
        <v>597</v>
      </c>
      <c r="H2104">
        <v>84.6</v>
      </c>
      <c r="I2104">
        <v>50.7</v>
      </c>
      <c r="J2104" t="b">
        <v>0</v>
      </c>
      <c r="K2104">
        <v>4</v>
      </c>
      <c r="L2104" t="str">
        <f>IF(sensor_data[[#This Row],[HVAC Setting]]&lt;=2, "Low", IF(sensor_data[[#This Row],[HVAC Setting]]=3, "Normal", "High"))</f>
        <v>High</v>
      </c>
      <c r="M2104">
        <v>21</v>
      </c>
      <c r="N2104">
        <v>21</v>
      </c>
      <c r="O2104">
        <f>(sensor_data[[#This Row],[Energy Consumption]]-AVERAGE(sensor_data[Energy Consumption]))/_xlfn.STDEV.P(sensor_data[Energy Consumption])</f>
        <v>-4.6683174700404085E-3</v>
      </c>
      <c r="P2104" t="str">
        <f>IF(ABS(sensor_data[[#This Row],[z_zcore]])&gt;3, "Outlier", "Normal")</f>
        <v>Normal</v>
      </c>
      <c r="Q2104">
        <f>AVERAGEIF(sensor_data[Unit ID], sensor_data[[#This Row],[Unit ID]], sensor_data[EC])</f>
        <v>17.811052631578946</v>
      </c>
      <c r="R2104">
        <f>IF(ISBLANK(sensor_data[[#This Row],[EC]]), sensor_data[[#This Row],[average]], sensor_data[[#This Row],[EC]])</f>
        <v>21</v>
      </c>
      <c r="S2104" t="str">
        <f>IF(sensor_data[[#This Row],[Filled Energy Consumption]]&gt;AVERAGE(sensor_data[Filled Energy Consumption]), "High", "Low")</f>
        <v>High</v>
      </c>
      <c r="T2104" t="s">
        <v>320</v>
      </c>
      <c r="U2104" t="b">
        <v>0</v>
      </c>
      <c r="V2104">
        <v>23</v>
      </c>
      <c r="W2104">
        <v>0</v>
      </c>
      <c r="X2104" t="s">
        <v>19</v>
      </c>
    </row>
    <row r="2105" spans="1:24" x14ac:dyDescent="0.3">
      <c r="A2105" s="1">
        <v>45610.889953703707</v>
      </c>
      <c r="B2105" s="1" t="str">
        <f>TEXT(sensor_data[[#This Row],[Timestamp]], "MMMM")</f>
        <v>November</v>
      </c>
      <c r="C21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05" s="2">
        <f>MONTH(sensor_data[[#This Row],[Timestamp]])</f>
        <v>11</v>
      </c>
      <c r="E2105" s="2">
        <f>DAY(sensor_data[[#This Row],[Timestamp]])</f>
        <v>14</v>
      </c>
      <c r="F2105" t="s">
        <v>597</v>
      </c>
      <c r="H2105">
        <v>76.3</v>
      </c>
      <c r="I2105">
        <v>56.2</v>
      </c>
      <c r="J2105" t="b">
        <v>1</v>
      </c>
      <c r="K2105">
        <v>5</v>
      </c>
      <c r="L2105" t="str">
        <f>IF(sensor_data[[#This Row],[HVAC Setting]]&lt;=2, "Low", IF(sensor_data[[#This Row],[HVAC Setting]]=3, "Normal", "High"))</f>
        <v>High</v>
      </c>
      <c r="M2105">
        <v>27.48</v>
      </c>
      <c r="N2105">
        <v>27.48</v>
      </c>
      <c r="O2105">
        <f>(sensor_data[[#This Row],[Energy Consumption]]-AVERAGE(sensor_data[Energy Consumption]))/_xlfn.STDEV.P(sensor_data[Energy Consumption])</f>
        <v>7.0683183257226792E-2</v>
      </c>
      <c r="P2105" t="str">
        <f>IF(ABS(sensor_data[[#This Row],[z_zcore]])&gt;3, "Outlier", "Normal")</f>
        <v>Normal</v>
      </c>
      <c r="Q2105">
        <f>AVERAGEIF(sensor_data[Unit ID], sensor_data[[#This Row],[Unit ID]], sensor_data[EC])</f>
        <v>17.811052631578946</v>
      </c>
      <c r="R2105">
        <f>IF(ISBLANK(sensor_data[[#This Row],[EC]]), sensor_data[[#This Row],[average]], sensor_data[[#This Row],[EC]])</f>
        <v>27.48</v>
      </c>
      <c r="S2105" t="str">
        <f>IF(sensor_data[[#This Row],[Filled Energy Consumption]]&gt;AVERAGE(sensor_data[Filled Energy Consumption]), "High", "Low")</f>
        <v>High</v>
      </c>
      <c r="T2105" t="s">
        <v>64</v>
      </c>
      <c r="U2105" t="b">
        <v>1</v>
      </c>
      <c r="V2105">
        <v>20</v>
      </c>
      <c r="W2105">
        <v>1</v>
      </c>
      <c r="X2105" t="s">
        <v>14</v>
      </c>
    </row>
    <row r="2106" spans="1:24" x14ac:dyDescent="0.3">
      <c r="A2106" s="1">
        <v>45497.206932870373</v>
      </c>
      <c r="B2106" s="1" t="str">
        <f>TEXT(sensor_data[[#This Row],[Timestamp]], "MMMM")</f>
        <v>July</v>
      </c>
      <c r="C21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06" s="2">
        <f>MONTH(sensor_data[[#This Row],[Timestamp]])</f>
        <v>7</v>
      </c>
      <c r="E2106" s="2">
        <f>DAY(sensor_data[[#This Row],[Timestamp]])</f>
        <v>24</v>
      </c>
      <c r="F2106" t="s">
        <v>597</v>
      </c>
      <c r="H2106">
        <v>89.3</v>
      </c>
      <c r="I2106">
        <v>56</v>
      </c>
      <c r="J2106" t="b">
        <v>1</v>
      </c>
      <c r="K2106">
        <v>2</v>
      </c>
      <c r="L2106" t="str">
        <f>IF(sensor_data[[#This Row],[HVAC Setting]]&lt;=2, "Low", IF(sensor_data[[#This Row],[HVAC Setting]]=3, "Normal", "High"))</f>
        <v>Low</v>
      </c>
      <c r="M2106">
        <v>14.84</v>
      </c>
      <c r="N2106">
        <v>14.84</v>
      </c>
      <c r="O2106">
        <f>(sensor_data[[#This Row],[Energy Consumption]]-AVERAGE(sensor_data[Energy Consumption]))/_xlfn.STDEV.P(sensor_data[Energy Consumption])</f>
        <v>-7.6298756432998119E-2</v>
      </c>
      <c r="P2106" t="str">
        <f>IF(ABS(sensor_data[[#This Row],[z_zcore]])&gt;3, "Outlier", "Normal")</f>
        <v>Normal</v>
      </c>
      <c r="Q2106">
        <f>AVERAGEIF(sensor_data[Unit ID], sensor_data[[#This Row],[Unit ID]], sensor_data[EC])</f>
        <v>17.811052631578946</v>
      </c>
      <c r="R2106">
        <f>IF(ISBLANK(sensor_data[[#This Row],[EC]]), sensor_data[[#This Row],[average]], sensor_data[[#This Row],[EC]])</f>
        <v>14.84</v>
      </c>
      <c r="S2106" t="str">
        <f>IF(sensor_data[[#This Row],[Filled Energy Consumption]]&gt;AVERAGE(sensor_data[Filled Energy Consumption]), "High", "Low")</f>
        <v>Low</v>
      </c>
      <c r="T2106" t="s">
        <v>56</v>
      </c>
      <c r="U2106" t="b">
        <v>1</v>
      </c>
      <c r="V2106">
        <v>15</v>
      </c>
      <c r="W2106">
        <v>1</v>
      </c>
      <c r="X2106" t="s">
        <v>14</v>
      </c>
    </row>
    <row r="2107" spans="1:24" x14ac:dyDescent="0.3">
      <c r="A2107" s="1">
        <v>45374.681018518517</v>
      </c>
      <c r="B2107" s="1" t="str">
        <f>TEXT(sensor_data[[#This Row],[Timestamp]], "MMMM")</f>
        <v>March</v>
      </c>
      <c r="C21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07" s="2">
        <f>MONTH(sensor_data[[#This Row],[Timestamp]])</f>
        <v>3</v>
      </c>
      <c r="E2107" s="2">
        <f>DAY(sensor_data[[#This Row],[Timestamp]])</f>
        <v>23</v>
      </c>
      <c r="F2107" t="s">
        <v>597</v>
      </c>
      <c r="H2107">
        <v>68.3</v>
      </c>
      <c r="I2107">
        <v>34.9</v>
      </c>
      <c r="J2107" t="b">
        <v>0</v>
      </c>
      <c r="K2107">
        <v>3.5</v>
      </c>
      <c r="L2107" t="str">
        <f>IF(sensor_data[[#This Row],[HVAC Setting]]&lt;=2, "Low", IF(sensor_data[[#This Row],[HVAC Setting]]=3, "Normal", "High"))</f>
        <v>High</v>
      </c>
      <c r="M2107">
        <v>18.38</v>
      </c>
      <c r="N2107">
        <v>18.38</v>
      </c>
      <c r="O2107">
        <f>(sensor_data[[#This Row],[Energy Consumption]]-AVERAGE(sensor_data[Energy Consumption]))/_xlfn.STDEV.P(sensor_data[Energy Consumption])</f>
        <v>-3.513451066532438E-2</v>
      </c>
      <c r="P2107" t="str">
        <f>IF(ABS(sensor_data[[#This Row],[z_zcore]])&gt;3, "Outlier", "Normal")</f>
        <v>Normal</v>
      </c>
      <c r="Q2107">
        <f>AVERAGEIF(sensor_data[Unit ID], sensor_data[[#This Row],[Unit ID]], sensor_data[EC])</f>
        <v>17.811052631578946</v>
      </c>
      <c r="R2107">
        <f>IF(ISBLANK(sensor_data[[#This Row],[EC]]), sensor_data[[#This Row],[average]], sensor_data[[#This Row],[EC]])</f>
        <v>18.38</v>
      </c>
      <c r="S2107" t="str">
        <f>IF(sensor_data[[#This Row],[Filled Energy Consumption]]&gt;AVERAGE(sensor_data[Filled Energy Consumption]), "High", "Low")</f>
        <v>High</v>
      </c>
      <c r="T2107" t="s">
        <v>463</v>
      </c>
      <c r="U2107" t="b">
        <v>0</v>
      </c>
      <c r="V2107">
        <v>3</v>
      </c>
      <c r="W2107">
        <v>1</v>
      </c>
      <c r="X2107" t="s">
        <v>17</v>
      </c>
    </row>
    <row r="2108" spans="1:24" x14ac:dyDescent="0.3">
      <c r="A2108" s="1">
        <v>45454.980798611112</v>
      </c>
      <c r="B2108" s="1" t="str">
        <f>TEXT(sensor_data[[#This Row],[Timestamp]], "MMMM")</f>
        <v>June</v>
      </c>
      <c r="C21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08" s="2">
        <f>MONTH(sensor_data[[#This Row],[Timestamp]])</f>
        <v>6</v>
      </c>
      <c r="E2108" s="2">
        <f>DAY(sensor_data[[#This Row],[Timestamp]])</f>
        <v>11</v>
      </c>
      <c r="F2108" t="s">
        <v>597</v>
      </c>
      <c r="H2108">
        <v>82.7</v>
      </c>
      <c r="I2108">
        <v>49.9</v>
      </c>
      <c r="J2108" t="b">
        <v>0</v>
      </c>
      <c r="K2108">
        <v>3</v>
      </c>
      <c r="L2108" t="str">
        <f>IF(sensor_data[[#This Row],[HVAC Setting]]&lt;=2, "Low", IF(sensor_data[[#This Row],[HVAC Setting]]=3, "Normal", "High"))</f>
        <v>Normal</v>
      </c>
      <c r="M2108">
        <v>15</v>
      </c>
      <c r="N2108">
        <v>15</v>
      </c>
      <c r="O2108">
        <f>(sensor_data[[#This Row],[Energy Consumption]]-AVERAGE(sensor_data[Energy Consumption]))/_xlfn.STDEV.P(sensor_data[Energy Consumption])</f>
        <v>-7.4438225550843368E-2</v>
      </c>
      <c r="P2108" t="str">
        <f>IF(ABS(sensor_data[[#This Row],[z_zcore]])&gt;3, "Outlier", "Normal")</f>
        <v>Normal</v>
      </c>
      <c r="Q2108">
        <f>AVERAGEIF(sensor_data[Unit ID], sensor_data[[#This Row],[Unit ID]], sensor_data[EC])</f>
        <v>17.811052631578946</v>
      </c>
      <c r="R2108">
        <f>IF(ISBLANK(sensor_data[[#This Row],[EC]]), sensor_data[[#This Row],[average]], sensor_data[[#This Row],[EC]])</f>
        <v>15</v>
      </c>
      <c r="S2108" t="str">
        <f>IF(sensor_data[[#This Row],[Filled Energy Consumption]]&gt;AVERAGE(sensor_data[Filled Energy Consumption]), "High", "Low")</f>
        <v>Low</v>
      </c>
      <c r="T2108" t="s">
        <v>432</v>
      </c>
      <c r="U2108" t="b">
        <v>0</v>
      </c>
      <c r="V2108">
        <v>23</v>
      </c>
      <c r="W2108">
        <v>1</v>
      </c>
      <c r="X2108" t="s">
        <v>19</v>
      </c>
    </row>
    <row r="2109" spans="1:24" x14ac:dyDescent="0.3">
      <c r="A2109" s="1">
        <v>45425.372187499997</v>
      </c>
      <c r="B2109" s="1" t="str">
        <f>TEXT(sensor_data[[#This Row],[Timestamp]], "MMMM")</f>
        <v>May</v>
      </c>
      <c r="C21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09" s="2">
        <f>MONTH(sensor_data[[#This Row],[Timestamp]])</f>
        <v>5</v>
      </c>
      <c r="E2109" s="2">
        <f>DAY(sensor_data[[#This Row],[Timestamp]])</f>
        <v>13</v>
      </c>
      <c r="F2109" t="s">
        <v>597</v>
      </c>
      <c r="H2109">
        <v>72</v>
      </c>
      <c r="I2109">
        <v>32.6</v>
      </c>
      <c r="J2109" t="b">
        <v>0</v>
      </c>
      <c r="K2109">
        <v>1</v>
      </c>
      <c r="L2109" t="str">
        <f>IF(sensor_data[[#This Row],[HVAC Setting]]&lt;=2, "Low", IF(sensor_data[[#This Row],[HVAC Setting]]=3, "Normal", "High"))</f>
        <v>Low</v>
      </c>
      <c r="M2109">
        <v>5</v>
      </c>
      <c r="N2109">
        <v>5</v>
      </c>
      <c r="O2109">
        <f>(sensor_data[[#This Row],[Energy Consumption]]-AVERAGE(sensor_data[Energy Consumption]))/_xlfn.STDEV.P(sensor_data[Energy Consumption])</f>
        <v>-0.19072140568551499</v>
      </c>
      <c r="P2109" t="str">
        <f>IF(ABS(sensor_data[[#This Row],[z_zcore]])&gt;3, "Outlier", "Normal")</f>
        <v>Normal</v>
      </c>
      <c r="Q2109">
        <f>AVERAGEIF(sensor_data[Unit ID], sensor_data[[#This Row],[Unit ID]], sensor_data[EC])</f>
        <v>17.811052631578946</v>
      </c>
      <c r="R2109">
        <f>IF(ISBLANK(sensor_data[[#This Row],[EC]]), sensor_data[[#This Row],[average]], sensor_data[[#This Row],[EC]])</f>
        <v>5</v>
      </c>
      <c r="S2109" t="str">
        <f>IF(sensor_data[[#This Row],[Filled Energy Consumption]]&gt;AVERAGE(sensor_data[Filled Energy Consumption]), "High", "Low")</f>
        <v>Low</v>
      </c>
      <c r="T2109" t="s">
        <v>155</v>
      </c>
      <c r="U2109" t="b">
        <v>0</v>
      </c>
      <c r="V2109">
        <v>17</v>
      </c>
      <c r="W2109">
        <v>0</v>
      </c>
      <c r="X2109" t="s">
        <v>19</v>
      </c>
    </row>
    <row r="2110" spans="1:24" x14ac:dyDescent="0.3">
      <c r="A2110" s="1">
        <v>45302.87295138889</v>
      </c>
      <c r="B2110" s="1" t="str">
        <f>TEXT(sensor_data[[#This Row],[Timestamp]], "MMMM")</f>
        <v>January</v>
      </c>
      <c r="C21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10" s="2">
        <f>MONTH(sensor_data[[#This Row],[Timestamp]])</f>
        <v>1</v>
      </c>
      <c r="E2110" s="2">
        <f>DAY(sensor_data[[#This Row],[Timestamp]])</f>
        <v>11</v>
      </c>
      <c r="F2110" t="s">
        <v>597</v>
      </c>
      <c r="H2110">
        <v>46</v>
      </c>
      <c r="I2110">
        <v>34.6</v>
      </c>
      <c r="J2110" t="b">
        <v>0</v>
      </c>
      <c r="K2110">
        <v>5</v>
      </c>
      <c r="L2110" t="str">
        <f>IF(sensor_data[[#This Row],[HVAC Setting]]&lt;=2, "Low", IF(sensor_data[[#This Row],[HVAC Setting]]=3, "Normal", "High"))</f>
        <v>High</v>
      </c>
      <c r="M2110">
        <v>29.7</v>
      </c>
      <c r="N2110">
        <v>29.7</v>
      </c>
      <c r="O2110">
        <f>(sensor_data[[#This Row],[Energy Consumption]]-AVERAGE(sensor_data[Energy Consumption]))/_xlfn.STDEV.P(sensor_data[Energy Consumption])</f>
        <v>9.6498049247123879E-2</v>
      </c>
      <c r="P2110" t="str">
        <f>IF(ABS(sensor_data[[#This Row],[z_zcore]])&gt;3, "Outlier", "Normal")</f>
        <v>Normal</v>
      </c>
      <c r="Q2110">
        <f>AVERAGEIF(sensor_data[Unit ID], sensor_data[[#This Row],[Unit ID]], sensor_data[EC])</f>
        <v>17.811052631578946</v>
      </c>
      <c r="R2110">
        <f>IF(ISBLANK(sensor_data[[#This Row],[EC]]), sensor_data[[#This Row],[average]], sensor_data[[#This Row],[EC]])</f>
        <v>29.7</v>
      </c>
      <c r="S2110" t="str">
        <f>IF(sensor_data[[#This Row],[Filled Energy Consumption]]&gt;AVERAGE(sensor_data[Filled Energy Consumption]), "High", "Low")</f>
        <v>High</v>
      </c>
      <c r="T2110" t="s">
        <v>598</v>
      </c>
      <c r="U2110" t="b">
        <v>0</v>
      </c>
      <c r="V2110">
        <v>18</v>
      </c>
      <c r="W2110">
        <v>0</v>
      </c>
      <c r="X2110" t="s">
        <v>14</v>
      </c>
    </row>
    <row r="2111" spans="1:24" x14ac:dyDescent="0.3">
      <c r="A2111" s="1">
        <v>45519.411180555559</v>
      </c>
      <c r="B2111" s="1" t="str">
        <f>TEXT(sensor_data[[#This Row],[Timestamp]], "MMMM")</f>
        <v>August</v>
      </c>
      <c r="C21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11" s="2">
        <f>MONTH(sensor_data[[#This Row],[Timestamp]])</f>
        <v>8</v>
      </c>
      <c r="E2111" s="2">
        <f>DAY(sensor_data[[#This Row],[Timestamp]])</f>
        <v>15</v>
      </c>
      <c r="F2111" t="s">
        <v>597</v>
      </c>
      <c r="H2111">
        <v>89.9</v>
      </c>
      <c r="I2111">
        <v>51.1</v>
      </c>
      <c r="J2111" t="b">
        <v>0</v>
      </c>
      <c r="K2111">
        <v>4</v>
      </c>
      <c r="L2111" t="str">
        <f>IF(sensor_data[[#This Row],[HVAC Setting]]&lt;=2, "Low", IF(sensor_data[[#This Row],[HVAC Setting]]=3, "Normal", "High"))</f>
        <v>High</v>
      </c>
      <c r="M2111">
        <v>23</v>
      </c>
      <c r="N2111">
        <v>23</v>
      </c>
      <c r="O2111">
        <f>(sensor_data[[#This Row],[Energy Consumption]]-AVERAGE(sensor_data[Energy Consumption]))/_xlfn.STDEV.P(sensor_data[Energy Consumption])</f>
        <v>1.8588318556893912E-2</v>
      </c>
      <c r="P2111" t="str">
        <f>IF(ABS(sensor_data[[#This Row],[z_zcore]])&gt;3, "Outlier", "Normal")</f>
        <v>Normal</v>
      </c>
      <c r="Q2111">
        <f>AVERAGEIF(sensor_data[Unit ID], sensor_data[[#This Row],[Unit ID]], sensor_data[EC])</f>
        <v>17.811052631578946</v>
      </c>
      <c r="R2111">
        <f>IF(ISBLANK(sensor_data[[#This Row],[EC]]), sensor_data[[#This Row],[average]], sensor_data[[#This Row],[EC]])</f>
        <v>23</v>
      </c>
      <c r="S2111" t="str">
        <f>IF(sensor_data[[#This Row],[Filled Energy Consumption]]&gt;AVERAGE(sensor_data[Filled Energy Consumption]), "High", "Low")</f>
        <v>High</v>
      </c>
      <c r="T2111" t="s">
        <v>140</v>
      </c>
      <c r="U2111" t="b">
        <v>0</v>
      </c>
      <c r="V2111">
        <v>11</v>
      </c>
      <c r="W2111">
        <v>0</v>
      </c>
      <c r="X2111" t="s">
        <v>19</v>
      </c>
    </row>
    <row r="2112" spans="1:24" x14ac:dyDescent="0.3">
      <c r="A2112" s="1">
        <v>45395.614976851852</v>
      </c>
      <c r="B2112" s="1" t="str">
        <f>TEXT(sensor_data[[#This Row],[Timestamp]], "MMMM")</f>
        <v>April</v>
      </c>
      <c r="C21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12" s="2">
        <f>MONTH(sensor_data[[#This Row],[Timestamp]])</f>
        <v>4</v>
      </c>
      <c r="E2112" s="2">
        <f>DAY(sensor_data[[#This Row],[Timestamp]])</f>
        <v>13</v>
      </c>
      <c r="F2112" t="s">
        <v>597</v>
      </c>
      <c r="H2112">
        <v>61.3</v>
      </c>
      <c r="I2112">
        <v>31.3</v>
      </c>
      <c r="J2112" t="b">
        <v>1</v>
      </c>
      <c r="K2112">
        <v>2.5</v>
      </c>
      <c r="L2112" t="str">
        <f>IF(sensor_data[[#This Row],[HVAC Setting]]&lt;=2, "Low", IF(sensor_data[[#This Row],[HVAC Setting]]=3, "Normal", "High"))</f>
        <v>High</v>
      </c>
      <c r="M2112">
        <v>16.78</v>
      </c>
      <c r="N2112">
        <v>16.78</v>
      </c>
      <c r="O2112">
        <f>(sensor_data[[#This Row],[Energy Consumption]]-AVERAGE(sensor_data[Energy Consumption]))/_xlfn.STDEV.P(sensor_data[Energy Consumption])</f>
        <v>-5.3739819486871815E-2</v>
      </c>
      <c r="P2112" t="str">
        <f>IF(ABS(sensor_data[[#This Row],[z_zcore]])&gt;3, "Outlier", "Normal")</f>
        <v>Normal</v>
      </c>
      <c r="Q2112">
        <f>AVERAGEIF(sensor_data[Unit ID], sensor_data[[#This Row],[Unit ID]], sensor_data[EC])</f>
        <v>17.811052631578946</v>
      </c>
      <c r="R2112">
        <f>IF(ISBLANK(sensor_data[[#This Row],[EC]]), sensor_data[[#This Row],[average]], sensor_data[[#This Row],[EC]])</f>
        <v>16.78</v>
      </c>
      <c r="S2112" t="str">
        <f>IF(sensor_data[[#This Row],[Filled Energy Consumption]]&gt;AVERAGE(sensor_data[Filled Energy Consumption]), "High", "Low")</f>
        <v>Low</v>
      </c>
      <c r="T2112" t="s">
        <v>360</v>
      </c>
      <c r="U2112" t="b">
        <v>1</v>
      </c>
      <c r="V2112">
        <v>24</v>
      </c>
      <c r="W2112">
        <v>1</v>
      </c>
      <c r="X2112" t="s">
        <v>19</v>
      </c>
    </row>
    <row r="2113" spans="1:24" x14ac:dyDescent="0.3">
      <c r="A2113" s="1">
        <v>45345.550532407404</v>
      </c>
      <c r="B2113" s="1" t="str">
        <f>TEXT(sensor_data[[#This Row],[Timestamp]], "MMMM")</f>
        <v>February</v>
      </c>
      <c r="C21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13" s="2">
        <f>MONTH(sensor_data[[#This Row],[Timestamp]])</f>
        <v>2</v>
      </c>
      <c r="E2113" s="2">
        <f>DAY(sensor_data[[#This Row],[Timestamp]])</f>
        <v>23</v>
      </c>
      <c r="F2113" t="s">
        <v>597</v>
      </c>
      <c r="H2113">
        <v>50.2</v>
      </c>
      <c r="I2113">
        <v>36.5</v>
      </c>
      <c r="J2113" t="b">
        <v>0</v>
      </c>
      <c r="K2113">
        <v>3</v>
      </c>
      <c r="L2113" t="str">
        <f>IF(sensor_data[[#This Row],[HVAC Setting]]&lt;=2, "Low", IF(sensor_data[[#This Row],[HVAC Setting]]=3, "Normal", "High"))</f>
        <v>Normal</v>
      </c>
      <c r="M2113">
        <v>15</v>
      </c>
      <c r="N2113">
        <v>15</v>
      </c>
      <c r="O2113">
        <f>(sensor_data[[#This Row],[Energy Consumption]]-AVERAGE(sensor_data[Energy Consumption]))/_xlfn.STDEV.P(sensor_data[Energy Consumption])</f>
        <v>-7.4438225550843368E-2</v>
      </c>
      <c r="P2113" t="str">
        <f>IF(ABS(sensor_data[[#This Row],[z_zcore]])&gt;3, "Outlier", "Normal")</f>
        <v>Normal</v>
      </c>
      <c r="Q2113">
        <f>AVERAGEIF(sensor_data[Unit ID], sensor_data[[#This Row],[Unit ID]], sensor_data[EC])</f>
        <v>17.811052631578946</v>
      </c>
      <c r="R2113">
        <f>IF(ISBLANK(sensor_data[[#This Row],[EC]]), sensor_data[[#This Row],[average]], sensor_data[[#This Row],[EC]])</f>
        <v>15</v>
      </c>
      <c r="S2113" t="str">
        <f>IF(sensor_data[[#This Row],[Filled Energy Consumption]]&gt;AVERAGE(sensor_data[Filled Energy Consumption]), "High", "Low")</f>
        <v>Low</v>
      </c>
      <c r="T2113" t="s">
        <v>84</v>
      </c>
      <c r="U2113" t="b">
        <v>0</v>
      </c>
      <c r="V2113">
        <v>7</v>
      </c>
      <c r="W2113">
        <v>0</v>
      </c>
      <c r="X2113" t="s">
        <v>17</v>
      </c>
    </row>
    <row r="2114" spans="1:24" x14ac:dyDescent="0.3">
      <c r="A2114" s="1">
        <v>45552.063680555555</v>
      </c>
      <c r="B2114" s="1" t="str">
        <f>TEXT(sensor_data[[#This Row],[Timestamp]], "MMMM")</f>
        <v>September</v>
      </c>
      <c r="C21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14" s="2">
        <f>MONTH(sensor_data[[#This Row],[Timestamp]])</f>
        <v>9</v>
      </c>
      <c r="E2114" s="2">
        <f>DAY(sensor_data[[#This Row],[Timestamp]])</f>
        <v>17</v>
      </c>
      <c r="F2114" t="s">
        <v>597</v>
      </c>
      <c r="H2114">
        <v>71.3</v>
      </c>
      <c r="I2114">
        <v>36.6</v>
      </c>
      <c r="J2114" t="b">
        <v>0</v>
      </c>
      <c r="K2114">
        <v>2</v>
      </c>
      <c r="L2114" t="str">
        <f>IF(sensor_data[[#This Row],[HVAC Setting]]&lt;=2, "Low", IF(sensor_data[[#This Row],[HVAC Setting]]=3, "Normal", "High"))</f>
        <v>Low</v>
      </c>
      <c r="M2114">
        <v>11</v>
      </c>
      <c r="N2114">
        <v>11</v>
      </c>
      <c r="O2114">
        <f>(sensor_data[[#This Row],[Energy Consumption]]-AVERAGE(sensor_data[Energy Consumption]))/_xlfn.STDEV.P(sensor_data[Energy Consumption])</f>
        <v>-0.12095149760471202</v>
      </c>
      <c r="P2114" t="str">
        <f>IF(ABS(sensor_data[[#This Row],[z_zcore]])&gt;3, "Outlier", "Normal")</f>
        <v>Normal</v>
      </c>
      <c r="Q2114">
        <f>AVERAGEIF(sensor_data[Unit ID], sensor_data[[#This Row],[Unit ID]], sensor_data[EC])</f>
        <v>17.811052631578946</v>
      </c>
      <c r="R2114">
        <f>IF(ISBLANK(sensor_data[[#This Row],[EC]]), sensor_data[[#This Row],[average]], sensor_data[[#This Row],[EC]])</f>
        <v>11</v>
      </c>
      <c r="S2114" t="str">
        <f>IF(sensor_data[[#This Row],[Filled Energy Consumption]]&gt;AVERAGE(sensor_data[Filled Energy Consumption]), "High", "Low")</f>
        <v>Low</v>
      </c>
      <c r="T2114" t="s">
        <v>463</v>
      </c>
      <c r="U2114" t="b">
        <v>0</v>
      </c>
      <c r="V2114">
        <v>19</v>
      </c>
      <c r="W2114">
        <v>0</v>
      </c>
      <c r="X2114" t="s">
        <v>17</v>
      </c>
    </row>
    <row r="2115" spans="1:24" x14ac:dyDescent="0.3">
      <c r="A2115" s="1">
        <v>45468.055092592593</v>
      </c>
      <c r="B2115" s="1" t="str">
        <f>TEXT(sensor_data[[#This Row],[Timestamp]], "MMMM")</f>
        <v>June</v>
      </c>
      <c r="C21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15" s="2">
        <f>MONTH(sensor_data[[#This Row],[Timestamp]])</f>
        <v>6</v>
      </c>
      <c r="E2115" s="2">
        <f>DAY(sensor_data[[#This Row],[Timestamp]])</f>
        <v>25</v>
      </c>
      <c r="F2115" t="s">
        <v>597</v>
      </c>
      <c r="H2115">
        <v>80.400000000000006</v>
      </c>
      <c r="I2115">
        <v>40.9</v>
      </c>
      <c r="J2115" t="b">
        <v>0</v>
      </c>
      <c r="K2115">
        <v>2</v>
      </c>
      <c r="L2115" t="str">
        <f>IF(sensor_data[[#This Row],[HVAC Setting]]&lt;=2, "Low", IF(sensor_data[[#This Row],[HVAC Setting]]=3, "Normal", "High"))</f>
        <v>Low</v>
      </c>
      <c r="M2115">
        <v>10</v>
      </c>
      <c r="N2115">
        <v>10</v>
      </c>
      <c r="O2115">
        <f>(sensor_data[[#This Row],[Energy Consumption]]-AVERAGE(sensor_data[Energy Consumption]))/_xlfn.STDEV.P(sensor_data[Energy Consumption])</f>
        <v>-0.13257981561817916</v>
      </c>
      <c r="P2115" t="str">
        <f>IF(ABS(sensor_data[[#This Row],[z_zcore]])&gt;3, "Outlier", "Normal")</f>
        <v>Normal</v>
      </c>
      <c r="Q2115">
        <f>AVERAGEIF(sensor_data[Unit ID], sensor_data[[#This Row],[Unit ID]], sensor_data[EC])</f>
        <v>17.811052631578946</v>
      </c>
      <c r="R2115">
        <f>IF(ISBLANK(sensor_data[[#This Row],[EC]]), sensor_data[[#This Row],[average]], sensor_data[[#This Row],[EC]])</f>
        <v>10</v>
      </c>
      <c r="S2115" t="str">
        <f>IF(sensor_data[[#This Row],[Filled Energy Consumption]]&gt;AVERAGE(sensor_data[Filled Energy Consumption]), "High", "Low")</f>
        <v>Low</v>
      </c>
      <c r="T2115" t="s">
        <v>417</v>
      </c>
      <c r="U2115" t="b">
        <v>0</v>
      </c>
      <c r="V2115">
        <v>19</v>
      </c>
      <c r="W2115">
        <v>0</v>
      </c>
      <c r="X2115" t="s">
        <v>17</v>
      </c>
    </row>
    <row r="2116" spans="1:24" x14ac:dyDescent="0.3">
      <c r="A2116" s="1">
        <v>45622.416643518518</v>
      </c>
      <c r="B2116" s="1" t="str">
        <f>TEXT(sensor_data[[#This Row],[Timestamp]], "MMMM")</f>
        <v>November</v>
      </c>
      <c r="C21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16" s="2">
        <f>MONTH(sensor_data[[#This Row],[Timestamp]])</f>
        <v>11</v>
      </c>
      <c r="E2116" s="2">
        <f>DAY(sensor_data[[#This Row],[Timestamp]])</f>
        <v>26</v>
      </c>
      <c r="F2116" t="s">
        <v>597</v>
      </c>
      <c r="H2116">
        <v>70.3</v>
      </c>
      <c r="I2116">
        <v>41.4</v>
      </c>
      <c r="J2116" t="b">
        <v>0</v>
      </c>
      <c r="K2116">
        <v>2</v>
      </c>
      <c r="L2116" t="str">
        <f>IF(sensor_data[[#This Row],[HVAC Setting]]&lt;=2, "Low", IF(sensor_data[[#This Row],[HVAC Setting]]=3, "Normal", "High"))</f>
        <v>Low</v>
      </c>
      <c r="M2116">
        <v>10</v>
      </c>
      <c r="N2116">
        <v>10</v>
      </c>
      <c r="O2116">
        <f>(sensor_data[[#This Row],[Energy Consumption]]-AVERAGE(sensor_data[Energy Consumption]))/_xlfn.STDEV.P(sensor_data[Energy Consumption])</f>
        <v>-0.13257981561817916</v>
      </c>
      <c r="P2116" t="str">
        <f>IF(ABS(sensor_data[[#This Row],[z_zcore]])&gt;3, "Outlier", "Normal")</f>
        <v>Normal</v>
      </c>
      <c r="Q2116">
        <f>AVERAGEIF(sensor_data[Unit ID], sensor_data[[#This Row],[Unit ID]], sensor_data[EC])</f>
        <v>17.811052631578946</v>
      </c>
      <c r="R2116">
        <f>IF(ISBLANK(sensor_data[[#This Row],[EC]]), sensor_data[[#This Row],[average]], sensor_data[[#This Row],[EC]])</f>
        <v>10</v>
      </c>
      <c r="S2116" t="str">
        <f>IF(sensor_data[[#This Row],[Filled Energy Consumption]]&gt;AVERAGE(sensor_data[Filled Energy Consumption]), "High", "Low")</f>
        <v>Low</v>
      </c>
      <c r="T2116" t="s">
        <v>529</v>
      </c>
      <c r="U2116" t="b">
        <v>0</v>
      </c>
      <c r="V2116">
        <v>9</v>
      </c>
      <c r="W2116">
        <v>0</v>
      </c>
      <c r="X2116" t="s">
        <v>17</v>
      </c>
    </row>
    <row r="2117" spans="1:24" x14ac:dyDescent="0.3">
      <c r="A2117" s="1">
        <v>45420.649004629631</v>
      </c>
      <c r="B2117" s="1" t="str">
        <f>TEXT(sensor_data[[#This Row],[Timestamp]], "MMMM")</f>
        <v>May</v>
      </c>
      <c r="C21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17" s="2">
        <f>MONTH(sensor_data[[#This Row],[Timestamp]])</f>
        <v>5</v>
      </c>
      <c r="E2117" s="2">
        <f>DAY(sensor_data[[#This Row],[Timestamp]])</f>
        <v>8</v>
      </c>
      <c r="F2117" t="s">
        <v>597</v>
      </c>
      <c r="H2117">
        <v>76</v>
      </c>
      <c r="I2117">
        <v>54.1</v>
      </c>
      <c r="J2117" t="b">
        <v>0</v>
      </c>
      <c r="K2117">
        <v>3</v>
      </c>
      <c r="L2117" t="str">
        <f>IF(sensor_data[[#This Row],[HVAC Setting]]&lt;=2, "Low", IF(sensor_data[[#This Row],[HVAC Setting]]=3, "Normal", "High"))</f>
        <v>Normal</v>
      </c>
      <c r="O2117">
        <f>(sensor_data[[#This Row],[Energy Consumption]]-AVERAGE(sensor_data[Energy Consumption]))/_xlfn.STDEV.P(sensor_data[Energy Consumption])</f>
        <v>-0.24886299575285079</v>
      </c>
      <c r="P2117" t="str">
        <f>IF(ABS(sensor_data[[#This Row],[z_zcore]])&gt;3, "Outlier", "Normal")</f>
        <v>Normal</v>
      </c>
      <c r="Q2117">
        <f>AVERAGEIF(sensor_data[Unit ID], sensor_data[[#This Row],[Unit ID]], sensor_data[EC])</f>
        <v>17.811052631578946</v>
      </c>
      <c r="R2117">
        <f>IF(ISBLANK(sensor_data[[#This Row],[EC]]), sensor_data[[#This Row],[average]], sensor_data[[#This Row],[EC]])</f>
        <v>17.811052631578946</v>
      </c>
      <c r="S2117" t="str">
        <f>IF(sensor_data[[#This Row],[Filled Energy Consumption]]&gt;AVERAGE(sensor_data[Filled Energy Consumption]), "High", "Low")</f>
        <v>Low</v>
      </c>
      <c r="T2117" t="s">
        <v>332</v>
      </c>
      <c r="U2117" t="b">
        <v>0</v>
      </c>
      <c r="V2117">
        <v>17</v>
      </c>
      <c r="W2117">
        <v>0</v>
      </c>
      <c r="X2117" t="s">
        <v>19</v>
      </c>
    </row>
    <row r="2118" spans="1:24" x14ac:dyDescent="0.3">
      <c r="A2118" s="1">
        <v>45645.734756944446</v>
      </c>
      <c r="B2118" s="1" t="str">
        <f>TEXT(sensor_data[[#This Row],[Timestamp]], "MMMM")</f>
        <v>December</v>
      </c>
      <c r="C21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18" s="2">
        <f>MONTH(sensor_data[[#This Row],[Timestamp]])</f>
        <v>12</v>
      </c>
      <c r="E2118" s="2">
        <f>DAY(sensor_data[[#This Row],[Timestamp]])</f>
        <v>19</v>
      </c>
      <c r="F2118" t="s">
        <v>597</v>
      </c>
      <c r="H2118">
        <v>60</v>
      </c>
      <c r="I2118">
        <v>30.8</v>
      </c>
      <c r="J2118" t="b">
        <v>0</v>
      </c>
      <c r="K2118">
        <v>5</v>
      </c>
      <c r="L2118" t="str">
        <f>IF(sensor_data[[#This Row],[HVAC Setting]]&lt;=2, "Low", IF(sensor_data[[#This Row],[HVAC Setting]]=3, "Normal", "High"))</f>
        <v>High</v>
      </c>
      <c r="M2118">
        <v>27.5</v>
      </c>
      <c r="N2118">
        <v>27.5</v>
      </c>
      <c r="O2118">
        <f>(sensor_data[[#This Row],[Energy Consumption]]-AVERAGE(sensor_data[Energy Consumption]))/_xlfn.STDEV.P(sensor_data[Energy Consumption])</f>
        <v>7.0915749617496138E-2</v>
      </c>
      <c r="P2118" t="str">
        <f>IF(ABS(sensor_data[[#This Row],[z_zcore]])&gt;3, "Outlier", "Normal")</f>
        <v>Normal</v>
      </c>
      <c r="Q2118">
        <f>AVERAGEIF(sensor_data[Unit ID], sensor_data[[#This Row],[Unit ID]], sensor_data[EC])</f>
        <v>17.811052631578946</v>
      </c>
      <c r="R2118">
        <f>IF(ISBLANK(sensor_data[[#This Row],[EC]]), sensor_data[[#This Row],[average]], sensor_data[[#This Row],[EC]])</f>
        <v>27.5</v>
      </c>
      <c r="S2118" t="str">
        <f>IF(sensor_data[[#This Row],[Filled Energy Consumption]]&gt;AVERAGE(sensor_data[Filled Energy Consumption]), "High", "Low")</f>
        <v>High</v>
      </c>
      <c r="T2118" t="s">
        <v>160</v>
      </c>
      <c r="U2118" t="b">
        <v>0</v>
      </c>
      <c r="V2118">
        <v>12</v>
      </c>
      <c r="W2118">
        <v>0</v>
      </c>
      <c r="X2118" t="s">
        <v>14</v>
      </c>
    </row>
    <row r="2119" spans="1:24" x14ac:dyDescent="0.3">
      <c r="A2119" s="1">
        <v>45641.659745370373</v>
      </c>
      <c r="B2119" s="1" t="str">
        <f>TEXT(sensor_data[[#This Row],[Timestamp]], "MMMM")</f>
        <v>December</v>
      </c>
      <c r="C21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19" s="2">
        <f>MONTH(sensor_data[[#This Row],[Timestamp]])</f>
        <v>12</v>
      </c>
      <c r="E2119" s="2">
        <f>DAY(sensor_data[[#This Row],[Timestamp]])</f>
        <v>15</v>
      </c>
      <c r="F2119" t="s">
        <v>597</v>
      </c>
      <c r="H2119">
        <v>52.5</v>
      </c>
      <c r="I2119">
        <v>26.5</v>
      </c>
      <c r="J2119" t="b">
        <v>1</v>
      </c>
      <c r="K2119">
        <v>4.5</v>
      </c>
      <c r="L2119" t="str">
        <f>IF(sensor_data[[#This Row],[HVAC Setting]]&lt;=2, "Low", IF(sensor_data[[#This Row],[HVAC Setting]]=3, "Normal", "High"))</f>
        <v>High</v>
      </c>
      <c r="M2119">
        <v>25.55</v>
      </c>
      <c r="N2119">
        <v>25.55</v>
      </c>
      <c r="O2119">
        <f>(sensor_data[[#This Row],[Energy Consumption]]-AVERAGE(sensor_data[Energy Consumption]))/_xlfn.STDEV.P(sensor_data[Energy Consumption])</f>
        <v>4.8240529491235182E-2</v>
      </c>
      <c r="P2119" t="str">
        <f>IF(ABS(sensor_data[[#This Row],[z_zcore]])&gt;3, "Outlier", "Normal")</f>
        <v>Normal</v>
      </c>
      <c r="Q2119">
        <f>AVERAGEIF(sensor_data[Unit ID], sensor_data[[#This Row],[Unit ID]], sensor_data[EC])</f>
        <v>17.811052631578946</v>
      </c>
      <c r="R2119">
        <f>IF(ISBLANK(sensor_data[[#This Row],[EC]]), sensor_data[[#This Row],[average]], sensor_data[[#This Row],[EC]])</f>
        <v>25.55</v>
      </c>
      <c r="S2119" t="str">
        <f>IF(sensor_data[[#This Row],[Filled Energy Consumption]]&gt;AVERAGE(sensor_data[Filled Energy Consumption]), "High", "Low")</f>
        <v>High</v>
      </c>
      <c r="T2119" t="s">
        <v>317</v>
      </c>
      <c r="U2119" t="b">
        <v>1</v>
      </c>
      <c r="V2119">
        <v>17</v>
      </c>
      <c r="W2119">
        <v>1</v>
      </c>
      <c r="X2119" t="s">
        <v>19</v>
      </c>
    </row>
    <row r="2120" spans="1:24" x14ac:dyDescent="0.3">
      <c r="A2120" s="1">
        <v>45568.254965277774</v>
      </c>
      <c r="B2120" s="1" t="str">
        <f>TEXT(sensor_data[[#This Row],[Timestamp]], "MMMM")</f>
        <v>October</v>
      </c>
      <c r="C21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20" s="2">
        <f>MONTH(sensor_data[[#This Row],[Timestamp]])</f>
        <v>10</v>
      </c>
      <c r="E2120" s="2">
        <f>DAY(sensor_data[[#This Row],[Timestamp]])</f>
        <v>3</v>
      </c>
      <c r="F2120" t="s">
        <v>597</v>
      </c>
      <c r="H2120">
        <v>73.099999999999994</v>
      </c>
      <c r="I2120">
        <v>34.1</v>
      </c>
      <c r="J2120" t="b">
        <v>1</v>
      </c>
      <c r="K2120">
        <v>3</v>
      </c>
      <c r="L2120" t="str">
        <f>IF(sensor_data[[#This Row],[HVAC Setting]]&lt;=2, "Low", IF(sensor_data[[#This Row],[HVAC Setting]]=3, "Normal", "High"))</f>
        <v>Normal</v>
      </c>
      <c r="M2120">
        <v>16.2</v>
      </c>
      <c r="N2120">
        <v>16.2</v>
      </c>
      <c r="O2120">
        <f>(sensor_data[[#This Row],[Energy Consumption]]-AVERAGE(sensor_data[Energy Consumption]))/_xlfn.STDEV.P(sensor_data[Energy Consumption])</f>
        <v>-6.048424393468279E-2</v>
      </c>
      <c r="P2120" t="str">
        <f>IF(ABS(sensor_data[[#This Row],[z_zcore]])&gt;3, "Outlier", "Normal")</f>
        <v>Normal</v>
      </c>
      <c r="Q2120">
        <f>AVERAGEIF(sensor_data[Unit ID], sensor_data[[#This Row],[Unit ID]], sensor_data[EC])</f>
        <v>17.811052631578946</v>
      </c>
      <c r="R2120">
        <f>IF(ISBLANK(sensor_data[[#This Row],[EC]]), sensor_data[[#This Row],[average]], sensor_data[[#This Row],[EC]])</f>
        <v>16.2</v>
      </c>
      <c r="S2120" t="str">
        <f>IF(sensor_data[[#This Row],[Filled Energy Consumption]]&gt;AVERAGE(sensor_data[Filled Energy Consumption]), "High", "Low")</f>
        <v>Low</v>
      </c>
      <c r="T2120" t="s">
        <v>197</v>
      </c>
      <c r="U2120" t="b">
        <v>1</v>
      </c>
      <c r="V2120">
        <v>13</v>
      </c>
      <c r="W2120">
        <v>1</v>
      </c>
      <c r="X2120" t="s">
        <v>19</v>
      </c>
    </row>
    <row r="2121" spans="1:24" x14ac:dyDescent="0.3">
      <c r="A2121" s="1">
        <v>45389.409513888888</v>
      </c>
      <c r="B2121" s="1" t="str">
        <f>TEXT(sensor_data[[#This Row],[Timestamp]], "MMMM")</f>
        <v>April</v>
      </c>
      <c r="C21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21" s="2">
        <f>MONTH(sensor_data[[#This Row],[Timestamp]])</f>
        <v>4</v>
      </c>
      <c r="E2121" s="2">
        <f>DAY(sensor_data[[#This Row],[Timestamp]])</f>
        <v>7</v>
      </c>
      <c r="F2121" t="s">
        <v>597</v>
      </c>
      <c r="H2121">
        <v>69.2</v>
      </c>
      <c r="I2121">
        <v>56.9</v>
      </c>
      <c r="J2121" t="b">
        <v>0</v>
      </c>
      <c r="K2121">
        <v>3.5</v>
      </c>
      <c r="L2121" t="str">
        <f>IF(sensor_data[[#This Row],[HVAC Setting]]&lt;=2, "Low", IF(sensor_data[[#This Row],[HVAC Setting]]=3, "Normal", "High"))</f>
        <v>High</v>
      </c>
      <c r="M2121">
        <v>18.38</v>
      </c>
      <c r="N2121">
        <v>18.38</v>
      </c>
      <c r="O2121">
        <f>(sensor_data[[#This Row],[Energy Consumption]]-AVERAGE(sensor_data[Energy Consumption]))/_xlfn.STDEV.P(sensor_data[Energy Consumption])</f>
        <v>-3.513451066532438E-2</v>
      </c>
      <c r="P2121" t="str">
        <f>IF(ABS(sensor_data[[#This Row],[z_zcore]])&gt;3, "Outlier", "Normal")</f>
        <v>Normal</v>
      </c>
      <c r="Q2121">
        <f>AVERAGEIF(sensor_data[Unit ID], sensor_data[[#This Row],[Unit ID]], sensor_data[EC])</f>
        <v>17.811052631578946</v>
      </c>
      <c r="R2121">
        <f>IF(ISBLANK(sensor_data[[#This Row],[EC]]), sensor_data[[#This Row],[average]], sensor_data[[#This Row],[EC]])</f>
        <v>18.38</v>
      </c>
      <c r="S2121" t="str">
        <f>IF(sensor_data[[#This Row],[Filled Energy Consumption]]&gt;AVERAGE(sensor_data[Filled Energy Consumption]), "High", "Low")</f>
        <v>High</v>
      </c>
      <c r="T2121" t="s">
        <v>419</v>
      </c>
      <c r="U2121" t="b">
        <v>0</v>
      </c>
      <c r="V2121">
        <v>12</v>
      </c>
      <c r="W2121">
        <v>0</v>
      </c>
      <c r="X2121" t="s">
        <v>17</v>
      </c>
    </row>
    <row r="2122" spans="1:24" x14ac:dyDescent="0.3">
      <c r="A2122" s="1">
        <v>45624.611851851849</v>
      </c>
      <c r="B2122" s="1" t="str">
        <f>TEXT(sensor_data[[#This Row],[Timestamp]], "MMMM")</f>
        <v>November</v>
      </c>
      <c r="C21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22" s="2">
        <f>MONTH(sensor_data[[#This Row],[Timestamp]])</f>
        <v>11</v>
      </c>
      <c r="E2122" s="2">
        <f>DAY(sensor_data[[#This Row],[Timestamp]])</f>
        <v>28</v>
      </c>
      <c r="F2122" t="s">
        <v>599</v>
      </c>
      <c r="H2122">
        <v>64.099999999999994</v>
      </c>
      <c r="I2122">
        <v>54.6</v>
      </c>
      <c r="J2122" t="b">
        <v>1</v>
      </c>
      <c r="K2122">
        <v>2.5</v>
      </c>
      <c r="L2122" t="str">
        <f>IF(sensor_data[[#This Row],[HVAC Setting]]&lt;=2, "Low", IF(sensor_data[[#This Row],[HVAC Setting]]=3, "Normal", "High"))</f>
        <v>High</v>
      </c>
      <c r="M2122">
        <v>15.94</v>
      </c>
      <c r="N2122">
        <v>15.94</v>
      </c>
      <c r="O2122">
        <f>(sensor_data[[#This Row],[Energy Consumption]]-AVERAGE(sensor_data[Energy Consumption]))/_xlfn.STDEV.P(sensor_data[Energy Consumption])</f>
        <v>-6.3507606618184248E-2</v>
      </c>
      <c r="P2122" t="str">
        <f>IF(ABS(sensor_data[[#This Row],[z_zcore]])&gt;3, "Outlier", "Normal")</f>
        <v>Normal</v>
      </c>
      <c r="Q2122">
        <f>AVERAGEIF(sensor_data[Unit ID], sensor_data[[#This Row],[Unit ID]], sensor_data[EC])</f>
        <v>19.64352941176471</v>
      </c>
      <c r="R2122">
        <f>IF(ISBLANK(sensor_data[[#This Row],[EC]]), sensor_data[[#This Row],[average]], sensor_data[[#This Row],[EC]])</f>
        <v>15.94</v>
      </c>
      <c r="S2122" t="str">
        <f>IF(sensor_data[[#This Row],[Filled Energy Consumption]]&gt;AVERAGE(sensor_data[Filled Energy Consumption]), "High", "Low")</f>
        <v>Low</v>
      </c>
      <c r="T2122" t="s">
        <v>356</v>
      </c>
      <c r="U2122" t="b">
        <v>1</v>
      </c>
      <c r="V2122">
        <v>2</v>
      </c>
      <c r="W2122">
        <v>1</v>
      </c>
      <c r="X2122" t="s">
        <v>19</v>
      </c>
    </row>
    <row r="2123" spans="1:24" x14ac:dyDescent="0.3">
      <c r="A2123" s="1">
        <v>45639.397743055553</v>
      </c>
      <c r="B2123" s="1" t="str">
        <f>TEXT(sensor_data[[#This Row],[Timestamp]], "MMMM")</f>
        <v>December</v>
      </c>
      <c r="C21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23" s="2">
        <f>MONTH(sensor_data[[#This Row],[Timestamp]])</f>
        <v>12</v>
      </c>
      <c r="E2123" s="2">
        <f>DAY(sensor_data[[#This Row],[Timestamp]])</f>
        <v>13</v>
      </c>
      <c r="F2123" t="s">
        <v>599</v>
      </c>
      <c r="H2123">
        <v>58.1</v>
      </c>
      <c r="I2123">
        <v>37.799999999999997</v>
      </c>
      <c r="J2123" t="b">
        <v>1</v>
      </c>
      <c r="K2123">
        <v>5</v>
      </c>
      <c r="L2123" t="str">
        <f>IF(sensor_data[[#This Row],[HVAC Setting]]&lt;=2, "Low", IF(sensor_data[[#This Row],[HVAC Setting]]=3, "Normal", "High"))</f>
        <v>High</v>
      </c>
      <c r="M2123">
        <v>26.05</v>
      </c>
      <c r="N2123">
        <v>26.05</v>
      </c>
      <c r="O2123">
        <f>(sensor_data[[#This Row],[Energy Consumption]]-AVERAGE(sensor_data[Energy Consumption]))/_xlfn.STDEV.P(sensor_data[Energy Consumption])</f>
        <v>5.405468849796876E-2</v>
      </c>
      <c r="P2123" t="str">
        <f>IF(ABS(sensor_data[[#This Row],[z_zcore]])&gt;3, "Outlier", "Normal")</f>
        <v>Normal</v>
      </c>
      <c r="Q2123">
        <f>AVERAGEIF(sensor_data[Unit ID], sensor_data[[#This Row],[Unit ID]], sensor_data[EC])</f>
        <v>19.64352941176471</v>
      </c>
      <c r="R2123">
        <f>IF(ISBLANK(sensor_data[[#This Row],[EC]]), sensor_data[[#This Row],[average]], sensor_data[[#This Row],[EC]])</f>
        <v>26.05</v>
      </c>
      <c r="S2123" t="str">
        <f>IF(sensor_data[[#This Row],[Filled Energy Consumption]]&gt;AVERAGE(sensor_data[Filled Energy Consumption]), "High", "Low")</f>
        <v>High</v>
      </c>
      <c r="T2123" t="s">
        <v>130</v>
      </c>
      <c r="U2123" t="b">
        <v>1</v>
      </c>
      <c r="V2123">
        <v>14</v>
      </c>
      <c r="W2123">
        <v>1</v>
      </c>
      <c r="X2123" t="s">
        <v>19</v>
      </c>
    </row>
    <row r="2124" spans="1:24" x14ac:dyDescent="0.3">
      <c r="A2124" s="1">
        <v>45426.275949074072</v>
      </c>
      <c r="B2124" s="1" t="str">
        <f>TEXT(sensor_data[[#This Row],[Timestamp]], "MMMM")</f>
        <v>May</v>
      </c>
      <c r="C21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24" s="2">
        <f>MONTH(sensor_data[[#This Row],[Timestamp]])</f>
        <v>5</v>
      </c>
      <c r="E2124" s="2">
        <f>DAY(sensor_data[[#This Row],[Timestamp]])</f>
        <v>14</v>
      </c>
      <c r="F2124" t="s">
        <v>599</v>
      </c>
      <c r="H2124">
        <v>75.400000000000006</v>
      </c>
      <c r="I2124">
        <v>38.6</v>
      </c>
      <c r="J2124" t="b">
        <v>0</v>
      </c>
      <c r="K2124">
        <v>3</v>
      </c>
      <c r="L2124" t="str">
        <f>IF(sensor_data[[#This Row],[HVAC Setting]]&lt;=2, "Low", IF(sensor_data[[#This Row],[HVAC Setting]]=3, "Normal", "High"))</f>
        <v>Normal</v>
      </c>
      <c r="M2124">
        <v>16</v>
      </c>
      <c r="N2124">
        <v>16</v>
      </c>
      <c r="O2124">
        <f>(sensor_data[[#This Row],[Energy Consumption]]-AVERAGE(sensor_data[Energy Consumption]))/_xlfn.STDEV.P(sensor_data[Energy Consumption])</f>
        <v>-6.2809907537376211E-2</v>
      </c>
      <c r="P2124" t="str">
        <f>IF(ABS(sensor_data[[#This Row],[z_zcore]])&gt;3, "Outlier", "Normal")</f>
        <v>Normal</v>
      </c>
      <c r="Q2124">
        <f>AVERAGEIF(sensor_data[Unit ID], sensor_data[[#This Row],[Unit ID]], sensor_data[EC])</f>
        <v>19.64352941176471</v>
      </c>
      <c r="R2124">
        <f>IF(ISBLANK(sensor_data[[#This Row],[EC]]), sensor_data[[#This Row],[average]], sensor_data[[#This Row],[EC]])</f>
        <v>16</v>
      </c>
      <c r="S2124" t="str">
        <f>IF(sensor_data[[#This Row],[Filled Energy Consumption]]&gt;AVERAGE(sensor_data[Filled Energy Consumption]), "High", "Low")</f>
        <v>Low</v>
      </c>
      <c r="T2124" t="s">
        <v>79</v>
      </c>
      <c r="U2124" t="b">
        <v>0</v>
      </c>
      <c r="V2124">
        <v>3</v>
      </c>
      <c r="W2124">
        <v>0</v>
      </c>
      <c r="X2124" t="s">
        <v>19</v>
      </c>
    </row>
    <row r="2125" spans="1:24" x14ac:dyDescent="0.3">
      <c r="A2125" s="1">
        <v>45442.634976851848</v>
      </c>
      <c r="B2125" s="1" t="str">
        <f>TEXT(sensor_data[[#This Row],[Timestamp]], "MMMM")</f>
        <v>May</v>
      </c>
      <c r="C21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25" s="2">
        <f>MONTH(sensor_data[[#This Row],[Timestamp]])</f>
        <v>5</v>
      </c>
      <c r="E2125" s="2">
        <f>DAY(sensor_data[[#This Row],[Timestamp]])</f>
        <v>30</v>
      </c>
      <c r="F2125" t="s">
        <v>599</v>
      </c>
      <c r="H2125">
        <v>75.099999999999994</v>
      </c>
      <c r="I2125">
        <v>47.2</v>
      </c>
      <c r="J2125" t="b">
        <v>0</v>
      </c>
      <c r="K2125">
        <v>2</v>
      </c>
      <c r="L2125" t="str">
        <f>IF(sensor_data[[#This Row],[HVAC Setting]]&lt;=2, "Low", IF(sensor_data[[#This Row],[HVAC Setting]]=3, "Normal", "High"))</f>
        <v>Low</v>
      </c>
      <c r="M2125">
        <v>10</v>
      </c>
      <c r="N2125">
        <v>10</v>
      </c>
      <c r="O2125">
        <f>(sensor_data[[#This Row],[Energy Consumption]]-AVERAGE(sensor_data[Energy Consumption]))/_xlfn.STDEV.P(sensor_data[Energy Consumption])</f>
        <v>-0.13257981561817916</v>
      </c>
      <c r="P2125" t="str">
        <f>IF(ABS(sensor_data[[#This Row],[z_zcore]])&gt;3, "Outlier", "Normal")</f>
        <v>Normal</v>
      </c>
      <c r="Q2125">
        <f>AVERAGEIF(sensor_data[Unit ID], sensor_data[[#This Row],[Unit ID]], sensor_data[EC])</f>
        <v>19.64352941176471</v>
      </c>
      <c r="R2125">
        <f>IF(ISBLANK(sensor_data[[#This Row],[EC]]), sensor_data[[#This Row],[average]], sensor_data[[#This Row],[EC]])</f>
        <v>10</v>
      </c>
      <c r="S2125" t="str">
        <f>IF(sensor_data[[#This Row],[Filled Energy Consumption]]&gt;AVERAGE(sensor_data[Filled Energy Consumption]), "High", "Low")</f>
        <v>Low</v>
      </c>
      <c r="T2125" t="s">
        <v>467</v>
      </c>
      <c r="U2125" t="b">
        <v>0</v>
      </c>
      <c r="V2125">
        <v>14</v>
      </c>
      <c r="W2125">
        <v>0</v>
      </c>
      <c r="X2125" t="s">
        <v>14</v>
      </c>
    </row>
    <row r="2126" spans="1:24" x14ac:dyDescent="0.3">
      <c r="A2126" s="1">
        <v>45465.532800925925</v>
      </c>
      <c r="B2126" s="1" t="str">
        <f>TEXT(sensor_data[[#This Row],[Timestamp]], "MMMM")</f>
        <v>June</v>
      </c>
      <c r="C21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26" s="2">
        <f>MONTH(sensor_data[[#This Row],[Timestamp]])</f>
        <v>6</v>
      </c>
      <c r="E2126" s="2">
        <f>DAY(sensor_data[[#This Row],[Timestamp]])</f>
        <v>22</v>
      </c>
      <c r="F2126" t="s">
        <v>599</v>
      </c>
      <c r="H2126">
        <v>96.5</v>
      </c>
      <c r="I2126">
        <v>52.7</v>
      </c>
      <c r="J2126" t="b">
        <v>1</v>
      </c>
      <c r="K2126">
        <v>3.5</v>
      </c>
      <c r="L2126" t="str">
        <f>IF(sensor_data[[#This Row],[HVAC Setting]]&lt;=2, "Low", IF(sensor_data[[#This Row],[HVAC Setting]]=3, "Normal", "High"))</f>
        <v>High</v>
      </c>
      <c r="M2126">
        <v>21.64</v>
      </c>
      <c r="N2126">
        <v>21.64</v>
      </c>
      <c r="O2126">
        <f>(sensor_data[[#This Row],[Energy Consumption]]-AVERAGE(sensor_data[Energy Consumption]))/_xlfn.STDEV.P(sensor_data[Energy Consumption])</f>
        <v>2.773806058578581E-3</v>
      </c>
      <c r="P2126" t="str">
        <f>IF(ABS(sensor_data[[#This Row],[z_zcore]])&gt;3, "Outlier", "Normal")</f>
        <v>Normal</v>
      </c>
      <c r="Q2126">
        <f>AVERAGEIF(sensor_data[Unit ID], sensor_data[[#This Row],[Unit ID]], sensor_data[EC])</f>
        <v>19.64352941176471</v>
      </c>
      <c r="R2126">
        <f>IF(ISBLANK(sensor_data[[#This Row],[EC]]), sensor_data[[#This Row],[average]], sensor_data[[#This Row],[EC]])</f>
        <v>21.64</v>
      </c>
      <c r="S2126" t="str">
        <f>IF(sensor_data[[#This Row],[Filled Energy Consumption]]&gt;AVERAGE(sensor_data[Filled Energy Consumption]), "High", "Low")</f>
        <v>High</v>
      </c>
      <c r="T2126" t="s">
        <v>354</v>
      </c>
      <c r="U2126" t="b">
        <v>1</v>
      </c>
      <c r="V2126">
        <v>19</v>
      </c>
      <c r="W2126">
        <v>1</v>
      </c>
      <c r="X2126" t="s">
        <v>19</v>
      </c>
    </row>
    <row r="2127" spans="1:24" x14ac:dyDescent="0.3">
      <c r="A2127" s="1">
        <v>45620.304120370369</v>
      </c>
      <c r="B2127" s="1" t="str">
        <f>TEXT(sensor_data[[#This Row],[Timestamp]], "MMMM")</f>
        <v>November</v>
      </c>
      <c r="C21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27" s="2">
        <f>MONTH(sensor_data[[#This Row],[Timestamp]])</f>
        <v>11</v>
      </c>
      <c r="E2127" s="2">
        <f>DAY(sensor_data[[#This Row],[Timestamp]])</f>
        <v>24</v>
      </c>
      <c r="F2127" t="s">
        <v>599</v>
      </c>
      <c r="H2127">
        <v>70.099999999999994</v>
      </c>
      <c r="I2127">
        <v>40.6</v>
      </c>
      <c r="J2127" t="b">
        <v>1</v>
      </c>
      <c r="K2127">
        <v>2.5</v>
      </c>
      <c r="L2127" t="str">
        <f>IF(sensor_data[[#This Row],[HVAC Setting]]&lt;=2, "Low", IF(sensor_data[[#This Row],[HVAC Setting]]=3, "Normal", "High"))</f>
        <v>High</v>
      </c>
      <c r="O2127">
        <f>(sensor_data[[#This Row],[Energy Consumption]]-AVERAGE(sensor_data[Energy Consumption]))/_xlfn.STDEV.P(sensor_data[Energy Consumption])</f>
        <v>-0.24886299575285079</v>
      </c>
      <c r="P2127" t="str">
        <f>IF(ABS(sensor_data[[#This Row],[z_zcore]])&gt;3, "Outlier", "Normal")</f>
        <v>Normal</v>
      </c>
      <c r="Q2127">
        <f>AVERAGEIF(sensor_data[Unit ID], sensor_data[[#This Row],[Unit ID]], sensor_data[EC])</f>
        <v>19.64352941176471</v>
      </c>
      <c r="R2127">
        <f>IF(ISBLANK(sensor_data[[#This Row],[EC]]), sensor_data[[#This Row],[average]], sensor_data[[#This Row],[EC]])</f>
        <v>19.64352941176471</v>
      </c>
      <c r="S2127" t="str">
        <f>IF(sensor_data[[#This Row],[Filled Energy Consumption]]&gt;AVERAGE(sensor_data[Filled Energy Consumption]), "High", "Low")</f>
        <v>High</v>
      </c>
      <c r="T2127" t="s">
        <v>252</v>
      </c>
      <c r="U2127" t="b">
        <v>1</v>
      </c>
      <c r="V2127">
        <v>1</v>
      </c>
      <c r="W2127">
        <v>1</v>
      </c>
      <c r="X2127" t="s">
        <v>17</v>
      </c>
    </row>
    <row r="2128" spans="1:24" x14ac:dyDescent="0.3">
      <c r="A2128" s="1">
        <v>45593.216608796298</v>
      </c>
      <c r="B2128" s="1" t="str">
        <f>TEXT(sensor_data[[#This Row],[Timestamp]], "MMMM")</f>
        <v>October</v>
      </c>
      <c r="C21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28" s="2">
        <f>MONTH(sensor_data[[#This Row],[Timestamp]])</f>
        <v>10</v>
      </c>
      <c r="E2128" s="2">
        <f>DAY(sensor_data[[#This Row],[Timestamp]])</f>
        <v>28</v>
      </c>
      <c r="F2128" t="s">
        <v>599</v>
      </c>
      <c r="H2128">
        <v>59.3</v>
      </c>
      <c r="I2128">
        <v>53.2</v>
      </c>
      <c r="J2128" t="b">
        <v>0</v>
      </c>
      <c r="K2128">
        <v>1</v>
      </c>
      <c r="L2128" t="str">
        <f>IF(sensor_data[[#This Row],[HVAC Setting]]&lt;=2, "Low", IF(sensor_data[[#This Row],[HVAC Setting]]=3, "Normal", "High"))</f>
        <v>Low</v>
      </c>
      <c r="M2128">
        <v>5</v>
      </c>
      <c r="N2128">
        <v>5</v>
      </c>
      <c r="O2128">
        <f>(sensor_data[[#This Row],[Energy Consumption]]-AVERAGE(sensor_data[Energy Consumption]))/_xlfn.STDEV.P(sensor_data[Energy Consumption])</f>
        <v>-0.19072140568551499</v>
      </c>
      <c r="P2128" t="str">
        <f>IF(ABS(sensor_data[[#This Row],[z_zcore]])&gt;3, "Outlier", "Normal")</f>
        <v>Normal</v>
      </c>
      <c r="Q2128">
        <f>AVERAGEIF(sensor_data[Unit ID], sensor_data[[#This Row],[Unit ID]], sensor_data[EC])</f>
        <v>19.64352941176471</v>
      </c>
      <c r="R2128">
        <f>IF(ISBLANK(sensor_data[[#This Row],[EC]]), sensor_data[[#This Row],[average]], sensor_data[[#This Row],[EC]])</f>
        <v>5</v>
      </c>
      <c r="S2128" t="str">
        <f>IF(sensor_data[[#This Row],[Filled Energy Consumption]]&gt;AVERAGE(sensor_data[Filled Energy Consumption]), "High", "Low")</f>
        <v>Low</v>
      </c>
      <c r="T2128" t="s">
        <v>542</v>
      </c>
      <c r="U2128" t="b">
        <v>0</v>
      </c>
      <c r="V2128">
        <v>5</v>
      </c>
      <c r="W2128">
        <v>0</v>
      </c>
      <c r="X2128" t="s">
        <v>19</v>
      </c>
    </row>
    <row r="2129" spans="1:24" x14ac:dyDescent="0.3">
      <c r="A2129" s="1">
        <v>45452.532916666663</v>
      </c>
      <c r="B2129" s="1" t="str">
        <f>TEXT(sensor_data[[#This Row],[Timestamp]], "MMMM")</f>
        <v>June</v>
      </c>
      <c r="C21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29" s="2">
        <f>MONTH(sensor_data[[#This Row],[Timestamp]])</f>
        <v>6</v>
      </c>
      <c r="E2129" s="2">
        <f>DAY(sensor_data[[#This Row],[Timestamp]])</f>
        <v>9</v>
      </c>
      <c r="F2129" t="s">
        <v>599</v>
      </c>
      <c r="H2129">
        <v>95.4</v>
      </c>
      <c r="I2129">
        <v>69.900000000000006</v>
      </c>
      <c r="J2129" t="b">
        <v>0</v>
      </c>
      <c r="K2129">
        <v>2.5</v>
      </c>
      <c r="L2129" t="str">
        <f>IF(sensor_data[[#This Row],[HVAC Setting]]&lt;=2, "Low", IF(sensor_data[[#This Row],[HVAC Setting]]=3, "Normal", "High"))</f>
        <v>High</v>
      </c>
      <c r="M2129">
        <v>15.23</v>
      </c>
      <c r="N2129">
        <v>15.23</v>
      </c>
      <c r="O2129">
        <f>(sensor_data[[#This Row],[Energy Consumption]]-AVERAGE(sensor_data[Energy Consumption]))/_xlfn.STDEV.P(sensor_data[Energy Consumption])</f>
        <v>-7.1763712407745914E-2</v>
      </c>
      <c r="P2129" t="str">
        <f>IF(ABS(sensor_data[[#This Row],[z_zcore]])&gt;3, "Outlier", "Normal")</f>
        <v>Normal</v>
      </c>
      <c r="Q2129">
        <f>AVERAGEIF(sensor_data[Unit ID], sensor_data[[#This Row],[Unit ID]], sensor_data[EC])</f>
        <v>19.64352941176471</v>
      </c>
      <c r="R2129">
        <f>IF(ISBLANK(sensor_data[[#This Row],[EC]]), sensor_data[[#This Row],[average]], sensor_data[[#This Row],[EC]])</f>
        <v>15.23</v>
      </c>
      <c r="S2129" t="str">
        <f>IF(sensor_data[[#This Row],[Filled Energy Consumption]]&gt;AVERAGE(sensor_data[Filled Energy Consumption]), "High", "Low")</f>
        <v>Low</v>
      </c>
      <c r="T2129" t="s">
        <v>106</v>
      </c>
      <c r="U2129" t="b">
        <v>0</v>
      </c>
      <c r="V2129">
        <v>17</v>
      </c>
      <c r="W2129">
        <v>0</v>
      </c>
      <c r="X2129" t="s">
        <v>14</v>
      </c>
    </row>
    <row r="2130" spans="1:24" x14ac:dyDescent="0.3">
      <c r="A2130" s="1">
        <v>45450.884027777778</v>
      </c>
      <c r="B2130" s="1" t="str">
        <f>TEXT(sensor_data[[#This Row],[Timestamp]], "MMMM")</f>
        <v>June</v>
      </c>
      <c r="C21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30" s="2">
        <f>MONTH(sensor_data[[#This Row],[Timestamp]])</f>
        <v>6</v>
      </c>
      <c r="E2130" s="2">
        <f>DAY(sensor_data[[#This Row],[Timestamp]])</f>
        <v>7</v>
      </c>
      <c r="F2130" t="s">
        <v>599</v>
      </c>
      <c r="H2130">
        <v>87.7</v>
      </c>
      <c r="I2130">
        <v>53.3</v>
      </c>
      <c r="J2130" t="b">
        <v>1</v>
      </c>
      <c r="K2130">
        <v>5</v>
      </c>
      <c r="L2130" t="str">
        <f>IF(sensor_data[[#This Row],[HVAC Setting]]&lt;=2, "Low", IF(sensor_data[[#This Row],[HVAC Setting]]=3, "Normal", "High"))</f>
        <v>High</v>
      </c>
      <c r="M2130">
        <v>29.46</v>
      </c>
      <c r="N2130">
        <v>29.46</v>
      </c>
      <c r="O2130">
        <f>(sensor_data[[#This Row],[Energy Consumption]]-AVERAGE(sensor_data[Energy Consumption]))/_xlfn.STDEV.P(sensor_data[Energy Consumption])</f>
        <v>9.3707252923891787E-2</v>
      </c>
      <c r="P2130" t="str">
        <f>IF(ABS(sensor_data[[#This Row],[z_zcore]])&gt;3, "Outlier", "Normal")</f>
        <v>Normal</v>
      </c>
      <c r="Q2130">
        <f>AVERAGEIF(sensor_data[Unit ID], sensor_data[[#This Row],[Unit ID]], sensor_data[EC])</f>
        <v>19.64352941176471</v>
      </c>
      <c r="R2130">
        <f>IF(ISBLANK(sensor_data[[#This Row],[EC]]), sensor_data[[#This Row],[average]], sensor_data[[#This Row],[EC]])</f>
        <v>29.46</v>
      </c>
      <c r="S2130" t="str">
        <f>IF(sensor_data[[#This Row],[Filled Energy Consumption]]&gt;AVERAGE(sensor_data[Filled Energy Consumption]), "High", "Low")</f>
        <v>High</v>
      </c>
      <c r="T2130" t="s">
        <v>540</v>
      </c>
      <c r="U2130" t="b">
        <v>1</v>
      </c>
      <c r="V2130">
        <v>13</v>
      </c>
      <c r="W2130">
        <v>1</v>
      </c>
      <c r="X2130" t="s">
        <v>14</v>
      </c>
    </row>
    <row r="2131" spans="1:24" x14ac:dyDescent="0.3">
      <c r="A2131" s="1">
        <v>45314.360474537039</v>
      </c>
      <c r="B2131" s="1" t="str">
        <f>TEXT(sensor_data[[#This Row],[Timestamp]], "MMMM")</f>
        <v>January</v>
      </c>
      <c r="C21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31" s="2">
        <f>MONTH(sensor_data[[#This Row],[Timestamp]])</f>
        <v>1</v>
      </c>
      <c r="E2131" s="2">
        <f>DAY(sensor_data[[#This Row],[Timestamp]])</f>
        <v>23</v>
      </c>
      <c r="F2131" t="s">
        <v>599</v>
      </c>
      <c r="H2131">
        <v>57.1</v>
      </c>
      <c r="I2131">
        <v>37.9</v>
      </c>
      <c r="J2131" t="b">
        <v>0</v>
      </c>
      <c r="K2131">
        <v>4</v>
      </c>
      <c r="L2131" t="str">
        <f>IF(sensor_data[[#This Row],[HVAC Setting]]&lt;=2, "Low", IF(sensor_data[[#This Row],[HVAC Setting]]=3, "Normal", "High"))</f>
        <v>High</v>
      </c>
      <c r="M2131">
        <v>20</v>
      </c>
      <c r="N2131">
        <v>20</v>
      </c>
      <c r="O2131">
        <f>(sensor_data[[#This Row],[Energy Consumption]]-AVERAGE(sensor_data[Energy Consumption]))/_xlfn.STDEV.P(sensor_data[Energy Consumption])</f>
        <v>-1.6296635483507568E-2</v>
      </c>
      <c r="P2131" t="str">
        <f>IF(ABS(sensor_data[[#This Row],[z_zcore]])&gt;3, "Outlier", "Normal")</f>
        <v>Normal</v>
      </c>
      <c r="Q2131">
        <f>AVERAGEIF(sensor_data[Unit ID], sensor_data[[#This Row],[Unit ID]], sensor_data[EC])</f>
        <v>19.64352941176471</v>
      </c>
      <c r="R2131">
        <f>IF(ISBLANK(sensor_data[[#This Row],[EC]]), sensor_data[[#This Row],[average]], sensor_data[[#This Row],[EC]])</f>
        <v>20</v>
      </c>
      <c r="S2131" t="str">
        <f>IF(sensor_data[[#This Row],[Filled Energy Consumption]]&gt;AVERAGE(sensor_data[Filled Energy Consumption]), "High", "Low")</f>
        <v>High</v>
      </c>
      <c r="T2131" t="s">
        <v>143</v>
      </c>
      <c r="U2131" t="b">
        <v>0</v>
      </c>
      <c r="V2131">
        <v>12</v>
      </c>
      <c r="W2131">
        <v>0</v>
      </c>
      <c r="X2131" t="s">
        <v>19</v>
      </c>
    </row>
    <row r="2132" spans="1:24" x14ac:dyDescent="0.3">
      <c r="A2132" s="1">
        <v>45336.40111111111</v>
      </c>
      <c r="B2132" s="1" t="str">
        <f>TEXT(sensor_data[[#This Row],[Timestamp]], "MMMM")</f>
        <v>February</v>
      </c>
      <c r="C21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32" s="2">
        <f>MONTH(sensor_data[[#This Row],[Timestamp]])</f>
        <v>2</v>
      </c>
      <c r="E2132" s="2">
        <f>DAY(sensor_data[[#This Row],[Timestamp]])</f>
        <v>14</v>
      </c>
      <c r="F2132" t="s">
        <v>599</v>
      </c>
      <c r="H2132">
        <v>56.7</v>
      </c>
      <c r="I2132">
        <v>29.4</v>
      </c>
      <c r="J2132" t="b">
        <v>1</v>
      </c>
      <c r="K2132">
        <v>4</v>
      </c>
      <c r="L2132" t="str">
        <f>IF(sensor_data[[#This Row],[HVAC Setting]]&lt;=2, "Low", IF(sensor_data[[#This Row],[HVAC Setting]]=3, "Normal", "High"))</f>
        <v>High</v>
      </c>
      <c r="M2132">
        <v>22.2</v>
      </c>
      <c r="N2132">
        <v>22.2</v>
      </c>
      <c r="O2132">
        <f>(sensor_data[[#This Row],[Energy Consumption]]-AVERAGE(sensor_data[Energy Consumption]))/_xlfn.STDEV.P(sensor_data[Energy Consumption])</f>
        <v>9.2856641461201758E-3</v>
      </c>
      <c r="P2132" t="str">
        <f>IF(ABS(sensor_data[[#This Row],[z_zcore]])&gt;3, "Outlier", "Normal")</f>
        <v>Normal</v>
      </c>
      <c r="Q2132">
        <f>AVERAGEIF(sensor_data[Unit ID], sensor_data[[#This Row],[Unit ID]], sensor_data[EC])</f>
        <v>19.64352941176471</v>
      </c>
      <c r="R2132">
        <f>IF(ISBLANK(sensor_data[[#This Row],[EC]]), sensor_data[[#This Row],[average]], sensor_data[[#This Row],[EC]])</f>
        <v>22.2</v>
      </c>
      <c r="S2132" t="str">
        <f>IF(sensor_data[[#This Row],[Filled Energy Consumption]]&gt;AVERAGE(sensor_data[Filled Energy Consumption]), "High", "Low")</f>
        <v>High</v>
      </c>
      <c r="T2132" t="s">
        <v>24</v>
      </c>
      <c r="U2132" t="b">
        <v>1</v>
      </c>
      <c r="V2132">
        <v>22</v>
      </c>
      <c r="W2132">
        <v>1</v>
      </c>
      <c r="X2132" t="s">
        <v>17</v>
      </c>
    </row>
    <row r="2133" spans="1:24" x14ac:dyDescent="0.3">
      <c r="A2133" s="1">
        <v>45564.418668981481</v>
      </c>
      <c r="B2133" s="1" t="str">
        <f>TEXT(sensor_data[[#This Row],[Timestamp]], "MMMM")</f>
        <v>September</v>
      </c>
      <c r="C21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33" s="2">
        <f>MONTH(sensor_data[[#This Row],[Timestamp]])</f>
        <v>9</v>
      </c>
      <c r="E2133" s="2">
        <f>DAY(sensor_data[[#This Row],[Timestamp]])</f>
        <v>29</v>
      </c>
      <c r="F2133" t="s">
        <v>599</v>
      </c>
      <c r="H2133">
        <v>71.3</v>
      </c>
      <c r="I2133">
        <v>42.9</v>
      </c>
      <c r="J2133" t="b">
        <v>1</v>
      </c>
      <c r="K2133">
        <v>3.5</v>
      </c>
      <c r="L2133" t="str">
        <f>IF(sensor_data[[#This Row],[HVAC Setting]]&lt;=2, "Low", IF(sensor_data[[#This Row],[HVAC Setting]]=3, "Normal", "High"))</f>
        <v>High</v>
      </c>
      <c r="M2133">
        <v>20.67</v>
      </c>
      <c r="N2133">
        <v>20.67</v>
      </c>
      <c r="O2133">
        <f>(sensor_data[[#This Row],[Energy Consumption]]-AVERAGE(sensor_data[Energy Consumption]))/_xlfn.STDEV.P(sensor_data[Energy Consumption])</f>
        <v>-8.5056624144845515E-3</v>
      </c>
      <c r="P2133" t="str">
        <f>IF(ABS(sensor_data[[#This Row],[z_zcore]])&gt;3, "Outlier", "Normal")</f>
        <v>Normal</v>
      </c>
      <c r="Q2133">
        <f>AVERAGEIF(sensor_data[Unit ID], sensor_data[[#This Row],[Unit ID]], sensor_data[EC])</f>
        <v>19.64352941176471</v>
      </c>
      <c r="R2133">
        <f>IF(ISBLANK(sensor_data[[#This Row],[EC]]), sensor_data[[#This Row],[average]], sensor_data[[#This Row],[EC]])</f>
        <v>20.67</v>
      </c>
      <c r="S2133" t="str">
        <f>IF(sensor_data[[#This Row],[Filled Energy Consumption]]&gt;AVERAGE(sensor_data[Filled Energy Consumption]), "High", "Low")</f>
        <v>High</v>
      </c>
      <c r="T2133" t="s">
        <v>274</v>
      </c>
      <c r="U2133" t="b">
        <v>1</v>
      </c>
      <c r="V2133">
        <v>16</v>
      </c>
      <c r="W2133">
        <v>1</v>
      </c>
      <c r="X2133" t="s">
        <v>19</v>
      </c>
    </row>
    <row r="2134" spans="1:24" x14ac:dyDescent="0.3">
      <c r="A2134" s="1">
        <v>45310.942604166667</v>
      </c>
      <c r="B2134" s="1" t="str">
        <f>TEXT(sensor_data[[#This Row],[Timestamp]], "MMMM")</f>
        <v>January</v>
      </c>
      <c r="C21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34" s="2">
        <f>MONTH(sensor_data[[#This Row],[Timestamp]])</f>
        <v>1</v>
      </c>
      <c r="E2134" s="2">
        <f>DAY(sensor_data[[#This Row],[Timestamp]])</f>
        <v>19</v>
      </c>
      <c r="F2134" t="s">
        <v>599</v>
      </c>
      <c r="H2134">
        <v>49</v>
      </c>
      <c r="I2134">
        <v>27</v>
      </c>
      <c r="J2134" t="b">
        <v>0</v>
      </c>
      <c r="K2134">
        <v>3</v>
      </c>
      <c r="L2134" t="str">
        <f>IF(sensor_data[[#This Row],[HVAC Setting]]&lt;=2, "Low", IF(sensor_data[[#This Row],[HVAC Setting]]=3, "Normal", "High"))</f>
        <v>Normal</v>
      </c>
      <c r="O2134">
        <f>(sensor_data[[#This Row],[Energy Consumption]]-AVERAGE(sensor_data[Energy Consumption]))/_xlfn.STDEV.P(sensor_data[Energy Consumption])</f>
        <v>-0.24886299575285079</v>
      </c>
      <c r="P2134" t="str">
        <f>IF(ABS(sensor_data[[#This Row],[z_zcore]])&gt;3, "Outlier", "Normal")</f>
        <v>Normal</v>
      </c>
      <c r="Q2134">
        <f>AVERAGEIF(sensor_data[Unit ID], sensor_data[[#This Row],[Unit ID]], sensor_data[EC])</f>
        <v>19.64352941176471</v>
      </c>
      <c r="R2134">
        <f>IF(ISBLANK(sensor_data[[#This Row],[EC]]), sensor_data[[#This Row],[average]], sensor_data[[#This Row],[EC]])</f>
        <v>19.64352941176471</v>
      </c>
      <c r="S2134" t="str">
        <f>IF(sensor_data[[#This Row],[Filled Energy Consumption]]&gt;AVERAGE(sensor_data[Filled Energy Consumption]), "High", "Low")</f>
        <v>High</v>
      </c>
      <c r="T2134" t="s">
        <v>538</v>
      </c>
      <c r="U2134" t="b">
        <v>0</v>
      </c>
      <c r="V2134">
        <v>20</v>
      </c>
      <c r="W2134">
        <v>0</v>
      </c>
      <c r="X2134" t="s">
        <v>19</v>
      </c>
    </row>
    <row r="2135" spans="1:24" x14ac:dyDescent="0.3">
      <c r="A2135" s="1">
        <v>45329.17454861111</v>
      </c>
      <c r="B2135" s="1" t="str">
        <f>TEXT(sensor_data[[#This Row],[Timestamp]], "MMMM")</f>
        <v>February</v>
      </c>
      <c r="C21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35" s="2">
        <f>MONTH(sensor_data[[#This Row],[Timestamp]])</f>
        <v>2</v>
      </c>
      <c r="E2135" s="2">
        <f>DAY(sensor_data[[#This Row],[Timestamp]])</f>
        <v>7</v>
      </c>
      <c r="F2135" t="s">
        <v>599</v>
      </c>
      <c r="H2135">
        <v>43.3</v>
      </c>
      <c r="I2135">
        <v>35.5</v>
      </c>
      <c r="J2135" t="b">
        <v>0</v>
      </c>
      <c r="K2135">
        <v>3</v>
      </c>
      <c r="L2135" t="str">
        <f>IF(sensor_data[[#This Row],[HVAC Setting]]&lt;=2, "Low", IF(sensor_data[[#This Row],[HVAC Setting]]=3, "Normal", "High"))</f>
        <v>Normal</v>
      </c>
      <c r="M2135">
        <v>17</v>
      </c>
      <c r="N2135">
        <v>17</v>
      </c>
      <c r="O2135">
        <f>(sensor_data[[#This Row],[Energy Consumption]]-AVERAGE(sensor_data[Energy Consumption]))/_xlfn.STDEV.P(sensor_data[Energy Consumption])</f>
        <v>-5.1181589523909048E-2</v>
      </c>
      <c r="P2135" t="str">
        <f>IF(ABS(sensor_data[[#This Row],[z_zcore]])&gt;3, "Outlier", "Normal")</f>
        <v>Normal</v>
      </c>
      <c r="Q2135">
        <f>AVERAGEIF(sensor_data[Unit ID], sensor_data[[#This Row],[Unit ID]], sensor_data[EC])</f>
        <v>19.64352941176471</v>
      </c>
      <c r="R2135">
        <f>IF(ISBLANK(sensor_data[[#This Row],[EC]]), sensor_data[[#This Row],[average]], sensor_data[[#This Row],[EC]])</f>
        <v>17</v>
      </c>
      <c r="S2135" t="str">
        <f>IF(sensor_data[[#This Row],[Filled Energy Consumption]]&gt;AVERAGE(sensor_data[Filled Energy Consumption]), "High", "Low")</f>
        <v>Low</v>
      </c>
      <c r="T2135" t="s">
        <v>147</v>
      </c>
      <c r="U2135" t="b">
        <v>0</v>
      </c>
      <c r="V2135">
        <v>8</v>
      </c>
      <c r="W2135">
        <v>0</v>
      </c>
      <c r="X2135" t="s">
        <v>17</v>
      </c>
    </row>
    <row r="2136" spans="1:24" x14ac:dyDescent="0.3">
      <c r="A2136" s="1">
        <v>45349.744768518518</v>
      </c>
      <c r="B2136" s="1" t="str">
        <f>TEXT(sensor_data[[#This Row],[Timestamp]], "MMMM")</f>
        <v>February</v>
      </c>
      <c r="C21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36" s="2">
        <f>MONTH(sensor_data[[#This Row],[Timestamp]])</f>
        <v>2</v>
      </c>
      <c r="E2136" s="2">
        <f>DAY(sensor_data[[#This Row],[Timestamp]])</f>
        <v>27</v>
      </c>
      <c r="F2136" t="s">
        <v>599</v>
      </c>
      <c r="H2136">
        <v>51.2</v>
      </c>
      <c r="I2136">
        <v>28.8</v>
      </c>
      <c r="J2136" t="b">
        <v>1</v>
      </c>
      <c r="K2136">
        <v>5</v>
      </c>
      <c r="L2136" t="str">
        <f>IF(sensor_data[[#This Row],[HVAC Setting]]&lt;=2, "Low", IF(sensor_data[[#This Row],[HVAC Setting]]=3, "Normal", "High"))</f>
        <v>High</v>
      </c>
      <c r="M2136">
        <v>30.17</v>
      </c>
      <c r="N2136">
        <v>30.17</v>
      </c>
      <c r="O2136">
        <f>(sensor_data[[#This Row],[Energy Consumption]]-AVERAGE(sensor_data[Energy Consumption]))/_xlfn.STDEV.P(sensor_data[Energy Consumption])</f>
        <v>0.10196335871345348</v>
      </c>
      <c r="P2136" t="str">
        <f>IF(ABS(sensor_data[[#This Row],[z_zcore]])&gt;3, "Outlier", "Normal")</f>
        <v>Normal</v>
      </c>
      <c r="Q2136">
        <f>AVERAGEIF(sensor_data[Unit ID], sensor_data[[#This Row],[Unit ID]], sensor_data[EC])</f>
        <v>19.64352941176471</v>
      </c>
      <c r="R2136">
        <f>IF(ISBLANK(sensor_data[[#This Row],[EC]]), sensor_data[[#This Row],[average]], sensor_data[[#This Row],[EC]])</f>
        <v>30.17</v>
      </c>
      <c r="S2136" t="str">
        <f>IF(sensor_data[[#This Row],[Filled Energy Consumption]]&gt;AVERAGE(sensor_data[Filled Energy Consumption]), "High", "Low")</f>
        <v>High</v>
      </c>
      <c r="T2136" t="s">
        <v>191</v>
      </c>
      <c r="U2136" t="b">
        <v>1</v>
      </c>
      <c r="V2136">
        <v>20</v>
      </c>
      <c r="W2136">
        <v>0</v>
      </c>
      <c r="X2136" t="s">
        <v>14</v>
      </c>
    </row>
    <row r="2137" spans="1:24" x14ac:dyDescent="0.3">
      <c r="A2137" s="1">
        <v>45550.335844907408</v>
      </c>
      <c r="B2137" s="1" t="str">
        <f>TEXT(sensor_data[[#This Row],[Timestamp]], "MMMM")</f>
        <v>September</v>
      </c>
      <c r="C21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37" s="2">
        <f>MONTH(sensor_data[[#This Row],[Timestamp]])</f>
        <v>9</v>
      </c>
      <c r="E2137" s="2">
        <f>DAY(sensor_data[[#This Row],[Timestamp]])</f>
        <v>15</v>
      </c>
      <c r="F2137" t="s">
        <v>599</v>
      </c>
      <c r="H2137">
        <v>66.400000000000006</v>
      </c>
      <c r="I2137">
        <v>46.8</v>
      </c>
      <c r="J2137" t="b">
        <v>1</v>
      </c>
      <c r="K2137">
        <v>4.5</v>
      </c>
      <c r="L2137" t="str">
        <f>IF(sensor_data[[#This Row],[HVAC Setting]]&lt;=2, "Low", IF(sensor_data[[#This Row],[HVAC Setting]]=3, "Normal", "High"))</f>
        <v>High</v>
      </c>
      <c r="M2137">
        <v>25.1</v>
      </c>
      <c r="N2137">
        <v>25.1</v>
      </c>
      <c r="O2137">
        <f>(sensor_data[[#This Row],[Energy Consumption]]-AVERAGE(sensor_data[Energy Consumption]))/_xlfn.STDEV.P(sensor_data[Energy Consumption])</f>
        <v>4.3007786385174968E-2</v>
      </c>
      <c r="P2137" t="str">
        <f>IF(ABS(sensor_data[[#This Row],[z_zcore]])&gt;3, "Outlier", "Normal")</f>
        <v>Normal</v>
      </c>
      <c r="Q2137">
        <f>AVERAGEIF(sensor_data[Unit ID], sensor_data[[#This Row],[Unit ID]], sensor_data[EC])</f>
        <v>19.64352941176471</v>
      </c>
      <c r="R2137">
        <f>IF(ISBLANK(sensor_data[[#This Row],[EC]]), sensor_data[[#This Row],[average]], sensor_data[[#This Row],[EC]])</f>
        <v>25.1</v>
      </c>
      <c r="S2137" t="str">
        <f>IF(sensor_data[[#This Row],[Filled Energy Consumption]]&gt;AVERAGE(sensor_data[Filled Energy Consumption]), "High", "Low")</f>
        <v>High</v>
      </c>
      <c r="T2137" t="s">
        <v>248</v>
      </c>
      <c r="U2137" t="b">
        <v>1</v>
      </c>
      <c r="V2137">
        <v>3</v>
      </c>
      <c r="W2137">
        <v>0</v>
      </c>
      <c r="X2137" t="s">
        <v>19</v>
      </c>
    </row>
    <row r="2138" spans="1:24" x14ac:dyDescent="0.3">
      <c r="A2138" s="1">
        <v>45524.697997685187</v>
      </c>
      <c r="B2138" s="1" t="str">
        <f>TEXT(sensor_data[[#This Row],[Timestamp]], "MMMM")</f>
        <v>August</v>
      </c>
      <c r="C21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38" s="2">
        <f>MONTH(sensor_data[[#This Row],[Timestamp]])</f>
        <v>8</v>
      </c>
      <c r="E2138" s="2">
        <f>DAY(sensor_data[[#This Row],[Timestamp]])</f>
        <v>20</v>
      </c>
      <c r="F2138" t="s">
        <v>599</v>
      </c>
      <c r="H2138">
        <v>97</v>
      </c>
      <c r="I2138">
        <v>50.7</v>
      </c>
      <c r="J2138" t="b">
        <v>0</v>
      </c>
      <c r="K2138">
        <v>2</v>
      </c>
      <c r="L2138" t="str">
        <f>IF(sensor_data[[#This Row],[HVAC Setting]]&lt;=2, "Low", IF(sensor_data[[#This Row],[HVAC Setting]]=3, "Normal", "High"))</f>
        <v>Low</v>
      </c>
      <c r="M2138">
        <v>12</v>
      </c>
      <c r="N2138">
        <v>12</v>
      </c>
      <c r="O2138">
        <f>(sensor_data[[#This Row],[Energy Consumption]]-AVERAGE(sensor_data[Energy Consumption]))/_xlfn.STDEV.P(sensor_data[Energy Consumption])</f>
        <v>-0.10932317959124485</v>
      </c>
      <c r="P2138" t="str">
        <f>IF(ABS(sensor_data[[#This Row],[z_zcore]])&gt;3, "Outlier", "Normal")</f>
        <v>Normal</v>
      </c>
      <c r="Q2138">
        <f>AVERAGEIF(sensor_data[Unit ID], sensor_data[[#This Row],[Unit ID]], sensor_data[EC])</f>
        <v>19.64352941176471</v>
      </c>
      <c r="R2138">
        <f>IF(ISBLANK(sensor_data[[#This Row],[EC]]), sensor_data[[#This Row],[average]], sensor_data[[#This Row],[EC]])</f>
        <v>12</v>
      </c>
      <c r="S2138" t="str">
        <f>IF(sensor_data[[#This Row],[Filled Energy Consumption]]&gt;AVERAGE(sensor_data[Filled Energy Consumption]), "High", "Low")</f>
        <v>Low</v>
      </c>
      <c r="T2138" t="s">
        <v>440</v>
      </c>
      <c r="U2138" t="b">
        <v>0</v>
      </c>
      <c r="V2138">
        <v>13</v>
      </c>
      <c r="W2138">
        <v>0</v>
      </c>
      <c r="X2138" t="s">
        <v>19</v>
      </c>
    </row>
    <row r="2139" spans="1:24" x14ac:dyDescent="0.3">
      <c r="A2139" s="1">
        <v>45351.493472222224</v>
      </c>
      <c r="B2139" s="1" t="str">
        <f>TEXT(sensor_data[[#This Row],[Timestamp]], "MMMM")</f>
        <v>February</v>
      </c>
      <c r="C21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39" s="2">
        <f>MONTH(sensor_data[[#This Row],[Timestamp]])</f>
        <v>2</v>
      </c>
      <c r="E2139" s="2">
        <f>DAY(sensor_data[[#This Row],[Timestamp]])</f>
        <v>29</v>
      </c>
      <c r="F2139" t="s">
        <v>599</v>
      </c>
      <c r="H2139">
        <v>49.8</v>
      </c>
      <c r="I2139">
        <v>30</v>
      </c>
      <c r="J2139" t="b">
        <v>0</v>
      </c>
      <c r="K2139">
        <v>3</v>
      </c>
      <c r="L2139" t="str">
        <f>IF(sensor_data[[#This Row],[HVAC Setting]]&lt;=2, "Low", IF(sensor_data[[#This Row],[HVAC Setting]]=3, "Normal", "High"))</f>
        <v>Normal</v>
      </c>
      <c r="M2139">
        <v>17</v>
      </c>
      <c r="N2139">
        <v>17</v>
      </c>
      <c r="O2139">
        <f>(sensor_data[[#This Row],[Energy Consumption]]-AVERAGE(sensor_data[Energy Consumption]))/_xlfn.STDEV.P(sensor_data[Energy Consumption])</f>
        <v>-5.1181589523909048E-2</v>
      </c>
      <c r="P2139" t="str">
        <f>IF(ABS(sensor_data[[#This Row],[z_zcore]])&gt;3, "Outlier", "Normal")</f>
        <v>Normal</v>
      </c>
      <c r="Q2139">
        <f>AVERAGEIF(sensor_data[Unit ID], sensor_data[[#This Row],[Unit ID]], sensor_data[EC])</f>
        <v>19.64352941176471</v>
      </c>
      <c r="R2139">
        <f>IF(ISBLANK(sensor_data[[#This Row],[EC]]), sensor_data[[#This Row],[average]], sensor_data[[#This Row],[EC]])</f>
        <v>17</v>
      </c>
      <c r="S2139" t="str">
        <f>IF(sensor_data[[#This Row],[Filled Energy Consumption]]&gt;AVERAGE(sensor_data[Filled Energy Consumption]), "High", "Low")</f>
        <v>Low</v>
      </c>
      <c r="T2139" t="s">
        <v>96</v>
      </c>
      <c r="U2139" t="b">
        <v>0</v>
      </c>
      <c r="V2139">
        <v>15</v>
      </c>
      <c r="W2139">
        <v>0</v>
      </c>
      <c r="X2139" t="s">
        <v>14</v>
      </c>
    </row>
    <row r="2140" spans="1:24" x14ac:dyDescent="0.3">
      <c r="A2140" s="1">
        <v>45383.782638888886</v>
      </c>
      <c r="B2140" s="1" t="str">
        <f>TEXT(sensor_data[[#This Row],[Timestamp]], "MMMM")</f>
        <v>April</v>
      </c>
      <c r="C21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40" s="2">
        <f>MONTH(sensor_data[[#This Row],[Timestamp]])</f>
        <v>4</v>
      </c>
      <c r="E2140" s="2">
        <f>DAY(sensor_data[[#This Row],[Timestamp]])</f>
        <v>1</v>
      </c>
      <c r="F2140" t="s">
        <v>599</v>
      </c>
      <c r="H2140">
        <v>80.3</v>
      </c>
      <c r="I2140">
        <v>53.6</v>
      </c>
      <c r="J2140" t="b">
        <v>1</v>
      </c>
      <c r="K2140">
        <v>5</v>
      </c>
      <c r="L2140" t="str">
        <f>IF(sensor_data[[#This Row],[HVAC Setting]]&lt;=2, "Low", IF(sensor_data[[#This Row],[HVAC Setting]]=3, "Normal", "High"))</f>
        <v>High</v>
      </c>
      <c r="M2140">
        <v>30.48</v>
      </c>
      <c r="N2140">
        <v>30.48</v>
      </c>
      <c r="O2140">
        <f>(sensor_data[[#This Row],[Energy Consumption]]-AVERAGE(sensor_data[Energy Consumption]))/_xlfn.STDEV.P(sensor_data[Energy Consumption])</f>
        <v>0.10556813729762828</v>
      </c>
      <c r="P2140" t="str">
        <f>IF(ABS(sensor_data[[#This Row],[z_zcore]])&gt;3, "Outlier", "Normal")</f>
        <v>Normal</v>
      </c>
      <c r="Q2140">
        <f>AVERAGEIF(sensor_data[Unit ID], sensor_data[[#This Row],[Unit ID]], sensor_data[EC])</f>
        <v>19.64352941176471</v>
      </c>
      <c r="R2140">
        <f>IF(ISBLANK(sensor_data[[#This Row],[EC]]), sensor_data[[#This Row],[average]], sensor_data[[#This Row],[EC]])</f>
        <v>30.48</v>
      </c>
      <c r="S2140" t="str">
        <f>IF(sensor_data[[#This Row],[Filled Energy Consumption]]&gt;AVERAGE(sensor_data[Filled Energy Consumption]), "High", "Low")</f>
        <v>High</v>
      </c>
      <c r="T2140" t="s">
        <v>273</v>
      </c>
      <c r="U2140" t="b">
        <v>1</v>
      </c>
      <c r="V2140">
        <v>17</v>
      </c>
      <c r="W2140">
        <v>1</v>
      </c>
      <c r="X2140" t="s">
        <v>17</v>
      </c>
    </row>
    <row r="2141" spans="1:24" x14ac:dyDescent="0.3">
      <c r="A2141" s="1">
        <v>45541.566018518519</v>
      </c>
      <c r="B2141" s="1" t="str">
        <f>TEXT(sensor_data[[#This Row],[Timestamp]], "MMMM")</f>
        <v>September</v>
      </c>
      <c r="C21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41" s="2">
        <f>MONTH(sensor_data[[#This Row],[Timestamp]])</f>
        <v>9</v>
      </c>
      <c r="E2141" s="2">
        <f>DAY(sensor_data[[#This Row],[Timestamp]])</f>
        <v>6</v>
      </c>
      <c r="F2141" t="s">
        <v>599</v>
      </c>
      <c r="H2141">
        <v>63.9</v>
      </c>
      <c r="I2141">
        <v>43.5</v>
      </c>
      <c r="J2141" t="b">
        <v>1</v>
      </c>
      <c r="K2141">
        <v>2</v>
      </c>
      <c r="L2141" t="str">
        <f>IF(sensor_data[[#This Row],[HVAC Setting]]&lt;=2, "Low", IF(sensor_data[[#This Row],[HVAC Setting]]=3, "Normal", "High"))</f>
        <v>Low</v>
      </c>
      <c r="M2141">
        <v>1368</v>
      </c>
      <c r="O2141">
        <f>(sensor_data[[#This Row],[Energy Consumption]]-AVERAGE(sensor_data[Energy Consumption]))/_xlfn.STDEV.P(sensor_data[Energy Consumption])</f>
        <v>15.658676046670227</v>
      </c>
      <c r="P2141" t="str">
        <f>IF(ABS(sensor_data[[#This Row],[z_zcore]])&gt;3, "Outlier", "Normal")</f>
        <v>Outlier</v>
      </c>
      <c r="Q2141">
        <f>AVERAGEIF(sensor_data[Unit ID], sensor_data[[#This Row],[Unit ID]], sensor_data[EC])</f>
        <v>19.64352941176471</v>
      </c>
      <c r="R2141">
        <f>IF(ISBLANK(sensor_data[[#This Row],[EC]]), sensor_data[[#This Row],[average]], sensor_data[[#This Row],[EC]])</f>
        <v>19.64352941176471</v>
      </c>
      <c r="S2141" t="str">
        <f>IF(sensor_data[[#This Row],[Filled Energy Consumption]]&gt;AVERAGE(sensor_data[Filled Energy Consumption]), "High", "Low")</f>
        <v>High</v>
      </c>
      <c r="T2141" t="s">
        <v>85</v>
      </c>
      <c r="U2141" t="b">
        <v>1</v>
      </c>
      <c r="V2141">
        <v>22</v>
      </c>
      <c r="W2141">
        <v>1</v>
      </c>
      <c r="X2141" t="s">
        <v>14</v>
      </c>
    </row>
    <row r="2142" spans="1:24" x14ac:dyDescent="0.3">
      <c r="A2142" s="1">
        <v>45466.552372685182</v>
      </c>
      <c r="B2142" s="1" t="str">
        <f>TEXT(sensor_data[[#This Row],[Timestamp]], "MMMM")</f>
        <v>June</v>
      </c>
      <c r="C21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42" s="2">
        <f>MONTH(sensor_data[[#This Row],[Timestamp]])</f>
        <v>6</v>
      </c>
      <c r="E2142" s="2">
        <f>DAY(sensor_data[[#This Row],[Timestamp]])</f>
        <v>23</v>
      </c>
      <c r="F2142" t="s">
        <v>600</v>
      </c>
      <c r="H2142">
        <v>88</v>
      </c>
      <c r="I2142">
        <v>50.7</v>
      </c>
      <c r="J2142" t="b">
        <v>1</v>
      </c>
      <c r="K2142">
        <v>4.5</v>
      </c>
      <c r="L2142" t="str">
        <f>IF(sensor_data[[#This Row],[HVAC Setting]]&lt;=2, "Low", IF(sensor_data[[#This Row],[HVAC Setting]]=3, "Normal", "High"))</f>
        <v>High</v>
      </c>
      <c r="M2142">
        <v>27.03</v>
      </c>
      <c r="N2142">
        <v>27.03</v>
      </c>
      <c r="O2142">
        <f>(sensor_data[[#This Row],[Energy Consumption]]-AVERAGE(sensor_data[Energy Consumption]))/_xlfn.STDEV.P(sensor_data[Energy Consumption])</f>
        <v>6.5450440151166578E-2</v>
      </c>
      <c r="P2142" t="str">
        <f>IF(ABS(sensor_data[[#This Row],[z_zcore]])&gt;3, "Outlier", "Normal")</f>
        <v>Normal</v>
      </c>
      <c r="Q2142">
        <f>AVERAGEIF(sensor_data[Unit ID], sensor_data[[#This Row],[Unit ID]], sensor_data[EC])</f>
        <v>18.469374999999999</v>
      </c>
      <c r="R2142">
        <f>IF(ISBLANK(sensor_data[[#This Row],[EC]]), sensor_data[[#This Row],[average]], sensor_data[[#This Row],[EC]])</f>
        <v>27.03</v>
      </c>
      <c r="S2142" t="str">
        <f>IF(sensor_data[[#This Row],[Filled Energy Consumption]]&gt;AVERAGE(sensor_data[Filled Energy Consumption]), "High", "Low")</f>
        <v>High</v>
      </c>
      <c r="T2142" t="s">
        <v>269</v>
      </c>
      <c r="U2142" t="b">
        <v>1</v>
      </c>
      <c r="V2142">
        <v>17</v>
      </c>
      <c r="W2142">
        <v>1</v>
      </c>
      <c r="X2142" t="s">
        <v>19</v>
      </c>
    </row>
    <row r="2143" spans="1:24" x14ac:dyDescent="0.3">
      <c r="A2143" s="1">
        <v>45415.222129629627</v>
      </c>
      <c r="B2143" s="1" t="str">
        <f>TEXT(sensor_data[[#This Row],[Timestamp]], "MMMM")</f>
        <v>May</v>
      </c>
      <c r="C21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43" s="2">
        <f>MONTH(sensor_data[[#This Row],[Timestamp]])</f>
        <v>5</v>
      </c>
      <c r="E2143" s="2">
        <f>DAY(sensor_data[[#This Row],[Timestamp]])</f>
        <v>3</v>
      </c>
      <c r="F2143" t="s">
        <v>600</v>
      </c>
      <c r="H2143">
        <v>59.4</v>
      </c>
      <c r="I2143">
        <v>40.9</v>
      </c>
      <c r="J2143" t="b">
        <v>0</v>
      </c>
      <c r="K2143">
        <v>2</v>
      </c>
      <c r="L2143" t="str">
        <f>IF(sensor_data[[#This Row],[HVAC Setting]]&lt;=2, "Low", IF(sensor_data[[#This Row],[HVAC Setting]]=3, "Normal", "High"))</f>
        <v>Low</v>
      </c>
      <c r="M2143">
        <v>10</v>
      </c>
      <c r="N2143">
        <v>10</v>
      </c>
      <c r="O2143">
        <f>(sensor_data[[#This Row],[Energy Consumption]]-AVERAGE(sensor_data[Energy Consumption]))/_xlfn.STDEV.P(sensor_data[Energy Consumption])</f>
        <v>-0.13257981561817916</v>
      </c>
      <c r="P2143" t="str">
        <f>IF(ABS(sensor_data[[#This Row],[z_zcore]])&gt;3, "Outlier", "Normal")</f>
        <v>Normal</v>
      </c>
      <c r="Q2143">
        <f>AVERAGEIF(sensor_data[Unit ID], sensor_data[[#This Row],[Unit ID]], sensor_data[EC])</f>
        <v>18.469374999999999</v>
      </c>
      <c r="R2143">
        <f>IF(ISBLANK(sensor_data[[#This Row],[EC]]), sensor_data[[#This Row],[average]], sensor_data[[#This Row],[EC]])</f>
        <v>10</v>
      </c>
      <c r="S2143" t="str">
        <f>IF(sensor_data[[#This Row],[Filled Energy Consumption]]&gt;AVERAGE(sensor_data[Filled Energy Consumption]), "High", "Low")</f>
        <v>Low</v>
      </c>
      <c r="T2143" t="s">
        <v>200</v>
      </c>
      <c r="U2143" t="b">
        <v>0</v>
      </c>
      <c r="V2143">
        <v>15</v>
      </c>
      <c r="W2143">
        <v>1</v>
      </c>
      <c r="X2143" t="s">
        <v>17</v>
      </c>
    </row>
    <row r="2144" spans="1:24" x14ac:dyDescent="0.3">
      <c r="A2144" s="1">
        <v>45416.58798611111</v>
      </c>
      <c r="B2144" s="1" t="str">
        <f>TEXT(sensor_data[[#This Row],[Timestamp]], "MMMM")</f>
        <v>May</v>
      </c>
      <c r="C21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44" s="2">
        <f>MONTH(sensor_data[[#This Row],[Timestamp]])</f>
        <v>5</v>
      </c>
      <c r="E2144" s="2">
        <f>DAY(sensor_data[[#This Row],[Timestamp]])</f>
        <v>4</v>
      </c>
      <c r="F2144" t="s">
        <v>600</v>
      </c>
      <c r="H2144">
        <v>63.6</v>
      </c>
      <c r="I2144">
        <v>50.5</v>
      </c>
      <c r="J2144" t="b">
        <v>0</v>
      </c>
      <c r="K2144">
        <v>2.5</v>
      </c>
      <c r="L2144" t="str">
        <f>IF(sensor_data[[#This Row],[HVAC Setting]]&lt;=2, "Low", IF(sensor_data[[#This Row],[HVAC Setting]]=3, "Normal", "High"))</f>
        <v>High</v>
      </c>
      <c r="M2144">
        <v>13.12</v>
      </c>
      <c r="N2144">
        <v>13.12</v>
      </c>
      <c r="O2144">
        <f>(sensor_data[[#This Row],[Energy Consumption]]-AVERAGE(sensor_data[Energy Consumption]))/_xlfn.STDEV.P(sensor_data[Energy Consumption])</f>
        <v>-9.6299463416161649E-2</v>
      </c>
      <c r="P2144" t="str">
        <f>IF(ABS(sensor_data[[#This Row],[z_zcore]])&gt;3, "Outlier", "Normal")</f>
        <v>Normal</v>
      </c>
      <c r="Q2144">
        <f>AVERAGEIF(sensor_data[Unit ID], sensor_data[[#This Row],[Unit ID]], sensor_data[EC])</f>
        <v>18.469374999999999</v>
      </c>
      <c r="R2144">
        <f>IF(ISBLANK(sensor_data[[#This Row],[EC]]), sensor_data[[#This Row],[average]], sensor_data[[#This Row],[EC]])</f>
        <v>13.12</v>
      </c>
      <c r="S2144" t="str">
        <f>IF(sensor_data[[#This Row],[Filled Energy Consumption]]&gt;AVERAGE(sensor_data[Filled Energy Consumption]), "High", "Low")</f>
        <v>Low</v>
      </c>
      <c r="T2144" t="s">
        <v>239</v>
      </c>
      <c r="U2144" t="b">
        <v>0</v>
      </c>
      <c r="V2144">
        <v>8</v>
      </c>
      <c r="W2144">
        <v>0</v>
      </c>
      <c r="X2144" t="s">
        <v>17</v>
      </c>
    </row>
    <row r="2145" spans="1:24" x14ac:dyDescent="0.3">
      <c r="A2145" s="1">
        <v>45429.657048611109</v>
      </c>
      <c r="B2145" s="1" t="str">
        <f>TEXT(sensor_data[[#This Row],[Timestamp]], "MMMM")</f>
        <v>May</v>
      </c>
      <c r="C21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45" s="2">
        <f>MONTH(sensor_data[[#This Row],[Timestamp]])</f>
        <v>5</v>
      </c>
      <c r="E2145" s="2">
        <f>DAY(sensor_data[[#This Row],[Timestamp]])</f>
        <v>17</v>
      </c>
      <c r="F2145" t="s">
        <v>600</v>
      </c>
      <c r="H2145">
        <v>64.900000000000006</v>
      </c>
      <c r="I2145">
        <v>33.5</v>
      </c>
      <c r="J2145" t="b">
        <v>1</v>
      </c>
      <c r="K2145">
        <v>4</v>
      </c>
      <c r="L2145" t="str">
        <f>IF(sensor_data[[#This Row],[HVAC Setting]]&lt;=2, "Low", IF(sensor_data[[#This Row],[HVAC Setting]]=3, "Normal", "High"))</f>
        <v>High</v>
      </c>
      <c r="M2145">
        <v>22.29</v>
      </c>
      <c r="N2145">
        <v>22.29</v>
      </c>
      <c r="O2145">
        <f>(sensor_data[[#This Row],[Energy Consumption]]-AVERAGE(sensor_data[Energy Consumption]))/_xlfn.STDEV.P(sensor_data[Energy Consumption])</f>
        <v>1.0332212767332219E-2</v>
      </c>
      <c r="P2145" t="str">
        <f>IF(ABS(sensor_data[[#This Row],[z_zcore]])&gt;3, "Outlier", "Normal")</f>
        <v>Normal</v>
      </c>
      <c r="Q2145">
        <f>AVERAGEIF(sensor_data[Unit ID], sensor_data[[#This Row],[Unit ID]], sensor_data[EC])</f>
        <v>18.469374999999999</v>
      </c>
      <c r="R2145">
        <f>IF(ISBLANK(sensor_data[[#This Row],[EC]]), sensor_data[[#This Row],[average]], sensor_data[[#This Row],[EC]])</f>
        <v>22.29</v>
      </c>
      <c r="S2145" t="str">
        <f>IF(sensor_data[[#This Row],[Filled Energy Consumption]]&gt;AVERAGE(sensor_data[Filled Energy Consumption]), "High", "Low")</f>
        <v>High</v>
      </c>
      <c r="T2145" t="s">
        <v>463</v>
      </c>
      <c r="U2145" t="b">
        <v>1</v>
      </c>
      <c r="V2145">
        <v>5</v>
      </c>
      <c r="W2145">
        <v>1</v>
      </c>
      <c r="X2145" t="s">
        <v>19</v>
      </c>
    </row>
    <row r="2146" spans="1:24" x14ac:dyDescent="0.3">
      <c r="A2146" s="1">
        <v>45348.138067129628</v>
      </c>
      <c r="B2146" s="1" t="str">
        <f>TEXT(sensor_data[[#This Row],[Timestamp]], "MMMM")</f>
        <v>February</v>
      </c>
      <c r="C21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46" s="2">
        <f>MONTH(sensor_data[[#This Row],[Timestamp]])</f>
        <v>2</v>
      </c>
      <c r="E2146" s="2">
        <f>DAY(sensor_data[[#This Row],[Timestamp]])</f>
        <v>26</v>
      </c>
      <c r="F2146" t="s">
        <v>600</v>
      </c>
      <c r="H2146">
        <v>42.5</v>
      </c>
      <c r="I2146">
        <v>33.299999999999997</v>
      </c>
      <c r="J2146" t="b">
        <v>0</v>
      </c>
      <c r="K2146">
        <v>1</v>
      </c>
      <c r="L2146" t="str">
        <f>IF(sensor_data[[#This Row],[HVAC Setting]]&lt;=2, "Low", IF(sensor_data[[#This Row],[HVAC Setting]]=3, "Normal", "High"))</f>
        <v>Low</v>
      </c>
      <c r="M2146">
        <v>8</v>
      </c>
      <c r="N2146">
        <v>8</v>
      </c>
      <c r="O2146">
        <f>(sensor_data[[#This Row],[Energy Consumption]]-AVERAGE(sensor_data[Energy Consumption]))/_xlfn.STDEV.P(sensor_data[Energy Consumption])</f>
        <v>-0.15583645164511351</v>
      </c>
      <c r="P2146" t="str">
        <f>IF(ABS(sensor_data[[#This Row],[z_zcore]])&gt;3, "Outlier", "Normal")</f>
        <v>Normal</v>
      </c>
      <c r="Q2146">
        <f>AVERAGEIF(sensor_data[Unit ID], sensor_data[[#This Row],[Unit ID]], sensor_data[EC])</f>
        <v>18.469374999999999</v>
      </c>
      <c r="R2146">
        <f>IF(ISBLANK(sensor_data[[#This Row],[EC]]), sensor_data[[#This Row],[average]], sensor_data[[#This Row],[EC]])</f>
        <v>8</v>
      </c>
      <c r="S2146" t="str">
        <f>IF(sensor_data[[#This Row],[Filled Energy Consumption]]&gt;AVERAGE(sensor_data[Filled Energy Consumption]), "High", "Low")</f>
        <v>Low</v>
      </c>
      <c r="T2146" t="s">
        <v>89</v>
      </c>
      <c r="U2146" t="b">
        <v>0</v>
      </c>
      <c r="V2146">
        <v>6</v>
      </c>
      <c r="W2146">
        <v>0</v>
      </c>
      <c r="X2146" t="s">
        <v>19</v>
      </c>
    </row>
    <row r="2147" spans="1:24" x14ac:dyDescent="0.3">
      <c r="A2147" s="1">
        <v>45610.950856481482</v>
      </c>
      <c r="B2147" s="1" t="str">
        <f>TEXT(sensor_data[[#This Row],[Timestamp]], "MMMM")</f>
        <v>November</v>
      </c>
      <c r="C21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47" s="2">
        <f>MONTH(sensor_data[[#This Row],[Timestamp]])</f>
        <v>11</v>
      </c>
      <c r="E2147" s="2">
        <f>DAY(sensor_data[[#This Row],[Timestamp]])</f>
        <v>14</v>
      </c>
      <c r="F2147" t="s">
        <v>600</v>
      </c>
      <c r="H2147">
        <v>65.7</v>
      </c>
      <c r="I2147">
        <v>32.9</v>
      </c>
      <c r="J2147" t="b">
        <v>0</v>
      </c>
      <c r="K2147">
        <v>1</v>
      </c>
      <c r="L2147" t="str">
        <f>IF(sensor_data[[#This Row],[HVAC Setting]]&lt;=2, "Low", IF(sensor_data[[#This Row],[HVAC Setting]]=3, "Normal", "High"))</f>
        <v>Low</v>
      </c>
      <c r="O2147">
        <f>(sensor_data[[#This Row],[Energy Consumption]]-AVERAGE(sensor_data[Energy Consumption]))/_xlfn.STDEV.P(sensor_data[Energy Consumption])</f>
        <v>-0.24886299575285079</v>
      </c>
      <c r="P2147" t="str">
        <f>IF(ABS(sensor_data[[#This Row],[z_zcore]])&gt;3, "Outlier", "Normal")</f>
        <v>Normal</v>
      </c>
      <c r="Q2147">
        <f>AVERAGEIF(sensor_data[Unit ID], sensor_data[[#This Row],[Unit ID]], sensor_data[EC])</f>
        <v>18.469374999999999</v>
      </c>
      <c r="R2147">
        <f>IF(ISBLANK(sensor_data[[#This Row],[EC]]), sensor_data[[#This Row],[average]], sensor_data[[#This Row],[EC]])</f>
        <v>18.469374999999999</v>
      </c>
      <c r="S2147" t="str">
        <f>IF(sensor_data[[#This Row],[Filled Energy Consumption]]&gt;AVERAGE(sensor_data[Filled Energy Consumption]), "High", "Low")</f>
        <v>High</v>
      </c>
      <c r="T2147" t="s">
        <v>466</v>
      </c>
      <c r="U2147" t="b">
        <v>0</v>
      </c>
      <c r="V2147">
        <v>16</v>
      </c>
      <c r="W2147">
        <v>0</v>
      </c>
      <c r="X2147" t="s">
        <v>14</v>
      </c>
    </row>
    <row r="2148" spans="1:24" x14ac:dyDescent="0.3">
      <c r="A2148" s="1">
        <v>45587.407442129632</v>
      </c>
      <c r="B2148" s="1" t="str">
        <f>TEXT(sensor_data[[#This Row],[Timestamp]], "MMMM")</f>
        <v>October</v>
      </c>
      <c r="C21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48" s="2">
        <f>MONTH(sensor_data[[#This Row],[Timestamp]])</f>
        <v>10</v>
      </c>
      <c r="E2148" s="2">
        <f>DAY(sensor_data[[#This Row],[Timestamp]])</f>
        <v>22</v>
      </c>
      <c r="F2148" t="s">
        <v>600</v>
      </c>
      <c r="H2148">
        <v>72.099999999999994</v>
      </c>
      <c r="I2148">
        <v>56.1</v>
      </c>
      <c r="J2148" t="b">
        <v>0</v>
      </c>
      <c r="K2148">
        <v>1</v>
      </c>
      <c r="L2148" t="str">
        <f>IF(sensor_data[[#This Row],[HVAC Setting]]&lt;=2, "Low", IF(sensor_data[[#This Row],[HVAC Setting]]=3, "Normal", "High"))</f>
        <v>Low</v>
      </c>
      <c r="M2148">
        <v>5</v>
      </c>
      <c r="N2148">
        <v>5</v>
      </c>
      <c r="O2148">
        <f>(sensor_data[[#This Row],[Energy Consumption]]-AVERAGE(sensor_data[Energy Consumption]))/_xlfn.STDEV.P(sensor_data[Energy Consumption])</f>
        <v>-0.19072140568551499</v>
      </c>
      <c r="P2148" t="str">
        <f>IF(ABS(sensor_data[[#This Row],[z_zcore]])&gt;3, "Outlier", "Normal")</f>
        <v>Normal</v>
      </c>
      <c r="Q2148">
        <f>AVERAGEIF(sensor_data[Unit ID], sensor_data[[#This Row],[Unit ID]], sensor_data[EC])</f>
        <v>18.469374999999999</v>
      </c>
      <c r="R2148">
        <f>IF(ISBLANK(sensor_data[[#This Row],[EC]]), sensor_data[[#This Row],[average]], sensor_data[[#This Row],[EC]])</f>
        <v>5</v>
      </c>
      <c r="S2148" t="str">
        <f>IF(sensor_data[[#This Row],[Filled Energy Consumption]]&gt;AVERAGE(sensor_data[Filled Energy Consumption]), "High", "Low")</f>
        <v>Low</v>
      </c>
      <c r="T2148" t="s">
        <v>87</v>
      </c>
      <c r="U2148" t="b">
        <v>0</v>
      </c>
      <c r="V2148">
        <v>20</v>
      </c>
      <c r="W2148">
        <v>0</v>
      </c>
      <c r="X2148" t="s">
        <v>19</v>
      </c>
    </row>
    <row r="2149" spans="1:24" x14ac:dyDescent="0.3">
      <c r="A2149" s="1">
        <v>45446.189513888887</v>
      </c>
      <c r="B2149" s="1" t="str">
        <f>TEXT(sensor_data[[#This Row],[Timestamp]], "MMMM")</f>
        <v>June</v>
      </c>
      <c r="C21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49" s="2">
        <f>MONTH(sensor_data[[#This Row],[Timestamp]])</f>
        <v>6</v>
      </c>
      <c r="E2149" s="2">
        <f>DAY(sensor_data[[#This Row],[Timestamp]])</f>
        <v>3</v>
      </c>
      <c r="F2149" t="s">
        <v>600</v>
      </c>
      <c r="H2149">
        <v>86.8</v>
      </c>
      <c r="I2149">
        <v>50.3</v>
      </c>
      <c r="J2149" t="b">
        <v>0</v>
      </c>
      <c r="K2149">
        <v>1</v>
      </c>
      <c r="L2149" t="str">
        <f>IF(sensor_data[[#This Row],[HVAC Setting]]&lt;=2, "Low", IF(sensor_data[[#This Row],[HVAC Setting]]=3, "Normal", "High"))</f>
        <v>Low</v>
      </c>
      <c r="M2149">
        <v>7</v>
      </c>
      <c r="N2149">
        <v>7</v>
      </c>
      <c r="O2149">
        <f>(sensor_data[[#This Row],[Energy Consumption]]-AVERAGE(sensor_data[Energy Consumption]))/_xlfn.STDEV.P(sensor_data[Energy Consumption])</f>
        <v>-0.16746476965858065</v>
      </c>
      <c r="P2149" t="str">
        <f>IF(ABS(sensor_data[[#This Row],[z_zcore]])&gt;3, "Outlier", "Normal")</f>
        <v>Normal</v>
      </c>
      <c r="Q2149">
        <f>AVERAGEIF(sensor_data[Unit ID], sensor_data[[#This Row],[Unit ID]], sensor_data[EC])</f>
        <v>18.469374999999999</v>
      </c>
      <c r="R2149">
        <f>IF(ISBLANK(sensor_data[[#This Row],[EC]]), sensor_data[[#This Row],[average]], sensor_data[[#This Row],[EC]])</f>
        <v>7</v>
      </c>
      <c r="S2149" t="str">
        <f>IF(sensor_data[[#This Row],[Filled Energy Consumption]]&gt;AVERAGE(sensor_data[Filled Energy Consumption]), "High", "Low")</f>
        <v>Low</v>
      </c>
      <c r="T2149" t="s">
        <v>254</v>
      </c>
      <c r="U2149" t="b">
        <v>0</v>
      </c>
      <c r="V2149">
        <v>17</v>
      </c>
      <c r="W2149">
        <v>1</v>
      </c>
      <c r="X2149" t="s">
        <v>17</v>
      </c>
    </row>
    <row r="2150" spans="1:24" x14ac:dyDescent="0.3">
      <c r="A2150" s="1">
        <v>45561.689976851849</v>
      </c>
      <c r="B2150" s="1" t="str">
        <f>TEXT(sensor_data[[#This Row],[Timestamp]], "MMMM")</f>
        <v>September</v>
      </c>
      <c r="C21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50" s="2">
        <f>MONTH(sensor_data[[#This Row],[Timestamp]])</f>
        <v>9</v>
      </c>
      <c r="E2150" s="2">
        <f>DAY(sensor_data[[#This Row],[Timestamp]])</f>
        <v>26</v>
      </c>
      <c r="F2150" t="s">
        <v>600</v>
      </c>
      <c r="H2150">
        <v>63.8</v>
      </c>
      <c r="I2150">
        <v>45.7</v>
      </c>
      <c r="J2150" t="b">
        <v>0</v>
      </c>
      <c r="K2150">
        <v>3</v>
      </c>
      <c r="L2150" t="str">
        <f>IF(sensor_data[[#This Row],[HVAC Setting]]&lt;=2, "Low", IF(sensor_data[[#This Row],[HVAC Setting]]=3, "Normal", "High"))</f>
        <v>Normal</v>
      </c>
      <c r="O2150">
        <f>(sensor_data[[#This Row],[Energy Consumption]]-AVERAGE(sensor_data[Energy Consumption]))/_xlfn.STDEV.P(sensor_data[Energy Consumption])</f>
        <v>-0.24886299575285079</v>
      </c>
      <c r="P2150" t="str">
        <f>IF(ABS(sensor_data[[#This Row],[z_zcore]])&gt;3, "Outlier", "Normal")</f>
        <v>Normal</v>
      </c>
      <c r="Q2150">
        <f>AVERAGEIF(sensor_data[Unit ID], sensor_data[[#This Row],[Unit ID]], sensor_data[EC])</f>
        <v>18.469374999999999</v>
      </c>
      <c r="R2150">
        <f>IF(ISBLANK(sensor_data[[#This Row],[EC]]), sensor_data[[#This Row],[average]], sensor_data[[#This Row],[EC]])</f>
        <v>18.469374999999999</v>
      </c>
      <c r="S2150" t="str">
        <f>IF(sensor_data[[#This Row],[Filled Energy Consumption]]&gt;AVERAGE(sensor_data[Filled Energy Consumption]), "High", "Low")</f>
        <v>High</v>
      </c>
      <c r="T2150" t="s">
        <v>508</v>
      </c>
      <c r="U2150" t="b">
        <v>0</v>
      </c>
      <c r="V2150">
        <v>7</v>
      </c>
      <c r="W2150">
        <v>1</v>
      </c>
      <c r="X2150" t="s">
        <v>14</v>
      </c>
    </row>
    <row r="2151" spans="1:24" x14ac:dyDescent="0.3">
      <c r="A2151" s="1">
        <v>45366.078877314816</v>
      </c>
      <c r="B2151" s="1" t="str">
        <f>TEXT(sensor_data[[#This Row],[Timestamp]], "MMMM")</f>
        <v>March</v>
      </c>
      <c r="C21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51" s="2">
        <f>MONTH(sensor_data[[#This Row],[Timestamp]])</f>
        <v>3</v>
      </c>
      <c r="E2151" s="2">
        <f>DAY(sensor_data[[#This Row],[Timestamp]])</f>
        <v>15</v>
      </c>
      <c r="F2151" t="s">
        <v>600</v>
      </c>
      <c r="H2151">
        <v>78.099999999999994</v>
      </c>
      <c r="I2151">
        <v>60</v>
      </c>
      <c r="J2151" t="b">
        <v>0</v>
      </c>
      <c r="K2151">
        <v>2</v>
      </c>
      <c r="L2151" t="str">
        <f>IF(sensor_data[[#This Row],[HVAC Setting]]&lt;=2, "Low", IF(sensor_data[[#This Row],[HVAC Setting]]=3, "Normal", "High"))</f>
        <v>Low</v>
      </c>
      <c r="M2151">
        <v>11</v>
      </c>
      <c r="N2151">
        <v>11</v>
      </c>
      <c r="O2151">
        <f>(sensor_data[[#This Row],[Energy Consumption]]-AVERAGE(sensor_data[Energy Consumption]))/_xlfn.STDEV.P(sensor_data[Energy Consumption])</f>
        <v>-0.12095149760471202</v>
      </c>
      <c r="P2151" t="str">
        <f>IF(ABS(sensor_data[[#This Row],[z_zcore]])&gt;3, "Outlier", "Normal")</f>
        <v>Normal</v>
      </c>
      <c r="Q2151">
        <f>AVERAGEIF(sensor_data[Unit ID], sensor_data[[#This Row],[Unit ID]], sensor_data[EC])</f>
        <v>18.469374999999999</v>
      </c>
      <c r="R2151">
        <f>IF(ISBLANK(sensor_data[[#This Row],[EC]]), sensor_data[[#This Row],[average]], sensor_data[[#This Row],[EC]])</f>
        <v>11</v>
      </c>
      <c r="S2151" t="str">
        <f>IF(sensor_data[[#This Row],[Filled Energy Consumption]]&gt;AVERAGE(sensor_data[Filled Energy Consumption]), "High", "Low")</f>
        <v>Low</v>
      </c>
      <c r="T2151" t="s">
        <v>324</v>
      </c>
      <c r="U2151" t="b">
        <v>0</v>
      </c>
      <c r="V2151">
        <v>8</v>
      </c>
      <c r="W2151">
        <v>0</v>
      </c>
      <c r="X2151" t="s">
        <v>17</v>
      </c>
    </row>
    <row r="2152" spans="1:24" x14ac:dyDescent="0.3">
      <c r="A2152" s="1">
        <v>45345.825949074075</v>
      </c>
      <c r="B2152" s="1" t="str">
        <f>TEXT(sensor_data[[#This Row],[Timestamp]], "MMMM")</f>
        <v>February</v>
      </c>
      <c r="C21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52" s="2">
        <f>MONTH(sensor_data[[#This Row],[Timestamp]])</f>
        <v>2</v>
      </c>
      <c r="E2152" s="2">
        <f>DAY(sensor_data[[#This Row],[Timestamp]])</f>
        <v>23</v>
      </c>
      <c r="F2152" t="s">
        <v>600</v>
      </c>
      <c r="H2152">
        <v>40.700000000000003</v>
      </c>
      <c r="I2152">
        <v>32.4</v>
      </c>
      <c r="J2152" t="b">
        <v>1</v>
      </c>
      <c r="K2152">
        <v>5</v>
      </c>
      <c r="L2152" t="str">
        <f>IF(sensor_data[[#This Row],[HVAC Setting]]&lt;=2, "Low", IF(sensor_data[[#This Row],[HVAC Setting]]=3, "Normal", "High"))</f>
        <v>High</v>
      </c>
      <c r="M2152">
        <v>31.74</v>
      </c>
      <c r="N2152">
        <v>31.74</v>
      </c>
      <c r="O2152">
        <f>(sensor_data[[#This Row],[Energy Consumption]]-AVERAGE(sensor_data[Energy Consumption]))/_xlfn.STDEV.P(sensor_data[Energy Consumption])</f>
        <v>0.12021981799459688</v>
      </c>
      <c r="P2152" t="str">
        <f>IF(ABS(sensor_data[[#This Row],[z_zcore]])&gt;3, "Outlier", "Normal")</f>
        <v>Normal</v>
      </c>
      <c r="Q2152">
        <f>AVERAGEIF(sensor_data[Unit ID], sensor_data[[#This Row],[Unit ID]], sensor_data[EC])</f>
        <v>18.469374999999999</v>
      </c>
      <c r="R2152">
        <f>IF(ISBLANK(sensor_data[[#This Row],[EC]]), sensor_data[[#This Row],[average]], sensor_data[[#This Row],[EC]])</f>
        <v>31.74</v>
      </c>
      <c r="S2152" t="str">
        <f>IF(sensor_data[[#This Row],[Filled Energy Consumption]]&gt;AVERAGE(sensor_data[Filled Energy Consumption]), "High", "Low")</f>
        <v>High</v>
      </c>
      <c r="T2152" t="s">
        <v>24</v>
      </c>
      <c r="U2152" t="b">
        <v>1</v>
      </c>
      <c r="V2152">
        <v>16</v>
      </c>
      <c r="W2152">
        <v>1</v>
      </c>
      <c r="X2152" t="s">
        <v>19</v>
      </c>
    </row>
    <row r="2153" spans="1:24" x14ac:dyDescent="0.3">
      <c r="A2153" s="1">
        <v>45530.37605324074</v>
      </c>
      <c r="B2153" s="1" t="str">
        <f>TEXT(sensor_data[[#This Row],[Timestamp]], "MMMM")</f>
        <v>August</v>
      </c>
      <c r="C21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53" s="2">
        <f>MONTH(sensor_data[[#This Row],[Timestamp]])</f>
        <v>8</v>
      </c>
      <c r="E2153" s="2">
        <f>DAY(sensor_data[[#This Row],[Timestamp]])</f>
        <v>26</v>
      </c>
      <c r="F2153" t="s">
        <v>600</v>
      </c>
      <c r="H2153">
        <v>84.8</v>
      </c>
      <c r="I2153">
        <v>47.3</v>
      </c>
      <c r="J2153" t="b">
        <v>1</v>
      </c>
      <c r="K2153">
        <v>3</v>
      </c>
      <c r="L2153" t="str">
        <f>IF(sensor_data[[#This Row],[HVAC Setting]]&lt;=2, "Low", IF(sensor_data[[#This Row],[HVAC Setting]]=3, "Normal", "High"))</f>
        <v>Normal</v>
      </c>
      <c r="M2153">
        <v>17.48</v>
      </c>
      <c r="N2153">
        <v>17.48</v>
      </c>
      <c r="O2153">
        <f>(sensor_data[[#This Row],[Energy Consumption]]-AVERAGE(sensor_data[Energy Consumption]))/_xlfn.STDEV.P(sensor_data[Energy Consumption])</f>
        <v>-4.5599996877444808E-2</v>
      </c>
      <c r="P2153" t="str">
        <f>IF(ABS(sensor_data[[#This Row],[z_zcore]])&gt;3, "Outlier", "Normal")</f>
        <v>Normal</v>
      </c>
      <c r="Q2153">
        <f>AVERAGEIF(sensor_data[Unit ID], sensor_data[[#This Row],[Unit ID]], sensor_data[EC])</f>
        <v>18.469374999999999</v>
      </c>
      <c r="R2153">
        <f>IF(ISBLANK(sensor_data[[#This Row],[EC]]), sensor_data[[#This Row],[average]], sensor_data[[#This Row],[EC]])</f>
        <v>17.48</v>
      </c>
      <c r="S2153" t="str">
        <f>IF(sensor_data[[#This Row],[Filled Energy Consumption]]&gt;AVERAGE(sensor_data[Filled Energy Consumption]), "High", "Low")</f>
        <v>Low</v>
      </c>
      <c r="T2153" t="s">
        <v>393</v>
      </c>
      <c r="U2153" t="b">
        <v>1</v>
      </c>
      <c r="V2153">
        <v>2</v>
      </c>
      <c r="W2153">
        <v>1</v>
      </c>
      <c r="X2153" t="s">
        <v>14</v>
      </c>
    </row>
    <row r="2154" spans="1:24" x14ac:dyDescent="0.3">
      <c r="A2154" s="1">
        <v>45435.365937499999</v>
      </c>
      <c r="B2154" s="1" t="str">
        <f>TEXT(sensor_data[[#This Row],[Timestamp]], "MMMM")</f>
        <v>May</v>
      </c>
      <c r="C21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54" s="2">
        <f>MONTH(sensor_data[[#This Row],[Timestamp]])</f>
        <v>5</v>
      </c>
      <c r="E2154" s="2">
        <f>DAY(sensor_data[[#This Row],[Timestamp]])</f>
        <v>23</v>
      </c>
      <c r="F2154" t="s">
        <v>600</v>
      </c>
      <c r="H2154">
        <v>61</v>
      </c>
      <c r="I2154">
        <v>50.3</v>
      </c>
      <c r="J2154" t="b">
        <v>0</v>
      </c>
      <c r="K2154">
        <v>2</v>
      </c>
      <c r="L2154" t="str">
        <f>IF(sensor_data[[#This Row],[HVAC Setting]]&lt;=2, "Low", IF(sensor_data[[#This Row],[HVAC Setting]]=3, "Normal", "High"))</f>
        <v>Low</v>
      </c>
      <c r="M2154">
        <v>10</v>
      </c>
      <c r="N2154">
        <v>10</v>
      </c>
      <c r="O2154">
        <f>(sensor_data[[#This Row],[Energy Consumption]]-AVERAGE(sensor_data[Energy Consumption]))/_xlfn.STDEV.P(sensor_data[Energy Consumption])</f>
        <v>-0.13257981561817916</v>
      </c>
      <c r="P2154" t="str">
        <f>IF(ABS(sensor_data[[#This Row],[z_zcore]])&gt;3, "Outlier", "Normal")</f>
        <v>Normal</v>
      </c>
      <c r="Q2154">
        <f>AVERAGEIF(sensor_data[Unit ID], sensor_data[[#This Row],[Unit ID]], sensor_data[EC])</f>
        <v>18.469374999999999</v>
      </c>
      <c r="R2154">
        <f>IF(ISBLANK(sensor_data[[#This Row],[EC]]), sensor_data[[#This Row],[average]], sensor_data[[#This Row],[EC]])</f>
        <v>10</v>
      </c>
      <c r="S2154" t="str">
        <f>IF(sensor_data[[#This Row],[Filled Energy Consumption]]&gt;AVERAGE(sensor_data[Filled Energy Consumption]), "High", "Low")</f>
        <v>Low</v>
      </c>
      <c r="T2154" t="s">
        <v>315</v>
      </c>
      <c r="U2154" t="b">
        <v>0</v>
      </c>
      <c r="V2154">
        <v>5</v>
      </c>
      <c r="W2154">
        <v>0</v>
      </c>
      <c r="X2154" t="s">
        <v>14</v>
      </c>
    </row>
    <row r="2155" spans="1:24" x14ac:dyDescent="0.3">
      <c r="A2155" s="1">
        <v>45325.428912037038</v>
      </c>
      <c r="B2155" s="1" t="str">
        <f>TEXT(sensor_data[[#This Row],[Timestamp]], "MMMM")</f>
        <v>February</v>
      </c>
      <c r="C21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55" s="2">
        <f>MONTH(sensor_data[[#This Row],[Timestamp]])</f>
        <v>2</v>
      </c>
      <c r="E2155" s="2">
        <f>DAY(sensor_data[[#This Row],[Timestamp]])</f>
        <v>3</v>
      </c>
      <c r="F2155" t="s">
        <v>600</v>
      </c>
      <c r="H2155">
        <v>58.8</v>
      </c>
      <c r="I2155">
        <v>30.8</v>
      </c>
      <c r="J2155" t="b">
        <v>0</v>
      </c>
      <c r="K2155">
        <v>4.5</v>
      </c>
      <c r="L2155" t="str">
        <f>IF(sensor_data[[#This Row],[HVAC Setting]]&lt;=2, "Low", IF(sensor_data[[#This Row],[HVAC Setting]]=3, "Normal", "High"))</f>
        <v>High</v>
      </c>
      <c r="M2155">
        <v>23.62</v>
      </c>
      <c r="N2155">
        <v>23.62</v>
      </c>
      <c r="O2155">
        <f>(sensor_data[[#This Row],[Energy Consumption]]-AVERAGE(sensor_data[Energy Consumption]))/_xlfn.STDEV.P(sensor_data[Energy Consumption])</f>
        <v>2.5797875725243564E-2</v>
      </c>
      <c r="P2155" t="str">
        <f>IF(ABS(sensor_data[[#This Row],[z_zcore]])&gt;3, "Outlier", "Normal")</f>
        <v>Normal</v>
      </c>
      <c r="Q2155">
        <f>AVERAGEIF(sensor_data[Unit ID], sensor_data[[#This Row],[Unit ID]], sensor_data[EC])</f>
        <v>18.469374999999999</v>
      </c>
      <c r="R2155">
        <f>IF(ISBLANK(sensor_data[[#This Row],[EC]]), sensor_data[[#This Row],[average]], sensor_data[[#This Row],[EC]])</f>
        <v>23.62</v>
      </c>
      <c r="S2155" t="str">
        <f>IF(sensor_data[[#This Row],[Filled Energy Consumption]]&gt;AVERAGE(sensor_data[Filled Energy Consumption]), "High", "Low")</f>
        <v>High</v>
      </c>
      <c r="T2155" t="s">
        <v>441</v>
      </c>
      <c r="U2155" t="b">
        <v>0</v>
      </c>
      <c r="V2155">
        <v>19</v>
      </c>
      <c r="W2155">
        <v>0</v>
      </c>
      <c r="X2155" t="s">
        <v>19</v>
      </c>
    </row>
    <row r="2156" spans="1:24" x14ac:dyDescent="0.3">
      <c r="A2156" s="1">
        <v>45345.030057870368</v>
      </c>
      <c r="B2156" s="1" t="str">
        <f>TEXT(sensor_data[[#This Row],[Timestamp]], "MMMM")</f>
        <v>February</v>
      </c>
      <c r="C21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56" s="2">
        <f>MONTH(sensor_data[[#This Row],[Timestamp]])</f>
        <v>2</v>
      </c>
      <c r="E2156" s="2">
        <f>DAY(sensor_data[[#This Row],[Timestamp]])</f>
        <v>23</v>
      </c>
      <c r="F2156" t="s">
        <v>600</v>
      </c>
      <c r="H2156">
        <v>50.6</v>
      </c>
      <c r="I2156">
        <v>39.5</v>
      </c>
      <c r="J2156" t="b">
        <v>0</v>
      </c>
      <c r="K2156">
        <v>3</v>
      </c>
      <c r="L2156" t="str">
        <f>IF(sensor_data[[#This Row],[HVAC Setting]]&lt;=2, "Low", IF(sensor_data[[#This Row],[HVAC Setting]]=3, "Normal", "High"))</f>
        <v>Normal</v>
      </c>
      <c r="M2156">
        <v>15</v>
      </c>
      <c r="N2156">
        <v>15</v>
      </c>
      <c r="O2156">
        <f>(sensor_data[[#This Row],[Energy Consumption]]-AVERAGE(sensor_data[Energy Consumption]))/_xlfn.STDEV.P(sensor_data[Energy Consumption])</f>
        <v>-7.4438225550843368E-2</v>
      </c>
      <c r="P2156" t="str">
        <f>IF(ABS(sensor_data[[#This Row],[z_zcore]])&gt;3, "Outlier", "Normal")</f>
        <v>Normal</v>
      </c>
      <c r="Q2156">
        <f>AVERAGEIF(sensor_data[Unit ID], sensor_data[[#This Row],[Unit ID]], sensor_data[EC])</f>
        <v>18.469374999999999</v>
      </c>
      <c r="R2156">
        <f>IF(ISBLANK(sensor_data[[#This Row],[EC]]), sensor_data[[#This Row],[average]], sensor_data[[#This Row],[EC]])</f>
        <v>15</v>
      </c>
      <c r="S2156" t="str">
        <f>IF(sensor_data[[#This Row],[Filled Energy Consumption]]&gt;AVERAGE(sensor_data[Filled Energy Consumption]), "High", "Low")</f>
        <v>Low</v>
      </c>
      <c r="T2156" t="s">
        <v>222</v>
      </c>
      <c r="U2156" t="b">
        <v>0</v>
      </c>
      <c r="V2156">
        <v>20</v>
      </c>
      <c r="W2156">
        <v>0</v>
      </c>
      <c r="X2156" t="s">
        <v>19</v>
      </c>
    </row>
    <row r="2157" spans="1:24" x14ac:dyDescent="0.3">
      <c r="A2157" s="1">
        <v>45477.909479166665</v>
      </c>
      <c r="B2157" s="1" t="str">
        <f>TEXT(sensor_data[[#This Row],[Timestamp]], "MMMM")</f>
        <v>July</v>
      </c>
      <c r="C21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57" s="2">
        <f>MONTH(sensor_data[[#This Row],[Timestamp]])</f>
        <v>7</v>
      </c>
      <c r="E2157" s="2">
        <f>DAY(sensor_data[[#This Row],[Timestamp]])</f>
        <v>4</v>
      </c>
      <c r="F2157" t="s">
        <v>600</v>
      </c>
      <c r="H2157">
        <v>91.9</v>
      </c>
      <c r="I2157">
        <v>58.6</v>
      </c>
      <c r="J2157" t="b">
        <v>1</v>
      </c>
      <c r="K2157">
        <v>5</v>
      </c>
      <c r="L2157" t="str">
        <f>IF(sensor_data[[#This Row],[HVAC Setting]]&lt;=2, "Low", IF(sensor_data[[#This Row],[HVAC Setting]]=3, "Normal", "High"))</f>
        <v>High</v>
      </c>
      <c r="M2157">
        <v>30.92</v>
      </c>
      <c r="N2157">
        <v>30.92</v>
      </c>
      <c r="O2157">
        <f>(sensor_data[[#This Row],[Energy Consumption]]-AVERAGE(sensor_data[Energy Consumption]))/_xlfn.STDEV.P(sensor_data[Energy Consumption])</f>
        <v>0.11068459722355385</v>
      </c>
      <c r="P2157" t="str">
        <f>IF(ABS(sensor_data[[#This Row],[z_zcore]])&gt;3, "Outlier", "Normal")</f>
        <v>Normal</v>
      </c>
      <c r="Q2157">
        <f>AVERAGEIF(sensor_data[Unit ID], sensor_data[[#This Row],[Unit ID]], sensor_data[EC])</f>
        <v>18.469374999999999</v>
      </c>
      <c r="R2157">
        <f>IF(ISBLANK(sensor_data[[#This Row],[EC]]), sensor_data[[#This Row],[average]], sensor_data[[#This Row],[EC]])</f>
        <v>30.92</v>
      </c>
      <c r="S2157" t="str">
        <f>IF(sensor_data[[#This Row],[Filled Energy Consumption]]&gt;AVERAGE(sensor_data[Filled Energy Consumption]), "High", "Low")</f>
        <v>High</v>
      </c>
      <c r="T2157" t="s">
        <v>517</v>
      </c>
      <c r="U2157" t="b">
        <v>1</v>
      </c>
      <c r="V2157">
        <v>24</v>
      </c>
      <c r="W2157">
        <v>1</v>
      </c>
      <c r="X2157" t="s">
        <v>14</v>
      </c>
    </row>
    <row r="2158" spans="1:24" x14ac:dyDescent="0.3">
      <c r="A2158" s="1">
        <v>45632.928078703706</v>
      </c>
      <c r="B2158" s="1" t="str">
        <f>TEXT(sensor_data[[#This Row],[Timestamp]], "MMMM")</f>
        <v>December</v>
      </c>
      <c r="C21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58" s="2">
        <f>MONTH(sensor_data[[#This Row],[Timestamp]])</f>
        <v>12</v>
      </c>
      <c r="E2158" s="2">
        <f>DAY(sensor_data[[#This Row],[Timestamp]])</f>
        <v>6</v>
      </c>
      <c r="F2158" t="s">
        <v>600</v>
      </c>
      <c r="H2158">
        <v>50.6</v>
      </c>
      <c r="I2158">
        <v>31.1</v>
      </c>
      <c r="J2158" t="b">
        <v>1</v>
      </c>
      <c r="K2158">
        <v>3</v>
      </c>
      <c r="L2158" t="str">
        <f>IF(sensor_data[[#This Row],[HVAC Setting]]&lt;=2, "Low", IF(sensor_data[[#This Row],[HVAC Setting]]=3, "Normal", "High"))</f>
        <v>Normal</v>
      </c>
      <c r="O2158">
        <f>(sensor_data[[#This Row],[Energy Consumption]]-AVERAGE(sensor_data[Energy Consumption]))/_xlfn.STDEV.P(sensor_data[Energy Consumption])</f>
        <v>-0.24886299575285079</v>
      </c>
      <c r="P2158" t="str">
        <f>IF(ABS(sensor_data[[#This Row],[z_zcore]])&gt;3, "Outlier", "Normal")</f>
        <v>Normal</v>
      </c>
      <c r="Q2158">
        <f>AVERAGEIF(sensor_data[Unit ID], sensor_data[[#This Row],[Unit ID]], sensor_data[EC])</f>
        <v>18.469374999999999</v>
      </c>
      <c r="R2158">
        <f>IF(ISBLANK(sensor_data[[#This Row],[EC]]), sensor_data[[#This Row],[average]], sensor_data[[#This Row],[EC]])</f>
        <v>18.469374999999999</v>
      </c>
      <c r="S2158" t="str">
        <f>IF(sensor_data[[#This Row],[Filled Energy Consumption]]&gt;AVERAGE(sensor_data[Filled Energy Consumption]), "High", "Low")</f>
        <v>High</v>
      </c>
      <c r="T2158" t="s">
        <v>82</v>
      </c>
      <c r="U2158" t="b">
        <v>1</v>
      </c>
      <c r="V2158">
        <v>12</v>
      </c>
      <c r="W2158">
        <v>0</v>
      </c>
      <c r="X2158" t="s">
        <v>14</v>
      </c>
    </row>
    <row r="2159" spans="1:24" x14ac:dyDescent="0.3">
      <c r="A2159" s="1">
        <v>45570.348645833335</v>
      </c>
      <c r="B2159" s="1" t="str">
        <f>TEXT(sensor_data[[#This Row],[Timestamp]], "MMMM")</f>
        <v>October</v>
      </c>
      <c r="C21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59" s="2">
        <f>MONTH(sensor_data[[#This Row],[Timestamp]])</f>
        <v>10</v>
      </c>
      <c r="E2159" s="2">
        <f>DAY(sensor_data[[#This Row],[Timestamp]])</f>
        <v>5</v>
      </c>
      <c r="F2159" t="s">
        <v>600</v>
      </c>
      <c r="H2159">
        <v>73.599999999999994</v>
      </c>
      <c r="I2159">
        <v>43.8</v>
      </c>
      <c r="J2159" t="b">
        <v>1</v>
      </c>
      <c r="K2159">
        <v>3.5</v>
      </c>
      <c r="L2159" t="str">
        <f>IF(sensor_data[[#This Row],[HVAC Setting]]&lt;=2, "Low", IF(sensor_data[[#This Row],[HVAC Setting]]=3, "Normal", "High"))</f>
        <v>High</v>
      </c>
      <c r="O2159">
        <f>(sensor_data[[#This Row],[Energy Consumption]]-AVERAGE(sensor_data[Energy Consumption]))/_xlfn.STDEV.P(sensor_data[Energy Consumption])</f>
        <v>-0.24886299575285079</v>
      </c>
      <c r="P2159" t="str">
        <f>IF(ABS(sensor_data[[#This Row],[z_zcore]])&gt;3, "Outlier", "Normal")</f>
        <v>Normal</v>
      </c>
      <c r="Q2159">
        <f>AVERAGEIF(sensor_data[Unit ID], sensor_data[[#This Row],[Unit ID]], sensor_data[EC])</f>
        <v>18.469374999999999</v>
      </c>
      <c r="R2159">
        <f>IF(ISBLANK(sensor_data[[#This Row],[EC]]), sensor_data[[#This Row],[average]], sensor_data[[#This Row],[EC]])</f>
        <v>18.469374999999999</v>
      </c>
      <c r="S2159" t="str">
        <f>IF(sensor_data[[#This Row],[Filled Energy Consumption]]&gt;AVERAGE(sensor_data[Filled Energy Consumption]), "High", "Low")</f>
        <v>High</v>
      </c>
      <c r="T2159" t="s">
        <v>55</v>
      </c>
      <c r="U2159" t="b">
        <v>1</v>
      </c>
      <c r="V2159">
        <v>16</v>
      </c>
      <c r="W2159">
        <v>1</v>
      </c>
      <c r="X2159" t="s">
        <v>19</v>
      </c>
    </row>
    <row r="2160" spans="1:24" x14ac:dyDescent="0.3">
      <c r="A2160" s="1">
        <v>45417.288310185184</v>
      </c>
      <c r="B2160" s="1" t="str">
        <f>TEXT(sensor_data[[#This Row],[Timestamp]], "MMMM")</f>
        <v>May</v>
      </c>
      <c r="C21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60" s="2">
        <f>MONTH(sensor_data[[#This Row],[Timestamp]])</f>
        <v>5</v>
      </c>
      <c r="E2160" s="2">
        <f>DAY(sensor_data[[#This Row],[Timestamp]])</f>
        <v>5</v>
      </c>
      <c r="F2160" t="s">
        <v>600</v>
      </c>
      <c r="H2160">
        <v>76</v>
      </c>
      <c r="I2160">
        <v>36.9</v>
      </c>
      <c r="J2160" t="b">
        <v>1</v>
      </c>
      <c r="K2160">
        <v>3.5</v>
      </c>
      <c r="L2160" t="str">
        <f>IF(sensor_data[[#This Row],[HVAC Setting]]&lt;=2, "Low", IF(sensor_data[[#This Row],[HVAC Setting]]=3, "Normal", "High"))</f>
        <v>High</v>
      </c>
      <c r="M2160">
        <v>21.17</v>
      </c>
      <c r="N2160">
        <v>21.17</v>
      </c>
      <c r="O2160">
        <f>(sensor_data[[#This Row],[Energy Consumption]]-AVERAGE(sensor_data[Energy Consumption]))/_xlfn.STDEV.P(sensor_data[Energy Consumption])</f>
        <v>-2.691503407750971E-3</v>
      </c>
      <c r="P2160" t="str">
        <f>IF(ABS(sensor_data[[#This Row],[z_zcore]])&gt;3, "Outlier", "Normal")</f>
        <v>Normal</v>
      </c>
      <c r="Q2160">
        <f>AVERAGEIF(sensor_data[Unit ID], sensor_data[[#This Row],[Unit ID]], sensor_data[EC])</f>
        <v>18.469374999999999</v>
      </c>
      <c r="R2160">
        <f>IF(ISBLANK(sensor_data[[#This Row],[EC]]), sensor_data[[#This Row],[average]], sensor_data[[#This Row],[EC]])</f>
        <v>21.17</v>
      </c>
      <c r="S2160" t="str">
        <f>IF(sensor_data[[#This Row],[Filled Energy Consumption]]&gt;AVERAGE(sensor_data[Filled Energy Consumption]), "High", "Low")</f>
        <v>High</v>
      </c>
      <c r="T2160" t="s">
        <v>528</v>
      </c>
      <c r="U2160" t="b">
        <v>1</v>
      </c>
      <c r="V2160">
        <v>7</v>
      </c>
      <c r="W2160">
        <v>1</v>
      </c>
      <c r="X2160" t="s">
        <v>17</v>
      </c>
    </row>
    <row r="2161" spans="1:24" x14ac:dyDescent="0.3">
      <c r="A2161" s="1">
        <v>45313.074942129628</v>
      </c>
      <c r="B2161" s="1" t="str">
        <f>TEXT(sensor_data[[#This Row],[Timestamp]], "MMMM")</f>
        <v>January</v>
      </c>
      <c r="C21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61" s="2">
        <f>MONTH(sensor_data[[#This Row],[Timestamp]])</f>
        <v>1</v>
      </c>
      <c r="E2161" s="2">
        <f>DAY(sensor_data[[#This Row],[Timestamp]])</f>
        <v>22</v>
      </c>
      <c r="F2161" t="s">
        <v>600</v>
      </c>
      <c r="H2161">
        <v>43</v>
      </c>
      <c r="I2161">
        <v>35</v>
      </c>
      <c r="J2161" t="b">
        <v>0</v>
      </c>
      <c r="K2161">
        <v>1</v>
      </c>
      <c r="L2161" t="str">
        <f>IF(sensor_data[[#This Row],[HVAC Setting]]&lt;=2, "Low", IF(sensor_data[[#This Row],[HVAC Setting]]=3, "Normal", "High"))</f>
        <v>Low</v>
      </c>
      <c r="M2161">
        <v>8</v>
      </c>
      <c r="N2161">
        <v>8</v>
      </c>
      <c r="O2161">
        <f>(sensor_data[[#This Row],[Energy Consumption]]-AVERAGE(sensor_data[Energy Consumption]))/_xlfn.STDEV.P(sensor_data[Energy Consumption])</f>
        <v>-0.15583645164511351</v>
      </c>
      <c r="P2161" t="str">
        <f>IF(ABS(sensor_data[[#This Row],[z_zcore]])&gt;3, "Outlier", "Normal")</f>
        <v>Normal</v>
      </c>
      <c r="Q2161">
        <f>AVERAGEIF(sensor_data[Unit ID], sensor_data[[#This Row],[Unit ID]], sensor_data[EC])</f>
        <v>18.469374999999999</v>
      </c>
      <c r="R2161">
        <f>IF(ISBLANK(sensor_data[[#This Row],[EC]]), sensor_data[[#This Row],[average]], sensor_data[[#This Row],[EC]])</f>
        <v>8</v>
      </c>
      <c r="S2161" t="str">
        <f>IF(sensor_data[[#This Row],[Filled Energy Consumption]]&gt;AVERAGE(sensor_data[Filled Energy Consumption]), "High", "Low")</f>
        <v>Low</v>
      </c>
      <c r="T2161" t="s">
        <v>454</v>
      </c>
      <c r="U2161" t="b">
        <v>0</v>
      </c>
      <c r="V2161">
        <v>1</v>
      </c>
      <c r="W2161">
        <v>0</v>
      </c>
      <c r="X2161" t="s">
        <v>19</v>
      </c>
    </row>
    <row r="2162" spans="1:24" x14ac:dyDescent="0.3">
      <c r="A2162" s="1">
        <v>45583.868194444447</v>
      </c>
      <c r="B2162" s="1" t="str">
        <f>TEXT(sensor_data[[#This Row],[Timestamp]], "MMMM")</f>
        <v>October</v>
      </c>
      <c r="C21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62" s="2">
        <f>MONTH(sensor_data[[#This Row],[Timestamp]])</f>
        <v>10</v>
      </c>
      <c r="E2162" s="2">
        <f>DAY(sensor_data[[#This Row],[Timestamp]])</f>
        <v>18</v>
      </c>
      <c r="F2162" t="s">
        <v>601</v>
      </c>
      <c r="H2162">
        <v>76.2</v>
      </c>
      <c r="I2162">
        <v>38</v>
      </c>
      <c r="J2162" t="b">
        <v>0</v>
      </c>
      <c r="K2162">
        <v>2</v>
      </c>
      <c r="L2162" t="str">
        <f>IF(sensor_data[[#This Row],[HVAC Setting]]&lt;=2, "Low", IF(sensor_data[[#This Row],[HVAC Setting]]=3, "Normal", "High"))</f>
        <v>Low</v>
      </c>
      <c r="M2162">
        <v>11</v>
      </c>
      <c r="N2162">
        <v>11</v>
      </c>
      <c r="O2162">
        <f>(sensor_data[[#This Row],[Energy Consumption]]-AVERAGE(sensor_data[Energy Consumption]))/_xlfn.STDEV.P(sensor_data[Energy Consumption])</f>
        <v>-0.12095149760471202</v>
      </c>
      <c r="P2162" t="str">
        <f>IF(ABS(sensor_data[[#This Row],[z_zcore]])&gt;3, "Outlier", "Normal")</f>
        <v>Normal</v>
      </c>
      <c r="Q2162">
        <f>AVERAGEIF(sensor_data[Unit ID], sensor_data[[#This Row],[Unit ID]], sensor_data[EC])</f>
        <v>17.767368421052634</v>
      </c>
      <c r="R2162">
        <f>IF(ISBLANK(sensor_data[[#This Row],[EC]]), sensor_data[[#This Row],[average]], sensor_data[[#This Row],[EC]])</f>
        <v>11</v>
      </c>
      <c r="S2162" t="str">
        <f>IF(sensor_data[[#This Row],[Filled Energy Consumption]]&gt;AVERAGE(sensor_data[Filled Energy Consumption]), "High", "Low")</f>
        <v>Low</v>
      </c>
      <c r="T2162" t="s">
        <v>507</v>
      </c>
      <c r="U2162" t="b">
        <v>0</v>
      </c>
      <c r="V2162">
        <v>7</v>
      </c>
      <c r="W2162">
        <v>1</v>
      </c>
      <c r="X2162" t="s">
        <v>14</v>
      </c>
    </row>
    <row r="2163" spans="1:24" x14ac:dyDescent="0.3">
      <c r="A2163" s="1">
        <v>45339.827499999999</v>
      </c>
      <c r="B2163" s="1" t="str">
        <f>TEXT(sensor_data[[#This Row],[Timestamp]], "MMMM")</f>
        <v>February</v>
      </c>
      <c r="C21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63" s="2">
        <f>MONTH(sensor_data[[#This Row],[Timestamp]])</f>
        <v>2</v>
      </c>
      <c r="E2163" s="2">
        <f>DAY(sensor_data[[#This Row],[Timestamp]])</f>
        <v>17</v>
      </c>
      <c r="F2163" t="s">
        <v>601</v>
      </c>
      <c r="H2163">
        <v>41.4</v>
      </c>
      <c r="I2163">
        <v>35.700000000000003</v>
      </c>
      <c r="J2163" t="b">
        <v>1</v>
      </c>
      <c r="K2163">
        <v>4.5</v>
      </c>
      <c r="L2163" t="str">
        <f>IF(sensor_data[[#This Row],[HVAC Setting]]&lt;=2, "Low", IF(sensor_data[[#This Row],[HVAC Setting]]=3, "Normal", "High"))</f>
        <v>High</v>
      </c>
      <c r="M2163">
        <v>32.29</v>
      </c>
      <c r="N2163">
        <v>32.29</v>
      </c>
      <c r="O2163">
        <f>(sensor_data[[#This Row],[Energy Consumption]]-AVERAGE(sensor_data[Energy Consumption]))/_xlfn.STDEV.P(sensor_data[Energy Consumption])</f>
        <v>0.12661539290200383</v>
      </c>
      <c r="P2163" t="str">
        <f>IF(ABS(sensor_data[[#This Row],[z_zcore]])&gt;3, "Outlier", "Normal")</f>
        <v>Normal</v>
      </c>
      <c r="Q2163">
        <f>AVERAGEIF(sensor_data[Unit ID], sensor_data[[#This Row],[Unit ID]], sensor_data[EC])</f>
        <v>17.767368421052634</v>
      </c>
      <c r="R2163">
        <f>IF(ISBLANK(sensor_data[[#This Row],[EC]]), sensor_data[[#This Row],[average]], sensor_data[[#This Row],[EC]])</f>
        <v>32.29</v>
      </c>
      <c r="S2163" t="str">
        <f>IF(sensor_data[[#This Row],[Filled Energy Consumption]]&gt;AVERAGE(sensor_data[Filled Energy Consumption]), "High", "Low")</f>
        <v>High</v>
      </c>
      <c r="T2163" t="s">
        <v>54</v>
      </c>
      <c r="U2163" t="b">
        <v>1</v>
      </c>
      <c r="V2163">
        <v>18</v>
      </c>
      <c r="W2163">
        <v>1</v>
      </c>
      <c r="X2163" t="s">
        <v>19</v>
      </c>
    </row>
    <row r="2164" spans="1:24" x14ac:dyDescent="0.3">
      <c r="A2164" s="1">
        <v>45543.617627314816</v>
      </c>
      <c r="B2164" s="1" t="str">
        <f>TEXT(sensor_data[[#This Row],[Timestamp]], "MMMM")</f>
        <v>September</v>
      </c>
      <c r="C21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64" s="2">
        <f>MONTH(sensor_data[[#This Row],[Timestamp]])</f>
        <v>9</v>
      </c>
      <c r="E2164" s="2">
        <f>DAY(sensor_data[[#This Row],[Timestamp]])</f>
        <v>8</v>
      </c>
      <c r="F2164" t="s">
        <v>601</v>
      </c>
      <c r="H2164">
        <v>66.3</v>
      </c>
      <c r="I2164">
        <v>41.3</v>
      </c>
      <c r="J2164" t="b">
        <v>1</v>
      </c>
      <c r="K2164">
        <v>3.5</v>
      </c>
      <c r="L2164" t="str">
        <f>IF(sensor_data[[#This Row],[HVAC Setting]]&lt;=2, "Low", IF(sensor_data[[#This Row],[HVAC Setting]]=3, "Normal", "High"))</f>
        <v>High</v>
      </c>
      <c r="M2164">
        <v>19.440000000000001</v>
      </c>
      <c r="N2164">
        <v>19.440000000000001</v>
      </c>
      <c r="O2164">
        <f>(sensor_data[[#This Row],[Energy Consumption]]-AVERAGE(sensor_data[Energy Consumption]))/_xlfn.STDEV.P(sensor_data[Energy Consumption])</f>
        <v>-2.2808493571049165E-2</v>
      </c>
      <c r="P2164" t="str">
        <f>IF(ABS(sensor_data[[#This Row],[z_zcore]])&gt;3, "Outlier", "Normal")</f>
        <v>Normal</v>
      </c>
      <c r="Q2164">
        <f>AVERAGEIF(sensor_data[Unit ID], sensor_data[[#This Row],[Unit ID]], sensor_data[EC])</f>
        <v>17.767368421052634</v>
      </c>
      <c r="R2164">
        <f>IF(ISBLANK(sensor_data[[#This Row],[EC]]), sensor_data[[#This Row],[average]], sensor_data[[#This Row],[EC]])</f>
        <v>19.440000000000001</v>
      </c>
      <c r="S2164" t="str">
        <f>IF(sensor_data[[#This Row],[Filled Energy Consumption]]&gt;AVERAGE(sensor_data[Filled Energy Consumption]), "High", "Low")</f>
        <v>High</v>
      </c>
      <c r="T2164" t="s">
        <v>242</v>
      </c>
      <c r="U2164" t="b">
        <v>1</v>
      </c>
      <c r="V2164">
        <v>16</v>
      </c>
      <c r="W2164">
        <v>0</v>
      </c>
      <c r="X2164" t="s">
        <v>14</v>
      </c>
    </row>
    <row r="2165" spans="1:24" x14ac:dyDescent="0.3">
      <c r="A2165" s="1">
        <v>45604.28565972222</v>
      </c>
      <c r="B2165" s="1" t="str">
        <f>TEXT(sensor_data[[#This Row],[Timestamp]], "MMMM")</f>
        <v>November</v>
      </c>
      <c r="C21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65" s="2">
        <f>MONTH(sensor_data[[#This Row],[Timestamp]])</f>
        <v>11</v>
      </c>
      <c r="E2165" s="2">
        <f>DAY(sensor_data[[#This Row],[Timestamp]])</f>
        <v>8</v>
      </c>
      <c r="F2165" t="s">
        <v>601</v>
      </c>
      <c r="H2165">
        <v>74.2</v>
      </c>
      <c r="I2165">
        <v>57</v>
      </c>
      <c r="J2165" t="b">
        <v>1</v>
      </c>
      <c r="K2165">
        <v>3</v>
      </c>
      <c r="L2165" t="str">
        <f>IF(sensor_data[[#This Row],[HVAC Setting]]&lt;=2, "Low", IF(sensor_data[[#This Row],[HVAC Setting]]=3, "Normal", "High"))</f>
        <v>Normal</v>
      </c>
      <c r="M2165">
        <v>17.829999999999998</v>
      </c>
      <c r="N2165">
        <v>17.829999999999998</v>
      </c>
      <c r="O2165">
        <f>(sensor_data[[#This Row],[Energy Consumption]]-AVERAGE(sensor_data[Energy Consumption]))/_xlfn.STDEV.P(sensor_data[Energy Consumption])</f>
        <v>-4.1530085572731329E-2</v>
      </c>
      <c r="P2165" t="str">
        <f>IF(ABS(sensor_data[[#This Row],[z_zcore]])&gt;3, "Outlier", "Normal")</f>
        <v>Normal</v>
      </c>
      <c r="Q2165">
        <f>AVERAGEIF(sensor_data[Unit ID], sensor_data[[#This Row],[Unit ID]], sensor_data[EC])</f>
        <v>17.767368421052634</v>
      </c>
      <c r="R2165">
        <f>IF(ISBLANK(sensor_data[[#This Row],[EC]]), sensor_data[[#This Row],[average]], sensor_data[[#This Row],[EC]])</f>
        <v>17.829999999999998</v>
      </c>
      <c r="S2165" t="str">
        <f>IF(sensor_data[[#This Row],[Filled Energy Consumption]]&gt;AVERAGE(sensor_data[Filled Energy Consumption]), "High", "Low")</f>
        <v>Low</v>
      </c>
      <c r="T2165" t="s">
        <v>355</v>
      </c>
      <c r="U2165" t="b">
        <v>1</v>
      </c>
      <c r="V2165">
        <v>11</v>
      </c>
      <c r="W2165">
        <v>1</v>
      </c>
      <c r="X2165" t="s">
        <v>14</v>
      </c>
    </row>
    <row r="2166" spans="1:24" x14ac:dyDescent="0.3">
      <c r="A2166" s="1">
        <v>45311.553761574076</v>
      </c>
      <c r="B2166" s="1" t="str">
        <f>TEXT(sensor_data[[#This Row],[Timestamp]], "MMMM")</f>
        <v>January</v>
      </c>
      <c r="C21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66" s="2">
        <f>MONTH(sensor_data[[#This Row],[Timestamp]])</f>
        <v>1</v>
      </c>
      <c r="E2166" s="2">
        <f>DAY(sensor_data[[#This Row],[Timestamp]])</f>
        <v>20</v>
      </c>
      <c r="F2166" t="s">
        <v>601</v>
      </c>
      <c r="H2166">
        <v>38.700000000000003</v>
      </c>
      <c r="I2166">
        <v>37.299999999999997</v>
      </c>
      <c r="J2166" t="b">
        <v>1</v>
      </c>
      <c r="K2166">
        <v>3.5</v>
      </c>
      <c r="L2166" t="str">
        <f>IF(sensor_data[[#This Row],[HVAC Setting]]&lt;=2, "Low", IF(sensor_data[[#This Row],[HVAC Setting]]=3, "Normal", "High"))</f>
        <v>High</v>
      </c>
      <c r="M2166">
        <v>22.92</v>
      </c>
      <c r="N2166">
        <v>22.92</v>
      </c>
      <c r="O2166">
        <f>(sensor_data[[#This Row],[Energy Consumption]]-AVERAGE(sensor_data[Energy Consumption]))/_xlfn.STDEV.P(sensor_data[Energy Consumption])</f>
        <v>1.7658053115816561E-2</v>
      </c>
      <c r="P2166" t="str">
        <f>IF(ABS(sensor_data[[#This Row],[z_zcore]])&gt;3, "Outlier", "Normal")</f>
        <v>Normal</v>
      </c>
      <c r="Q2166">
        <f>AVERAGEIF(sensor_data[Unit ID], sensor_data[[#This Row],[Unit ID]], sensor_data[EC])</f>
        <v>17.767368421052634</v>
      </c>
      <c r="R2166">
        <f>IF(ISBLANK(sensor_data[[#This Row],[EC]]), sensor_data[[#This Row],[average]], sensor_data[[#This Row],[EC]])</f>
        <v>22.92</v>
      </c>
      <c r="S2166" t="str">
        <f>IF(sensor_data[[#This Row],[Filled Energy Consumption]]&gt;AVERAGE(sensor_data[Filled Energy Consumption]), "High", "Low")</f>
        <v>High</v>
      </c>
      <c r="T2166" t="s">
        <v>40</v>
      </c>
      <c r="U2166" t="b">
        <v>1</v>
      </c>
      <c r="V2166">
        <v>17</v>
      </c>
      <c r="W2166">
        <v>1</v>
      </c>
      <c r="X2166" t="s">
        <v>17</v>
      </c>
    </row>
    <row r="2167" spans="1:24" x14ac:dyDescent="0.3">
      <c r="A2167" s="1">
        <v>45360.173078703701</v>
      </c>
      <c r="B2167" s="1" t="str">
        <f>TEXT(sensor_data[[#This Row],[Timestamp]], "MMMM")</f>
        <v>March</v>
      </c>
      <c r="C21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67" s="2">
        <f>MONTH(sensor_data[[#This Row],[Timestamp]])</f>
        <v>3</v>
      </c>
      <c r="E2167" s="2">
        <f>DAY(sensor_data[[#This Row],[Timestamp]])</f>
        <v>9</v>
      </c>
      <c r="F2167" t="s">
        <v>601</v>
      </c>
      <c r="H2167">
        <v>75.2</v>
      </c>
      <c r="I2167">
        <v>59.5</v>
      </c>
      <c r="J2167" t="b">
        <v>0</v>
      </c>
      <c r="K2167">
        <v>1.5</v>
      </c>
      <c r="L2167" t="str">
        <f>IF(sensor_data[[#This Row],[HVAC Setting]]&lt;=2, "Low", IF(sensor_data[[#This Row],[HVAC Setting]]=3, "Normal", "High"))</f>
        <v>Low</v>
      </c>
      <c r="M2167">
        <v>7.88</v>
      </c>
      <c r="N2167">
        <v>7.88</v>
      </c>
      <c r="O2167">
        <f>(sensor_data[[#This Row],[Energy Consumption]]-AVERAGE(sensor_data[Energy Consumption]))/_xlfn.STDEV.P(sensor_data[Energy Consumption])</f>
        <v>-0.15723184980672958</v>
      </c>
      <c r="P2167" t="str">
        <f>IF(ABS(sensor_data[[#This Row],[z_zcore]])&gt;3, "Outlier", "Normal")</f>
        <v>Normal</v>
      </c>
      <c r="Q2167">
        <f>AVERAGEIF(sensor_data[Unit ID], sensor_data[[#This Row],[Unit ID]], sensor_data[EC])</f>
        <v>17.767368421052634</v>
      </c>
      <c r="R2167">
        <f>IF(ISBLANK(sensor_data[[#This Row],[EC]]), sensor_data[[#This Row],[average]], sensor_data[[#This Row],[EC]])</f>
        <v>7.88</v>
      </c>
      <c r="S2167" t="str">
        <f>IF(sensor_data[[#This Row],[Filled Energy Consumption]]&gt;AVERAGE(sensor_data[Filled Energy Consumption]), "High", "Low")</f>
        <v>Low</v>
      </c>
      <c r="T2167" t="s">
        <v>322</v>
      </c>
      <c r="U2167" t="b">
        <v>0</v>
      </c>
      <c r="V2167">
        <v>13</v>
      </c>
      <c r="W2167">
        <v>0</v>
      </c>
      <c r="X2167" t="s">
        <v>17</v>
      </c>
    </row>
    <row r="2168" spans="1:24" x14ac:dyDescent="0.3">
      <c r="A2168" s="1">
        <v>45635.611701388887</v>
      </c>
      <c r="B2168" s="1" t="str">
        <f>TEXT(sensor_data[[#This Row],[Timestamp]], "MMMM")</f>
        <v>December</v>
      </c>
      <c r="C21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68" s="2">
        <f>MONTH(sensor_data[[#This Row],[Timestamp]])</f>
        <v>12</v>
      </c>
      <c r="E2168" s="2">
        <f>DAY(sensor_data[[#This Row],[Timestamp]])</f>
        <v>9</v>
      </c>
      <c r="F2168" t="s">
        <v>601</v>
      </c>
      <c r="H2168">
        <v>40.200000000000003</v>
      </c>
      <c r="I2168">
        <v>33.299999999999997</v>
      </c>
      <c r="J2168" t="b">
        <v>0</v>
      </c>
      <c r="K2168">
        <v>4</v>
      </c>
      <c r="L2168" t="str">
        <f>IF(sensor_data[[#This Row],[HVAC Setting]]&lt;=2, "Low", IF(sensor_data[[#This Row],[HVAC Setting]]=3, "Normal", "High"))</f>
        <v>High</v>
      </c>
      <c r="M2168">
        <v>22</v>
      </c>
      <c r="N2168">
        <v>22</v>
      </c>
      <c r="O2168">
        <f>(sensor_data[[#This Row],[Energy Consumption]]-AVERAGE(sensor_data[Energy Consumption]))/_xlfn.STDEV.P(sensor_data[Energy Consumption])</f>
        <v>6.9600005434267524E-3</v>
      </c>
      <c r="P2168" t="str">
        <f>IF(ABS(sensor_data[[#This Row],[z_zcore]])&gt;3, "Outlier", "Normal")</f>
        <v>Normal</v>
      </c>
      <c r="Q2168">
        <f>AVERAGEIF(sensor_data[Unit ID], sensor_data[[#This Row],[Unit ID]], sensor_data[EC])</f>
        <v>17.767368421052634</v>
      </c>
      <c r="R2168">
        <f>IF(ISBLANK(sensor_data[[#This Row],[EC]]), sensor_data[[#This Row],[average]], sensor_data[[#This Row],[EC]])</f>
        <v>22</v>
      </c>
      <c r="S2168" t="str">
        <f>IF(sensor_data[[#This Row],[Filled Energy Consumption]]&gt;AVERAGE(sensor_data[Filled Energy Consumption]), "High", "Low")</f>
        <v>High</v>
      </c>
      <c r="T2168" t="s">
        <v>165</v>
      </c>
      <c r="U2168" t="b">
        <v>0</v>
      </c>
      <c r="V2168">
        <v>5</v>
      </c>
      <c r="W2168">
        <v>1</v>
      </c>
      <c r="X2168" t="s">
        <v>14</v>
      </c>
    </row>
    <row r="2169" spans="1:24" x14ac:dyDescent="0.3">
      <c r="A2169" s="1">
        <v>45295.519444444442</v>
      </c>
      <c r="B2169" s="1" t="str">
        <f>TEXT(sensor_data[[#This Row],[Timestamp]], "MMMM")</f>
        <v>January</v>
      </c>
      <c r="C21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69" s="2">
        <f>MONTH(sensor_data[[#This Row],[Timestamp]])</f>
        <v>1</v>
      </c>
      <c r="E2169" s="2">
        <f>DAY(sensor_data[[#This Row],[Timestamp]])</f>
        <v>4</v>
      </c>
      <c r="F2169" t="s">
        <v>601</v>
      </c>
      <c r="H2169">
        <v>44.7</v>
      </c>
      <c r="I2169">
        <v>32.200000000000003</v>
      </c>
      <c r="J2169" t="b">
        <v>0</v>
      </c>
      <c r="K2169">
        <v>3</v>
      </c>
      <c r="L2169" t="str">
        <f>IF(sensor_data[[#This Row],[HVAC Setting]]&lt;=2, "Low", IF(sensor_data[[#This Row],[HVAC Setting]]=3, "Normal", "High"))</f>
        <v>Normal</v>
      </c>
      <c r="M2169">
        <v>17</v>
      </c>
      <c r="N2169">
        <v>17</v>
      </c>
      <c r="O2169">
        <f>(sensor_data[[#This Row],[Energy Consumption]]-AVERAGE(sensor_data[Energy Consumption]))/_xlfn.STDEV.P(sensor_data[Energy Consumption])</f>
        <v>-5.1181589523909048E-2</v>
      </c>
      <c r="P2169" t="str">
        <f>IF(ABS(sensor_data[[#This Row],[z_zcore]])&gt;3, "Outlier", "Normal")</f>
        <v>Normal</v>
      </c>
      <c r="Q2169">
        <f>AVERAGEIF(sensor_data[Unit ID], sensor_data[[#This Row],[Unit ID]], sensor_data[EC])</f>
        <v>17.767368421052634</v>
      </c>
      <c r="R2169">
        <f>IF(ISBLANK(sensor_data[[#This Row],[EC]]), sensor_data[[#This Row],[average]], sensor_data[[#This Row],[EC]])</f>
        <v>17</v>
      </c>
      <c r="S2169" t="str">
        <f>IF(sensor_data[[#This Row],[Filled Energy Consumption]]&gt;AVERAGE(sensor_data[Filled Energy Consumption]), "High", "Low")</f>
        <v>Low</v>
      </c>
      <c r="T2169" t="s">
        <v>219</v>
      </c>
      <c r="U2169" t="b">
        <v>0</v>
      </c>
      <c r="V2169">
        <v>24</v>
      </c>
      <c r="W2169">
        <v>0</v>
      </c>
      <c r="X2169" t="s">
        <v>19</v>
      </c>
    </row>
    <row r="2170" spans="1:24" x14ac:dyDescent="0.3">
      <c r="A2170" s="1">
        <v>45591.716157407405</v>
      </c>
      <c r="B2170" s="1" t="str">
        <f>TEXT(sensor_data[[#This Row],[Timestamp]], "MMMM")</f>
        <v>October</v>
      </c>
      <c r="C21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70" s="2">
        <f>MONTH(sensor_data[[#This Row],[Timestamp]])</f>
        <v>10</v>
      </c>
      <c r="E2170" s="2">
        <f>DAY(sensor_data[[#This Row],[Timestamp]])</f>
        <v>26</v>
      </c>
      <c r="F2170" t="s">
        <v>601</v>
      </c>
      <c r="H2170">
        <v>70.3</v>
      </c>
      <c r="I2170">
        <v>39.799999999999997</v>
      </c>
      <c r="J2170" t="b">
        <v>1</v>
      </c>
      <c r="K2170">
        <v>4.5</v>
      </c>
      <c r="L2170" t="str">
        <f>IF(sensor_data[[#This Row],[HVAC Setting]]&lt;=2, "Low", IF(sensor_data[[#This Row],[HVAC Setting]]=3, "Normal", "High"))</f>
        <v>High</v>
      </c>
      <c r="M2170">
        <v>27.84</v>
      </c>
      <c r="N2170">
        <v>27.84</v>
      </c>
      <c r="O2170">
        <f>(sensor_data[[#This Row],[Energy Consumption]]-AVERAGE(sensor_data[Energy Consumption]))/_xlfn.STDEV.P(sensor_data[Energy Consumption])</f>
        <v>7.4869377742074972E-2</v>
      </c>
      <c r="P2170" t="str">
        <f>IF(ABS(sensor_data[[#This Row],[z_zcore]])&gt;3, "Outlier", "Normal")</f>
        <v>Normal</v>
      </c>
      <c r="Q2170">
        <f>AVERAGEIF(sensor_data[Unit ID], sensor_data[[#This Row],[Unit ID]], sensor_data[EC])</f>
        <v>17.767368421052634</v>
      </c>
      <c r="R2170">
        <f>IF(ISBLANK(sensor_data[[#This Row],[EC]]), sensor_data[[#This Row],[average]], sensor_data[[#This Row],[EC]])</f>
        <v>27.84</v>
      </c>
      <c r="S2170" t="str">
        <f>IF(sensor_data[[#This Row],[Filled Energy Consumption]]&gt;AVERAGE(sensor_data[Filled Energy Consumption]), "High", "Low")</f>
        <v>High</v>
      </c>
      <c r="T2170" t="s">
        <v>171</v>
      </c>
      <c r="U2170" t="b">
        <v>1</v>
      </c>
      <c r="V2170">
        <v>16</v>
      </c>
      <c r="W2170">
        <v>1</v>
      </c>
      <c r="X2170" t="s">
        <v>19</v>
      </c>
    </row>
    <row r="2171" spans="1:24" x14ac:dyDescent="0.3">
      <c r="A2171" s="1">
        <v>45461.845370370371</v>
      </c>
      <c r="B2171" s="1" t="str">
        <f>TEXT(sensor_data[[#This Row],[Timestamp]], "MMMM")</f>
        <v>June</v>
      </c>
      <c r="C21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71" s="2">
        <f>MONTH(sensor_data[[#This Row],[Timestamp]])</f>
        <v>6</v>
      </c>
      <c r="E2171" s="2">
        <f>DAY(sensor_data[[#This Row],[Timestamp]])</f>
        <v>18</v>
      </c>
      <c r="F2171" t="s">
        <v>601</v>
      </c>
      <c r="H2171">
        <v>96.9</v>
      </c>
      <c r="I2171">
        <v>45.9</v>
      </c>
      <c r="J2171" t="b">
        <v>0</v>
      </c>
      <c r="K2171">
        <v>3</v>
      </c>
      <c r="L2171" t="str">
        <f>IF(sensor_data[[#This Row],[HVAC Setting]]&lt;=2, "Low", IF(sensor_data[[#This Row],[HVAC Setting]]=3, "Normal", "High"))</f>
        <v>Normal</v>
      </c>
      <c r="M2171">
        <v>18.7</v>
      </c>
      <c r="N2171">
        <v>18.7</v>
      </c>
      <c r="O2171">
        <f>(sensor_data[[#This Row],[Energy Consumption]]-AVERAGE(sensor_data[Energy Consumption]))/_xlfn.STDEV.P(sensor_data[Energy Consumption])</f>
        <v>-3.1413448901014884E-2</v>
      </c>
      <c r="P2171" t="str">
        <f>IF(ABS(sensor_data[[#This Row],[z_zcore]])&gt;3, "Outlier", "Normal")</f>
        <v>Normal</v>
      </c>
      <c r="Q2171">
        <f>AVERAGEIF(sensor_data[Unit ID], sensor_data[[#This Row],[Unit ID]], sensor_data[EC])</f>
        <v>17.767368421052634</v>
      </c>
      <c r="R2171">
        <f>IF(ISBLANK(sensor_data[[#This Row],[EC]]), sensor_data[[#This Row],[average]], sensor_data[[#This Row],[EC]])</f>
        <v>18.7</v>
      </c>
      <c r="S2171" t="str">
        <f>IF(sensor_data[[#This Row],[Filled Energy Consumption]]&gt;AVERAGE(sensor_data[Filled Energy Consumption]), "High", "Low")</f>
        <v>High</v>
      </c>
      <c r="T2171" t="s">
        <v>322</v>
      </c>
      <c r="U2171" t="b">
        <v>0</v>
      </c>
      <c r="V2171">
        <v>22</v>
      </c>
      <c r="W2171">
        <v>0</v>
      </c>
      <c r="X2171" t="s">
        <v>17</v>
      </c>
    </row>
    <row r="2172" spans="1:24" x14ac:dyDescent="0.3">
      <c r="A2172" s="1">
        <v>45495.855428240742</v>
      </c>
      <c r="B2172" s="1" t="str">
        <f>TEXT(sensor_data[[#This Row],[Timestamp]], "MMMM")</f>
        <v>July</v>
      </c>
      <c r="C21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72" s="2">
        <f>MONTH(sensor_data[[#This Row],[Timestamp]])</f>
        <v>7</v>
      </c>
      <c r="E2172" s="2">
        <f>DAY(sensor_data[[#This Row],[Timestamp]])</f>
        <v>22</v>
      </c>
      <c r="F2172" t="s">
        <v>601</v>
      </c>
      <c r="H2172">
        <v>95.7</v>
      </c>
      <c r="I2172">
        <v>54.9</v>
      </c>
      <c r="J2172" t="b">
        <v>1</v>
      </c>
      <c r="K2172">
        <v>5</v>
      </c>
      <c r="L2172" t="str">
        <f>IF(sensor_data[[#This Row],[HVAC Setting]]&lt;=2, "Low", IF(sensor_data[[#This Row],[HVAC Setting]]=3, "Normal", "High"))</f>
        <v>High</v>
      </c>
      <c r="M2172">
        <v>32.85</v>
      </c>
      <c r="N2172">
        <v>32.85</v>
      </c>
      <c r="O2172">
        <f>(sensor_data[[#This Row],[Energy Consumption]]-AVERAGE(sensor_data[Energy Consumption]))/_xlfn.STDEV.P(sensor_data[Energy Consumption])</f>
        <v>0.13312725098954545</v>
      </c>
      <c r="P2172" t="str">
        <f>IF(ABS(sensor_data[[#This Row],[z_zcore]])&gt;3, "Outlier", "Normal")</f>
        <v>Normal</v>
      </c>
      <c r="Q2172">
        <f>AVERAGEIF(sensor_data[Unit ID], sensor_data[[#This Row],[Unit ID]], sensor_data[EC])</f>
        <v>17.767368421052634</v>
      </c>
      <c r="R2172">
        <f>IF(ISBLANK(sensor_data[[#This Row],[EC]]), sensor_data[[#This Row],[average]], sensor_data[[#This Row],[EC]])</f>
        <v>32.85</v>
      </c>
      <c r="S2172" t="str">
        <f>IF(sensor_data[[#This Row],[Filled Energy Consumption]]&gt;AVERAGE(sensor_data[Filled Energy Consumption]), "High", "Low")</f>
        <v>High</v>
      </c>
      <c r="T2172" t="s">
        <v>410</v>
      </c>
      <c r="U2172" t="b">
        <v>1</v>
      </c>
      <c r="V2172">
        <v>11</v>
      </c>
      <c r="W2172">
        <v>1</v>
      </c>
      <c r="X2172" t="s">
        <v>14</v>
      </c>
    </row>
    <row r="2173" spans="1:24" x14ac:dyDescent="0.3">
      <c r="A2173" s="1">
        <v>45454.939432870371</v>
      </c>
      <c r="B2173" s="1" t="str">
        <f>TEXT(sensor_data[[#This Row],[Timestamp]], "MMMM")</f>
        <v>June</v>
      </c>
      <c r="C21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73" s="2">
        <f>MONTH(sensor_data[[#This Row],[Timestamp]])</f>
        <v>6</v>
      </c>
      <c r="E2173" s="2">
        <f>DAY(sensor_data[[#This Row],[Timestamp]])</f>
        <v>11</v>
      </c>
      <c r="F2173" t="s">
        <v>601</v>
      </c>
      <c r="H2173">
        <v>94.6</v>
      </c>
      <c r="I2173">
        <v>45.1</v>
      </c>
      <c r="J2173" t="b">
        <v>0</v>
      </c>
      <c r="K2173">
        <v>3</v>
      </c>
      <c r="L2173" t="str">
        <f>IF(sensor_data[[#This Row],[HVAC Setting]]&lt;=2, "Low", IF(sensor_data[[#This Row],[HVAC Setting]]=3, "Normal", "High"))</f>
        <v>Normal</v>
      </c>
      <c r="M2173">
        <v>17</v>
      </c>
      <c r="N2173">
        <v>17</v>
      </c>
      <c r="O2173">
        <f>(sensor_data[[#This Row],[Energy Consumption]]-AVERAGE(sensor_data[Energy Consumption]))/_xlfn.STDEV.P(sensor_data[Energy Consumption])</f>
        <v>-5.1181589523909048E-2</v>
      </c>
      <c r="P2173" t="str">
        <f>IF(ABS(sensor_data[[#This Row],[z_zcore]])&gt;3, "Outlier", "Normal")</f>
        <v>Normal</v>
      </c>
      <c r="Q2173">
        <f>AVERAGEIF(sensor_data[Unit ID], sensor_data[[#This Row],[Unit ID]], sensor_data[EC])</f>
        <v>17.767368421052634</v>
      </c>
      <c r="R2173">
        <f>IF(ISBLANK(sensor_data[[#This Row],[EC]]), sensor_data[[#This Row],[average]], sensor_data[[#This Row],[EC]])</f>
        <v>17</v>
      </c>
      <c r="S2173" t="str">
        <f>IF(sensor_data[[#This Row],[Filled Energy Consumption]]&gt;AVERAGE(sensor_data[Filled Energy Consumption]), "High", "Low")</f>
        <v>Low</v>
      </c>
      <c r="T2173" t="s">
        <v>460</v>
      </c>
      <c r="U2173" t="b">
        <v>0</v>
      </c>
      <c r="V2173">
        <v>7</v>
      </c>
      <c r="W2173">
        <v>0</v>
      </c>
      <c r="X2173" t="s">
        <v>17</v>
      </c>
    </row>
    <row r="2174" spans="1:24" x14ac:dyDescent="0.3">
      <c r="A2174" s="1">
        <v>45601.787523148145</v>
      </c>
      <c r="B2174" s="1" t="str">
        <f>TEXT(sensor_data[[#This Row],[Timestamp]], "MMMM")</f>
        <v>November</v>
      </c>
      <c r="C21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74" s="2">
        <f>MONTH(sensor_data[[#This Row],[Timestamp]])</f>
        <v>11</v>
      </c>
      <c r="E2174" s="2">
        <f>DAY(sensor_data[[#This Row],[Timestamp]])</f>
        <v>5</v>
      </c>
      <c r="F2174" t="s">
        <v>601</v>
      </c>
      <c r="H2174">
        <v>75.3</v>
      </c>
      <c r="I2174">
        <v>51.9</v>
      </c>
      <c r="J2174" t="b">
        <v>1</v>
      </c>
      <c r="K2174">
        <v>4</v>
      </c>
      <c r="L2174" t="str">
        <f>IF(sensor_data[[#This Row],[HVAC Setting]]&lt;=2, "Low", IF(sensor_data[[#This Row],[HVAC Setting]]=3, "Normal", "High"))</f>
        <v>High</v>
      </c>
      <c r="M2174">
        <v>23.91</v>
      </c>
      <c r="N2174">
        <v>23.91</v>
      </c>
      <c r="O2174">
        <f>(sensor_data[[#This Row],[Energy Consumption]]-AVERAGE(sensor_data[Energy Consumption]))/_xlfn.STDEV.P(sensor_data[Energy Consumption])</f>
        <v>2.9170087949149031E-2</v>
      </c>
      <c r="P2174" t="str">
        <f>IF(ABS(sensor_data[[#This Row],[z_zcore]])&gt;3, "Outlier", "Normal")</f>
        <v>Normal</v>
      </c>
      <c r="Q2174">
        <f>AVERAGEIF(sensor_data[Unit ID], sensor_data[[#This Row],[Unit ID]], sensor_data[EC])</f>
        <v>17.767368421052634</v>
      </c>
      <c r="R2174">
        <f>IF(ISBLANK(sensor_data[[#This Row],[EC]]), sensor_data[[#This Row],[average]], sensor_data[[#This Row],[EC]])</f>
        <v>23.91</v>
      </c>
      <c r="S2174" t="str">
        <f>IF(sensor_data[[#This Row],[Filled Energy Consumption]]&gt;AVERAGE(sensor_data[Filled Energy Consumption]), "High", "Low")</f>
        <v>High</v>
      </c>
      <c r="T2174" t="s">
        <v>148</v>
      </c>
      <c r="U2174" t="b">
        <v>1</v>
      </c>
      <c r="V2174">
        <v>6</v>
      </c>
      <c r="W2174">
        <v>1</v>
      </c>
      <c r="X2174" t="s">
        <v>14</v>
      </c>
    </row>
    <row r="2175" spans="1:24" x14ac:dyDescent="0.3">
      <c r="A2175" s="1">
        <v>45536.383726851855</v>
      </c>
      <c r="B2175" s="1" t="str">
        <f>TEXT(sensor_data[[#This Row],[Timestamp]], "MMMM")</f>
        <v>September</v>
      </c>
      <c r="C21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75" s="2">
        <f>MONTH(sensor_data[[#This Row],[Timestamp]])</f>
        <v>9</v>
      </c>
      <c r="E2175" s="2">
        <f>DAY(sensor_data[[#This Row],[Timestamp]])</f>
        <v>1</v>
      </c>
      <c r="F2175" t="s">
        <v>601</v>
      </c>
      <c r="H2175">
        <v>67.8</v>
      </c>
      <c r="I2175">
        <v>57</v>
      </c>
      <c r="J2175" t="b">
        <v>0</v>
      </c>
      <c r="K2175">
        <v>3.5</v>
      </c>
      <c r="L2175" t="str">
        <f>IF(sensor_data[[#This Row],[HVAC Setting]]&lt;=2, "Low", IF(sensor_data[[#This Row],[HVAC Setting]]=3, "Normal", "High"))</f>
        <v>High</v>
      </c>
      <c r="M2175">
        <v>18.38</v>
      </c>
      <c r="N2175">
        <v>18.38</v>
      </c>
      <c r="O2175">
        <f>(sensor_data[[#This Row],[Energy Consumption]]-AVERAGE(sensor_data[Energy Consumption]))/_xlfn.STDEV.P(sensor_data[Energy Consumption])</f>
        <v>-3.513451066532438E-2</v>
      </c>
      <c r="P2175" t="str">
        <f>IF(ABS(sensor_data[[#This Row],[z_zcore]])&gt;3, "Outlier", "Normal")</f>
        <v>Normal</v>
      </c>
      <c r="Q2175">
        <f>AVERAGEIF(sensor_data[Unit ID], sensor_data[[#This Row],[Unit ID]], sensor_data[EC])</f>
        <v>17.767368421052634</v>
      </c>
      <c r="R2175">
        <f>IF(ISBLANK(sensor_data[[#This Row],[EC]]), sensor_data[[#This Row],[average]], sensor_data[[#This Row],[EC]])</f>
        <v>18.38</v>
      </c>
      <c r="S2175" t="str">
        <f>IF(sensor_data[[#This Row],[Filled Energy Consumption]]&gt;AVERAGE(sensor_data[Filled Energy Consumption]), "High", "Low")</f>
        <v>High</v>
      </c>
      <c r="T2175" t="s">
        <v>470</v>
      </c>
      <c r="U2175" t="b">
        <v>0</v>
      </c>
      <c r="V2175">
        <v>11</v>
      </c>
      <c r="W2175">
        <v>0</v>
      </c>
      <c r="X2175" t="s">
        <v>14</v>
      </c>
    </row>
    <row r="2176" spans="1:24" x14ac:dyDescent="0.3">
      <c r="A2176" s="1">
        <v>45554.176921296297</v>
      </c>
      <c r="B2176" s="1" t="str">
        <f>TEXT(sensor_data[[#This Row],[Timestamp]], "MMMM")</f>
        <v>September</v>
      </c>
      <c r="C21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76" s="2">
        <f>MONTH(sensor_data[[#This Row],[Timestamp]])</f>
        <v>9</v>
      </c>
      <c r="E2176" s="2">
        <f>DAY(sensor_data[[#This Row],[Timestamp]])</f>
        <v>19</v>
      </c>
      <c r="F2176" t="s">
        <v>601</v>
      </c>
      <c r="H2176">
        <v>64</v>
      </c>
      <c r="I2176">
        <v>47.3</v>
      </c>
      <c r="J2176" t="b">
        <v>0</v>
      </c>
      <c r="K2176">
        <v>0</v>
      </c>
      <c r="L2176" t="str">
        <f>IF(sensor_data[[#This Row],[HVAC Setting]]&lt;=2, "Low", IF(sensor_data[[#This Row],[HVAC Setting]]=3, "Normal", "High"))</f>
        <v>Low</v>
      </c>
      <c r="M2176">
        <v>1</v>
      </c>
      <c r="N2176">
        <v>1</v>
      </c>
      <c r="O2176">
        <f>(sensor_data[[#This Row],[Energy Consumption]]-AVERAGE(sensor_data[Energy Consumption]))/_xlfn.STDEV.P(sensor_data[Energy Consumption])</f>
        <v>-0.23723467773938361</v>
      </c>
      <c r="P2176" t="str">
        <f>IF(ABS(sensor_data[[#This Row],[z_zcore]])&gt;3, "Outlier", "Normal")</f>
        <v>Normal</v>
      </c>
      <c r="Q2176">
        <f>AVERAGEIF(sensor_data[Unit ID], sensor_data[[#This Row],[Unit ID]], sensor_data[EC])</f>
        <v>17.767368421052634</v>
      </c>
      <c r="R2176">
        <f>IF(ISBLANK(sensor_data[[#This Row],[EC]]), sensor_data[[#This Row],[average]], sensor_data[[#This Row],[EC]])</f>
        <v>1</v>
      </c>
      <c r="S2176" t="str">
        <f>IF(sensor_data[[#This Row],[Filled Energy Consumption]]&gt;AVERAGE(sensor_data[Filled Energy Consumption]), "High", "Low")</f>
        <v>Low</v>
      </c>
      <c r="T2176" t="s">
        <v>137</v>
      </c>
      <c r="U2176" t="b">
        <v>0</v>
      </c>
      <c r="V2176">
        <v>23</v>
      </c>
      <c r="W2176">
        <v>0</v>
      </c>
      <c r="X2176" t="s">
        <v>14</v>
      </c>
    </row>
    <row r="2177" spans="1:24" x14ac:dyDescent="0.3">
      <c r="A2177" s="1">
        <v>45554.229189814818</v>
      </c>
      <c r="B2177" s="1" t="str">
        <f>TEXT(sensor_data[[#This Row],[Timestamp]], "MMMM")</f>
        <v>September</v>
      </c>
      <c r="C21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77" s="2">
        <f>MONTH(sensor_data[[#This Row],[Timestamp]])</f>
        <v>9</v>
      </c>
      <c r="E2177" s="2">
        <f>DAY(sensor_data[[#This Row],[Timestamp]])</f>
        <v>19</v>
      </c>
      <c r="F2177" t="s">
        <v>601</v>
      </c>
      <c r="H2177">
        <v>71.400000000000006</v>
      </c>
      <c r="I2177">
        <v>48.5</v>
      </c>
      <c r="J2177" t="b">
        <v>0</v>
      </c>
      <c r="K2177">
        <v>0</v>
      </c>
      <c r="L2177" t="str">
        <f>IF(sensor_data[[#This Row],[HVAC Setting]]&lt;=2, "Low", IF(sensor_data[[#This Row],[HVAC Setting]]=3, "Normal", "High"))</f>
        <v>Low</v>
      </c>
      <c r="M2177">
        <v>0</v>
      </c>
      <c r="N2177">
        <v>0</v>
      </c>
      <c r="O2177">
        <f>(sensor_data[[#This Row],[Energy Consumption]]-AVERAGE(sensor_data[Energy Consumption]))/_xlfn.STDEV.P(sensor_data[Energy Consumption])</f>
        <v>-0.24886299575285079</v>
      </c>
      <c r="P2177" t="str">
        <f>IF(ABS(sensor_data[[#This Row],[z_zcore]])&gt;3, "Outlier", "Normal")</f>
        <v>Normal</v>
      </c>
      <c r="Q2177">
        <f>AVERAGEIF(sensor_data[Unit ID], sensor_data[[#This Row],[Unit ID]], sensor_data[EC])</f>
        <v>17.767368421052634</v>
      </c>
      <c r="R2177">
        <f>IF(ISBLANK(sensor_data[[#This Row],[EC]]), sensor_data[[#This Row],[average]], sensor_data[[#This Row],[EC]])</f>
        <v>0</v>
      </c>
      <c r="S2177" t="str">
        <f>IF(sensor_data[[#This Row],[Filled Energy Consumption]]&gt;AVERAGE(sensor_data[Filled Energy Consumption]), "High", "Low")</f>
        <v>Low</v>
      </c>
      <c r="T2177" t="s">
        <v>390</v>
      </c>
      <c r="U2177" t="b">
        <v>0</v>
      </c>
      <c r="V2177">
        <v>3</v>
      </c>
      <c r="W2177">
        <v>0</v>
      </c>
      <c r="X2177" t="s">
        <v>19</v>
      </c>
    </row>
    <row r="2178" spans="1:24" x14ac:dyDescent="0.3">
      <c r="A2178" s="1">
        <v>45376.775543981479</v>
      </c>
      <c r="B2178" s="1" t="str">
        <f>TEXT(sensor_data[[#This Row],[Timestamp]], "MMMM")</f>
        <v>March</v>
      </c>
      <c r="C21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78" s="2">
        <f>MONTH(sensor_data[[#This Row],[Timestamp]])</f>
        <v>3</v>
      </c>
      <c r="E2178" s="2">
        <f>DAY(sensor_data[[#This Row],[Timestamp]])</f>
        <v>25</v>
      </c>
      <c r="F2178" t="s">
        <v>601</v>
      </c>
      <c r="H2178">
        <v>66.3</v>
      </c>
      <c r="I2178">
        <v>49.9</v>
      </c>
      <c r="J2178" t="b">
        <v>1</v>
      </c>
      <c r="K2178">
        <v>4</v>
      </c>
      <c r="L2178" t="str">
        <f>IF(sensor_data[[#This Row],[HVAC Setting]]&lt;=2, "Low", IF(sensor_data[[#This Row],[HVAC Setting]]=3, "Normal", "High"))</f>
        <v>High</v>
      </c>
      <c r="M2178">
        <v>23.54</v>
      </c>
      <c r="N2178">
        <v>23.54</v>
      </c>
      <c r="O2178">
        <f>(sensor_data[[#This Row],[Energy Consumption]]-AVERAGE(sensor_data[Energy Consumption]))/_xlfn.STDEV.P(sensor_data[Energy Consumption])</f>
        <v>2.4867610284166168E-2</v>
      </c>
      <c r="P2178" t="str">
        <f>IF(ABS(sensor_data[[#This Row],[z_zcore]])&gt;3, "Outlier", "Normal")</f>
        <v>Normal</v>
      </c>
      <c r="Q2178">
        <f>AVERAGEIF(sensor_data[Unit ID], sensor_data[[#This Row],[Unit ID]], sensor_data[EC])</f>
        <v>17.767368421052634</v>
      </c>
      <c r="R2178">
        <f>IF(ISBLANK(sensor_data[[#This Row],[EC]]), sensor_data[[#This Row],[average]], sensor_data[[#This Row],[EC]])</f>
        <v>23.54</v>
      </c>
      <c r="S2178" t="str">
        <f>IF(sensor_data[[#This Row],[Filled Energy Consumption]]&gt;AVERAGE(sensor_data[Filled Energy Consumption]), "High", "Low")</f>
        <v>High</v>
      </c>
      <c r="T2178" t="s">
        <v>27</v>
      </c>
      <c r="U2178" t="b">
        <v>1</v>
      </c>
      <c r="V2178">
        <v>16</v>
      </c>
      <c r="W2178">
        <v>1</v>
      </c>
      <c r="X2178" t="s">
        <v>17</v>
      </c>
    </row>
    <row r="2179" spans="1:24" x14ac:dyDescent="0.3">
      <c r="A2179" s="1">
        <v>45516.280578703707</v>
      </c>
      <c r="B2179" s="1" t="str">
        <f>TEXT(sensor_data[[#This Row],[Timestamp]], "MMMM")</f>
        <v>August</v>
      </c>
      <c r="C21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79" s="2">
        <f>MONTH(sensor_data[[#This Row],[Timestamp]])</f>
        <v>8</v>
      </c>
      <c r="E2179" s="2">
        <f>DAY(sensor_data[[#This Row],[Timestamp]])</f>
        <v>12</v>
      </c>
      <c r="F2179" t="s">
        <v>601</v>
      </c>
      <c r="H2179">
        <v>86.2</v>
      </c>
      <c r="I2179">
        <v>42.2</v>
      </c>
      <c r="J2179" t="b">
        <v>0</v>
      </c>
      <c r="K2179">
        <v>2</v>
      </c>
      <c r="L2179" t="str">
        <f>IF(sensor_data[[#This Row],[HVAC Setting]]&lt;=2, "Low", IF(sensor_data[[#This Row],[HVAC Setting]]=3, "Normal", "High"))</f>
        <v>Low</v>
      </c>
      <c r="M2179">
        <v>12</v>
      </c>
      <c r="N2179">
        <v>12</v>
      </c>
      <c r="O2179">
        <f>(sensor_data[[#This Row],[Energy Consumption]]-AVERAGE(sensor_data[Energy Consumption]))/_xlfn.STDEV.P(sensor_data[Energy Consumption])</f>
        <v>-0.10932317959124485</v>
      </c>
      <c r="P2179" t="str">
        <f>IF(ABS(sensor_data[[#This Row],[z_zcore]])&gt;3, "Outlier", "Normal")</f>
        <v>Normal</v>
      </c>
      <c r="Q2179">
        <f>AVERAGEIF(sensor_data[Unit ID], sensor_data[[#This Row],[Unit ID]], sensor_data[EC])</f>
        <v>17.767368421052634</v>
      </c>
      <c r="R2179">
        <f>IF(ISBLANK(sensor_data[[#This Row],[EC]]), sensor_data[[#This Row],[average]], sensor_data[[#This Row],[EC]])</f>
        <v>12</v>
      </c>
      <c r="S2179" t="str">
        <f>IF(sensor_data[[#This Row],[Filled Energy Consumption]]&gt;AVERAGE(sensor_data[Filled Energy Consumption]), "High", "Low")</f>
        <v>Low</v>
      </c>
      <c r="T2179" t="s">
        <v>415</v>
      </c>
      <c r="U2179" t="b">
        <v>0</v>
      </c>
      <c r="V2179">
        <v>15</v>
      </c>
      <c r="W2179">
        <v>0</v>
      </c>
      <c r="X2179" t="s">
        <v>17</v>
      </c>
    </row>
    <row r="2180" spans="1:24" x14ac:dyDescent="0.3">
      <c r="A2180" s="1">
        <v>45360.837719907409</v>
      </c>
      <c r="B2180" s="1" t="str">
        <f>TEXT(sensor_data[[#This Row],[Timestamp]], "MMMM")</f>
        <v>March</v>
      </c>
      <c r="C21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80" s="2">
        <f>MONTH(sensor_data[[#This Row],[Timestamp]])</f>
        <v>3</v>
      </c>
      <c r="E2180" s="2">
        <f>DAY(sensor_data[[#This Row],[Timestamp]])</f>
        <v>9</v>
      </c>
      <c r="F2180" t="s">
        <v>601</v>
      </c>
      <c r="H2180">
        <v>78.900000000000006</v>
      </c>
      <c r="I2180">
        <v>50.5</v>
      </c>
      <c r="J2180" t="b">
        <v>1</v>
      </c>
      <c r="K2180">
        <v>5</v>
      </c>
      <c r="L2180" t="str">
        <f>IF(sensor_data[[#This Row],[HVAC Setting]]&lt;=2, "Low", IF(sensor_data[[#This Row],[HVAC Setting]]=3, "Normal", "High"))</f>
        <v>High</v>
      </c>
      <c r="O2180">
        <f>(sensor_data[[#This Row],[Energy Consumption]]-AVERAGE(sensor_data[Energy Consumption]))/_xlfn.STDEV.P(sensor_data[Energy Consumption])</f>
        <v>-0.24886299575285079</v>
      </c>
      <c r="P2180" t="str">
        <f>IF(ABS(sensor_data[[#This Row],[z_zcore]])&gt;3, "Outlier", "Normal")</f>
        <v>Normal</v>
      </c>
      <c r="Q2180">
        <f>AVERAGEIF(sensor_data[Unit ID], sensor_data[[#This Row],[Unit ID]], sensor_data[EC])</f>
        <v>17.767368421052634</v>
      </c>
      <c r="R2180">
        <f>IF(ISBLANK(sensor_data[[#This Row],[EC]]), sensor_data[[#This Row],[average]], sensor_data[[#This Row],[EC]])</f>
        <v>17.767368421052634</v>
      </c>
      <c r="S2180" t="str">
        <f>IF(sensor_data[[#This Row],[Filled Energy Consumption]]&gt;AVERAGE(sensor_data[Filled Energy Consumption]), "High", "Low")</f>
        <v>Low</v>
      </c>
      <c r="T2180" t="s">
        <v>468</v>
      </c>
      <c r="U2180" t="b">
        <v>1</v>
      </c>
      <c r="V2180">
        <v>18</v>
      </c>
      <c r="W2180">
        <v>1</v>
      </c>
      <c r="X2180" t="s">
        <v>19</v>
      </c>
    </row>
    <row r="2181" spans="1:24" x14ac:dyDescent="0.3">
      <c r="A2181" s="1">
        <v>45503.125798611109</v>
      </c>
      <c r="B2181" s="1" t="str">
        <f>TEXT(sensor_data[[#This Row],[Timestamp]], "MMMM")</f>
        <v>July</v>
      </c>
      <c r="C21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81" s="2">
        <f>MONTH(sensor_data[[#This Row],[Timestamp]])</f>
        <v>7</v>
      </c>
      <c r="E2181" s="2">
        <f>DAY(sensor_data[[#This Row],[Timestamp]])</f>
        <v>30</v>
      </c>
      <c r="F2181" t="s">
        <v>601</v>
      </c>
      <c r="H2181">
        <v>93.2</v>
      </c>
      <c r="I2181">
        <v>65.5</v>
      </c>
      <c r="J2181" t="b">
        <v>0</v>
      </c>
      <c r="K2181">
        <v>2</v>
      </c>
      <c r="L2181" t="str">
        <f>IF(sensor_data[[#This Row],[HVAC Setting]]&lt;=2, "Low", IF(sensor_data[[#This Row],[HVAC Setting]]=3, "Normal", "High"))</f>
        <v>Low</v>
      </c>
      <c r="M2181">
        <v>12</v>
      </c>
      <c r="N2181">
        <v>12</v>
      </c>
      <c r="O2181">
        <f>(sensor_data[[#This Row],[Energy Consumption]]-AVERAGE(sensor_data[Energy Consumption]))/_xlfn.STDEV.P(sensor_data[Energy Consumption])</f>
        <v>-0.10932317959124485</v>
      </c>
      <c r="P2181" t="str">
        <f>IF(ABS(sensor_data[[#This Row],[z_zcore]])&gt;3, "Outlier", "Normal")</f>
        <v>Normal</v>
      </c>
      <c r="Q2181">
        <f>AVERAGEIF(sensor_data[Unit ID], sensor_data[[#This Row],[Unit ID]], sensor_data[EC])</f>
        <v>17.767368421052634</v>
      </c>
      <c r="R2181">
        <f>IF(ISBLANK(sensor_data[[#This Row],[EC]]), sensor_data[[#This Row],[average]], sensor_data[[#This Row],[EC]])</f>
        <v>12</v>
      </c>
      <c r="S2181" t="str">
        <f>IF(sensor_data[[#This Row],[Filled Energy Consumption]]&gt;AVERAGE(sensor_data[Filled Energy Consumption]), "High", "Low")</f>
        <v>Low</v>
      </c>
      <c r="T2181" t="s">
        <v>223</v>
      </c>
      <c r="U2181" t="b">
        <v>0</v>
      </c>
      <c r="V2181">
        <v>13</v>
      </c>
      <c r="W2181">
        <v>0</v>
      </c>
      <c r="X2181" t="s">
        <v>17</v>
      </c>
    </row>
    <row r="2182" spans="1:24" x14ac:dyDescent="0.3">
      <c r="A2182" s="1">
        <v>45419.384189814817</v>
      </c>
      <c r="B2182" s="1" t="str">
        <f>TEXT(sensor_data[[#This Row],[Timestamp]], "MMMM")</f>
        <v>May</v>
      </c>
      <c r="C21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82" s="2">
        <f>MONTH(sensor_data[[#This Row],[Timestamp]])</f>
        <v>5</v>
      </c>
      <c r="E2182" s="2">
        <f>DAY(sensor_data[[#This Row],[Timestamp]])</f>
        <v>7</v>
      </c>
      <c r="F2182" t="s">
        <v>602</v>
      </c>
      <c r="H2182">
        <v>63</v>
      </c>
      <c r="I2182">
        <v>34.1</v>
      </c>
      <c r="J2182" t="b">
        <v>1</v>
      </c>
      <c r="K2182">
        <v>2</v>
      </c>
      <c r="L2182" t="str">
        <f>IF(sensor_data[[#This Row],[HVAC Setting]]&lt;=2, "Low", IF(sensor_data[[#This Row],[HVAC Setting]]=3, "Normal", "High"))</f>
        <v>Low</v>
      </c>
      <c r="M2182">
        <v>12.42</v>
      </c>
      <c r="N2182">
        <v>12.42</v>
      </c>
      <c r="O2182">
        <f>(sensor_data[[#This Row],[Energy Consumption]]-AVERAGE(sensor_data[Energy Consumption]))/_xlfn.STDEV.P(sensor_data[Energy Consumption])</f>
        <v>-0.10443928602558865</v>
      </c>
      <c r="P2182" t="str">
        <f>IF(ABS(sensor_data[[#This Row],[z_zcore]])&gt;3, "Outlier", "Normal")</f>
        <v>Normal</v>
      </c>
      <c r="Q2182">
        <f>AVERAGEIF(sensor_data[Unit ID], sensor_data[[#This Row],[Unit ID]], sensor_data[EC])</f>
        <v>14.715</v>
      </c>
      <c r="R2182">
        <f>IF(ISBLANK(sensor_data[[#This Row],[EC]]), sensor_data[[#This Row],[average]], sensor_data[[#This Row],[EC]])</f>
        <v>12.42</v>
      </c>
      <c r="S2182" t="str">
        <f>IF(sensor_data[[#This Row],[Filled Energy Consumption]]&gt;AVERAGE(sensor_data[Filled Energy Consumption]), "High", "Low")</f>
        <v>Low</v>
      </c>
      <c r="T2182" t="s">
        <v>220</v>
      </c>
      <c r="U2182" t="b">
        <v>1</v>
      </c>
      <c r="V2182">
        <v>10</v>
      </c>
      <c r="W2182">
        <v>1</v>
      </c>
      <c r="X2182" t="s">
        <v>17</v>
      </c>
    </row>
    <row r="2183" spans="1:24" x14ac:dyDescent="0.3">
      <c r="A2183" s="1">
        <v>45427.952662037038</v>
      </c>
      <c r="B2183" s="1" t="str">
        <f>TEXT(sensor_data[[#This Row],[Timestamp]], "MMMM")</f>
        <v>May</v>
      </c>
      <c r="C21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83" s="2">
        <f>MONTH(sensor_data[[#This Row],[Timestamp]])</f>
        <v>5</v>
      </c>
      <c r="E2183" s="2">
        <f>DAY(sensor_data[[#This Row],[Timestamp]])</f>
        <v>15</v>
      </c>
      <c r="F2183" t="s">
        <v>602</v>
      </c>
      <c r="H2183">
        <v>76.8</v>
      </c>
      <c r="I2183">
        <v>55.5</v>
      </c>
      <c r="J2183" t="b">
        <v>0</v>
      </c>
      <c r="K2183">
        <v>2</v>
      </c>
      <c r="L2183" t="str">
        <f>IF(sensor_data[[#This Row],[HVAC Setting]]&lt;=2, "Low", IF(sensor_data[[#This Row],[HVAC Setting]]=3, "Normal", "High"))</f>
        <v>Low</v>
      </c>
      <c r="M2183">
        <v>10</v>
      </c>
      <c r="N2183">
        <v>10</v>
      </c>
      <c r="O2183">
        <f>(sensor_data[[#This Row],[Energy Consumption]]-AVERAGE(sensor_data[Energy Consumption]))/_xlfn.STDEV.P(sensor_data[Energy Consumption])</f>
        <v>-0.13257981561817916</v>
      </c>
      <c r="P2183" t="str">
        <f>IF(ABS(sensor_data[[#This Row],[z_zcore]])&gt;3, "Outlier", "Normal")</f>
        <v>Normal</v>
      </c>
      <c r="Q2183">
        <f>AVERAGEIF(sensor_data[Unit ID], sensor_data[[#This Row],[Unit ID]], sensor_data[EC])</f>
        <v>14.715</v>
      </c>
      <c r="R2183">
        <f>IF(ISBLANK(sensor_data[[#This Row],[EC]]), sensor_data[[#This Row],[average]], sensor_data[[#This Row],[EC]])</f>
        <v>10</v>
      </c>
      <c r="S2183" t="str">
        <f>IF(sensor_data[[#This Row],[Filled Energy Consumption]]&gt;AVERAGE(sensor_data[Filled Energy Consumption]), "High", "Low")</f>
        <v>Low</v>
      </c>
      <c r="T2183" t="s">
        <v>353</v>
      </c>
      <c r="U2183" t="b">
        <v>0</v>
      </c>
      <c r="V2183">
        <v>23</v>
      </c>
      <c r="W2183">
        <v>0</v>
      </c>
      <c r="X2183" t="s">
        <v>17</v>
      </c>
    </row>
    <row r="2184" spans="1:24" x14ac:dyDescent="0.3">
      <c r="A2184" s="1">
        <v>45609.492465277777</v>
      </c>
      <c r="B2184" s="1" t="str">
        <f>TEXT(sensor_data[[#This Row],[Timestamp]], "MMMM")</f>
        <v>November</v>
      </c>
      <c r="C21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84" s="2">
        <f>MONTH(sensor_data[[#This Row],[Timestamp]])</f>
        <v>11</v>
      </c>
      <c r="E2184" s="2">
        <f>DAY(sensor_data[[#This Row],[Timestamp]])</f>
        <v>13</v>
      </c>
      <c r="F2184" t="s">
        <v>602</v>
      </c>
      <c r="H2184">
        <v>77.5</v>
      </c>
      <c r="I2184">
        <v>48.8</v>
      </c>
      <c r="J2184" t="b">
        <v>0</v>
      </c>
      <c r="K2184">
        <v>2</v>
      </c>
      <c r="L2184" t="str">
        <f>IF(sensor_data[[#This Row],[HVAC Setting]]&lt;=2, "Low", IF(sensor_data[[#This Row],[HVAC Setting]]=3, "Normal", "High"))</f>
        <v>Low</v>
      </c>
      <c r="M2184">
        <v>10</v>
      </c>
      <c r="N2184">
        <v>10</v>
      </c>
      <c r="O2184">
        <f>(sensor_data[[#This Row],[Energy Consumption]]-AVERAGE(sensor_data[Energy Consumption]))/_xlfn.STDEV.P(sensor_data[Energy Consumption])</f>
        <v>-0.13257981561817916</v>
      </c>
      <c r="P2184" t="str">
        <f>IF(ABS(sensor_data[[#This Row],[z_zcore]])&gt;3, "Outlier", "Normal")</f>
        <v>Normal</v>
      </c>
      <c r="Q2184">
        <f>AVERAGEIF(sensor_data[Unit ID], sensor_data[[#This Row],[Unit ID]], sensor_data[EC])</f>
        <v>14.715</v>
      </c>
      <c r="R2184">
        <f>IF(ISBLANK(sensor_data[[#This Row],[EC]]), sensor_data[[#This Row],[average]], sensor_data[[#This Row],[EC]])</f>
        <v>10</v>
      </c>
      <c r="S2184" t="str">
        <f>IF(sensor_data[[#This Row],[Filled Energy Consumption]]&gt;AVERAGE(sensor_data[Filled Energy Consumption]), "High", "Low")</f>
        <v>Low</v>
      </c>
      <c r="T2184" t="s">
        <v>194</v>
      </c>
      <c r="U2184" t="b">
        <v>0</v>
      </c>
      <c r="V2184">
        <v>18</v>
      </c>
      <c r="W2184">
        <v>1</v>
      </c>
      <c r="X2184" t="s">
        <v>19</v>
      </c>
    </row>
    <row r="2185" spans="1:24" x14ac:dyDescent="0.3">
      <c r="A2185" s="1">
        <v>45595.485706018517</v>
      </c>
      <c r="B2185" s="1" t="str">
        <f>TEXT(sensor_data[[#This Row],[Timestamp]], "MMMM")</f>
        <v>October</v>
      </c>
      <c r="C21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85" s="2">
        <f>MONTH(sensor_data[[#This Row],[Timestamp]])</f>
        <v>10</v>
      </c>
      <c r="E2185" s="2">
        <f>DAY(sensor_data[[#This Row],[Timestamp]])</f>
        <v>30</v>
      </c>
      <c r="F2185" t="s">
        <v>602</v>
      </c>
      <c r="H2185">
        <v>60.6</v>
      </c>
      <c r="I2185">
        <v>31.4</v>
      </c>
      <c r="J2185" t="b">
        <v>0</v>
      </c>
      <c r="K2185">
        <v>1</v>
      </c>
      <c r="L2185" t="str">
        <f>IF(sensor_data[[#This Row],[HVAC Setting]]&lt;=2, "Low", IF(sensor_data[[#This Row],[HVAC Setting]]=3, "Normal", "High"))</f>
        <v>Low</v>
      </c>
      <c r="M2185">
        <v>6</v>
      </c>
      <c r="N2185">
        <v>6</v>
      </c>
      <c r="O2185">
        <f>(sensor_data[[#This Row],[Energy Consumption]]-AVERAGE(sensor_data[Energy Consumption]))/_xlfn.STDEV.P(sensor_data[Energy Consumption])</f>
        <v>-0.17909308767204782</v>
      </c>
      <c r="P2185" t="str">
        <f>IF(ABS(sensor_data[[#This Row],[z_zcore]])&gt;3, "Outlier", "Normal")</f>
        <v>Normal</v>
      </c>
      <c r="Q2185">
        <f>AVERAGEIF(sensor_data[Unit ID], sensor_data[[#This Row],[Unit ID]], sensor_data[EC])</f>
        <v>14.715</v>
      </c>
      <c r="R2185">
        <f>IF(ISBLANK(sensor_data[[#This Row],[EC]]), sensor_data[[#This Row],[average]], sensor_data[[#This Row],[EC]])</f>
        <v>6</v>
      </c>
      <c r="S2185" t="str">
        <f>IF(sensor_data[[#This Row],[Filled Energy Consumption]]&gt;AVERAGE(sensor_data[Filled Energy Consumption]), "High", "Low")</f>
        <v>Low</v>
      </c>
      <c r="T2185" t="s">
        <v>404</v>
      </c>
      <c r="U2185" t="b">
        <v>0</v>
      </c>
      <c r="V2185">
        <v>3</v>
      </c>
      <c r="W2185">
        <v>0</v>
      </c>
      <c r="X2185" t="s">
        <v>19</v>
      </c>
    </row>
    <row r="2186" spans="1:24" x14ac:dyDescent="0.3">
      <c r="A2186" s="1">
        <v>45573.185162037036</v>
      </c>
      <c r="B2186" s="1" t="str">
        <f>TEXT(sensor_data[[#This Row],[Timestamp]], "MMMM")</f>
        <v>October</v>
      </c>
      <c r="C21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86" s="2">
        <f>MONTH(sensor_data[[#This Row],[Timestamp]])</f>
        <v>10</v>
      </c>
      <c r="E2186" s="2">
        <f>DAY(sensor_data[[#This Row],[Timestamp]])</f>
        <v>8</v>
      </c>
      <c r="F2186" t="s">
        <v>602</v>
      </c>
      <c r="H2186">
        <v>69.7</v>
      </c>
      <c r="I2186">
        <v>33</v>
      </c>
      <c r="J2186" t="b">
        <v>0</v>
      </c>
      <c r="K2186">
        <v>2</v>
      </c>
      <c r="L2186" t="str">
        <f>IF(sensor_data[[#This Row],[HVAC Setting]]&lt;=2, "Low", IF(sensor_data[[#This Row],[HVAC Setting]]=3, "Normal", "High"))</f>
        <v>Low</v>
      </c>
      <c r="M2186">
        <v>10</v>
      </c>
      <c r="N2186">
        <v>10</v>
      </c>
      <c r="O2186">
        <f>(sensor_data[[#This Row],[Energy Consumption]]-AVERAGE(sensor_data[Energy Consumption]))/_xlfn.STDEV.P(sensor_data[Energy Consumption])</f>
        <v>-0.13257981561817916</v>
      </c>
      <c r="P2186" t="str">
        <f>IF(ABS(sensor_data[[#This Row],[z_zcore]])&gt;3, "Outlier", "Normal")</f>
        <v>Normal</v>
      </c>
      <c r="Q2186">
        <f>AVERAGEIF(sensor_data[Unit ID], sensor_data[[#This Row],[Unit ID]], sensor_data[EC])</f>
        <v>14.715</v>
      </c>
      <c r="R2186">
        <f>IF(ISBLANK(sensor_data[[#This Row],[EC]]), sensor_data[[#This Row],[average]], sensor_data[[#This Row],[EC]])</f>
        <v>10</v>
      </c>
      <c r="S2186" t="str">
        <f>IF(sensor_data[[#This Row],[Filled Energy Consumption]]&gt;AVERAGE(sensor_data[Filled Energy Consumption]), "High", "Low")</f>
        <v>Low</v>
      </c>
      <c r="T2186" t="s">
        <v>446</v>
      </c>
      <c r="U2186" t="b">
        <v>0</v>
      </c>
      <c r="V2186">
        <v>6</v>
      </c>
      <c r="W2186">
        <v>1</v>
      </c>
      <c r="X2186" t="s">
        <v>17</v>
      </c>
    </row>
    <row r="2187" spans="1:24" x14ac:dyDescent="0.3">
      <c r="A2187" s="1">
        <v>45381.292326388888</v>
      </c>
      <c r="B2187" s="1" t="str">
        <f>TEXT(sensor_data[[#This Row],[Timestamp]], "MMMM")</f>
        <v>March</v>
      </c>
      <c r="C21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87" s="2">
        <f>MONTH(sensor_data[[#This Row],[Timestamp]])</f>
        <v>3</v>
      </c>
      <c r="E2187" s="2">
        <f>DAY(sensor_data[[#This Row],[Timestamp]])</f>
        <v>30</v>
      </c>
      <c r="F2187" t="s">
        <v>602</v>
      </c>
      <c r="H2187">
        <v>61.1</v>
      </c>
      <c r="I2187">
        <v>49.4</v>
      </c>
      <c r="J2187" t="b">
        <v>1</v>
      </c>
      <c r="K2187">
        <v>2.5</v>
      </c>
      <c r="L2187" t="str">
        <f>IF(sensor_data[[#This Row],[HVAC Setting]]&lt;=2, "Low", IF(sensor_data[[#This Row],[HVAC Setting]]=3, "Normal", "High"))</f>
        <v>High</v>
      </c>
      <c r="M2187">
        <v>15.89</v>
      </c>
      <c r="N2187">
        <v>15.89</v>
      </c>
      <c r="O2187">
        <f>(sensor_data[[#This Row],[Energy Consumption]]-AVERAGE(sensor_data[Energy Consumption]))/_xlfn.STDEV.P(sensor_data[Energy Consumption])</f>
        <v>-6.4089022518857591E-2</v>
      </c>
      <c r="P2187" t="str">
        <f>IF(ABS(sensor_data[[#This Row],[z_zcore]])&gt;3, "Outlier", "Normal")</f>
        <v>Normal</v>
      </c>
      <c r="Q2187">
        <f>AVERAGEIF(sensor_data[Unit ID], sensor_data[[#This Row],[Unit ID]], sensor_data[EC])</f>
        <v>14.715</v>
      </c>
      <c r="R2187">
        <f>IF(ISBLANK(sensor_data[[#This Row],[EC]]), sensor_data[[#This Row],[average]], sensor_data[[#This Row],[EC]])</f>
        <v>15.89</v>
      </c>
      <c r="S2187" t="str">
        <f>IF(sensor_data[[#This Row],[Filled Energy Consumption]]&gt;AVERAGE(sensor_data[Filled Energy Consumption]), "High", "Low")</f>
        <v>Low</v>
      </c>
      <c r="T2187" t="s">
        <v>320</v>
      </c>
      <c r="U2187" t="b">
        <v>1</v>
      </c>
      <c r="V2187">
        <v>19</v>
      </c>
      <c r="W2187">
        <v>1</v>
      </c>
      <c r="X2187" t="s">
        <v>14</v>
      </c>
    </row>
    <row r="2188" spans="1:24" x14ac:dyDescent="0.3">
      <c r="A2188" s="1">
        <v>45623.241944444446</v>
      </c>
      <c r="B2188" s="1" t="str">
        <f>TEXT(sensor_data[[#This Row],[Timestamp]], "MMMM")</f>
        <v>November</v>
      </c>
      <c r="C21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88" s="2">
        <f>MONTH(sensor_data[[#This Row],[Timestamp]])</f>
        <v>11</v>
      </c>
      <c r="E2188" s="2">
        <f>DAY(sensor_data[[#This Row],[Timestamp]])</f>
        <v>27</v>
      </c>
      <c r="F2188" t="s">
        <v>602</v>
      </c>
      <c r="H2188">
        <v>75.599999999999994</v>
      </c>
      <c r="I2188">
        <v>41.8</v>
      </c>
      <c r="J2188" t="b">
        <v>0</v>
      </c>
      <c r="K2188">
        <v>1</v>
      </c>
      <c r="L2188" t="str">
        <f>IF(sensor_data[[#This Row],[HVAC Setting]]&lt;=2, "Low", IF(sensor_data[[#This Row],[HVAC Setting]]=3, "Normal", "High"))</f>
        <v>Low</v>
      </c>
      <c r="M2188">
        <v>5</v>
      </c>
      <c r="N2188">
        <v>5</v>
      </c>
      <c r="O2188">
        <f>(sensor_data[[#This Row],[Energy Consumption]]-AVERAGE(sensor_data[Energy Consumption]))/_xlfn.STDEV.P(sensor_data[Energy Consumption])</f>
        <v>-0.19072140568551499</v>
      </c>
      <c r="P2188" t="str">
        <f>IF(ABS(sensor_data[[#This Row],[z_zcore]])&gt;3, "Outlier", "Normal")</f>
        <v>Normal</v>
      </c>
      <c r="Q2188">
        <f>AVERAGEIF(sensor_data[Unit ID], sensor_data[[#This Row],[Unit ID]], sensor_data[EC])</f>
        <v>14.715</v>
      </c>
      <c r="R2188">
        <f>IF(ISBLANK(sensor_data[[#This Row],[EC]]), sensor_data[[#This Row],[average]], sensor_data[[#This Row],[EC]])</f>
        <v>5</v>
      </c>
      <c r="S2188" t="str">
        <f>IF(sensor_data[[#This Row],[Filled Energy Consumption]]&gt;AVERAGE(sensor_data[Filled Energy Consumption]), "High", "Low")</f>
        <v>Low</v>
      </c>
      <c r="T2188" t="s">
        <v>566</v>
      </c>
      <c r="U2188" t="b">
        <v>0</v>
      </c>
      <c r="V2188">
        <v>15</v>
      </c>
      <c r="W2188">
        <v>0</v>
      </c>
      <c r="X2188" t="s">
        <v>17</v>
      </c>
    </row>
    <row r="2189" spans="1:24" x14ac:dyDescent="0.3">
      <c r="A2189" s="1">
        <v>45525.644328703704</v>
      </c>
      <c r="B2189" s="1" t="str">
        <f>TEXT(sensor_data[[#This Row],[Timestamp]], "MMMM")</f>
        <v>August</v>
      </c>
      <c r="C21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89" s="2">
        <f>MONTH(sensor_data[[#This Row],[Timestamp]])</f>
        <v>8</v>
      </c>
      <c r="E2189" s="2">
        <f>DAY(sensor_data[[#This Row],[Timestamp]])</f>
        <v>21</v>
      </c>
      <c r="F2189" t="s">
        <v>602</v>
      </c>
      <c r="H2189">
        <v>89.3</v>
      </c>
      <c r="I2189">
        <v>64</v>
      </c>
      <c r="J2189" t="b">
        <v>0</v>
      </c>
      <c r="K2189">
        <v>3</v>
      </c>
      <c r="L2189" t="str">
        <f>IF(sensor_data[[#This Row],[HVAC Setting]]&lt;=2, "Low", IF(sensor_data[[#This Row],[HVAC Setting]]=3, "Normal", "High"))</f>
        <v>Normal</v>
      </c>
      <c r="M2189">
        <v>17</v>
      </c>
      <c r="N2189">
        <v>17</v>
      </c>
      <c r="O2189">
        <f>(sensor_data[[#This Row],[Energy Consumption]]-AVERAGE(sensor_data[Energy Consumption]))/_xlfn.STDEV.P(sensor_data[Energy Consumption])</f>
        <v>-5.1181589523909048E-2</v>
      </c>
      <c r="P2189" t="str">
        <f>IF(ABS(sensor_data[[#This Row],[z_zcore]])&gt;3, "Outlier", "Normal")</f>
        <v>Normal</v>
      </c>
      <c r="Q2189">
        <f>AVERAGEIF(sensor_data[Unit ID], sensor_data[[#This Row],[Unit ID]], sensor_data[EC])</f>
        <v>14.715</v>
      </c>
      <c r="R2189">
        <f>IF(ISBLANK(sensor_data[[#This Row],[EC]]), sensor_data[[#This Row],[average]], sensor_data[[#This Row],[EC]])</f>
        <v>17</v>
      </c>
      <c r="S2189" t="str">
        <f>IF(sensor_data[[#This Row],[Filled Energy Consumption]]&gt;AVERAGE(sensor_data[Filled Energy Consumption]), "High", "Low")</f>
        <v>Low</v>
      </c>
      <c r="T2189" t="s">
        <v>312</v>
      </c>
      <c r="U2189" t="b">
        <v>0</v>
      </c>
      <c r="V2189">
        <v>17</v>
      </c>
      <c r="W2189">
        <v>0</v>
      </c>
      <c r="X2189" t="s">
        <v>19</v>
      </c>
    </row>
    <row r="2190" spans="1:24" x14ac:dyDescent="0.3">
      <c r="A2190" s="1">
        <v>45444.496874999997</v>
      </c>
      <c r="B2190" s="1" t="str">
        <f>TEXT(sensor_data[[#This Row],[Timestamp]], "MMMM")</f>
        <v>June</v>
      </c>
      <c r="C21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90" s="2">
        <f>MONTH(sensor_data[[#This Row],[Timestamp]])</f>
        <v>6</v>
      </c>
      <c r="E2190" s="2">
        <f>DAY(sensor_data[[#This Row],[Timestamp]])</f>
        <v>1</v>
      </c>
      <c r="F2190" t="s">
        <v>602</v>
      </c>
      <c r="H2190">
        <v>93.3</v>
      </c>
      <c r="I2190">
        <v>57.3</v>
      </c>
      <c r="J2190" t="b">
        <v>0</v>
      </c>
      <c r="K2190">
        <v>4.5</v>
      </c>
      <c r="L2190" t="str">
        <f>IF(sensor_data[[#This Row],[HVAC Setting]]&lt;=2, "Low", IF(sensor_data[[#This Row],[HVAC Setting]]=3, "Normal", "High"))</f>
        <v>High</v>
      </c>
      <c r="M2190">
        <v>26.78</v>
      </c>
      <c r="N2190">
        <v>26.78</v>
      </c>
      <c r="O2190">
        <f>(sensor_data[[#This Row],[Energy Consumption]]-AVERAGE(sensor_data[Energy Consumption]))/_xlfn.STDEV.P(sensor_data[Energy Consumption])</f>
        <v>6.2543360647799792E-2</v>
      </c>
      <c r="P2190" t="str">
        <f>IF(ABS(sensor_data[[#This Row],[z_zcore]])&gt;3, "Outlier", "Normal")</f>
        <v>Normal</v>
      </c>
      <c r="Q2190">
        <f>AVERAGEIF(sensor_data[Unit ID], sensor_data[[#This Row],[Unit ID]], sensor_data[EC])</f>
        <v>14.715</v>
      </c>
      <c r="R2190">
        <f>IF(ISBLANK(sensor_data[[#This Row],[EC]]), sensor_data[[#This Row],[average]], sensor_data[[#This Row],[EC]])</f>
        <v>26.78</v>
      </c>
      <c r="S2190" t="str">
        <f>IF(sensor_data[[#This Row],[Filled Energy Consumption]]&gt;AVERAGE(sensor_data[Filled Energy Consumption]), "High", "Low")</f>
        <v>High</v>
      </c>
      <c r="T2190" t="s">
        <v>470</v>
      </c>
      <c r="U2190" t="b">
        <v>0</v>
      </c>
      <c r="V2190">
        <v>13</v>
      </c>
      <c r="W2190">
        <v>0</v>
      </c>
      <c r="X2190" t="s">
        <v>14</v>
      </c>
    </row>
    <row r="2191" spans="1:24" x14ac:dyDescent="0.3">
      <c r="A2191" s="1">
        <v>45641.102106481485</v>
      </c>
      <c r="B2191" s="1" t="str">
        <f>TEXT(sensor_data[[#This Row],[Timestamp]], "MMMM")</f>
        <v>December</v>
      </c>
      <c r="C21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91" s="2">
        <f>MONTH(sensor_data[[#This Row],[Timestamp]])</f>
        <v>12</v>
      </c>
      <c r="E2191" s="2">
        <f>DAY(sensor_data[[#This Row],[Timestamp]])</f>
        <v>15</v>
      </c>
      <c r="F2191" t="s">
        <v>602</v>
      </c>
      <c r="H2191">
        <v>53.1</v>
      </c>
      <c r="I2191">
        <v>36.9</v>
      </c>
      <c r="J2191" t="b">
        <v>1</v>
      </c>
      <c r="K2191">
        <v>2.5</v>
      </c>
      <c r="L2191" t="str">
        <f>IF(sensor_data[[#This Row],[HVAC Setting]]&lt;=2, "Low", IF(sensor_data[[#This Row],[HVAC Setting]]=3, "Normal", "High"))</f>
        <v>High</v>
      </c>
      <c r="M2191">
        <v>17.079999999999998</v>
      </c>
      <c r="N2191">
        <v>17.079999999999998</v>
      </c>
      <c r="O2191">
        <f>(sensor_data[[#This Row],[Energy Consumption]]-AVERAGE(sensor_data[Energy Consumption]))/_xlfn.STDEV.P(sensor_data[Energy Consumption])</f>
        <v>-5.02513240828317E-2</v>
      </c>
      <c r="P2191" t="str">
        <f>IF(ABS(sensor_data[[#This Row],[z_zcore]])&gt;3, "Outlier", "Normal")</f>
        <v>Normal</v>
      </c>
      <c r="Q2191">
        <f>AVERAGEIF(sensor_data[Unit ID], sensor_data[[#This Row],[Unit ID]], sensor_data[EC])</f>
        <v>14.715</v>
      </c>
      <c r="R2191">
        <f>IF(ISBLANK(sensor_data[[#This Row],[EC]]), sensor_data[[#This Row],[average]], sensor_data[[#This Row],[EC]])</f>
        <v>17.079999999999998</v>
      </c>
      <c r="S2191" t="str">
        <f>IF(sensor_data[[#This Row],[Filled Energy Consumption]]&gt;AVERAGE(sensor_data[Filled Energy Consumption]), "High", "Low")</f>
        <v>Low</v>
      </c>
      <c r="T2191" t="s">
        <v>536</v>
      </c>
      <c r="U2191" t="b">
        <v>1</v>
      </c>
      <c r="V2191">
        <v>18</v>
      </c>
      <c r="W2191">
        <v>1</v>
      </c>
      <c r="X2191" t="s">
        <v>17</v>
      </c>
    </row>
    <row r="2192" spans="1:24" x14ac:dyDescent="0.3">
      <c r="A2192" s="1">
        <v>45546.701585648145</v>
      </c>
      <c r="B2192" s="1" t="str">
        <f>TEXT(sensor_data[[#This Row],[Timestamp]], "MMMM")</f>
        <v>September</v>
      </c>
      <c r="C21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192" s="2">
        <f>MONTH(sensor_data[[#This Row],[Timestamp]])</f>
        <v>9</v>
      </c>
      <c r="E2192" s="2">
        <f>DAY(sensor_data[[#This Row],[Timestamp]])</f>
        <v>11</v>
      </c>
      <c r="F2192" t="s">
        <v>602</v>
      </c>
      <c r="H2192">
        <v>71.099999999999994</v>
      </c>
      <c r="I2192">
        <v>30.9</v>
      </c>
      <c r="J2192" t="b">
        <v>0</v>
      </c>
      <c r="K2192">
        <v>1</v>
      </c>
      <c r="L2192" t="str">
        <f>IF(sensor_data[[#This Row],[HVAC Setting]]&lt;=2, "Low", IF(sensor_data[[#This Row],[HVAC Setting]]=3, "Normal", "High"))</f>
        <v>Low</v>
      </c>
      <c r="M2192">
        <v>5</v>
      </c>
      <c r="N2192">
        <v>5</v>
      </c>
      <c r="O2192">
        <f>(sensor_data[[#This Row],[Energy Consumption]]-AVERAGE(sensor_data[Energy Consumption]))/_xlfn.STDEV.P(sensor_data[Energy Consumption])</f>
        <v>-0.19072140568551499</v>
      </c>
      <c r="P2192" t="str">
        <f>IF(ABS(sensor_data[[#This Row],[z_zcore]])&gt;3, "Outlier", "Normal")</f>
        <v>Normal</v>
      </c>
      <c r="Q2192">
        <f>AVERAGEIF(sensor_data[Unit ID], sensor_data[[#This Row],[Unit ID]], sensor_data[EC])</f>
        <v>14.715</v>
      </c>
      <c r="R2192">
        <f>IF(ISBLANK(sensor_data[[#This Row],[EC]]), sensor_data[[#This Row],[average]], sensor_data[[#This Row],[EC]])</f>
        <v>5</v>
      </c>
      <c r="S2192" t="str">
        <f>IF(sensor_data[[#This Row],[Filled Energy Consumption]]&gt;AVERAGE(sensor_data[Filled Energy Consumption]), "High", "Low")</f>
        <v>Low</v>
      </c>
      <c r="T2192" t="s">
        <v>278</v>
      </c>
      <c r="U2192" t="b">
        <v>0</v>
      </c>
      <c r="V2192">
        <v>7</v>
      </c>
      <c r="W2192">
        <v>0</v>
      </c>
      <c r="X2192" t="s">
        <v>19</v>
      </c>
    </row>
    <row r="2193" spans="1:24" x14ac:dyDescent="0.3">
      <c r="A2193" s="1">
        <v>45465.728229166663</v>
      </c>
      <c r="B2193" s="1" t="str">
        <f>TEXT(sensor_data[[#This Row],[Timestamp]], "MMMM")</f>
        <v>June</v>
      </c>
      <c r="C21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93" s="2">
        <f>MONTH(sensor_data[[#This Row],[Timestamp]])</f>
        <v>6</v>
      </c>
      <c r="E2193" s="2">
        <f>DAY(sensor_data[[#This Row],[Timestamp]])</f>
        <v>22</v>
      </c>
      <c r="F2193" t="s">
        <v>602</v>
      </c>
      <c r="H2193">
        <v>88.8</v>
      </c>
      <c r="I2193">
        <v>46.2</v>
      </c>
      <c r="J2193" t="b">
        <v>1</v>
      </c>
      <c r="K2193">
        <v>5</v>
      </c>
      <c r="L2193" t="str">
        <f>IF(sensor_data[[#This Row],[HVAC Setting]]&lt;=2, "Low", IF(sensor_data[[#This Row],[HVAC Setting]]=3, "Normal", "High"))</f>
        <v>High</v>
      </c>
      <c r="M2193">
        <v>34.53</v>
      </c>
      <c r="N2193">
        <v>34.53</v>
      </c>
      <c r="O2193">
        <f>(sensor_data[[#This Row],[Energy Consumption]]-AVERAGE(sensor_data[Energy Consumption]))/_xlfn.STDEV.P(sensor_data[Energy Consumption])</f>
        <v>0.15266282525217029</v>
      </c>
      <c r="P2193" t="str">
        <f>IF(ABS(sensor_data[[#This Row],[z_zcore]])&gt;3, "Outlier", "Normal")</f>
        <v>Normal</v>
      </c>
      <c r="Q2193">
        <f>AVERAGEIF(sensor_data[Unit ID], sensor_data[[#This Row],[Unit ID]], sensor_data[EC])</f>
        <v>14.715</v>
      </c>
      <c r="R2193">
        <f>IF(ISBLANK(sensor_data[[#This Row],[EC]]), sensor_data[[#This Row],[average]], sensor_data[[#This Row],[EC]])</f>
        <v>34.53</v>
      </c>
      <c r="S2193" t="str">
        <f>IF(sensor_data[[#This Row],[Filled Energy Consumption]]&gt;AVERAGE(sensor_data[Filled Energy Consumption]), "High", "Low")</f>
        <v>High</v>
      </c>
      <c r="T2193" t="s">
        <v>157</v>
      </c>
      <c r="U2193" t="b">
        <v>1</v>
      </c>
      <c r="V2193">
        <v>2</v>
      </c>
      <c r="W2193">
        <v>1</v>
      </c>
      <c r="X2193" t="s">
        <v>14</v>
      </c>
    </row>
    <row r="2194" spans="1:24" x14ac:dyDescent="0.3">
      <c r="A2194" s="1">
        <v>45421.169895833336</v>
      </c>
      <c r="B2194" s="1" t="str">
        <f>TEXT(sensor_data[[#This Row],[Timestamp]], "MMMM")</f>
        <v>May</v>
      </c>
      <c r="C21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94" s="2">
        <f>MONTH(sensor_data[[#This Row],[Timestamp]])</f>
        <v>5</v>
      </c>
      <c r="E2194" s="2">
        <f>DAY(sensor_data[[#This Row],[Timestamp]])</f>
        <v>9</v>
      </c>
      <c r="F2194" t="s">
        <v>602</v>
      </c>
      <c r="H2194">
        <v>67.099999999999994</v>
      </c>
      <c r="I2194">
        <v>56.4</v>
      </c>
      <c r="J2194" t="b">
        <v>0</v>
      </c>
      <c r="K2194">
        <v>0</v>
      </c>
      <c r="L2194" t="str">
        <f>IF(sensor_data[[#This Row],[HVAC Setting]]&lt;=2, "Low", IF(sensor_data[[#This Row],[HVAC Setting]]=3, "Normal", "High"))</f>
        <v>Low</v>
      </c>
      <c r="M2194">
        <v>1</v>
      </c>
      <c r="N2194">
        <v>1</v>
      </c>
      <c r="O2194">
        <f>(sensor_data[[#This Row],[Energy Consumption]]-AVERAGE(sensor_data[Energy Consumption]))/_xlfn.STDEV.P(sensor_data[Energy Consumption])</f>
        <v>-0.23723467773938361</v>
      </c>
      <c r="P2194" t="str">
        <f>IF(ABS(sensor_data[[#This Row],[z_zcore]])&gt;3, "Outlier", "Normal")</f>
        <v>Normal</v>
      </c>
      <c r="Q2194">
        <f>AVERAGEIF(sensor_data[Unit ID], sensor_data[[#This Row],[Unit ID]], sensor_data[EC])</f>
        <v>14.715</v>
      </c>
      <c r="R2194">
        <f>IF(ISBLANK(sensor_data[[#This Row],[EC]]), sensor_data[[#This Row],[average]], sensor_data[[#This Row],[EC]])</f>
        <v>1</v>
      </c>
      <c r="S2194" t="str">
        <f>IF(sensor_data[[#This Row],[Filled Energy Consumption]]&gt;AVERAGE(sensor_data[Filled Energy Consumption]), "High", "Low")</f>
        <v>Low</v>
      </c>
      <c r="T2194" t="s">
        <v>276</v>
      </c>
      <c r="U2194" t="b">
        <v>0</v>
      </c>
      <c r="V2194">
        <v>4</v>
      </c>
      <c r="W2194">
        <v>0</v>
      </c>
      <c r="X2194" t="s">
        <v>19</v>
      </c>
    </row>
    <row r="2195" spans="1:24" x14ac:dyDescent="0.3">
      <c r="A2195" s="1">
        <v>45633.074803240743</v>
      </c>
      <c r="B2195" s="1" t="str">
        <f>TEXT(sensor_data[[#This Row],[Timestamp]], "MMMM")</f>
        <v>December</v>
      </c>
      <c r="C21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95" s="2">
        <f>MONTH(sensor_data[[#This Row],[Timestamp]])</f>
        <v>12</v>
      </c>
      <c r="E2195" s="2">
        <f>DAY(sensor_data[[#This Row],[Timestamp]])</f>
        <v>7</v>
      </c>
      <c r="F2195" t="s">
        <v>602</v>
      </c>
      <c r="H2195">
        <v>51.7</v>
      </c>
      <c r="I2195">
        <v>30.4</v>
      </c>
      <c r="J2195" t="b">
        <v>0</v>
      </c>
      <c r="K2195">
        <v>2.5</v>
      </c>
      <c r="L2195" t="str">
        <f>IF(sensor_data[[#This Row],[HVAC Setting]]&lt;=2, "Low", IF(sensor_data[[#This Row],[HVAC Setting]]=3, "Normal", "High"))</f>
        <v>High</v>
      </c>
      <c r="M2195">
        <v>13.12</v>
      </c>
      <c r="N2195">
        <v>13.12</v>
      </c>
      <c r="O2195">
        <f>(sensor_data[[#This Row],[Energy Consumption]]-AVERAGE(sensor_data[Energy Consumption]))/_xlfn.STDEV.P(sensor_data[Energy Consumption])</f>
        <v>-9.6299463416161649E-2</v>
      </c>
      <c r="P2195" t="str">
        <f>IF(ABS(sensor_data[[#This Row],[z_zcore]])&gt;3, "Outlier", "Normal")</f>
        <v>Normal</v>
      </c>
      <c r="Q2195">
        <f>AVERAGEIF(sensor_data[Unit ID], sensor_data[[#This Row],[Unit ID]], sensor_data[EC])</f>
        <v>14.715</v>
      </c>
      <c r="R2195">
        <f>IF(ISBLANK(sensor_data[[#This Row],[EC]]), sensor_data[[#This Row],[average]], sensor_data[[#This Row],[EC]])</f>
        <v>13.12</v>
      </c>
      <c r="S2195" t="str">
        <f>IF(sensor_data[[#This Row],[Filled Energy Consumption]]&gt;AVERAGE(sensor_data[Filled Energy Consumption]), "High", "Low")</f>
        <v>Low</v>
      </c>
      <c r="T2195" t="s">
        <v>547</v>
      </c>
      <c r="U2195" t="b">
        <v>0</v>
      </c>
      <c r="V2195">
        <v>18</v>
      </c>
      <c r="W2195">
        <v>0</v>
      </c>
      <c r="X2195" t="s">
        <v>19</v>
      </c>
    </row>
    <row r="2196" spans="1:24" x14ac:dyDescent="0.3">
      <c r="A2196" s="1">
        <v>45630.415046296293</v>
      </c>
      <c r="B2196" s="1" t="str">
        <f>TEXT(sensor_data[[#This Row],[Timestamp]], "MMMM")</f>
        <v>December</v>
      </c>
      <c r="C21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96" s="2">
        <f>MONTH(sensor_data[[#This Row],[Timestamp]])</f>
        <v>12</v>
      </c>
      <c r="E2196" s="2">
        <f>DAY(sensor_data[[#This Row],[Timestamp]])</f>
        <v>4</v>
      </c>
      <c r="F2196" t="s">
        <v>602</v>
      </c>
      <c r="H2196">
        <v>58</v>
      </c>
      <c r="I2196">
        <v>28.2</v>
      </c>
      <c r="J2196" t="b">
        <v>1</v>
      </c>
      <c r="K2196">
        <v>5</v>
      </c>
      <c r="L2196" t="str">
        <f>IF(sensor_data[[#This Row],[HVAC Setting]]&lt;=2, "Low", IF(sensor_data[[#This Row],[HVAC Setting]]=3, "Normal", "High"))</f>
        <v>High</v>
      </c>
      <c r="M2196">
        <v>26.5</v>
      </c>
      <c r="N2196">
        <v>26.5</v>
      </c>
      <c r="O2196">
        <f>(sensor_data[[#This Row],[Energy Consumption]]-AVERAGE(sensor_data[Energy Consumption]))/_xlfn.STDEV.P(sensor_data[Energy Consumption])</f>
        <v>5.9287431604028974E-2</v>
      </c>
      <c r="P2196" t="str">
        <f>IF(ABS(sensor_data[[#This Row],[z_zcore]])&gt;3, "Outlier", "Normal")</f>
        <v>Normal</v>
      </c>
      <c r="Q2196">
        <f>AVERAGEIF(sensor_data[Unit ID], sensor_data[[#This Row],[Unit ID]], sensor_data[EC])</f>
        <v>14.715</v>
      </c>
      <c r="R2196">
        <f>IF(ISBLANK(sensor_data[[#This Row],[EC]]), sensor_data[[#This Row],[average]], sensor_data[[#This Row],[EC]])</f>
        <v>26.5</v>
      </c>
      <c r="S2196" t="str">
        <f>IF(sensor_data[[#This Row],[Filled Energy Consumption]]&gt;AVERAGE(sensor_data[Filled Energy Consumption]), "High", "Low")</f>
        <v>High</v>
      </c>
      <c r="T2196" t="s">
        <v>329</v>
      </c>
      <c r="U2196" t="b">
        <v>1</v>
      </c>
      <c r="V2196">
        <v>19</v>
      </c>
      <c r="W2196">
        <v>1</v>
      </c>
      <c r="X2196" t="s">
        <v>17</v>
      </c>
    </row>
    <row r="2197" spans="1:24" x14ac:dyDescent="0.3">
      <c r="A2197" s="1">
        <v>45541.965775462966</v>
      </c>
      <c r="B2197" s="1" t="str">
        <f>TEXT(sensor_data[[#This Row],[Timestamp]], "MMMM")</f>
        <v>September</v>
      </c>
      <c r="C21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197" s="2">
        <f>MONTH(sensor_data[[#This Row],[Timestamp]])</f>
        <v>9</v>
      </c>
      <c r="E2197" s="2">
        <f>DAY(sensor_data[[#This Row],[Timestamp]])</f>
        <v>6</v>
      </c>
      <c r="F2197" t="s">
        <v>602</v>
      </c>
      <c r="H2197">
        <v>67.900000000000006</v>
      </c>
      <c r="I2197">
        <v>55.9</v>
      </c>
      <c r="J2197" t="b">
        <v>0</v>
      </c>
      <c r="K2197">
        <v>2</v>
      </c>
      <c r="L2197" t="str">
        <f>IF(sensor_data[[#This Row],[HVAC Setting]]&lt;=2, "Low", IF(sensor_data[[#This Row],[HVAC Setting]]=3, "Normal", "High"))</f>
        <v>Low</v>
      </c>
      <c r="M2197">
        <v>10</v>
      </c>
      <c r="N2197">
        <v>10</v>
      </c>
      <c r="O2197">
        <f>(sensor_data[[#This Row],[Energy Consumption]]-AVERAGE(sensor_data[Energy Consumption]))/_xlfn.STDEV.P(sensor_data[Energy Consumption])</f>
        <v>-0.13257981561817916</v>
      </c>
      <c r="P2197" t="str">
        <f>IF(ABS(sensor_data[[#This Row],[z_zcore]])&gt;3, "Outlier", "Normal")</f>
        <v>Normal</v>
      </c>
      <c r="Q2197">
        <f>AVERAGEIF(sensor_data[Unit ID], sensor_data[[#This Row],[Unit ID]], sensor_data[EC])</f>
        <v>14.715</v>
      </c>
      <c r="R2197">
        <f>IF(ISBLANK(sensor_data[[#This Row],[EC]]), sensor_data[[#This Row],[average]], sensor_data[[#This Row],[EC]])</f>
        <v>10</v>
      </c>
      <c r="S2197" t="str">
        <f>IF(sensor_data[[#This Row],[Filled Energy Consumption]]&gt;AVERAGE(sensor_data[Filled Energy Consumption]), "High", "Low")</f>
        <v>Low</v>
      </c>
      <c r="T2197" t="s">
        <v>162</v>
      </c>
      <c r="U2197" t="b">
        <v>0</v>
      </c>
      <c r="V2197">
        <v>3</v>
      </c>
      <c r="W2197">
        <v>0</v>
      </c>
      <c r="X2197" t="s">
        <v>17</v>
      </c>
    </row>
    <row r="2198" spans="1:24" x14ac:dyDescent="0.3">
      <c r="A2198" s="1">
        <v>45366.854502314818</v>
      </c>
      <c r="B2198" s="1" t="str">
        <f>TEXT(sensor_data[[#This Row],[Timestamp]], "MMMM")</f>
        <v>March</v>
      </c>
      <c r="C21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198" s="2">
        <f>MONTH(sensor_data[[#This Row],[Timestamp]])</f>
        <v>3</v>
      </c>
      <c r="E2198" s="2">
        <f>DAY(sensor_data[[#This Row],[Timestamp]])</f>
        <v>15</v>
      </c>
      <c r="F2198" t="s">
        <v>602</v>
      </c>
      <c r="H2198">
        <v>70.400000000000006</v>
      </c>
      <c r="I2198">
        <v>54.7</v>
      </c>
      <c r="J2198" t="b">
        <v>0</v>
      </c>
      <c r="K2198">
        <v>3</v>
      </c>
      <c r="L2198" t="str">
        <f>IF(sensor_data[[#This Row],[HVAC Setting]]&lt;=2, "Low", IF(sensor_data[[#This Row],[HVAC Setting]]=3, "Normal", "High"))</f>
        <v>Normal</v>
      </c>
      <c r="M2198">
        <v>16.5</v>
      </c>
      <c r="N2198">
        <v>16.5</v>
      </c>
      <c r="O2198">
        <f>(sensor_data[[#This Row],[Energy Consumption]]-AVERAGE(sensor_data[Energy Consumption]))/_xlfn.STDEV.P(sensor_data[Energy Consumption])</f>
        <v>-5.6995748530642633E-2</v>
      </c>
      <c r="P2198" t="str">
        <f>IF(ABS(sensor_data[[#This Row],[z_zcore]])&gt;3, "Outlier", "Normal")</f>
        <v>Normal</v>
      </c>
      <c r="Q2198">
        <f>AVERAGEIF(sensor_data[Unit ID], sensor_data[[#This Row],[Unit ID]], sensor_data[EC])</f>
        <v>14.715</v>
      </c>
      <c r="R2198">
        <f>IF(ISBLANK(sensor_data[[#This Row],[EC]]), sensor_data[[#This Row],[average]], sensor_data[[#This Row],[EC]])</f>
        <v>16.5</v>
      </c>
      <c r="S2198" t="str">
        <f>IF(sensor_data[[#This Row],[Filled Energy Consumption]]&gt;AVERAGE(sensor_data[Filled Energy Consumption]), "High", "Low")</f>
        <v>Low</v>
      </c>
      <c r="T2198" t="s">
        <v>581</v>
      </c>
      <c r="U2198" t="b">
        <v>0</v>
      </c>
      <c r="V2198">
        <v>8</v>
      </c>
      <c r="W2198">
        <v>0</v>
      </c>
      <c r="X2198" t="s">
        <v>17</v>
      </c>
    </row>
    <row r="2199" spans="1:24" x14ac:dyDescent="0.3">
      <c r="A2199" s="1">
        <v>45332.384432870371</v>
      </c>
      <c r="B2199" s="1" t="str">
        <f>TEXT(sensor_data[[#This Row],[Timestamp]], "MMMM")</f>
        <v>February</v>
      </c>
      <c r="C21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199" s="2">
        <f>MONTH(sensor_data[[#This Row],[Timestamp]])</f>
        <v>2</v>
      </c>
      <c r="E2199" s="2">
        <f>DAY(sensor_data[[#This Row],[Timestamp]])</f>
        <v>10</v>
      </c>
      <c r="F2199" t="s">
        <v>602</v>
      </c>
      <c r="H2199">
        <v>43.7</v>
      </c>
      <c r="I2199">
        <v>27.5</v>
      </c>
      <c r="J2199" t="b">
        <v>1</v>
      </c>
      <c r="K2199">
        <v>4.5</v>
      </c>
      <c r="L2199" t="str">
        <f>IF(sensor_data[[#This Row],[HVAC Setting]]&lt;=2, "Low", IF(sensor_data[[#This Row],[HVAC Setting]]=3, "Normal", "High"))</f>
        <v>High</v>
      </c>
      <c r="M2199">
        <v>28.48</v>
      </c>
      <c r="N2199">
        <v>28.48</v>
      </c>
      <c r="O2199">
        <f>(sensor_data[[#This Row],[Energy Consumption]]-AVERAGE(sensor_data[Energy Consumption]))/_xlfn.STDEV.P(sensor_data[Energy Consumption])</f>
        <v>8.2311501270693962E-2</v>
      </c>
      <c r="P2199" t="str">
        <f>IF(ABS(sensor_data[[#This Row],[z_zcore]])&gt;3, "Outlier", "Normal")</f>
        <v>Normal</v>
      </c>
      <c r="Q2199">
        <f>AVERAGEIF(sensor_data[Unit ID], sensor_data[[#This Row],[Unit ID]], sensor_data[EC])</f>
        <v>14.715</v>
      </c>
      <c r="R2199">
        <f>IF(ISBLANK(sensor_data[[#This Row],[EC]]), sensor_data[[#This Row],[average]], sensor_data[[#This Row],[EC]])</f>
        <v>28.48</v>
      </c>
      <c r="S2199" t="str">
        <f>IF(sensor_data[[#This Row],[Filled Energy Consumption]]&gt;AVERAGE(sensor_data[Filled Energy Consumption]), "High", "Low")</f>
        <v>High</v>
      </c>
      <c r="T2199" t="s">
        <v>266</v>
      </c>
      <c r="U2199" t="b">
        <v>1</v>
      </c>
      <c r="V2199">
        <v>21</v>
      </c>
      <c r="W2199">
        <v>1</v>
      </c>
      <c r="X2199" t="s">
        <v>14</v>
      </c>
    </row>
    <row r="2200" spans="1:24" x14ac:dyDescent="0.3">
      <c r="A2200" s="1">
        <v>45490.591331018521</v>
      </c>
      <c r="B2200" s="1" t="str">
        <f>TEXT(sensor_data[[#This Row],[Timestamp]], "MMMM")</f>
        <v>July</v>
      </c>
      <c r="C22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00" s="2">
        <f>MONTH(sensor_data[[#This Row],[Timestamp]])</f>
        <v>7</v>
      </c>
      <c r="E2200" s="2">
        <f>DAY(sensor_data[[#This Row],[Timestamp]])</f>
        <v>17</v>
      </c>
      <c r="F2200" t="s">
        <v>602</v>
      </c>
      <c r="H2200">
        <v>100.2</v>
      </c>
      <c r="I2200">
        <v>40.4</v>
      </c>
      <c r="J2200" t="b">
        <v>0</v>
      </c>
      <c r="K2200">
        <v>4</v>
      </c>
      <c r="L2200" t="str">
        <f>IF(sensor_data[[#This Row],[HVAC Setting]]&lt;=2, "Low", IF(sensor_data[[#This Row],[HVAC Setting]]=3, "Normal", "High"))</f>
        <v>High</v>
      </c>
      <c r="M2200">
        <v>23</v>
      </c>
      <c r="N2200">
        <v>23</v>
      </c>
      <c r="O2200">
        <f>(sensor_data[[#This Row],[Energy Consumption]]-AVERAGE(sensor_data[Energy Consumption]))/_xlfn.STDEV.P(sensor_data[Energy Consumption])</f>
        <v>1.8588318556893912E-2</v>
      </c>
      <c r="P2200" t="str">
        <f>IF(ABS(sensor_data[[#This Row],[z_zcore]])&gt;3, "Outlier", "Normal")</f>
        <v>Normal</v>
      </c>
      <c r="Q2200">
        <f>AVERAGEIF(sensor_data[Unit ID], sensor_data[[#This Row],[Unit ID]], sensor_data[EC])</f>
        <v>14.715</v>
      </c>
      <c r="R2200">
        <f>IF(ISBLANK(sensor_data[[#This Row],[EC]]), sensor_data[[#This Row],[average]], sensor_data[[#This Row],[EC]])</f>
        <v>23</v>
      </c>
      <c r="S2200" t="str">
        <f>IF(sensor_data[[#This Row],[Filled Energy Consumption]]&gt;AVERAGE(sensor_data[Filled Energy Consumption]), "High", "Low")</f>
        <v>High</v>
      </c>
      <c r="T2200" t="s">
        <v>553</v>
      </c>
      <c r="U2200" t="b">
        <v>0</v>
      </c>
      <c r="V2200">
        <v>7</v>
      </c>
      <c r="W2200">
        <v>0</v>
      </c>
      <c r="X2200" t="s">
        <v>14</v>
      </c>
    </row>
    <row r="2201" spans="1:24" x14ac:dyDescent="0.3">
      <c r="A2201" s="1">
        <v>45569.442662037036</v>
      </c>
      <c r="B2201" s="1" t="str">
        <f>TEXT(sensor_data[[#This Row],[Timestamp]], "MMMM")</f>
        <v>October</v>
      </c>
      <c r="C22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01" s="2">
        <f>MONTH(sensor_data[[#This Row],[Timestamp]])</f>
        <v>10</v>
      </c>
      <c r="E2201" s="2">
        <f>DAY(sensor_data[[#This Row],[Timestamp]])</f>
        <v>4</v>
      </c>
      <c r="F2201" t="s">
        <v>602</v>
      </c>
      <c r="H2201">
        <v>59.8</v>
      </c>
      <c r="I2201">
        <v>48.5</v>
      </c>
      <c r="J2201" t="b">
        <v>0</v>
      </c>
      <c r="K2201">
        <v>1</v>
      </c>
      <c r="L2201" t="str">
        <f>IF(sensor_data[[#This Row],[HVAC Setting]]&lt;=2, "Low", IF(sensor_data[[#This Row],[HVAC Setting]]=3, "Normal", "High"))</f>
        <v>Low</v>
      </c>
      <c r="M2201">
        <v>6</v>
      </c>
      <c r="N2201">
        <v>6</v>
      </c>
      <c r="O2201">
        <f>(sensor_data[[#This Row],[Energy Consumption]]-AVERAGE(sensor_data[Energy Consumption]))/_xlfn.STDEV.P(sensor_data[Energy Consumption])</f>
        <v>-0.17909308767204782</v>
      </c>
      <c r="P2201" t="str">
        <f>IF(ABS(sensor_data[[#This Row],[z_zcore]])&gt;3, "Outlier", "Normal")</f>
        <v>Normal</v>
      </c>
      <c r="Q2201">
        <f>AVERAGEIF(sensor_data[Unit ID], sensor_data[[#This Row],[Unit ID]], sensor_data[EC])</f>
        <v>14.715</v>
      </c>
      <c r="R2201">
        <f>IF(ISBLANK(sensor_data[[#This Row],[EC]]), sensor_data[[#This Row],[average]], sensor_data[[#This Row],[EC]])</f>
        <v>6</v>
      </c>
      <c r="S2201" t="str">
        <f>IF(sensor_data[[#This Row],[Filled Energy Consumption]]&gt;AVERAGE(sensor_data[Filled Energy Consumption]), "High", "Low")</f>
        <v>Low</v>
      </c>
      <c r="T2201" t="s">
        <v>309</v>
      </c>
      <c r="U2201" t="b">
        <v>0</v>
      </c>
      <c r="V2201">
        <v>7</v>
      </c>
      <c r="W2201">
        <v>0</v>
      </c>
      <c r="X2201" t="s">
        <v>19</v>
      </c>
    </row>
    <row r="2202" spans="1:24" x14ac:dyDescent="0.3">
      <c r="A2202" s="1">
        <v>45433.530578703707</v>
      </c>
      <c r="B2202" s="1" t="str">
        <f>TEXT(sensor_data[[#This Row],[Timestamp]], "MMMM")</f>
        <v>May</v>
      </c>
      <c r="C22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02" s="2">
        <f>MONTH(sensor_data[[#This Row],[Timestamp]])</f>
        <v>5</v>
      </c>
      <c r="E2202" s="2">
        <f>DAY(sensor_data[[#This Row],[Timestamp]])</f>
        <v>21</v>
      </c>
      <c r="F2202" t="s">
        <v>603</v>
      </c>
      <c r="H2202">
        <v>60.2</v>
      </c>
      <c r="I2202">
        <v>51.2</v>
      </c>
      <c r="J2202" t="b">
        <v>0</v>
      </c>
      <c r="K2202">
        <v>2</v>
      </c>
      <c r="L2202" t="str">
        <f>IF(sensor_data[[#This Row],[HVAC Setting]]&lt;=2, "Low", IF(sensor_data[[#This Row],[HVAC Setting]]=3, "Normal", "High"))</f>
        <v>Low</v>
      </c>
      <c r="O2202">
        <f>(sensor_data[[#This Row],[Energy Consumption]]-AVERAGE(sensor_data[Energy Consumption]))/_xlfn.STDEV.P(sensor_data[Energy Consumption])</f>
        <v>-0.24886299575285079</v>
      </c>
      <c r="P2202" t="str">
        <f>IF(ABS(sensor_data[[#This Row],[z_zcore]])&gt;3, "Outlier", "Normal")</f>
        <v>Normal</v>
      </c>
      <c r="Q2202">
        <f>AVERAGEIF(sensor_data[Unit ID], sensor_data[[#This Row],[Unit ID]], sensor_data[EC])</f>
        <v>19.830588235294115</v>
      </c>
      <c r="R2202">
        <f>IF(ISBLANK(sensor_data[[#This Row],[EC]]), sensor_data[[#This Row],[average]], sensor_data[[#This Row],[EC]])</f>
        <v>19.830588235294115</v>
      </c>
      <c r="S2202" t="str">
        <f>IF(sensor_data[[#This Row],[Filled Energy Consumption]]&gt;AVERAGE(sensor_data[Filled Energy Consumption]), "High", "Low")</f>
        <v>High</v>
      </c>
      <c r="T2202" t="s">
        <v>428</v>
      </c>
      <c r="U2202" t="b">
        <v>0</v>
      </c>
      <c r="V2202">
        <v>21</v>
      </c>
      <c r="W2202">
        <v>0</v>
      </c>
      <c r="X2202" t="s">
        <v>19</v>
      </c>
    </row>
    <row r="2203" spans="1:24" x14ac:dyDescent="0.3">
      <c r="A2203" s="1">
        <v>45504.034918981481</v>
      </c>
      <c r="B2203" s="1" t="str">
        <f>TEXT(sensor_data[[#This Row],[Timestamp]], "MMMM")</f>
        <v>July</v>
      </c>
      <c r="C22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03" s="2">
        <f>MONTH(sensor_data[[#This Row],[Timestamp]])</f>
        <v>7</v>
      </c>
      <c r="E2203" s="2">
        <f>DAY(sensor_data[[#This Row],[Timestamp]])</f>
        <v>31</v>
      </c>
      <c r="F2203" t="s">
        <v>603</v>
      </c>
      <c r="H2203">
        <v>77.7</v>
      </c>
      <c r="I2203">
        <v>50.7</v>
      </c>
      <c r="J2203" t="b">
        <v>0</v>
      </c>
      <c r="K2203">
        <v>1</v>
      </c>
      <c r="L2203" t="str">
        <f>IF(sensor_data[[#This Row],[HVAC Setting]]&lt;=2, "Low", IF(sensor_data[[#This Row],[HVAC Setting]]=3, "Normal", "High"))</f>
        <v>Low</v>
      </c>
      <c r="M2203">
        <v>5</v>
      </c>
      <c r="N2203">
        <v>5</v>
      </c>
      <c r="O2203">
        <f>(sensor_data[[#This Row],[Energy Consumption]]-AVERAGE(sensor_data[Energy Consumption]))/_xlfn.STDEV.P(sensor_data[Energy Consumption])</f>
        <v>-0.19072140568551499</v>
      </c>
      <c r="P2203" t="str">
        <f>IF(ABS(sensor_data[[#This Row],[z_zcore]])&gt;3, "Outlier", "Normal")</f>
        <v>Normal</v>
      </c>
      <c r="Q2203">
        <f>AVERAGEIF(sensor_data[Unit ID], sensor_data[[#This Row],[Unit ID]], sensor_data[EC])</f>
        <v>19.830588235294115</v>
      </c>
      <c r="R2203">
        <f>IF(ISBLANK(sensor_data[[#This Row],[EC]]), sensor_data[[#This Row],[average]], sensor_data[[#This Row],[EC]])</f>
        <v>5</v>
      </c>
      <c r="S2203" t="str">
        <f>IF(sensor_data[[#This Row],[Filled Energy Consumption]]&gt;AVERAGE(sensor_data[Filled Energy Consumption]), "High", "Low")</f>
        <v>Low</v>
      </c>
      <c r="T2203" t="s">
        <v>438</v>
      </c>
      <c r="U2203" t="b">
        <v>0</v>
      </c>
      <c r="V2203">
        <v>14</v>
      </c>
      <c r="W2203">
        <v>0</v>
      </c>
      <c r="X2203" t="s">
        <v>14</v>
      </c>
    </row>
    <row r="2204" spans="1:24" x14ac:dyDescent="0.3">
      <c r="A2204" s="1">
        <v>45305.92796296296</v>
      </c>
      <c r="B2204" s="1" t="str">
        <f>TEXT(sensor_data[[#This Row],[Timestamp]], "MMMM")</f>
        <v>January</v>
      </c>
      <c r="C22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04" s="2">
        <f>MONTH(sensor_data[[#This Row],[Timestamp]])</f>
        <v>1</v>
      </c>
      <c r="E2204" s="2">
        <f>DAY(sensor_data[[#This Row],[Timestamp]])</f>
        <v>14</v>
      </c>
      <c r="F2204" t="s">
        <v>603</v>
      </c>
      <c r="H2204">
        <v>58.7</v>
      </c>
      <c r="I2204">
        <v>37.4</v>
      </c>
      <c r="J2204" t="b">
        <v>1</v>
      </c>
      <c r="K2204">
        <v>4.5</v>
      </c>
      <c r="L2204" t="str">
        <f>IF(sensor_data[[#This Row],[HVAC Setting]]&lt;=2, "Low", IF(sensor_data[[#This Row],[HVAC Setting]]=3, "Normal", "High"))</f>
        <v>High</v>
      </c>
      <c r="M2204">
        <v>26.29</v>
      </c>
      <c r="N2204">
        <v>26.29</v>
      </c>
      <c r="O2204">
        <f>(sensor_data[[#This Row],[Energy Consumption]]-AVERAGE(sensor_data[Energy Consumption]))/_xlfn.STDEV.P(sensor_data[Energy Consumption])</f>
        <v>5.6845484821200859E-2</v>
      </c>
      <c r="P2204" t="str">
        <f>IF(ABS(sensor_data[[#This Row],[z_zcore]])&gt;3, "Outlier", "Normal")</f>
        <v>Normal</v>
      </c>
      <c r="Q2204">
        <f>AVERAGEIF(sensor_data[Unit ID], sensor_data[[#This Row],[Unit ID]], sensor_data[EC])</f>
        <v>19.830588235294115</v>
      </c>
      <c r="R2204">
        <f>IF(ISBLANK(sensor_data[[#This Row],[EC]]), sensor_data[[#This Row],[average]], sensor_data[[#This Row],[EC]])</f>
        <v>26.29</v>
      </c>
      <c r="S2204" t="str">
        <f>IF(sensor_data[[#This Row],[Filled Energy Consumption]]&gt;AVERAGE(sensor_data[Filled Energy Consumption]), "High", "Low")</f>
        <v>High</v>
      </c>
      <c r="T2204" t="s">
        <v>79</v>
      </c>
      <c r="U2204" t="b">
        <v>1</v>
      </c>
      <c r="V2204">
        <v>6</v>
      </c>
      <c r="W2204">
        <v>1</v>
      </c>
      <c r="X2204" t="s">
        <v>14</v>
      </c>
    </row>
    <row r="2205" spans="1:24" x14ac:dyDescent="0.3">
      <c r="A2205" s="1">
        <v>45640.325543981482</v>
      </c>
      <c r="B2205" s="1" t="str">
        <f>TEXT(sensor_data[[#This Row],[Timestamp]], "MMMM")</f>
        <v>December</v>
      </c>
      <c r="C22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05" s="2">
        <f>MONTH(sensor_data[[#This Row],[Timestamp]])</f>
        <v>12</v>
      </c>
      <c r="E2205" s="2">
        <f>DAY(sensor_data[[#This Row],[Timestamp]])</f>
        <v>14</v>
      </c>
      <c r="F2205" t="s">
        <v>603</v>
      </c>
      <c r="H2205">
        <v>51.8</v>
      </c>
      <c r="I2205">
        <v>38.200000000000003</v>
      </c>
      <c r="J2205" t="b">
        <v>1</v>
      </c>
      <c r="K2205">
        <v>4.5</v>
      </c>
      <c r="L2205" t="str">
        <f>IF(sensor_data[[#This Row],[HVAC Setting]]&lt;=2, "Low", IF(sensor_data[[#This Row],[HVAC Setting]]=3, "Normal", "High"))</f>
        <v>High</v>
      </c>
      <c r="M2205">
        <v>26.13</v>
      </c>
      <c r="N2205">
        <v>26.13</v>
      </c>
      <c r="O2205">
        <f>(sensor_data[[#This Row],[Energy Consumption]]-AVERAGE(sensor_data[Energy Consumption]))/_xlfn.STDEV.P(sensor_data[Energy Consumption])</f>
        <v>5.4984953939046115E-2</v>
      </c>
      <c r="P2205" t="str">
        <f>IF(ABS(sensor_data[[#This Row],[z_zcore]])&gt;3, "Outlier", "Normal")</f>
        <v>Normal</v>
      </c>
      <c r="Q2205">
        <f>AVERAGEIF(sensor_data[Unit ID], sensor_data[[#This Row],[Unit ID]], sensor_data[EC])</f>
        <v>19.830588235294115</v>
      </c>
      <c r="R2205">
        <f>IF(ISBLANK(sensor_data[[#This Row],[EC]]), sensor_data[[#This Row],[average]], sensor_data[[#This Row],[EC]])</f>
        <v>26.13</v>
      </c>
      <c r="S2205" t="str">
        <f>IF(sensor_data[[#This Row],[Filled Energy Consumption]]&gt;AVERAGE(sensor_data[Filled Energy Consumption]), "High", "Low")</f>
        <v>High</v>
      </c>
      <c r="T2205" t="s">
        <v>398</v>
      </c>
      <c r="U2205" t="b">
        <v>1</v>
      </c>
      <c r="V2205">
        <v>24</v>
      </c>
      <c r="W2205">
        <v>1</v>
      </c>
      <c r="X2205" t="s">
        <v>19</v>
      </c>
    </row>
    <row r="2206" spans="1:24" x14ac:dyDescent="0.3">
      <c r="A2206" s="1">
        <v>45409.9453587963</v>
      </c>
      <c r="B2206" s="1" t="str">
        <f>TEXT(sensor_data[[#This Row],[Timestamp]], "MMMM")</f>
        <v>April</v>
      </c>
      <c r="C22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06" s="2">
        <f>MONTH(sensor_data[[#This Row],[Timestamp]])</f>
        <v>4</v>
      </c>
      <c r="E2206" s="2">
        <f>DAY(sensor_data[[#This Row],[Timestamp]])</f>
        <v>27</v>
      </c>
      <c r="F2206" t="s">
        <v>603</v>
      </c>
      <c r="H2206">
        <v>64.099999999999994</v>
      </c>
      <c r="I2206">
        <v>40.6</v>
      </c>
      <c r="J2206" t="b">
        <v>0</v>
      </c>
      <c r="K2206">
        <v>1.5</v>
      </c>
      <c r="L2206" t="str">
        <f>IF(sensor_data[[#This Row],[HVAC Setting]]&lt;=2, "Low", IF(sensor_data[[#This Row],[HVAC Setting]]=3, "Normal", "High"))</f>
        <v>Low</v>
      </c>
      <c r="M2206">
        <v>8.93</v>
      </c>
      <c r="N2206">
        <v>8.93</v>
      </c>
      <c r="O2206">
        <f>(sensor_data[[#This Row],[Energy Consumption]]-AVERAGE(sensor_data[Energy Consumption]))/_xlfn.STDEV.P(sensor_data[Energy Consumption])</f>
        <v>-0.14502211589258904</v>
      </c>
      <c r="P2206" t="str">
        <f>IF(ABS(sensor_data[[#This Row],[z_zcore]])&gt;3, "Outlier", "Normal")</f>
        <v>Normal</v>
      </c>
      <c r="Q2206">
        <f>AVERAGEIF(sensor_data[Unit ID], sensor_data[[#This Row],[Unit ID]], sensor_data[EC])</f>
        <v>19.830588235294115</v>
      </c>
      <c r="R2206">
        <f>IF(ISBLANK(sensor_data[[#This Row],[EC]]), sensor_data[[#This Row],[average]], sensor_data[[#This Row],[EC]])</f>
        <v>8.93</v>
      </c>
      <c r="S2206" t="str">
        <f>IF(sensor_data[[#This Row],[Filled Energy Consumption]]&gt;AVERAGE(sensor_data[Filled Energy Consumption]), "High", "Low")</f>
        <v>Low</v>
      </c>
      <c r="T2206" t="s">
        <v>156</v>
      </c>
      <c r="U2206" t="b">
        <v>0</v>
      </c>
      <c r="V2206">
        <v>2</v>
      </c>
      <c r="W2206">
        <v>0</v>
      </c>
      <c r="X2206" t="s">
        <v>14</v>
      </c>
    </row>
    <row r="2207" spans="1:24" x14ac:dyDescent="0.3">
      <c r="A2207" s="1">
        <v>45357.410104166665</v>
      </c>
      <c r="B2207" s="1" t="str">
        <f>TEXT(sensor_data[[#This Row],[Timestamp]], "MMMM")</f>
        <v>March</v>
      </c>
      <c r="C22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07" s="2">
        <f>MONTH(sensor_data[[#This Row],[Timestamp]])</f>
        <v>3</v>
      </c>
      <c r="E2207" s="2">
        <f>DAY(sensor_data[[#This Row],[Timestamp]])</f>
        <v>6</v>
      </c>
      <c r="F2207" t="s">
        <v>603</v>
      </c>
      <c r="H2207">
        <v>64.099999999999994</v>
      </c>
      <c r="I2207">
        <v>57.2</v>
      </c>
      <c r="J2207" t="b">
        <v>1</v>
      </c>
      <c r="K2207">
        <v>3</v>
      </c>
      <c r="L2207" t="str">
        <f>IF(sensor_data[[#This Row],[HVAC Setting]]&lt;=2, "Low", IF(sensor_data[[#This Row],[HVAC Setting]]=3, "Normal", "High"))</f>
        <v>Normal</v>
      </c>
      <c r="M2207">
        <v>17.12</v>
      </c>
      <c r="N2207">
        <v>17.12</v>
      </c>
      <c r="O2207">
        <f>(sensor_data[[#This Row],[Energy Consumption]]-AVERAGE(sensor_data[Energy Consumption]))/_xlfn.STDEV.P(sensor_data[Energy Consumption])</f>
        <v>-4.9786191362292981E-2</v>
      </c>
      <c r="P2207" t="str">
        <f>IF(ABS(sensor_data[[#This Row],[z_zcore]])&gt;3, "Outlier", "Normal")</f>
        <v>Normal</v>
      </c>
      <c r="Q2207">
        <f>AVERAGEIF(sensor_data[Unit ID], sensor_data[[#This Row],[Unit ID]], sensor_data[EC])</f>
        <v>19.830588235294115</v>
      </c>
      <c r="R2207">
        <f>IF(ISBLANK(sensor_data[[#This Row],[EC]]), sensor_data[[#This Row],[average]], sensor_data[[#This Row],[EC]])</f>
        <v>17.12</v>
      </c>
      <c r="S2207" t="str">
        <f>IF(sensor_data[[#This Row],[Filled Energy Consumption]]&gt;AVERAGE(sensor_data[Filled Energy Consumption]), "High", "Low")</f>
        <v>Low</v>
      </c>
      <c r="T2207" t="s">
        <v>188</v>
      </c>
      <c r="U2207" t="b">
        <v>1</v>
      </c>
      <c r="V2207">
        <v>6</v>
      </c>
      <c r="W2207">
        <v>0</v>
      </c>
      <c r="X2207" t="s">
        <v>17</v>
      </c>
    </row>
    <row r="2208" spans="1:24" x14ac:dyDescent="0.3">
      <c r="A2208" s="1">
        <v>45430.332129629627</v>
      </c>
      <c r="B2208" s="1" t="str">
        <f>TEXT(sensor_data[[#This Row],[Timestamp]], "MMMM")</f>
        <v>May</v>
      </c>
      <c r="C22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08" s="2">
        <f>MONTH(sensor_data[[#This Row],[Timestamp]])</f>
        <v>5</v>
      </c>
      <c r="E2208" s="2">
        <f>DAY(sensor_data[[#This Row],[Timestamp]])</f>
        <v>18</v>
      </c>
      <c r="F2208" t="s">
        <v>603</v>
      </c>
      <c r="H2208">
        <v>81.7</v>
      </c>
      <c r="I2208">
        <v>38.4</v>
      </c>
      <c r="J2208" t="b">
        <v>1</v>
      </c>
      <c r="K2208">
        <v>3.5</v>
      </c>
      <c r="L2208" t="str">
        <f>IF(sensor_data[[#This Row],[HVAC Setting]]&lt;=2, "Low", IF(sensor_data[[#This Row],[HVAC Setting]]=3, "Normal", "High"))</f>
        <v>High</v>
      </c>
      <c r="M2208">
        <v>20.02</v>
      </c>
      <c r="N2208">
        <v>20.02</v>
      </c>
      <c r="O2208">
        <f>(sensor_data[[#This Row],[Energy Consumption]]-AVERAGE(sensor_data[Energy Consumption]))/_xlfn.STDEV.P(sensor_data[Energy Consumption])</f>
        <v>-1.6064069123238232E-2</v>
      </c>
      <c r="P2208" t="str">
        <f>IF(ABS(sensor_data[[#This Row],[z_zcore]])&gt;3, "Outlier", "Normal")</f>
        <v>Normal</v>
      </c>
      <c r="Q2208">
        <f>AVERAGEIF(sensor_data[Unit ID], sensor_data[[#This Row],[Unit ID]], sensor_data[EC])</f>
        <v>19.830588235294115</v>
      </c>
      <c r="R2208">
        <f>IF(ISBLANK(sensor_data[[#This Row],[EC]]), sensor_data[[#This Row],[average]], sensor_data[[#This Row],[EC]])</f>
        <v>20.02</v>
      </c>
      <c r="S2208" t="str">
        <f>IF(sensor_data[[#This Row],[Filled Energy Consumption]]&gt;AVERAGE(sensor_data[Filled Energy Consumption]), "High", "Low")</f>
        <v>High</v>
      </c>
      <c r="T2208" t="s">
        <v>21</v>
      </c>
      <c r="U2208" t="b">
        <v>1</v>
      </c>
      <c r="V2208">
        <v>8</v>
      </c>
      <c r="W2208">
        <v>1</v>
      </c>
      <c r="X2208" t="s">
        <v>14</v>
      </c>
    </row>
    <row r="2209" spans="1:24" x14ac:dyDescent="0.3">
      <c r="A2209" s="1">
        <v>45424.581319444442</v>
      </c>
      <c r="B2209" s="1" t="str">
        <f>TEXT(sensor_data[[#This Row],[Timestamp]], "MMMM")</f>
        <v>May</v>
      </c>
      <c r="C22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09" s="2">
        <f>MONTH(sensor_data[[#This Row],[Timestamp]])</f>
        <v>5</v>
      </c>
      <c r="E2209" s="2">
        <f>DAY(sensor_data[[#This Row],[Timestamp]])</f>
        <v>12</v>
      </c>
      <c r="F2209" t="s">
        <v>603</v>
      </c>
      <c r="H2209">
        <v>62.3</v>
      </c>
      <c r="I2209">
        <v>32.9</v>
      </c>
      <c r="J2209" t="b">
        <v>0</v>
      </c>
      <c r="K2209">
        <v>2.5</v>
      </c>
      <c r="L2209" t="str">
        <f>IF(sensor_data[[#This Row],[HVAC Setting]]&lt;=2, "Low", IF(sensor_data[[#This Row],[HVAC Setting]]=3, "Normal", "High"))</f>
        <v>High</v>
      </c>
      <c r="M2209">
        <v>13.12</v>
      </c>
      <c r="N2209">
        <v>13.12</v>
      </c>
      <c r="O2209">
        <f>(sensor_data[[#This Row],[Energy Consumption]]-AVERAGE(sensor_data[Energy Consumption]))/_xlfn.STDEV.P(sensor_data[Energy Consumption])</f>
        <v>-9.6299463416161649E-2</v>
      </c>
      <c r="P2209" t="str">
        <f>IF(ABS(sensor_data[[#This Row],[z_zcore]])&gt;3, "Outlier", "Normal")</f>
        <v>Normal</v>
      </c>
      <c r="Q2209">
        <f>AVERAGEIF(sensor_data[Unit ID], sensor_data[[#This Row],[Unit ID]], sensor_data[EC])</f>
        <v>19.830588235294115</v>
      </c>
      <c r="R2209">
        <f>IF(ISBLANK(sensor_data[[#This Row],[EC]]), sensor_data[[#This Row],[average]], sensor_data[[#This Row],[EC]])</f>
        <v>13.12</v>
      </c>
      <c r="S2209" t="str">
        <f>IF(sensor_data[[#This Row],[Filled Energy Consumption]]&gt;AVERAGE(sensor_data[Filled Energy Consumption]), "High", "Low")</f>
        <v>Low</v>
      </c>
      <c r="T2209" t="s">
        <v>332</v>
      </c>
      <c r="U2209" t="b">
        <v>0</v>
      </c>
      <c r="V2209">
        <v>20</v>
      </c>
      <c r="W2209">
        <v>1</v>
      </c>
      <c r="X2209" t="s">
        <v>17</v>
      </c>
    </row>
    <row r="2210" spans="1:24" x14ac:dyDescent="0.3">
      <c r="A2210" s="1">
        <v>45502.444745370369</v>
      </c>
      <c r="B2210" s="1" t="str">
        <f>TEXT(sensor_data[[#This Row],[Timestamp]], "MMMM")</f>
        <v>July</v>
      </c>
      <c r="C22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10" s="2">
        <f>MONTH(sensor_data[[#This Row],[Timestamp]])</f>
        <v>7</v>
      </c>
      <c r="E2210" s="2">
        <f>DAY(sensor_data[[#This Row],[Timestamp]])</f>
        <v>29</v>
      </c>
      <c r="F2210" t="s">
        <v>603</v>
      </c>
      <c r="H2210">
        <v>93.2</v>
      </c>
      <c r="I2210">
        <v>62.5</v>
      </c>
      <c r="J2210" t="b">
        <v>0</v>
      </c>
      <c r="K2210">
        <v>3</v>
      </c>
      <c r="L2210" t="str">
        <f>IF(sensor_data[[#This Row],[HVAC Setting]]&lt;=2, "Low", IF(sensor_data[[#This Row],[HVAC Setting]]=3, "Normal", "High"))</f>
        <v>Normal</v>
      </c>
      <c r="O2210">
        <f>(sensor_data[[#This Row],[Energy Consumption]]-AVERAGE(sensor_data[Energy Consumption]))/_xlfn.STDEV.P(sensor_data[Energy Consumption])</f>
        <v>-0.24886299575285079</v>
      </c>
      <c r="P2210" t="str">
        <f>IF(ABS(sensor_data[[#This Row],[z_zcore]])&gt;3, "Outlier", "Normal")</f>
        <v>Normal</v>
      </c>
      <c r="Q2210">
        <f>AVERAGEIF(sensor_data[Unit ID], sensor_data[[#This Row],[Unit ID]], sensor_data[EC])</f>
        <v>19.830588235294115</v>
      </c>
      <c r="R2210">
        <f>IF(ISBLANK(sensor_data[[#This Row],[EC]]), sensor_data[[#This Row],[average]], sensor_data[[#This Row],[EC]])</f>
        <v>19.830588235294115</v>
      </c>
      <c r="S2210" t="str">
        <f>IF(sensor_data[[#This Row],[Filled Energy Consumption]]&gt;AVERAGE(sensor_data[Filled Energy Consumption]), "High", "Low")</f>
        <v>High</v>
      </c>
      <c r="T2210" t="s">
        <v>594</v>
      </c>
      <c r="U2210" t="b">
        <v>0</v>
      </c>
      <c r="V2210">
        <v>6</v>
      </c>
      <c r="W2210">
        <v>0</v>
      </c>
      <c r="X2210" t="s">
        <v>19</v>
      </c>
    </row>
    <row r="2211" spans="1:24" x14ac:dyDescent="0.3">
      <c r="A2211" s="1">
        <v>45557.95045138889</v>
      </c>
      <c r="B2211" s="1" t="str">
        <f>TEXT(sensor_data[[#This Row],[Timestamp]], "MMMM")</f>
        <v>September</v>
      </c>
      <c r="C22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11" s="2">
        <f>MONTH(sensor_data[[#This Row],[Timestamp]])</f>
        <v>9</v>
      </c>
      <c r="E2211" s="2">
        <f>DAY(sensor_data[[#This Row],[Timestamp]])</f>
        <v>22</v>
      </c>
      <c r="F2211" t="s">
        <v>603</v>
      </c>
      <c r="H2211">
        <v>71.400000000000006</v>
      </c>
      <c r="I2211">
        <v>33.799999999999997</v>
      </c>
      <c r="J2211" t="b">
        <v>0</v>
      </c>
      <c r="K2211">
        <v>3.5</v>
      </c>
      <c r="L2211" t="str">
        <f>IF(sensor_data[[#This Row],[HVAC Setting]]&lt;=2, "Low", IF(sensor_data[[#This Row],[HVAC Setting]]=3, "Normal", "High"))</f>
        <v>High</v>
      </c>
      <c r="M2211">
        <v>19.43</v>
      </c>
      <c r="N2211">
        <v>19.43</v>
      </c>
      <c r="O2211">
        <f>(sensor_data[[#This Row],[Energy Consumption]]-AVERAGE(sensor_data[Energy Consumption]))/_xlfn.STDEV.P(sensor_data[Energy Consumption])</f>
        <v>-2.2924776751183856E-2</v>
      </c>
      <c r="P2211" t="str">
        <f>IF(ABS(sensor_data[[#This Row],[z_zcore]])&gt;3, "Outlier", "Normal")</f>
        <v>Normal</v>
      </c>
      <c r="Q2211">
        <f>AVERAGEIF(sensor_data[Unit ID], sensor_data[[#This Row],[Unit ID]], sensor_data[EC])</f>
        <v>19.830588235294115</v>
      </c>
      <c r="R2211">
        <f>IF(ISBLANK(sensor_data[[#This Row],[EC]]), sensor_data[[#This Row],[average]], sensor_data[[#This Row],[EC]])</f>
        <v>19.43</v>
      </c>
      <c r="S2211" t="str">
        <f>IF(sensor_data[[#This Row],[Filled Energy Consumption]]&gt;AVERAGE(sensor_data[Filled Energy Consumption]), "High", "Low")</f>
        <v>High</v>
      </c>
      <c r="T2211" t="s">
        <v>251</v>
      </c>
      <c r="U2211" t="b">
        <v>0</v>
      </c>
      <c r="V2211">
        <v>3</v>
      </c>
      <c r="W2211">
        <v>0</v>
      </c>
      <c r="X2211" t="s">
        <v>14</v>
      </c>
    </row>
    <row r="2212" spans="1:24" x14ac:dyDescent="0.3">
      <c r="A2212" s="1">
        <v>45407.669606481482</v>
      </c>
      <c r="B2212" s="1" t="str">
        <f>TEXT(sensor_data[[#This Row],[Timestamp]], "MMMM")</f>
        <v>April</v>
      </c>
      <c r="C22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12" s="2">
        <f>MONTH(sensor_data[[#This Row],[Timestamp]])</f>
        <v>4</v>
      </c>
      <c r="E2212" s="2">
        <f>DAY(sensor_data[[#This Row],[Timestamp]])</f>
        <v>25</v>
      </c>
      <c r="F2212" t="s">
        <v>603</v>
      </c>
      <c r="H2212">
        <v>64.3</v>
      </c>
      <c r="I2212">
        <v>59.3</v>
      </c>
      <c r="J2212" t="b">
        <v>1</v>
      </c>
      <c r="K2212">
        <v>2</v>
      </c>
      <c r="L2212" t="str">
        <f>IF(sensor_data[[#This Row],[HVAC Setting]]&lt;=2, "Low", IF(sensor_data[[#This Row],[HVAC Setting]]=3, "Normal", "High"))</f>
        <v>Low</v>
      </c>
      <c r="O2212">
        <f>(sensor_data[[#This Row],[Energy Consumption]]-AVERAGE(sensor_data[Energy Consumption]))/_xlfn.STDEV.P(sensor_data[Energy Consumption])</f>
        <v>-0.24886299575285079</v>
      </c>
      <c r="P2212" t="str">
        <f>IF(ABS(sensor_data[[#This Row],[z_zcore]])&gt;3, "Outlier", "Normal")</f>
        <v>Normal</v>
      </c>
      <c r="Q2212">
        <f>AVERAGEIF(sensor_data[Unit ID], sensor_data[[#This Row],[Unit ID]], sensor_data[EC])</f>
        <v>19.830588235294115</v>
      </c>
      <c r="R2212">
        <f>IF(ISBLANK(sensor_data[[#This Row],[EC]]), sensor_data[[#This Row],[average]], sensor_data[[#This Row],[EC]])</f>
        <v>19.830588235294115</v>
      </c>
      <c r="S2212" t="str">
        <f>IF(sensor_data[[#This Row],[Filled Energy Consumption]]&gt;AVERAGE(sensor_data[Filled Energy Consumption]), "High", "Low")</f>
        <v>High</v>
      </c>
      <c r="T2212" t="s">
        <v>59</v>
      </c>
      <c r="U2212" t="b">
        <v>1</v>
      </c>
      <c r="V2212">
        <v>11</v>
      </c>
      <c r="W2212">
        <v>1</v>
      </c>
      <c r="X2212" t="s">
        <v>14</v>
      </c>
    </row>
    <row r="2213" spans="1:24" x14ac:dyDescent="0.3">
      <c r="A2213" s="1">
        <v>45338.21565972222</v>
      </c>
      <c r="B2213" s="1" t="str">
        <f>TEXT(sensor_data[[#This Row],[Timestamp]], "MMMM")</f>
        <v>February</v>
      </c>
      <c r="C22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13" s="2">
        <f>MONTH(sensor_data[[#This Row],[Timestamp]])</f>
        <v>2</v>
      </c>
      <c r="E2213" s="2">
        <f>DAY(sensor_data[[#This Row],[Timestamp]])</f>
        <v>16</v>
      </c>
      <c r="F2213" t="s">
        <v>603</v>
      </c>
      <c r="H2213">
        <v>47.8</v>
      </c>
      <c r="I2213">
        <v>26.7</v>
      </c>
      <c r="J2213" t="b">
        <v>0</v>
      </c>
      <c r="K2213">
        <v>3</v>
      </c>
      <c r="L2213" t="str">
        <f>IF(sensor_data[[#This Row],[HVAC Setting]]&lt;=2, "Low", IF(sensor_data[[#This Row],[HVAC Setting]]=3, "Normal", "High"))</f>
        <v>Normal</v>
      </c>
      <c r="M2213">
        <v>17</v>
      </c>
      <c r="N2213">
        <v>17</v>
      </c>
      <c r="O2213">
        <f>(sensor_data[[#This Row],[Energy Consumption]]-AVERAGE(sensor_data[Energy Consumption]))/_xlfn.STDEV.P(sensor_data[Energy Consumption])</f>
        <v>-5.1181589523909048E-2</v>
      </c>
      <c r="P2213" t="str">
        <f>IF(ABS(sensor_data[[#This Row],[z_zcore]])&gt;3, "Outlier", "Normal")</f>
        <v>Normal</v>
      </c>
      <c r="Q2213">
        <f>AVERAGEIF(sensor_data[Unit ID], sensor_data[[#This Row],[Unit ID]], sensor_data[EC])</f>
        <v>19.830588235294115</v>
      </c>
      <c r="R2213">
        <f>IF(ISBLANK(sensor_data[[#This Row],[EC]]), sensor_data[[#This Row],[average]], sensor_data[[#This Row],[EC]])</f>
        <v>17</v>
      </c>
      <c r="S2213" t="str">
        <f>IF(sensor_data[[#This Row],[Filled Energy Consumption]]&gt;AVERAGE(sensor_data[Filled Energy Consumption]), "High", "Low")</f>
        <v>Low</v>
      </c>
      <c r="T2213" t="s">
        <v>20</v>
      </c>
      <c r="U2213" t="b">
        <v>0</v>
      </c>
      <c r="V2213">
        <v>12</v>
      </c>
      <c r="W2213">
        <v>1</v>
      </c>
      <c r="X2213" t="s">
        <v>14</v>
      </c>
    </row>
    <row r="2214" spans="1:24" x14ac:dyDescent="0.3">
      <c r="A2214" s="1">
        <v>45387.313622685186</v>
      </c>
      <c r="B2214" s="1" t="str">
        <f>TEXT(sensor_data[[#This Row],[Timestamp]], "MMMM")</f>
        <v>April</v>
      </c>
      <c r="C22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14" s="2">
        <f>MONTH(sensor_data[[#This Row],[Timestamp]])</f>
        <v>4</v>
      </c>
      <c r="E2214" s="2">
        <f>DAY(sensor_data[[#This Row],[Timestamp]])</f>
        <v>5</v>
      </c>
      <c r="F2214" t="s">
        <v>603</v>
      </c>
      <c r="H2214">
        <v>73.599999999999994</v>
      </c>
      <c r="I2214">
        <v>54.6</v>
      </c>
      <c r="J2214" t="b">
        <v>1</v>
      </c>
      <c r="K2214">
        <v>3</v>
      </c>
      <c r="L2214" t="str">
        <f>IF(sensor_data[[#This Row],[HVAC Setting]]&lt;=2, "Low", IF(sensor_data[[#This Row],[HVAC Setting]]=3, "Normal", "High"))</f>
        <v>Normal</v>
      </c>
      <c r="M2214">
        <v>18</v>
      </c>
      <c r="N2214">
        <v>18</v>
      </c>
      <c r="O2214">
        <f>(sensor_data[[#This Row],[Energy Consumption]]-AVERAGE(sensor_data[Energy Consumption]))/_xlfn.STDEV.P(sensor_data[Energy Consumption])</f>
        <v>-3.9553271510441891E-2</v>
      </c>
      <c r="P2214" t="str">
        <f>IF(ABS(sensor_data[[#This Row],[z_zcore]])&gt;3, "Outlier", "Normal")</f>
        <v>Normal</v>
      </c>
      <c r="Q2214">
        <f>AVERAGEIF(sensor_data[Unit ID], sensor_data[[#This Row],[Unit ID]], sensor_data[EC])</f>
        <v>19.830588235294115</v>
      </c>
      <c r="R2214">
        <f>IF(ISBLANK(sensor_data[[#This Row],[EC]]), sensor_data[[#This Row],[average]], sensor_data[[#This Row],[EC]])</f>
        <v>18</v>
      </c>
      <c r="S2214" t="str">
        <f>IF(sensor_data[[#This Row],[Filled Energy Consumption]]&gt;AVERAGE(sensor_data[Filled Energy Consumption]), "High", "Low")</f>
        <v>High</v>
      </c>
      <c r="T2214" t="s">
        <v>430</v>
      </c>
      <c r="U2214" t="b">
        <v>1</v>
      </c>
      <c r="V2214">
        <v>20</v>
      </c>
      <c r="W2214">
        <v>0</v>
      </c>
      <c r="X2214" t="s">
        <v>14</v>
      </c>
    </row>
    <row r="2215" spans="1:24" x14ac:dyDescent="0.3">
      <c r="A2215" s="1">
        <v>45551.869155092594</v>
      </c>
      <c r="B2215" s="1" t="str">
        <f>TEXT(sensor_data[[#This Row],[Timestamp]], "MMMM")</f>
        <v>September</v>
      </c>
      <c r="C22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15" s="2">
        <f>MONTH(sensor_data[[#This Row],[Timestamp]])</f>
        <v>9</v>
      </c>
      <c r="E2215" s="2">
        <f>DAY(sensor_data[[#This Row],[Timestamp]])</f>
        <v>16</v>
      </c>
      <c r="F2215" t="s">
        <v>603</v>
      </c>
      <c r="H2215">
        <v>80.3</v>
      </c>
      <c r="I2215">
        <v>45.7</v>
      </c>
      <c r="J2215" t="b">
        <v>1</v>
      </c>
      <c r="K2215">
        <v>5</v>
      </c>
      <c r="L2215" t="str">
        <f>IF(sensor_data[[#This Row],[HVAC Setting]]&lt;=2, "Low", IF(sensor_data[[#This Row],[HVAC Setting]]=3, "Normal", "High"))</f>
        <v>High</v>
      </c>
      <c r="M2215">
        <v>30.95</v>
      </c>
      <c r="N2215">
        <v>30.95</v>
      </c>
      <c r="O2215">
        <f>(sensor_data[[#This Row],[Energy Consumption]]-AVERAGE(sensor_data[Energy Consumption]))/_xlfn.STDEV.P(sensor_data[Energy Consumption])</f>
        <v>0.11103344676395784</v>
      </c>
      <c r="P2215" t="str">
        <f>IF(ABS(sensor_data[[#This Row],[z_zcore]])&gt;3, "Outlier", "Normal")</f>
        <v>Normal</v>
      </c>
      <c r="Q2215">
        <f>AVERAGEIF(sensor_data[Unit ID], sensor_data[[#This Row],[Unit ID]], sensor_data[EC])</f>
        <v>19.830588235294115</v>
      </c>
      <c r="R2215">
        <f>IF(ISBLANK(sensor_data[[#This Row],[EC]]), sensor_data[[#This Row],[average]], sensor_data[[#This Row],[EC]])</f>
        <v>30.95</v>
      </c>
      <c r="S2215" t="str">
        <f>IF(sensor_data[[#This Row],[Filled Energy Consumption]]&gt;AVERAGE(sensor_data[Filled Energy Consumption]), "High", "Low")</f>
        <v>High</v>
      </c>
      <c r="T2215" t="s">
        <v>200</v>
      </c>
      <c r="U2215" t="b">
        <v>1</v>
      </c>
      <c r="V2215">
        <v>15</v>
      </c>
      <c r="W2215">
        <v>0</v>
      </c>
      <c r="X2215" t="s">
        <v>19</v>
      </c>
    </row>
    <row r="2216" spans="1:24" x14ac:dyDescent="0.3">
      <c r="A2216" s="1">
        <v>45580.93822916667</v>
      </c>
      <c r="B2216" s="1" t="str">
        <f>TEXT(sensor_data[[#This Row],[Timestamp]], "MMMM")</f>
        <v>October</v>
      </c>
      <c r="C22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16" s="2">
        <f>MONTH(sensor_data[[#This Row],[Timestamp]])</f>
        <v>10</v>
      </c>
      <c r="E2216" s="2">
        <f>DAY(sensor_data[[#This Row],[Timestamp]])</f>
        <v>15</v>
      </c>
      <c r="F2216" t="s">
        <v>603</v>
      </c>
      <c r="H2216">
        <v>67.2</v>
      </c>
      <c r="I2216">
        <v>42.4</v>
      </c>
      <c r="J2216" t="b">
        <v>0</v>
      </c>
      <c r="K2216">
        <v>2</v>
      </c>
      <c r="L2216" t="str">
        <f>IF(sensor_data[[#This Row],[HVAC Setting]]&lt;=2, "Low", IF(sensor_data[[#This Row],[HVAC Setting]]=3, "Normal", "High"))</f>
        <v>Low</v>
      </c>
      <c r="M2216">
        <v>10</v>
      </c>
      <c r="N2216">
        <v>10</v>
      </c>
      <c r="O2216">
        <f>(sensor_data[[#This Row],[Energy Consumption]]-AVERAGE(sensor_data[Energy Consumption]))/_xlfn.STDEV.P(sensor_data[Energy Consumption])</f>
        <v>-0.13257981561817916</v>
      </c>
      <c r="P2216" t="str">
        <f>IF(ABS(sensor_data[[#This Row],[z_zcore]])&gt;3, "Outlier", "Normal")</f>
        <v>Normal</v>
      </c>
      <c r="Q2216">
        <f>AVERAGEIF(sensor_data[Unit ID], sensor_data[[#This Row],[Unit ID]], sensor_data[EC])</f>
        <v>19.830588235294115</v>
      </c>
      <c r="R2216">
        <f>IF(ISBLANK(sensor_data[[#This Row],[EC]]), sensor_data[[#This Row],[average]], sensor_data[[#This Row],[EC]])</f>
        <v>10</v>
      </c>
      <c r="S2216" t="str">
        <f>IF(sensor_data[[#This Row],[Filled Energy Consumption]]&gt;AVERAGE(sensor_data[Filled Energy Consumption]), "High", "Low")</f>
        <v>Low</v>
      </c>
      <c r="T2216" t="s">
        <v>120</v>
      </c>
      <c r="U2216" t="b">
        <v>0</v>
      </c>
      <c r="V2216">
        <v>15</v>
      </c>
      <c r="W2216">
        <v>0</v>
      </c>
      <c r="X2216" t="s">
        <v>17</v>
      </c>
    </row>
    <row r="2217" spans="1:24" x14ac:dyDescent="0.3">
      <c r="A2217" s="1">
        <v>45553.817002314812</v>
      </c>
      <c r="B2217" s="1" t="str">
        <f>TEXT(sensor_data[[#This Row],[Timestamp]], "MMMM")</f>
        <v>September</v>
      </c>
      <c r="C22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17" s="2">
        <f>MONTH(sensor_data[[#This Row],[Timestamp]])</f>
        <v>9</v>
      </c>
      <c r="E2217" s="2">
        <f>DAY(sensor_data[[#This Row],[Timestamp]])</f>
        <v>18</v>
      </c>
      <c r="F2217" t="s">
        <v>603</v>
      </c>
      <c r="H2217">
        <v>76.3</v>
      </c>
      <c r="I2217">
        <v>44.6</v>
      </c>
      <c r="J2217" t="b">
        <v>1</v>
      </c>
      <c r="K2217">
        <v>4</v>
      </c>
      <c r="L2217" t="str">
        <f>IF(sensor_data[[#This Row],[HVAC Setting]]&lt;=2, "Low", IF(sensor_data[[#This Row],[HVAC Setting]]=3, "Normal", "High"))</f>
        <v>High</v>
      </c>
      <c r="M2217">
        <v>23.2</v>
      </c>
      <c r="N2217">
        <v>23.2</v>
      </c>
      <c r="O2217">
        <f>(sensor_data[[#This Row],[Energy Consumption]]-AVERAGE(sensor_data[Energy Consumption]))/_xlfn.STDEV.P(sensor_data[Energy Consumption])</f>
        <v>2.0913982159587338E-2</v>
      </c>
      <c r="P2217" t="str">
        <f>IF(ABS(sensor_data[[#This Row],[z_zcore]])&gt;3, "Outlier", "Normal")</f>
        <v>Normal</v>
      </c>
      <c r="Q2217">
        <f>AVERAGEIF(sensor_data[Unit ID], sensor_data[[#This Row],[Unit ID]], sensor_data[EC])</f>
        <v>19.830588235294115</v>
      </c>
      <c r="R2217">
        <f>IF(ISBLANK(sensor_data[[#This Row],[EC]]), sensor_data[[#This Row],[average]], sensor_data[[#This Row],[EC]])</f>
        <v>23.2</v>
      </c>
      <c r="S2217" t="str">
        <f>IF(sensor_data[[#This Row],[Filled Energy Consumption]]&gt;AVERAGE(sensor_data[Filled Energy Consumption]), "High", "Low")</f>
        <v>High</v>
      </c>
      <c r="T2217" t="s">
        <v>129</v>
      </c>
      <c r="U2217" t="b">
        <v>1</v>
      </c>
      <c r="V2217">
        <v>14</v>
      </c>
      <c r="W2217">
        <v>1</v>
      </c>
      <c r="X2217" t="s">
        <v>14</v>
      </c>
    </row>
    <row r="2218" spans="1:24" x14ac:dyDescent="0.3">
      <c r="A2218" s="1">
        <v>45474.377442129633</v>
      </c>
      <c r="B2218" s="1" t="str">
        <f>TEXT(sensor_data[[#This Row],[Timestamp]], "MMMM")</f>
        <v>July</v>
      </c>
      <c r="C22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18" s="2">
        <f>MONTH(sensor_data[[#This Row],[Timestamp]])</f>
        <v>7</v>
      </c>
      <c r="E2218" s="2">
        <f>DAY(sensor_data[[#This Row],[Timestamp]])</f>
        <v>1</v>
      </c>
      <c r="F2218" t="s">
        <v>603</v>
      </c>
      <c r="H2218">
        <v>101.5</v>
      </c>
      <c r="I2218">
        <v>65.2</v>
      </c>
      <c r="J2218" t="b">
        <v>0</v>
      </c>
      <c r="K2218">
        <v>4</v>
      </c>
      <c r="L2218" t="str">
        <f>IF(sensor_data[[#This Row],[HVAC Setting]]&lt;=2, "Low", IF(sensor_data[[#This Row],[HVAC Setting]]=3, "Normal", "High"))</f>
        <v>High</v>
      </c>
      <c r="M2218">
        <v>23</v>
      </c>
      <c r="N2218">
        <v>23</v>
      </c>
      <c r="O2218">
        <f>(sensor_data[[#This Row],[Energy Consumption]]-AVERAGE(sensor_data[Energy Consumption]))/_xlfn.STDEV.P(sensor_data[Energy Consumption])</f>
        <v>1.8588318556893912E-2</v>
      </c>
      <c r="P2218" t="str">
        <f>IF(ABS(sensor_data[[#This Row],[z_zcore]])&gt;3, "Outlier", "Normal")</f>
        <v>Normal</v>
      </c>
      <c r="Q2218">
        <f>AVERAGEIF(sensor_data[Unit ID], sensor_data[[#This Row],[Unit ID]], sensor_data[EC])</f>
        <v>19.830588235294115</v>
      </c>
      <c r="R2218">
        <f>IF(ISBLANK(sensor_data[[#This Row],[EC]]), sensor_data[[#This Row],[average]], sensor_data[[#This Row],[EC]])</f>
        <v>23</v>
      </c>
      <c r="S2218" t="str">
        <f>IF(sensor_data[[#This Row],[Filled Energy Consumption]]&gt;AVERAGE(sensor_data[Filled Energy Consumption]), "High", "Low")</f>
        <v>High</v>
      </c>
      <c r="T2218" t="s">
        <v>583</v>
      </c>
      <c r="U2218" t="b">
        <v>0</v>
      </c>
      <c r="V2218">
        <v>3</v>
      </c>
      <c r="W2218">
        <v>0</v>
      </c>
      <c r="X2218" t="s">
        <v>19</v>
      </c>
    </row>
    <row r="2219" spans="1:24" x14ac:dyDescent="0.3">
      <c r="A2219" s="1">
        <v>45471.483298611114</v>
      </c>
      <c r="B2219" s="1" t="str">
        <f>TEXT(sensor_data[[#This Row],[Timestamp]], "MMMM")</f>
        <v>June</v>
      </c>
      <c r="C22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19" s="2">
        <f>MONTH(sensor_data[[#This Row],[Timestamp]])</f>
        <v>6</v>
      </c>
      <c r="E2219" s="2">
        <f>DAY(sensor_data[[#This Row],[Timestamp]])</f>
        <v>28</v>
      </c>
      <c r="F2219" t="s">
        <v>603</v>
      </c>
      <c r="H2219">
        <v>90.3</v>
      </c>
      <c r="I2219">
        <v>47.5</v>
      </c>
      <c r="J2219" t="b">
        <v>1</v>
      </c>
      <c r="K2219">
        <v>5</v>
      </c>
      <c r="L2219" t="str">
        <f>IF(sensor_data[[#This Row],[HVAC Setting]]&lt;=2, "Low", IF(sensor_data[[#This Row],[HVAC Setting]]=3, "Normal", "High"))</f>
        <v>High</v>
      </c>
      <c r="M2219">
        <v>29.77</v>
      </c>
      <c r="N2219">
        <v>29.77</v>
      </c>
      <c r="O2219">
        <f>(sensor_data[[#This Row],[Energy Consumption]]-AVERAGE(sensor_data[Energy Consumption]))/_xlfn.STDEV.P(sensor_data[Energy Consumption])</f>
        <v>9.7312031508066582E-2</v>
      </c>
      <c r="P2219" t="str">
        <f>IF(ABS(sensor_data[[#This Row],[z_zcore]])&gt;3, "Outlier", "Normal")</f>
        <v>Normal</v>
      </c>
      <c r="Q2219">
        <f>AVERAGEIF(sensor_data[Unit ID], sensor_data[[#This Row],[Unit ID]], sensor_data[EC])</f>
        <v>19.830588235294115</v>
      </c>
      <c r="R2219">
        <f>IF(ISBLANK(sensor_data[[#This Row],[EC]]), sensor_data[[#This Row],[average]], sensor_data[[#This Row],[EC]])</f>
        <v>29.77</v>
      </c>
      <c r="S2219" t="str">
        <f>IF(sensor_data[[#This Row],[Filled Energy Consumption]]&gt;AVERAGE(sensor_data[Filled Energy Consumption]), "High", "Low")</f>
        <v>High</v>
      </c>
      <c r="T2219" t="s">
        <v>484</v>
      </c>
      <c r="U2219" t="b">
        <v>1</v>
      </c>
      <c r="V2219">
        <v>10</v>
      </c>
      <c r="W2219">
        <v>1</v>
      </c>
      <c r="X2219" t="s">
        <v>19</v>
      </c>
    </row>
    <row r="2220" spans="1:24" x14ac:dyDescent="0.3">
      <c r="A2220" s="1">
        <v>45517.790266203701</v>
      </c>
      <c r="B2220" s="1" t="str">
        <f>TEXT(sensor_data[[#This Row],[Timestamp]], "MMMM")</f>
        <v>August</v>
      </c>
      <c r="C22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20" s="2">
        <f>MONTH(sensor_data[[#This Row],[Timestamp]])</f>
        <v>8</v>
      </c>
      <c r="E2220" s="2">
        <f>DAY(sensor_data[[#This Row],[Timestamp]])</f>
        <v>13</v>
      </c>
      <c r="F2220" t="s">
        <v>603</v>
      </c>
      <c r="H2220">
        <v>98.8</v>
      </c>
      <c r="I2220">
        <v>56.5</v>
      </c>
      <c r="J2220" t="b">
        <v>1</v>
      </c>
      <c r="K2220">
        <v>5</v>
      </c>
      <c r="L2220" t="str">
        <f>IF(sensor_data[[#This Row],[HVAC Setting]]&lt;=2, "Low", IF(sensor_data[[#This Row],[HVAC Setting]]=3, "Normal", "High"))</f>
        <v>High</v>
      </c>
      <c r="M2220">
        <v>33.119999999999997</v>
      </c>
      <c r="N2220">
        <v>33.119999999999997</v>
      </c>
      <c r="O2220">
        <f>(sensor_data[[#This Row],[Energy Consumption]]-AVERAGE(sensor_data[Energy Consumption]))/_xlfn.STDEV.P(sensor_data[Energy Consumption])</f>
        <v>0.13626689685318155</v>
      </c>
      <c r="P2220" t="str">
        <f>IF(ABS(sensor_data[[#This Row],[z_zcore]])&gt;3, "Outlier", "Normal")</f>
        <v>Normal</v>
      </c>
      <c r="Q2220">
        <f>AVERAGEIF(sensor_data[Unit ID], sensor_data[[#This Row],[Unit ID]], sensor_data[EC])</f>
        <v>19.830588235294115</v>
      </c>
      <c r="R2220">
        <f>IF(ISBLANK(sensor_data[[#This Row],[EC]]), sensor_data[[#This Row],[average]], sensor_data[[#This Row],[EC]])</f>
        <v>33.119999999999997</v>
      </c>
      <c r="S2220" t="str">
        <f>IF(sensor_data[[#This Row],[Filled Energy Consumption]]&gt;AVERAGE(sensor_data[Filled Energy Consumption]), "High", "Low")</f>
        <v>High</v>
      </c>
      <c r="T2220" t="s">
        <v>21</v>
      </c>
      <c r="U2220" t="b">
        <v>1</v>
      </c>
      <c r="V2220">
        <v>4</v>
      </c>
      <c r="W2220">
        <v>1</v>
      </c>
      <c r="X2220" t="s">
        <v>17</v>
      </c>
    </row>
    <row r="2221" spans="1:24" x14ac:dyDescent="0.3">
      <c r="A2221" s="1">
        <v>45388.166608796295</v>
      </c>
      <c r="B2221" s="1" t="str">
        <f>TEXT(sensor_data[[#This Row],[Timestamp]], "MMMM")</f>
        <v>April</v>
      </c>
      <c r="C22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21" s="2">
        <f>MONTH(sensor_data[[#This Row],[Timestamp]])</f>
        <v>4</v>
      </c>
      <c r="E2221" s="2">
        <f>DAY(sensor_data[[#This Row],[Timestamp]])</f>
        <v>6</v>
      </c>
      <c r="F2221" t="s">
        <v>603</v>
      </c>
      <c r="H2221">
        <v>70.5</v>
      </c>
      <c r="I2221">
        <v>39.200000000000003</v>
      </c>
      <c r="J2221" t="b">
        <v>1</v>
      </c>
      <c r="K2221">
        <v>2.5</v>
      </c>
      <c r="L2221" t="str">
        <f>IF(sensor_data[[#This Row],[HVAC Setting]]&lt;=2, "Low", IF(sensor_data[[#This Row],[HVAC Setting]]=3, "Normal", "High"))</f>
        <v>High</v>
      </c>
      <c r="M2221">
        <v>16.04</v>
      </c>
      <c r="N2221">
        <v>16.04</v>
      </c>
      <c r="O2221">
        <f>(sensor_data[[#This Row],[Energy Consumption]]-AVERAGE(sensor_data[Energy Consumption]))/_xlfn.STDEV.P(sensor_data[Energy Consumption])</f>
        <v>-6.2344774816837534E-2</v>
      </c>
      <c r="P2221" t="str">
        <f>IF(ABS(sensor_data[[#This Row],[z_zcore]])&gt;3, "Outlier", "Normal")</f>
        <v>Normal</v>
      </c>
      <c r="Q2221">
        <f>AVERAGEIF(sensor_data[Unit ID], sensor_data[[#This Row],[Unit ID]], sensor_data[EC])</f>
        <v>19.830588235294115</v>
      </c>
      <c r="R2221">
        <f>IF(ISBLANK(sensor_data[[#This Row],[EC]]), sensor_data[[#This Row],[average]], sensor_data[[#This Row],[EC]])</f>
        <v>16.04</v>
      </c>
      <c r="S2221" t="str">
        <f>IF(sensor_data[[#This Row],[Filled Energy Consumption]]&gt;AVERAGE(sensor_data[Filled Energy Consumption]), "High", "Low")</f>
        <v>Low</v>
      </c>
      <c r="T2221" t="s">
        <v>442</v>
      </c>
      <c r="U2221" t="b">
        <v>1</v>
      </c>
      <c r="V2221">
        <v>13</v>
      </c>
      <c r="W2221">
        <v>1</v>
      </c>
      <c r="X2221" t="s">
        <v>19</v>
      </c>
    </row>
    <row r="2222" spans="1:24" x14ac:dyDescent="0.3">
      <c r="A2222" s="1">
        <v>45514.632060185184</v>
      </c>
      <c r="B2222" s="1" t="str">
        <f>TEXT(sensor_data[[#This Row],[Timestamp]], "MMMM")</f>
        <v>August</v>
      </c>
      <c r="C22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22" s="2">
        <f>MONTH(sensor_data[[#This Row],[Timestamp]])</f>
        <v>8</v>
      </c>
      <c r="E2222" s="2">
        <f>DAY(sensor_data[[#This Row],[Timestamp]])</f>
        <v>10</v>
      </c>
      <c r="F2222" t="s">
        <v>604</v>
      </c>
      <c r="H2222">
        <v>86.1</v>
      </c>
      <c r="I2222">
        <v>49.2</v>
      </c>
      <c r="J2222" t="b">
        <v>1</v>
      </c>
      <c r="K2222">
        <v>5</v>
      </c>
      <c r="L2222" t="str">
        <f>IF(sensor_data[[#This Row],[HVAC Setting]]&lt;=2, "Low", IF(sensor_data[[#This Row],[HVAC Setting]]=3, "Normal", "High"))</f>
        <v>High</v>
      </c>
      <c r="M2222">
        <v>32.25</v>
      </c>
      <c r="N2222">
        <v>32.25</v>
      </c>
      <c r="O2222">
        <f>(sensor_data[[#This Row],[Energy Consumption]]-AVERAGE(sensor_data[Energy Consumption]))/_xlfn.STDEV.P(sensor_data[Energy Consumption])</f>
        <v>0.12615026018146516</v>
      </c>
      <c r="P2222" t="str">
        <f>IF(ABS(sensor_data[[#This Row],[z_zcore]])&gt;3, "Outlier", "Normal")</f>
        <v>Normal</v>
      </c>
      <c r="Q2222">
        <f>AVERAGEIF(sensor_data[Unit ID], sensor_data[[#This Row],[Unit ID]], sensor_data[EC])</f>
        <v>17.727428571428568</v>
      </c>
      <c r="R2222">
        <f>IF(ISBLANK(sensor_data[[#This Row],[EC]]), sensor_data[[#This Row],[average]], sensor_data[[#This Row],[EC]])</f>
        <v>32.25</v>
      </c>
      <c r="S2222" t="str">
        <f>IF(sensor_data[[#This Row],[Filled Energy Consumption]]&gt;AVERAGE(sensor_data[Filled Energy Consumption]), "High", "Low")</f>
        <v>High</v>
      </c>
      <c r="T2222" t="s">
        <v>293</v>
      </c>
      <c r="U2222" t="b">
        <v>1</v>
      </c>
      <c r="V2222">
        <v>13</v>
      </c>
      <c r="W2222">
        <v>1</v>
      </c>
      <c r="X2222" t="s">
        <v>17</v>
      </c>
    </row>
    <row r="2223" spans="1:24" x14ac:dyDescent="0.3">
      <c r="A2223" s="1">
        <v>45347.778229166666</v>
      </c>
      <c r="B2223" s="1" t="str">
        <f>TEXT(sensor_data[[#This Row],[Timestamp]], "MMMM")</f>
        <v>February</v>
      </c>
      <c r="C22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23" s="2">
        <f>MONTH(sensor_data[[#This Row],[Timestamp]])</f>
        <v>2</v>
      </c>
      <c r="E2223" s="2">
        <f>DAY(sensor_data[[#This Row],[Timestamp]])</f>
        <v>25</v>
      </c>
      <c r="F2223" t="s">
        <v>604</v>
      </c>
      <c r="H2223">
        <v>56.3</v>
      </c>
      <c r="I2223">
        <v>33.299999999999997</v>
      </c>
      <c r="J2223" t="b">
        <v>1</v>
      </c>
      <c r="K2223">
        <v>5</v>
      </c>
      <c r="L2223" t="str">
        <f>IF(sensor_data[[#This Row],[HVAC Setting]]&lt;=2, "Low", IF(sensor_data[[#This Row],[HVAC Setting]]=3, "Normal", "High"))</f>
        <v>High</v>
      </c>
      <c r="M2223">
        <v>30.39</v>
      </c>
      <c r="N2223">
        <v>30.39</v>
      </c>
      <c r="O2223">
        <f>(sensor_data[[#This Row],[Energy Consumption]]-AVERAGE(sensor_data[Energy Consumption]))/_xlfn.STDEV.P(sensor_data[Energy Consumption])</f>
        <v>0.10452158867641624</v>
      </c>
      <c r="P2223" t="str">
        <f>IF(ABS(sensor_data[[#This Row],[z_zcore]])&gt;3, "Outlier", "Normal")</f>
        <v>Normal</v>
      </c>
      <c r="Q2223">
        <f>AVERAGEIF(sensor_data[Unit ID], sensor_data[[#This Row],[Unit ID]], sensor_data[EC])</f>
        <v>17.727428571428568</v>
      </c>
      <c r="R2223">
        <f>IF(ISBLANK(sensor_data[[#This Row],[EC]]), sensor_data[[#This Row],[average]], sensor_data[[#This Row],[EC]])</f>
        <v>30.39</v>
      </c>
      <c r="S2223" t="str">
        <f>IF(sensor_data[[#This Row],[Filled Energy Consumption]]&gt;AVERAGE(sensor_data[Filled Energy Consumption]), "High", "Low")</f>
        <v>High</v>
      </c>
      <c r="T2223" t="s">
        <v>387</v>
      </c>
      <c r="U2223" t="b">
        <v>1</v>
      </c>
      <c r="V2223">
        <v>8</v>
      </c>
      <c r="W2223">
        <v>1</v>
      </c>
      <c r="X2223" t="s">
        <v>19</v>
      </c>
    </row>
    <row r="2224" spans="1:24" x14ac:dyDescent="0.3">
      <c r="A2224" s="1">
        <v>45505.247534722221</v>
      </c>
      <c r="B2224" s="1" t="str">
        <f>TEXT(sensor_data[[#This Row],[Timestamp]], "MMMM")</f>
        <v>August</v>
      </c>
      <c r="C22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24" s="2">
        <f>MONTH(sensor_data[[#This Row],[Timestamp]])</f>
        <v>8</v>
      </c>
      <c r="E2224" s="2">
        <f>DAY(sensor_data[[#This Row],[Timestamp]])</f>
        <v>1</v>
      </c>
      <c r="F2224" t="s">
        <v>604</v>
      </c>
      <c r="H2224">
        <v>96.2</v>
      </c>
      <c r="I2224">
        <v>43.1</v>
      </c>
      <c r="J2224" t="b">
        <v>0</v>
      </c>
      <c r="K2224">
        <v>1</v>
      </c>
      <c r="L2224" t="str">
        <f>IF(sensor_data[[#This Row],[HVAC Setting]]&lt;=2, "Low", IF(sensor_data[[#This Row],[HVAC Setting]]=3, "Normal", "High"))</f>
        <v>Low</v>
      </c>
      <c r="M2224">
        <v>7</v>
      </c>
      <c r="N2224">
        <v>7</v>
      </c>
      <c r="O2224">
        <f>(sensor_data[[#This Row],[Energy Consumption]]-AVERAGE(sensor_data[Energy Consumption]))/_xlfn.STDEV.P(sensor_data[Energy Consumption])</f>
        <v>-0.16746476965858065</v>
      </c>
      <c r="P2224" t="str">
        <f>IF(ABS(sensor_data[[#This Row],[z_zcore]])&gt;3, "Outlier", "Normal")</f>
        <v>Normal</v>
      </c>
      <c r="Q2224">
        <f>AVERAGEIF(sensor_data[Unit ID], sensor_data[[#This Row],[Unit ID]], sensor_data[EC])</f>
        <v>17.727428571428568</v>
      </c>
      <c r="R2224">
        <f>IF(ISBLANK(sensor_data[[#This Row],[EC]]), sensor_data[[#This Row],[average]], sensor_data[[#This Row],[EC]])</f>
        <v>7</v>
      </c>
      <c r="S2224" t="str">
        <f>IF(sensor_data[[#This Row],[Filled Energy Consumption]]&gt;AVERAGE(sensor_data[Filled Energy Consumption]), "High", "Low")</f>
        <v>Low</v>
      </c>
      <c r="T2224" t="s">
        <v>488</v>
      </c>
      <c r="U2224" t="b">
        <v>0</v>
      </c>
      <c r="V2224">
        <v>3</v>
      </c>
      <c r="W2224">
        <v>0</v>
      </c>
      <c r="X2224" t="s">
        <v>17</v>
      </c>
    </row>
    <row r="2225" spans="1:24" x14ac:dyDescent="0.3">
      <c r="A2225" s="1">
        <v>45639.826967592591</v>
      </c>
      <c r="B2225" s="1" t="str">
        <f>TEXT(sensor_data[[#This Row],[Timestamp]], "MMMM")</f>
        <v>December</v>
      </c>
      <c r="C22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25" s="2">
        <f>MONTH(sensor_data[[#This Row],[Timestamp]])</f>
        <v>12</v>
      </c>
      <c r="E2225" s="2">
        <f>DAY(sensor_data[[#This Row],[Timestamp]])</f>
        <v>13</v>
      </c>
      <c r="F2225" t="s">
        <v>604</v>
      </c>
      <c r="H2225">
        <v>45.5</v>
      </c>
      <c r="I2225">
        <v>27.1</v>
      </c>
      <c r="J2225" t="b">
        <v>0</v>
      </c>
      <c r="K2225">
        <v>4</v>
      </c>
      <c r="L2225" t="str">
        <f>IF(sensor_data[[#This Row],[HVAC Setting]]&lt;=2, "Low", IF(sensor_data[[#This Row],[HVAC Setting]]=3, "Normal", "High"))</f>
        <v>High</v>
      </c>
      <c r="O2225">
        <f>(sensor_data[[#This Row],[Energy Consumption]]-AVERAGE(sensor_data[Energy Consumption]))/_xlfn.STDEV.P(sensor_data[Energy Consumption])</f>
        <v>-0.24886299575285079</v>
      </c>
      <c r="P2225" t="str">
        <f>IF(ABS(sensor_data[[#This Row],[z_zcore]])&gt;3, "Outlier", "Normal")</f>
        <v>Normal</v>
      </c>
      <c r="Q2225">
        <f>AVERAGEIF(sensor_data[Unit ID], sensor_data[[#This Row],[Unit ID]], sensor_data[EC])</f>
        <v>17.727428571428568</v>
      </c>
      <c r="R2225">
        <f>IF(ISBLANK(sensor_data[[#This Row],[EC]]), sensor_data[[#This Row],[average]], sensor_data[[#This Row],[EC]])</f>
        <v>17.727428571428568</v>
      </c>
      <c r="S2225" t="str">
        <f>IF(sensor_data[[#This Row],[Filled Energy Consumption]]&gt;AVERAGE(sensor_data[Filled Energy Consumption]), "High", "Low")</f>
        <v>Low</v>
      </c>
      <c r="T2225" t="s">
        <v>372</v>
      </c>
      <c r="U2225" t="b">
        <v>0</v>
      </c>
      <c r="V2225">
        <v>15</v>
      </c>
      <c r="W2225">
        <v>0</v>
      </c>
      <c r="X2225" t="s">
        <v>19</v>
      </c>
    </row>
    <row r="2226" spans="1:24" x14ac:dyDescent="0.3">
      <c r="A2226" s="1">
        <v>45635.509745370371</v>
      </c>
      <c r="B2226" s="1" t="str">
        <f>TEXT(sensor_data[[#This Row],[Timestamp]], "MMMM")</f>
        <v>December</v>
      </c>
      <c r="C22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26" s="2">
        <f>MONTH(sensor_data[[#This Row],[Timestamp]])</f>
        <v>12</v>
      </c>
      <c r="E2226" s="2">
        <f>DAY(sensor_data[[#This Row],[Timestamp]])</f>
        <v>9</v>
      </c>
      <c r="F2226" t="s">
        <v>604</v>
      </c>
      <c r="H2226">
        <v>41</v>
      </c>
      <c r="I2226">
        <v>35</v>
      </c>
      <c r="J2226" t="b">
        <v>0</v>
      </c>
      <c r="K2226">
        <v>2</v>
      </c>
      <c r="L2226" t="str">
        <f>IF(sensor_data[[#This Row],[HVAC Setting]]&lt;=2, "Low", IF(sensor_data[[#This Row],[HVAC Setting]]=3, "Normal", "High"))</f>
        <v>Low</v>
      </c>
      <c r="M2226">
        <v>13</v>
      </c>
      <c r="N2226">
        <v>13</v>
      </c>
      <c r="O2226">
        <f>(sensor_data[[#This Row],[Energy Consumption]]-AVERAGE(sensor_data[Energy Consumption]))/_xlfn.STDEV.P(sensor_data[Energy Consumption])</f>
        <v>-9.7694861577777695E-2</v>
      </c>
      <c r="P2226" t="str">
        <f>IF(ABS(sensor_data[[#This Row],[z_zcore]])&gt;3, "Outlier", "Normal")</f>
        <v>Normal</v>
      </c>
      <c r="Q2226">
        <f>AVERAGEIF(sensor_data[Unit ID], sensor_data[[#This Row],[Unit ID]], sensor_data[EC])</f>
        <v>17.727428571428568</v>
      </c>
      <c r="R2226">
        <f>IF(ISBLANK(sensor_data[[#This Row],[EC]]), sensor_data[[#This Row],[average]], sensor_data[[#This Row],[EC]])</f>
        <v>13</v>
      </c>
      <c r="S2226" t="str">
        <f>IF(sensor_data[[#This Row],[Filled Energy Consumption]]&gt;AVERAGE(sensor_data[Filled Energy Consumption]), "High", "Low")</f>
        <v>Low</v>
      </c>
      <c r="T2226" t="s">
        <v>402</v>
      </c>
      <c r="U2226" t="b">
        <v>0</v>
      </c>
      <c r="V2226">
        <v>2</v>
      </c>
      <c r="W2226">
        <v>0</v>
      </c>
      <c r="X2226" t="s">
        <v>19</v>
      </c>
    </row>
    <row r="2227" spans="1:24" x14ac:dyDescent="0.3">
      <c r="A2227" s="1">
        <v>45421.819444444445</v>
      </c>
      <c r="B2227" s="1" t="str">
        <f>TEXT(sensor_data[[#This Row],[Timestamp]], "MMMM")</f>
        <v>May</v>
      </c>
      <c r="C22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27" s="2">
        <f>MONTH(sensor_data[[#This Row],[Timestamp]])</f>
        <v>5</v>
      </c>
      <c r="E2227" s="2">
        <f>DAY(sensor_data[[#This Row],[Timestamp]])</f>
        <v>9</v>
      </c>
      <c r="F2227" t="s">
        <v>604</v>
      </c>
      <c r="H2227">
        <v>75.099999999999994</v>
      </c>
      <c r="I2227">
        <v>54.1</v>
      </c>
      <c r="J2227" t="b">
        <v>0</v>
      </c>
      <c r="K2227">
        <v>4</v>
      </c>
      <c r="L2227" t="str">
        <f>IF(sensor_data[[#This Row],[HVAC Setting]]&lt;=2, "Low", IF(sensor_data[[#This Row],[HVAC Setting]]=3, "Normal", "High"))</f>
        <v>High</v>
      </c>
      <c r="M2227">
        <v>23.1</v>
      </c>
      <c r="N2227">
        <v>23.1</v>
      </c>
      <c r="O2227">
        <f>(sensor_data[[#This Row],[Energy Consumption]]-AVERAGE(sensor_data[Energy Consumption]))/_xlfn.STDEV.P(sensor_data[Energy Consumption])</f>
        <v>1.9751150358240644E-2</v>
      </c>
      <c r="P2227" t="str">
        <f>IF(ABS(sensor_data[[#This Row],[z_zcore]])&gt;3, "Outlier", "Normal")</f>
        <v>Normal</v>
      </c>
      <c r="Q2227">
        <f>AVERAGEIF(sensor_data[Unit ID], sensor_data[[#This Row],[Unit ID]], sensor_data[EC])</f>
        <v>17.727428571428568</v>
      </c>
      <c r="R2227">
        <f>IF(ISBLANK(sensor_data[[#This Row],[EC]]), sensor_data[[#This Row],[average]], sensor_data[[#This Row],[EC]])</f>
        <v>23.1</v>
      </c>
      <c r="S2227" t="str">
        <f>IF(sensor_data[[#This Row],[Filled Energy Consumption]]&gt;AVERAGE(sensor_data[Filled Energy Consumption]), "High", "Low")</f>
        <v>High</v>
      </c>
      <c r="T2227" t="s">
        <v>88</v>
      </c>
      <c r="U2227" t="b">
        <v>0</v>
      </c>
      <c r="V2227">
        <v>13</v>
      </c>
      <c r="W2227">
        <v>0</v>
      </c>
      <c r="X2227" t="s">
        <v>19</v>
      </c>
    </row>
    <row r="2228" spans="1:24" x14ac:dyDescent="0.3">
      <c r="A2228" s="1">
        <v>45398.918773148151</v>
      </c>
      <c r="B2228" s="1" t="str">
        <f>TEXT(sensor_data[[#This Row],[Timestamp]], "MMMM")</f>
        <v>April</v>
      </c>
      <c r="C22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28" s="2">
        <f>MONTH(sensor_data[[#This Row],[Timestamp]])</f>
        <v>4</v>
      </c>
      <c r="E2228" s="2">
        <f>DAY(sensor_data[[#This Row],[Timestamp]])</f>
        <v>16</v>
      </c>
      <c r="F2228" t="s">
        <v>604</v>
      </c>
      <c r="H2228">
        <v>73.5</v>
      </c>
      <c r="I2228">
        <v>36.4</v>
      </c>
      <c r="J2228" t="b">
        <v>0</v>
      </c>
      <c r="K2228">
        <v>1</v>
      </c>
      <c r="L2228" t="str">
        <f>IF(sensor_data[[#This Row],[HVAC Setting]]&lt;=2, "Low", IF(sensor_data[[#This Row],[HVAC Setting]]=3, "Normal", "High"))</f>
        <v>Low</v>
      </c>
      <c r="O2228">
        <f>(sensor_data[[#This Row],[Energy Consumption]]-AVERAGE(sensor_data[Energy Consumption]))/_xlfn.STDEV.P(sensor_data[Energy Consumption])</f>
        <v>-0.24886299575285079</v>
      </c>
      <c r="P2228" t="str">
        <f>IF(ABS(sensor_data[[#This Row],[z_zcore]])&gt;3, "Outlier", "Normal")</f>
        <v>Normal</v>
      </c>
      <c r="Q2228">
        <f>AVERAGEIF(sensor_data[Unit ID], sensor_data[[#This Row],[Unit ID]], sensor_data[EC])</f>
        <v>17.727428571428568</v>
      </c>
      <c r="R2228">
        <f>IF(ISBLANK(sensor_data[[#This Row],[EC]]), sensor_data[[#This Row],[average]], sensor_data[[#This Row],[EC]])</f>
        <v>17.727428571428568</v>
      </c>
      <c r="S2228" t="str">
        <f>IF(sensor_data[[#This Row],[Filled Energy Consumption]]&gt;AVERAGE(sensor_data[Filled Energy Consumption]), "High", "Low")</f>
        <v>Low</v>
      </c>
      <c r="T2228" t="s">
        <v>415</v>
      </c>
      <c r="U2228" t="b">
        <v>0</v>
      </c>
      <c r="V2228">
        <v>7</v>
      </c>
      <c r="W2228">
        <v>0</v>
      </c>
      <c r="X2228" t="s">
        <v>14</v>
      </c>
    </row>
    <row r="2229" spans="1:24" x14ac:dyDescent="0.3">
      <c r="A2229" s="1">
        <v>45335.827025462961</v>
      </c>
      <c r="B2229" s="1" t="str">
        <f>TEXT(sensor_data[[#This Row],[Timestamp]], "MMMM")</f>
        <v>February</v>
      </c>
      <c r="C22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29" s="2">
        <f>MONTH(sensor_data[[#This Row],[Timestamp]])</f>
        <v>2</v>
      </c>
      <c r="E2229" s="2">
        <f>DAY(sensor_data[[#This Row],[Timestamp]])</f>
        <v>13</v>
      </c>
      <c r="F2229" t="s">
        <v>604</v>
      </c>
      <c r="H2229">
        <v>41.7</v>
      </c>
      <c r="I2229">
        <v>38.9</v>
      </c>
      <c r="J2229" t="b">
        <v>1</v>
      </c>
      <c r="K2229">
        <v>5</v>
      </c>
      <c r="L2229" t="str">
        <f>IF(sensor_data[[#This Row],[HVAC Setting]]&lt;=2, "Low", IF(sensor_data[[#This Row],[HVAC Setting]]=3, "Normal", "High"))</f>
        <v>High</v>
      </c>
      <c r="M2229">
        <v>31.93</v>
      </c>
      <c r="N2229">
        <v>31.93</v>
      </c>
      <c r="O2229">
        <f>(sensor_data[[#This Row],[Energy Consumption]]-AVERAGE(sensor_data[Energy Consumption]))/_xlfn.STDEV.P(sensor_data[Energy Consumption])</f>
        <v>0.12242919841715566</v>
      </c>
      <c r="P2229" t="str">
        <f>IF(ABS(sensor_data[[#This Row],[z_zcore]])&gt;3, "Outlier", "Normal")</f>
        <v>Normal</v>
      </c>
      <c r="Q2229">
        <f>AVERAGEIF(sensor_data[Unit ID], sensor_data[[#This Row],[Unit ID]], sensor_data[EC])</f>
        <v>17.727428571428568</v>
      </c>
      <c r="R2229">
        <f>IF(ISBLANK(sensor_data[[#This Row],[EC]]), sensor_data[[#This Row],[average]], sensor_data[[#This Row],[EC]])</f>
        <v>31.93</v>
      </c>
      <c r="S2229" t="str">
        <f>IF(sensor_data[[#This Row],[Filled Energy Consumption]]&gt;AVERAGE(sensor_data[Filled Energy Consumption]), "High", "Low")</f>
        <v>High</v>
      </c>
      <c r="T2229" t="s">
        <v>147</v>
      </c>
      <c r="U2229" t="b">
        <v>1</v>
      </c>
      <c r="V2229">
        <v>16</v>
      </c>
      <c r="W2229">
        <v>0</v>
      </c>
      <c r="X2229" t="s">
        <v>14</v>
      </c>
    </row>
    <row r="2230" spans="1:24" x14ac:dyDescent="0.3">
      <c r="A2230" s="1">
        <v>45499.942615740743</v>
      </c>
      <c r="B2230" s="1" t="str">
        <f>TEXT(sensor_data[[#This Row],[Timestamp]], "MMMM")</f>
        <v>July</v>
      </c>
      <c r="C22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30" s="2">
        <f>MONTH(sensor_data[[#This Row],[Timestamp]])</f>
        <v>7</v>
      </c>
      <c r="E2230" s="2">
        <f>DAY(sensor_data[[#This Row],[Timestamp]])</f>
        <v>26</v>
      </c>
      <c r="F2230" t="s">
        <v>604</v>
      </c>
      <c r="H2230">
        <v>82.3</v>
      </c>
      <c r="I2230">
        <v>68</v>
      </c>
      <c r="J2230" t="b">
        <v>0</v>
      </c>
      <c r="K2230">
        <v>3</v>
      </c>
      <c r="L2230" t="str">
        <f>IF(sensor_data[[#This Row],[HVAC Setting]]&lt;=2, "Low", IF(sensor_data[[#This Row],[HVAC Setting]]=3, "Normal", "High"))</f>
        <v>Normal</v>
      </c>
      <c r="M2230">
        <v>15</v>
      </c>
      <c r="N2230">
        <v>15</v>
      </c>
      <c r="O2230">
        <f>(sensor_data[[#This Row],[Energy Consumption]]-AVERAGE(sensor_data[Energy Consumption]))/_xlfn.STDEV.P(sensor_data[Energy Consumption])</f>
        <v>-7.4438225550843368E-2</v>
      </c>
      <c r="P2230" t="str">
        <f>IF(ABS(sensor_data[[#This Row],[z_zcore]])&gt;3, "Outlier", "Normal")</f>
        <v>Normal</v>
      </c>
      <c r="Q2230">
        <f>AVERAGEIF(sensor_data[Unit ID], sensor_data[[#This Row],[Unit ID]], sensor_data[EC])</f>
        <v>17.727428571428568</v>
      </c>
      <c r="R2230">
        <f>IF(ISBLANK(sensor_data[[#This Row],[EC]]), sensor_data[[#This Row],[average]], sensor_data[[#This Row],[EC]])</f>
        <v>15</v>
      </c>
      <c r="S2230" t="str">
        <f>IF(sensor_data[[#This Row],[Filled Energy Consumption]]&gt;AVERAGE(sensor_data[Filled Energy Consumption]), "High", "Low")</f>
        <v>Low</v>
      </c>
      <c r="T2230" t="s">
        <v>348</v>
      </c>
      <c r="U2230" t="b">
        <v>0</v>
      </c>
      <c r="V2230">
        <v>6</v>
      </c>
      <c r="W2230">
        <v>0</v>
      </c>
      <c r="X2230" t="s">
        <v>14</v>
      </c>
    </row>
    <row r="2231" spans="1:24" x14ac:dyDescent="0.3">
      <c r="A2231" s="1">
        <v>45627.772106481483</v>
      </c>
      <c r="B2231" s="1" t="str">
        <f>TEXT(sensor_data[[#This Row],[Timestamp]], "MMMM")</f>
        <v>December</v>
      </c>
      <c r="C22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31" s="2">
        <f>MONTH(sensor_data[[#This Row],[Timestamp]])</f>
        <v>12</v>
      </c>
      <c r="E2231" s="2">
        <f>DAY(sensor_data[[#This Row],[Timestamp]])</f>
        <v>1</v>
      </c>
      <c r="F2231" t="s">
        <v>604</v>
      </c>
      <c r="H2231">
        <v>52</v>
      </c>
      <c r="I2231">
        <v>29.2</v>
      </c>
      <c r="J2231" t="b">
        <v>1</v>
      </c>
      <c r="K2231">
        <v>5</v>
      </c>
      <c r="L2231" t="str">
        <f>IF(sensor_data[[#This Row],[HVAC Setting]]&lt;=2, "Low", IF(sensor_data[[#This Row],[HVAC Setting]]=3, "Normal", "High"))</f>
        <v>High</v>
      </c>
      <c r="M2231">
        <v>30.34</v>
      </c>
      <c r="N2231">
        <v>30.34</v>
      </c>
      <c r="O2231">
        <f>(sensor_data[[#This Row],[Energy Consumption]]-AVERAGE(sensor_data[Energy Consumption]))/_xlfn.STDEV.P(sensor_data[Energy Consumption])</f>
        <v>0.10394017277574287</v>
      </c>
      <c r="P2231" t="str">
        <f>IF(ABS(sensor_data[[#This Row],[z_zcore]])&gt;3, "Outlier", "Normal")</f>
        <v>Normal</v>
      </c>
      <c r="Q2231">
        <f>AVERAGEIF(sensor_data[Unit ID], sensor_data[[#This Row],[Unit ID]], sensor_data[EC])</f>
        <v>17.727428571428568</v>
      </c>
      <c r="R2231">
        <f>IF(ISBLANK(sensor_data[[#This Row],[EC]]), sensor_data[[#This Row],[average]], sensor_data[[#This Row],[EC]])</f>
        <v>30.34</v>
      </c>
      <c r="S2231" t="str">
        <f>IF(sensor_data[[#This Row],[Filled Energy Consumption]]&gt;AVERAGE(sensor_data[Filled Energy Consumption]), "High", "Low")</f>
        <v>High</v>
      </c>
      <c r="T2231" t="s">
        <v>275</v>
      </c>
      <c r="U2231" t="b">
        <v>1</v>
      </c>
      <c r="V2231">
        <v>1</v>
      </c>
      <c r="W2231">
        <v>1</v>
      </c>
      <c r="X2231" t="s">
        <v>17</v>
      </c>
    </row>
    <row r="2232" spans="1:24" x14ac:dyDescent="0.3">
      <c r="A2232" s="1">
        <v>45359.103796296295</v>
      </c>
      <c r="B2232" s="1" t="str">
        <f>TEXT(sensor_data[[#This Row],[Timestamp]], "MMMM")</f>
        <v>March</v>
      </c>
      <c r="C22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32" s="2">
        <f>MONTH(sensor_data[[#This Row],[Timestamp]])</f>
        <v>3</v>
      </c>
      <c r="E2232" s="2">
        <f>DAY(sensor_data[[#This Row],[Timestamp]])</f>
        <v>8</v>
      </c>
      <c r="F2232" t="s">
        <v>604</v>
      </c>
      <c r="H2232">
        <v>77.400000000000006</v>
      </c>
      <c r="I2232">
        <v>58.8</v>
      </c>
      <c r="J2232" t="b">
        <v>0</v>
      </c>
      <c r="K2232">
        <v>2</v>
      </c>
      <c r="L2232" t="str">
        <f>IF(sensor_data[[#This Row],[HVAC Setting]]&lt;=2, "Low", IF(sensor_data[[#This Row],[HVAC Setting]]=3, "Normal", "High"))</f>
        <v>Low</v>
      </c>
      <c r="M2232">
        <v>11</v>
      </c>
      <c r="N2232">
        <v>11</v>
      </c>
      <c r="O2232">
        <f>(sensor_data[[#This Row],[Energy Consumption]]-AVERAGE(sensor_data[Energy Consumption]))/_xlfn.STDEV.P(sensor_data[Energy Consumption])</f>
        <v>-0.12095149760471202</v>
      </c>
      <c r="P2232" t="str">
        <f>IF(ABS(sensor_data[[#This Row],[z_zcore]])&gt;3, "Outlier", "Normal")</f>
        <v>Normal</v>
      </c>
      <c r="Q2232">
        <f>AVERAGEIF(sensor_data[Unit ID], sensor_data[[#This Row],[Unit ID]], sensor_data[EC])</f>
        <v>17.727428571428568</v>
      </c>
      <c r="R2232">
        <f>IF(ISBLANK(sensor_data[[#This Row],[EC]]), sensor_data[[#This Row],[average]], sensor_data[[#This Row],[EC]])</f>
        <v>11</v>
      </c>
      <c r="S2232" t="str">
        <f>IF(sensor_data[[#This Row],[Filled Energy Consumption]]&gt;AVERAGE(sensor_data[Filled Energy Consumption]), "High", "Low")</f>
        <v>Low</v>
      </c>
      <c r="T2232" t="s">
        <v>244</v>
      </c>
      <c r="U2232" t="b">
        <v>0</v>
      </c>
      <c r="V2232">
        <v>4</v>
      </c>
      <c r="W2232">
        <v>1</v>
      </c>
      <c r="X2232" t="s">
        <v>14</v>
      </c>
    </row>
    <row r="2233" spans="1:24" x14ac:dyDescent="0.3">
      <c r="A2233" s="1">
        <v>45629.677743055552</v>
      </c>
      <c r="B2233" s="1" t="str">
        <f>TEXT(sensor_data[[#This Row],[Timestamp]], "MMMM")</f>
        <v>December</v>
      </c>
      <c r="C22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33" s="2">
        <f>MONTH(sensor_data[[#This Row],[Timestamp]])</f>
        <v>12</v>
      </c>
      <c r="E2233" s="2">
        <f>DAY(sensor_data[[#This Row],[Timestamp]])</f>
        <v>3</v>
      </c>
      <c r="F2233" t="s">
        <v>604</v>
      </c>
      <c r="H2233">
        <v>54.5</v>
      </c>
      <c r="I2233">
        <v>33.4</v>
      </c>
      <c r="J2233" t="b">
        <v>1</v>
      </c>
      <c r="K2233">
        <v>3</v>
      </c>
      <c r="L2233" t="str">
        <f>IF(sensor_data[[#This Row],[HVAC Setting]]&lt;=2, "Low", IF(sensor_data[[#This Row],[HVAC Setting]]=3, "Normal", "High"))</f>
        <v>Normal</v>
      </c>
      <c r="M2233">
        <v>17.48</v>
      </c>
      <c r="N2233">
        <v>17.48</v>
      </c>
      <c r="O2233">
        <f>(sensor_data[[#This Row],[Energy Consumption]]-AVERAGE(sensor_data[Energy Consumption]))/_xlfn.STDEV.P(sensor_data[Energy Consumption])</f>
        <v>-4.5599996877444808E-2</v>
      </c>
      <c r="P2233" t="str">
        <f>IF(ABS(sensor_data[[#This Row],[z_zcore]])&gt;3, "Outlier", "Normal")</f>
        <v>Normal</v>
      </c>
      <c r="Q2233">
        <f>AVERAGEIF(sensor_data[Unit ID], sensor_data[[#This Row],[Unit ID]], sensor_data[EC])</f>
        <v>17.727428571428568</v>
      </c>
      <c r="R2233">
        <f>IF(ISBLANK(sensor_data[[#This Row],[EC]]), sensor_data[[#This Row],[average]], sensor_data[[#This Row],[EC]])</f>
        <v>17.48</v>
      </c>
      <c r="S2233" t="str">
        <f>IF(sensor_data[[#This Row],[Filled Energy Consumption]]&gt;AVERAGE(sensor_data[Filled Energy Consumption]), "High", "Low")</f>
        <v>Low</v>
      </c>
      <c r="T2233" t="s">
        <v>468</v>
      </c>
      <c r="U2233" t="b">
        <v>1</v>
      </c>
      <c r="V2233">
        <v>18</v>
      </c>
      <c r="W2233">
        <v>0</v>
      </c>
      <c r="X2233" t="s">
        <v>14</v>
      </c>
    </row>
    <row r="2234" spans="1:24" x14ac:dyDescent="0.3">
      <c r="A2234" s="1">
        <v>45359.069456018522</v>
      </c>
      <c r="B2234" s="1" t="str">
        <f>TEXT(sensor_data[[#This Row],[Timestamp]], "MMMM")</f>
        <v>March</v>
      </c>
      <c r="C22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34" s="2">
        <f>MONTH(sensor_data[[#This Row],[Timestamp]])</f>
        <v>3</v>
      </c>
      <c r="E2234" s="2">
        <f>DAY(sensor_data[[#This Row],[Timestamp]])</f>
        <v>8</v>
      </c>
      <c r="F2234" t="s">
        <v>604</v>
      </c>
      <c r="H2234">
        <v>80.2</v>
      </c>
      <c r="I2234">
        <v>43.1</v>
      </c>
      <c r="J2234" t="b">
        <v>1</v>
      </c>
      <c r="K2234">
        <v>3</v>
      </c>
      <c r="L2234" t="str">
        <f>IF(sensor_data[[#This Row],[HVAC Setting]]&lt;=2, "Low", IF(sensor_data[[#This Row],[HVAC Setting]]=3, "Normal", "High"))</f>
        <v>Normal</v>
      </c>
      <c r="M2234">
        <v>18.329999999999998</v>
      </c>
      <c r="N2234">
        <v>18.329999999999998</v>
      </c>
      <c r="O2234">
        <f>(sensor_data[[#This Row],[Energy Consumption]]-AVERAGE(sensor_data[Energy Consumption]))/_xlfn.STDEV.P(sensor_data[Energy Consumption])</f>
        <v>-3.5715926565997744E-2</v>
      </c>
      <c r="P2234" t="str">
        <f>IF(ABS(sensor_data[[#This Row],[z_zcore]])&gt;3, "Outlier", "Normal")</f>
        <v>Normal</v>
      </c>
      <c r="Q2234">
        <f>AVERAGEIF(sensor_data[Unit ID], sensor_data[[#This Row],[Unit ID]], sensor_data[EC])</f>
        <v>17.727428571428568</v>
      </c>
      <c r="R2234">
        <f>IF(ISBLANK(sensor_data[[#This Row],[EC]]), sensor_data[[#This Row],[average]], sensor_data[[#This Row],[EC]])</f>
        <v>18.329999999999998</v>
      </c>
      <c r="S2234" t="str">
        <f>IF(sensor_data[[#This Row],[Filled Energy Consumption]]&gt;AVERAGE(sensor_data[Filled Energy Consumption]), "High", "Low")</f>
        <v>High</v>
      </c>
      <c r="T2234" t="s">
        <v>212</v>
      </c>
      <c r="U2234" t="b">
        <v>1</v>
      </c>
      <c r="V2234">
        <v>11</v>
      </c>
      <c r="W2234">
        <v>1</v>
      </c>
      <c r="X2234" t="s">
        <v>19</v>
      </c>
    </row>
    <row r="2235" spans="1:24" x14ac:dyDescent="0.3">
      <c r="A2235" s="1">
        <v>45445.417673611111</v>
      </c>
      <c r="B2235" s="1" t="str">
        <f>TEXT(sensor_data[[#This Row],[Timestamp]], "MMMM")</f>
        <v>June</v>
      </c>
      <c r="C22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35" s="2">
        <f>MONTH(sensor_data[[#This Row],[Timestamp]])</f>
        <v>6</v>
      </c>
      <c r="E2235" s="2">
        <f>DAY(sensor_data[[#This Row],[Timestamp]])</f>
        <v>2</v>
      </c>
      <c r="F2235" t="s">
        <v>604</v>
      </c>
      <c r="H2235">
        <v>95</v>
      </c>
      <c r="I2235">
        <v>46.6</v>
      </c>
      <c r="J2235" t="b">
        <v>1</v>
      </c>
      <c r="K2235">
        <v>4.5</v>
      </c>
      <c r="L2235" t="str">
        <f>IF(sensor_data[[#This Row],[HVAC Setting]]&lt;=2, "Low", IF(sensor_data[[#This Row],[HVAC Setting]]=3, "Normal", "High"))</f>
        <v>High</v>
      </c>
      <c r="O2235">
        <f>(sensor_data[[#This Row],[Energy Consumption]]-AVERAGE(sensor_data[Energy Consumption]))/_xlfn.STDEV.P(sensor_data[Energy Consumption])</f>
        <v>-0.24886299575285079</v>
      </c>
      <c r="P2235" t="str">
        <f>IF(ABS(sensor_data[[#This Row],[z_zcore]])&gt;3, "Outlier", "Normal")</f>
        <v>Normal</v>
      </c>
      <c r="Q2235">
        <f>AVERAGEIF(sensor_data[Unit ID], sensor_data[[#This Row],[Unit ID]], sensor_data[EC])</f>
        <v>17.727428571428568</v>
      </c>
      <c r="R2235">
        <f>IF(ISBLANK(sensor_data[[#This Row],[EC]]), sensor_data[[#This Row],[average]], sensor_data[[#This Row],[EC]])</f>
        <v>17.727428571428568</v>
      </c>
      <c r="S2235" t="str">
        <f>IF(sensor_data[[#This Row],[Filled Energy Consumption]]&gt;AVERAGE(sensor_data[Filled Energy Consumption]), "High", "Low")</f>
        <v>Low</v>
      </c>
      <c r="T2235" t="s">
        <v>299</v>
      </c>
      <c r="U2235" t="b">
        <v>1</v>
      </c>
      <c r="V2235">
        <v>21</v>
      </c>
      <c r="W2235">
        <v>1</v>
      </c>
      <c r="X2235" t="s">
        <v>17</v>
      </c>
    </row>
    <row r="2236" spans="1:24" x14ac:dyDescent="0.3">
      <c r="A2236" s="1">
        <v>45565.985995370371</v>
      </c>
      <c r="B2236" s="1" t="str">
        <f>TEXT(sensor_data[[#This Row],[Timestamp]], "MMMM")</f>
        <v>September</v>
      </c>
      <c r="C22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36" s="2">
        <f>MONTH(sensor_data[[#This Row],[Timestamp]])</f>
        <v>9</v>
      </c>
      <c r="E2236" s="2">
        <f>DAY(sensor_data[[#This Row],[Timestamp]])</f>
        <v>30</v>
      </c>
      <c r="F2236" t="s">
        <v>604</v>
      </c>
      <c r="H2236">
        <v>64.099999999999994</v>
      </c>
      <c r="I2236">
        <v>42.5</v>
      </c>
      <c r="J2236" t="b">
        <v>0</v>
      </c>
      <c r="K2236">
        <v>3</v>
      </c>
      <c r="L2236" t="str">
        <f>IF(sensor_data[[#This Row],[HVAC Setting]]&lt;=2, "Low", IF(sensor_data[[#This Row],[HVAC Setting]]=3, "Normal", "High"))</f>
        <v>Normal</v>
      </c>
      <c r="M2236">
        <v>15</v>
      </c>
      <c r="N2236">
        <v>15</v>
      </c>
      <c r="O2236">
        <f>(sensor_data[[#This Row],[Energy Consumption]]-AVERAGE(sensor_data[Energy Consumption]))/_xlfn.STDEV.P(sensor_data[Energy Consumption])</f>
        <v>-7.4438225550843368E-2</v>
      </c>
      <c r="P2236" t="str">
        <f>IF(ABS(sensor_data[[#This Row],[z_zcore]])&gt;3, "Outlier", "Normal")</f>
        <v>Normal</v>
      </c>
      <c r="Q2236">
        <f>AVERAGEIF(sensor_data[Unit ID], sensor_data[[#This Row],[Unit ID]], sensor_data[EC])</f>
        <v>17.727428571428568</v>
      </c>
      <c r="R2236">
        <f>IF(ISBLANK(sensor_data[[#This Row],[EC]]), sensor_data[[#This Row],[average]], sensor_data[[#This Row],[EC]])</f>
        <v>15</v>
      </c>
      <c r="S2236" t="str">
        <f>IF(sensor_data[[#This Row],[Filled Energy Consumption]]&gt;AVERAGE(sensor_data[Filled Energy Consumption]), "High", "Low")</f>
        <v>Low</v>
      </c>
      <c r="T2236" t="s">
        <v>191</v>
      </c>
      <c r="U2236" t="b">
        <v>0</v>
      </c>
      <c r="V2236">
        <v>19</v>
      </c>
      <c r="W2236">
        <v>0</v>
      </c>
      <c r="X2236" t="s">
        <v>19</v>
      </c>
    </row>
    <row r="2237" spans="1:24" x14ac:dyDescent="0.3">
      <c r="A2237" s="1">
        <v>45580.963148148148</v>
      </c>
      <c r="B2237" s="1" t="str">
        <f>TEXT(sensor_data[[#This Row],[Timestamp]], "MMMM")</f>
        <v>October</v>
      </c>
      <c r="C22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37" s="2">
        <f>MONTH(sensor_data[[#This Row],[Timestamp]])</f>
        <v>10</v>
      </c>
      <c r="E2237" s="2">
        <f>DAY(sensor_data[[#This Row],[Timestamp]])</f>
        <v>15</v>
      </c>
      <c r="F2237" t="s">
        <v>604</v>
      </c>
      <c r="H2237">
        <v>64.3</v>
      </c>
      <c r="I2237">
        <v>52.4</v>
      </c>
      <c r="J2237" t="b">
        <v>0</v>
      </c>
      <c r="K2237">
        <v>3</v>
      </c>
      <c r="L2237" t="str">
        <f>IF(sensor_data[[#This Row],[HVAC Setting]]&lt;=2, "Low", IF(sensor_data[[#This Row],[HVAC Setting]]=3, "Normal", "High"))</f>
        <v>Normal</v>
      </c>
      <c r="O2237">
        <f>(sensor_data[[#This Row],[Energy Consumption]]-AVERAGE(sensor_data[Energy Consumption]))/_xlfn.STDEV.P(sensor_data[Energy Consumption])</f>
        <v>-0.24886299575285079</v>
      </c>
      <c r="P2237" t="str">
        <f>IF(ABS(sensor_data[[#This Row],[z_zcore]])&gt;3, "Outlier", "Normal")</f>
        <v>Normal</v>
      </c>
      <c r="Q2237">
        <f>AVERAGEIF(sensor_data[Unit ID], sensor_data[[#This Row],[Unit ID]], sensor_data[EC])</f>
        <v>17.727428571428568</v>
      </c>
      <c r="R2237">
        <f>IF(ISBLANK(sensor_data[[#This Row],[EC]]), sensor_data[[#This Row],[average]], sensor_data[[#This Row],[EC]])</f>
        <v>17.727428571428568</v>
      </c>
      <c r="S2237" t="str">
        <f>IF(sensor_data[[#This Row],[Filled Energy Consumption]]&gt;AVERAGE(sensor_data[Filled Energy Consumption]), "High", "Low")</f>
        <v>Low</v>
      </c>
      <c r="T2237" t="s">
        <v>297</v>
      </c>
      <c r="U2237" t="b">
        <v>0</v>
      </c>
      <c r="V2237">
        <v>18</v>
      </c>
      <c r="W2237">
        <v>0</v>
      </c>
      <c r="X2237" t="s">
        <v>19</v>
      </c>
    </row>
    <row r="2238" spans="1:24" x14ac:dyDescent="0.3">
      <c r="A2238" s="1">
        <v>45602.240046296298</v>
      </c>
      <c r="B2238" s="1" t="str">
        <f>TEXT(sensor_data[[#This Row],[Timestamp]], "MMMM")</f>
        <v>November</v>
      </c>
      <c r="C22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38" s="2">
        <f>MONTH(sensor_data[[#This Row],[Timestamp]])</f>
        <v>11</v>
      </c>
      <c r="E2238" s="2">
        <f>DAY(sensor_data[[#This Row],[Timestamp]])</f>
        <v>6</v>
      </c>
      <c r="F2238" t="s">
        <v>604</v>
      </c>
      <c r="H2238">
        <v>68.400000000000006</v>
      </c>
      <c r="I2238">
        <v>32.6</v>
      </c>
      <c r="J2238" t="b">
        <v>0</v>
      </c>
      <c r="K2238">
        <v>0</v>
      </c>
      <c r="L2238" t="str">
        <f>IF(sensor_data[[#This Row],[HVAC Setting]]&lt;=2, "Low", IF(sensor_data[[#This Row],[HVAC Setting]]=3, "Normal", "High"))</f>
        <v>Low</v>
      </c>
      <c r="M2238">
        <v>1</v>
      </c>
      <c r="N2238">
        <v>1</v>
      </c>
      <c r="O2238">
        <f>(sensor_data[[#This Row],[Energy Consumption]]-AVERAGE(sensor_data[Energy Consumption]))/_xlfn.STDEV.P(sensor_data[Energy Consumption])</f>
        <v>-0.23723467773938361</v>
      </c>
      <c r="P2238" t="str">
        <f>IF(ABS(sensor_data[[#This Row],[z_zcore]])&gt;3, "Outlier", "Normal")</f>
        <v>Normal</v>
      </c>
      <c r="Q2238">
        <f>AVERAGEIF(sensor_data[Unit ID], sensor_data[[#This Row],[Unit ID]], sensor_data[EC])</f>
        <v>17.727428571428568</v>
      </c>
      <c r="R2238">
        <f>IF(ISBLANK(sensor_data[[#This Row],[EC]]), sensor_data[[#This Row],[average]], sensor_data[[#This Row],[EC]])</f>
        <v>1</v>
      </c>
      <c r="S2238" t="str">
        <f>IF(sensor_data[[#This Row],[Filled Energy Consumption]]&gt;AVERAGE(sensor_data[Filled Energy Consumption]), "High", "Low")</f>
        <v>Low</v>
      </c>
      <c r="T2238" t="s">
        <v>409</v>
      </c>
      <c r="U2238" t="b">
        <v>0</v>
      </c>
      <c r="V2238">
        <v>19</v>
      </c>
      <c r="W2238">
        <v>0</v>
      </c>
      <c r="X2238" t="s">
        <v>14</v>
      </c>
    </row>
    <row r="2239" spans="1:24" x14ac:dyDescent="0.3">
      <c r="A2239" s="1">
        <v>45618.513969907406</v>
      </c>
      <c r="B2239" s="1" t="str">
        <f>TEXT(sensor_data[[#This Row],[Timestamp]], "MMMM")</f>
        <v>November</v>
      </c>
      <c r="C22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39" s="2">
        <f>MONTH(sensor_data[[#This Row],[Timestamp]])</f>
        <v>11</v>
      </c>
      <c r="E2239" s="2">
        <f>DAY(sensor_data[[#This Row],[Timestamp]])</f>
        <v>22</v>
      </c>
      <c r="F2239" t="s">
        <v>604</v>
      </c>
      <c r="H2239">
        <v>69.400000000000006</v>
      </c>
      <c r="I2239">
        <v>44.2</v>
      </c>
      <c r="J2239" t="b">
        <v>1</v>
      </c>
      <c r="K2239">
        <v>2</v>
      </c>
      <c r="L2239" t="str">
        <f>IF(sensor_data[[#This Row],[HVAC Setting]]&lt;=2, "Low", IF(sensor_data[[#This Row],[HVAC Setting]]=3, "Normal", "High"))</f>
        <v>Low</v>
      </c>
      <c r="O2239">
        <f>(sensor_data[[#This Row],[Energy Consumption]]-AVERAGE(sensor_data[Energy Consumption]))/_xlfn.STDEV.P(sensor_data[Energy Consumption])</f>
        <v>-0.24886299575285079</v>
      </c>
      <c r="P2239" t="str">
        <f>IF(ABS(sensor_data[[#This Row],[z_zcore]])&gt;3, "Outlier", "Normal")</f>
        <v>Normal</v>
      </c>
      <c r="Q2239">
        <f>AVERAGEIF(sensor_data[Unit ID], sensor_data[[#This Row],[Unit ID]], sensor_data[EC])</f>
        <v>17.727428571428568</v>
      </c>
      <c r="R2239">
        <f>IF(ISBLANK(sensor_data[[#This Row],[EC]]), sensor_data[[#This Row],[average]], sensor_data[[#This Row],[EC]])</f>
        <v>17.727428571428568</v>
      </c>
      <c r="S2239" t="str">
        <f>IF(sensor_data[[#This Row],[Filled Energy Consumption]]&gt;AVERAGE(sensor_data[Filled Energy Consumption]), "High", "Low")</f>
        <v>Low</v>
      </c>
      <c r="T2239" t="s">
        <v>118</v>
      </c>
      <c r="U2239" t="b">
        <v>1</v>
      </c>
      <c r="V2239">
        <v>19</v>
      </c>
      <c r="W2239">
        <v>1</v>
      </c>
      <c r="X2239" t="s">
        <v>17</v>
      </c>
    </row>
    <row r="2240" spans="1:24" x14ac:dyDescent="0.3">
      <c r="A2240" s="1">
        <v>45431.802002314813</v>
      </c>
      <c r="B2240" s="1" t="str">
        <f>TEXT(sensor_data[[#This Row],[Timestamp]], "MMMM")</f>
        <v>May</v>
      </c>
      <c r="C22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40" s="2">
        <f>MONTH(sensor_data[[#This Row],[Timestamp]])</f>
        <v>5</v>
      </c>
      <c r="E2240" s="2">
        <f>DAY(sensor_data[[#This Row],[Timestamp]])</f>
        <v>19</v>
      </c>
      <c r="F2240" t="s">
        <v>604</v>
      </c>
      <c r="H2240">
        <v>78.2</v>
      </c>
      <c r="I2240">
        <v>56.8</v>
      </c>
      <c r="J2240" t="b">
        <v>1</v>
      </c>
      <c r="K2240">
        <v>5</v>
      </c>
      <c r="L2240" t="str">
        <f>IF(sensor_data[[#This Row],[HVAC Setting]]&lt;=2, "Low", IF(sensor_data[[#This Row],[HVAC Setting]]=3, "Normal", "High"))</f>
        <v>High</v>
      </c>
      <c r="M2240">
        <v>33.369999999999997</v>
      </c>
      <c r="N2240">
        <v>33.369999999999997</v>
      </c>
      <c r="O2240">
        <f>(sensor_data[[#This Row],[Energy Consumption]]-AVERAGE(sensor_data[Energy Consumption]))/_xlfn.STDEV.P(sensor_data[Energy Consumption])</f>
        <v>0.13917397635654835</v>
      </c>
      <c r="P2240" t="str">
        <f>IF(ABS(sensor_data[[#This Row],[z_zcore]])&gt;3, "Outlier", "Normal")</f>
        <v>Normal</v>
      </c>
      <c r="Q2240">
        <f>AVERAGEIF(sensor_data[Unit ID], sensor_data[[#This Row],[Unit ID]], sensor_data[EC])</f>
        <v>17.727428571428568</v>
      </c>
      <c r="R2240">
        <f>IF(ISBLANK(sensor_data[[#This Row],[EC]]), sensor_data[[#This Row],[average]], sensor_data[[#This Row],[EC]])</f>
        <v>33.369999999999997</v>
      </c>
      <c r="S2240" t="str">
        <f>IF(sensor_data[[#This Row],[Filled Energy Consumption]]&gt;AVERAGE(sensor_data[Filled Energy Consumption]), "High", "Low")</f>
        <v>High</v>
      </c>
      <c r="T2240" t="s">
        <v>536</v>
      </c>
      <c r="U2240" t="b">
        <v>1</v>
      </c>
      <c r="V2240">
        <v>16</v>
      </c>
      <c r="W2240">
        <v>1</v>
      </c>
      <c r="X2240" t="s">
        <v>17</v>
      </c>
    </row>
    <row r="2241" spans="1:24" x14ac:dyDescent="0.3">
      <c r="A2241" s="1">
        <v>45320.586562500001</v>
      </c>
      <c r="B2241" s="1" t="str">
        <f>TEXT(sensor_data[[#This Row],[Timestamp]], "MMMM")</f>
        <v>January</v>
      </c>
      <c r="C22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41" s="2">
        <f>MONTH(sensor_data[[#This Row],[Timestamp]])</f>
        <v>1</v>
      </c>
      <c r="E2241" s="2">
        <f>DAY(sensor_data[[#This Row],[Timestamp]])</f>
        <v>29</v>
      </c>
      <c r="F2241" t="s">
        <v>604</v>
      </c>
      <c r="H2241">
        <v>49.4</v>
      </c>
      <c r="I2241">
        <v>32.700000000000003</v>
      </c>
      <c r="J2241" t="b">
        <v>0</v>
      </c>
      <c r="K2241">
        <v>2</v>
      </c>
      <c r="L2241" t="str">
        <f>IF(sensor_data[[#This Row],[HVAC Setting]]&lt;=2, "Low", IF(sensor_data[[#This Row],[HVAC Setting]]=3, "Normal", "High"))</f>
        <v>Low</v>
      </c>
      <c r="M2241">
        <v>13</v>
      </c>
      <c r="N2241">
        <v>13</v>
      </c>
      <c r="O2241">
        <f>(sensor_data[[#This Row],[Energy Consumption]]-AVERAGE(sensor_data[Energy Consumption]))/_xlfn.STDEV.P(sensor_data[Energy Consumption])</f>
        <v>-9.7694861577777695E-2</v>
      </c>
      <c r="P2241" t="str">
        <f>IF(ABS(sensor_data[[#This Row],[z_zcore]])&gt;3, "Outlier", "Normal")</f>
        <v>Normal</v>
      </c>
      <c r="Q2241">
        <f>AVERAGEIF(sensor_data[Unit ID], sensor_data[[#This Row],[Unit ID]], sensor_data[EC])</f>
        <v>17.727428571428568</v>
      </c>
      <c r="R2241">
        <f>IF(ISBLANK(sensor_data[[#This Row],[EC]]), sensor_data[[#This Row],[average]], sensor_data[[#This Row],[EC]])</f>
        <v>13</v>
      </c>
      <c r="S2241" t="str">
        <f>IF(sensor_data[[#This Row],[Filled Energy Consumption]]&gt;AVERAGE(sensor_data[Filled Energy Consumption]), "High", "Low")</f>
        <v>Low</v>
      </c>
      <c r="T2241" t="s">
        <v>107</v>
      </c>
      <c r="U2241" t="b">
        <v>0</v>
      </c>
      <c r="V2241">
        <v>1</v>
      </c>
      <c r="W2241">
        <v>0</v>
      </c>
      <c r="X2241" t="s">
        <v>19</v>
      </c>
    </row>
    <row r="2242" spans="1:24" x14ac:dyDescent="0.3">
      <c r="A2242" s="1">
        <v>45625.042881944442</v>
      </c>
      <c r="B2242" s="1" t="str">
        <f>TEXT(sensor_data[[#This Row],[Timestamp]], "MMMM")</f>
        <v>November</v>
      </c>
      <c r="C22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42" s="2">
        <f>MONTH(sensor_data[[#This Row],[Timestamp]])</f>
        <v>11</v>
      </c>
      <c r="E2242" s="2">
        <f>DAY(sensor_data[[#This Row],[Timestamp]])</f>
        <v>29</v>
      </c>
      <c r="F2242" t="s">
        <v>605</v>
      </c>
      <c r="H2242">
        <v>61.5</v>
      </c>
      <c r="I2242">
        <v>36.9</v>
      </c>
      <c r="J2242" t="b">
        <v>0</v>
      </c>
      <c r="K2242">
        <v>2</v>
      </c>
      <c r="L2242" t="str">
        <f>IF(sensor_data[[#This Row],[HVAC Setting]]&lt;=2, "Low", IF(sensor_data[[#This Row],[HVAC Setting]]=3, "Normal", "High"))</f>
        <v>Low</v>
      </c>
      <c r="M2242">
        <v>10</v>
      </c>
      <c r="N2242">
        <v>10</v>
      </c>
      <c r="O2242">
        <f>(sensor_data[[#This Row],[Energy Consumption]]-AVERAGE(sensor_data[Energy Consumption]))/_xlfn.STDEV.P(sensor_data[Energy Consumption])</f>
        <v>-0.13257981561817916</v>
      </c>
      <c r="P2242" t="str">
        <f>IF(ABS(sensor_data[[#This Row],[z_zcore]])&gt;3, "Outlier", "Normal")</f>
        <v>Normal</v>
      </c>
      <c r="Q2242">
        <f>AVERAGEIF(sensor_data[Unit ID], sensor_data[[#This Row],[Unit ID]], sensor_data[EC])</f>
        <v>18.22</v>
      </c>
      <c r="R2242">
        <f>IF(ISBLANK(sensor_data[[#This Row],[EC]]), sensor_data[[#This Row],[average]], sensor_data[[#This Row],[EC]])</f>
        <v>10</v>
      </c>
      <c r="S2242" t="str">
        <f>IF(sensor_data[[#This Row],[Filled Energy Consumption]]&gt;AVERAGE(sensor_data[Filled Energy Consumption]), "High", "Low")</f>
        <v>Low</v>
      </c>
      <c r="T2242" t="s">
        <v>130</v>
      </c>
      <c r="U2242" t="b">
        <v>0</v>
      </c>
      <c r="V2242">
        <v>10</v>
      </c>
      <c r="W2242">
        <v>0</v>
      </c>
      <c r="X2242" t="s">
        <v>19</v>
      </c>
    </row>
    <row r="2243" spans="1:24" x14ac:dyDescent="0.3">
      <c r="A2243" s="1">
        <v>45487.311863425923</v>
      </c>
      <c r="B2243" s="1" t="str">
        <f>TEXT(sensor_data[[#This Row],[Timestamp]], "MMMM")</f>
        <v>July</v>
      </c>
      <c r="C22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43" s="2">
        <f>MONTH(sensor_data[[#This Row],[Timestamp]])</f>
        <v>7</v>
      </c>
      <c r="E2243" s="2">
        <f>DAY(sensor_data[[#This Row],[Timestamp]])</f>
        <v>14</v>
      </c>
      <c r="F2243" t="s">
        <v>605</v>
      </c>
      <c r="H2243">
        <v>85</v>
      </c>
      <c r="I2243">
        <v>59.9</v>
      </c>
      <c r="J2243" t="b">
        <v>1</v>
      </c>
      <c r="K2243">
        <v>5</v>
      </c>
      <c r="L2243" t="str">
        <f>IF(sensor_data[[#This Row],[HVAC Setting]]&lt;=2, "Low", IF(sensor_data[[#This Row],[HVAC Setting]]=3, "Normal", "High"))</f>
        <v>High</v>
      </c>
      <c r="M2243">
        <v>28.43</v>
      </c>
      <c r="N2243">
        <v>28.43</v>
      </c>
      <c r="O2243">
        <f>(sensor_data[[#This Row],[Energy Consumption]]-AVERAGE(sensor_data[Energy Consumption]))/_xlfn.STDEV.P(sensor_data[Energy Consumption])</f>
        <v>8.1730085370020591E-2</v>
      </c>
      <c r="P2243" t="str">
        <f>IF(ABS(sensor_data[[#This Row],[z_zcore]])&gt;3, "Outlier", "Normal")</f>
        <v>Normal</v>
      </c>
      <c r="Q2243">
        <f>AVERAGEIF(sensor_data[Unit ID], sensor_data[[#This Row],[Unit ID]], sensor_data[EC])</f>
        <v>18.22</v>
      </c>
      <c r="R2243">
        <f>IF(ISBLANK(sensor_data[[#This Row],[EC]]), sensor_data[[#This Row],[average]], sensor_data[[#This Row],[EC]])</f>
        <v>28.43</v>
      </c>
      <c r="S2243" t="str">
        <f>IF(sensor_data[[#This Row],[Filled Energy Consumption]]&gt;AVERAGE(sensor_data[Filled Energy Consumption]), "High", "Low")</f>
        <v>High</v>
      </c>
      <c r="T2243" t="s">
        <v>121</v>
      </c>
      <c r="U2243" t="b">
        <v>1</v>
      </c>
      <c r="V2243">
        <v>12</v>
      </c>
      <c r="W2243">
        <v>1</v>
      </c>
      <c r="X2243" t="s">
        <v>14</v>
      </c>
    </row>
    <row r="2244" spans="1:24" x14ac:dyDescent="0.3">
      <c r="A2244" s="1">
        <v>45343.710833333331</v>
      </c>
      <c r="B2244" s="1" t="str">
        <f>TEXT(sensor_data[[#This Row],[Timestamp]], "MMMM")</f>
        <v>February</v>
      </c>
      <c r="C22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44" s="2">
        <f>MONTH(sensor_data[[#This Row],[Timestamp]])</f>
        <v>2</v>
      </c>
      <c r="E2244" s="2">
        <f>DAY(sensor_data[[#This Row],[Timestamp]])</f>
        <v>21</v>
      </c>
      <c r="F2244" t="s">
        <v>605</v>
      </c>
      <c r="H2244">
        <v>47.4</v>
      </c>
      <c r="I2244">
        <v>37.4</v>
      </c>
      <c r="J2244" t="b">
        <v>0</v>
      </c>
      <c r="K2244">
        <v>4</v>
      </c>
      <c r="L2244" t="str">
        <f>IF(sensor_data[[#This Row],[HVAC Setting]]&lt;=2, "Low", IF(sensor_data[[#This Row],[HVAC Setting]]=3, "Normal", "High"))</f>
        <v>High</v>
      </c>
      <c r="M2244">
        <v>24.2</v>
      </c>
      <c r="N2244">
        <v>24.2</v>
      </c>
      <c r="O2244">
        <f>(sensor_data[[#This Row],[Energy Consumption]]-AVERAGE(sensor_data[Energy Consumption]))/_xlfn.STDEV.P(sensor_data[Energy Consumption])</f>
        <v>3.2542300173054498E-2</v>
      </c>
      <c r="P2244" t="str">
        <f>IF(ABS(sensor_data[[#This Row],[z_zcore]])&gt;3, "Outlier", "Normal")</f>
        <v>Normal</v>
      </c>
      <c r="Q2244">
        <f>AVERAGEIF(sensor_data[Unit ID], sensor_data[[#This Row],[Unit ID]], sensor_data[EC])</f>
        <v>18.22</v>
      </c>
      <c r="R2244">
        <f>IF(ISBLANK(sensor_data[[#This Row],[EC]]), sensor_data[[#This Row],[average]], sensor_data[[#This Row],[EC]])</f>
        <v>24.2</v>
      </c>
      <c r="S2244" t="str">
        <f>IF(sensor_data[[#This Row],[Filled Energy Consumption]]&gt;AVERAGE(sensor_data[Filled Energy Consumption]), "High", "Low")</f>
        <v>High</v>
      </c>
      <c r="T2244" t="s">
        <v>454</v>
      </c>
      <c r="U2244" t="b">
        <v>0</v>
      </c>
      <c r="V2244">
        <v>18</v>
      </c>
      <c r="W2244">
        <v>0</v>
      </c>
      <c r="X2244" t="s">
        <v>17</v>
      </c>
    </row>
    <row r="2245" spans="1:24" x14ac:dyDescent="0.3">
      <c r="A2245" s="1">
        <v>45452.671261574076</v>
      </c>
      <c r="B2245" s="1" t="str">
        <f>TEXT(sensor_data[[#This Row],[Timestamp]], "MMMM")</f>
        <v>June</v>
      </c>
      <c r="C22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45" s="2">
        <f>MONTH(sensor_data[[#This Row],[Timestamp]])</f>
        <v>6</v>
      </c>
      <c r="E2245" s="2">
        <f>DAY(sensor_data[[#This Row],[Timestamp]])</f>
        <v>9</v>
      </c>
      <c r="F2245" t="s">
        <v>605</v>
      </c>
      <c r="H2245">
        <v>81</v>
      </c>
      <c r="I2245">
        <v>42.4</v>
      </c>
      <c r="J2245" t="b">
        <v>0</v>
      </c>
      <c r="K2245">
        <v>2.5</v>
      </c>
      <c r="L2245" t="str">
        <f>IF(sensor_data[[#This Row],[HVAC Setting]]&lt;=2, "Low", IF(sensor_data[[#This Row],[HVAC Setting]]=3, "Normal", "High"))</f>
        <v>High</v>
      </c>
      <c r="M2245">
        <v>13.12</v>
      </c>
      <c r="N2245">
        <v>13.12</v>
      </c>
      <c r="O2245">
        <f>(sensor_data[[#This Row],[Energy Consumption]]-AVERAGE(sensor_data[Energy Consumption]))/_xlfn.STDEV.P(sensor_data[Energy Consumption])</f>
        <v>-9.6299463416161649E-2</v>
      </c>
      <c r="P2245" t="str">
        <f>IF(ABS(sensor_data[[#This Row],[z_zcore]])&gt;3, "Outlier", "Normal")</f>
        <v>Normal</v>
      </c>
      <c r="Q2245">
        <f>AVERAGEIF(sensor_data[Unit ID], sensor_data[[#This Row],[Unit ID]], sensor_data[EC])</f>
        <v>18.22</v>
      </c>
      <c r="R2245">
        <f>IF(ISBLANK(sensor_data[[#This Row],[EC]]), sensor_data[[#This Row],[average]], sensor_data[[#This Row],[EC]])</f>
        <v>13.12</v>
      </c>
      <c r="S2245" t="str">
        <f>IF(sensor_data[[#This Row],[Filled Energy Consumption]]&gt;AVERAGE(sensor_data[Filled Energy Consumption]), "High", "Low")</f>
        <v>Low</v>
      </c>
      <c r="T2245" t="s">
        <v>336</v>
      </c>
      <c r="U2245" t="b">
        <v>0</v>
      </c>
      <c r="V2245">
        <v>14</v>
      </c>
      <c r="W2245">
        <v>0</v>
      </c>
      <c r="X2245" t="s">
        <v>14</v>
      </c>
    </row>
    <row r="2246" spans="1:24" x14ac:dyDescent="0.3">
      <c r="A2246" s="1">
        <v>45422.786886574075</v>
      </c>
      <c r="B2246" s="1" t="str">
        <f>TEXT(sensor_data[[#This Row],[Timestamp]], "MMMM")</f>
        <v>May</v>
      </c>
      <c r="C22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46" s="2">
        <f>MONTH(sensor_data[[#This Row],[Timestamp]])</f>
        <v>5</v>
      </c>
      <c r="E2246" s="2">
        <f>DAY(sensor_data[[#This Row],[Timestamp]])</f>
        <v>10</v>
      </c>
      <c r="F2246" t="s">
        <v>605</v>
      </c>
      <c r="H2246">
        <v>70.7</v>
      </c>
      <c r="I2246">
        <v>47.2</v>
      </c>
      <c r="J2246" t="b">
        <v>1</v>
      </c>
      <c r="K2246">
        <v>5</v>
      </c>
      <c r="L2246" t="str">
        <f>IF(sensor_data[[#This Row],[HVAC Setting]]&lt;=2, "Low", IF(sensor_data[[#This Row],[HVAC Setting]]=3, "Normal", "High"))</f>
        <v>High</v>
      </c>
      <c r="M2246">
        <v>30.3</v>
      </c>
      <c r="N2246">
        <v>30.3</v>
      </c>
      <c r="O2246">
        <f>(sensor_data[[#This Row],[Energy Consumption]]-AVERAGE(sensor_data[Energy Consumption]))/_xlfn.STDEV.P(sensor_data[Energy Consumption])</f>
        <v>0.10347504005520419</v>
      </c>
      <c r="P2246" t="str">
        <f>IF(ABS(sensor_data[[#This Row],[z_zcore]])&gt;3, "Outlier", "Normal")</f>
        <v>Normal</v>
      </c>
      <c r="Q2246">
        <f>AVERAGEIF(sensor_data[Unit ID], sensor_data[[#This Row],[Unit ID]], sensor_data[EC])</f>
        <v>18.22</v>
      </c>
      <c r="R2246">
        <f>IF(ISBLANK(sensor_data[[#This Row],[EC]]), sensor_data[[#This Row],[average]], sensor_data[[#This Row],[EC]])</f>
        <v>30.3</v>
      </c>
      <c r="S2246" t="str">
        <f>IF(sensor_data[[#This Row],[Filled Energy Consumption]]&gt;AVERAGE(sensor_data[Filled Energy Consumption]), "High", "Low")</f>
        <v>High</v>
      </c>
      <c r="T2246" t="s">
        <v>564</v>
      </c>
      <c r="U2246" t="b">
        <v>1</v>
      </c>
      <c r="V2246">
        <v>20</v>
      </c>
      <c r="W2246">
        <v>1</v>
      </c>
      <c r="X2246" t="s">
        <v>17</v>
      </c>
    </row>
    <row r="2247" spans="1:24" x14ac:dyDescent="0.3">
      <c r="A2247" s="1">
        <v>45543.398310185185</v>
      </c>
      <c r="B2247" s="1" t="str">
        <f>TEXT(sensor_data[[#This Row],[Timestamp]], "MMMM")</f>
        <v>September</v>
      </c>
      <c r="C22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47" s="2">
        <f>MONTH(sensor_data[[#This Row],[Timestamp]])</f>
        <v>9</v>
      </c>
      <c r="E2247" s="2">
        <f>DAY(sensor_data[[#This Row],[Timestamp]])</f>
        <v>8</v>
      </c>
      <c r="F2247" t="s">
        <v>605</v>
      </c>
      <c r="H2247">
        <v>68.5</v>
      </c>
      <c r="I2247">
        <v>45.3</v>
      </c>
      <c r="J2247" t="b">
        <v>0</v>
      </c>
      <c r="K2247">
        <v>3.5</v>
      </c>
      <c r="L2247" t="str">
        <f>IF(sensor_data[[#This Row],[HVAC Setting]]&lt;=2, "Low", IF(sensor_data[[#This Row],[HVAC Setting]]=3, "Normal", "High"))</f>
        <v>High</v>
      </c>
      <c r="M2247">
        <v>18.38</v>
      </c>
      <c r="N2247">
        <v>18.38</v>
      </c>
      <c r="O2247">
        <f>(sensor_data[[#This Row],[Energy Consumption]]-AVERAGE(sensor_data[Energy Consumption]))/_xlfn.STDEV.P(sensor_data[Energy Consumption])</f>
        <v>-3.513451066532438E-2</v>
      </c>
      <c r="P2247" t="str">
        <f>IF(ABS(sensor_data[[#This Row],[z_zcore]])&gt;3, "Outlier", "Normal")</f>
        <v>Normal</v>
      </c>
      <c r="Q2247">
        <f>AVERAGEIF(sensor_data[Unit ID], sensor_data[[#This Row],[Unit ID]], sensor_data[EC])</f>
        <v>18.22</v>
      </c>
      <c r="R2247">
        <f>IF(ISBLANK(sensor_data[[#This Row],[EC]]), sensor_data[[#This Row],[average]], sensor_data[[#This Row],[EC]])</f>
        <v>18.38</v>
      </c>
      <c r="S2247" t="str">
        <f>IF(sensor_data[[#This Row],[Filled Energy Consumption]]&gt;AVERAGE(sensor_data[Filled Energy Consumption]), "High", "Low")</f>
        <v>High</v>
      </c>
      <c r="T2247" t="s">
        <v>193</v>
      </c>
      <c r="U2247" t="b">
        <v>0</v>
      </c>
      <c r="V2247">
        <v>13</v>
      </c>
      <c r="W2247">
        <v>0</v>
      </c>
      <c r="X2247" t="s">
        <v>19</v>
      </c>
    </row>
    <row r="2248" spans="1:24" x14ac:dyDescent="0.3">
      <c r="A2248" s="1">
        <v>45292.248796296299</v>
      </c>
      <c r="B2248" s="1" t="str">
        <f>TEXT(sensor_data[[#This Row],[Timestamp]], "MMMM")</f>
        <v>January</v>
      </c>
      <c r="C22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48" s="2">
        <f>MONTH(sensor_data[[#This Row],[Timestamp]])</f>
        <v>1</v>
      </c>
      <c r="E2248" s="2">
        <f>DAY(sensor_data[[#This Row],[Timestamp]])</f>
        <v>1</v>
      </c>
      <c r="F2248" t="s">
        <v>605</v>
      </c>
      <c r="H2248">
        <v>48.7</v>
      </c>
      <c r="I2248">
        <v>38.700000000000003</v>
      </c>
      <c r="J2248" t="b">
        <v>1</v>
      </c>
      <c r="K2248">
        <v>4.5</v>
      </c>
      <c r="L2248" t="str">
        <f>IF(sensor_data[[#This Row],[HVAC Setting]]&lt;=2, "Low", IF(sensor_data[[#This Row],[HVAC Setting]]=3, "Normal", "High"))</f>
        <v>High</v>
      </c>
      <c r="M2248">
        <v>28.29</v>
      </c>
      <c r="N2248">
        <v>28.29</v>
      </c>
      <c r="O2248">
        <f>(sensor_data[[#This Row],[Energy Consumption]]-AVERAGE(sensor_data[Energy Consumption]))/_xlfn.STDEV.P(sensor_data[Energy Consumption])</f>
        <v>8.0102120848135186E-2</v>
      </c>
      <c r="P2248" t="str">
        <f>IF(ABS(sensor_data[[#This Row],[z_zcore]])&gt;3, "Outlier", "Normal")</f>
        <v>Normal</v>
      </c>
      <c r="Q2248">
        <f>AVERAGEIF(sensor_data[Unit ID], sensor_data[[#This Row],[Unit ID]], sensor_data[EC])</f>
        <v>18.22</v>
      </c>
      <c r="R2248">
        <f>IF(ISBLANK(sensor_data[[#This Row],[EC]]), sensor_data[[#This Row],[average]], sensor_data[[#This Row],[EC]])</f>
        <v>28.29</v>
      </c>
      <c r="S2248" t="str">
        <f>IF(sensor_data[[#This Row],[Filled Energy Consumption]]&gt;AVERAGE(sensor_data[Filled Energy Consumption]), "High", "Low")</f>
        <v>High</v>
      </c>
      <c r="T2248" t="s">
        <v>93</v>
      </c>
      <c r="U2248" t="b">
        <v>1</v>
      </c>
      <c r="V2248">
        <v>19</v>
      </c>
      <c r="W2248">
        <v>1</v>
      </c>
      <c r="X2248" t="s">
        <v>14</v>
      </c>
    </row>
    <row r="2249" spans="1:24" x14ac:dyDescent="0.3">
      <c r="A2249" s="1">
        <v>45561.680937500001</v>
      </c>
      <c r="B2249" s="1" t="str">
        <f>TEXT(sensor_data[[#This Row],[Timestamp]], "MMMM")</f>
        <v>September</v>
      </c>
      <c r="C22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49" s="2">
        <f>MONTH(sensor_data[[#This Row],[Timestamp]])</f>
        <v>9</v>
      </c>
      <c r="E2249" s="2">
        <f>DAY(sensor_data[[#This Row],[Timestamp]])</f>
        <v>26</v>
      </c>
      <c r="F2249" t="s">
        <v>605</v>
      </c>
      <c r="H2249">
        <v>59.4</v>
      </c>
      <c r="I2249">
        <v>59</v>
      </c>
      <c r="J2249" t="b">
        <v>0</v>
      </c>
      <c r="K2249">
        <v>2</v>
      </c>
      <c r="L2249" t="str">
        <f>IF(sensor_data[[#This Row],[HVAC Setting]]&lt;=2, "Low", IF(sensor_data[[#This Row],[HVAC Setting]]=3, "Normal", "High"))</f>
        <v>Low</v>
      </c>
      <c r="O2249">
        <f>(sensor_data[[#This Row],[Energy Consumption]]-AVERAGE(sensor_data[Energy Consumption]))/_xlfn.STDEV.P(sensor_data[Energy Consumption])</f>
        <v>-0.24886299575285079</v>
      </c>
      <c r="P2249" t="str">
        <f>IF(ABS(sensor_data[[#This Row],[z_zcore]])&gt;3, "Outlier", "Normal")</f>
        <v>Normal</v>
      </c>
      <c r="Q2249">
        <f>AVERAGEIF(sensor_data[Unit ID], sensor_data[[#This Row],[Unit ID]], sensor_data[EC])</f>
        <v>18.22</v>
      </c>
      <c r="R2249">
        <f>IF(ISBLANK(sensor_data[[#This Row],[EC]]), sensor_data[[#This Row],[average]], sensor_data[[#This Row],[EC]])</f>
        <v>18.22</v>
      </c>
      <c r="S2249" t="str">
        <f>IF(sensor_data[[#This Row],[Filled Energy Consumption]]&gt;AVERAGE(sensor_data[Filled Energy Consumption]), "High", "Low")</f>
        <v>High</v>
      </c>
      <c r="T2249" t="s">
        <v>220</v>
      </c>
      <c r="U2249" t="b">
        <v>0</v>
      </c>
      <c r="V2249">
        <v>8</v>
      </c>
      <c r="W2249">
        <v>0</v>
      </c>
      <c r="X2249" t="s">
        <v>14</v>
      </c>
    </row>
    <row r="2250" spans="1:24" x14ac:dyDescent="0.3">
      <c r="A2250" s="1">
        <v>45576.226134259261</v>
      </c>
      <c r="B2250" s="1" t="str">
        <f>TEXT(sensor_data[[#This Row],[Timestamp]], "MMMM")</f>
        <v>October</v>
      </c>
      <c r="C22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50" s="2">
        <f>MONTH(sensor_data[[#This Row],[Timestamp]])</f>
        <v>10</v>
      </c>
      <c r="E2250" s="2">
        <f>DAY(sensor_data[[#This Row],[Timestamp]])</f>
        <v>11</v>
      </c>
      <c r="F2250" t="s">
        <v>605</v>
      </c>
      <c r="H2250">
        <v>69.400000000000006</v>
      </c>
      <c r="I2250">
        <v>42.2</v>
      </c>
      <c r="J2250" t="b">
        <v>0</v>
      </c>
      <c r="K2250">
        <v>2</v>
      </c>
      <c r="L2250" t="str">
        <f>IF(sensor_data[[#This Row],[HVAC Setting]]&lt;=2, "Low", IF(sensor_data[[#This Row],[HVAC Setting]]=3, "Normal", "High"))</f>
        <v>Low</v>
      </c>
      <c r="M2250">
        <v>10</v>
      </c>
      <c r="N2250">
        <v>10</v>
      </c>
      <c r="O2250">
        <f>(sensor_data[[#This Row],[Energy Consumption]]-AVERAGE(sensor_data[Energy Consumption]))/_xlfn.STDEV.P(sensor_data[Energy Consumption])</f>
        <v>-0.13257981561817916</v>
      </c>
      <c r="P2250" t="str">
        <f>IF(ABS(sensor_data[[#This Row],[z_zcore]])&gt;3, "Outlier", "Normal")</f>
        <v>Normal</v>
      </c>
      <c r="Q2250">
        <f>AVERAGEIF(sensor_data[Unit ID], sensor_data[[#This Row],[Unit ID]], sensor_data[EC])</f>
        <v>18.22</v>
      </c>
      <c r="R2250">
        <f>IF(ISBLANK(sensor_data[[#This Row],[EC]]), sensor_data[[#This Row],[average]], sensor_data[[#This Row],[EC]])</f>
        <v>10</v>
      </c>
      <c r="S2250" t="str">
        <f>IF(sensor_data[[#This Row],[Filled Energy Consumption]]&gt;AVERAGE(sensor_data[Filled Energy Consumption]), "High", "Low")</f>
        <v>Low</v>
      </c>
      <c r="T2250" t="s">
        <v>337</v>
      </c>
      <c r="U2250" t="b">
        <v>0</v>
      </c>
      <c r="V2250">
        <v>8</v>
      </c>
      <c r="W2250">
        <v>0</v>
      </c>
      <c r="X2250" t="s">
        <v>17</v>
      </c>
    </row>
    <row r="2251" spans="1:24" x14ac:dyDescent="0.3">
      <c r="A2251" s="1">
        <v>45427.983831018515</v>
      </c>
      <c r="B2251" s="1" t="str">
        <f>TEXT(sensor_data[[#This Row],[Timestamp]], "MMMM")</f>
        <v>May</v>
      </c>
      <c r="C22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51" s="2">
        <f>MONTH(sensor_data[[#This Row],[Timestamp]])</f>
        <v>5</v>
      </c>
      <c r="E2251" s="2">
        <f>DAY(sensor_data[[#This Row],[Timestamp]])</f>
        <v>15</v>
      </c>
      <c r="F2251" t="s">
        <v>605</v>
      </c>
      <c r="H2251">
        <v>58</v>
      </c>
      <c r="I2251">
        <v>33.4</v>
      </c>
      <c r="J2251" t="b">
        <v>0</v>
      </c>
      <c r="K2251">
        <v>1</v>
      </c>
      <c r="L2251" t="str">
        <f>IF(sensor_data[[#This Row],[HVAC Setting]]&lt;=2, "Low", IF(sensor_data[[#This Row],[HVAC Setting]]=3, "Normal", "High"))</f>
        <v>Low</v>
      </c>
      <c r="M2251">
        <v>6</v>
      </c>
      <c r="N2251">
        <v>6</v>
      </c>
      <c r="O2251">
        <f>(sensor_data[[#This Row],[Energy Consumption]]-AVERAGE(sensor_data[Energy Consumption]))/_xlfn.STDEV.P(sensor_data[Energy Consumption])</f>
        <v>-0.17909308767204782</v>
      </c>
      <c r="P2251" t="str">
        <f>IF(ABS(sensor_data[[#This Row],[z_zcore]])&gt;3, "Outlier", "Normal")</f>
        <v>Normal</v>
      </c>
      <c r="Q2251">
        <f>AVERAGEIF(sensor_data[Unit ID], sensor_data[[#This Row],[Unit ID]], sensor_data[EC])</f>
        <v>18.22</v>
      </c>
      <c r="R2251">
        <f>IF(ISBLANK(sensor_data[[#This Row],[EC]]), sensor_data[[#This Row],[average]], sensor_data[[#This Row],[EC]])</f>
        <v>6</v>
      </c>
      <c r="S2251" t="str">
        <f>IF(sensor_data[[#This Row],[Filled Energy Consumption]]&gt;AVERAGE(sensor_data[Filled Energy Consumption]), "High", "Low")</f>
        <v>Low</v>
      </c>
      <c r="T2251" t="s">
        <v>375</v>
      </c>
      <c r="U2251" t="b">
        <v>0</v>
      </c>
      <c r="V2251">
        <v>12</v>
      </c>
      <c r="W2251">
        <v>0</v>
      </c>
      <c r="X2251" t="s">
        <v>17</v>
      </c>
    </row>
    <row r="2252" spans="1:24" x14ac:dyDescent="0.3">
      <c r="A2252" s="1">
        <v>45375.302430555559</v>
      </c>
      <c r="B2252" s="1" t="str">
        <f>TEXT(sensor_data[[#This Row],[Timestamp]], "MMMM")</f>
        <v>March</v>
      </c>
      <c r="C22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52" s="2">
        <f>MONTH(sensor_data[[#This Row],[Timestamp]])</f>
        <v>3</v>
      </c>
      <c r="E2252" s="2">
        <f>DAY(sensor_data[[#This Row],[Timestamp]])</f>
        <v>24</v>
      </c>
      <c r="F2252" t="s">
        <v>605</v>
      </c>
      <c r="H2252">
        <v>77.7</v>
      </c>
      <c r="I2252">
        <v>53</v>
      </c>
      <c r="J2252" t="b">
        <v>1</v>
      </c>
      <c r="K2252">
        <v>4.5</v>
      </c>
      <c r="L2252" t="str">
        <f>IF(sensor_data[[#This Row],[HVAC Setting]]&lt;=2, "Low", IF(sensor_data[[#This Row],[HVAC Setting]]=3, "Normal", "High"))</f>
        <v>High</v>
      </c>
      <c r="M2252">
        <v>26.16</v>
      </c>
      <c r="N2252">
        <v>26.16</v>
      </c>
      <c r="O2252">
        <f>(sensor_data[[#This Row],[Energy Consumption]]-AVERAGE(sensor_data[Energy Consumption]))/_xlfn.STDEV.P(sensor_data[Energy Consumption])</f>
        <v>5.533380347945014E-2</v>
      </c>
      <c r="P2252" t="str">
        <f>IF(ABS(sensor_data[[#This Row],[z_zcore]])&gt;3, "Outlier", "Normal")</f>
        <v>Normal</v>
      </c>
      <c r="Q2252">
        <f>AVERAGEIF(sensor_data[Unit ID], sensor_data[[#This Row],[Unit ID]], sensor_data[EC])</f>
        <v>18.22</v>
      </c>
      <c r="R2252">
        <f>IF(ISBLANK(sensor_data[[#This Row],[EC]]), sensor_data[[#This Row],[average]], sensor_data[[#This Row],[EC]])</f>
        <v>26.16</v>
      </c>
      <c r="S2252" t="str">
        <f>IF(sensor_data[[#This Row],[Filled Energy Consumption]]&gt;AVERAGE(sensor_data[Filled Energy Consumption]), "High", "Low")</f>
        <v>High</v>
      </c>
      <c r="T2252" t="s">
        <v>40</v>
      </c>
      <c r="U2252" t="b">
        <v>1</v>
      </c>
      <c r="V2252">
        <v>6</v>
      </c>
      <c r="W2252">
        <v>1</v>
      </c>
      <c r="X2252" t="s">
        <v>17</v>
      </c>
    </row>
    <row r="2253" spans="1:24" x14ac:dyDescent="0.3">
      <c r="A2253" s="1">
        <v>45310.801354166666</v>
      </c>
      <c r="B2253" s="1" t="str">
        <f>TEXT(sensor_data[[#This Row],[Timestamp]], "MMMM")</f>
        <v>January</v>
      </c>
      <c r="C22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53" s="2">
        <f>MONTH(sensor_data[[#This Row],[Timestamp]])</f>
        <v>1</v>
      </c>
      <c r="E2253" s="2">
        <f>DAY(sensor_data[[#This Row],[Timestamp]])</f>
        <v>19</v>
      </c>
      <c r="F2253" t="s">
        <v>605</v>
      </c>
      <c r="H2253">
        <v>52.7</v>
      </c>
      <c r="I2253">
        <v>30.6</v>
      </c>
      <c r="J2253" t="b">
        <v>1</v>
      </c>
      <c r="K2253">
        <v>5</v>
      </c>
      <c r="L2253" t="str">
        <f>IF(sensor_data[[#This Row],[HVAC Setting]]&lt;=2, "Low", IF(sensor_data[[#This Row],[HVAC Setting]]=3, "Normal", "High"))</f>
        <v>High</v>
      </c>
      <c r="M2253">
        <v>30.43</v>
      </c>
      <c r="N2253">
        <v>30.43</v>
      </c>
      <c r="O2253">
        <f>(sensor_data[[#This Row],[Energy Consumption]]-AVERAGE(sensor_data[Energy Consumption]))/_xlfn.STDEV.P(sensor_data[Energy Consumption])</f>
        <v>0.10498672139695492</v>
      </c>
      <c r="P2253" t="str">
        <f>IF(ABS(sensor_data[[#This Row],[z_zcore]])&gt;3, "Outlier", "Normal")</f>
        <v>Normal</v>
      </c>
      <c r="Q2253">
        <f>AVERAGEIF(sensor_data[Unit ID], sensor_data[[#This Row],[Unit ID]], sensor_data[EC])</f>
        <v>18.22</v>
      </c>
      <c r="R2253">
        <f>IF(ISBLANK(sensor_data[[#This Row],[EC]]), sensor_data[[#This Row],[average]], sensor_data[[#This Row],[EC]])</f>
        <v>30.43</v>
      </c>
      <c r="S2253" t="str">
        <f>IF(sensor_data[[#This Row],[Filled Energy Consumption]]&gt;AVERAGE(sensor_data[Filled Energy Consumption]), "High", "Low")</f>
        <v>High</v>
      </c>
      <c r="T2253" t="s">
        <v>418</v>
      </c>
      <c r="U2253" t="b">
        <v>1</v>
      </c>
      <c r="V2253">
        <v>20</v>
      </c>
      <c r="W2253">
        <v>1</v>
      </c>
      <c r="X2253" t="s">
        <v>14</v>
      </c>
    </row>
    <row r="2254" spans="1:24" x14ac:dyDescent="0.3">
      <c r="A2254" s="1">
        <v>45374.5003125</v>
      </c>
      <c r="B2254" s="1" t="str">
        <f>TEXT(sensor_data[[#This Row],[Timestamp]], "MMMM")</f>
        <v>March</v>
      </c>
      <c r="C22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54" s="2">
        <f>MONTH(sensor_data[[#This Row],[Timestamp]])</f>
        <v>3</v>
      </c>
      <c r="E2254" s="2">
        <f>DAY(sensor_data[[#This Row],[Timestamp]])</f>
        <v>23</v>
      </c>
      <c r="F2254" t="s">
        <v>605</v>
      </c>
      <c r="H2254">
        <v>61.3</v>
      </c>
      <c r="I2254">
        <v>52.6</v>
      </c>
      <c r="J2254" t="b">
        <v>0</v>
      </c>
      <c r="K2254">
        <v>1.5</v>
      </c>
      <c r="L2254" t="str">
        <f>IF(sensor_data[[#This Row],[HVAC Setting]]&lt;=2, "Low", IF(sensor_data[[#This Row],[HVAC Setting]]=3, "Normal", "High"))</f>
        <v>Low</v>
      </c>
      <c r="M2254">
        <v>8.93</v>
      </c>
      <c r="N2254">
        <v>8.93</v>
      </c>
      <c r="O2254">
        <f>(sensor_data[[#This Row],[Energy Consumption]]-AVERAGE(sensor_data[Energy Consumption]))/_xlfn.STDEV.P(sensor_data[Energy Consumption])</f>
        <v>-0.14502211589258904</v>
      </c>
      <c r="P2254" t="str">
        <f>IF(ABS(sensor_data[[#This Row],[z_zcore]])&gt;3, "Outlier", "Normal")</f>
        <v>Normal</v>
      </c>
      <c r="Q2254">
        <f>AVERAGEIF(sensor_data[Unit ID], sensor_data[[#This Row],[Unit ID]], sensor_data[EC])</f>
        <v>18.22</v>
      </c>
      <c r="R2254">
        <f>IF(ISBLANK(sensor_data[[#This Row],[EC]]), sensor_data[[#This Row],[average]], sensor_data[[#This Row],[EC]])</f>
        <v>8.93</v>
      </c>
      <c r="S2254" t="str">
        <f>IF(sensor_data[[#This Row],[Filled Energy Consumption]]&gt;AVERAGE(sensor_data[Filled Energy Consumption]), "High", "Low")</f>
        <v>Low</v>
      </c>
      <c r="T2254" t="s">
        <v>60</v>
      </c>
      <c r="U2254" t="b">
        <v>0</v>
      </c>
      <c r="V2254">
        <v>10</v>
      </c>
      <c r="W2254">
        <v>1</v>
      </c>
      <c r="X2254" t="s">
        <v>17</v>
      </c>
    </row>
    <row r="2255" spans="1:24" x14ac:dyDescent="0.3">
      <c r="A2255" s="1">
        <v>45542.174814814818</v>
      </c>
      <c r="B2255" s="1" t="str">
        <f>TEXT(sensor_data[[#This Row],[Timestamp]], "MMMM")</f>
        <v>September</v>
      </c>
      <c r="C22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55" s="2">
        <f>MONTH(sensor_data[[#This Row],[Timestamp]])</f>
        <v>9</v>
      </c>
      <c r="E2255" s="2">
        <f>DAY(sensor_data[[#This Row],[Timestamp]])</f>
        <v>7</v>
      </c>
      <c r="F2255" t="s">
        <v>605</v>
      </c>
      <c r="H2255">
        <v>69.099999999999994</v>
      </c>
      <c r="I2255">
        <v>52.7</v>
      </c>
      <c r="J2255" t="b">
        <v>1</v>
      </c>
      <c r="K2255">
        <v>2.5</v>
      </c>
      <c r="L2255" t="str">
        <f>IF(sensor_data[[#This Row],[HVAC Setting]]&lt;=2, "Low", IF(sensor_data[[#This Row],[HVAC Setting]]=3, "Normal", "High"))</f>
        <v>High</v>
      </c>
      <c r="M2255">
        <v>15.82</v>
      </c>
      <c r="N2255">
        <v>15.82</v>
      </c>
      <c r="O2255">
        <f>(sensor_data[[#This Row],[Energy Consumption]]-AVERAGE(sensor_data[Energy Consumption]))/_xlfn.STDEV.P(sensor_data[Energy Consumption])</f>
        <v>-6.4903004779800294E-2</v>
      </c>
      <c r="P2255" t="str">
        <f>IF(ABS(sensor_data[[#This Row],[z_zcore]])&gt;3, "Outlier", "Normal")</f>
        <v>Normal</v>
      </c>
      <c r="Q2255">
        <f>AVERAGEIF(sensor_data[Unit ID], sensor_data[[#This Row],[Unit ID]], sensor_data[EC])</f>
        <v>18.22</v>
      </c>
      <c r="R2255">
        <f>IF(ISBLANK(sensor_data[[#This Row],[EC]]), sensor_data[[#This Row],[average]], sensor_data[[#This Row],[EC]])</f>
        <v>15.82</v>
      </c>
      <c r="S2255" t="str">
        <f>IF(sensor_data[[#This Row],[Filled Energy Consumption]]&gt;AVERAGE(sensor_data[Filled Energy Consumption]), "High", "Low")</f>
        <v>Low</v>
      </c>
      <c r="T2255" t="s">
        <v>217</v>
      </c>
      <c r="U2255" t="b">
        <v>1</v>
      </c>
      <c r="V2255">
        <v>14</v>
      </c>
      <c r="W2255">
        <v>1</v>
      </c>
      <c r="X2255" t="s">
        <v>17</v>
      </c>
    </row>
    <row r="2256" spans="1:24" x14ac:dyDescent="0.3">
      <c r="A2256" s="1">
        <v>45654.552118055559</v>
      </c>
      <c r="B2256" s="1" t="str">
        <f>TEXT(sensor_data[[#This Row],[Timestamp]], "MMMM")</f>
        <v>December</v>
      </c>
      <c r="C22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56" s="2">
        <f>MONTH(sensor_data[[#This Row],[Timestamp]])</f>
        <v>12</v>
      </c>
      <c r="E2256" s="2">
        <f>DAY(sensor_data[[#This Row],[Timestamp]])</f>
        <v>28</v>
      </c>
      <c r="F2256" t="s">
        <v>605</v>
      </c>
      <c r="H2256">
        <v>53.8</v>
      </c>
      <c r="I2256">
        <v>32.5</v>
      </c>
      <c r="J2256" t="b">
        <v>0</v>
      </c>
      <c r="K2256">
        <v>2.5</v>
      </c>
      <c r="L2256" t="str">
        <f>IF(sensor_data[[#This Row],[HVAC Setting]]&lt;=2, "Low", IF(sensor_data[[#This Row],[HVAC Setting]]=3, "Normal", "High"))</f>
        <v>High</v>
      </c>
      <c r="M2256">
        <v>14.18</v>
      </c>
      <c r="N2256">
        <v>14.18</v>
      </c>
      <c r="O2256">
        <f>(sensor_data[[#This Row],[Energy Consumption]]-AVERAGE(sensor_data[Energy Consumption]))/_xlfn.STDEV.P(sensor_data[Energy Consumption])</f>
        <v>-8.3973446321886441E-2</v>
      </c>
      <c r="P2256" t="str">
        <f>IF(ABS(sensor_data[[#This Row],[z_zcore]])&gt;3, "Outlier", "Normal")</f>
        <v>Normal</v>
      </c>
      <c r="Q2256">
        <f>AVERAGEIF(sensor_data[Unit ID], sensor_data[[#This Row],[Unit ID]], sensor_data[EC])</f>
        <v>18.22</v>
      </c>
      <c r="R2256">
        <f>IF(ISBLANK(sensor_data[[#This Row],[EC]]), sensor_data[[#This Row],[average]], sensor_data[[#This Row],[EC]])</f>
        <v>14.18</v>
      </c>
      <c r="S2256" t="str">
        <f>IF(sensor_data[[#This Row],[Filled Energy Consumption]]&gt;AVERAGE(sensor_data[Filled Energy Consumption]), "High", "Low")</f>
        <v>Low</v>
      </c>
      <c r="T2256" t="s">
        <v>33</v>
      </c>
      <c r="U2256" t="b">
        <v>0</v>
      </c>
      <c r="V2256">
        <v>14</v>
      </c>
      <c r="W2256">
        <v>0</v>
      </c>
      <c r="X2256" t="s">
        <v>17</v>
      </c>
    </row>
    <row r="2257" spans="1:24" x14ac:dyDescent="0.3">
      <c r="A2257" s="1">
        <v>45635.180856481478</v>
      </c>
      <c r="B2257" s="1" t="str">
        <f>TEXT(sensor_data[[#This Row],[Timestamp]], "MMMM")</f>
        <v>December</v>
      </c>
      <c r="C22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57" s="2">
        <f>MONTH(sensor_data[[#This Row],[Timestamp]])</f>
        <v>12</v>
      </c>
      <c r="E2257" s="2">
        <f>DAY(sensor_data[[#This Row],[Timestamp]])</f>
        <v>9</v>
      </c>
      <c r="F2257" t="s">
        <v>605</v>
      </c>
      <c r="H2257">
        <v>50.4</v>
      </c>
      <c r="I2257">
        <v>34.5</v>
      </c>
      <c r="J2257" t="b">
        <v>0</v>
      </c>
      <c r="K2257">
        <v>2</v>
      </c>
      <c r="L2257" t="str">
        <f>IF(sensor_data[[#This Row],[HVAC Setting]]&lt;=2, "Low", IF(sensor_data[[#This Row],[HVAC Setting]]=3, "Normal", "High"))</f>
        <v>Low</v>
      </c>
      <c r="M2257">
        <v>10</v>
      </c>
      <c r="N2257">
        <v>10</v>
      </c>
      <c r="O2257">
        <f>(sensor_data[[#This Row],[Energy Consumption]]-AVERAGE(sensor_data[Energy Consumption]))/_xlfn.STDEV.P(sensor_data[Energy Consumption])</f>
        <v>-0.13257981561817916</v>
      </c>
      <c r="P2257" t="str">
        <f>IF(ABS(sensor_data[[#This Row],[z_zcore]])&gt;3, "Outlier", "Normal")</f>
        <v>Normal</v>
      </c>
      <c r="Q2257">
        <f>AVERAGEIF(sensor_data[Unit ID], sensor_data[[#This Row],[Unit ID]], sensor_data[EC])</f>
        <v>18.22</v>
      </c>
      <c r="R2257">
        <f>IF(ISBLANK(sensor_data[[#This Row],[EC]]), sensor_data[[#This Row],[average]], sensor_data[[#This Row],[EC]])</f>
        <v>10</v>
      </c>
      <c r="S2257" t="str">
        <f>IF(sensor_data[[#This Row],[Filled Energy Consumption]]&gt;AVERAGE(sensor_data[Filled Energy Consumption]), "High", "Low")</f>
        <v>Low</v>
      </c>
      <c r="T2257" t="s">
        <v>157</v>
      </c>
      <c r="U2257" t="b">
        <v>0</v>
      </c>
      <c r="V2257">
        <v>22</v>
      </c>
      <c r="W2257">
        <v>0</v>
      </c>
      <c r="X2257" t="s">
        <v>19</v>
      </c>
    </row>
    <row r="2258" spans="1:24" x14ac:dyDescent="0.3">
      <c r="A2258" s="1">
        <v>45526.474618055552</v>
      </c>
      <c r="B2258" s="1" t="str">
        <f>TEXT(sensor_data[[#This Row],[Timestamp]], "MMMM")</f>
        <v>August</v>
      </c>
      <c r="C22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58" s="2">
        <f>MONTH(sensor_data[[#This Row],[Timestamp]])</f>
        <v>8</v>
      </c>
      <c r="E2258" s="2">
        <f>DAY(sensor_data[[#This Row],[Timestamp]])</f>
        <v>22</v>
      </c>
      <c r="F2258" t="s">
        <v>605</v>
      </c>
      <c r="H2258">
        <v>95.7</v>
      </c>
      <c r="I2258">
        <v>59.3</v>
      </c>
      <c r="J2258" t="b">
        <v>0</v>
      </c>
      <c r="K2258">
        <v>4</v>
      </c>
      <c r="L2258" t="str">
        <f>IF(sensor_data[[#This Row],[HVAC Setting]]&lt;=2, "Low", IF(sensor_data[[#This Row],[HVAC Setting]]=3, "Normal", "High"))</f>
        <v>High</v>
      </c>
      <c r="M2258">
        <v>23</v>
      </c>
      <c r="N2258">
        <v>23</v>
      </c>
      <c r="O2258">
        <f>(sensor_data[[#This Row],[Energy Consumption]]-AVERAGE(sensor_data[Energy Consumption]))/_xlfn.STDEV.P(sensor_data[Energy Consumption])</f>
        <v>1.8588318556893912E-2</v>
      </c>
      <c r="P2258" t="str">
        <f>IF(ABS(sensor_data[[#This Row],[z_zcore]])&gt;3, "Outlier", "Normal")</f>
        <v>Normal</v>
      </c>
      <c r="Q2258">
        <f>AVERAGEIF(sensor_data[Unit ID], sensor_data[[#This Row],[Unit ID]], sensor_data[EC])</f>
        <v>18.22</v>
      </c>
      <c r="R2258">
        <f>IF(ISBLANK(sensor_data[[#This Row],[EC]]), sensor_data[[#This Row],[average]], sensor_data[[#This Row],[EC]])</f>
        <v>23</v>
      </c>
      <c r="S2258" t="str">
        <f>IF(sensor_data[[#This Row],[Filled Energy Consumption]]&gt;AVERAGE(sensor_data[Filled Energy Consumption]), "High", "Low")</f>
        <v>High</v>
      </c>
      <c r="T2258" t="s">
        <v>186</v>
      </c>
      <c r="U2258" t="b">
        <v>0</v>
      </c>
      <c r="V2258">
        <v>15</v>
      </c>
      <c r="W2258">
        <v>0</v>
      </c>
      <c r="X2258" t="s">
        <v>17</v>
      </c>
    </row>
    <row r="2259" spans="1:24" x14ac:dyDescent="0.3">
      <c r="A2259" s="1">
        <v>45545.802754629629</v>
      </c>
      <c r="B2259" s="1" t="str">
        <f>TEXT(sensor_data[[#This Row],[Timestamp]], "MMMM")</f>
        <v>September</v>
      </c>
      <c r="C22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59" s="2">
        <f>MONTH(sensor_data[[#This Row],[Timestamp]])</f>
        <v>9</v>
      </c>
      <c r="E2259" s="2">
        <f>DAY(sensor_data[[#This Row],[Timestamp]])</f>
        <v>10</v>
      </c>
      <c r="F2259" t="s">
        <v>605</v>
      </c>
      <c r="H2259">
        <v>70</v>
      </c>
      <c r="I2259">
        <v>36.4</v>
      </c>
      <c r="J2259" t="b">
        <v>1</v>
      </c>
      <c r="K2259">
        <v>4</v>
      </c>
      <c r="L2259" t="str">
        <f>IF(sensor_data[[#This Row],[HVAC Setting]]&lt;=2, "Low", IF(sensor_data[[#This Row],[HVAC Setting]]=3, "Normal", "High"))</f>
        <v>High</v>
      </c>
      <c r="M2259">
        <v>23.9</v>
      </c>
      <c r="N2259">
        <v>23.9</v>
      </c>
      <c r="O2259">
        <f>(sensor_data[[#This Row],[Energy Consumption]]-AVERAGE(sensor_data[Energy Consumption]))/_xlfn.STDEV.P(sensor_data[Energy Consumption])</f>
        <v>2.9053804769014341E-2</v>
      </c>
      <c r="P2259" t="str">
        <f>IF(ABS(sensor_data[[#This Row],[z_zcore]])&gt;3, "Outlier", "Normal")</f>
        <v>Normal</v>
      </c>
      <c r="Q2259">
        <f>AVERAGEIF(sensor_data[Unit ID], sensor_data[[#This Row],[Unit ID]], sensor_data[EC])</f>
        <v>18.22</v>
      </c>
      <c r="R2259">
        <f>IF(ISBLANK(sensor_data[[#This Row],[EC]]), sensor_data[[#This Row],[average]], sensor_data[[#This Row],[EC]])</f>
        <v>23.9</v>
      </c>
      <c r="S2259" t="str">
        <f>IF(sensor_data[[#This Row],[Filled Energy Consumption]]&gt;AVERAGE(sensor_data[Filled Energy Consumption]), "High", "Low")</f>
        <v>High</v>
      </c>
      <c r="T2259" t="s">
        <v>552</v>
      </c>
      <c r="U2259" t="b">
        <v>1</v>
      </c>
      <c r="V2259">
        <v>4</v>
      </c>
      <c r="W2259">
        <v>1</v>
      </c>
      <c r="X2259" t="s">
        <v>14</v>
      </c>
    </row>
    <row r="2260" spans="1:24" x14ac:dyDescent="0.3">
      <c r="A2260" s="1">
        <v>45598.029629629629</v>
      </c>
      <c r="B2260" s="1" t="str">
        <f>TEXT(sensor_data[[#This Row],[Timestamp]], "MMMM")</f>
        <v>November</v>
      </c>
      <c r="C22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60" s="2">
        <f>MONTH(sensor_data[[#This Row],[Timestamp]])</f>
        <v>11</v>
      </c>
      <c r="E2260" s="2">
        <f>DAY(sensor_data[[#This Row],[Timestamp]])</f>
        <v>2</v>
      </c>
      <c r="F2260" t="s">
        <v>605</v>
      </c>
      <c r="H2260">
        <v>59.5</v>
      </c>
      <c r="I2260">
        <v>43.3</v>
      </c>
      <c r="J2260" t="b">
        <v>0</v>
      </c>
      <c r="K2260">
        <v>0.5</v>
      </c>
      <c r="L2260" t="str">
        <f>IF(sensor_data[[#This Row],[HVAC Setting]]&lt;=2, "Low", IF(sensor_data[[#This Row],[HVAC Setting]]=3, "Normal", "High"))</f>
        <v>Low</v>
      </c>
      <c r="M2260">
        <v>3.68</v>
      </c>
      <c r="N2260">
        <v>3.68</v>
      </c>
      <c r="O2260">
        <f>(sensor_data[[#This Row],[Energy Consumption]]-AVERAGE(sensor_data[Energy Consumption]))/_xlfn.STDEV.P(sensor_data[Energy Consumption])</f>
        <v>-0.20607078546329163</v>
      </c>
      <c r="P2260" t="str">
        <f>IF(ABS(sensor_data[[#This Row],[z_zcore]])&gt;3, "Outlier", "Normal")</f>
        <v>Normal</v>
      </c>
      <c r="Q2260">
        <f>AVERAGEIF(sensor_data[Unit ID], sensor_data[[#This Row],[Unit ID]], sensor_data[EC])</f>
        <v>18.22</v>
      </c>
      <c r="R2260">
        <f>IF(ISBLANK(sensor_data[[#This Row],[EC]]), sensor_data[[#This Row],[average]], sensor_data[[#This Row],[EC]])</f>
        <v>3.68</v>
      </c>
      <c r="S2260" t="str">
        <f>IF(sensor_data[[#This Row],[Filled Energy Consumption]]&gt;AVERAGE(sensor_data[Filled Energy Consumption]), "High", "Low")</f>
        <v>Low</v>
      </c>
      <c r="T2260" t="s">
        <v>341</v>
      </c>
      <c r="U2260" t="b">
        <v>0</v>
      </c>
      <c r="V2260">
        <v>23</v>
      </c>
      <c r="W2260">
        <v>0</v>
      </c>
      <c r="X2260" t="s">
        <v>14</v>
      </c>
    </row>
    <row r="2261" spans="1:24" x14ac:dyDescent="0.3">
      <c r="A2261" s="1">
        <v>45640.409212962964</v>
      </c>
      <c r="B2261" s="1" t="str">
        <f>TEXT(sensor_data[[#This Row],[Timestamp]], "MMMM")</f>
        <v>December</v>
      </c>
      <c r="C22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61" s="2">
        <f>MONTH(sensor_data[[#This Row],[Timestamp]])</f>
        <v>12</v>
      </c>
      <c r="E2261" s="2">
        <f>DAY(sensor_data[[#This Row],[Timestamp]])</f>
        <v>14</v>
      </c>
      <c r="F2261" t="s">
        <v>605</v>
      </c>
      <c r="H2261">
        <v>50.5</v>
      </c>
      <c r="I2261">
        <v>30.8</v>
      </c>
      <c r="J2261" t="b">
        <v>1</v>
      </c>
      <c r="K2261">
        <v>3.5</v>
      </c>
      <c r="L2261" t="str">
        <f>IF(sensor_data[[#This Row],[HVAC Setting]]&lt;=2, "Low", IF(sensor_data[[#This Row],[HVAC Setting]]=3, "Normal", "High"))</f>
        <v>High</v>
      </c>
      <c r="M2261">
        <v>21.36</v>
      </c>
      <c r="N2261">
        <v>21.36</v>
      </c>
      <c r="O2261">
        <f>(sensor_data[[#This Row],[Energy Consumption]]-AVERAGE(sensor_data[Energy Consumption]))/_xlfn.STDEV.P(sensor_data[Energy Consumption])</f>
        <v>-4.8212298519223712E-4</v>
      </c>
      <c r="P2261" t="str">
        <f>IF(ABS(sensor_data[[#This Row],[z_zcore]])&gt;3, "Outlier", "Normal")</f>
        <v>Normal</v>
      </c>
      <c r="Q2261">
        <f>AVERAGEIF(sensor_data[Unit ID], sensor_data[[#This Row],[Unit ID]], sensor_data[EC])</f>
        <v>18.22</v>
      </c>
      <c r="R2261">
        <f>IF(ISBLANK(sensor_data[[#This Row],[EC]]), sensor_data[[#This Row],[average]], sensor_data[[#This Row],[EC]])</f>
        <v>21.36</v>
      </c>
      <c r="S2261" t="str">
        <f>IF(sensor_data[[#This Row],[Filled Energy Consumption]]&gt;AVERAGE(sensor_data[Filled Energy Consumption]), "High", "Low")</f>
        <v>High</v>
      </c>
      <c r="T2261" t="s">
        <v>245</v>
      </c>
      <c r="U2261" t="b">
        <v>1</v>
      </c>
      <c r="V2261">
        <v>16</v>
      </c>
      <c r="W2261">
        <v>1</v>
      </c>
      <c r="X2261" t="s">
        <v>19</v>
      </c>
    </row>
    <row r="2262" spans="1:24" x14ac:dyDescent="0.3">
      <c r="A2262" s="1">
        <v>45514.262499999997</v>
      </c>
      <c r="B2262" s="1" t="str">
        <f>TEXT(sensor_data[[#This Row],[Timestamp]], "MMMM")</f>
        <v>August</v>
      </c>
      <c r="C22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62" s="2">
        <f>MONTH(sensor_data[[#This Row],[Timestamp]])</f>
        <v>8</v>
      </c>
      <c r="E2262" s="2">
        <f>DAY(sensor_data[[#This Row],[Timestamp]])</f>
        <v>10</v>
      </c>
      <c r="F2262" t="s">
        <v>558</v>
      </c>
      <c r="H2262">
        <v>86</v>
      </c>
      <c r="I2262">
        <v>65</v>
      </c>
      <c r="J2262" t="b">
        <v>1</v>
      </c>
      <c r="K2262">
        <v>4.5</v>
      </c>
      <c r="L2262" t="str">
        <f>IF(sensor_data[[#This Row],[HVAC Setting]]&lt;=2, "Low", IF(sensor_data[[#This Row],[HVAC Setting]]=3, "Normal", "High"))</f>
        <v>High</v>
      </c>
      <c r="M2262">
        <v>27.26</v>
      </c>
      <c r="N2262">
        <v>27.26</v>
      </c>
      <c r="O2262">
        <f>(sensor_data[[#This Row],[Energy Consumption]]-AVERAGE(sensor_data[Energy Consumption]))/_xlfn.STDEV.P(sensor_data[Energy Consumption])</f>
        <v>6.8124953294264032E-2</v>
      </c>
      <c r="P2262" t="str">
        <f>IF(ABS(sensor_data[[#This Row],[z_zcore]])&gt;3, "Outlier", "Normal")</f>
        <v>Normal</v>
      </c>
      <c r="Q2262">
        <f>AVERAGEIF(sensor_data[Unit ID], sensor_data[[#This Row],[Unit ID]], sensor_data[EC])</f>
        <v>18.581578947368417</v>
      </c>
      <c r="R2262">
        <f>IF(ISBLANK(sensor_data[[#This Row],[EC]]), sensor_data[[#This Row],[average]], sensor_data[[#This Row],[EC]])</f>
        <v>27.26</v>
      </c>
      <c r="S2262" t="str">
        <f>IF(sensor_data[[#This Row],[Filled Energy Consumption]]&gt;AVERAGE(sensor_data[Filled Energy Consumption]), "High", "Low")</f>
        <v>High</v>
      </c>
      <c r="T2262" t="s">
        <v>400</v>
      </c>
      <c r="U2262" t="b">
        <v>1</v>
      </c>
      <c r="V2262">
        <v>6</v>
      </c>
      <c r="W2262">
        <v>1</v>
      </c>
      <c r="X2262" t="s">
        <v>19</v>
      </c>
    </row>
    <row r="2263" spans="1:24" x14ac:dyDescent="0.3">
      <c r="A2263" s="1">
        <v>45641.756678240738</v>
      </c>
      <c r="B2263" s="1" t="str">
        <f>TEXT(sensor_data[[#This Row],[Timestamp]], "MMMM")</f>
        <v>December</v>
      </c>
      <c r="C22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63" s="2">
        <f>MONTH(sensor_data[[#This Row],[Timestamp]])</f>
        <v>12</v>
      </c>
      <c r="E2263" s="2">
        <f>DAY(sensor_data[[#This Row],[Timestamp]])</f>
        <v>15</v>
      </c>
      <c r="F2263" t="s">
        <v>558</v>
      </c>
      <c r="H2263">
        <v>57.6</v>
      </c>
      <c r="I2263">
        <v>31.2</v>
      </c>
      <c r="J2263" t="b">
        <v>1</v>
      </c>
      <c r="K2263">
        <v>5</v>
      </c>
      <c r="L2263" t="str">
        <f>IF(sensor_data[[#This Row],[HVAC Setting]]&lt;=2, "Low", IF(sensor_data[[#This Row],[HVAC Setting]]=3, "Normal", "High"))</f>
        <v>High</v>
      </c>
      <c r="M2263">
        <v>31.63</v>
      </c>
      <c r="N2263">
        <v>31.63</v>
      </c>
      <c r="O2263">
        <f>(sensor_data[[#This Row],[Energy Consumption]]-AVERAGE(sensor_data[Energy Consumption]))/_xlfn.STDEV.P(sensor_data[Energy Consumption])</f>
        <v>0.1189407030131155</v>
      </c>
      <c r="P2263" t="str">
        <f>IF(ABS(sensor_data[[#This Row],[z_zcore]])&gt;3, "Outlier", "Normal")</f>
        <v>Normal</v>
      </c>
      <c r="Q2263">
        <f>AVERAGEIF(sensor_data[Unit ID], sensor_data[[#This Row],[Unit ID]], sensor_data[EC])</f>
        <v>18.581578947368417</v>
      </c>
      <c r="R2263">
        <f>IF(ISBLANK(sensor_data[[#This Row],[EC]]), sensor_data[[#This Row],[average]], sensor_data[[#This Row],[EC]])</f>
        <v>31.63</v>
      </c>
      <c r="S2263" t="str">
        <f>IF(sensor_data[[#This Row],[Filled Energy Consumption]]&gt;AVERAGE(sensor_data[Filled Energy Consumption]), "High", "Low")</f>
        <v>High</v>
      </c>
      <c r="T2263" t="s">
        <v>381</v>
      </c>
      <c r="U2263" t="b">
        <v>1</v>
      </c>
      <c r="V2263">
        <v>9</v>
      </c>
      <c r="W2263">
        <v>1</v>
      </c>
      <c r="X2263" t="s">
        <v>14</v>
      </c>
    </row>
    <row r="2264" spans="1:24" x14ac:dyDescent="0.3">
      <c r="A2264" s="1">
        <v>45410.21303240741</v>
      </c>
      <c r="B2264" s="1" t="str">
        <f>TEXT(sensor_data[[#This Row],[Timestamp]], "MMMM")</f>
        <v>April</v>
      </c>
      <c r="C22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64" s="2">
        <f>MONTH(sensor_data[[#This Row],[Timestamp]])</f>
        <v>4</v>
      </c>
      <c r="E2264" s="2">
        <f>DAY(sensor_data[[#This Row],[Timestamp]])</f>
        <v>28</v>
      </c>
      <c r="F2264" t="s">
        <v>558</v>
      </c>
      <c r="H2264">
        <v>60.8</v>
      </c>
      <c r="I2264">
        <v>44.7</v>
      </c>
      <c r="J2264" t="b">
        <v>0</v>
      </c>
      <c r="K2264">
        <v>2.5</v>
      </c>
      <c r="L2264" t="str">
        <f>IF(sensor_data[[#This Row],[HVAC Setting]]&lt;=2, "Low", IF(sensor_data[[#This Row],[HVAC Setting]]=3, "Normal", "High"))</f>
        <v>High</v>
      </c>
      <c r="M2264">
        <v>13.12</v>
      </c>
      <c r="N2264">
        <v>13.12</v>
      </c>
      <c r="O2264">
        <f>(sensor_data[[#This Row],[Energy Consumption]]-AVERAGE(sensor_data[Energy Consumption]))/_xlfn.STDEV.P(sensor_data[Energy Consumption])</f>
        <v>-9.6299463416161649E-2</v>
      </c>
      <c r="P2264" t="str">
        <f>IF(ABS(sensor_data[[#This Row],[z_zcore]])&gt;3, "Outlier", "Normal")</f>
        <v>Normal</v>
      </c>
      <c r="Q2264">
        <f>AVERAGEIF(sensor_data[Unit ID], sensor_data[[#This Row],[Unit ID]], sensor_data[EC])</f>
        <v>18.581578947368417</v>
      </c>
      <c r="R2264">
        <f>IF(ISBLANK(sensor_data[[#This Row],[EC]]), sensor_data[[#This Row],[average]], sensor_data[[#This Row],[EC]])</f>
        <v>13.12</v>
      </c>
      <c r="S2264" t="str">
        <f>IF(sensor_data[[#This Row],[Filled Energy Consumption]]&gt;AVERAGE(sensor_data[Filled Energy Consumption]), "High", "Low")</f>
        <v>Low</v>
      </c>
      <c r="T2264" t="s">
        <v>341</v>
      </c>
      <c r="U2264" t="b">
        <v>0</v>
      </c>
      <c r="V2264">
        <v>10</v>
      </c>
      <c r="W2264">
        <v>1</v>
      </c>
      <c r="X2264" t="s">
        <v>19</v>
      </c>
    </row>
    <row r="2265" spans="1:24" x14ac:dyDescent="0.3">
      <c r="A2265" s="1">
        <v>45548.073680555557</v>
      </c>
      <c r="B2265" s="1" t="str">
        <f>TEXT(sensor_data[[#This Row],[Timestamp]], "MMMM")</f>
        <v>September</v>
      </c>
      <c r="C22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65" s="2">
        <f>MONTH(sensor_data[[#This Row],[Timestamp]])</f>
        <v>9</v>
      </c>
      <c r="E2265" s="2">
        <f>DAY(sensor_data[[#This Row],[Timestamp]])</f>
        <v>13</v>
      </c>
      <c r="F2265" t="s">
        <v>558</v>
      </c>
      <c r="H2265">
        <v>65</v>
      </c>
      <c r="I2265">
        <v>42.4</v>
      </c>
      <c r="J2265" t="b">
        <v>0</v>
      </c>
      <c r="K2265">
        <v>1</v>
      </c>
      <c r="L2265" t="str">
        <f>IF(sensor_data[[#This Row],[HVAC Setting]]&lt;=2, "Low", IF(sensor_data[[#This Row],[HVAC Setting]]=3, "Normal", "High"))</f>
        <v>Low</v>
      </c>
      <c r="M2265">
        <v>5</v>
      </c>
      <c r="N2265">
        <v>5</v>
      </c>
      <c r="O2265">
        <f>(sensor_data[[#This Row],[Energy Consumption]]-AVERAGE(sensor_data[Energy Consumption]))/_xlfn.STDEV.P(sensor_data[Energy Consumption])</f>
        <v>-0.19072140568551499</v>
      </c>
      <c r="P2265" t="str">
        <f>IF(ABS(sensor_data[[#This Row],[z_zcore]])&gt;3, "Outlier", "Normal")</f>
        <v>Normal</v>
      </c>
      <c r="Q2265">
        <f>AVERAGEIF(sensor_data[Unit ID], sensor_data[[#This Row],[Unit ID]], sensor_data[EC])</f>
        <v>18.581578947368417</v>
      </c>
      <c r="R2265">
        <f>IF(ISBLANK(sensor_data[[#This Row],[EC]]), sensor_data[[#This Row],[average]], sensor_data[[#This Row],[EC]])</f>
        <v>5</v>
      </c>
      <c r="S2265" t="str">
        <f>IF(sensor_data[[#This Row],[Filled Energy Consumption]]&gt;AVERAGE(sensor_data[Filled Energy Consumption]), "High", "Low")</f>
        <v>Low</v>
      </c>
      <c r="T2265" t="s">
        <v>318</v>
      </c>
      <c r="U2265" t="b">
        <v>0</v>
      </c>
      <c r="V2265">
        <v>1</v>
      </c>
      <c r="W2265">
        <v>0</v>
      </c>
      <c r="X2265" t="s">
        <v>14</v>
      </c>
    </row>
    <row r="2266" spans="1:24" x14ac:dyDescent="0.3">
      <c r="A2266" s="1">
        <v>45506.106388888889</v>
      </c>
      <c r="B2266" s="1" t="str">
        <f>TEXT(sensor_data[[#This Row],[Timestamp]], "MMMM")</f>
        <v>August</v>
      </c>
      <c r="C22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66" s="2">
        <f>MONTH(sensor_data[[#This Row],[Timestamp]])</f>
        <v>8</v>
      </c>
      <c r="E2266" s="2">
        <f>DAY(sensor_data[[#This Row],[Timestamp]])</f>
        <v>2</v>
      </c>
      <c r="F2266" t="s">
        <v>558</v>
      </c>
      <c r="H2266">
        <v>93.1</v>
      </c>
      <c r="I2266">
        <v>58.1</v>
      </c>
      <c r="J2266" t="b">
        <v>0</v>
      </c>
      <c r="K2266">
        <v>2</v>
      </c>
      <c r="L2266" t="str">
        <f>IF(sensor_data[[#This Row],[HVAC Setting]]&lt;=2, "Low", IF(sensor_data[[#This Row],[HVAC Setting]]=3, "Normal", "High"))</f>
        <v>Low</v>
      </c>
      <c r="M2266">
        <v>12</v>
      </c>
      <c r="N2266">
        <v>12</v>
      </c>
      <c r="O2266">
        <f>(sensor_data[[#This Row],[Energy Consumption]]-AVERAGE(sensor_data[Energy Consumption]))/_xlfn.STDEV.P(sensor_data[Energy Consumption])</f>
        <v>-0.10932317959124485</v>
      </c>
      <c r="P2266" t="str">
        <f>IF(ABS(sensor_data[[#This Row],[z_zcore]])&gt;3, "Outlier", "Normal")</f>
        <v>Normal</v>
      </c>
      <c r="Q2266">
        <f>AVERAGEIF(sensor_data[Unit ID], sensor_data[[#This Row],[Unit ID]], sensor_data[EC])</f>
        <v>18.581578947368417</v>
      </c>
      <c r="R2266">
        <f>IF(ISBLANK(sensor_data[[#This Row],[EC]]), sensor_data[[#This Row],[average]], sensor_data[[#This Row],[EC]])</f>
        <v>12</v>
      </c>
      <c r="S2266" t="str">
        <f>IF(sensor_data[[#This Row],[Filled Energy Consumption]]&gt;AVERAGE(sensor_data[Filled Energy Consumption]), "High", "Low")</f>
        <v>Low</v>
      </c>
      <c r="T2266" t="s">
        <v>131</v>
      </c>
      <c r="U2266" t="b">
        <v>0</v>
      </c>
      <c r="V2266">
        <v>22</v>
      </c>
      <c r="W2266">
        <v>0</v>
      </c>
      <c r="X2266" t="s">
        <v>17</v>
      </c>
    </row>
    <row r="2267" spans="1:24" x14ac:dyDescent="0.3">
      <c r="A2267" s="1">
        <v>45491.21979166667</v>
      </c>
      <c r="B2267" s="1" t="str">
        <f>TEXT(sensor_data[[#This Row],[Timestamp]], "MMMM")</f>
        <v>July</v>
      </c>
      <c r="C22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67" s="2">
        <f>MONTH(sensor_data[[#This Row],[Timestamp]])</f>
        <v>7</v>
      </c>
      <c r="E2267" s="2">
        <f>DAY(sensor_data[[#This Row],[Timestamp]])</f>
        <v>18</v>
      </c>
      <c r="F2267" t="s">
        <v>558</v>
      </c>
      <c r="H2267">
        <v>87.5</v>
      </c>
      <c r="I2267">
        <v>55.1</v>
      </c>
      <c r="J2267" t="b">
        <v>0</v>
      </c>
      <c r="K2267">
        <v>2</v>
      </c>
      <c r="L2267" t="str">
        <f>IF(sensor_data[[#This Row],[HVAC Setting]]&lt;=2, "Low", IF(sensor_data[[#This Row],[HVAC Setting]]=3, "Normal", "High"))</f>
        <v>Low</v>
      </c>
      <c r="M2267">
        <v>12</v>
      </c>
      <c r="N2267">
        <v>12</v>
      </c>
      <c r="O2267">
        <f>(sensor_data[[#This Row],[Energy Consumption]]-AVERAGE(sensor_data[Energy Consumption]))/_xlfn.STDEV.P(sensor_data[Energy Consumption])</f>
        <v>-0.10932317959124485</v>
      </c>
      <c r="P2267" t="str">
        <f>IF(ABS(sensor_data[[#This Row],[z_zcore]])&gt;3, "Outlier", "Normal")</f>
        <v>Normal</v>
      </c>
      <c r="Q2267">
        <f>AVERAGEIF(sensor_data[Unit ID], sensor_data[[#This Row],[Unit ID]], sensor_data[EC])</f>
        <v>18.581578947368417</v>
      </c>
      <c r="R2267">
        <f>IF(ISBLANK(sensor_data[[#This Row],[EC]]), sensor_data[[#This Row],[average]], sensor_data[[#This Row],[EC]])</f>
        <v>12</v>
      </c>
      <c r="S2267" t="str">
        <f>IF(sensor_data[[#This Row],[Filled Energy Consumption]]&gt;AVERAGE(sensor_data[Filled Energy Consumption]), "High", "Low")</f>
        <v>Low</v>
      </c>
      <c r="T2267" t="s">
        <v>222</v>
      </c>
      <c r="U2267" t="b">
        <v>0</v>
      </c>
      <c r="V2267">
        <v>22</v>
      </c>
      <c r="W2267">
        <v>1</v>
      </c>
      <c r="X2267" t="s">
        <v>14</v>
      </c>
    </row>
    <row r="2268" spans="1:24" x14ac:dyDescent="0.3">
      <c r="A2268" s="1">
        <v>45646.867280092592</v>
      </c>
      <c r="B2268" s="1" t="str">
        <f>TEXT(sensor_data[[#This Row],[Timestamp]], "MMMM")</f>
        <v>December</v>
      </c>
      <c r="C22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68" s="2">
        <f>MONTH(sensor_data[[#This Row],[Timestamp]])</f>
        <v>12</v>
      </c>
      <c r="E2268" s="2">
        <f>DAY(sensor_data[[#This Row],[Timestamp]])</f>
        <v>20</v>
      </c>
      <c r="F2268" t="s">
        <v>558</v>
      </c>
      <c r="H2268">
        <v>39.1</v>
      </c>
      <c r="I2268">
        <v>33</v>
      </c>
      <c r="J2268" t="b">
        <v>1</v>
      </c>
      <c r="K2268">
        <v>4</v>
      </c>
      <c r="L2268" t="str">
        <f>IF(sensor_data[[#This Row],[HVAC Setting]]&lt;=2, "Low", IF(sensor_data[[#This Row],[HVAC Setting]]=3, "Normal", "High"))</f>
        <v>High</v>
      </c>
      <c r="M2268">
        <v>28.54</v>
      </c>
      <c r="N2268">
        <v>28.54</v>
      </c>
      <c r="O2268">
        <f>(sensor_data[[#This Row],[Energy Consumption]]-AVERAGE(sensor_data[Energy Consumption]))/_xlfn.STDEV.P(sensor_data[Energy Consumption])</f>
        <v>8.3009200351501972E-2</v>
      </c>
      <c r="P2268" t="str">
        <f>IF(ABS(sensor_data[[#This Row],[z_zcore]])&gt;3, "Outlier", "Normal")</f>
        <v>Normal</v>
      </c>
      <c r="Q2268">
        <f>AVERAGEIF(sensor_data[Unit ID], sensor_data[[#This Row],[Unit ID]], sensor_data[EC])</f>
        <v>18.581578947368417</v>
      </c>
      <c r="R2268">
        <f>IF(ISBLANK(sensor_data[[#This Row],[EC]]), sensor_data[[#This Row],[average]], sensor_data[[#This Row],[EC]])</f>
        <v>28.54</v>
      </c>
      <c r="S2268" t="str">
        <f>IF(sensor_data[[#This Row],[Filled Energy Consumption]]&gt;AVERAGE(sensor_data[Filled Energy Consumption]), "High", "Low")</f>
        <v>High</v>
      </c>
      <c r="T2268" t="s">
        <v>331</v>
      </c>
      <c r="U2268" t="b">
        <v>1</v>
      </c>
      <c r="V2268">
        <v>21</v>
      </c>
      <c r="W2268">
        <v>1</v>
      </c>
      <c r="X2268" t="s">
        <v>14</v>
      </c>
    </row>
    <row r="2269" spans="1:24" x14ac:dyDescent="0.3">
      <c r="A2269" s="1">
        <v>45626.547905092593</v>
      </c>
      <c r="B2269" s="1" t="str">
        <f>TEXT(sensor_data[[#This Row],[Timestamp]], "MMMM")</f>
        <v>November</v>
      </c>
      <c r="C22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69" s="2">
        <f>MONTH(sensor_data[[#This Row],[Timestamp]])</f>
        <v>11</v>
      </c>
      <c r="E2269" s="2">
        <f>DAY(sensor_data[[#This Row],[Timestamp]])</f>
        <v>30</v>
      </c>
      <c r="F2269" t="s">
        <v>558</v>
      </c>
      <c r="H2269">
        <v>71.900000000000006</v>
      </c>
      <c r="I2269">
        <v>33</v>
      </c>
      <c r="J2269" t="b">
        <v>0</v>
      </c>
      <c r="K2269">
        <v>3.5</v>
      </c>
      <c r="L2269" t="str">
        <f>IF(sensor_data[[#This Row],[HVAC Setting]]&lt;=2, "Low", IF(sensor_data[[#This Row],[HVAC Setting]]=3, "Normal", "High"))</f>
        <v>High</v>
      </c>
      <c r="M2269">
        <v>19.43</v>
      </c>
      <c r="N2269">
        <v>19.43</v>
      </c>
      <c r="O2269">
        <f>(sensor_data[[#This Row],[Energy Consumption]]-AVERAGE(sensor_data[Energy Consumption]))/_xlfn.STDEV.P(sensor_data[Energy Consumption])</f>
        <v>-2.2924776751183856E-2</v>
      </c>
      <c r="P2269" t="str">
        <f>IF(ABS(sensor_data[[#This Row],[z_zcore]])&gt;3, "Outlier", "Normal")</f>
        <v>Normal</v>
      </c>
      <c r="Q2269">
        <f>AVERAGEIF(sensor_data[Unit ID], sensor_data[[#This Row],[Unit ID]], sensor_data[EC])</f>
        <v>18.581578947368417</v>
      </c>
      <c r="R2269">
        <f>IF(ISBLANK(sensor_data[[#This Row],[EC]]), sensor_data[[#This Row],[average]], sensor_data[[#This Row],[EC]])</f>
        <v>19.43</v>
      </c>
      <c r="S2269" t="str">
        <f>IF(sensor_data[[#This Row],[Filled Energy Consumption]]&gt;AVERAGE(sensor_data[Filled Energy Consumption]), "High", "Low")</f>
        <v>High</v>
      </c>
      <c r="T2269" t="s">
        <v>15</v>
      </c>
      <c r="U2269" t="b">
        <v>0</v>
      </c>
      <c r="V2269">
        <v>13</v>
      </c>
      <c r="W2269">
        <v>0</v>
      </c>
      <c r="X2269" t="s">
        <v>14</v>
      </c>
    </row>
    <row r="2270" spans="1:24" x14ac:dyDescent="0.3">
      <c r="A2270" s="1">
        <v>45408.637013888889</v>
      </c>
      <c r="B2270" s="1" t="str">
        <f>TEXT(sensor_data[[#This Row],[Timestamp]], "MMMM")</f>
        <v>April</v>
      </c>
      <c r="C22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70" s="2">
        <f>MONTH(sensor_data[[#This Row],[Timestamp]])</f>
        <v>4</v>
      </c>
      <c r="E2270" s="2">
        <f>DAY(sensor_data[[#This Row],[Timestamp]])</f>
        <v>26</v>
      </c>
      <c r="F2270" t="s">
        <v>558</v>
      </c>
      <c r="H2270">
        <v>64.5</v>
      </c>
      <c r="I2270">
        <v>53.4</v>
      </c>
      <c r="J2270" t="b">
        <v>0</v>
      </c>
      <c r="K2270">
        <v>2</v>
      </c>
      <c r="L2270" t="str">
        <f>IF(sensor_data[[#This Row],[HVAC Setting]]&lt;=2, "Low", IF(sensor_data[[#This Row],[HVAC Setting]]=3, "Normal", "High"))</f>
        <v>Low</v>
      </c>
      <c r="M2270">
        <v>10</v>
      </c>
      <c r="N2270">
        <v>10</v>
      </c>
      <c r="O2270">
        <f>(sensor_data[[#This Row],[Energy Consumption]]-AVERAGE(sensor_data[Energy Consumption]))/_xlfn.STDEV.P(sensor_data[Energy Consumption])</f>
        <v>-0.13257981561817916</v>
      </c>
      <c r="P2270" t="str">
        <f>IF(ABS(sensor_data[[#This Row],[z_zcore]])&gt;3, "Outlier", "Normal")</f>
        <v>Normal</v>
      </c>
      <c r="Q2270">
        <f>AVERAGEIF(sensor_data[Unit ID], sensor_data[[#This Row],[Unit ID]], sensor_data[EC])</f>
        <v>18.581578947368417</v>
      </c>
      <c r="R2270">
        <f>IF(ISBLANK(sensor_data[[#This Row],[EC]]), sensor_data[[#This Row],[average]], sensor_data[[#This Row],[EC]])</f>
        <v>10</v>
      </c>
      <c r="S2270" t="str">
        <f>IF(sensor_data[[#This Row],[Filled Energy Consumption]]&gt;AVERAGE(sensor_data[Filled Energy Consumption]), "High", "Low")</f>
        <v>Low</v>
      </c>
      <c r="T2270" t="s">
        <v>172</v>
      </c>
      <c r="U2270" t="b">
        <v>0</v>
      </c>
      <c r="V2270">
        <v>18</v>
      </c>
      <c r="W2270">
        <v>1</v>
      </c>
      <c r="X2270" t="s">
        <v>17</v>
      </c>
    </row>
    <row r="2271" spans="1:24" x14ac:dyDescent="0.3">
      <c r="A2271" s="1">
        <v>45604.547777777778</v>
      </c>
      <c r="B2271" s="1" t="str">
        <f>TEXT(sensor_data[[#This Row],[Timestamp]], "MMMM")</f>
        <v>November</v>
      </c>
      <c r="C22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71" s="2">
        <f>MONTH(sensor_data[[#This Row],[Timestamp]])</f>
        <v>11</v>
      </c>
      <c r="E2271" s="2">
        <f>DAY(sensor_data[[#This Row],[Timestamp]])</f>
        <v>8</v>
      </c>
      <c r="F2271" t="s">
        <v>558</v>
      </c>
      <c r="H2271">
        <v>65.5</v>
      </c>
      <c r="I2271">
        <v>32.6</v>
      </c>
      <c r="J2271" t="b">
        <v>0</v>
      </c>
      <c r="K2271">
        <v>2</v>
      </c>
      <c r="L2271" t="str">
        <f>IF(sensor_data[[#This Row],[HVAC Setting]]&lt;=2, "Low", IF(sensor_data[[#This Row],[HVAC Setting]]=3, "Normal", "High"))</f>
        <v>Low</v>
      </c>
      <c r="M2271">
        <v>10</v>
      </c>
      <c r="N2271">
        <v>10</v>
      </c>
      <c r="O2271">
        <f>(sensor_data[[#This Row],[Energy Consumption]]-AVERAGE(sensor_data[Energy Consumption]))/_xlfn.STDEV.P(sensor_data[Energy Consumption])</f>
        <v>-0.13257981561817916</v>
      </c>
      <c r="P2271" t="str">
        <f>IF(ABS(sensor_data[[#This Row],[z_zcore]])&gt;3, "Outlier", "Normal")</f>
        <v>Normal</v>
      </c>
      <c r="Q2271">
        <f>AVERAGEIF(sensor_data[Unit ID], sensor_data[[#This Row],[Unit ID]], sensor_data[EC])</f>
        <v>18.581578947368417</v>
      </c>
      <c r="R2271">
        <f>IF(ISBLANK(sensor_data[[#This Row],[EC]]), sensor_data[[#This Row],[average]], sensor_data[[#This Row],[EC]])</f>
        <v>10</v>
      </c>
      <c r="S2271" t="str">
        <f>IF(sensor_data[[#This Row],[Filled Energy Consumption]]&gt;AVERAGE(sensor_data[Filled Energy Consumption]), "High", "Low")</f>
        <v>Low</v>
      </c>
      <c r="T2271" t="s">
        <v>211</v>
      </c>
      <c r="U2271" t="b">
        <v>0</v>
      </c>
      <c r="V2271">
        <v>1</v>
      </c>
      <c r="W2271">
        <v>0</v>
      </c>
      <c r="X2271" t="s">
        <v>14</v>
      </c>
    </row>
    <row r="2272" spans="1:24" x14ac:dyDescent="0.3">
      <c r="A2272" s="1">
        <v>45640.862986111111</v>
      </c>
      <c r="B2272" s="1" t="str">
        <f>TEXT(sensor_data[[#This Row],[Timestamp]], "MMMM")</f>
        <v>December</v>
      </c>
      <c r="C22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72" s="2">
        <f>MONTH(sensor_data[[#This Row],[Timestamp]])</f>
        <v>12</v>
      </c>
      <c r="E2272" s="2">
        <f>DAY(sensor_data[[#This Row],[Timestamp]])</f>
        <v>14</v>
      </c>
      <c r="F2272" t="s">
        <v>558</v>
      </c>
      <c r="H2272">
        <v>53.4</v>
      </c>
      <c r="I2272">
        <v>33.4</v>
      </c>
      <c r="J2272" t="b">
        <v>1</v>
      </c>
      <c r="K2272">
        <v>5</v>
      </c>
      <c r="L2272" t="str">
        <f>IF(sensor_data[[#This Row],[HVAC Setting]]&lt;=2, "Low", IF(sensor_data[[#This Row],[HVAC Setting]]=3, "Normal", "High"))</f>
        <v>High</v>
      </c>
      <c r="M2272">
        <v>30.4</v>
      </c>
      <c r="N2272">
        <v>30.4</v>
      </c>
      <c r="O2272">
        <f>(sensor_data[[#This Row],[Energy Consumption]]-AVERAGE(sensor_data[Energy Consumption]))/_xlfn.STDEV.P(sensor_data[Energy Consumption])</f>
        <v>0.10463787185655088</v>
      </c>
      <c r="P2272" t="str">
        <f>IF(ABS(sensor_data[[#This Row],[z_zcore]])&gt;3, "Outlier", "Normal")</f>
        <v>Normal</v>
      </c>
      <c r="Q2272">
        <f>AVERAGEIF(sensor_data[Unit ID], sensor_data[[#This Row],[Unit ID]], sensor_data[EC])</f>
        <v>18.581578947368417</v>
      </c>
      <c r="R2272">
        <f>IF(ISBLANK(sensor_data[[#This Row],[EC]]), sensor_data[[#This Row],[average]], sensor_data[[#This Row],[EC]])</f>
        <v>30.4</v>
      </c>
      <c r="S2272" t="str">
        <f>IF(sensor_data[[#This Row],[Filled Energy Consumption]]&gt;AVERAGE(sensor_data[Filled Energy Consumption]), "High", "Low")</f>
        <v>High</v>
      </c>
      <c r="T2272" t="s">
        <v>428</v>
      </c>
      <c r="U2272" t="b">
        <v>1</v>
      </c>
      <c r="V2272">
        <v>16</v>
      </c>
      <c r="W2272">
        <v>1</v>
      </c>
      <c r="X2272" t="s">
        <v>19</v>
      </c>
    </row>
    <row r="2273" spans="1:24" x14ac:dyDescent="0.3">
      <c r="A2273" s="1">
        <v>45375.559247685182</v>
      </c>
      <c r="B2273" s="1" t="str">
        <f>TEXT(sensor_data[[#This Row],[Timestamp]], "MMMM")</f>
        <v>March</v>
      </c>
      <c r="C22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73" s="2">
        <f>MONTH(sensor_data[[#This Row],[Timestamp]])</f>
        <v>3</v>
      </c>
      <c r="E2273" s="2">
        <f>DAY(sensor_data[[#This Row],[Timestamp]])</f>
        <v>24</v>
      </c>
      <c r="F2273" t="s">
        <v>558</v>
      </c>
      <c r="H2273">
        <v>65.3</v>
      </c>
      <c r="I2273">
        <v>37.200000000000003</v>
      </c>
      <c r="J2273" t="b">
        <v>1</v>
      </c>
      <c r="K2273">
        <v>2.5</v>
      </c>
      <c r="L2273" t="str">
        <f>IF(sensor_data[[#This Row],[HVAC Setting]]&lt;=2, "Low", IF(sensor_data[[#This Row],[HVAC Setting]]=3, "Normal", "High"))</f>
        <v>High</v>
      </c>
      <c r="M2273">
        <v>16.66</v>
      </c>
      <c r="N2273">
        <v>16.66</v>
      </c>
      <c r="O2273">
        <f>(sensor_data[[#This Row],[Energy Consumption]]-AVERAGE(sensor_data[Energy Consumption]))/_xlfn.STDEV.P(sensor_data[Energy Consumption])</f>
        <v>-5.5135217648487882E-2</v>
      </c>
      <c r="P2273" t="str">
        <f>IF(ABS(sensor_data[[#This Row],[z_zcore]])&gt;3, "Outlier", "Normal")</f>
        <v>Normal</v>
      </c>
      <c r="Q2273">
        <f>AVERAGEIF(sensor_data[Unit ID], sensor_data[[#This Row],[Unit ID]], sensor_data[EC])</f>
        <v>18.581578947368417</v>
      </c>
      <c r="R2273">
        <f>IF(ISBLANK(sensor_data[[#This Row],[EC]]), sensor_data[[#This Row],[average]], sensor_data[[#This Row],[EC]])</f>
        <v>16.66</v>
      </c>
      <c r="S2273" t="str">
        <f>IF(sensor_data[[#This Row],[Filled Energy Consumption]]&gt;AVERAGE(sensor_data[Filled Energy Consumption]), "High", "Low")</f>
        <v>Low</v>
      </c>
      <c r="T2273" t="s">
        <v>44</v>
      </c>
      <c r="U2273" t="b">
        <v>1</v>
      </c>
      <c r="V2273">
        <v>2</v>
      </c>
      <c r="W2273">
        <v>0</v>
      </c>
      <c r="X2273" t="s">
        <v>14</v>
      </c>
    </row>
    <row r="2274" spans="1:24" x14ac:dyDescent="0.3">
      <c r="A2274" s="1">
        <v>45335.679340277777</v>
      </c>
      <c r="B2274" s="1" t="str">
        <f>TEXT(sensor_data[[#This Row],[Timestamp]], "MMMM")</f>
        <v>February</v>
      </c>
      <c r="C22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74" s="2">
        <f>MONTH(sensor_data[[#This Row],[Timestamp]])</f>
        <v>2</v>
      </c>
      <c r="E2274" s="2">
        <f>DAY(sensor_data[[#This Row],[Timestamp]])</f>
        <v>13</v>
      </c>
      <c r="F2274" t="s">
        <v>558</v>
      </c>
      <c r="H2274">
        <v>52.9</v>
      </c>
      <c r="I2274">
        <v>25.2</v>
      </c>
      <c r="J2274" t="b">
        <v>0</v>
      </c>
      <c r="K2274">
        <v>2</v>
      </c>
      <c r="L2274" t="str">
        <f>IF(sensor_data[[#This Row],[HVAC Setting]]&lt;=2, "Low", IF(sensor_data[[#This Row],[HVAC Setting]]=3, "Normal", "High"))</f>
        <v>Low</v>
      </c>
      <c r="M2274">
        <v>11</v>
      </c>
      <c r="N2274">
        <v>11</v>
      </c>
      <c r="O2274">
        <f>(sensor_data[[#This Row],[Energy Consumption]]-AVERAGE(sensor_data[Energy Consumption]))/_xlfn.STDEV.P(sensor_data[Energy Consumption])</f>
        <v>-0.12095149760471202</v>
      </c>
      <c r="P2274" t="str">
        <f>IF(ABS(sensor_data[[#This Row],[z_zcore]])&gt;3, "Outlier", "Normal")</f>
        <v>Normal</v>
      </c>
      <c r="Q2274">
        <f>AVERAGEIF(sensor_data[Unit ID], sensor_data[[#This Row],[Unit ID]], sensor_data[EC])</f>
        <v>18.581578947368417</v>
      </c>
      <c r="R2274">
        <f>IF(ISBLANK(sensor_data[[#This Row],[EC]]), sensor_data[[#This Row],[average]], sensor_data[[#This Row],[EC]])</f>
        <v>11</v>
      </c>
      <c r="S2274" t="str">
        <f>IF(sensor_data[[#This Row],[Filled Energy Consumption]]&gt;AVERAGE(sensor_data[Filled Energy Consumption]), "High", "Low")</f>
        <v>Low</v>
      </c>
      <c r="T2274" t="s">
        <v>287</v>
      </c>
      <c r="U2274" t="b">
        <v>0</v>
      </c>
      <c r="V2274">
        <v>3</v>
      </c>
      <c r="W2274">
        <v>1</v>
      </c>
      <c r="X2274" t="s">
        <v>19</v>
      </c>
    </row>
    <row r="2275" spans="1:24" x14ac:dyDescent="0.3">
      <c r="A2275" s="1">
        <v>45352.608414351853</v>
      </c>
      <c r="B2275" s="1" t="str">
        <f>TEXT(sensor_data[[#This Row],[Timestamp]], "MMMM")</f>
        <v>March</v>
      </c>
      <c r="C22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75" s="2">
        <f>MONTH(sensor_data[[#This Row],[Timestamp]])</f>
        <v>3</v>
      </c>
      <c r="E2275" s="2">
        <f>DAY(sensor_data[[#This Row],[Timestamp]])</f>
        <v>1</v>
      </c>
      <c r="F2275" t="s">
        <v>558</v>
      </c>
      <c r="H2275">
        <v>60.2</v>
      </c>
      <c r="I2275">
        <v>43.4</v>
      </c>
      <c r="J2275" t="b">
        <v>0</v>
      </c>
      <c r="K2275">
        <v>1</v>
      </c>
      <c r="L2275" t="str">
        <f>IF(sensor_data[[#This Row],[HVAC Setting]]&lt;=2, "Low", IF(sensor_data[[#This Row],[HVAC Setting]]=3, "Normal", "High"))</f>
        <v>Low</v>
      </c>
      <c r="M2275">
        <v>6</v>
      </c>
      <c r="N2275">
        <v>6</v>
      </c>
      <c r="O2275">
        <f>(sensor_data[[#This Row],[Energy Consumption]]-AVERAGE(sensor_data[Energy Consumption]))/_xlfn.STDEV.P(sensor_data[Energy Consumption])</f>
        <v>-0.17909308767204782</v>
      </c>
      <c r="P2275" t="str">
        <f>IF(ABS(sensor_data[[#This Row],[z_zcore]])&gt;3, "Outlier", "Normal")</f>
        <v>Normal</v>
      </c>
      <c r="Q2275">
        <f>AVERAGEIF(sensor_data[Unit ID], sensor_data[[#This Row],[Unit ID]], sensor_data[EC])</f>
        <v>18.581578947368417</v>
      </c>
      <c r="R2275">
        <f>IF(ISBLANK(sensor_data[[#This Row],[EC]]), sensor_data[[#This Row],[average]], sensor_data[[#This Row],[EC]])</f>
        <v>6</v>
      </c>
      <c r="S2275" t="str">
        <f>IF(sensor_data[[#This Row],[Filled Energy Consumption]]&gt;AVERAGE(sensor_data[Filled Energy Consumption]), "High", "Low")</f>
        <v>Low</v>
      </c>
      <c r="T2275" t="s">
        <v>157</v>
      </c>
      <c r="U2275" t="b">
        <v>0</v>
      </c>
      <c r="V2275">
        <v>12</v>
      </c>
      <c r="W2275">
        <v>0</v>
      </c>
      <c r="X2275" t="s">
        <v>14</v>
      </c>
    </row>
    <row r="2276" spans="1:24" x14ac:dyDescent="0.3">
      <c r="A2276" s="1">
        <v>45441.329861111109</v>
      </c>
      <c r="B2276" s="1" t="str">
        <f>TEXT(sensor_data[[#This Row],[Timestamp]], "MMMM")</f>
        <v>May</v>
      </c>
      <c r="C22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76" s="2">
        <f>MONTH(sensor_data[[#This Row],[Timestamp]])</f>
        <v>5</v>
      </c>
      <c r="E2276" s="2">
        <f>DAY(sensor_data[[#This Row],[Timestamp]])</f>
        <v>29</v>
      </c>
      <c r="F2276" t="s">
        <v>558</v>
      </c>
      <c r="H2276">
        <v>65.7</v>
      </c>
      <c r="I2276">
        <v>39.4</v>
      </c>
      <c r="J2276" t="b">
        <v>1</v>
      </c>
      <c r="K2276">
        <v>4</v>
      </c>
      <c r="L2276" t="str">
        <f>IF(sensor_data[[#This Row],[HVAC Setting]]&lt;=2, "Low", IF(sensor_data[[#This Row],[HVAC Setting]]=3, "Normal", "High"))</f>
        <v>High</v>
      </c>
      <c r="M2276">
        <v>21.79</v>
      </c>
      <c r="N2276">
        <v>21.79</v>
      </c>
      <c r="O2276">
        <f>(sensor_data[[#This Row],[Energy Consumption]]-AVERAGE(sensor_data[Energy Consumption]))/_xlfn.STDEV.P(sensor_data[Energy Consumption])</f>
        <v>4.5180537605986389E-3</v>
      </c>
      <c r="P2276" t="str">
        <f>IF(ABS(sensor_data[[#This Row],[z_zcore]])&gt;3, "Outlier", "Normal")</f>
        <v>Normal</v>
      </c>
      <c r="Q2276">
        <f>AVERAGEIF(sensor_data[Unit ID], sensor_data[[#This Row],[Unit ID]], sensor_data[EC])</f>
        <v>18.581578947368417</v>
      </c>
      <c r="R2276">
        <f>IF(ISBLANK(sensor_data[[#This Row],[EC]]), sensor_data[[#This Row],[average]], sensor_data[[#This Row],[EC]])</f>
        <v>21.79</v>
      </c>
      <c r="S2276" t="str">
        <f>IF(sensor_data[[#This Row],[Filled Energy Consumption]]&gt;AVERAGE(sensor_data[Filled Energy Consumption]), "High", "Low")</f>
        <v>High</v>
      </c>
      <c r="T2276" t="s">
        <v>229</v>
      </c>
      <c r="U2276" t="b">
        <v>1</v>
      </c>
      <c r="V2276">
        <v>19</v>
      </c>
      <c r="W2276">
        <v>1</v>
      </c>
      <c r="X2276" t="s">
        <v>17</v>
      </c>
    </row>
    <row r="2277" spans="1:24" x14ac:dyDescent="0.3">
      <c r="A2277" s="1">
        <v>45353.018425925926</v>
      </c>
      <c r="B2277" s="1" t="str">
        <f>TEXT(sensor_data[[#This Row],[Timestamp]], "MMMM")</f>
        <v>March</v>
      </c>
      <c r="C22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77" s="2">
        <f>MONTH(sensor_data[[#This Row],[Timestamp]])</f>
        <v>3</v>
      </c>
      <c r="E2277" s="2">
        <f>DAY(sensor_data[[#This Row],[Timestamp]])</f>
        <v>2</v>
      </c>
      <c r="F2277" t="s">
        <v>558</v>
      </c>
      <c r="H2277">
        <v>72.099999999999994</v>
      </c>
      <c r="I2277">
        <v>50.9</v>
      </c>
      <c r="J2277" t="b">
        <v>1</v>
      </c>
      <c r="K2277">
        <v>3.5</v>
      </c>
      <c r="L2277" t="str">
        <f>IF(sensor_data[[#This Row],[HVAC Setting]]&lt;=2, "Low", IF(sensor_data[[#This Row],[HVAC Setting]]=3, "Normal", "High"))</f>
        <v>High</v>
      </c>
      <c r="M2277">
        <v>22.23</v>
      </c>
      <c r="N2277">
        <v>22.23</v>
      </c>
      <c r="O2277">
        <f>(sensor_data[[#This Row],[Energy Consumption]]-AVERAGE(sensor_data[Energy Consumption]))/_xlfn.STDEV.P(sensor_data[Energy Consumption])</f>
        <v>9.6345136865242046E-3</v>
      </c>
      <c r="P2277" t="str">
        <f>IF(ABS(sensor_data[[#This Row],[z_zcore]])&gt;3, "Outlier", "Normal")</f>
        <v>Normal</v>
      </c>
      <c r="Q2277">
        <f>AVERAGEIF(sensor_data[Unit ID], sensor_data[[#This Row],[Unit ID]], sensor_data[EC])</f>
        <v>18.581578947368417</v>
      </c>
      <c r="R2277">
        <f>IF(ISBLANK(sensor_data[[#This Row],[EC]]), sensor_data[[#This Row],[average]], sensor_data[[#This Row],[EC]])</f>
        <v>22.23</v>
      </c>
      <c r="S2277" t="str">
        <f>IF(sensor_data[[#This Row],[Filled Energy Consumption]]&gt;AVERAGE(sensor_data[Filled Energy Consumption]), "High", "Low")</f>
        <v>High</v>
      </c>
      <c r="T2277" t="s">
        <v>590</v>
      </c>
      <c r="U2277" t="b">
        <v>1</v>
      </c>
      <c r="V2277">
        <v>21</v>
      </c>
      <c r="W2277">
        <v>1</v>
      </c>
      <c r="X2277" t="s">
        <v>19</v>
      </c>
    </row>
    <row r="2278" spans="1:24" x14ac:dyDescent="0.3">
      <c r="A2278" s="1">
        <v>45440.833113425928</v>
      </c>
      <c r="B2278" s="1" t="str">
        <f>TEXT(sensor_data[[#This Row],[Timestamp]], "MMMM")</f>
        <v>May</v>
      </c>
      <c r="C22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78" s="2">
        <f>MONTH(sensor_data[[#This Row],[Timestamp]])</f>
        <v>5</v>
      </c>
      <c r="E2278" s="2">
        <f>DAY(sensor_data[[#This Row],[Timestamp]])</f>
        <v>28</v>
      </c>
      <c r="F2278" t="s">
        <v>558</v>
      </c>
      <c r="H2278">
        <v>82.6</v>
      </c>
      <c r="I2278">
        <v>35.700000000000003</v>
      </c>
      <c r="J2278" t="b">
        <v>1</v>
      </c>
      <c r="K2278">
        <v>4</v>
      </c>
      <c r="L2278" t="str">
        <f>IF(sensor_data[[#This Row],[HVAC Setting]]&lt;=2, "Low", IF(sensor_data[[#This Row],[HVAC Setting]]=3, "Normal", "High"))</f>
        <v>High</v>
      </c>
      <c r="M2278">
        <v>25.04</v>
      </c>
      <c r="N2278">
        <v>25.04</v>
      </c>
      <c r="O2278">
        <f>(sensor_data[[#This Row],[Energy Consumption]]-AVERAGE(sensor_data[Energy Consumption]))/_xlfn.STDEV.P(sensor_data[Energy Consumption])</f>
        <v>4.231008730436691E-2</v>
      </c>
      <c r="P2278" t="str">
        <f>IF(ABS(sensor_data[[#This Row],[z_zcore]])&gt;3, "Outlier", "Normal")</f>
        <v>Normal</v>
      </c>
      <c r="Q2278">
        <f>AVERAGEIF(sensor_data[Unit ID], sensor_data[[#This Row],[Unit ID]], sensor_data[EC])</f>
        <v>18.581578947368417</v>
      </c>
      <c r="R2278">
        <f>IF(ISBLANK(sensor_data[[#This Row],[EC]]), sensor_data[[#This Row],[average]], sensor_data[[#This Row],[EC]])</f>
        <v>25.04</v>
      </c>
      <c r="S2278" t="str">
        <f>IF(sensor_data[[#This Row],[Filled Energy Consumption]]&gt;AVERAGE(sensor_data[Filled Energy Consumption]), "High", "Low")</f>
        <v>High</v>
      </c>
      <c r="T2278" t="s">
        <v>39</v>
      </c>
      <c r="U2278" t="b">
        <v>1</v>
      </c>
      <c r="V2278">
        <v>13</v>
      </c>
      <c r="W2278">
        <v>1</v>
      </c>
      <c r="X2278" t="s">
        <v>17</v>
      </c>
    </row>
    <row r="2279" spans="1:24" x14ac:dyDescent="0.3">
      <c r="A2279" s="1">
        <v>45383.711261574077</v>
      </c>
      <c r="B2279" s="1" t="str">
        <f>TEXT(sensor_data[[#This Row],[Timestamp]], "MMMM")</f>
        <v>April</v>
      </c>
      <c r="C22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79" s="2">
        <f>MONTH(sensor_data[[#This Row],[Timestamp]])</f>
        <v>4</v>
      </c>
      <c r="E2279" s="2">
        <f>DAY(sensor_data[[#This Row],[Timestamp]])</f>
        <v>1</v>
      </c>
      <c r="F2279" t="s">
        <v>558</v>
      </c>
      <c r="H2279">
        <v>78.099999999999994</v>
      </c>
      <c r="I2279">
        <v>50.1</v>
      </c>
      <c r="J2279" t="b">
        <v>1</v>
      </c>
      <c r="K2279">
        <v>4</v>
      </c>
      <c r="L2279" t="str">
        <f>IF(sensor_data[[#This Row],[HVAC Setting]]&lt;=2, "Low", IF(sensor_data[[#This Row],[HVAC Setting]]=3, "Normal", "High"))</f>
        <v>High</v>
      </c>
      <c r="M2279">
        <v>24.79</v>
      </c>
      <c r="N2279">
        <v>24.79</v>
      </c>
      <c r="O2279">
        <f>(sensor_data[[#This Row],[Energy Consumption]]-AVERAGE(sensor_data[Energy Consumption]))/_xlfn.STDEV.P(sensor_data[Energy Consumption])</f>
        <v>3.9403007801000117E-2</v>
      </c>
      <c r="P2279" t="str">
        <f>IF(ABS(sensor_data[[#This Row],[z_zcore]])&gt;3, "Outlier", "Normal")</f>
        <v>Normal</v>
      </c>
      <c r="Q2279">
        <f>AVERAGEIF(sensor_data[Unit ID], sensor_data[[#This Row],[Unit ID]], sensor_data[EC])</f>
        <v>18.581578947368417</v>
      </c>
      <c r="R2279">
        <f>IF(ISBLANK(sensor_data[[#This Row],[EC]]), sensor_data[[#This Row],[average]], sensor_data[[#This Row],[EC]])</f>
        <v>24.79</v>
      </c>
      <c r="S2279" t="str">
        <f>IF(sensor_data[[#This Row],[Filled Energy Consumption]]&gt;AVERAGE(sensor_data[Filled Energy Consumption]), "High", "Low")</f>
        <v>High</v>
      </c>
      <c r="T2279" t="s">
        <v>102</v>
      </c>
      <c r="U2279" t="b">
        <v>1</v>
      </c>
      <c r="V2279">
        <v>24</v>
      </c>
      <c r="W2279">
        <v>1</v>
      </c>
      <c r="X2279" t="s">
        <v>14</v>
      </c>
    </row>
    <row r="2280" spans="1:24" x14ac:dyDescent="0.3">
      <c r="A2280" s="1">
        <v>45393.507245370369</v>
      </c>
      <c r="B2280" s="1" t="str">
        <f>TEXT(sensor_data[[#This Row],[Timestamp]], "MMMM")</f>
        <v>April</v>
      </c>
      <c r="C22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80" s="2">
        <f>MONTH(sensor_data[[#This Row],[Timestamp]])</f>
        <v>4</v>
      </c>
      <c r="E2280" s="2">
        <f>DAY(sensor_data[[#This Row],[Timestamp]])</f>
        <v>11</v>
      </c>
      <c r="F2280" t="s">
        <v>558</v>
      </c>
      <c r="H2280">
        <v>64.599999999999994</v>
      </c>
      <c r="I2280">
        <v>39.799999999999997</v>
      </c>
      <c r="J2280" t="b">
        <v>0</v>
      </c>
      <c r="K2280">
        <v>2</v>
      </c>
      <c r="L2280" t="str">
        <f>IF(sensor_data[[#This Row],[HVAC Setting]]&lt;=2, "Low", IF(sensor_data[[#This Row],[HVAC Setting]]=3, "Normal", "High"))</f>
        <v>Low</v>
      </c>
      <c r="O2280">
        <f>(sensor_data[[#This Row],[Energy Consumption]]-AVERAGE(sensor_data[Energy Consumption]))/_xlfn.STDEV.P(sensor_data[Energy Consumption])</f>
        <v>-0.24886299575285079</v>
      </c>
      <c r="P2280" t="str">
        <f>IF(ABS(sensor_data[[#This Row],[z_zcore]])&gt;3, "Outlier", "Normal")</f>
        <v>Normal</v>
      </c>
      <c r="Q2280">
        <f>AVERAGEIF(sensor_data[Unit ID], sensor_data[[#This Row],[Unit ID]], sensor_data[EC])</f>
        <v>18.581578947368417</v>
      </c>
      <c r="R2280">
        <f>IF(ISBLANK(sensor_data[[#This Row],[EC]]), sensor_data[[#This Row],[average]], sensor_data[[#This Row],[EC]])</f>
        <v>18.581578947368417</v>
      </c>
      <c r="S2280" t="str">
        <f>IF(sensor_data[[#This Row],[Filled Energy Consumption]]&gt;AVERAGE(sensor_data[Filled Energy Consumption]), "High", "Low")</f>
        <v>High</v>
      </c>
      <c r="T2280" t="s">
        <v>154</v>
      </c>
      <c r="U2280" t="b">
        <v>0</v>
      </c>
      <c r="V2280">
        <v>4</v>
      </c>
      <c r="W2280">
        <v>0</v>
      </c>
      <c r="X2280" t="s">
        <v>17</v>
      </c>
    </row>
    <row r="2281" spans="1:24" x14ac:dyDescent="0.3">
      <c r="A2281" s="1">
        <v>45294.017708333333</v>
      </c>
      <c r="B2281" s="1" t="str">
        <f>TEXT(sensor_data[[#This Row],[Timestamp]], "MMMM")</f>
        <v>January</v>
      </c>
      <c r="C22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81" s="2">
        <f>MONTH(sensor_data[[#This Row],[Timestamp]])</f>
        <v>1</v>
      </c>
      <c r="E2281" s="2">
        <f>DAY(sensor_data[[#This Row],[Timestamp]])</f>
        <v>3</v>
      </c>
      <c r="F2281" t="s">
        <v>558</v>
      </c>
      <c r="H2281">
        <v>36.4</v>
      </c>
      <c r="I2281">
        <v>33.700000000000003</v>
      </c>
      <c r="J2281" t="b">
        <v>0</v>
      </c>
      <c r="K2281">
        <v>2</v>
      </c>
      <c r="L2281" t="str">
        <f>IF(sensor_data[[#This Row],[HVAC Setting]]&lt;=2, "Low", IF(sensor_data[[#This Row],[HVAC Setting]]=3, "Normal", "High"))</f>
        <v>Low</v>
      </c>
      <c r="M2281">
        <v>12</v>
      </c>
      <c r="N2281">
        <v>12</v>
      </c>
      <c r="O2281">
        <f>(sensor_data[[#This Row],[Energy Consumption]]-AVERAGE(sensor_data[Energy Consumption]))/_xlfn.STDEV.P(sensor_data[Energy Consumption])</f>
        <v>-0.10932317959124485</v>
      </c>
      <c r="P2281" t="str">
        <f>IF(ABS(sensor_data[[#This Row],[z_zcore]])&gt;3, "Outlier", "Normal")</f>
        <v>Normal</v>
      </c>
      <c r="Q2281">
        <f>AVERAGEIF(sensor_data[Unit ID], sensor_data[[#This Row],[Unit ID]], sensor_data[EC])</f>
        <v>18.581578947368417</v>
      </c>
      <c r="R2281">
        <f>IF(ISBLANK(sensor_data[[#This Row],[EC]]), sensor_data[[#This Row],[average]], sensor_data[[#This Row],[EC]])</f>
        <v>12</v>
      </c>
      <c r="S2281" t="str">
        <f>IF(sensor_data[[#This Row],[Filled Energy Consumption]]&gt;AVERAGE(sensor_data[Filled Energy Consumption]), "High", "Low")</f>
        <v>Low</v>
      </c>
      <c r="T2281" t="s">
        <v>444</v>
      </c>
      <c r="U2281" t="b">
        <v>0</v>
      </c>
      <c r="V2281">
        <v>11</v>
      </c>
      <c r="W2281">
        <v>0</v>
      </c>
      <c r="X2281" t="s">
        <v>19</v>
      </c>
    </row>
    <row r="2282" spans="1:24" x14ac:dyDescent="0.3">
      <c r="A2282" s="1">
        <v>45497.131782407407</v>
      </c>
      <c r="B2282" s="1" t="str">
        <f>TEXT(sensor_data[[#This Row],[Timestamp]], "MMMM")</f>
        <v>July</v>
      </c>
      <c r="C22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82" s="2">
        <f>MONTH(sensor_data[[#This Row],[Timestamp]])</f>
        <v>7</v>
      </c>
      <c r="E2282" s="2">
        <f>DAY(sensor_data[[#This Row],[Timestamp]])</f>
        <v>24</v>
      </c>
      <c r="F2282" t="s">
        <v>606</v>
      </c>
      <c r="H2282">
        <v>91.5</v>
      </c>
      <c r="I2282">
        <v>66.3</v>
      </c>
      <c r="J2282" t="b">
        <v>1</v>
      </c>
      <c r="K2282">
        <v>3</v>
      </c>
      <c r="L2282" t="str">
        <f>IF(sensor_data[[#This Row],[HVAC Setting]]&lt;=2, "Low", IF(sensor_data[[#This Row],[HVAC Setting]]=3, "Normal", "High"))</f>
        <v>Normal</v>
      </c>
      <c r="M2282">
        <v>19.989999999999998</v>
      </c>
      <c r="N2282">
        <v>19.989999999999998</v>
      </c>
      <c r="O2282">
        <f>(sensor_data[[#This Row],[Energy Consumption]]-AVERAGE(sensor_data[Energy Consumption]))/_xlfn.STDEV.P(sensor_data[Energy Consumption])</f>
        <v>-1.6412918663642258E-2</v>
      </c>
      <c r="P2282" t="str">
        <f>IF(ABS(sensor_data[[#This Row],[z_zcore]])&gt;3, "Outlier", "Normal")</f>
        <v>Normal</v>
      </c>
      <c r="Q2282">
        <f>AVERAGEIF(sensor_data[Unit ID], sensor_data[[#This Row],[Unit ID]], sensor_data[EC])</f>
        <v>18.517894736842106</v>
      </c>
      <c r="R2282">
        <f>IF(ISBLANK(sensor_data[[#This Row],[EC]]), sensor_data[[#This Row],[average]], sensor_data[[#This Row],[EC]])</f>
        <v>19.989999999999998</v>
      </c>
      <c r="S2282" t="str">
        <f>IF(sensor_data[[#This Row],[Filled Energy Consumption]]&gt;AVERAGE(sensor_data[Filled Energy Consumption]), "High", "Low")</f>
        <v>High</v>
      </c>
      <c r="T2282" t="s">
        <v>60</v>
      </c>
      <c r="U2282" t="b">
        <v>1</v>
      </c>
      <c r="V2282">
        <v>10</v>
      </c>
      <c r="W2282">
        <v>1</v>
      </c>
      <c r="X2282" t="s">
        <v>14</v>
      </c>
    </row>
    <row r="2283" spans="1:24" x14ac:dyDescent="0.3">
      <c r="A2283" s="1">
        <v>45292.45957175926</v>
      </c>
      <c r="B2283" s="1" t="str">
        <f>TEXT(sensor_data[[#This Row],[Timestamp]], "MMMM")</f>
        <v>January</v>
      </c>
      <c r="C22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83" s="2">
        <f>MONTH(sensor_data[[#This Row],[Timestamp]])</f>
        <v>1</v>
      </c>
      <c r="E2283" s="2">
        <f>DAY(sensor_data[[#This Row],[Timestamp]])</f>
        <v>1</v>
      </c>
      <c r="F2283" t="s">
        <v>606</v>
      </c>
      <c r="H2283">
        <v>52.2</v>
      </c>
      <c r="I2283">
        <v>34.299999999999997</v>
      </c>
      <c r="J2283" t="b">
        <v>0</v>
      </c>
      <c r="K2283">
        <v>4.5</v>
      </c>
      <c r="L2283" t="str">
        <f>IF(sensor_data[[#This Row],[HVAC Setting]]&lt;=2, "Low", IF(sensor_data[[#This Row],[HVAC Setting]]=3, "Normal", "High"))</f>
        <v>High</v>
      </c>
      <c r="M2283">
        <v>23.62</v>
      </c>
      <c r="N2283">
        <v>23.62</v>
      </c>
      <c r="O2283">
        <f>(sensor_data[[#This Row],[Energy Consumption]]-AVERAGE(sensor_data[Energy Consumption]))/_xlfn.STDEV.P(sensor_data[Energy Consumption])</f>
        <v>2.5797875725243564E-2</v>
      </c>
      <c r="P2283" t="str">
        <f>IF(ABS(sensor_data[[#This Row],[z_zcore]])&gt;3, "Outlier", "Normal")</f>
        <v>Normal</v>
      </c>
      <c r="Q2283">
        <f>AVERAGEIF(sensor_data[Unit ID], sensor_data[[#This Row],[Unit ID]], sensor_data[EC])</f>
        <v>18.517894736842106</v>
      </c>
      <c r="R2283">
        <f>IF(ISBLANK(sensor_data[[#This Row],[EC]]), sensor_data[[#This Row],[average]], sensor_data[[#This Row],[EC]])</f>
        <v>23.62</v>
      </c>
      <c r="S2283" t="str">
        <f>IF(sensor_data[[#This Row],[Filled Energy Consumption]]&gt;AVERAGE(sensor_data[Filled Energy Consumption]), "High", "Low")</f>
        <v>High</v>
      </c>
      <c r="T2283" t="s">
        <v>219</v>
      </c>
      <c r="U2283" t="b">
        <v>0</v>
      </c>
      <c r="V2283">
        <v>6</v>
      </c>
      <c r="W2283">
        <v>0</v>
      </c>
      <c r="X2283" t="s">
        <v>17</v>
      </c>
    </row>
    <row r="2284" spans="1:24" x14ac:dyDescent="0.3">
      <c r="A2284" s="1">
        <v>45401.115601851852</v>
      </c>
      <c r="B2284" s="1" t="str">
        <f>TEXT(sensor_data[[#This Row],[Timestamp]], "MMMM")</f>
        <v>April</v>
      </c>
      <c r="C22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84" s="2">
        <f>MONTH(sensor_data[[#This Row],[Timestamp]])</f>
        <v>4</v>
      </c>
      <c r="E2284" s="2">
        <f>DAY(sensor_data[[#This Row],[Timestamp]])</f>
        <v>19</v>
      </c>
      <c r="F2284" t="s">
        <v>606</v>
      </c>
      <c r="H2284">
        <v>64.8</v>
      </c>
      <c r="I2284">
        <v>34.6</v>
      </c>
      <c r="J2284" t="b">
        <v>0</v>
      </c>
      <c r="K2284">
        <v>0</v>
      </c>
      <c r="L2284" t="str">
        <f>IF(sensor_data[[#This Row],[HVAC Setting]]&lt;=2, "Low", IF(sensor_data[[#This Row],[HVAC Setting]]=3, "Normal", "High"))</f>
        <v>Low</v>
      </c>
      <c r="M2284">
        <v>1</v>
      </c>
      <c r="N2284">
        <v>1</v>
      </c>
      <c r="O2284">
        <f>(sensor_data[[#This Row],[Energy Consumption]]-AVERAGE(sensor_data[Energy Consumption]))/_xlfn.STDEV.P(sensor_data[Energy Consumption])</f>
        <v>-0.23723467773938361</v>
      </c>
      <c r="P2284" t="str">
        <f>IF(ABS(sensor_data[[#This Row],[z_zcore]])&gt;3, "Outlier", "Normal")</f>
        <v>Normal</v>
      </c>
      <c r="Q2284">
        <f>AVERAGEIF(sensor_data[Unit ID], sensor_data[[#This Row],[Unit ID]], sensor_data[EC])</f>
        <v>18.517894736842106</v>
      </c>
      <c r="R2284">
        <f>IF(ISBLANK(sensor_data[[#This Row],[EC]]), sensor_data[[#This Row],[average]], sensor_data[[#This Row],[EC]])</f>
        <v>1</v>
      </c>
      <c r="S2284" t="str">
        <f>IF(sensor_data[[#This Row],[Filled Energy Consumption]]&gt;AVERAGE(sensor_data[Filled Energy Consumption]), "High", "Low")</f>
        <v>Low</v>
      </c>
      <c r="T2284" t="s">
        <v>67</v>
      </c>
      <c r="U2284" t="b">
        <v>0</v>
      </c>
      <c r="V2284">
        <v>4</v>
      </c>
      <c r="W2284">
        <v>0</v>
      </c>
      <c r="X2284" t="s">
        <v>19</v>
      </c>
    </row>
    <row r="2285" spans="1:24" x14ac:dyDescent="0.3">
      <c r="A2285" s="1">
        <v>45326.208148148151</v>
      </c>
      <c r="B2285" s="1" t="str">
        <f>TEXT(sensor_data[[#This Row],[Timestamp]], "MMMM")</f>
        <v>February</v>
      </c>
      <c r="C22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85" s="2">
        <f>MONTH(sensor_data[[#This Row],[Timestamp]])</f>
        <v>2</v>
      </c>
      <c r="E2285" s="2">
        <f>DAY(sensor_data[[#This Row],[Timestamp]])</f>
        <v>4</v>
      </c>
      <c r="F2285" t="s">
        <v>606</v>
      </c>
      <c r="H2285">
        <v>42.7</v>
      </c>
      <c r="I2285">
        <v>38.799999999999997</v>
      </c>
      <c r="J2285" t="b">
        <v>0</v>
      </c>
      <c r="K2285">
        <v>3.5</v>
      </c>
      <c r="L2285" t="str">
        <f>IF(sensor_data[[#This Row],[HVAC Setting]]&lt;=2, "Low", IF(sensor_data[[#This Row],[HVAC Setting]]=3, "Normal", "High"))</f>
        <v>High</v>
      </c>
      <c r="M2285">
        <v>20.48</v>
      </c>
      <c r="N2285">
        <v>20.48</v>
      </c>
      <c r="O2285">
        <f>(sensor_data[[#This Row],[Energy Consumption]]-AVERAGE(sensor_data[Energy Consumption]))/_xlfn.STDEV.P(sensor_data[Energy Consumption])</f>
        <v>-1.0715042837043326E-2</v>
      </c>
      <c r="P2285" t="str">
        <f>IF(ABS(sensor_data[[#This Row],[z_zcore]])&gt;3, "Outlier", "Normal")</f>
        <v>Normal</v>
      </c>
      <c r="Q2285">
        <f>AVERAGEIF(sensor_data[Unit ID], sensor_data[[#This Row],[Unit ID]], sensor_data[EC])</f>
        <v>18.517894736842106</v>
      </c>
      <c r="R2285">
        <f>IF(ISBLANK(sensor_data[[#This Row],[EC]]), sensor_data[[#This Row],[average]], sensor_data[[#This Row],[EC]])</f>
        <v>20.48</v>
      </c>
      <c r="S2285" t="str">
        <f>IF(sensor_data[[#This Row],[Filled Energy Consumption]]&gt;AVERAGE(sensor_data[Filled Energy Consumption]), "High", "Low")</f>
        <v>High</v>
      </c>
      <c r="T2285" t="s">
        <v>83</v>
      </c>
      <c r="U2285" t="b">
        <v>0</v>
      </c>
      <c r="V2285">
        <v>20</v>
      </c>
      <c r="W2285">
        <v>1</v>
      </c>
      <c r="X2285" t="s">
        <v>17</v>
      </c>
    </row>
    <row r="2286" spans="1:24" x14ac:dyDescent="0.3">
      <c r="A2286" s="1">
        <v>45500.633842592593</v>
      </c>
      <c r="B2286" s="1" t="str">
        <f>TEXT(sensor_data[[#This Row],[Timestamp]], "MMMM")</f>
        <v>July</v>
      </c>
      <c r="C22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86" s="2">
        <f>MONTH(sensor_data[[#This Row],[Timestamp]])</f>
        <v>7</v>
      </c>
      <c r="E2286" s="2">
        <f>DAY(sensor_data[[#This Row],[Timestamp]])</f>
        <v>27</v>
      </c>
      <c r="F2286" t="s">
        <v>606</v>
      </c>
      <c r="H2286">
        <v>86.6</v>
      </c>
      <c r="I2286">
        <v>46.1</v>
      </c>
      <c r="J2286" t="b">
        <v>1</v>
      </c>
      <c r="K2286">
        <v>5</v>
      </c>
      <c r="L2286" t="str">
        <f>IF(sensor_data[[#This Row],[HVAC Setting]]&lt;=2, "Low", IF(sensor_data[[#This Row],[HVAC Setting]]=3, "Normal", "High"))</f>
        <v>High</v>
      </c>
      <c r="M2286">
        <v>31.95</v>
      </c>
      <c r="N2286">
        <v>31.95</v>
      </c>
      <c r="O2286">
        <f>(sensor_data[[#This Row],[Energy Consumption]]-AVERAGE(sensor_data[Energy Consumption]))/_xlfn.STDEV.P(sensor_data[Energy Consumption])</f>
        <v>0.12266176477742499</v>
      </c>
      <c r="P2286" t="str">
        <f>IF(ABS(sensor_data[[#This Row],[z_zcore]])&gt;3, "Outlier", "Normal")</f>
        <v>Normal</v>
      </c>
      <c r="Q2286">
        <f>AVERAGEIF(sensor_data[Unit ID], sensor_data[[#This Row],[Unit ID]], sensor_data[EC])</f>
        <v>18.517894736842106</v>
      </c>
      <c r="R2286">
        <f>IF(ISBLANK(sensor_data[[#This Row],[EC]]), sensor_data[[#This Row],[average]], sensor_data[[#This Row],[EC]])</f>
        <v>31.95</v>
      </c>
      <c r="S2286" t="str">
        <f>IF(sensor_data[[#This Row],[Filled Energy Consumption]]&gt;AVERAGE(sensor_data[Filled Energy Consumption]), "High", "Low")</f>
        <v>High</v>
      </c>
      <c r="T2286" t="s">
        <v>50</v>
      </c>
      <c r="U2286" t="b">
        <v>1</v>
      </c>
      <c r="V2286">
        <v>9</v>
      </c>
      <c r="W2286">
        <v>1</v>
      </c>
      <c r="X2286" t="s">
        <v>19</v>
      </c>
    </row>
    <row r="2287" spans="1:24" x14ac:dyDescent="0.3">
      <c r="A2287" s="1">
        <v>45347.861620370371</v>
      </c>
      <c r="B2287" s="1" t="str">
        <f>TEXT(sensor_data[[#This Row],[Timestamp]], "MMMM")</f>
        <v>February</v>
      </c>
      <c r="C22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87" s="2">
        <f>MONTH(sensor_data[[#This Row],[Timestamp]])</f>
        <v>2</v>
      </c>
      <c r="E2287" s="2">
        <f>DAY(sensor_data[[#This Row],[Timestamp]])</f>
        <v>25</v>
      </c>
      <c r="F2287" t="s">
        <v>606</v>
      </c>
      <c r="H2287">
        <v>41</v>
      </c>
      <c r="I2287">
        <v>30.1</v>
      </c>
      <c r="J2287" t="b">
        <v>1</v>
      </c>
      <c r="K2287">
        <v>5</v>
      </c>
      <c r="L2287" t="str">
        <f>IF(sensor_data[[#This Row],[HVAC Setting]]&lt;=2, "Low", IF(sensor_data[[#This Row],[HVAC Setting]]=3, "Normal", "High"))</f>
        <v>High</v>
      </c>
      <c r="M2287">
        <v>33.799999999999997</v>
      </c>
      <c r="N2287">
        <v>33.799999999999997</v>
      </c>
      <c r="O2287">
        <f>(sensor_data[[#This Row],[Energy Consumption]]-AVERAGE(sensor_data[Energy Consumption]))/_xlfn.STDEV.P(sensor_data[Energy Consumption])</f>
        <v>0.14417415310233922</v>
      </c>
      <c r="P2287" t="str">
        <f>IF(ABS(sensor_data[[#This Row],[z_zcore]])&gt;3, "Outlier", "Normal")</f>
        <v>Normal</v>
      </c>
      <c r="Q2287">
        <f>AVERAGEIF(sensor_data[Unit ID], sensor_data[[#This Row],[Unit ID]], sensor_data[EC])</f>
        <v>18.517894736842106</v>
      </c>
      <c r="R2287">
        <f>IF(ISBLANK(sensor_data[[#This Row],[EC]]), sensor_data[[#This Row],[average]], sensor_data[[#This Row],[EC]])</f>
        <v>33.799999999999997</v>
      </c>
      <c r="S2287" t="str">
        <f>IF(sensor_data[[#This Row],[Filled Energy Consumption]]&gt;AVERAGE(sensor_data[Filled Energy Consumption]), "High", "Low")</f>
        <v>High</v>
      </c>
      <c r="T2287" t="s">
        <v>510</v>
      </c>
      <c r="U2287" t="b">
        <v>1</v>
      </c>
      <c r="V2287">
        <v>11</v>
      </c>
      <c r="W2287">
        <v>1</v>
      </c>
      <c r="X2287" t="s">
        <v>19</v>
      </c>
    </row>
    <row r="2288" spans="1:24" x14ac:dyDescent="0.3">
      <c r="A2288" s="1">
        <v>45569.188680555555</v>
      </c>
      <c r="B2288" s="1" t="str">
        <f>TEXT(sensor_data[[#This Row],[Timestamp]], "MMMM")</f>
        <v>October</v>
      </c>
      <c r="C22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88" s="2">
        <f>MONTH(sensor_data[[#This Row],[Timestamp]])</f>
        <v>10</v>
      </c>
      <c r="E2288" s="2">
        <f>DAY(sensor_data[[#This Row],[Timestamp]])</f>
        <v>4</v>
      </c>
      <c r="F2288" t="s">
        <v>606</v>
      </c>
      <c r="H2288">
        <v>70</v>
      </c>
      <c r="I2288">
        <v>51.2</v>
      </c>
      <c r="J2288" t="b">
        <v>0</v>
      </c>
      <c r="K2288">
        <v>2</v>
      </c>
      <c r="L2288" t="str">
        <f>IF(sensor_data[[#This Row],[HVAC Setting]]&lt;=2, "Low", IF(sensor_data[[#This Row],[HVAC Setting]]=3, "Normal", "High"))</f>
        <v>Low</v>
      </c>
      <c r="M2288">
        <v>10</v>
      </c>
      <c r="N2288">
        <v>10</v>
      </c>
      <c r="O2288">
        <f>(sensor_data[[#This Row],[Energy Consumption]]-AVERAGE(sensor_data[Energy Consumption]))/_xlfn.STDEV.P(sensor_data[Energy Consumption])</f>
        <v>-0.13257981561817916</v>
      </c>
      <c r="P2288" t="str">
        <f>IF(ABS(sensor_data[[#This Row],[z_zcore]])&gt;3, "Outlier", "Normal")</f>
        <v>Normal</v>
      </c>
      <c r="Q2288">
        <f>AVERAGEIF(sensor_data[Unit ID], sensor_data[[#This Row],[Unit ID]], sensor_data[EC])</f>
        <v>18.517894736842106</v>
      </c>
      <c r="R2288">
        <f>IF(ISBLANK(sensor_data[[#This Row],[EC]]), sensor_data[[#This Row],[average]], sensor_data[[#This Row],[EC]])</f>
        <v>10</v>
      </c>
      <c r="S2288" t="str">
        <f>IF(sensor_data[[#This Row],[Filled Energy Consumption]]&gt;AVERAGE(sensor_data[Filled Energy Consumption]), "High", "Low")</f>
        <v>Low</v>
      </c>
      <c r="T2288" t="s">
        <v>213</v>
      </c>
      <c r="U2288" t="b">
        <v>0</v>
      </c>
      <c r="V2288">
        <v>19</v>
      </c>
      <c r="W2288">
        <v>0</v>
      </c>
      <c r="X2288" t="s">
        <v>19</v>
      </c>
    </row>
    <row r="2289" spans="1:24" x14ac:dyDescent="0.3">
      <c r="A2289" s="1">
        <v>45438.99732638889</v>
      </c>
      <c r="B2289" s="1" t="str">
        <f>TEXT(sensor_data[[#This Row],[Timestamp]], "MMMM")</f>
        <v>May</v>
      </c>
      <c r="C22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89" s="2">
        <f>MONTH(sensor_data[[#This Row],[Timestamp]])</f>
        <v>5</v>
      </c>
      <c r="E2289" s="2">
        <f>DAY(sensor_data[[#This Row],[Timestamp]])</f>
        <v>26</v>
      </c>
      <c r="F2289" t="s">
        <v>606</v>
      </c>
      <c r="H2289">
        <v>81.2</v>
      </c>
      <c r="I2289">
        <v>39.5</v>
      </c>
      <c r="J2289" t="b">
        <v>1</v>
      </c>
      <c r="K2289">
        <v>3.5</v>
      </c>
      <c r="L2289" t="str">
        <f>IF(sensor_data[[#This Row],[HVAC Setting]]&lt;=2, "Low", IF(sensor_data[[#This Row],[HVAC Setting]]=3, "Normal", "High"))</f>
        <v>High</v>
      </c>
      <c r="M2289">
        <v>20.149999999999999</v>
      </c>
      <c r="N2289">
        <v>20.149999999999999</v>
      </c>
      <c r="O2289">
        <f>(sensor_data[[#This Row],[Energy Consumption]]-AVERAGE(sensor_data[Energy Consumption]))/_xlfn.STDEV.P(sensor_data[Energy Consumption])</f>
        <v>-1.4552387781487512E-2</v>
      </c>
      <c r="P2289" t="str">
        <f>IF(ABS(sensor_data[[#This Row],[z_zcore]])&gt;3, "Outlier", "Normal")</f>
        <v>Normal</v>
      </c>
      <c r="Q2289">
        <f>AVERAGEIF(sensor_data[Unit ID], sensor_data[[#This Row],[Unit ID]], sensor_data[EC])</f>
        <v>18.517894736842106</v>
      </c>
      <c r="R2289">
        <f>IF(ISBLANK(sensor_data[[#This Row],[EC]]), sensor_data[[#This Row],[average]], sensor_data[[#This Row],[EC]])</f>
        <v>20.149999999999999</v>
      </c>
      <c r="S2289" t="str">
        <f>IF(sensor_data[[#This Row],[Filled Energy Consumption]]&gt;AVERAGE(sensor_data[Filled Energy Consumption]), "High", "Low")</f>
        <v>High</v>
      </c>
      <c r="T2289" t="s">
        <v>518</v>
      </c>
      <c r="U2289" t="b">
        <v>1</v>
      </c>
      <c r="V2289">
        <v>9</v>
      </c>
      <c r="W2289">
        <v>1</v>
      </c>
      <c r="X2289" t="s">
        <v>19</v>
      </c>
    </row>
    <row r="2290" spans="1:24" x14ac:dyDescent="0.3">
      <c r="A2290" s="1">
        <v>45593.297511574077</v>
      </c>
      <c r="B2290" s="1" t="str">
        <f>TEXT(sensor_data[[#This Row],[Timestamp]], "MMMM")</f>
        <v>October</v>
      </c>
      <c r="C22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90" s="2">
        <f>MONTH(sensor_data[[#This Row],[Timestamp]])</f>
        <v>10</v>
      </c>
      <c r="E2290" s="2">
        <f>DAY(sensor_data[[#This Row],[Timestamp]])</f>
        <v>28</v>
      </c>
      <c r="F2290" t="s">
        <v>606</v>
      </c>
      <c r="H2290">
        <v>67.8</v>
      </c>
      <c r="I2290">
        <v>37.299999999999997</v>
      </c>
      <c r="J2290" t="b">
        <v>0</v>
      </c>
      <c r="K2290">
        <v>3</v>
      </c>
      <c r="L2290" t="str">
        <f>IF(sensor_data[[#This Row],[HVAC Setting]]&lt;=2, "Low", IF(sensor_data[[#This Row],[HVAC Setting]]=3, "Normal", "High"))</f>
        <v>Normal</v>
      </c>
      <c r="M2290">
        <v>15</v>
      </c>
      <c r="N2290">
        <v>15</v>
      </c>
      <c r="O2290">
        <f>(sensor_data[[#This Row],[Energy Consumption]]-AVERAGE(sensor_data[Energy Consumption]))/_xlfn.STDEV.P(sensor_data[Energy Consumption])</f>
        <v>-7.4438225550843368E-2</v>
      </c>
      <c r="P2290" t="str">
        <f>IF(ABS(sensor_data[[#This Row],[z_zcore]])&gt;3, "Outlier", "Normal")</f>
        <v>Normal</v>
      </c>
      <c r="Q2290">
        <f>AVERAGEIF(sensor_data[Unit ID], sensor_data[[#This Row],[Unit ID]], sensor_data[EC])</f>
        <v>18.517894736842106</v>
      </c>
      <c r="R2290">
        <f>IF(ISBLANK(sensor_data[[#This Row],[EC]]), sensor_data[[#This Row],[average]], sensor_data[[#This Row],[EC]])</f>
        <v>15</v>
      </c>
      <c r="S2290" t="str">
        <f>IF(sensor_data[[#This Row],[Filled Energy Consumption]]&gt;AVERAGE(sensor_data[Filled Energy Consumption]), "High", "Low")</f>
        <v>Low</v>
      </c>
      <c r="T2290" t="s">
        <v>176</v>
      </c>
      <c r="U2290" t="b">
        <v>0</v>
      </c>
      <c r="V2290">
        <v>18</v>
      </c>
      <c r="W2290">
        <v>0</v>
      </c>
      <c r="X2290" t="s">
        <v>19</v>
      </c>
    </row>
    <row r="2291" spans="1:24" x14ac:dyDescent="0.3">
      <c r="A2291" s="1">
        <v>45525.787743055553</v>
      </c>
      <c r="B2291" s="1" t="str">
        <f>TEXT(sensor_data[[#This Row],[Timestamp]], "MMMM")</f>
        <v>August</v>
      </c>
      <c r="C22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91" s="2">
        <f>MONTH(sensor_data[[#This Row],[Timestamp]])</f>
        <v>8</v>
      </c>
      <c r="E2291" s="2">
        <f>DAY(sensor_data[[#This Row],[Timestamp]])</f>
        <v>21</v>
      </c>
      <c r="F2291" t="s">
        <v>606</v>
      </c>
      <c r="H2291">
        <v>101.4</v>
      </c>
      <c r="I2291">
        <v>49.4</v>
      </c>
      <c r="J2291" t="b">
        <v>1</v>
      </c>
      <c r="K2291">
        <v>5</v>
      </c>
      <c r="L2291" t="str">
        <f>IF(sensor_data[[#This Row],[HVAC Setting]]&lt;=2, "Low", IF(sensor_data[[#This Row],[HVAC Setting]]=3, "Normal", "High"))</f>
        <v>High</v>
      </c>
      <c r="M2291">
        <v>33.35</v>
      </c>
      <c r="N2291">
        <v>33.35</v>
      </c>
      <c r="O2291">
        <f>(sensor_data[[#This Row],[Energy Consumption]]-AVERAGE(sensor_data[Energy Consumption]))/_xlfn.STDEV.P(sensor_data[Energy Consumption])</f>
        <v>0.13894140999627905</v>
      </c>
      <c r="P2291" t="str">
        <f>IF(ABS(sensor_data[[#This Row],[z_zcore]])&gt;3, "Outlier", "Normal")</f>
        <v>Normal</v>
      </c>
      <c r="Q2291">
        <f>AVERAGEIF(sensor_data[Unit ID], sensor_data[[#This Row],[Unit ID]], sensor_data[EC])</f>
        <v>18.517894736842106</v>
      </c>
      <c r="R2291">
        <f>IF(ISBLANK(sensor_data[[#This Row],[EC]]), sensor_data[[#This Row],[average]], sensor_data[[#This Row],[EC]])</f>
        <v>33.35</v>
      </c>
      <c r="S2291" t="str">
        <f>IF(sensor_data[[#This Row],[Filled Energy Consumption]]&gt;AVERAGE(sensor_data[Filled Energy Consumption]), "High", "Low")</f>
        <v>High</v>
      </c>
      <c r="T2291" t="s">
        <v>198</v>
      </c>
      <c r="U2291" t="b">
        <v>1</v>
      </c>
      <c r="V2291">
        <v>16</v>
      </c>
      <c r="W2291">
        <v>0</v>
      </c>
      <c r="X2291" t="s">
        <v>19</v>
      </c>
    </row>
    <row r="2292" spans="1:24" x14ac:dyDescent="0.3">
      <c r="A2292" s="1">
        <v>45370.170706018522</v>
      </c>
      <c r="B2292" s="1" t="str">
        <f>TEXT(sensor_data[[#This Row],[Timestamp]], "MMMM")</f>
        <v>March</v>
      </c>
      <c r="C22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92" s="2">
        <f>MONTH(sensor_data[[#This Row],[Timestamp]])</f>
        <v>3</v>
      </c>
      <c r="E2292" s="2">
        <f>DAY(sensor_data[[#This Row],[Timestamp]])</f>
        <v>19</v>
      </c>
      <c r="F2292" t="s">
        <v>606</v>
      </c>
      <c r="H2292">
        <v>67.3</v>
      </c>
      <c r="I2292">
        <v>31.3</v>
      </c>
      <c r="J2292" t="b">
        <v>0</v>
      </c>
      <c r="K2292">
        <v>1</v>
      </c>
      <c r="L2292" t="str">
        <f>IF(sensor_data[[#This Row],[HVAC Setting]]&lt;=2, "Low", IF(sensor_data[[#This Row],[HVAC Setting]]=3, "Normal", "High"))</f>
        <v>Low</v>
      </c>
      <c r="M2292">
        <v>5</v>
      </c>
      <c r="N2292">
        <v>5</v>
      </c>
      <c r="O2292">
        <f>(sensor_data[[#This Row],[Energy Consumption]]-AVERAGE(sensor_data[Energy Consumption]))/_xlfn.STDEV.P(sensor_data[Energy Consumption])</f>
        <v>-0.19072140568551499</v>
      </c>
      <c r="P2292" t="str">
        <f>IF(ABS(sensor_data[[#This Row],[z_zcore]])&gt;3, "Outlier", "Normal")</f>
        <v>Normal</v>
      </c>
      <c r="Q2292">
        <f>AVERAGEIF(sensor_data[Unit ID], sensor_data[[#This Row],[Unit ID]], sensor_data[EC])</f>
        <v>18.517894736842106</v>
      </c>
      <c r="R2292">
        <f>IF(ISBLANK(sensor_data[[#This Row],[EC]]), sensor_data[[#This Row],[average]], sensor_data[[#This Row],[EC]])</f>
        <v>5</v>
      </c>
      <c r="S2292" t="str">
        <f>IF(sensor_data[[#This Row],[Filled Energy Consumption]]&gt;AVERAGE(sensor_data[Filled Energy Consumption]), "High", "Low")</f>
        <v>Low</v>
      </c>
      <c r="T2292" t="s">
        <v>478</v>
      </c>
      <c r="U2292" t="b">
        <v>0</v>
      </c>
      <c r="V2292">
        <v>22</v>
      </c>
      <c r="W2292">
        <v>0</v>
      </c>
      <c r="X2292" t="s">
        <v>19</v>
      </c>
    </row>
    <row r="2293" spans="1:24" x14ac:dyDescent="0.3">
      <c r="A2293" s="1">
        <v>45602.911562499998</v>
      </c>
      <c r="B2293" s="1" t="str">
        <f>TEXT(sensor_data[[#This Row],[Timestamp]], "MMMM")</f>
        <v>November</v>
      </c>
      <c r="C22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293" s="2">
        <f>MONTH(sensor_data[[#This Row],[Timestamp]])</f>
        <v>11</v>
      </c>
      <c r="E2293" s="2">
        <f>DAY(sensor_data[[#This Row],[Timestamp]])</f>
        <v>6</v>
      </c>
      <c r="F2293" t="s">
        <v>606</v>
      </c>
      <c r="H2293">
        <v>80.599999999999994</v>
      </c>
      <c r="I2293">
        <v>32.9</v>
      </c>
      <c r="J2293" t="b">
        <v>0</v>
      </c>
      <c r="K2293">
        <v>3</v>
      </c>
      <c r="L2293" t="str">
        <f>IF(sensor_data[[#This Row],[HVAC Setting]]&lt;=2, "Low", IF(sensor_data[[#This Row],[HVAC Setting]]=3, "Normal", "High"))</f>
        <v>Normal</v>
      </c>
      <c r="M2293">
        <v>15</v>
      </c>
      <c r="N2293">
        <v>15</v>
      </c>
      <c r="O2293">
        <f>(sensor_data[[#This Row],[Energy Consumption]]-AVERAGE(sensor_data[Energy Consumption]))/_xlfn.STDEV.P(sensor_data[Energy Consumption])</f>
        <v>-7.4438225550843368E-2</v>
      </c>
      <c r="P2293" t="str">
        <f>IF(ABS(sensor_data[[#This Row],[z_zcore]])&gt;3, "Outlier", "Normal")</f>
        <v>Normal</v>
      </c>
      <c r="Q2293">
        <f>AVERAGEIF(sensor_data[Unit ID], sensor_data[[#This Row],[Unit ID]], sensor_data[EC])</f>
        <v>18.517894736842106</v>
      </c>
      <c r="R2293">
        <f>IF(ISBLANK(sensor_data[[#This Row],[EC]]), sensor_data[[#This Row],[average]], sensor_data[[#This Row],[EC]])</f>
        <v>15</v>
      </c>
      <c r="S2293" t="str">
        <f>IF(sensor_data[[#This Row],[Filled Energy Consumption]]&gt;AVERAGE(sensor_data[Filled Energy Consumption]), "High", "Low")</f>
        <v>Low</v>
      </c>
      <c r="T2293" t="s">
        <v>537</v>
      </c>
      <c r="U2293" t="b">
        <v>0</v>
      </c>
      <c r="V2293">
        <v>16</v>
      </c>
      <c r="W2293">
        <v>0</v>
      </c>
      <c r="X2293" t="s">
        <v>14</v>
      </c>
    </row>
    <row r="2294" spans="1:24" x14ac:dyDescent="0.3">
      <c r="A2294" s="1">
        <v>45360.755694444444</v>
      </c>
      <c r="B2294" s="1" t="str">
        <f>TEXT(sensor_data[[#This Row],[Timestamp]], "MMMM")</f>
        <v>March</v>
      </c>
      <c r="C22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294" s="2">
        <f>MONTH(sensor_data[[#This Row],[Timestamp]])</f>
        <v>3</v>
      </c>
      <c r="E2294" s="2">
        <f>DAY(sensor_data[[#This Row],[Timestamp]])</f>
        <v>9</v>
      </c>
      <c r="F2294" t="s">
        <v>606</v>
      </c>
      <c r="H2294">
        <v>71.599999999999994</v>
      </c>
      <c r="I2294">
        <v>53.7</v>
      </c>
      <c r="J2294" t="b">
        <v>1</v>
      </c>
      <c r="K2294">
        <v>4.5</v>
      </c>
      <c r="L2294" t="str">
        <f>IF(sensor_data[[#This Row],[HVAC Setting]]&lt;=2, "Low", IF(sensor_data[[#This Row],[HVAC Setting]]=3, "Normal", "High"))</f>
        <v>High</v>
      </c>
      <c r="M2294">
        <v>27.65</v>
      </c>
      <c r="N2294">
        <v>27.65</v>
      </c>
      <c r="O2294">
        <f>(sensor_data[[#This Row],[Energy Consumption]]-AVERAGE(sensor_data[Energy Consumption]))/_xlfn.STDEV.P(sensor_data[Energy Consumption])</f>
        <v>7.2659997319516195E-2</v>
      </c>
      <c r="P2294" t="str">
        <f>IF(ABS(sensor_data[[#This Row],[z_zcore]])&gt;3, "Outlier", "Normal")</f>
        <v>Normal</v>
      </c>
      <c r="Q2294">
        <f>AVERAGEIF(sensor_data[Unit ID], sensor_data[[#This Row],[Unit ID]], sensor_data[EC])</f>
        <v>18.517894736842106</v>
      </c>
      <c r="R2294">
        <f>IF(ISBLANK(sensor_data[[#This Row],[EC]]), sensor_data[[#This Row],[average]], sensor_data[[#This Row],[EC]])</f>
        <v>27.65</v>
      </c>
      <c r="S2294" t="str">
        <f>IF(sensor_data[[#This Row],[Filled Energy Consumption]]&gt;AVERAGE(sensor_data[Filled Energy Consumption]), "High", "Low")</f>
        <v>High</v>
      </c>
      <c r="T2294" t="s">
        <v>291</v>
      </c>
      <c r="U2294" t="b">
        <v>1</v>
      </c>
      <c r="V2294">
        <v>18</v>
      </c>
      <c r="W2294">
        <v>1</v>
      </c>
      <c r="X2294" t="s">
        <v>17</v>
      </c>
    </row>
    <row r="2295" spans="1:24" x14ac:dyDescent="0.3">
      <c r="A2295" s="1">
        <v>45440.28833333333</v>
      </c>
      <c r="B2295" s="1" t="str">
        <f>TEXT(sensor_data[[#This Row],[Timestamp]], "MMMM")</f>
        <v>May</v>
      </c>
      <c r="C22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95" s="2">
        <f>MONTH(sensor_data[[#This Row],[Timestamp]])</f>
        <v>5</v>
      </c>
      <c r="E2295" s="2">
        <f>DAY(sensor_data[[#This Row],[Timestamp]])</f>
        <v>28</v>
      </c>
      <c r="F2295" t="s">
        <v>606</v>
      </c>
      <c r="H2295">
        <v>67.3</v>
      </c>
      <c r="I2295">
        <v>34.200000000000003</v>
      </c>
      <c r="J2295" t="b">
        <v>1</v>
      </c>
      <c r="K2295">
        <v>3</v>
      </c>
      <c r="L2295" t="str">
        <f>IF(sensor_data[[#This Row],[HVAC Setting]]&lt;=2, "Low", IF(sensor_data[[#This Row],[HVAC Setting]]=3, "Normal", "High"))</f>
        <v>Normal</v>
      </c>
      <c r="M2295">
        <v>16.489999999999998</v>
      </c>
      <c r="N2295">
        <v>16.489999999999998</v>
      </c>
      <c r="O2295">
        <f>(sensor_data[[#This Row],[Energy Consumption]]-AVERAGE(sensor_data[Energy Consumption]))/_xlfn.STDEV.P(sensor_data[Energy Consumption])</f>
        <v>-5.711203171077732E-2</v>
      </c>
      <c r="P2295" t="str">
        <f>IF(ABS(sensor_data[[#This Row],[z_zcore]])&gt;3, "Outlier", "Normal")</f>
        <v>Normal</v>
      </c>
      <c r="Q2295">
        <f>AVERAGEIF(sensor_data[Unit ID], sensor_data[[#This Row],[Unit ID]], sensor_data[EC])</f>
        <v>18.517894736842106</v>
      </c>
      <c r="R2295">
        <f>IF(ISBLANK(sensor_data[[#This Row],[EC]]), sensor_data[[#This Row],[average]], sensor_data[[#This Row],[EC]])</f>
        <v>16.489999999999998</v>
      </c>
      <c r="S2295" t="str">
        <f>IF(sensor_data[[#This Row],[Filled Energy Consumption]]&gt;AVERAGE(sensor_data[Filled Energy Consumption]), "High", "Low")</f>
        <v>Low</v>
      </c>
      <c r="T2295" t="s">
        <v>146</v>
      </c>
      <c r="U2295" t="b">
        <v>1</v>
      </c>
      <c r="V2295">
        <v>21</v>
      </c>
      <c r="W2295">
        <v>1</v>
      </c>
      <c r="X2295" t="s">
        <v>17</v>
      </c>
    </row>
    <row r="2296" spans="1:24" x14ac:dyDescent="0.3">
      <c r="A2296" s="1">
        <v>45597.391481481478</v>
      </c>
      <c r="B2296" s="1" t="str">
        <f>TEXT(sensor_data[[#This Row],[Timestamp]], "MMMM")</f>
        <v>November</v>
      </c>
      <c r="C22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96" s="2">
        <f>MONTH(sensor_data[[#This Row],[Timestamp]])</f>
        <v>11</v>
      </c>
      <c r="E2296" s="2">
        <f>DAY(sensor_data[[#This Row],[Timestamp]])</f>
        <v>1</v>
      </c>
      <c r="F2296" t="s">
        <v>606</v>
      </c>
      <c r="H2296">
        <v>74.7</v>
      </c>
      <c r="I2296">
        <v>31.9</v>
      </c>
      <c r="J2296" t="b">
        <v>0</v>
      </c>
      <c r="K2296">
        <v>1</v>
      </c>
      <c r="L2296" t="str">
        <f>IF(sensor_data[[#This Row],[HVAC Setting]]&lt;=2, "Low", IF(sensor_data[[#This Row],[HVAC Setting]]=3, "Normal", "High"))</f>
        <v>Low</v>
      </c>
      <c r="M2296">
        <v>5</v>
      </c>
      <c r="N2296">
        <v>5</v>
      </c>
      <c r="O2296">
        <f>(sensor_data[[#This Row],[Energy Consumption]]-AVERAGE(sensor_data[Energy Consumption]))/_xlfn.STDEV.P(sensor_data[Energy Consumption])</f>
        <v>-0.19072140568551499</v>
      </c>
      <c r="P2296" t="str">
        <f>IF(ABS(sensor_data[[#This Row],[z_zcore]])&gt;3, "Outlier", "Normal")</f>
        <v>Normal</v>
      </c>
      <c r="Q2296">
        <f>AVERAGEIF(sensor_data[Unit ID], sensor_data[[#This Row],[Unit ID]], sensor_data[EC])</f>
        <v>18.517894736842106</v>
      </c>
      <c r="R2296">
        <f>IF(ISBLANK(sensor_data[[#This Row],[EC]]), sensor_data[[#This Row],[average]], sensor_data[[#This Row],[EC]])</f>
        <v>5</v>
      </c>
      <c r="S2296" t="str">
        <f>IF(sensor_data[[#This Row],[Filled Energy Consumption]]&gt;AVERAGE(sensor_data[Filled Energy Consumption]), "High", "Low")</f>
        <v>Low</v>
      </c>
      <c r="T2296" t="s">
        <v>27</v>
      </c>
      <c r="U2296" t="b">
        <v>0</v>
      </c>
      <c r="V2296">
        <v>14</v>
      </c>
      <c r="W2296">
        <v>1</v>
      </c>
      <c r="X2296" t="s">
        <v>14</v>
      </c>
    </row>
    <row r="2297" spans="1:24" x14ac:dyDescent="0.3">
      <c r="A2297" s="1">
        <v>45507.332650462966</v>
      </c>
      <c r="B2297" s="1" t="str">
        <f>TEXT(sensor_data[[#This Row],[Timestamp]], "MMMM")</f>
        <v>August</v>
      </c>
      <c r="C22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297" s="2">
        <f>MONTH(sensor_data[[#This Row],[Timestamp]])</f>
        <v>8</v>
      </c>
      <c r="E2297" s="2">
        <f>DAY(sensor_data[[#This Row],[Timestamp]])</f>
        <v>3</v>
      </c>
      <c r="F2297" t="s">
        <v>606</v>
      </c>
      <c r="H2297">
        <v>98.7</v>
      </c>
      <c r="I2297">
        <v>48.9</v>
      </c>
      <c r="J2297" t="b">
        <v>1</v>
      </c>
      <c r="K2297">
        <v>3.5</v>
      </c>
      <c r="L2297" t="str">
        <f>IF(sensor_data[[#This Row],[HVAC Setting]]&lt;=2, "Low", IF(sensor_data[[#This Row],[HVAC Setting]]=3, "Normal", "High"))</f>
        <v>High</v>
      </c>
      <c r="O2297">
        <f>(sensor_data[[#This Row],[Energy Consumption]]-AVERAGE(sensor_data[Energy Consumption]))/_xlfn.STDEV.P(sensor_data[Energy Consumption])</f>
        <v>-0.24886299575285079</v>
      </c>
      <c r="P2297" t="str">
        <f>IF(ABS(sensor_data[[#This Row],[z_zcore]])&gt;3, "Outlier", "Normal")</f>
        <v>Normal</v>
      </c>
      <c r="Q2297">
        <f>AVERAGEIF(sensor_data[Unit ID], sensor_data[[#This Row],[Unit ID]], sensor_data[EC])</f>
        <v>18.517894736842106</v>
      </c>
      <c r="R2297">
        <f>IF(ISBLANK(sensor_data[[#This Row],[EC]]), sensor_data[[#This Row],[average]], sensor_data[[#This Row],[EC]])</f>
        <v>18.517894736842106</v>
      </c>
      <c r="S2297" t="str">
        <f>IF(sensor_data[[#This Row],[Filled Energy Consumption]]&gt;AVERAGE(sensor_data[Filled Energy Consumption]), "High", "Low")</f>
        <v>High</v>
      </c>
      <c r="T2297" t="s">
        <v>235</v>
      </c>
      <c r="U2297" t="b">
        <v>1</v>
      </c>
      <c r="V2297">
        <v>6</v>
      </c>
      <c r="W2297">
        <v>1</v>
      </c>
      <c r="X2297" t="s">
        <v>17</v>
      </c>
    </row>
    <row r="2298" spans="1:24" x14ac:dyDescent="0.3">
      <c r="A2298" s="1">
        <v>45349.684120370373</v>
      </c>
      <c r="B2298" s="1" t="str">
        <f>TEXT(sensor_data[[#This Row],[Timestamp]], "MMMM")</f>
        <v>February</v>
      </c>
      <c r="C22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98" s="2">
        <f>MONTH(sensor_data[[#This Row],[Timestamp]])</f>
        <v>2</v>
      </c>
      <c r="E2298" s="2">
        <f>DAY(sensor_data[[#This Row],[Timestamp]])</f>
        <v>27</v>
      </c>
      <c r="F2298" t="s">
        <v>606</v>
      </c>
      <c r="H2298">
        <v>41.1</v>
      </c>
      <c r="I2298">
        <v>27.3</v>
      </c>
      <c r="J2298" t="b">
        <v>0</v>
      </c>
      <c r="K2298">
        <v>4</v>
      </c>
      <c r="L2298" t="str">
        <f>IF(sensor_data[[#This Row],[HVAC Setting]]&lt;=2, "Low", IF(sensor_data[[#This Row],[HVAC Setting]]=3, "Normal", "High"))</f>
        <v>High</v>
      </c>
      <c r="M2298">
        <v>22</v>
      </c>
      <c r="N2298">
        <v>22</v>
      </c>
      <c r="O2298">
        <f>(sensor_data[[#This Row],[Energy Consumption]]-AVERAGE(sensor_data[Energy Consumption]))/_xlfn.STDEV.P(sensor_data[Energy Consumption])</f>
        <v>6.9600005434267524E-3</v>
      </c>
      <c r="P2298" t="str">
        <f>IF(ABS(sensor_data[[#This Row],[z_zcore]])&gt;3, "Outlier", "Normal")</f>
        <v>Normal</v>
      </c>
      <c r="Q2298">
        <f>AVERAGEIF(sensor_data[Unit ID], sensor_data[[#This Row],[Unit ID]], sensor_data[EC])</f>
        <v>18.517894736842106</v>
      </c>
      <c r="R2298">
        <f>IF(ISBLANK(sensor_data[[#This Row],[EC]]), sensor_data[[#This Row],[average]], sensor_data[[#This Row],[EC]])</f>
        <v>22</v>
      </c>
      <c r="S2298" t="str">
        <f>IF(sensor_data[[#This Row],[Filled Energy Consumption]]&gt;AVERAGE(sensor_data[Filled Energy Consumption]), "High", "Low")</f>
        <v>High</v>
      </c>
      <c r="T2298" t="s">
        <v>456</v>
      </c>
      <c r="U2298" t="b">
        <v>0</v>
      </c>
      <c r="V2298">
        <v>10</v>
      </c>
      <c r="W2298">
        <v>1</v>
      </c>
      <c r="X2298" t="s">
        <v>17</v>
      </c>
    </row>
    <row r="2299" spans="1:24" x14ac:dyDescent="0.3">
      <c r="A2299" s="1">
        <v>45418.646851851852</v>
      </c>
      <c r="B2299" s="1" t="str">
        <f>TEXT(sensor_data[[#This Row],[Timestamp]], "MMMM")</f>
        <v>May</v>
      </c>
      <c r="C22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299" s="2">
        <f>MONTH(sensor_data[[#This Row],[Timestamp]])</f>
        <v>5</v>
      </c>
      <c r="E2299" s="2">
        <f>DAY(sensor_data[[#This Row],[Timestamp]])</f>
        <v>6</v>
      </c>
      <c r="F2299" t="s">
        <v>606</v>
      </c>
      <c r="H2299">
        <v>65.3</v>
      </c>
      <c r="I2299">
        <v>30.6</v>
      </c>
      <c r="J2299" t="b">
        <v>1</v>
      </c>
      <c r="K2299">
        <v>3</v>
      </c>
      <c r="L2299" t="str">
        <f>IF(sensor_data[[#This Row],[HVAC Setting]]&lt;=2, "Low", IF(sensor_data[[#This Row],[HVAC Setting]]=3, "Normal", "High"))</f>
        <v>Normal</v>
      </c>
      <c r="M2299">
        <v>16.79</v>
      </c>
      <c r="N2299">
        <v>16.79</v>
      </c>
      <c r="O2299">
        <f>(sensor_data[[#This Row],[Energy Consumption]]-AVERAGE(sensor_data[Energy Consumption]))/_xlfn.STDEV.P(sensor_data[Energy Consumption])</f>
        <v>-5.3623536306737163E-2</v>
      </c>
      <c r="P2299" t="str">
        <f>IF(ABS(sensor_data[[#This Row],[z_zcore]])&gt;3, "Outlier", "Normal")</f>
        <v>Normal</v>
      </c>
      <c r="Q2299">
        <f>AVERAGEIF(sensor_data[Unit ID], sensor_data[[#This Row],[Unit ID]], sensor_data[EC])</f>
        <v>18.517894736842106</v>
      </c>
      <c r="R2299">
        <f>IF(ISBLANK(sensor_data[[#This Row],[EC]]), sensor_data[[#This Row],[average]], sensor_data[[#This Row],[EC]])</f>
        <v>16.79</v>
      </c>
      <c r="S2299" t="str">
        <f>IF(sensor_data[[#This Row],[Filled Energy Consumption]]&gt;AVERAGE(sensor_data[Filled Energy Consumption]), "High", "Low")</f>
        <v>Low</v>
      </c>
      <c r="T2299" t="s">
        <v>176</v>
      </c>
      <c r="U2299" t="b">
        <v>1</v>
      </c>
      <c r="V2299">
        <v>5</v>
      </c>
      <c r="W2299">
        <v>0</v>
      </c>
      <c r="X2299" t="s">
        <v>14</v>
      </c>
    </row>
    <row r="2300" spans="1:24" x14ac:dyDescent="0.3">
      <c r="A2300" s="1">
        <v>45292.415358796294</v>
      </c>
      <c r="B2300" s="1" t="str">
        <f>TEXT(sensor_data[[#This Row],[Timestamp]], "MMMM")</f>
        <v>January</v>
      </c>
      <c r="C23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00" s="2">
        <f>MONTH(sensor_data[[#This Row],[Timestamp]])</f>
        <v>1</v>
      </c>
      <c r="E2300" s="2">
        <f>DAY(sensor_data[[#This Row],[Timestamp]])</f>
        <v>1</v>
      </c>
      <c r="F2300" t="s">
        <v>606</v>
      </c>
      <c r="H2300">
        <v>49.5</v>
      </c>
      <c r="I2300">
        <v>33.9</v>
      </c>
      <c r="J2300" t="b">
        <v>1</v>
      </c>
      <c r="K2300">
        <v>4.5</v>
      </c>
      <c r="L2300" t="str">
        <f>IF(sensor_data[[#This Row],[HVAC Setting]]&lt;=2, "Low", IF(sensor_data[[#This Row],[HVAC Setting]]=3, "Normal", "High"))</f>
        <v>High</v>
      </c>
      <c r="M2300">
        <v>27.57</v>
      </c>
      <c r="N2300">
        <v>27.57</v>
      </c>
      <c r="O2300">
        <f>(sensor_data[[#This Row],[Energy Consumption]]-AVERAGE(sensor_data[Energy Consumption]))/_xlfn.STDEV.P(sensor_data[Energy Consumption])</f>
        <v>7.172973187843884E-2</v>
      </c>
      <c r="P2300" t="str">
        <f>IF(ABS(sensor_data[[#This Row],[z_zcore]])&gt;3, "Outlier", "Normal")</f>
        <v>Normal</v>
      </c>
      <c r="Q2300">
        <f>AVERAGEIF(sensor_data[Unit ID], sensor_data[[#This Row],[Unit ID]], sensor_data[EC])</f>
        <v>18.517894736842106</v>
      </c>
      <c r="R2300">
        <f>IF(ISBLANK(sensor_data[[#This Row],[EC]]), sensor_data[[#This Row],[average]], sensor_data[[#This Row],[EC]])</f>
        <v>27.57</v>
      </c>
      <c r="S2300" t="str">
        <f>IF(sensor_data[[#This Row],[Filled Energy Consumption]]&gt;AVERAGE(sensor_data[Filled Energy Consumption]), "High", "Low")</f>
        <v>High</v>
      </c>
      <c r="T2300" t="s">
        <v>263</v>
      </c>
      <c r="U2300" t="b">
        <v>1</v>
      </c>
      <c r="V2300">
        <v>8</v>
      </c>
      <c r="W2300">
        <v>0</v>
      </c>
      <c r="X2300" t="s">
        <v>19</v>
      </c>
    </row>
    <row r="2301" spans="1:24" x14ac:dyDescent="0.3">
      <c r="A2301" s="1">
        <v>45464.049027777779</v>
      </c>
      <c r="B2301" s="1" t="str">
        <f>TEXT(sensor_data[[#This Row],[Timestamp]], "MMMM")</f>
        <v>June</v>
      </c>
      <c r="C23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01" s="2">
        <f>MONTH(sensor_data[[#This Row],[Timestamp]])</f>
        <v>6</v>
      </c>
      <c r="E2301" s="2">
        <f>DAY(sensor_data[[#This Row],[Timestamp]])</f>
        <v>21</v>
      </c>
      <c r="F2301" t="s">
        <v>606</v>
      </c>
      <c r="H2301">
        <v>91.5</v>
      </c>
      <c r="I2301">
        <v>59.7</v>
      </c>
      <c r="J2301" t="b">
        <v>0</v>
      </c>
      <c r="K2301">
        <v>1</v>
      </c>
      <c r="L2301" t="str">
        <f>IF(sensor_data[[#This Row],[HVAC Setting]]&lt;=2, "Low", IF(sensor_data[[#This Row],[HVAC Setting]]=3, "Normal", "High"))</f>
        <v>Low</v>
      </c>
      <c r="M2301">
        <v>7</v>
      </c>
      <c r="N2301">
        <v>7</v>
      </c>
      <c r="O2301">
        <f>(sensor_data[[#This Row],[Energy Consumption]]-AVERAGE(sensor_data[Energy Consumption]))/_xlfn.STDEV.P(sensor_data[Energy Consumption])</f>
        <v>-0.16746476965858065</v>
      </c>
      <c r="P2301" t="str">
        <f>IF(ABS(sensor_data[[#This Row],[z_zcore]])&gt;3, "Outlier", "Normal")</f>
        <v>Normal</v>
      </c>
      <c r="Q2301">
        <f>AVERAGEIF(sensor_data[Unit ID], sensor_data[[#This Row],[Unit ID]], sensor_data[EC])</f>
        <v>18.517894736842106</v>
      </c>
      <c r="R2301">
        <f>IF(ISBLANK(sensor_data[[#This Row],[EC]]), sensor_data[[#This Row],[average]], sensor_data[[#This Row],[EC]])</f>
        <v>7</v>
      </c>
      <c r="S2301" t="str">
        <f>IF(sensor_data[[#This Row],[Filled Energy Consumption]]&gt;AVERAGE(sensor_data[Filled Energy Consumption]), "High", "Low")</f>
        <v>Low</v>
      </c>
      <c r="T2301" t="s">
        <v>160</v>
      </c>
      <c r="U2301" t="b">
        <v>0</v>
      </c>
      <c r="V2301">
        <v>1</v>
      </c>
      <c r="W2301">
        <v>0</v>
      </c>
      <c r="X2301" t="s">
        <v>19</v>
      </c>
    </row>
    <row r="2302" spans="1:24" x14ac:dyDescent="0.3">
      <c r="A2302" s="1">
        <v>45546.376226851855</v>
      </c>
      <c r="B2302" s="1" t="str">
        <f>TEXT(sensor_data[[#This Row],[Timestamp]], "MMMM")</f>
        <v>September</v>
      </c>
      <c r="C23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02" s="2">
        <f>MONTH(sensor_data[[#This Row],[Timestamp]])</f>
        <v>9</v>
      </c>
      <c r="E2302" s="2">
        <f>DAY(sensor_data[[#This Row],[Timestamp]])</f>
        <v>11</v>
      </c>
      <c r="F2302" t="s">
        <v>607</v>
      </c>
      <c r="H2302">
        <v>75</v>
      </c>
      <c r="I2302">
        <v>35.4</v>
      </c>
      <c r="J2302" t="b">
        <v>1</v>
      </c>
      <c r="K2302">
        <v>4</v>
      </c>
      <c r="L2302" t="str">
        <f>IF(sensor_data[[#This Row],[HVAC Setting]]&lt;=2, "Low", IF(sensor_data[[#This Row],[HVAC Setting]]=3, "Normal", "High"))</f>
        <v>High</v>
      </c>
      <c r="M2302">
        <v>22.25</v>
      </c>
      <c r="N2302">
        <v>22.25</v>
      </c>
      <c r="O2302">
        <f>(sensor_data[[#This Row],[Energy Consumption]]-AVERAGE(sensor_data[Energy Consumption]))/_xlfn.STDEV.P(sensor_data[Energy Consumption])</f>
        <v>9.8670800467935433E-3</v>
      </c>
      <c r="P2302" t="str">
        <f>IF(ABS(sensor_data[[#This Row],[z_zcore]])&gt;3, "Outlier", "Normal")</f>
        <v>Normal</v>
      </c>
      <c r="Q2302">
        <f>AVERAGEIF(sensor_data[Unit ID], sensor_data[[#This Row],[Unit ID]], sensor_data[EC])</f>
        <v>19.701499999999999</v>
      </c>
      <c r="R2302">
        <f>IF(ISBLANK(sensor_data[[#This Row],[EC]]), sensor_data[[#This Row],[average]], sensor_data[[#This Row],[EC]])</f>
        <v>22.25</v>
      </c>
      <c r="S2302" t="str">
        <f>IF(sensor_data[[#This Row],[Filled Energy Consumption]]&gt;AVERAGE(sensor_data[Filled Energy Consumption]), "High", "Low")</f>
        <v>High</v>
      </c>
      <c r="T2302" t="s">
        <v>177</v>
      </c>
      <c r="U2302" t="b">
        <v>1</v>
      </c>
      <c r="V2302">
        <v>13</v>
      </c>
      <c r="W2302">
        <v>1</v>
      </c>
      <c r="X2302" t="s">
        <v>17</v>
      </c>
    </row>
    <row r="2303" spans="1:24" x14ac:dyDescent="0.3">
      <c r="A2303" s="1">
        <v>45599.050729166665</v>
      </c>
      <c r="B2303" s="1" t="str">
        <f>TEXT(sensor_data[[#This Row],[Timestamp]], "MMMM")</f>
        <v>November</v>
      </c>
      <c r="C23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03" s="2">
        <f>MONTH(sensor_data[[#This Row],[Timestamp]])</f>
        <v>11</v>
      </c>
      <c r="E2303" s="2">
        <f>DAY(sensor_data[[#This Row],[Timestamp]])</f>
        <v>3</v>
      </c>
      <c r="F2303" t="s">
        <v>607</v>
      </c>
      <c r="H2303">
        <v>78.7</v>
      </c>
      <c r="I2303">
        <v>39.200000000000003</v>
      </c>
      <c r="J2303" t="b">
        <v>1</v>
      </c>
      <c r="K2303">
        <v>2.5</v>
      </c>
      <c r="L2303" t="str">
        <f>IF(sensor_data[[#This Row],[HVAC Setting]]&lt;=2, "Low", IF(sensor_data[[#This Row],[HVAC Setting]]=3, "Normal", "High"))</f>
        <v>High</v>
      </c>
      <c r="M2303">
        <v>15.7</v>
      </c>
      <c r="N2303">
        <v>15.7</v>
      </c>
      <c r="O2303">
        <f>(sensor_data[[#This Row],[Energy Consumption]]-AVERAGE(sensor_data[Energy Consumption]))/_xlfn.STDEV.P(sensor_data[Energy Consumption])</f>
        <v>-6.6298402941416368E-2</v>
      </c>
      <c r="P2303" t="str">
        <f>IF(ABS(sensor_data[[#This Row],[z_zcore]])&gt;3, "Outlier", "Normal")</f>
        <v>Normal</v>
      </c>
      <c r="Q2303">
        <f>AVERAGEIF(sensor_data[Unit ID], sensor_data[[#This Row],[Unit ID]], sensor_data[EC])</f>
        <v>19.701499999999999</v>
      </c>
      <c r="R2303">
        <f>IF(ISBLANK(sensor_data[[#This Row],[EC]]), sensor_data[[#This Row],[average]], sensor_data[[#This Row],[EC]])</f>
        <v>15.7</v>
      </c>
      <c r="S2303" t="str">
        <f>IF(sensor_data[[#This Row],[Filled Energy Consumption]]&gt;AVERAGE(sensor_data[Filled Energy Consumption]), "High", "Low")</f>
        <v>Low</v>
      </c>
      <c r="T2303" t="s">
        <v>317</v>
      </c>
      <c r="U2303" t="b">
        <v>1</v>
      </c>
      <c r="V2303">
        <v>19</v>
      </c>
      <c r="W2303">
        <v>1</v>
      </c>
      <c r="X2303" t="s">
        <v>17</v>
      </c>
    </row>
    <row r="2304" spans="1:24" x14ac:dyDescent="0.3">
      <c r="A2304" s="1">
        <v>45600.870208333334</v>
      </c>
      <c r="B2304" s="1" t="str">
        <f>TEXT(sensor_data[[#This Row],[Timestamp]], "MMMM")</f>
        <v>November</v>
      </c>
      <c r="C23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04" s="2">
        <f>MONTH(sensor_data[[#This Row],[Timestamp]])</f>
        <v>11</v>
      </c>
      <c r="E2304" s="2">
        <f>DAY(sensor_data[[#This Row],[Timestamp]])</f>
        <v>4</v>
      </c>
      <c r="F2304" t="s">
        <v>607</v>
      </c>
      <c r="H2304">
        <v>71.599999999999994</v>
      </c>
      <c r="I2304">
        <v>55.7</v>
      </c>
      <c r="J2304" t="b">
        <v>1</v>
      </c>
      <c r="K2304">
        <v>3</v>
      </c>
      <c r="L2304" t="str">
        <f>IF(sensor_data[[#This Row],[HVAC Setting]]&lt;=2, "Low", IF(sensor_data[[#This Row],[HVAC Setting]]=3, "Normal", "High"))</f>
        <v>Normal</v>
      </c>
      <c r="M2304">
        <v>18.63</v>
      </c>
      <c r="N2304">
        <v>18.63</v>
      </c>
      <c r="O2304">
        <f>(sensor_data[[#This Row],[Energy Consumption]]-AVERAGE(sensor_data[Energy Consumption]))/_xlfn.STDEV.P(sensor_data[Energy Consumption])</f>
        <v>-3.2227431161957594E-2</v>
      </c>
      <c r="P2304" t="str">
        <f>IF(ABS(sensor_data[[#This Row],[z_zcore]])&gt;3, "Outlier", "Normal")</f>
        <v>Normal</v>
      </c>
      <c r="Q2304">
        <f>AVERAGEIF(sensor_data[Unit ID], sensor_data[[#This Row],[Unit ID]], sensor_data[EC])</f>
        <v>19.701499999999999</v>
      </c>
      <c r="R2304">
        <f>IF(ISBLANK(sensor_data[[#This Row],[EC]]), sensor_data[[#This Row],[average]], sensor_data[[#This Row],[EC]])</f>
        <v>18.63</v>
      </c>
      <c r="S2304" t="str">
        <f>IF(sensor_data[[#This Row],[Filled Energy Consumption]]&gt;AVERAGE(sensor_data[Filled Energy Consumption]), "High", "Low")</f>
        <v>High</v>
      </c>
      <c r="T2304" t="s">
        <v>78</v>
      </c>
      <c r="U2304" t="b">
        <v>1</v>
      </c>
      <c r="V2304">
        <v>7</v>
      </c>
      <c r="W2304">
        <v>1</v>
      </c>
      <c r="X2304" t="s">
        <v>19</v>
      </c>
    </row>
    <row r="2305" spans="1:24" x14ac:dyDescent="0.3">
      <c r="A2305" s="1">
        <v>45315.553796296299</v>
      </c>
      <c r="B2305" s="1" t="str">
        <f>TEXT(sensor_data[[#This Row],[Timestamp]], "MMMM")</f>
        <v>January</v>
      </c>
      <c r="C23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05" s="2">
        <f>MONTH(sensor_data[[#This Row],[Timestamp]])</f>
        <v>1</v>
      </c>
      <c r="E2305" s="2">
        <f>DAY(sensor_data[[#This Row],[Timestamp]])</f>
        <v>24</v>
      </c>
      <c r="F2305" t="s">
        <v>607</v>
      </c>
      <c r="H2305">
        <v>47.7</v>
      </c>
      <c r="I2305">
        <v>38.200000000000003</v>
      </c>
      <c r="J2305" t="b">
        <v>0</v>
      </c>
      <c r="K2305">
        <v>2</v>
      </c>
      <c r="L2305" t="str">
        <f>IF(sensor_data[[#This Row],[HVAC Setting]]&lt;=2, "Low", IF(sensor_data[[#This Row],[HVAC Setting]]=3, "Normal", "High"))</f>
        <v>Low</v>
      </c>
      <c r="M2305">
        <v>13</v>
      </c>
      <c r="N2305">
        <v>13</v>
      </c>
      <c r="O2305">
        <f>(sensor_data[[#This Row],[Energy Consumption]]-AVERAGE(sensor_data[Energy Consumption]))/_xlfn.STDEV.P(sensor_data[Energy Consumption])</f>
        <v>-9.7694861577777695E-2</v>
      </c>
      <c r="P2305" t="str">
        <f>IF(ABS(sensor_data[[#This Row],[z_zcore]])&gt;3, "Outlier", "Normal")</f>
        <v>Normal</v>
      </c>
      <c r="Q2305">
        <f>AVERAGEIF(sensor_data[Unit ID], sensor_data[[#This Row],[Unit ID]], sensor_data[EC])</f>
        <v>19.701499999999999</v>
      </c>
      <c r="R2305">
        <f>IF(ISBLANK(sensor_data[[#This Row],[EC]]), sensor_data[[#This Row],[average]], sensor_data[[#This Row],[EC]])</f>
        <v>13</v>
      </c>
      <c r="S2305" t="str">
        <f>IF(sensor_data[[#This Row],[Filled Energy Consumption]]&gt;AVERAGE(sensor_data[Filled Energy Consumption]), "High", "Low")</f>
        <v>Low</v>
      </c>
      <c r="T2305" t="s">
        <v>547</v>
      </c>
      <c r="U2305" t="b">
        <v>0</v>
      </c>
      <c r="V2305">
        <v>22</v>
      </c>
      <c r="W2305">
        <v>0</v>
      </c>
      <c r="X2305" t="s">
        <v>19</v>
      </c>
    </row>
    <row r="2306" spans="1:24" x14ac:dyDescent="0.3">
      <c r="A2306" s="1">
        <v>45347.739687499998</v>
      </c>
      <c r="B2306" s="1" t="str">
        <f>TEXT(sensor_data[[#This Row],[Timestamp]], "MMMM")</f>
        <v>February</v>
      </c>
      <c r="C23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06" s="2">
        <f>MONTH(sensor_data[[#This Row],[Timestamp]])</f>
        <v>2</v>
      </c>
      <c r="E2306" s="2">
        <f>DAY(sensor_data[[#This Row],[Timestamp]])</f>
        <v>25</v>
      </c>
      <c r="F2306" t="s">
        <v>607</v>
      </c>
      <c r="H2306">
        <v>43</v>
      </c>
      <c r="I2306">
        <v>37</v>
      </c>
      <c r="J2306" t="b">
        <v>1</v>
      </c>
      <c r="K2306">
        <v>4.5</v>
      </c>
      <c r="L2306" t="str">
        <f>IF(sensor_data[[#This Row],[HVAC Setting]]&lt;=2, "Low", IF(sensor_data[[#This Row],[HVAC Setting]]=3, "Normal", "High"))</f>
        <v>High</v>
      </c>
      <c r="M2306">
        <v>32.840000000000003</v>
      </c>
      <c r="N2306">
        <v>32.840000000000003</v>
      </c>
      <c r="O2306">
        <f>(sensor_data[[#This Row],[Energy Consumption]]-AVERAGE(sensor_data[Energy Consumption]))/_xlfn.STDEV.P(sensor_data[Energy Consumption])</f>
        <v>0.13301096780941082</v>
      </c>
      <c r="P2306" t="str">
        <f>IF(ABS(sensor_data[[#This Row],[z_zcore]])&gt;3, "Outlier", "Normal")</f>
        <v>Normal</v>
      </c>
      <c r="Q2306">
        <f>AVERAGEIF(sensor_data[Unit ID], sensor_data[[#This Row],[Unit ID]], sensor_data[EC])</f>
        <v>19.701499999999999</v>
      </c>
      <c r="R2306">
        <f>IF(ISBLANK(sensor_data[[#This Row],[EC]]), sensor_data[[#This Row],[average]], sensor_data[[#This Row],[EC]])</f>
        <v>32.840000000000003</v>
      </c>
      <c r="S2306" t="str">
        <f>IF(sensor_data[[#This Row],[Filled Energy Consumption]]&gt;AVERAGE(sensor_data[Filled Energy Consumption]), "High", "Low")</f>
        <v>High</v>
      </c>
      <c r="T2306" t="s">
        <v>399</v>
      </c>
      <c r="U2306" t="b">
        <v>1</v>
      </c>
      <c r="V2306">
        <v>24</v>
      </c>
      <c r="W2306">
        <v>1</v>
      </c>
      <c r="X2306" t="s">
        <v>17</v>
      </c>
    </row>
    <row r="2307" spans="1:24" x14ac:dyDescent="0.3">
      <c r="A2307" s="1">
        <v>45441.433333333334</v>
      </c>
      <c r="B2307" s="1" t="str">
        <f>TEXT(sensor_data[[#This Row],[Timestamp]], "MMMM")</f>
        <v>May</v>
      </c>
      <c r="C23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07" s="2">
        <f>MONTH(sensor_data[[#This Row],[Timestamp]])</f>
        <v>5</v>
      </c>
      <c r="E2307" s="2">
        <f>DAY(sensor_data[[#This Row],[Timestamp]])</f>
        <v>29</v>
      </c>
      <c r="F2307" t="s">
        <v>607</v>
      </c>
      <c r="H2307">
        <v>61.5</v>
      </c>
      <c r="I2307">
        <v>45.6</v>
      </c>
      <c r="J2307" t="b">
        <v>0</v>
      </c>
      <c r="K2307">
        <v>1</v>
      </c>
      <c r="L2307" t="str">
        <f>IF(sensor_data[[#This Row],[HVAC Setting]]&lt;=2, "Low", IF(sensor_data[[#This Row],[HVAC Setting]]=3, "Normal", "High"))</f>
        <v>Low</v>
      </c>
      <c r="M2307">
        <v>6</v>
      </c>
      <c r="N2307">
        <v>6</v>
      </c>
      <c r="O2307">
        <f>(sensor_data[[#This Row],[Energy Consumption]]-AVERAGE(sensor_data[Energy Consumption]))/_xlfn.STDEV.P(sensor_data[Energy Consumption])</f>
        <v>-0.17909308767204782</v>
      </c>
      <c r="P2307" t="str">
        <f>IF(ABS(sensor_data[[#This Row],[z_zcore]])&gt;3, "Outlier", "Normal")</f>
        <v>Normal</v>
      </c>
      <c r="Q2307">
        <f>AVERAGEIF(sensor_data[Unit ID], sensor_data[[#This Row],[Unit ID]], sensor_data[EC])</f>
        <v>19.701499999999999</v>
      </c>
      <c r="R2307">
        <f>IF(ISBLANK(sensor_data[[#This Row],[EC]]), sensor_data[[#This Row],[average]], sensor_data[[#This Row],[EC]])</f>
        <v>6</v>
      </c>
      <c r="S2307" t="str">
        <f>IF(sensor_data[[#This Row],[Filled Energy Consumption]]&gt;AVERAGE(sensor_data[Filled Energy Consumption]), "High", "Low")</f>
        <v>Low</v>
      </c>
      <c r="T2307" t="s">
        <v>283</v>
      </c>
      <c r="U2307" t="b">
        <v>0</v>
      </c>
      <c r="V2307">
        <v>5</v>
      </c>
      <c r="W2307">
        <v>0</v>
      </c>
      <c r="X2307" t="s">
        <v>19</v>
      </c>
    </row>
    <row r="2308" spans="1:24" x14ac:dyDescent="0.3">
      <c r="A2308" s="1">
        <v>45372.804305555554</v>
      </c>
      <c r="B2308" s="1" t="str">
        <f>TEXT(sensor_data[[#This Row],[Timestamp]], "MMMM")</f>
        <v>March</v>
      </c>
      <c r="C23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08" s="2">
        <f>MONTH(sensor_data[[#This Row],[Timestamp]])</f>
        <v>3</v>
      </c>
      <c r="E2308" s="2">
        <f>DAY(sensor_data[[#This Row],[Timestamp]])</f>
        <v>21</v>
      </c>
      <c r="F2308" t="s">
        <v>607</v>
      </c>
      <c r="H2308">
        <v>76.2</v>
      </c>
      <c r="I2308">
        <v>56.2</v>
      </c>
      <c r="J2308" t="b">
        <v>1</v>
      </c>
      <c r="K2308">
        <v>4</v>
      </c>
      <c r="L2308" t="str">
        <f>IF(sensor_data[[#This Row],[HVAC Setting]]&lt;=2, "Low", IF(sensor_data[[#This Row],[HVAC Setting]]=3, "Normal", "High"))</f>
        <v>High</v>
      </c>
      <c r="M2308">
        <v>23.17</v>
      </c>
      <c r="N2308">
        <v>23.17</v>
      </c>
      <c r="O2308">
        <f>(sensor_data[[#This Row],[Energy Consumption]]-AVERAGE(sensor_data[Energy Consumption]))/_xlfn.STDEV.P(sensor_data[Energy Consumption])</f>
        <v>2.056513261918335E-2</v>
      </c>
      <c r="P2308" t="str">
        <f>IF(ABS(sensor_data[[#This Row],[z_zcore]])&gt;3, "Outlier", "Normal")</f>
        <v>Normal</v>
      </c>
      <c r="Q2308">
        <f>AVERAGEIF(sensor_data[Unit ID], sensor_data[[#This Row],[Unit ID]], sensor_data[EC])</f>
        <v>19.701499999999999</v>
      </c>
      <c r="R2308">
        <f>IF(ISBLANK(sensor_data[[#This Row],[EC]]), sensor_data[[#This Row],[average]], sensor_data[[#This Row],[EC]])</f>
        <v>23.17</v>
      </c>
      <c r="S2308" t="str">
        <f>IF(sensor_data[[#This Row],[Filled Energy Consumption]]&gt;AVERAGE(sensor_data[Filled Energy Consumption]), "High", "Low")</f>
        <v>High</v>
      </c>
      <c r="T2308" t="s">
        <v>239</v>
      </c>
      <c r="U2308" t="b">
        <v>1</v>
      </c>
      <c r="V2308">
        <v>3</v>
      </c>
      <c r="W2308">
        <v>1</v>
      </c>
      <c r="X2308" t="s">
        <v>14</v>
      </c>
    </row>
    <row r="2309" spans="1:24" x14ac:dyDescent="0.3">
      <c r="A2309" s="1">
        <v>45404.76059027778</v>
      </c>
      <c r="B2309" s="1" t="str">
        <f>TEXT(sensor_data[[#This Row],[Timestamp]], "MMMM")</f>
        <v>April</v>
      </c>
      <c r="C23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09" s="2">
        <f>MONTH(sensor_data[[#This Row],[Timestamp]])</f>
        <v>4</v>
      </c>
      <c r="E2309" s="2">
        <f>DAY(sensor_data[[#This Row],[Timestamp]])</f>
        <v>22</v>
      </c>
      <c r="F2309" t="s">
        <v>607</v>
      </c>
      <c r="H2309">
        <v>67.099999999999994</v>
      </c>
      <c r="I2309">
        <v>31.4</v>
      </c>
      <c r="J2309" t="b">
        <v>1</v>
      </c>
      <c r="K2309">
        <v>5</v>
      </c>
      <c r="L2309" t="str">
        <f>IF(sensor_data[[#This Row],[HVAC Setting]]&lt;=2, "Low", IF(sensor_data[[#This Row],[HVAC Setting]]=3, "Normal", "High"))</f>
        <v>High</v>
      </c>
      <c r="M2309">
        <v>28.63</v>
      </c>
      <c r="N2309">
        <v>28.63</v>
      </c>
      <c r="O2309">
        <f>(sensor_data[[#This Row],[Energy Consumption]]-AVERAGE(sensor_data[Energy Consumption]))/_xlfn.STDEV.P(sensor_data[Energy Consumption])</f>
        <v>8.405574897271402E-2</v>
      </c>
      <c r="P2309" t="str">
        <f>IF(ABS(sensor_data[[#This Row],[z_zcore]])&gt;3, "Outlier", "Normal")</f>
        <v>Normal</v>
      </c>
      <c r="Q2309">
        <f>AVERAGEIF(sensor_data[Unit ID], sensor_data[[#This Row],[Unit ID]], sensor_data[EC])</f>
        <v>19.701499999999999</v>
      </c>
      <c r="R2309">
        <f>IF(ISBLANK(sensor_data[[#This Row],[EC]]), sensor_data[[#This Row],[average]], sensor_data[[#This Row],[EC]])</f>
        <v>28.63</v>
      </c>
      <c r="S2309" t="str">
        <f>IF(sensor_data[[#This Row],[Filled Energy Consumption]]&gt;AVERAGE(sensor_data[Filled Energy Consumption]), "High", "Low")</f>
        <v>High</v>
      </c>
      <c r="T2309" t="s">
        <v>415</v>
      </c>
      <c r="U2309" t="b">
        <v>1</v>
      </c>
      <c r="V2309">
        <v>14</v>
      </c>
      <c r="W2309">
        <v>1</v>
      </c>
      <c r="X2309" t="s">
        <v>14</v>
      </c>
    </row>
    <row r="2310" spans="1:24" x14ac:dyDescent="0.3">
      <c r="A2310" s="1">
        <v>45628.32</v>
      </c>
      <c r="B2310" s="1" t="str">
        <f>TEXT(sensor_data[[#This Row],[Timestamp]], "MMMM")</f>
        <v>December</v>
      </c>
      <c r="C23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10" s="2">
        <f>MONTH(sensor_data[[#This Row],[Timestamp]])</f>
        <v>12</v>
      </c>
      <c r="E2310" s="2">
        <f>DAY(sensor_data[[#This Row],[Timestamp]])</f>
        <v>2</v>
      </c>
      <c r="F2310" t="s">
        <v>607</v>
      </c>
      <c r="H2310">
        <v>54.6</v>
      </c>
      <c r="I2310">
        <v>36.5</v>
      </c>
      <c r="J2310" t="b">
        <v>1</v>
      </c>
      <c r="K2310">
        <v>5</v>
      </c>
      <c r="L2310" t="str">
        <f>IF(sensor_data[[#This Row],[HVAC Setting]]&lt;=2, "Low", IF(sensor_data[[#This Row],[HVAC Setting]]=3, "Normal", "High"))</f>
        <v>High</v>
      </c>
      <c r="M2310">
        <v>26.91</v>
      </c>
      <c r="N2310">
        <v>26.91</v>
      </c>
      <c r="O2310">
        <f>(sensor_data[[#This Row],[Energy Consumption]]-AVERAGE(sensor_data[Energy Consumption]))/_xlfn.STDEV.P(sensor_data[Energy Consumption])</f>
        <v>6.4055041989550518E-2</v>
      </c>
      <c r="P2310" t="str">
        <f>IF(ABS(sensor_data[[#This Row],[z_zcore]])&gt;3, "Outlier", "Normal")</f>
        <v>Normal</v>
      </c>
      <c r="Q2310">
        <f>AVERAGEIF(sensor_data[Unit ID], sensor_data[[#This Row],[Unit ID]], sensor_data[EC])</f>
        <v>19.701499999999999</v>
      </c>
      <c r="R2310">
        <f>IF(ISBLANK(sensor_data[[#This Row],[EC]]), sensor_data[[#This Row],[average]], sensor_data[[#This Row],[EC]])</f>
        <v>26.91</v>
      </c>
      <c r="S2310" t="str">
        <f>IF(sensor_data[[#This Row],[Filled Energy Consumption]]&gt;AVERAGE(sensor_data[Filled Energy Consumption]), "High", "Low")</f>
        <v>High</v>
      </c>
      <c r="T2310" t="s">
        <v>495</v>
      </c>
      <c r="U2310" t="b">
        <v>1</v>
      </c>
      <c r="V2310">
        <v>11</v>
      </c>
      <c r="W2310">
        <v>0</v>
      </c>
      <c r="X2310" t="s">
        <v>17</v>
      </c>
    </row>
    <row r="2311" spans="1:24" x14ac:dyDescent="0.3">
      <c r="A2311" s="1">
        <v>45338.664155092592</v>
      </c>
      <c r="B2311" s="1" t="str">
        <f>TEXT(sensor_data[[#This Row],[Timestamp]], "MMMM")</f>
        <v>February</v>
      </c>
      <c r="C23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11" s="2">
        <f>MONTH(sensor_data[[#This Row],[Timestamp]])</f>
        <v>2</v>
      </c>
      <c r="E2311" s="2">
        <f>DAY(sensor_data[[#This Row],[Timestamp]])</f>
        <v>16</v>
      </c>
      <c r="F2311" t="s">
        <v>607</v>
      </c>
      <c r="H2311">
        <v>41</v>
      </c>
      <c r="I2311">
        <v>26.8</v>
      </c>
      <c r="J2311" t="b">
        <v>0</v>
      </c>
      <c r="K2311">
        <v>4</v>
      </c>
      <c r="L2311" t="str">
        <f>IF(sensor_data[[#This Row],[HVAC Setting]]&lt;=2, "Low", IF(sensor_data[[#This Row],[HVAC Setting]]=3, "Normal", "High"))</f>
        <v>High</v>
      </c>
      <c r="M2311">
        <v>22</v>
      </c>
      <c r="N2311">
        <v>22</v>
      </c>
      <c r="O2311">
        <f>(sensor_data[[#This Row],[Energy Consumption]]-AVERAGE(sensor_data[Energy Consumption]))/_xlfn.STDEV.P(sensor_data[Energy Consumption])</f>
        <v>6.9600005434267524E-3</v>
      </c>
      <c r="P2311" t="str">
        <f>IF(ABS(sensor_data[[#This Row],[z_zcore]])&gt;3, "Outlier", "Normal")</f>
        <v>Normal</v>
      </c>
      <c r="Q2311">
        <f>AVERAGEIF(sensor_data[Unit ID], sensor_data[[#This Row],[Unit ID]], sensor_data[EC])</f>
        <v>19.701499999999999</v>
      </c>
      <c r="R2311">
        <f>IF(ISBLANK(sensor_data[[#This Row],[EC]]), sensor_data[[#This Row],[average]], sensor_data[[#This Row],[EC]])</f>
        <v>22</v>
      </c>
      <c r="S2311" t="str">
        <f>IF(sensor_data[[#This Row],[Filled Energy Consumption]]&gt;AVERAGE(sensor_data[Filled Energy Consumption]), "High", "Low")</f>
        <v>High</v>
      </c>
      <c r="T2311" t="s">
        <v>590</v>
      </c>
      <c r="U2311" t="b">
        <v>0</v>
      </c>
      <c r="V2311">
        <v>6</v>
      </c>
      <c r="W2311">
        <v>1</v>
      </c>
      <c r="X2311" t="s">
        <v>17</v>
      </c>
    </row>
    <row r="2312" spans="1:24" x14ac:dyDescent="0.3">
      <c r="A2312" s="1">
        <v>45635.928101851852</v>
      </c>
      <c r="B2312" s="1" t="str">
        <f>TEXT(sensor_data[[#This Row],[Timestamp]], "MMMM")</f>
        <v>December</v>
      </c>
      <c r="C23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12" s="2">
        <f>MONTH(sensor_data[[#This Row],[Timestamp]])</f>
        <v>12</v>
      </c>
      <c r="E2312" s="2">
        <f>DAY(sensor_data[[#This Row],[Timestamp]])</f>
        <v>9</v>
      </c>
      <c r="F2312" t="s">
        <v>607</v>
      </c>
      <c r="H2312">
        <v>48.3</v>
      </c>
      <c r="I2312">
        <v>32.299999999999997</v>
      </c>
      <c r="J2312" t="b">
        <v>0</v>
      </c>
      <c r="K2312">
        <v>4</v>
      </c>
      <c r="L2312" t="str">
        <f>IF(sensor_data[[#This Row],[HVAC Setting]]&lt;=2, "Low", IF(sensor_data[[#This Row],[HVAC Setting]]=3, "Normal", "High"))</f>
        <v>High</v>
      </c>
      <c r="M2312">
        <v>22</v>
      </c>
      <c r="N2312">
        <v>22</v>
      </c>
      <c r="O2312">
        <f>(sensor_data[[#This Row],[Energy Consumption]]-AVERAGE(sensor_data[Energy Consumption]))/_xlfn.STDEV.P(sensor_data[Energy Consumption])</f>
        <v>6.9600005434267524E-3</v>
      </c>
      <c r="P2312" t="str">
        <f>IF(ABS(sensor_data[[#This Row],[z_zcore]])&gt;3, "Outlier", "Normal")</f>
        <v>Normal</v>
      </c>
      <c r="Q2312">
        <f>AVERAGEIF(sensor_data[Unit ID], sensor_data[[#This Row],[Unit ID]], sensor_data[EC])</f>
        <v>19.701499999999999</v>
      </c>
      <c r="R2312">
        <f>IF(ISBLANK(sensor_data[[#This Row],[EC]]), sensor_data[[#This Row],[average]], sensor_data[[#This Row],[EC]])</f>
        <v>22</v>
      </c>
      <c r="S2312" t="str">
        <f>IF(sensor_data[[#This Row],[Filled Energy Consumption]]&gt;AVERAGE(sensor_data[Filled Energy Consumption]), "High", "Low")</f>
        <v>High</v>
      </c>
      <c r="T2312" t="s">
        <v>522</v>
      </c>
      <c r="U2312" t="b">
        <v>0</v>
      </c>
      <c r="V2312">
        <v>2</v>
      </c>
      <c r="W2312">
        <v>0</v>
      </c>
      <c r="X2312" t="s">
        <v>19</v>
      </c>
    </row>
    <row r="2313" spans="1:24" x14ac:dyDescent="0.3">
      <c r="A2313" s="1">
        <v>45520.866840277777</v>
      </c>
      <c r="B2313" s="1" t="str">
        <f>TEXT(sensor_data[[#This Row],[Timestamp]], "MMMM")</f>
        <v>August</v>
      </c>
      <c r="C23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13" s="2">
        <f>MONTH(sensor_data[[#This Row],[Timestamp]])</f>
        <v>8</v>
      </c>
      <c r="E2313" s="2">
        <f>DAY(sensor_data[[#This Row],[Timestamp]])</f>
        <v>16</v>
      </c>
      <c r="F2313" t="s">
        <v>607</v>
      </c>
      <c r="H2313">
        <v>99.8</v>
      </c>
      <c r="I2313">
        <v>49.7</v>
      </c>
      <c r="J2313" t="b">
        <v>1</v>
      </c>
      <c r="K2313">
        <v>5</v>
      </c>
      <c r="L2313" t="str">
        <f>IF(sensor_data[[#This Row],[HVAC Setting]]&lt;=2, "Low", IF(sensor_data[[#This Row],[HVAC Setting]]=3, "Normal", "High"))</f>
        <v>High</v>
      </c>
      <c r="M2313">
        <v>32.21</v>
      </c>
      <c r="N2313">
        <v>32.21</v>
      </c>
      <c r="O2313">
        <f>(sensor_data[[#This Row],[Energy Consumption]]-AVERAGE(sensor_data[Energy Consumption]))/_xlfn.STDEV.P(sensor_data[Energy Consumption])</f>
        <v>0.12568512746092647</v>
      </c>
      <c r="P2313" t="str">
        <f>IF(ABS(sensor_data[[#This Row],[z_zcore]])&gt;3, "Outlier", "Normal")</f>
        <v>Normal</v>
      </c>
      <c r="Q2313">
        <f>AVERAGEIF(sensor_data[Unit ID], sensor_data[[#This Row],[Unit ID]], sensor_data[EC])</f>
        <v>19.701499999999999</v>
      </c>
      <c r="R2313">
        <f>IF(ISBLANK(sensor_data[[#This Row],[EC]]), sensor_data[[#This Row],[average]], sensor_data[[#This Row],[EC]])</f>
        <v>32.21</v>
      </c>
      <c r="S2313" t="str">
        <f>IF(sensor_data[[#This Row],[Filled Energy Consumption]]&gt;AVERAGE(sensor_data[Filled Energy Consumption]), "High", "Low")</f>
        <v>High</v>
      </c>
      <c r="T2313" t="s">
        <v>46</v>
      </c>
      <c r="U2313" t="b">
        <v>1</v>
      </c>
      <c r="V2313">
        <v>20</v>
      </c>
      <c r="W2313">
        <v>1</v>
      </c>
      <c r="X2313" t="s">
        <v>17</v>
      </c>
    </row>
    <row r="2314" spans="1:24" x14ac:dyDescent="0.3">
      <c r="A2314" s="1">
        <v>45365.974189814813</v>
      </c>
      <c r="B2314" s="1" t="str">
        <f>TEXT(sensor_data[[#This Row],[Timestamp]], "MMMM")</f>
        <v>March</v>
      </c>
      <c r="C23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14" s="2">
        <f>MONTH(sensor_data[[#This Row],[Timestamp]])</f>
        <v>3</v>
      </c>
      <c r="E2314" s="2">
        <f>DAY(sensor_data[[#This Row],[Timestamp]])</f>
        <v>14</v>
      </c>
      <c r="F2314" t="s">
        <v>607</v>
      </c>
      <c r="H2314">
        <v>61.9</v>
      </c>
      <c r="I2314">
        <v>47</v>
      </c>
      <c r="J2314" t="b">
        <v>0</v>
      </c>
      <c r="K2314">
        <v>3</v>
      </c>
      <c r="L2314" t="str">
        <f>IF(sensor_data[[#This Row],[HVAC Setting]]&lt;=2, "Low", IF(sensor_data[[#This Row],[HVAC Setting]]=3, "Normal", "High"))</f>
        <v>Normal</v>
      </c>
      <c r="M2314">
        <v>15</v>
      </c>
      <c r="N2314">
        <v>15</v>
      </c>
      <c r="O2314">
        <f>(sensor_data[[#This Row],[Energy Consumption]]-AVERAGE(sensor_data[Energy Consumption]))/_xlfn.STDEV.P(sensor_data[Energy Consumption])</f>
        <v>-7.4438225550843368E-2</v>
      </c>
      <c r="P2314" t="str">
        <f>IF(ABS(sensor_data[[#This Row],[z_zcore]])&gt;3, "Outlier", "Normal")</f>
        <v>Normal</v>
      </c>
      <c r="Q2314">
        <f>AVERAGEIF(sensor_data[Unit ID], sensor_data[[#This Row],[Unit ID]], sensor_data[EC])</f>
        <v>19.701499999999999</v>
      </c>
      <c r="R2314">
        <f>IF(ISBLANK(sensor_data[[#This Row],[EC]]), sensor_data[[#This Row],[average]], sensor_data[[#This Row],[EC]])</f>
        <v>15</v>
      </c>
      <c r="S2314" t="str">
        <f>IF(sensor_data[[#This Row],[Filled Energy Consumption]]&gt;AVERAGE(sensor_data[Filled Energy Consumption]), "High", "Low")</f>
        <v>Low</v>
      </c>
      <c r="T2314" t="s">
        <v>571</v>
      </c>
      <c r="U2314" t="b">
        <v>0</v>
      </c>
      <c r="V2314">
        <v>12</v>
      </c>
      <c r="W2314">
        <v>1</v>
      </c>
      <c r="X2314" t="s">
        <v>19</v>
      </c>
    </row>
    <row r="2315" spans="1:24" x14ac:dyDescent="0.3">
      <c r="A2315" s="1">
        <v>45532.204074074078</v>
      </c>
      <c r="B2315" s="1" t="str">
        <f>TEXT(sensor_data[[#This Row],[Timestamp]], "MMMM")</f>
        <v>August</v>
      </c>
      <c r="C23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15" s="2">
        <f>MONTH(sensor_data[[#This Row],[Timestamp]])</f>
        <v>8</v>
      </c>
      <c r="E2315" s="2">
        <f>DAY(sensor_data[[#This Row],[Timestamp]])</f>
        <v>28</v>
      </c>
      <c r="F2315" t="s">
        <v>607</v>
      </c>
      <c r="H2315">
        <v>79.7</v>
      </c>
      <c r="I2315">
        <v>59.8</v>
      </c>
      <c r="J2315" t="b">
        <v>0</v>
      </c>
      <c r="K2315">
        <v>1</v>
      </c>
      <c r="L2315" t="str">
        <f>IF(sensor_data[[#This Row],[HVAC Setting]]&lt;=2, "Low", IF(sensor_data[[#This Row],[HVAC Setting]]=3, "Normal", "High"))</f>
        <v>Low</v>
      </c>
      <c r="M2315">
        <v>5</v>
      </c>
      <c r="N2315">
        <v>5</v>
      </c>
      <c r="O2315">
        <f>(sensor_data[[#This Row],[Energy Consumption]]-AVERAGE(sensor_data[Energy Consumption]))/_xlfn.STDEV.P(sensor_data[Energy Consumption])</f>
        <v>-0.19072140568551499</v>
      </c>
      <c r="P2315" t="str">
        <f>IF(ABS(sensor_data[[#This Row],[z_zcore]])&gt;3, "Outlier", "Normal")</f>
        <v>Normal</v>
      </c>
      <c r="Q2315">
        <f>AVERAGEIF(sensor_data[Unit ID], sensor_data[[#This Row],[Unit ID]], sensor_data[EC])</f>
        <v>19.701499999999999</v>
      </c>
      <c r="R2315">
        <f>IF(ISBLANK(sensor_data[[#This Row],[EC]]), sensor_data[[#This Row],[average]], sensor_data[[#This Row],[EC]])</f>
        <v>5</v>
      </c>
      <c r="S2315" t="str">
        <f>IF(sensor_data[[#This Row],[Filled Energy Consumption]]&gt;AVERAGE(sensor_data[Filled Energy Consumption]), "High", "Low")</f>
        <v>Low</v>
      </c>
      <c r="T2315" t="s">
        <v>132</v>
      </c>
      <c r="U2315" t="b">
        <v>0</v>
      </c>
      <c r="V2315">
        <v>8</v>
      </c>
      <c r="W2315">
        <v>0</v>
      </c>
      <c r="X2315" t="s">
        <v>19</v>
      </c>
    </row>
    <row r="2316" spans="1:24" x14ac:dyDescent="0.3">
      <c r="A2316" s="1">
        <v>45637.073888888888</v>
      </c>
      <c r="B2316" s="1" t="str">
        <f>TEXT(sensor_data[[#This Row],[Timestamp]], "MMMM")</f>
        <v>December</v>
      </c>
      <c r="C23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16" s="2">
        <f>MONTH(sensor_data[[#This Row],[Timestamp]])</f>
        <v>12</v>
      </c>
      <c r="E2316" s="2">
        <f>DAY(sensor_data[[#This Row],[Timestamp]])</f>
        <v>11</v>
      </c>
      <c r="F2316" t="s">
        <v>607</v>
      </c>
      <c r="H2316">
        <v>32.4</v>
      </c>
      <c r="I2316">
        <v>33</v>
      </c>
      <c r="J2316" t="b">
        <v>0</v>
      </c>
      <c r="K2316">
        <v>1</v>
      </c>
      <c r="L2316" t="str">
        <f>IF(sensor_data[[#This Row],[HVAC Setting]]&lt;=2, "Low", IF(sensor_data[[#This Row],[HVAC Setting]]=3, "Normal", "High"))</f>
        <v>Low</v>
      </c>
      <c r="M2316">
        <v>8</v>
      </c>
      <c r="N2316">
        <v>8</v>
      </c>
      <c r="O2316">
        <f>(sensor_data[[#This Row],[Energy Consumption]]-AVERAGE(sensor_data[Energy Consumption]))/_xlfn.STDEV.P(sensor_data[Energy Consumption])</f>
        <v>-0.15583645164511351</v>
      </c>
      <c r="P2316" t="str">
        <f>IF(ABS(sensor_data[[#This Row],[z_zcore]])&gt;3, "Outlier", "Normal")</f>
        <v>Normal</v>
      </c>
      <c r="Q2316">
        <f>AVERAGEIF(sensor_data[Unit ID], sensor_data[[#This Row],[Unit ID]], sensor_data[EC])</f>
        <v>19.701499999999999</v>
      </c>
      <c r="R2316">
        <f>IF(ISBLANK(sensor_data[[#This Row],[EC]]), sensor_data[[#This Row],[average]], sensor_data[[#This Row],[EC]])</f>
        <v>8</v>
      </c>
      <c r="S2316" t="str">
        <f>IF(sensor_data[[#This Row],[Filled Energy Consumption]]&gt;AVERAGE(sensor_data[Filled Energy Consumption]), "High", "Low")</f>
        <v>Low</v>
      </c>
      <c r="T2316" t="s">
        <v>407</v>
      </c>
      <c r="U2316" t="b">
        <v>0</v>
      </c>
      <c r="V2316">
        <v>22</v>
      </c>
      <c r="W2316">
        <v>0</v>
      </c>
      <c r="X2316" t="s">
        <v>19</v>
      </c>
    </row>
    <row r="2317" spans="1:24" x14ac:dyDescent="0.3">
      <c r="A2317" s="1">
        <v>45533.775451388887</v>
      </c>
      <c r="B2317" s="1" t="str">
        <f>TEXT(sensor_data[[#This Row],[Timestamp]], "MMMM")</f>
        <v>August</v>
      </c>
      <c r="C23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17" s="2">
        <f>MONTH(sensor_data[[#This Row],[Timestamp]])</f>
        <v>8</v>
      </c>
      <c r="E2317" s="2">
        <f>DAY(sensor_data[[#This Row],[Timestamp]])</f>
        <v>29</v>
      </c>
      <c r="F2317" t="s">
        <v>607</v>
      </c>
      <c r="H2317">
        <v>89</v>
      </c>
      <c r="I2317">
        <v>45</v>
      </c>
      <c r="J2317" t="b">
        <v>1</v>
      </c>
      <c r="K2317">
        <v>5</v>
      </c>
      <c r="L2317" t="str">
        <f>IF(sensor_data[[#This Row],[HVAC Setting]]&lt;=2, "Low", IF(sensor_data[[#This Row],[HVAC Setting]]=3, "Normal", "High"))</f>
        <v>High</v>
      </c>
      <c r="M2317">
        <v>31.81</v>
      </c>
      <c r="N2317">
        <v>31.81</v>
      </c>
      <c r="O2317">
        <f>(sensor_data[[#This Row],[Energy Consumption]]-AVERAGE(sensor_data[Energy Consumption]))/_xlfn.STDEV.P(sensor_data[Energy Consumption])</f>
        <v>0.12103380025553959</v>
      </c>
      <c r="P2317" t="str">
        <f>IF(ABS(sensor_data[[#This Row],[z_zcore]])&gt;3, "Outlier", "Normal")</f>
        <v>Normal</v>
      </c>
      <c r="Q2317">
        <f>AVERAGEIF(sensor_data[Unit ID], sensor_data[[#This Row],[Unit ID]], sensor_data[EC])</f>
        <v>19.701499999999999</v>
      </c>
      <c r="R2317">
        <f>IF(ISBLANK(sensor_data[[#This Row],[EC]]), sensor_data[[#This Row],[average]], sensor_data[[#This Row],[EC]])</f>
        <v>31.81</v>
      </c>
      <c r="S2317" t="str">
        <f>IF(sensor_data[[#This Row],[Filled Energy Consumption]]&gt;AVERAGE(sensor_data[Filled Energy Consumption]), "High", "Low")</f>
        <v>High</v>
      </c>
      <c r="T2317" t="s">
        <v>517</v>
      </c>
      <c r="U2317" t="b">
        <v>1</v>
      </c>
      <c r="V2317">
        <v>10</v>
      </c>
      <c r="W2317">
        <v>1</v>
      </c>
      <c r="X2317" t="s">
        <v>14</v>
      </c>
    </row>
    <row r="2318" spans="1:24" x14ac:dyDescent="0.3">
      <c r="A2318" s="1">
        <v>45475.931180555555</v>
      </c>
      <c r="B2318" s="1" t="str">
        <f>TEXT(sensor_data[[#This Row],[Timestamp]], "MMMM")</f>
        <v>July</v>
      </c>
      <c r="C23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18" s="2">
        <f>MONTH(sensor_data[[#This Row],[Timestamp]])</f>
        <v>7</v>
      </c>
      <c r="E2318" s="2">
        <f>DAY(sensor_data[[#This Row],[Timestamp]])</f>
        <v>2</v>
      </c>
      <c r="F2318" t="s">
        <v>607</v>
      </c>
      <c r="H2318">
        <v>86</v>
      </c>
      <c r="I2318">
        <v>48.6</v>
      </c>
      <c r="J2318" t="b">
        <v>0</v>
      </c>
      <c r="K2318">
        <v>2</v>
      </c>
      <c r="L2318" t="str">
        <f>IF(sensor_data[[#This Row],[HVAC Setting]]&lt;=2, "Low", IF(sensor_data[[#This Row],[HVAC Setting]]=3, "Normal", "High"))</f>
        <v>Low</v>
      </c>
      <c r="M2318">
        <v>12</v>
      </c>
      <c r="N2318">
        <v>12</v>
      </c>
      <c r="O2318">
        <f>(sensor_data[[#This Row],[Energy Consumption]]-AVERAGE(sensor_data[Energy Consumption]))/_xlfn.STDEV.P(sensor_data[Energy Consumption])</f>
        <v>-0.10932317959124485</v>
      </c>
      <c r="P2318" t="str">
        <f>IF(ABS(sensor_data[[#This Row],[z_zcore]])&gt;3, "Outlier", "Normal")</f>
        <v>Normal</v>
      </c>
      <c r="Q2318">
        <f>AVERAGEIF(sensor_data[Unit ID], sensor_data[[#This Row],[Unit ID]], sensor_data[EC])</f>
        <v>19.701499999999999</v>
      </c>
      <c r="R2318">
        <f>IF(ISBLANK(sensor_data[[#This Row],[EC]]), sensor_data[[#This Row],[average]], sensor_data[[#This Row],[EC]])</f>
        <v>12</v>
      </c>
      <c r="S2318" t="str">
        <f>IF(sensor_data[[#This Row],[Filled Energy Consumption]]&gt;AVERAGE(sensor_data[Filled Energy Consumption]), "High", "Low")</f>
        <v>Low</v>
      </c>
      <c r="T2318" t="s">
        <v>169</v>
      </c>
      <c r="U2318" t="b">
        <v>0</v>
      </c>
      <c r="V2318">
        <v>11</v>
      </c>
      <c r="W2318">
        <v>1</v>
      </c>
      <c r="X2318" t="s">
        <v>14</v>
      </c>
    </row>
    <row r="2319" spans="1:24" x14ac:dyDescent="0.3">
      <c r="A2319" s="1">
        <v>45498.850706018522</v>
      </c>
      <c r="B2319" s="1" t="str">
        <f>TEXT(sensor_data[[#This Row],[Timestamp]], "MMMM")</f>
        <v>July</v>
      </c>
      <c r="C23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19" s="2">
        <f>MONTH(sensor_data[[#This Row],[Timestamp]])</f>
        <v>7</v>
      </c>
      <c r="E2319" s="2">
        <f>DAY(sensor_data[[#This Row],[Timestamp]])</f>
        <v>25</v>
      </c>
      <c r="F2319" t="s">
        <v>607</v>
      </c>
      <c r="H2319">
        <v>90.3</v>
      </c>
      <c r="I2319">
        <v>62.1</v>
      </c>
      <c r="J2319" t="b">
        <v>1</v>
      </c>
      <c r="K2319">
        <v>5</v>
      </c>
      <c r="L2319" t="str">
        <f>IF(sensor_data[[#This Row],[HVAC Setting]]&lt;=2, "Low", IF(sensor_data[[#This Row],[HVAC Setting]]=3, "Normal", "High"))</f>
        <v>High</v>
      </c>
      <c r="M2319">
        <v>30.88</v>
      </c>
      <c r="N2319">
        <v>30.88</v>
      </c>
      <c r="O2319">
        <f>(sensor_data[[#This Row],[Energy Consumption]]-AVERAGE(sensor_data[Energy Consumption]))/_xlfn.STDEV.P(sensor_data[Energy Consumption])</f>
        <v>0.11021946450301513</v>
      </c>
      <c r="P2319" t="str">
        <f>IF(ABS(sensor_data[[#This Row],[z_zcore]])&gt;3, "Outlier", "Normal")</f>
        <v>Normal</v>
      </c>
      <c r="Q2319">
        <f>AVERAGEIF(sensor_data[Unit ID], sensor_data[[#This Row],[Unit ID]], sensor_data[EC])</f>
        <v>19.701499999999999</v>
      </c>
      <c r="R2319">
        <f>IF(ISBLANK(sensor_data[[#This Row],[EC]]), sensor_data[[#This Row],[average]], sensor_data[[#This Row],[EC]])</f>
        <v>30.88</v>
      </c>
      <c r="S2319" t="str">
        <f>IF(sensor_data[[#This Row],[Filled Energy Consumption]]&gt;AVERAGE(sensor_data[Filled Energy Consumption]), "High", "Low")</f>
        <v>High</v>
      </c>
      <c r="T2319" t="s">
        <v>116</v>
      </c>
      <c r="U2319" t="b">
        <v>1</v>
      </c>
      <c r="V2319">
        <v>22</v>
      </c>
      <c r="W2319">
        <v>1</v>
      </c>
      <c r="X2319" t="s">
        <v>14</v>
      </c>
    </row>
    <row r="2320" spans="1:24" x14ac:dyDescent="0.3">
      <c r="A2320" s="1">
        <v>45401.944884259261</v>
      </c>
      <c r="B2320" s="1" t="str">
        <f>TEXT(sensor_data[[#This Row],[Timestamp]], "MMMM")</f>
        <v>April</v>
      </c>
      <c r="C23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20" s="2">
        <f>MONTH(sensor_data[[#This Row],[Timestamp]])</f>
        <v>4</v>
      </c>
      <c r="E2320" s="2">
        <f>DAY(sensor_data[[#This Row],[Timestamp]])</f>
        <v>19</v>
      </c>
      <c r="F2320" t="s">
        <v>607</v>
      </c>
      <c r="H2320">
        <v>57.1</v>
      </c>
      <c r="I2320">
        <v>45.8</v>
      </c>
      <c r="J2320" t="b">
        <v>0</v>
      </c>
      <c r="K2320">
        <v>1</v>
      </c>
      <c r="L2320" t="str">
        <f>IF(sensor_data[[#This Row],[HVAC Setting]]&lt;=2, "Low", IF(sensor_data[[#This Row],[HVAC Setting]]=3, "Normal", "High"))</f>
        <v>Low</v>
      </c>
      <c r="M2320">
        <v>6</v>
      </c>
      <c r="N2320">
        <v>6</v>
      </c>
      <c r="O2320">
        <f>(sensor_data[[#This Row],[Energy Consumption]]-AVERAGE(sensor_data[Energy Consumption]))/_xlfn.STDEV.P(sensor_data[Energy Consumption])</f>
        <v>-0.17909308767204782</v>
      </c>
      <c r="P2320" t="str">
        <f>IF(ABS(sensor_data[[#This Row],[z_zcore]])&gt;3, "Outlier", "Normal")</f>
        <v>Normal</v>
      </c>
      <c r="Q2320">
        <f>AVERAGEIF(sensor_data[Unit ID], sensor_data[[#This Row],[Unit ID]], sensor_data[EC])</f>
        <v>19.701499999999999</v>
      </c>
      <c r="R2320">
        <f>IF(ISBLANK(sensor_data[[#This Row],[EC]]), sensor_data[[#This Row],[average]], sensor_data[[#This Row],[EC]])</f>
        <v>6</v>
      </c>
      <c r="S2320" t="str">
        <f>IF(sensor_data[[#This Row],[Filled Energy Consumption]]&gt;AVERAGE(sensor_data[Filled Energy Consumption]), "High", "Low")</f>
        <v>Low</v>
      </c>
      <c r="T2320" t="s">
        <v>503</v>
      </c>
      <c r="U2320" t="b">
        <v>0</v>
      </c>
      <c r="V2320">
        <v>13</v>
      </c>
      <c r="W2320">
        <v>0</v>
      </c>
      <c r="X2320" t="s">
        <v>19</v>
      </c>
    </row>
    <row r="2321" spans="1:24" x14ac:dyDescent="0.3">
      <c r="A2321" s="1">
        <v>45644.506782407407</v>
      </c>
      <c r="B2321" s="1" t="str">
        <f>TEXT(sensor_data[[#This Row],[Timestamp]], "MMMM")</f>
        <v>December</v>
      </c>
      <c r="C23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21" s="2">
        <f>MONTH(sensor_data[[#This Row],[Timestamp]])</f>
        <v>12</v>
      </c>
      <c r="E2321" s="2">
        <f>DAY(sensor_data[[#This Row],[Timestamp]])</f>
        <v>18</v>
      </c>
      <c r="F2321" t="s">
        <v>607</v>
      </c>
      <c r="H2321">
        <v>45.6</v>
      </c>
      <c r="I2321">
        <v>33.6</v>
      </c>
      <c r="J2321" t="b">
        <v>0</v>
      </c>
      <c r="K2321">
        <v>4</v>
      </c>
      <c r="L2321" t="str">
        <f>IF(sensor_data[[#This Row],[HVAC Setting]]&lt;=2, "Low", IF(sensor_data[[#This Row],[HVAC Setting]]=3, "Normal", "High"))</f>
        <v>High</v>
      </c>
      <c r="M2321">
        <v>22</v>
      </c>
      <c r="N2321">
        <v>22</v>
      </c>
      <c r="O2321">
        <f>(sensor_data[[#This Row],[Energy Consumption]]-AVERAGE(sensor_data[Energy Consumption]))/_xlfn.STDEV.P(sensor_data[Energy Consumption])</f>
        <v>6.9600005434267524E-3</v>
      </c>
      <c r="P2321" t="str">
        <f>IF(ABS(sensor_data[[#This Row],[z_zcore]])&gt;3, "Outlier", "Normal")</f>
        <v>Normal</v>
      </c>
      <c r="Q2321">
        <f>AVERAGEIF(sensor_data[Unit ID], sensor_data[[#This Row],[Unit ID]], sensor_data[EC])</f>
        <v>19.701499999999999</v>
      </c>
      <c r="R2321">
        <f>IF(ISBLANK(sensor_data[[#This Row],[EC]]), sensor_data[[#This Row],[average]], sensor_data[[#This Row],[EC]])</f>
        <v>22</v>
      </c>
      <c r="S2321" t="str">
        <f>IF(sensor_data[[#This Row],[Filled Energy Consumption]]&gt;AVERAGE(sensor_data[Filled Energy Consumption]), "High", "Low")</f>
        <v>High</v>
      </c>
      <c r="T2321" t="s">
        <v>74</v>
      </c>
      <c r="U2321" t="b">
        <v>0</v>
      </c>
      <c r="V2321">
        <v>19</v>
      </c>
      <c r="W2321">
        <v>0</v>
      </c>
      <c r="X2321" t="s">
        <v>17</v>
      </c>
    </row>
    <row r="2322" spans="1:24" x14ac:dyDescent="0.3">
      <c r="A2322" s="1">
        <v>45410.499212962961</v>
      </c>
      <c r="B2322" s="1" t="str">
        <f>TEXT(sensor_data[[#This Row],[Timestamp]], "MMMM")</f>
        <v>April</v>
      </c>
      <c r="C23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22" s="2">
        <f>MONTH(sensor_data[[#This Row],[Timestamp]])</f>
        <v>4</v>
      </c>
      <c r="E2322" s="2">
        <f>DAY(sensor_data[[#This Row],[Timestamp]])</f>
        <v>28</v>
      </c>
      <c r="F2322" t="s">
        <v>604</v>
      </c>
      <c r="H2322">
        <v>72.2</v>
      </c>
      <c r="I2322">
        <v>44</v>
      </c>
      <c r="J2322" t="b">
        <v>1</v>
      </c>
      <c r="K2322">
        <v>2.5</v>
      </c>
      <c r="L2322" t="str">
        <f>IF(sensor_data[[#This Row],[HVAC Setting]]&lt;=2, "Low", IF(sensor_data[[#This Row],[HVAC Setting]]=3, "Normal", "High"))</f>
        <v>High</v>
      </c>
      <c r="M2322">
        <v>15.54</v>
      </c>
      <c r="N2322">
        <v>15.54</v>
      </c>
      <c r="O2322">
        <f>(sensor_data[[#This Row],[Energy Consumption]]-AVERAGE(sensor_data[Energy Consumption]))/_xlfn.STDEV.P(sensor_data[Energy Consumption])</f>
        <v>-6.8158933823571119E-2</v>
      </c>
      <c r="P2322" t="str">
        <f>IF(ABS(sensor_data[[#This Row],[z_zcore]])&gt;3, "Outlier", "Normal")</f>
        <v>Normal</v>
      </c>
      <c r="Q2322">
        <f>AVERAGEIF(sensor_data[Unit ID], sensor_data[[#This Row],[Unit ID]], sensor_data[EC])</f>
        <v>17.727428571428568</v>
      </c>
      <c r="R2322">
        <f>IF(ISBLANK(sensor_data[[#This Row],[EC]]), sensor_data[[#This Row],[average]], sensor_data[[#This Row],[EC]])</f>
        <v>15.54</v>
      </c>
      <c r="S2322" t="str">
        <f>IF(sensor_data[[#This Row],[Filled Energy Consumption]]&gt;AVERAGE(sensor_data[Filled Energy Consumption]), "High", "Low")</f>
        <v>Low</v>
      </c>
      <c r="T2322" t="s">
        <v>484</v>
      </c>
      <c r="U2322" t="b">
        <v>1</v>
      </c>
      <c r="V2322">
        <v>19</v>
      </c>
      <c r="W2322">
        <v>1</v>
      </c>
      <c r="X2322" t="s">
        <v>19</v>
      </c>
    </row>
    <row r="2323" spans="1:24" x14ac:dyDescent="0.3">
      <c r="A2323" s="1">
        <v>45570.086956018517</v>
      </c>
      <c r="B2323" s="1" t="str">
        <f>TEXT(sensor_data[[#This Row],[Timestamp]], "MMMM")</f>
        <v>October</v>
      </c>
      <c r="C23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23" s="2">
        <f>MONTH(sensor_data[[#This Row],[Timestamp]])</f>
        <v>10</v>
      </c>
      <c r="E2323" s="2">
        <f>DAY(sensor_data[[#This Row],[Timestamp]])</f>
        <v>5</v>
      </c>
      <c r="F2323" t="s">
        <v>604</v>
      </c>
      <c r="H2323">
        <v>68.3</v>
      </c>
      <c r="I2323">
        <v>33.9</v>
      </c>
      <c r="J2323" t="b">
        <v>1</v>
      </c>
      <c r="K2323">
        <v>1.5</v>
      </c>
      <c r="L2323" t="str">
        <f>IF(sensor_data[[#This Row],[HVAC Setting]]&lt;=2, "Low", IF(sensor_data[[#This Row],[HVAC Setting]]=3, "Normal", "High"))</f>
        <v>Low</v>
      </c>
      <c r="M2323">
        <v>10.06</v>
      </c>
      <c r="N2323">
        <v>10.06</v>
      </c>
      <c r="O2323">
        <f>(sensor_data[[#This Row],[Energy Consumption]]-AVERAGE(sensor_data[Energy Consumption]))/_xlfn.STDEV.P(sensor_data[Energy Consumption])</f>
        <v>-0.13188211653737114</v>
      </c>
      <c r="P2323" t="str">
        <f>IF(ABS(sensor_data[[#This Row],[z_zcore]])&gt;3, "Outlier", "Normal")</f>
        <v>Normal</v>
      </c>
      <c r="Q2323">
        <f>AVERAGEIF(sensor_data[Unit ID], sensor_data[[#This Row],[Unit ID]], sensor_data[EC])</f>
        <v>17.727428571428568</v>
      </c>
      <c r="R2323">
        <f>IF(ISBLANK(sensor_data[[#This Row],[EC]]), sensor_data[[#This Row],[average]], sensor_data[[#This Row],[EC]])</f>
        <v>10.06</v>
      </c>
      <c r="S2323" t="str">
        <f>IF(sensor_data[[#This Row],[Filled Energy Consumption]]&gt;AVERAGE(sensor_data[Filled Energy Consumption]), "High", "Low")</f>
        <v>Low</v>
      </c>
      <c r="T2323" t="s">
        <v>385</v>
      </c>
      <c r="U2323" t="b">
        <v>1</v>
      </c>
      <c r="V2323">
        <v>22</v>
      </c>
      <c r="W2323">
        <v>1</v>
      </c>
      <c r="X2323" t="s">
        <v>14</v>
      </c>
    </row>
    <row r="2324" spans="1:24" x14ac:dyDescent="0.3">
      <c r="A2324" s="1">
        <v>45605.183206018519</v>
      </c>
      <c r="B2324" s="1" t="str">
        <f>TEXT(sensor_data[[#This Row],[Timestamp]], "MMMM")</f>
        <v>November</v>
      </c>
      <c r="C23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24" s="2">
        <f>MONTH(sensor_data[[#This Row],[Timestamp]])</f>
        <v>11</v>
      </c>
      <c r="E2324" s="2">
        <f>DAY(sensor_data[[#This Row],[Timestamp]])</f>
        <v>9</v>
      </c>
      <c r="F2324" t="s">
        <v>604</v>
      </c>
      <c r="H2324">
        <v>61.5</v>
      </c>
      <c r="I2324">
        <v>32.9</v>
      </c>
      <c r="J2324" t="b">
        <v>1</v>
      </c>
      <c r="K2324">
        <v>2.5</v>
      </c>
      <c r="L2324" t="str">
        <f>IF(sensor_data[[#This Row],[HVAC Setting]]&lt;=2, "Low", IF(sensor_data[[#This Row],[HVAC Setting]]=3, "Normal", "High"))</f>
        <v>High</v>
      </c>
      <c r="M2324">
        <v>16.170000000000002</v>
      </c>
      <c r="N2324">
        <v>16.170000000000002</v>
      </c>
      <c r="O2324">
        <f>(sensor_data[[#This Row],[Energy Consumption]]-AVERAGE(sensor_data[Energy Consumption]))/_xlfn.STDEV.P(sensor_data[Energy Consumption])</f>
        <v>-6.0833093475086773E-2</v>
      </c>
      <c r="P2324" t="str">
        <f>IF(ABS(sensor_data[[#This Row],[z_zcore]])&gt;3, "Outlier", "Normal")</f>
        <v>Normal</v>
      </c>
      <c r="Q2324">
        <f>AVERAGEIF(sensor_data[Unit ID], sensor_data[[#This Row],[Unit ID]], sensor_data[EC])</f>
        <v>17.727428571428568</v>
      </c>
      <c r="R2324">
        <f>IF(ISBLANK(sensor_data[[#This Row],[EC]]), sensor_data[[#This Row],[average]], sensor_data[[#This Row],[EC]])</f>
        <v>16.170000000000002</v>
      </c>
      <c r="S2324" t="str">
        <f>IF(sensor_data[[#This Row],[Filled Energy Consumption]]&gt;AVERAGE(sensor_data[Filled Energy Consumption]), "High", "Low")</f>
        <v>Low</v>
      </c>
      <c r="T2324" t="s">
        <v>261</v>
      </c>
      <c r="U2324" t="b">
        <v>1</v>
      </c>
      <c r="V2324">
        <v>9</v>
      </c>
      <c r="W2324">
        <v>0</v>
      </c>
      <c r="X2324" t="s">
        <v>17</v>
      </c>
    </row>
    <row r="2325" spans="1:24" x14ac:dyDescent="0.3">
      <c r="A2325" s="1">
        <v>45531.989247685182</v>
      </c>
      <c r="B2325" s="1" t="str">
        <f>TEXT(sensor_data[[#This Row],[Timestamp]], "MMMM")</f>
        <v>August</v>
      </c>
      <c r="C23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25" s="2">
        <f>MONTH(sensor_data[[#This Row],[Timestamp]])</f>
        <v>8</v>
      </c>
      <c r="E2325" s="2">
        <f>DAY(sensor_data[[#This Row],[Timestamp]])</f>
        <v>27</v>
      </c>
      <c r="F2325" t="s">
        <v>604</v>
      </c>
      <c r="H2325">
        <v>80.7</v>
      </c>
      <c r="I2325">
        <v>54.9</v>
      </c>
      <c r="J2325" t="b">
        <v>0</v>
      </c>
      <c r="K2325">
        <v>2</v>
      </c>
      <c r="L2325" t="str">
        <f>IF(sensor_data[[#This Row],[HVAC Setting]]&lt;=2, "Low", IF(sensor_data[[#This Row],[HVAC Setting]]=3, "Normal", "High"))</f>
        <v>Low</v>
      </c>
      <c r="M2325">
        <v>10</v>
      </c>
      <c r="N2325">
        <v>10</v>
      </c>
      <c r="O2325">
        <f>(sensor_data[[#This Row],[Energy Consumption]]-AVERAGE(sensor_data[Energy Consumption]))/_xlfn.STDEV.P(sensor_data[Energy Consumption])</f>
        <v>-0.13257981561817916</v>
      </c>
      <c r="P2325" t="str">
        <f>IF(ABS(sensor_data[[#This Row],[z_zcore]])&gt;3, "Outlier", "Normal")</f>
        <v>Normal</v>
      </c>
      <c r="Q2325">
        <f>AVERAGEIF(sensor_data[Unit ID], sensor_data[[#This Row],[Unit ID]], sensor_data[EC])</f>
        <v>17.727428571428568</v>
      </c>
      <c r="R2325">
        <f>IF(ISBLANK(sensor_data[[#This Row],[EC]]), sensor_data[[#This Row],[average]], sensor_data[[#This Row],[EC]])</f>
        <v>10</v>
      </c>
      <c r="S2325" t="str">
        <f>IF(sensor_data[[#This Row],[Filled Energy Consumption]]&gt;AVERAGE(sensor_data[Filled Energy Consumption]), "High", "Low")</f>
        <v>Low</v>
      </c>
      <c r="T2325" t="s">
        <v>143</v>
      </c>
      <c r="U2325" t="b">
        <v>0</v>
      </c>
      <c r="V2325">
        <v>1</v>
      </c>
      <c r="W2325">
        <v>0</v>
      </c>
      <c r="X2325" t="s">
        <v>19</v>
      </c>
    </row>
    <row r="2326" spans="1:24" x14ac:dyDescent="0.3">
      <c r="A2326" s="1">
        <v>45414.633240740739</v>
      </c>
      <c r="B2326" s="1" t="str">
        <f>TEXT(sensor_data[[#This Row],[Timestamp]], "MMMM")</f>
        <v>May</v>
      </c>
      <c r="C23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26" s="2">
        <f>MONTH(sensor_data[[#This Row],[Timestamp]])</f>
        <v>5</v>
      </c>
      <c r="E2326" s="2">
        <f>DAY(sensor_data[[#This Row],[Timestamp]])</f>
        <v>2</v>
      </c>
      <c r="F2326" t="s">
        <v>604</v>
      </c>
      <c r="H2326">
        <v>75.599999999999994</v>
      </c>
      <c r="I2326">
        <v>31.3</v>
      </c>
      <c r="J2326" t="b">
        <v>0</v>
      </c>
      <c r="K2326">
        <v>1</v>
      </c>
      <c r="L2326" t="str">
        <f>IF(sensor_data[[#This Row],[HVAC Setting]]&lt;=2, "Low", IF(sensor_data[[#This Row],[HVAC Setting]]=3, "Normal", "High"))</f>
        <v>Low</v>
      </c>
      <c r="M2326">
        <v>5</v>
      </c>
      <c r="N2326">
        <v>5</v>
      </c>
      <c r="O2326">
        <f>(sensor_data[[#This Row],[Energy Consumption]]-AVERAGE(sensor_data[Energy Consumption]))/_xlfn.STDEV.P(sensor_data[Energy Consumption])</f>
        <v>-0.19072140568551499</v>
      </c>
      <c r="P2326" t="str">
        <f>IF(ABS(sensor_data[[#This Row],[z_zcore]])&gt;3, "Outlier", "Normal")</f>
        <v>Normal</v>
      </c>
      <c r="Q2326">
        <f>AVERAGEIF(sensor_data[Unit ID], sensor_data[[#This Row],[Unit ID]], sensor_data[EC])</f>
        <v>17.727428571428568</v>
      </c>
      <c r="R2326">
        <f>IF(ISBLANK(sensor_data[[#This Row],[EC]]), sensor_data[[#This Row],[average]], sensor_data[[#This Row],[EC]])</f>
        <v>5</v>
      </c>
      <c r="S2326" t="str">
        <f>IF(sensor_data[[#This Row],[Filled Energy Consumption]]&gt;AVERAGE(sensor_data[Filled Energy Consumption]), "High", "Low")</f>
        <v>Low</v>
      </c>
      <c r="T2326" t="s">
        <v>146</v>
      </c>
      <c r="U2326" t="b">
        <v>0</v>
      </c>
      <c r="V2326">
        <v>22</v>
      </c>
      <c r="W2326">
        <v>1</v>
      </c>
      <c r="X2326" t="s">
        <v>19</v>
      </c>
    </row>
    <row r="2327" spans="1:24" x14ac:dyDescent="0.3">
      <c r="A2327" s="1">
        <v>45450.762499999997</v>
      </c>
      <c r="B2327" s="1" t="str">
        <f>TEXT(sensor_data[[#This Row],[Timestamp]], "MMMM")</f>
        <v>June</v>
      </c>
      <c r="C23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27" s="2">
        <f>MONTH(sensor_data[[#This Row],[Timestamp]])</f>
        <v>6</v>
      </c>
      <c r="E2327" s="2">
        <f>DAY(sensor_data[[#This Row],[Timestamp]])</f>
        <v>7</v>
      </c>
      <c r="F2327" t="s">
        <v>604</v>
      </c>
      <c r="H2327">
        <v>85.1</v>
      </c>
      <c r="I2327">
        <v>63</v>
      </c>
      <c r="J2327" t="b">
        <v>0</v>
      </c>
      <c r="K2327">
        <v>5</v>
      </c>
      <c r="L2327" t="str">
        <f>IF(sensor_data[[#This Row],[HVAC Setting]]&lt;=2, "Low", IF(sensor_data[[#This Row],[HVAC Setting]]=3, "Normal", "High"))</f>
        <v>High</v>
      </c>
      <c r="M2327">
        <v>30.8</v>
      </c>
      <c r="N2327">
        <v>30.8</v>
      </c>
      <c r="O2327">
        <f>(sensor_data[[#This Row],[Energy Consumption]]-AVERAGE(sensor_data[Energy Consumption]))/_xlfn.STDEV.P(sensor_data[Energy Consumption])</f>
        <v>0.10928919906193778</v>
      </c>
      <c r="P2327" t="str">
        <f>IF(ABS(sensor_data[[#This Row],[z_zcore]])&gt;3, "Outlier", "Normal")</f>
        <v>Normal</v>
      </c>
      <c r="Q2327">
        <f>AVERAGEIF(sensor_data[Unit ID], sensor_data[[#This Row],[Unit ID]], sensor_data[EC])</f>
        <v>17.727428571428568</v>
      </c>
      <c r="R2327">
        <f>IF(ISBLANK(sensor_data[[#This Row],[EC]]), sensor_data[[#This Row],[average]], sensor_data[[#This Row],[EC]])</f>
        <v>30.8</v>
      </c>
      <c r="S2327" t="str">
        <f>IF(sensor_data[[#This Row],[Filled Energy Consumption]]&gt;AVERAGE(sensor_data[Filled Energy Consumption]), "High", "Low")</f>
        <v>High</v>
      </c>
      <c r="T2327" t="s">
        <v>309</v>
      </c>
      <c r="U2327" t="b">
        <v>0</v>
      </c>
      <c r="V2327">
        <v>11</v>
      </c>
      <c r="W2327">
        <v>0</v>
      </c>
      <c r="X2327" t="s">
        <v>17</v>
      </c>
    </row>
    <row r="2328" spans="1:24" x14ac:dyDescent="0.3">
      <c r="A2328" s="1">
        <v>45572.408784722225</v>
      </c>
      <c r="B2328" s="1" t="str">
        <f>TEXT(sensor_data[[#This Row],[Timestamp]], "MMMM")</f>
        <v>October</v>
      </c>
      <c r="C23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28" s="2">
        <f>MONTH(sensor_data[[#This Row],[Timestamp]])</f>
        <v>10</v>
      </c>
      <c r="E2328" s="2">
        <f>DAY(sensor_data[[#This Row],[Timestamp]])</f>
        <v>7</v>
      </c>
      <c r="F2328" t="s">
        <v>604</v>
      </c>
      <c r="H2328">
        <v>67.400000000000006</v>
      </c>
      <c r="I2328">
        <v>34.299999999999997</v>
      </c>
      <c r="J2328" t="b">
        <v>1</v>
      </c>
      <c r="K2328">
        <v>3</v>
      </c>
      <c r="L2328" t="str">
        <f>IF(sensor_data[[#This Row],[HVAC Setting]]&lt;=2, "Low", IF(sensor_data[[#This Row],[HVAC Setting]]=3, "Normal", "High"))</f>
        <v>Normal</v>
      </c>
      <c r="M2328">
        <v>17.47</v>
      </c>
      <c r="N2328">
        <v>17.47</v>
      </c>
      <c r="O2328">
        <f>(sensor_data[[#This Row],[Energy Consumption]]-AVERAGE(sensor_data[Energy Consumption]))/_xlfn.STDEV.P(sensor_data[Energy Consumption])</f>
        <v>-4.5716280057579502E-2</v>
      </c>
      <c r="P2328" t="str">
        <f>IF(ABS(sensor_data[[#This Row],[z_zcore]])&gt;3, "Outlier", "Normal")</f>
        <v>Normal</v>
      </c>
      <c r="Q2328">
        <f>AVERAGEIF(sensor_data[Unit ID], sensor_data[[#This Row],[Unit ID]], sensor_data[EC])</f>
        <v>17.727428571428568</v>
      </c>
      <c r="R2328">
        <f>IF(ISBLANK(sensor_data[[#This Row],[EC]]), sensor_data[[#This Row],[average]], sensor_data[[#This Row],[EC]])</f>
        <v>17.47</v>
      </c>
      <c r="S2328" t="str">
        <f>IF(sensor_data[[#This Row],[Filled Energy Consumption]]&gt;AVERAGE(sensor_data[Filled Energy Consumption]), "High", "Low")</f>
        <v>Low</v>
      </c>
      <c r="T2328" t="s">
        <v>94</v>
      </c>
      <c r="U2328" t="b">
        <v>1</v>
      </c>
      <c r="V2328">
        <v>23</v>
      </c>
      <c r="W2328">
        <v>0</v>
      </c>
      <c r="X2328" t="s">
        <v>17</v>
      </c>
    </row>
    <row r="2329" spans="1:24" x14ac:dyDescent="0.3">
      <c r="A2329" s="1">
        <v>45546.141087962962</v>
      </c>
      <c r="B2329" s="1" t="str">
        <f>TEXT(sensor_data[[#This Row],[Timestamp]], "MMMM")</f>
        <v>September</v>
      </c>
      <c r="C23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29" s="2">
        <f>MONTH(sensor_data[[#This Row],[Timestamp]])</f>
        <v>9</v>
      </c>
      <c r="E2329" s="2">
        <f>DAY(sensor_data[[#This Row],[Timestamp]])</f>
        <v>11</v>
      </c>
      <c r="F2329" t="s">
        <v>604</v>
      </c>
      <c r="H2329">
        <v>70.400000000000006</v>
      </c>
      <c r="I2329">
        <v>38.4</v>
      </c>
      <c r="J2329" t="b">
        <v>0</v>
      </c>
      <c r="K2329">
        <v>2</v>
      </c>
      <c r="L2329" t="str">
        <f>IF(sensor_data[[#This Row],[HVAC Setting]]&lt;=2, "Low", IF(sensor_data[[#This Row],[HVAC Setting]]=3, "Normal", "High"))</f>
        <v>Low</v>
      </c>
      <c r="M2329">
        <v>11</v>
      </c>
      <c r="N2329">
        <v>11</v>
      </c>
      <c r="O2329">
        <f>(sensor_data[[#This Row],[Energy Consumption]]-AVERAGE(sensor_data[Energy Consumption]))/_xlfn.STDEV.P(sensor_data[Energy Consumption])</f>
        <v>-0.12095149760471202</v>
      </c>
      <c r="P2329" t="str">
        <f>IF(ABS(sensor_data[[#This Row],[z_zcore]])&gt;3, "Outlier", "Normal")</f>
        <v>Normal</v>
      </c>
      <c r="Q2329">
        <f>AVERAGEIF(sensor_data[Unit ID], sensor_data[[#This Row],[Unit ID]], sensor_data[EC])</f>
        <v>17.727428571428568</v>
      </c>
      <c r="R2329">
        <f>IF(ISBLANK(sensor_data[[#This Row],[EC]]), sensor_data[[#This Row],[average]], sensor_data[[#This Row],[EC]])</f>
        <v>11</v>
      </c>
      <c r="S2329" t="str">
        <f>IF(sensor_data[[#This Row],[Filled Energy Consumption]]&gt;AVERAGE(sensor_data[Filled Energy Consumption]), "High", "Low")</f>
        <v>Low</v>
      </c>
      <c r="T2329" t="s">
        <v>329</v>
      </c>
      <c r="U2329" t="b">
        <v>0</v>
      </c>
      <c r="V2329">
        <v>22</v>
      </c>
      <c r="W2329">
        <v>0</v>
      </c>
      <c r="X2329" t="s">
        <v>19</v>
      </c>
    </row>
    <row r="2330" spans="1:24" x14ac:dyDescent="0.3">
      <c r="A2330" s="1">
        <v>45385.393206018518</v>
      </c>
      <c r="B2330" s="1" t="str">
        <f>TEXT(sensor_data[[#This Row],[Timestamp]], "MMMM")</f>
        <v>April</v>
      </c>
      <c r="C23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30" s="2">
        <f>MONTH(sensor_data[[#This Row],[Timestamp]])</f>
        <v>4</v>
      </c>
      <c r="E2330" s="2">
        <f>DAY(sensor_data[[#This Row],[Timestamp]])</f>
        <v>3</v>
      </c>
      <c r="F2330" t="s">
        <v>604</v>
      </c>
      <c r="H2330">
        <v>64.599999999999994</v>
      </c>
      <c r="I2330">
        <v>53</v>
      </c>
      <c r="J2330" t="b">
        <v>0</v>
      </c>
      <c r="K2330">
        <v>3</v>
      </c>
      <c r="L2330" t="str">
        <f>IF(sensor_data[[#This Row],[HVAC Setting]]&lt;=2, "Low", IF(sensor_data[[#This Row],[HVAC Setting]]=3, "Normal", "High"))</f>
        <v>Normal</v>
      </c>
      <c r="M2330">
        <v>15</v>
      </c>
      <c r="N2330">
        <v>15</v>
      </c>
      <c r="O2330">
        <f>(sensor_data[[#This Row],[Energy Consumption]]-AVERAGE(sensor_data[Energy Consumption]))/_xlfn.STDEV.P(sensor_data[Energy Consumption])</f>
        <v>-7.4438225550843368E-2</v>
      </c>
      <c r="P2330" t="str">
        <f>IF(ABS(sensor_data[[#This Row],[z_zcore]])&gt;3, "Outlier", "Normal")</f>
        <v>Normal</v>
      </c>
      <c r="Q2330">
        <f>AVERAGEIF(sensor_data[Unit ID], sensor_data[[#This Row],[Unit ID]], sensor_data[EC])</f>
        <v>17.727428571428568</v>
      </c>
      <c r="R2330">
        <f>IF(ISBLANK(sensor_data[[#This Row],[EC]]), sensor_data[[#This Row],[average]], sensor_data[[#This Row],[EC]])</f>
        <v>15</v>
      </c>
      <c r="S2330" t="str">
        <f>IF(sensor_data[[#This Row],[Filled Energy Consumption]]&gt;AVERAGE(sensor_data[Filled Energy Consumption]), "High", "Low")</f>
        <v>Low</v>
      </c>
      <c r="T2330" t="s">
        <v>459</v>
      </c>
      <c r="U2330" t="b">
        <v>0</v>
      </c>
      <c r="V2330">
        <v>4</v>
      </c>
      <c r="W2330">
        <v>0</v>
      </c>
      <c r="X2330" t="s">
        <v>19</v>
      </c>
    </row>
    <row r="2331" spans="1:24" x14ac:dyDescent="0.3">
      <c r="A2331" s="1">
        <v>45596.661666666667</v>
      </c>
      <c r="B2331" s="1" t="str">
        <f>TEXT(sensor_data[[#This Row],[Timestamp]], "MMMM")</f>
        <v>October</v>
      </c>
      <c r="C23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31" s="2">
        <f>MONTH(sensor_data[[#This Row],[Timestamp]])</f>
        <v>10</v>
      </c>
      <c r="E2331" s="2">
        <f>DAY(sensor_data[[#This Row],[Timestamp]])</f>
        <v>31</v>
      </c>
      <c r="F2331" t="s">
        <v>604</v>
      </c>
      <c r="H2331">
        <v>67.3</v>
      </c>
      <c r="I2331">
        <v>55.9</v>
      </c>
      <c r="J2331" t="b">
        <v>0</v>
      </c>
      <c r="K2331">
        <v>2</v>
      </c>
      <c r="L2331" t="str">
        <f>IF(sensor_data[[#This Row],[HVAC Setting]]&lt;=2, "Low", IF(sensor_data[[#This Row],[HVAC Setting]]=3, "Normal", "High"))</f>
        <v>Low</v>
      </c>
      <c r="M2331">
        <v>10</v>
      </c>
      <c r="N2331">
        <v>10</v>
      </c>
      <c r="O2331">
        <f>(sensor_data[[#This Row],[Energy Consumption]]-AVERAGE(sensor_data[Energy Consumption]))/_xlfn.STDEV.P(sensor_data[Energy Consumption])</f>
        <v>-0.13257981561817916</v>
      </c>
      <c r="P2331" t="str">
        <f>IF(ABS(sensor_data[[#This Row],[z_zcore]])&gt;3, "Outlier", "Normal")</f>
        <v>Normal</v>
      </c>
      <c r="Q2331">
        <f>AVERAGEIF(sensor_data[Unit ID], sensor_data[[#This Row],[Unit ID]], sensor_data[EC])</f>
        <v>17.727428571428568</v>
      </c>
      <c r="R2331">
        <f>IF(ISBLANK(sensor_data[[#This Row],[EC]]), sensor_data[[#This Row],[average]], sensor_data[[#This Row],[EC]])</f>
        <v>10</v>
      </c>
      <c r="S2331" t="str">
        <f>IF(sensor_data[[#This Row],[Filled Energy Consumption]]&gt;AVERAGE(sensor_data[Filled Energy Consumption]), "High", "Low")</f>
        <v>Low</v>
      </c>
      <c r="T2331" t="s">
        <v>127</v>
      </c>
      <c r="U2331" t="b">
        <v>0</v>
      </c>
      <c r="V2331">
        <v>5</v>
      </c>
      <c r="W2331">
        <v>0</v>
      </c>
      <c r="X2331" t="s">
        <v>19</v>
      </c>
    </row>
    <row r="2332" spans="1:24" x14ac:dyDescent="0.3">
      <c r="A2332" s="1">
        <v>45599.621886574074</v>
      </c>
      <c r="B2332" s="1" t="str">
        <f>TEXT(sensor_data[[#This Row],[Timestamp]], "MMMM")</f>
        <v>November</v>
      </c>
      <c r="C23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32" s="2">
        <f>MONTH(sensor_data[[#This Row],[Timestamp]])</f>
        <v>11</v>
      </c>
      <c r="E2332" s="2">
        <f>DAY(sensor_data[[#This Row],[Timestamp]])</f>
        <v>3</v>
      </c>
      <c r="F2332" t="s">
        <v>604</v>
      </c>
      <c r="H2332">
        <v>73.3</v>
      </c>
      <c r="I2332">
        <v>40.200000000000003</v>
      </c>
      <c r="J2332" t="b">
        <v>0</v>
      </c>
      <c r="K2332">
        <v>3.5</v>
      </c>
      <c r="L2332" t="str">
        <f>IF(sensor_data[[#This Row],[HVAC Setting]]&lt;=2, "Low", IF(sensor_data[[#This Row],[HVAC Setting]]=3, "Normal", "High"))</f>
        <v>High</v>
      </c>
      <c r="M2332">
        <v>19.43</v>
      </c>
      <c r="N2332">
        <v>19.43</v>
      </c>
      <c r="O2332">
        <f>(sensor_data[[#This Row],[Energy Consumption]]-AVERAGE(sensor_data[Energy Consumption]))/_xlfn.STDEV.P(sensor_data[Energy Consumption])</f>
        <v>-2.2924776751183856E-2</v>
      </c>
      <c r="P2332" t="str">
        <f>IF(ABS(sensor_data[[#This Row],[z_zcore]])&gt;3, "Outlier", "Normal")</f>
        <v>Normal</v>
      </c>
      <c r="Q2332">
        <f>AVERAGEIF(sensor_data[Unit ID], sensor_data[[#This Row],[Unit ID]], sensor_data[EC])</f>
        <v>17.727428571428568</v>
      </c>
      <c r="R2332">
        <f>IF(ISBLANK(sensor_data[[#This Row],[EC]]), sensor_data[[#This Row],[average]], sensor_data[[#This Row],[EC]])</f>
        <v>19.43</v>
      </c>
      <c r="S2332" t="str">
        <f>IF(sensor_data[[#This Row],[Filled Energy Consumption]]&gt;AVERAGE(sensor_data[Filled Energy Consumption]), "High", "Low")</f>
        <v>High</v>
      </c>
      <c r="T2332" t="s">
        <v>250</v>
      </c>
      <c r="U2332" t="b">
        <v>0</v>
      </c>
      <c r="V2332">
        <v>4</v>
      </c>
      <c r="W2332">
        <v>1</v>
      </c>
      <c r="X2332" t="s">
        <v>19</v>
      </c>
    </row>
    <row r="2333" spans="1:24" x14ac:dyDescent="0.3">
      <c r="A2333" s="1">
        <v>45317.953912037039</v>
      </c>
      <c r="B2333" s="1" t="str">
        <f>TEXT(sensor_data[[#This Row],[Timestamp]], "MMMM")</f>
        <v>January</v>
      </c>
      <c r="C23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33" s="2">
        <f>MONTH(sensor_data[[#This Row],[Timestamp]])</f>
        <v>1</v>
      </c>
      <c r="E2333" s="2">
        <f>DAY(sensor_data[[#This Row],[Timestamp]])</f>
        <v>26</v>
      </c>
      <c r="F2333" t="s">
        <v>604</v>
      </c>
      <c r="H2333">
        <v>53.8</v>
      </c>
      <c r="I2333">
        <v>25.1</v>
      </c>
      <c r="J2333" t="b">
        <v>0</v>
      </c>
      <c r="K2333">
        <v>2</v>
      </c>
      <c r="L2333" t="str">
        <f>IF(sensor_data[[#This Row],[HVAC Setting]]&lt;=2, "Low", IF(sensor_data[[#This Row],[HVAC Setting]]=3, "Normal", "High"))</f>
        <v>Low</v>
      </c>
      <c r="M2333">
        <v>11</v>
      </c>
      <c r="N2333">
        <v>11</v>
      </c>
      <c r="O2333">
        <f>(sensor_data[[#This Row],[Energy Consumption]]-AVERAGE(sensor_data[Energy Consumption]))/_xlfn.STDEV.P(sensor_data[Energy Consumption])</f>
        <v>-0.12095149760471202</v>
      </c>
      <c r="P2333" t="str">
        <f>IF(ABS(sensor_data[[#This Row],[z_zcore]])&gt;3, "Outlier", "Normal")</f>
        <v>Normal</v>
      </c>
      <c r="Q2333">
        <f>AVERAGEIF(sensor_data[Unit ID], sensor_data[[#This Row],[Unit ID]], sensor_data[EC])</f>
        <v>17.727428571428568</v>
      </c>
      <c r="R2333">
        <f>IF(ISBLANK(sensor_data[[#This Row],[EC]]), sensor_data[[#This Row],[average]], sensor_data[[#This Row],[EC]])</f>
        <v>11</v>
      </c>
      <c r="S2333" t="str">
        <f>IF(sensor_data[[#This Row],[Filled Energy Consumption]]&gt;AVERAGE(sensor_data[Filled Energy Consumption]), "High", "Low")</f>
        <v>Low</v>
      </c>
      <c r="T2333" t="s">
        <v>109</v>
      </c>
      <c r="U2333" t="b">
        <v>0</v>
      </c>
      <c r="V2333">
        <v>20</v>
      </c>
      <c r="W2333">
        <v>0</v>
      </c>
      <c r="X2333" t="s">
        <v>19</v>
      </c>
    </row>
    <row r="2334" spans="1:24" x14ac:dyDescent="0.3">
      <c r="A2334" s="1">
        <v>45315.685925925929</v>
      </c>
      <c r="B2334" s="1" t="str">
        <f>TEXT(sensor_data[[#This Row],[Timestamp]], "MMMM")</f>
        <v>January</v>
      </c>
      <c r="C23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34" s="2">
        <f>MONTH(sensor_data[[#This Row],[Timestamp]])</f>
        <v>1</v>
      </c>
      <c r="E2334" s="2">
        <f>DAY(sensor_data[[#This Row],[Timestamp]])</f>
        <v>24</v>
      </c>
      <c r="F2334" t="s">
        <v>604</v>
      </c>
      <c r="H2334">
        <v>50.2</v>
      </c>
      <c r="I2334">
        <v>37.299999999999997</v>
      </c>
      <c r="J2334" t="b">
        <v>0</v>
      </c>
      <c r="K2334">
        <v>2</v>
      </c>
      <c r="L2334" t="str">
        <f>IF(sensor_data[[#This Row],[HVAC Setting]]&lt;=2, "Low", IF(sensor_data[[#This Row],[HVAC Setting]]=3, "Normal", "High"))</f>
        <v>Low</v>
      </c>
      <c r="M2334">
        <v>11</v>
      </c>
      <c r="N2334">
        <v>11</v>
      </c>
      <c r="O2334">
        <f>(sensor_data[[#This Row],[Energy Consumption]]-AVERAGE(sensor_data[Energy Consumption]))/_xlfn.STDEV.P(sensor_data[Energy Consumption])</f>
        <v>-0.12095149760471202</v>
      </c>
      <c r="P2334" t="str">
        <f>IF(ABS(sensor_data[[#This Row],[z_zcore]])&gt;3, "Outlier", "Normal")</f>
        <v>Normal</v>
      </c>
      <c r="Q2334">
        <f>AVERAGEIF(sensor_data[Unit ID], sensor_data[[#This Row],[Unit ID]], sensor_data[EC])</f>
        <v>17.727428571428568</v>
      </c>
      <c r="R2334">
        <f>IF(ISBLANK(sensor_data[[#This Row],[EC]]), sensor_data[[#This Row],[average]], sensor_data[[#This Row],[EC]])</f>
        <v>11</v>
      </c>
      <c r="S2334" t="str">
        <f>IF(sensor_data[[#This Row],[Filled Energy Consumption]]&gt;AVERAGE(sensor_data[Filled Energy Consumption]), "High", "Low")</f>
        <v>Low</v>
      </c>
      <c r="T2334" t="s">
        <v>222</v>
      </c>
      <c r="U2334" t="b">
        <v>0</v>
      </c>
      <c r="V2334">
        <v>18</v>
      </c>
      <c r="W2334">
        <v>0</v>
      </c>
      <c r="X2334" t="s">
        <v>19</v>
      </c>
    </row>
    <row r="2335" spans="1:24" x14ac:dyDescent="0.3">
      <c r="A2335" s="1">
        <v>45611.243923611109</v>
      </c>
      <c r="B2335" s="1" t="str">
        <f>TEXT(sensor_data[[#This Row],[Timestamp]], "MMMM")</f>
        <v>November</v>
      </c>
      <c r="C23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35" s="2">
        <f>MONTH(sensor_data[[#This Row],[Timestamp]])</f>
        <v>11</v>
      </c>
      <c r="E2335" s="2">
        <f>DAY(sensor_data[[#This Row],[Timestamp]])</f>
        <v>15</v>
      </c>
      <c r="F2335" t="s">
        <v>604</v>
      </c>
      <c r="H2335">
        <v>72.3</v>
      </c>
      <c r="I2335">
        <v>50.8</v>
      </c>
      <c r="J2335" t="b">
        <v>1</v>
      </c>
      <c r="K2335">
        <v>2</v>
      </c>
      <c r="L2335" t="str">
        <f>IF(sensor_data[[#This Row],[HVAC Setting]]&lt;=2, "Low", IF(sensor_data[[#This Row],[HVAC Setting]]=3, "Normal", "High"))</f>
        <v>Low</v>
      </c>
      <c r="M2335">
        <v>12.94</v>
      </c>
      <c r="N2335">
        <v>12.94</v>
      </c>
      <c r="O2335">
        <f>(sensor_data[[#This Row],[Energy Consumption]]-AVERAGE(sensor_data[Energy Consumption]))/_xlfn.STDEV.P(sensor_data[Energy Consumption])</f>
        <v>-9.8392560658585732E-2</v>
      </c>
      <c r="P2335" t="str">
        <f>IF(ABS(sensor_data[[#This Row],[z_zcore]])&gt;3, "Outlier", "Normal")</f>
        <v>Normal</v>
      </c>
      <c r="Q2335">
        <f>AVERAGEIF(sensor_data[Unit ID], sensor_data[[#This Row],[Unit ID]], sensor_data[EC])</f>
        <v>17.727428571428568</v>
      </c>
      <c r="R2335">
        <f>IF(ISBLANK(sensor_data[[#This Row],[EC]]), sensor_data[[#This Row],[average]], sensor_data[[#This Row],[EC]])</f>
        <v>12.94</v>
      </c>
      <c r="S2335" t="str">
        <f>IF(sensor_data[[#This Row],[Filled Energy Consumption]]&gt;AVERAGE(sensor_data[Filled Energy Consumption]), "High", "Low")</f>
        <v>Low</v>
      </c>
      <c r="T2335" t="s">
        <v>141</v>
      </c>
      <c r="U2335" t="b">
        <v>1</v>
      </c>
      <c r="V2335">
        <v>1</v>
      </c>
      <c r="W2335">
        <v>1</v>
      </c>
      <c r="X2335" t="s">
        <v>14</v>
      </c>
    </row>
    <row r="2336" spans="1:24" x14ac:dyDescent="0.3">
      <c r="A2336" s="1">
        <v>45366.208333333336</v>
      </c>
      <c r="B2336" s="1" t="str">
        <f>TEXT(sensor_data[[#This Row],[Timestamp]], "MMMM")</f>
        <v>March</v>
      </c>
      <c r="C23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36" s="2">
        <f>MONTH(sensor_data[[#This Row],[Timestamp]])</f>
        <v>3</v>
      </c>
      <c r="E2336" s="2">
        <f>DAY(sensor_data[[#This Row],[Timestamp]])</f>
        <v>15</v>
      </c>
      <c r="F2336" t="s">
        <v>604</v>
      </c>
      <c r="H2336">
        <v>69.599999999999994</v>
      </c>
      <c r="I2336">
        <v>51.4</v>
      </c>
      <c r="J2336" t="b">
        <v>0</v>
      </c>
      <c r="K2336">
        <v>0</v>
      </c>
      <c r="L2336" t="str">
        <f>IF(sensor_data[[#This Row],[HVAC Setting]]&lt;=2, "Low", IF(sensor_data[[#This Row],[HVAC Setting]]=3, "Normal", "High"))</f>
        <v>Low</v>
      </c>
      <c r="M2336">
        <v>1</v>
      </c>
      <c r="N2336">
        <v>1</v>
      </c>
      <c r="O2336">
        <f>(sensor_data[[#This Row],[Energy Consumption]]-AVERAGE(sensor_data[Energy Consumption]))/_xlfn.STDEV.P(sensor_data[Energy Consumption])</f>
        <v>-0.23723467773938361</v>
      </c>
      <c r="P2336" t="str">
        <f>IF(ABS(sensor_data[[#This Row],[z_zcore]])&gt;3, "Outlier", "Normal")</f>
        <v>Normal</v>
      </c>
      <c r="Q2336">
        <f>AVERAGEIF(sensor_data[Unit ID], sensor_data[[#This Row],[Unit ID]], sensor_data[EC])</f>
        <v>17.727428571428568</v>
      </c>
      <c r="R2336">
        <f>IF(ISBLANK(sensor_data[[#This Row],[EC]]), sensor_data[[#This Row],[average]], sensor_data[[#This Row],[EC]])</f>
        <v>1</v>
      </c>
      <c r="S2336" t="str">
        <f>IF(sensor_data[[#This Row],[Filled Energy Consumption]]&gt;AVERAGE(sensor_data[Filled Energy Consumption]), "High", "Low")</f>
        <v>Low</v>
      </c>
      <c r="T2336" t="s">
        <v>148</v>
      </c>
      <c r="U2336" t="b">
        <v>0</v>
      </c>
      <c r="V2336">
        <v>8</v>
      </c>
      <c r="W2336">
        <v>1</v>
      </c>
      <c r="X2336" t="s">
        <v>19</v>
      </c>
    </row>
    <row r="2337" spans="1:24" x14ac:dyDescent="0.3">
      <c r="A2337" s="1">
        <v>45641.994976851849</v>
      </c>
      <c r="B2337" s="1" t="str">
        <f>TEXT(sensor_data[[#This Row],[Timestamp]], "MMMM")</f>
        <v>December</v>
      </c>
      <c r="C23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37" s="2">
        <f>MONTH(sensor_data[[#This Row],[Timestamp]])</f>
        <v>12</v>
      </c>
      <c r="E2337" s="2">
        <f>DAY(sensor_data[[#This Row],[Timestamp]])</f>
        <v>15</v>
      </c>
      <c r="F2337" t="s">
        <v>604</v>
      </c>
      <c r="H2337">
        <v>59.3</v>
      </c>
      <c r="I2337">
        <v>29.9</v>
      </c>
      <c r="J2337" t="b">
        <v>1</v>
      </c>
      <c r="K2337">
        <v>5</v>
      </c>
      <c r="L2337" t="str">
        <f>IF(sensor_data[[#This Row],[HVAC Setting]]&lt;=2, "Low", IF(sensor_data[[#This Row],[HVAC Setting]]=3, "Normal", "High"))</f>
        <v>High</v>
      </c>
      <c r="M2337">
        <v>28.63</v>
      </c>
      <c r="N2337">
        <v>28.63</v>
      </c>
      <c r="O2337">
        <f>(sensor_data[[#This Row],[Energy Consumption]]-AVERAGE(sensor_data[Energy Consumption]))/_xlfn.STDEV.P(sensor_data[Energy Consumption])</f>
        <v>8.405574897271402E-2</v>
      </c>
      <c r="P2337" t="str">
        <f>IF(ABS(sensor_data[[#This Row],[z_zcore]])&gt;3, "Outlier", "Normal")</f>
        <v>Normal</v>
      </c>
      <c r="Q2337">
        <f>AVERAGEIF(sensor_data[Unit ID], sensor_data[[#This Row],[Unit ID]], sensor_data[EC])</f>
        <v>17.727428571428568</v>
      </c>
      <c r="R2337">
        <f>IF(ISBLANK(sensor_data[[#This Row],[EC]]), sensor_data[[#This Row],[average]], sensor_data[[#This Row],[EC]])</f>
        <v>28.63</v>
      </c>
      <c r="S2337" t="str">
        <f>IF(sensor_data[[#This Row],[Filled Energy Consumption]]&gt;AVERAGE(sensor_data[Filled Energy Consumption]), "High", "Low")</f>
        <v>High</v>
      </c>
      <c r="T2337" t="s">
        <v>352</v>
      </c>
      <c r="U2337" t="b">
        <v>1</v>
      </c>
      <c r="V2337">
        <v>3</v>
      </c>
      <c r="W2337">
        <v>0</v>
      </c>
      <c r="X2337" t="s">
        <v>17</v>
      </c>
    </row>
    <row r="2338" spans="1:24" x14ac:dyDescent="0.3">
      <c r="A2338" s="1">
        <v>45552.903298611112</v>
      </c>
      <c r="B2338" s="1" t="str">
        <f>TEXT(sensor_data[[#This Row],[Timestamp]], "MMMM")</f>
        <v>September</v>
      </c>
      <c r="C23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38" s="2">
        <f>MONTH(sensor_data[[#This Row],[Timestamp]])</f>
        <v>9</v>
      </c>
      <c r="E2338" s="2">
        <f>DAY(sensor_data[[#This Row],[Timestamp]])</f>
        <v>17</v>
      </c>
      <c r="F2338" t="s">
        <v>604</v>
      </c>
      <c r="H2338">
        <v>72.3</v>
      </c>
      <c r="I2338">
        <v>44.3</v>
      </c>
      <c r="J2338" t="b">
        <v>1</v>
      </c>
      <c r="K2338">
        <v>4</v>
      </c>
      <c r="L2338" t="str">
        <f>IF(sensor_data[[#This Row],[HVAC Setting]]&lt;=2, "Low", IF(sensor_data[[#This Row],[HVAC Setting]]=3, "Normal", "High"))</f>
        <v>High</v>
      </c>
      <c r="M2338">
        <v>22.27</v>
      </c>
      <c r="N2338">
        <v>22.27</v>
      </c>
      <c r="O2338">
        <f>(sensor_data[[#This Row],[Energy Consumption]]-AVERAGE(sensor_data[Energy Consumption]))/_xlfn.STDEV.P(sensor_data[Energy Consumption])</f>
        <v>1.009964640706288E-2</v>
      </c>
      <c r="P2338" t="str">
        <f>IF(ABS(sensor_data[[#This Row],[z_zcore]])&gt;3, "Outlier", "Normal")</f>
        <v>Normal</v>
      </c>
      <c r="Q2338">
        <f>AVERAGEIF(sensor_data[Unit ID], sensor_data[[#This Row],[Unit ID]], sensor_data[EC])</f>
        <v>17.727428571428568</v>
      </c>
      <c r="R2338">
        <f>IF(ISBLANK(sensor_data[[#This Row],[EC]]), sensor_data[[#This Row],[average]], sensor_data[[#This Row],[EC]])</f>
        <v>22.27</v>
      </c>
      <c r="S2338" t="str">
        <f>IF(sensor_data[[#This Row],[Filled Energy Consumption]]&gt;AVERAGE(sensor_data[Filled Energy Consumption]), "High", "Low")</f>
        <v>High</v>
      </c>
      <c r="T2338" t="s">
        <v>536</v>
      </c>
      <c r="U2338" t="b">
        <v>1</v>
      </c>
      <c r="V2338">
        <v>23</v>
      </c>
      <c r="W2338">
        <v>1</v>
      </c>
      <c r="X2338" t="s">
        <v>14</v>
      </c>
    </row>
    <row r="2339" spans="1:24" x14ac:dyDescent="0.3">
      <c r="A2339" s="1">
        <v>45521.26599537037</v>
      </c>
      <c r="B2339" s="1" t="str">
        <f>TEXT(sensor_data[[#This Row],[Timestamp]], "MMMM")</f>
        <v>August</v>
      </c>
      <c r="C23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39" s="2">
        <f>MONTH(sensor_data[[#This Row],[Timestamp]])</f>
        <v>8</v>
      </c>
      <c r="E2339" s="2">
        <f>DAY(sensor_data[[#This Row],[Timestamp]])</f>
        <v>17</v>
      </c>
      <c r="F2339" t="s">
        <v>604</v>
      </c>
      <c r="H2339">
        <v>100.8</v>
      </c>
      <c r="I2339">
        <v>41</v>
      </c>
      <c r="J2339" t="b">
        <v>1</v>
      </c>
      <c r="K2339">
        <v>4.5</v>
      </c>
      <c r="L2339" t="str">
        <f>IF(sensor_data[[#This Row],[HVAC Setting]]&lt;=2, "Low", IF(sensor_data[[#This Row],[HVAC Setting]]=3, "Normal", "High"))</f>
        <v>High</v>
      </c>
      <c r="M2339">
        <v>27.04</v>
      </c>
      <c r="N2339">
        <v>27.04</v>
      </c>
      <c r="O2339">
        <f>(sensor_data[[#This Row],[Energy Consumption]]-AVERAGE(sensor_data[Energy Consumption]))/_xlfn.STDEV.P(sensor_data[Energy Consumption])</f>
        <v>6.556672333130123E-2</v>
      </c>
      <c r="P2339" t="str">
        <f>IF(ABS(sensor_data[[#This Row],[z_zcore]])&gt;3, "Outlier", "Normal")</f>
        <v>Normal</v>
      </c>
      <c r="Q2339">
        <f>AVERAGEIF(sensor_data[Unit ID], sensor_data[[#This Row],[Unit ID]], sensor_data[EC])</f>
        <v>17.727428571428568</v>
      </c>
      <c r="R2339">
        <f>IF(ISBLANK(sensor_data[[#This Row],[EC]]), sensor_data[[#This Row],[average]], sensor_data[[#This Row],[EC]])</f>
        <v>27.04</v>
      </c>
      <c r="S2339" t="str">
        <f>IF(sensor_data[[#This Row],[Filled Energy Consumption]]&gt;AVERAGE(sensor_data[Filled Energy Consumption]), "High", "Low")</f>
        <v>High</v>
      </c>
      <c r="T2339" t="s">
        <v>217</v>
      </c>
      <c r="U2339" t="b">
        <v>1</v>
      </c>
      <c r="V2339">
        <v>21</v>
      </c>
      <c r="W2339">
        <v>1</v>
      </c>
      <c r="X2339" t="s">
        <v>17</v>
      </c>
    </row>
    <row r="2340" spans="1:24" x14ac:dyDescent="0.3">
      <c r="A2340" s="1">
        <v>45319.50309027778</v>
      </c>
      <c r="B2340" s="1" t="str">
        <f>TEXT(sensor_data[[#This Row],[Timestamp]], "MMMM")</f>
        <v>January</v>
      </c>
      <c r="C23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40" s="2">
        <f>MONTH(sensor_data[[#This Row],[Timestamp]])</f>
        <v>1</v>
      </c>
      <c r="E2340" s="2">
        <f>DAY(sensor_data[[#This Row],[Timestamp]])</f>
        <v>28</v>
      </c>
      <c r="F2340" t="s">
        <v>604</v>
      </c>
      <c r="H2340">
        <v>56.9</v>
      </c>
      <c r="I2340">
        <v>32.5</v>
      </c>
      <c r="J2340" t="b">
        <v>1</v>
      </c>
      <c r="K2340">
        <v>5</v>
      </c>
      <c r="L2340" t="str">
        <f>IF(sensor_data[[#This Row],[HVAC Setting]]&lt;=2, "Low", IF(sensor_data[[#This Row],[HVAC Setting]]=3, "Normal", "High"))</f>
        <v>High</v>
      </c>
      <c r="M2340">
        <v>28.92</v>
      </c>
      <c r="N2340">
        <v>28.92</v>
      </c>
      <c r="O2340">
        <f>(sensor_data[[#This Row],[Energy Consumption]]-AVERAGE(sensor_data[Energy Consumption]))/_xlfn.STDEV.P(sensor_data[Energy Consumption])</f>
        <v>8.7427961196619525E-2</v>
      </c>
      <c r="P2340" t="str">
        <f>IF(ABS(sensor_data[[#This Row],[z_zcore]])&gt;3, "Outlier", "Normal")</f>
        <v>Normal</v>
      </c>
      <c r="Q2340">
        <f>AVERAGEIF(sensor_data[Unit ID], sensor_data[[#This Row],[Unit ID]], sensor_data[EC])</f>
        <v>17.727428571428568</v>
      </c>
      <c r="R2340">
        <f>IF(ISBLANK(sensor_data[[#This Row],[EC]]), sensor_data[[#This Row],[average]], sensor_data[[#This Row],[EC]])</f>
        <v>28.92</v>
      </c>
      <c r="S2340" t="str">
        <f>IF(sensor_data[[#This Row],[Filled Energy Consumption]]&gt;AVERAGE(sensor_data[Filled Energy Consumption]), "High", "Low")</f>
        <v>High</v>
      </c>
      <c r="T2340" t="s">
        <v>144</v>
      </c>
      <c r="U2340" t="b">
        <v>1</v>
      </c>
      <c r="V2340">
        <v>20</v>
      </c>
      <c r="W2340">
        <v>0</v>
      </c>
      <c r="X2340" t="s">
        <v>17</v>
      </c>
    </row>
    <row r="2341" spans="1:24" x14ac:dyDescent="0.3">
      <c r="A2341" s="1">
        <v>45293.908726851849</v>
      </c>
      <c r="B2341" s="1" t="str">
        <f>TEXT(sensor_data[[#This Row],[Timestamp]], "MMMM")</f>
        <v>January</v>
      </c>
      <c r="C23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41" s="2">
        <f>MONTH(sensor_data[[#This Row],[Timestamp]])</f>
        <v>1</v>
      </c>
      <c r="E2341" s="2">
        <f>DAY(sensor_data[[#This Row],[Timestamp]])</f>
        <v>2</v>
      </c>
      <c r="F2341" t="s">
        <v>604</v>
      </c>
      <c r="H2341">
        <v>55.8</v>
      </c>
      <c r="I2341">
        <v>28.2</v>
      </c>
      <c r="J2341" t="b">
        <v>0</v>
      </c>
      <c r="K2341">
        <v>5</v>
      </c>
      <c r="L2341" t="str">
        <f>IF(sensor_data[[#This Row],[HVAC Setting]]&lt;=2, "Low", IF(sensor_data[[#This Row],[HVAC Setting]]=3, "Normal", "High"))</f>
        <v>High</v>
      </c>
      <c r="M2341">
        <v>25</v>
      </c>
      <c r="N2341">
        <v>25</v>
      </c>
      <c r="O2341">
        <f>(sensor_data[[#This Row],[Energy Consumption]]-AVERAGE(sensor_data[Energy Consumption]))/_xlfn.STDEV.P(sensor_data[Energy Consumption])</f>
        <v>4.1844954583828232E-2</v>
      </c>
      <c r="P2341" t="str">
        <f>IF(ABS(sensor_data[[#This Row],[z_zcore]])&gt;3, "Outlier", "Normal")</f>
        <v>Normal</v>
      </c>
      <c r="Q2341">
        <f>AVERAGEIF(sensor_data[Unit ID], sensor_data[[#This Row],[Unit ID]], sensor_data[EC])</f>
        <v>17.727428571428568</v>
      </c>
      <c r="R2341">
        <f>IF(ISBLANK(sensor_data[[#This Row],[EC]]), sensor_data[[#This Row],[average]], sensor_data[[#This Row],[EC]])</f>
        <v>25</v>
      </c>
      <c r="S2341" t="str">
        <f>IF(sensor_data[[#This Row],[Filled Energy Consumption]]&gt;AVERAGE(sensor_data[Filled Energy Consumption]), "High", "Low")</f>
        <v>High</v>
      </c>
      <c r="T2341" t="s">
        <v>42</v>
      </c>
      <c r="U2341" t="b">
        <v>0</v>
      </c>
      <c r="V2341">
        <v>4</v>
      </c>
      <c r="W2341">
        <v>1</v>
      </c>
      <c r="X2341" t="s">
        <v>19</v>
      </c>
    </row>
    <row r="2342" spans="1:24" x14ac:dyDescent="0.3">
      <c r="A2342" s="1">
        <v>45442.278009259258</v>
      </c>
      <c r="B2342" s="1" t="str">
        <f>TEXT(sensor_data[[#This Row],[Timestamp]], "MMMM")</f>
        <v>May</v>
      </c>
      <c r="C23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42" s="2">
        <f>MONTH(sensor_data[[#This Row],[Timestamp]])</f>
        <v>5</v>
      </c>
      <c r="E2342" s="2">
        <f>DAY(sensor_data[[#This Row],[Timestamp]])</f>
        <v>30</v>
      </c>
      <c r="F2342" t="s">
        <v>608</v>
      </c>
      <c r="H2342">
        <v>81.2</v>
      </c>
      <c r="I2342">
        <v>33.200000000000003</v>
      </c>
      <c r="J2342" t="b">
        <v>1</v>
      </c>
      <c r="K2342">
        <v>4</v>
      </c>
      <c r="L2342" t="str">
        <f>IF(sensor_data[[#This Row],[HVAC Setting]]&lt;=2, "Low", IF(sensor_data[[#This Row],[HVAC Setting]]=3, "Normal", "High"))</f>
        <v>High</v>
      </c>
      <c r="M2342">
        <v>22.51</v>
      </c>
      <c r="N2342">
        <v>22.51</v>
      </c>
      <c r="O2342">
        <f>(sensor_data[[#This Row],[Energy Consumption]]-AVERAGE(sensor_data[Energy Consumption]))/_xlfn.STDEV.P(sensor_data[Energy Consumption])</f>
        <v>1.2890442730295023E-2</v>
      </c>
      <c r="P2342" t="str">
        <f>IF(ABS(sensor_data[[#This Row],[z_zcore]])&gt;3, "Outlier", "Normal")</f>
        <v>Normal</v>
      </c>
      <c r="Q2342">
        <f>AVERAGEIF(sensor_data[Unit ID], sensor_data[[#This Row],[Unit ID]], sensor_data[EC])</f>
        <v>19.172499999999999</v>
      </c>
      <c r="R2342">
        <f>IF(ISBLANK(sensor_data[[#This Row],[EC]]), sensor_data[[#This Row],[average]], sensor_data[[#This Row],[EC]])</f>
        <v>22.51</v>
      </c>
      <c r="S2342" t="str">
        <f>IF(sensor_data[[#This Row],[Filled Energy Consumption]]&gt;AVERAGE(sensor_data[Filled Energy Consumption]), "High", "Low")</f>
        <v>High</v>
      </c>
      <c r="T2342" t="s">
        <v>84</v>
      </c>
      <c r="U2342" t="b">
        <v>1</v>
      </c>
      <c r="V2342">
        <v>5</v>
      </c>
      <c r="W2342">
        <v>0</v>
      </c>
      <c r="X2342" t="s">
        <v>14</v>
      </c>
    </row>
    <row r="2343" spans="1:24" x14ac:dyDescent="0.3">
      <c r="A2343" s="1">
        <v>45314.035231481481</v>
      </c>
      <c r="B2343" s="1" t="str">
        <f>TEXT(sensor_data[[#This Row],[Timestamp]], "MMMM")</f>
        <v>January</v>
      </c>
      <c r="C23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43" s="2">
        <f>MONTH(sensor_data[[#This Row],[Timestamp]])</f>
        <v>1</v>
      </c>
      <c r="E2343" s="2">
        <f>DAY(sensor_data[[#This Row],[Timestamp]])</f>
        <v>23</v>
      </c>
      <c r="F2343" t="s">
        <v>608</v>
      </c>
      <c r="H2343">
        <v>49.4</v>
      </c>
      <c r="I2343">
        <v>39.1</v>
      </c>
      <c r="J2343" t="b">
        <v>1</v>
      </c>
      <c r="K2343">
        <v>3</v>
      </c>
      <c r="L2343" t="str">
        <f>IF(sensor_data[[#This Row],[HVAC Setting]]&lt;=2, "Low", IF(sensor_data[[#This Row],[HVAC Setting]]=3, "Normal", "High"))</f>
        <v>Normal</v>
      </c>
      <c r="M2343">
        <v>18.04</v>
      </c>
      <c r="N2343">
        <v>18.04</v>
      </c>
      <c r="O2343">
        <f>(sensor_data[[#This Row],[Energy Consumption]]-AVERAGE(sensor_data[Energy Consumption]))/_xlfn.STDEV.P(sensor_data[Energy Consumption])</f>
        <v>-3.9088138789903214E-2</v>
      </c>
      <c r="P2343" t="str">
        <f>IF(ABS(sensor_data[[#This Row],[z_zcore]])&gt;3, "Outlier", "Normal")</f>
        <v>Normal</v>
      </c>
      <c r="Q2343">
        <f>AVERAGEIF(sensor_data[Unit ID], sensor_data[[#This Row],[Unit ID]], sensor_data[EC])</f>
        <v>19.172499999999999</v>
      </c>
      <c r="R2343">
        <f>IF(ISBLANK(sensor_data[[#This Row],[EC]]), sensor_data[[#This Row],[average]], sensor_data[[#This Row],[EC]])</f>
        <v>18.04</v>
      </c>
      <c r="S2343" t="str">
        <f>IF(sensor_data[[#This Row],[Filled Energy Consumption]]&gt;AVERAGE(sensor_data[Filled Energy Consumption]), "High", "Low")</f>
        <v>High</v>
      </c>
      <c r="T2343" t="s">
        <v>233</v>
      </c>
      <c r="U2343" t="b">
        <v>1</v>
      </c>
      <c r="V2343">
        <v>1</v>
      </c>
      <c r="W2343">
        <v>1</v>
      </c>
      <c r="X2343" t="s">
        <v>17</v>
      </c>
    </row>
    <row r="2344" spans="1:24" x14ac:dyDescent="0.3">
      <c r="A2344" s="1">
        <v>45445.755266203705</v>
      </c>
      <c r="B2344" s="1" t="str">
        <f>TEXT(sensor_data[[#This Row],[Timestamp]], "MMMM")</f>
        <v>June</v>
      </c>
      <c r="C23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44" s="2">
        <f>MONTH(sensor_data[[#This Row],[Timestamp]])</f>
        <v>6</v>
      </c>
      <c r="E2344" s="2">
        <f>DAY(sensor_data[[#This Row],[Timestamp]])</f>
        <v>2</v>
      </c>
      <c r="F2344" t="s">
        <v>608</v>
      </c>
      <c r="H2344">
        <v>102.4</v>
      </c>
      <c r="I2344">
        <v>52.7</v>
      </c>
      <c r="J2344" t="b">
        <v>1</v>
      </c>
      <c r="K2344">
        <v>5</v>
      </c>
      <c r="L2344" t="str">
        <f>IF(sensor_data[[#This Row],[HVAC Setting]]&lt;=2, "Low", IF(sensor_data[[#This Row],[HVAC Setting]]=3, "Normal", "High"))</f>
        <v>High</v>
      </c>
      <c r="M2344">
        <v>34.799999999999997</v>
      </c>
      <c r="N2344">
        <v>34.799999999999997</v>
      </c>
      <c r="O2344">
        <f>(sensor_data[[#This Row],[Energy Consumption]]-AVERAGE(sensor_data[Energy Consumption]))/_xlfn.STDEV.P(sensor_data[Energy Consumption])</f>
        <v>0.15580247111580636</v>
      </c>
      <c r="P2344" t="str">
        <f>IF(ABS(sensor_data[[#This Row],[z_zcore]])&gt;3, "Outlier", "Normal")</f>
        <v>Normal</v>
      </c>
      <c r="Q2344">
        <f>AVERAGEIF(sensor_data[Unit ID], sensor_data[[#This Row],[Unit ID]], sensor_data[EC])</f>
        <v>19.172499999999999</v>
      </c>
      <c r="R2344">
        <f>IF(ISBLANK(sensor_data[[#This Row],[EC]]), sensor_data[[#This Row],[average]], sensor_data[[#This Row],[EC]])</f>
        <v>34.799999999999997</v>
      </c>
      <c r="S2344" t="str">
        <f>IF(sensor_data[[#This Row],[Filled Energy Consumption]]&gt;AVERAGE(sensor_data[Filled Energy Consumption]), "High", "Low")</f>
        <v>High</v>
      </c>
      <c r="T2344" t="s">
        <v>594</v>
      </c>
      <c r="U2344" t="b">
        <v>1</v>
      </c>
      <c r="V2344">
        <v>7</v>
      </c>
      <c r="W2344">
        <v>1</v>
      </c>
      <c r="X2344" t="s">
        <v>19</v>
      </c>
    </row>
    <row r="2345" spans="1:24" x14ac:dyDescent="0.3">
      <c r="A2345" s="1">
        <v>45637.214594907404</v>
      </c>
      <c r="B2345" s="1" t="str">
        <f>TEXT(sensor_data[[#This Row],[Timestamp]], "MMMM")</f>
        <v>December</v>
      </c>
      <c r="C23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45" s="2">
        <f>MONTH(sensor_data[[#This Row],[Timestamp]])</f>
        <v>12</v>
      </c>
      <c r="E2345" s="2">
        <f>DAY(sensor_data[[#This Row],[Timestamp]])</f>
        <v>11</v>
      </c>
      <c r="F2345" t="s">
        <v>608</v>
      </c>
      <c r="H2345">
        <v>51.2</v>
      </c>
      <c r="I2345">
        <v>26.7</v>
      </c>
      <c r="J2345" t="b">
        <v>0</v>
      </c>
      <c r="K2345">
        <v>2</v>
      </c>
      <c r="L2345" t="str">
        <f>IF(sensor_data[[#This Row],[HVAC Setting]]&lt;=2, "Low", IF(sensor_data[[#This Row],[HVAC Setting]]=3, "Normal", "High"))</f>
        <v>Low</v>
      </c>
      <c r="M2345">
        <v>10</v>
      </c>
      <c r="N2345">
        <v>10</v>
      </c>
      <c r="O2345">
        <f>(sensor_data[[#This Row],[Energy Consumption]]-AVERAGE(sensor_data[Energy Consumption]))/_xlfn.STDEV.P(sensor_data[Energy Consumption])</f>
        <v>-0.13257981561817916</v>
      </c>
      <c r="P2345" t="str">
        <f>IF(ABS(sensor_data[[#This Row],[z_zcore]])&gt;3, "Outlier", "Normal")</f>
        <v>Normal</v>
      </c>
      <c r="Q2345">
        <f>AVERAGEIF(sensor_data[Unit ID], sensor_data[[#This Row],[Unit ID]], sensor_data[EC])</f>
        <v>19.172499999999999</v>
      </c>
      <c r="R2345">
        <f>IF(ISBLANK(sensor_data[[#This Row],[EC]]), sensor_data[[#This Row],[average]], sensor_data[[#This Row],[EC]])</f>
        <v>10</v>
      </c>
      <c r="S2345" t="str">
        <f>IF(sensor_data[[#This Row],[Filled Energy Consumption]]&gt;AVERAGE(sensor_data[Filled Energy Consumption]), "High", "Low")</f>
        <v>Low</v>
      </c>
      <c r="T2345" t="s">
        <v>440</v>
      </c>
      <c r="U2345" t="b">
        <v>0</v>
      </c>
      <c r="V2345">
        <v>22</v>
      </c>
      <c r="W2345">
        <v>0</v>
      </c>
      <c r="X2345" t="s">
        <v>14</v>
      </c>
    </row>
    <row r="2346" spans="1:24" x14ac:dyDescent="0.3">
      <c r="A2346" s="1">
        <v>45530.208495370367</v>
      </c>
      <c r="B2346" s="1" t="str">
        <f>TEXT(sensor_data[[#This Row],[Timestamp]], "MMMM")</f>
        <v>August</v>
      </c>
      <c r="C23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46" s="2">
        <f>MONTH(sensor_data[[#This Row],[Timestamp]])</f>
        <v>8</v>
      </c>
      <c r="E2346" s="2">
        <f>DAY(sensor_data[[#This Row],[Timestamp]])</f>
        <v>26</v>
      </c>
      <c r="F2346" t="s">
        <v>608</v>
      </c>
      <c r="H2346">
        <v>93.2</v>
      </c>
      <c r="I2346">
        <v>52.4</v>
      </c>
      <c r="J2346" t="b">
        <v>0</v>
      </c>
      <c r="K2346">
        <v>2</v>
      </c>
      <c r="L2346" t="str">
        <f>IF(sensor_data[[#This Row],[HVAC Setting]]&lt;=2, "Low", IF(sensor_data[[#This Row],[HVAC Setting]]=3, "Normal", "High"))</f>
        <v>Low</v>
      </c>
      <c r="M2346">
        <v>12</v>
      </c>
      <c r="N2346">
        <v>12</v>
      </c>
      <c r="O2346">
        <f>(sensor_data[[#This Row],[Energy Consumption]]-AVERAGE(sensor_data[Energy Consumption]))/_xlfn.STDEV.P(sensor_data[Energy Consumption])</f>
        <v>-0.10932317959124485</v>
      </c>
      <c r="P2346" t="str">
        <f>IF(ABS(sensor_data[[#This Row],[z_zcore]])&gt;3, "Outlier", "Normal")</f>
        <v>Normal</v>
      </c>
      <c r="Q2346">
        <f>AVERAGEIF(sensor_data[Unit ID], sensor_data[[#This Row],[Unit ID]], sensor_data[EC])</f>
        <v>19.172499999999999</v>
      </c>
      <c r="R2346">
        <f>IF(ISBLANK(sensor_data[[#This Row],[EC]]), sensor_data[[#This Row],[average]], sensor_data[[#This Row],[EC]])</f>
        <v>12</v>
      </c>
      <c r="S2346" t="str">
        <f>IF(sensor_data[[#This Row],[Filled Energy Consumption]]&gt;AVERAGE(sensor_data[Filled Energy Consumption]), "High", "Low")</f>
        <v>Low</v>
      </c>
      <c r="T2346" t="s">
        <v>306</v>
      </c>
      <c r="U2346" t="b">
        <v>0</v>
      </c>
      <c r="V2346">
        <v>13</v>
      </c>
      <c r="W2346">
        <v>1</v>
      </c>
      <c r="X2346" t="s">
        <v>17</v>
      </c>
    </row>
    <row r="2347" spans="1:24" x14ac:dyDescent="0.3">
      <c r="A2347" s="1">
        <v>45577.484756944446</v>
      </c>
      <c r="B2347" s="1" t="str">
        <f>TEXT(sensor_data[[#This Row],[Timestamp]], "MMMM")</f>
        <v>October</v>
      </c>
      <c r="C23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47" s="2">
        <f>MONTH(sensor_data[[#This Row],[Timestamp]])</f>
        <v>10</v>
      </c>
      <c r="E2347" s="2">
        <f>DAY(sensor_data[[#This Row],[Timestamp]])</f>
        <v>12</v>
      </c>
      <c r="F2347" t="s">
        <v>608</v>
      </c>
      <c r="H2347">
        <v>71.900000000000006</v>
      </c>
      <c r="I2347">
        <v>51.8</v>
      </c>
      <c r="J2347" t="b">
        <v>1</v>
      </c>
      <c r="K2347">
        <v>3.5</v>
      </c>
      <c r="L2347" t="str">
        <f>IF(sensor_data[[#This Row],[HVAC Setting]]&lt;=2, "Low", IF(sensor_data[[#This Row],[HVAC Setting]]=3, "Normal", "High"))</f>
        <v>High</v>
      </c>
      <c r="M2347">
        <v>21.15</v>
      </c>
      <c r="N2347">
        <v>21.15</v>
      </c>
      <c r="O2347">
        <f>(sensor_data[[#This Row],[Energy Consumption]]-AVERAGE(sensor_data[Energy Consumption]))/_xlfn.STDEV.P(sensor_data[Energy Consumption])</f>
        <v>-2.9240697680203509E-3</v>
      </c>
      <c r="P2347" t="str">
        <f>IF(ABS(sensor_data[[#This Row],[z_zcore]])&gt;3, "Outlier", "Normal")</f>
        <v>Normal</v>
      </c>
      <c r="Q2347">
        <f>AVERAGEIF(sensor_data[Unit ID], sensor_data[[#This Row],[Unit ID]], sensor_data[EC])</f>
        <v>19.172499999999999</v>
      </c>
      <c r="R2347">
        <f>IF(ISBLANK(sensor_data[[#This Row],[EC]]), sensor_data[[#This Row],[average]], sensor_data[[#This Row],[EC]])</f>
        <v>21.15</v>
      </c>
      <c r="S2347" t="str">
        <f>IF(sensor_data[[#This Row],[Filled Energy Consumption]]&gt;AVERAGE(sensor_data[Filled Energy Consumption]), "High", "Low")</f>
        <v>High</v>
      </c>
      <c r="T2347" t="s">
        <v>478</v>
      </c>
      <c r="U2347" t="b">
        <v>1</v>
      </c>
      <c r="V2347">
        <v>8</v>
      </c>
      <c r="W2347">
        <v>0</v>
      </c>
      <c r="X2347" t="s">
        <v>17</v>
      </c>
    </row>
    <row r="2348" spans="1:24" x14ac:dyDescent="0.3">
      <c r="A2348" s="1">
        <v>45486.921909722223</v>
      </c>
      <c r="B2348" s="1" t="str">
        <f>TEXT(sensor_data[[#This Row],[Timestamp]], "MMMM")</f>
        <v>July</v>
      </c>
      <c r="C23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48" s="2">
        <f>MONTH(sensor_data[[#This Row],[Timestamp]])</f>
        <v>7</v>
      </c>
      <c r="E2348" s="2">
        <f>DAY(sensor_data[[#This Row],[Timestamp]])</f>
        <v>13</v>
      </c>
      <c r="F2348" t="s">
        <v>608</v>
      </c>
      <c r="H2348">
        <v>101.2</v>
      </c>
      <c r="I2348">
        <v>55.6</v>
      </c>
      <c r="J2348" t="b">
        <v>1</v>
      </c>
      <c r="K2348">
        <v>3.5</v>
      </c>
      <c r="L2348" t="str">
        <f>IF(sensor_data[[#This Row],[HVAC Setting]]&lt;=2, "Low", IF(sensor_data[[#This Row],[HVAC Setting]]=3, "Normal", "High"))</f>
        <v>High</v>
      </c>
      <c r="M2348">
        <v>23.56</v>
      </c>
      <c r="N2348">
        <v>23.56</v>
      </c>
      <c r="O2348">
        <f>(sensor_data[[#This Row],[Energy Consumption]]-AVERAGE(sensor_data[Energy Consumption]))/_xlfn.STDEV.P(sensor_data[Energy Consumption])</f>
        <v>2.5100176644435507E-2</v>
      </c>
      <c r="P2348" t="str">
        <f>IF(ABS(sensor_data[[#This Row],[z_zcore]])&gt;3, "Outlier", "Normal")</f>
        <v>Normal</v>
      </c>
      <c r="Q2348">
        <f>AVERAGEIF(sensor_data[Unit ID], sensor_data[[#This Row],[Unit ID]], sensor_data[EC])</f>
        <v>19.172499999999999</v>
      </c>
      <c r="R2348">
        <f>IF(ISBLANK(sensor_data[[#This Row],[EC]]), sensor_data[[#This Row],[average]], sensor_data[[#This Row],[EC]])</f>
        <v>23.56</v>
      </c>
      <c r="S2348" t="str">
        <f>IF(sensor_data[[#This Row],[Filled Energy Consumption]]&gt;AVERAGE(sensor_data[Filled Energy Consumption]), "High", "Low")</f>
        <v>High</v>
      </c>
      <c r="T2348" t="s">
        <v>146</v>
      </c>
      <c r="U2348" t="b">
        <v>1</v>
      </c>
      <c r="V2348">
        <v>24</v>
      </c>
      <c r="W2348">
        <v>0</v>
      </c>
      <c r="X2348" t="s">
        <v>14</v>
      </c>
    </row>
    <row r="2349" spans="1:24" x14ac:dyDescent="0.3">
      <c r="A2349" s="1">
        <v>45635.803194444445</v>
      </c>
      <c r="B2349" s="1" t="str">
        <f>TEXT(sensor_data[[#This Row],[Timestamp]], "MMMM")</f>
        <v>December</v>
      </c>
      <c r="C23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49" s="2">
        <f>MONTH(sensor_data[[#This Row],[Timestamp]])</f>
        <v>12</v>
      </c>
      <c r="E2349" s="2">
        <f>DAY(sensor_data[[#This Row],[Timestamp]])</f>
        <v>9</v>
      </c>
      <c r="F2349" t="s">
        <v>608</v>
      </c>
      <c r="H2349">
        <v>39.299999999999997</v>
      </c>
      <c r="I2349">
        <v>25.9</v>
      </c>
      <c r="J2349" t="b">
        <v>1</v>
      </c>
      <c r="K2349">
        <v>4</v>
      </c>
      <c r="L2349" t="str">
        <f>IF(sensor_data[[#This Row],[HVAC Setting]]&lt;=2, "Low", IF(sensor_data[[#This Row],[HVAC Setting]]=3, "Normal", "High"))</f>
        <v>High</v>
      </c>
      <c r="M2349">
        <v>28.18</v>
      </c>
      <c r="N2349">
        <v>28.18</v>
      </c>
      <c r="O2349">
        <f>(sensor_data[[#This Row],[Energy Consumption]]-AVERAGE(sensor_data[Energy Consumption]))/_xlfn.STDEV.P(sensor_data[Energy Consumption])</f>
        <v>7.8823005866653806E-2</v>
      </c>
      <c r="P2349" t="str">
        <f>IF(ABS(sensor_data[[#This Row],[z_zcore]])&gt;3, "Outlier", "Normal")</f>
        <v>Normal</v>
      </c>
      <c r="Q2349">
        <f>AVERAGEIF(sensor_data[Unit ID], sensor_data[[#This Row],[Unit ID]], sensor_data[EC])</f>
        <v>19.172499999999999</v>
      </c>
      <c r="R2349">
        <f>IF(ISBLANK(sensor_data[[#This Row],[EC]]), sensor_data[[#This Row],[average]], sensor_data[[#This Row],[EC]])</f>
        <v>28.18</v>
      </c>
      <c r="S2349" t="str">
        <f>IF(sensor_data[[#This Row],[Filled Energy Consumption]]&gt;AVERAGE(sensor_data[Filled Energy Consumption]), "High", "Low")</f>
        <v>High</v>
      </c>
      <c r="T2349" t="s">
        <v>267</v>
      </c>
      <c r="U2349" t="b">
        <v>1</v>
      </c>
      <c r="V2349">
        <v>7</v>
      </c>
      <c r="W2349">
        <v>1</v>
      </c>
      <c r="X2349" t="s">
        <v>17</v>
      </c>
    </row>
    <row r="2350" spans="1:24" x14ac:dyDescent="0.3">
      <c r="A2350" s="1">
        <v>45325.119803240741</v>
      </c>
      <c r="B2350" s="1" t="str">
        <f>TEXT(sensor_data[[#This Row],[Timestamp]], "MMMM")</f>
        <v>February</v>
      </c>
      <c r="C23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50" s="2">
        <f>MONTH(sensor_data[[#This Row],[Timestamp]])</f>
        <v>2</v>
      </c>
      <c r="E2350" s="2">
        <f>DAY(sensor_data[[#This Row],[Timestamp]])</f>
        <v>3</v>
      </c>
      <c r="F2350" t="s">
        <v>608</v>
      </c>
      <c r="H2350">
        <v>48.9</v>
      </c>
      <c r="I2350">
        <v>29.3</v>
      </c>
      <c r="J2350" t="b">
        <v>1</v>
      </c>
      <c r="K2350">
        <v>2.5</v>
      </c>
      <c r="L2350" t="str">
        <f>IF(sensor_data[[#This Row],[HVAC Setting]]&lt;=2, "Low", IF(sensor_data[[#This Row],[HVAC Setting]]=3, "Normal", "High"))</f>
        <v>High</v>
      </c>
      <c r="M2350">
        <v>17.510000000000002</v>
      </c>
      <c r="N2350">
        <v>17.510000000000002</v>
      </c>
      <c r="O2350">
        <f>(sensor_data[[#This Row],[Energy Consumption]]-AVERAGE(sensor_data[Energy Consumption]))/_xlfn.STDEV.P(sensor_data[Energy Consumption])</f>
        <v>-4.5251147337040783E-2</v>
      </c>
      <c r="P2350" t="str">
        <f>IF(ABS(sensor_data[[#This Row],[z_zcore]])&gt;3, "Outlier", "Normal")</f>
        <v>Normal</v>
      </c>
      <c r="Q2350">
        <f>AVERAGEIF(sensor_data[Unit ID], sensor_data[[#This Row],[Unit ID]], sensor_data[EC])</f>
        <v>19.172499999999999</v>
      </c>
      <c r="R2350">
        <f>IF(ISBLANK(sensor_data[[#This Row],[EC]]), sensor_data[[#This Row],[average]], sensor_data[[#This Row],[EC]])</f>
        <v>17.510000000000002</v>
      </c>
      <c r="S2350" t="str">
        <f>IF(sensor_data[[#This Row],[Filled Energy Consumption]]&gt;AVERAGE(sensor_data[Filled Energy Consumption]), "High", "Low")</f>
        <v>Low</v>
      </c>
      <c r="T2350" t="s">
        <v>563</v>
      </c>
      <c r="U2350" t="b">
        <v>1</v>
      </c>
      <c r="V2350">
        <v>17</v>
      </c>
      <c r="W2350">
        <v>1</v>
      </c>
      <c r="X2350" t="s">
        <v>19</v>
      </c>
    </row>
    <row r="2351" spans="1:24" x14ac:dyDescent="0.3">
      <c r="A2351" s="1">
        <v>45635.653252314813</v>
      </c>
      <c r="B2351" s="1" t="str">
        <f>TEXT(sensor_data[[#This Row],[Timestamp]], "MMMM")</f>
        <v>December</v>
      </c>
      <c r="C23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51" s="2">
        <f>MONTH(sensor_data[[#This Row],[Timestamp]])</f>
        <v>12</v>
      </c>
      <c r="E2351" s="2">
        <f>DAY(sensor_data[[#This Row],[Timestamp]])</f>
        <v>9</v>
      </c>
      <c r="F2351" t="s">
        <v>608</v>
      </c>
      <c r="H2351">
        <v>48.3</v>
      </c>
      <c r="I2351">
        <v>39.5</v>
      </c>
      <c r="J2351" t="b">
        <v>0</v>
      </c>
      <c r="K2351">
        <v>3</v>
      </c>
      <c r="L2351" t="str">
        <f>IF(sensor_data[[#This Row],[HVAC Setting]]&lt;=2, "Low", IF(sensor_data[[#This Row],[HVAC Setting]]=3, "Normal", "High"))</f>
        <v>Normal</v>
      </c>
      <c r="M2351">
        <v>17</v>
      </c>
      <c r="N2351">
        <v>17</v>
      </c>
      <c r="O2351">
        <f>(sensor_data[[#This Row],[Energy Consumption]]-AVERAGE(sensor_data[Energy Consumption]))/_xlfn.STDEV.P(sensor_data[Energy Consumption])</f>
        <v>-5.1181589523909048E-2</v>
      </c>
      <c r="P2351" t="str">
        <f>IF(ABS(sensor_data[[#This Row],[z_zcore]])&gt;3, "Outlier", "Normal")</f>
        <v>Normal</v>
      </c>
      <c r="Q2351">
        <f>AVERAGEIF(sensor_data[Unit ID], sensor_data[[#This Row],[Unit ID]], sensor_data[EC])</f>
        <v>19.172499999999999</v>
      </c>
      <c r="R2351">
        <f>IF(ISBLANK(sensor_data[[#This Row],[EC]]), sensor_data[[#This Row],[average]], sensor_data[[#This Row],[EC]])</f>
        <v>17</v>
      </c>
      <c r="S2351" t="str">
        <f>IF(sensor_data[[#This Row],[Filled Energy Consumption]]&gt;AVERAGE(sensor_data[Filled Energy Consumption]), "High", "Low")</f>
        <v>Low</v>
      </c>
      <c r="T2351" t="s">
        <v>277</v>
      </c>
      <c r="U2351" t="b">
        <v>0</v>
      </c>
      <c r="V2351">
        <v>12</v>
      </c>
      <c r="W2351">
        <v>0</v>
      </c>
      <c r="X2351" t="s">
        <v>14</v>
      </c>
    </row>
    <row r="2352" spans="1:24" x14ac:dyDescent="0.3">
      <c r="A2352" s="1">
        <v>45611.757361111115</v>
      </c>
      <c r="B2352" s="1" t="str">
        <f>TEXT(sensor_data[[#This Row],[Timestamp]], "MMMM")</f>
        <v>November</v>
      </c>
      <c r="C23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52" s="2">
        <f>MONTH(sensor_data[[#This Row],[Timestamp]])</f>
        <v>11</v>
      </c>
      <c r="E2352" s="2">
        <f>DAY(sensor_data[[#This Row],[Timestamp]])</f>
        <v>15</v>
      </c>
      <c r="F2352" t="s">
        <v>608</v>
      </c>
      <c r="H2352">
        <v>75</v>
      </c>
      <c r="I2352">
        <v>52.4</v>
      </c>
      <c r="J2352" t="b">
        <v>1</v>
      </c>
      <c r="K2352">
        <v>4</v>
      </c>
      <c r="L2352" t="str">
        <f>IF(sensor_data[[#This Row],[HVAC Setting]]&lt;=2, "Low", IF(sensor_data[[#This Row],[HVAC Setting]]=3, "Normal", "High"))</f>
        <v>High</v>
      </c>
      <c r="M2352">
        <v>23.43</v>
      </c>
      <c r="N2352">
        <v>23.43</v>
      </c>
      <c r="O2352">
        <f>(sensor_data[[#This Row],[Energy Consumption]]-AVERAGE(sensor_data[Energy Consumption]))/_xlfn.STDEV.P(sensor_data[Energy Consumption])</f>
        <v>2.3588495302684788E-2</v>
      </c>
      <c r="P2352" t="str">
        <f>IF(ABS(sensor_data[[#This Row],[z_zcore]])&gt;3, "Outlier", "Normal")</f>
        <v>Normal</v>
      </c>
      <c r="Q2352">
        <f>AVERAGEIF(sensor_data[Unit ID], sensor_data[[#This Row],[Unit ID]], sensor_data[EC])</f>
        <v>19.172499999999999</v>
      </c>
      <c r="R2352">
        <f>IF(ISBLANK(sensor_data[[#This Row],[EC]]), sensor_data[[#This Row],[average]], sensor_data[[#This Row],[EC]])</f>
        <v>23.43</v>
      </c>
      <c r="S2352" t="str">
        <f>IF(sensor_data[[#This Row],[Filled Energy Consumption]]&gt;AVERAGE(sensor_data[Filled Energy Consumption]), "High", "Low")</f>
        <v>High</v>
      </c>
      <c r="T2352" t="s">
        <v>490</v>
      </c>
      <c r="U2352" t="b">
        <v>1</v>
      </c>
      <c r="V2352">
        <v>18</v>
      </c>
      <c r="W2352">
        <v>1</v>
      </c>
      <c r="X2352" t="s">
        <v>19</v>
      </c>
    </row>
    <row r="2353" spans="1:24" x14ac:dyDescent="0.3">
      <c r="A2353" s="1">
        <v>45480.828321759262</v>
      </c>
      <c r="B2353" s="1" t="str">
        <f>TEXT(sensor_data[[#This Row],[Timestamp]], "MMMM")</f>
        <v>July</v>
      </c>
      <c r="C23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53" s="2">
        <f>MONTH(sensor_data[[#This Row],[Timestamp]])</f>
        <v>7</v>
      </c>
      <c r="E2353" s="2">
        <f>DAY(sensor_data[[#This Row],[Timestamp]])</f>
        <v>7</v>
      </c>
      <c r="F2353" t="s">
        <v>608</v>
      </c>
      <c r="H2353">
        <v>90</v>
      </c>
      <c r="I2353">
        <v>41.3</v>
      </c>
      <c r="J2353" t="b">
        <v>1</v>
      </c>
      <c r="K2353">
        <v>4.5</v>
      </c>
      <c r="L2353" t="str">
        <f>IF(sensor_data[[#This Row],[HVAC Setting]]&lt;=2, "Low", IF(sensor_data[[#This Row],[HVAC Setting]]=3, "Normal", "High"))</f>
        <v>High</v>
      </c>
      <c r="M2353">
        <v>29.47</v>
      </c>
      <c r="N2353">
        <v>29.47</v>
      </c>
      <c r="O2353">
        <f>(sensor_data[[#This Row],[Energy Consumption]]-AVERAGE(sensor_data[Energy Consumption]))/_xlfn.STDEV.P(sensor_data[Energy Consumption])</f>
        <v>9.3823536104026425E-2</v>
      </c>
      <c r="P2353" t="str">
        <f>IF(ABS(sensor_data[[#This Row],[z_zcore]])&gt;3, "Outlier", "Normal")</f>
        <v>Normal</v>
      </c>
      <c r="Q2353">
        <f>AVERAGEIF(sensor_data[Unit ID], sensor_data[[#This Row],[Unit ID]], sensor_data[EC])</f>
        <v>19.172499999999999</v>
      </c>
      <c r="R2353">
        <f>IF(ISBLANK(sensor_data[[#This Row],[EC]]), sensor_data[[#This Row],[average]], sensor_data[[#This Row],[EC]])</f>
        <v>29.47</v>
      </c>
      <c r="S2353" t="str">
        <f>IF(sensor_data[[#This Row],[Filled Energy Consumption]]&gt;AVERAGE(sensor_data[Filled Energy Consumption]), "High", "Low")</f>
        <v>High</v>
      </c>
      <c r="T2353" t="s">
        <v>237</v>
      </c>
      <c r="U2353" t="b">
        <v>1</v>
      </c>
      <c r="V2353">
        <v>5</v>
      </c>
      <c r="W2353">
        <v>1</v>
      </c>
      <c r="X2353" t="s">
        <v>19</v>
      </c>
    </row>
    <row r="2354" spans="1:24" x14ac:dyDescent="0.3">
      <c r="A2354" s="1">
        <v>45495.717719907407</v>
      </c>
      <c r="B2354" s="1" t="str">
        <f>TEXT(sensor_data[[#This Row],[Timestamp]], "MMMM")</f>
        <v>July</v>
      </c>
      <c r="C23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54" s="2">
        <f>MONTH(sensor_data[[#This Row],[Timestamp]])</f>
        <v>7</v>
      </c>
      <c r="E2354" s="2">
        <f>DAY(sensor_data[[#This Row],[Timestamp]])</f>
        <v>22</v>
      </c>
      <c r="F2354" t="s">
        <v>608</v>
      </c>
      <c r="H2354">
        <v>99.6</v>
      </c>
      <c r="I2354">
        <v>58.6</v>
      </c>
      <c r="J2354" t="b">
        <v>1</v>
      </c>
      <c r="K2354">
        <v>4</v>
      </c>
      <c r="L2354" t="str">
        <f>IF(sensor_data[[#This Row],[HVAC Setting]]&lt;=2, "Low", IF(sensor_data[[#This Row],[HVAC Setting]]=3, "Normal", "High"))</f>
        <v>High</v>
      </c>
      <c r="M2354">
        <v>27.32</v>
      </c>
      <c r="N2354">
        <v>27.32</v>
      </c>
      <c r="O2354">
        <f>(sensor_data[[#This Row],[Energy Consumption]]-AVERAGE(sensor_data[Energy Consumption]))/_xlfn.STDEV.P(sensor_data[Energy Consumption])</f>
        <v>6.8822652375072055E-2</v>
      </c>
      <c r="P2354" t="str">
        <f>IF(ABS(sensor_data[[#This Row],[z_zcore]])&gt;3, "Outlier", "Normal")</f>
        <v>Normal</v>
      </c>
      <c r="Q2354">
        <f>AVERAGEIF(sensor_data[Unit ID], sensor_data[[#This Row],[Unit ID]], sensor_data[EC])</f>
        <v>19.172499999999999</v>
      </c>
      <c r="R2354">
        <f>IF(ISBLANK(sensor_data[[#This Row],[EC]]), sensor_data[[#This Row],[average]], sensor_data[[#This Row],[EC]])</f>
        <v>27.32</v>
      </c>
      <c r="S2354" t="str">
        <f>IF(sensor_data[[#This Row],[Filled Energy Consumption]]&gt;AVERAGE(sensor_data[Filled Energy Consumption]), "High", "Low")</f>
        <v>High</v>
      </c>
      <c r="T2354" t="s">
        <v>338</v>
      </c>
      <c r="U2354" t="b">
        <v>1</v>
      </c>
      <c r="V2354">
        <v>14</v>
      </c>
      <c r="W2354">
        <v>0</v>
      </c>
      <c r="X2354" t="s">
        <v>19</v>
      </c>
    </row>
    <row r="2355" spans="1:24" x14ac:dyDescent="0.3">
      <c r="A2355" s="1">
        <v>45309.952916666669</v>
      </c>
      <c r="B2355" s="1" t="str">
        <f>TEXT(sensor_data[[#This Row],[Timestamp]], "MMMM")</f>
        <v>January</v>
      </c>
      <c r="C23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55" s="2">
        <f>MONTH(sensor_data[[#This Row],[Timestamp]])</f>
        <v>1</v>
      </c>
      <c r="E2355" s="2">
        <f>DAY(sensor_data[[#This Row],[Timestamp]])</f>
        <v>18</v>
      </c>
      <c r="F2355" t="s">
        <v>608</v>
      </c>
      <c r="H2355">
        <v>39.299999999999997</v>
      </c>
      <c r="I2355">
        <v>35.1</v>
      </c>
      <c r="J2355" t="b">
        <v>0</v>
      </c>
      <c r="K2355">
        <v>2</v>
      </c>
      <c r="L2355" t="str">
        <f>IF(sensor_data[[#This Row],[HVAC Setting]]&lt;=2, "Low", IF(sensor_data[[#This Row],[HVAC Setting]]=3, "Normal", "High"))</f>
        <v>Low</v>
      </c>
      <c r="M2355">
        <v>13</v>
      </c>
      <c r="N2355">
        <v>13</v>
      </c>
      <c r="O2355">
        <f>(sensor_data[[#This Row],[Energy Consumption]]-AVERAGE(sensor_data[Energy Consumption]))/_xlfn.STDEV.P(sensor_data[Energy Consumption])</f>
        <v>-9.7694861577777695E-2</v>
      </c>
      <c r="P2355" t="str">
        <f>IF(ABS(sensor_data[[#This Row],[z_zcore]])&gt;3, "Outlier", "Normal")</f>
        <v>Normal</v>
      </c>
      <c r="Q2355">
        <f>AVERAGEIF(sensor_data[Unit ID], sensor_data[[#This Row],[Unit ID]], sensor_data[EC])</f>
        <v>19.172499999999999</v>
      </c>
      <c r="R2355">
        <f>IF(ISBLANK(sensor_data[[#This Row],[EC]]), sensor_data[[#This Row],[average]], sensor_data[[#This Row],[EC]])</f>
        <v>13</v>
      </c>
      <c r="S2355" t="str">
        <f>IF(sensor_data[[#This Row],[Filled Energy Consumption]]&gt;AVERAGE(sensor_data[Filled Energy Consumption]), "High", "Low")</f>
        <v>Low</v>
      </c>
      <c r="T2355" t="s">
        <v>318</v>
      </c>
      <c r="U2355" t="b">
        <v>0</v>
      </c>
      <c r="V2355">
        <v>14</v>
      </c>
      <c r="W2355">
        <v>0</v>
      </c>
      <c r="X2355" t="s">
        <v>19</v>
      </c>
    </row>
    <row r="2356" spans="1:24" x14ac:dyDescent="0.3">
      <c r="A2356" s="1">
        <v>45407.36515046296</v>
      </c>
      <c r="B2356" s="1" t="str">
        <f>TEXT(sensor_data[[#This Row],[Timestamp]], "MMMM")</f>
        <v>April</v>
      </c>
      <c r="C23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56" s="2">
        <f>MONTH(sensor_data[[#This Row],[Timestamp]])</f>
        <v>4</v>
      </c>
      <c r="E2356" s="2">
        <f>DAY(sensor_data[[#This Row],[Timestamp]])</f>
        <v>25</v>
      </c>
      <c r="F2356" t="s">
        <v>608</v>
      </c>
      <c r="H2356">
        <v>61.2</v>
      </c>
      <c r="I2356">
        <v>40.9</v>
      </c>
      <c r="J2356" t="b">
        <v>0</v>
      </c>
      <c r="K2356">
        <v>2</v>
      </c>
      <c r="L2356" t="str">
        <f>IF(sensor_data[[#This Row],[HVAC Setting]]&lt;=2, "Low", IF(sensor_data[[#This Row],[HVAC Setting]]=3, "Normal", "High"))</f>
        <v>Low</v>
      </c>
      <c r="M2356">
        <v>10</v>
      </c>
      <c r="N2356">
        <v>10</v>
      </c>
      <c r="O2356">
        <f>(sensor_data[[#This Row],[Energy Consumption]]-AVERAGE(sensor_data[Energy Consumption]))/_xlfn.STDEV.P(sensor_data[Energy Consumption])</f>
        <v>-0.13257981561817916</v>
      </c>
      <c r="P2356" t="str">
        <f>IF(ABS(sensor_data[[#This Row],[z_zcore]])&gt;3, "Outlier", "Normal")</f>
        <v>Normal</v>
      </c>
      <c r="Q2356">
        <f>AVERAGEIF(sensor_data[Unit ID], sensor_data[[#This Row],[Unit ID]], sensor_data[EC])</f>
        <v>19.172499999999999</v>
      </c>
      <c r="R2356">
        <f>IF(ISBLANK(sensor_data[[#This Row],[EC]]), sensor_data[[#This Row],[average]], sensor_data[[#This Row],[EC]])</f>
        <v>10</v>
      </c>
      <c r="S2356" t="str">
        <f>IF(sensor_data[[#This Row],[Filled Energy Consumption]]&gt;AVERAGE(sensor_data[Filled Energy Consumption]), "High", "Low")</f>
        <v>Low</v>
      </c>
      <c r="T2356" t="s">
        <v>319</v>
      </c>
      <c r="U2356" t="b">
        <v>0</v>
      </c>
      <c r="V2356">
        <v>5</v>
      </c>
      <c r="W2356">
        <v>1</v>
      </c>
      <c r="X2356" t="s">
        <v>19</v>
      </c>
    </row>
    <row r="2357" spans="1:24" x14ac:dyDescent="0.3">
      <c r="A2357" s="1">
        <v>45484.923333333332</v>
      </c>
      <c r="B2357" s="1" t="str">
        <f>TEXT(sensor_data[[#This Row],[Timestamp]], "MMMM")</f>
        <v>July</v>
      </c>
      <c r="C23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57" s="2">
        <f>MONTH(sensor_data[[#This Row],[Timestamp]])</f>
        <v>7</v>
      </c>
      <c r="E2357" s="2">
        <f>DAY(sensor_data[[#This Row],[Timestamp]])</f>
        <v>11</v>
      </c>
      <c r="F2357" t="s">
        <v>608</v>
      </c>
      <c r="H2357">
        <v>86.9</v>
      </c>
      <c r="I2357">
        <v>54.9</v>
      </c>
      <c r="J2357" t="b">
        <v>0</v>
      </c>
      <c r="K2357">
        <v>3</v>
      </c>
      <c r="L2357" t="str">
        <f>IF(sensor_data[[#This Row],[HVAC Setting]]&lt;=2, "Low", IF(sensor_data[[#This Row],[HVAC Setting]]=3, "Normal", "High"))</f>
        <v>Normal</v>
      </c>
      <c r="M2357">
        <v>17</v>
      </c>
      <c r="N2357">
        <v>17</v>
      </c>
      <c r="O2357">
        <f>(sensor_data[[#This Row],[Energy Consumption]]-AVERAGE(sensor_data[Energy Consumption]))/_xlfn.STDEV.P(sensor_data[Energy Consumption])</f>
        <v>-5.1181589523909048E-2</v>
      </c>
      <c r="P2357" t="str">
        <f>IF(ABS(sensor_data[[#This Row],[z_zcore]])&gt;3, "Outlier", "Normal")</f>
        <v>Normal</v>
      </c>
      <c r="Q2357">
        <f>AVERAGEIF(sensor_data[Unit ID], sensor_data[[#This Row],[Unit ID]], sensor_data[EC])</f>
        <v>19.172499999999999</v>
      </c>
      <c r="R2357">
        <f>IF(ISBLANK(sensor_data[[#This Row],[EC]]), sensor_data[[#This Row],[average]], sensor_data[[#This Row],[EC]])</f>
        <v>17</v>
      </c>
      <c r="S2357" t="str">
        <f>IF(sensor_data[[#This Row],[Filled Energy Consumption]]&gt;AVERAGE(sensor_data[Filled Energy Consumption]), "High", "Low")</f>
        <v>Low</v>
      </c>
      <c r="T2357" t="s">
        <v>401</v>
      </c>
      <c r="U2357" t="b">
        <v>0</v>
      </c>
      <c r="V2357">
        <v>3</v>
      </c>
      <c r="W2357">
        <v>0</v>
      </c>
      <c r="X2357" t="s">
        <v>19</v>
      </c>
    </row>
    <row r="2358" spans="1:24" x14ac:dyDescent="0.3">
      <c r="A2358" s="1">
        <v>45514.993437500001</v>
      </c>
      <c r="B2358" s="1" t="str">
        <f>TEXT(sensor_data[[#This Row],[Timestamp]], "MMMM")</f>
        <v>August</v>
      </c>
      <c r="C23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58" s="2">
        <f>MONTH(sensor_data[[#This Row],[Timestamp]])</f>
        <v>8</v>
      </c>
      <c r="E2358" s="2">
        <f>DAY(sensor_data[[#This Row],[Timestamp]])</f>
        <v>10</v>
      </c>
      <c r="F2358" t="s">
        <v>608</v>
      </c>
      <c r="H2358">
        <v>95</v>
      </c>
      <c r="I2358">
        <v>56.2</v>
      </c>
      <c r="J2358" t="b">
        <v>0</v>
      </c>
      <c r="K2358">
        <v>3.5</v>
      </c>
      <c r="L2358" t="str">
        <f>IF(sensor_data[[#This Row],[HVAC Setting]]&lt;=2, "Low", IF(sensor_data[[#This Row],[HVAC Setting]]=3, "Normal", "High"))</f>
        <v>High</v>
      </c>
      <c r="M2358">
        <v>20.48</v>
      </c>
      <c r="N2358">
        <v>20.48</v>
      </c>
      <c r="O2358">
        <f>(sensor_data[[#This Row],[Energy Consumption]]-AVERAGE(sensor_data[Energy Consumption]))/_xlfn.STDEV.P(sensor_data[Energy Consumption])</f>
        <v>-1.0715042837043326E-2</v>
      </c>
      <c r="P2358" t="str">
        <f>IF(ABS(sensor_data[[#This Row],[z_zcore]])&gt;3, "Outlier", "Normal")</f>
        <v>Normal</v>
      </c>
      <c r="Q2358">
        <f>AVERAGEIF(sensor_data[Unit ID], sensor_data[[#This Row],[Unit ID]], sensor_data[EC])</f>
        <v>19.172499999999999</v>
      </c>
      <c r="R2358">
        <f>IF(ISBLANK(sensor_data[[#This Row],[EC]]), sensor_data[[#This Row],[average]], sensor_data[[#This Row],[EC]])</f>
        <v>20.48</v>
      </c>
      <c r="S2358" t="str">
        <f>IF(sensor_data[[#This Row],[Filled Energy Consumption]]&gt;AVERAGE(sensor_data[Filled Energy Consumption]), "High", "Low")</f>
        <v>High</v>
      </c>
      <c r="T2358" t="s">
        <v>406</v>
      </c>
      <c r="U2358" t="b">
        <v>0</v>
      </c>
      <c r="V2358">
        <v>11</v>
      </c>
      <c r="W2358">
        <v>0</v>
      </c>
      <c r="X2358" t="s">
        <v>17</v>
      </c>
    </row>
    <row r="2359" spans="1:24" x14ac:dyDescent="0.3">
      <c r="A2359" s="1">
        <v>45364.261203703703</v>
      </c>
      <c r="B2359" s="1" t="str">
        <f>TEXT(sensor_data[[#This Row],[Timestamp]], "MMMM")</f>
        <v>March</v>
      </c>
      <c r="C23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59" s="2">
        <f>MONTH(sensor_data[[#This Row],[Timestamp]])</f>
        <v>3</v>
      </c>
      <c r="E2359" s="2">
        <f>DAY(sensor_data[[#This Row],[Timestamp]])</f>
        <v>13</v>
      </c>
      <c r="F2359" t="s">
        <v>608</v>
      </c>
      <c r="H2359">
        <v>65.8</v>
      </c>
      <c r="I2359">
        <v>30.9</v>
      </c>
      <c r="J2359" t="b">
        <v>0</v>
      </c>
      <c r="K2359">
        <v>2</v>
      </c>
      <c r="L2359" t="str">
        <f>IF(sensor_data[[#This Row],[HVAC Setting]]&lt;=2, "Low", IF(sensor_data[[#This Row],[HVAC Setting]]=3, "Normal", "High"))</f>
        <v>Low</v>
      </c>
      <c r="M2359">
        <v>10</v>
      </c>
      <c r="N2359">
        <v>10</v>
      </c>
      <c r="O2359">
        <f>(sensor_data[[#This Row],[Energy Consumption]]-AVERAGE(sensor_data[Energy Consumption]))/_xlfn.STDEV.P(sensor_data[Energy Consumption])</f>
        <v>-0.13257981561817916</v>
      </c>
      <c r="P2359" t="str">
        <f>IF(ABS(sensor_data[[#This Row],[z_zcore]])&gt;3, "Outlier", "Normal")</f>
        <v>Normal</v>
      </c>
      <c r="Q2359">
        <f>AVERAGEIF(sensor_data[Unit ID], sensor_data[[#This Row],[Unit ID]], sensor_data[EC])</f>
        <v>19.172499999999999</v>
      </c>
      <c r="R2359">
        <f>IF(ISBLANK(sensor_data[[#This Row],[EC]]), sensor_data[[#This Row],[average]], sensor_data[[#This Row],[EC]])</f>
        <v>10</v>
      </c>
      <c r="S2359" t="str">
        <f>IF(sensor_data[[#This Row],[Filled Energy Consumption]]&gt;AVERAGE(sensor_data[Filled Energy Consumption]), "High", "Low")</f>
        <v>Low</v>
      </c>
      <c r="T2359" t="s">
        <v>422</v>
      </c>
      <c r="U2359" t="b">
        <v>0</v>
      </c>
      <c r="V2359">
        <v>8</v>
      </c>
      <c r="W2359">
        <v>0</v>
      </c>
      <c r="X2359" t="s">
        <v>17</v>
      </c>
    </row>
    <row r="2360" spans="1:24" x14ac:dyDescent="0.3">
      <c r="A2360" s="1">
        <v>45530.383240740739</v>
      </c>
      <c r="B2360" s="1" t="str">
        <f>TEXT(sensor_data[[#This Row],[Timestamp]], "MMMM")</f>
        <v>August</v>
      </c>
      <c r="C23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60" s="2">
        <f>MONTH(sensor_data[[#This Row],[Timestamp]])</f>
        <v>8</v>
      </c>
      <c r="E2360" s="2">
        <f>DAY(sensor_data[[#This Row],[Timestamp]])</f>
        <v>26</v>
      </c>
      <c r="F2360" t="s">
        <v>608</v>
      </c>
      <c r="H2360">
        <v>85.1</v>
      </c>
      <c r="I2360">
        <v>54.9</v>
      </c>
      <c r="J2360" t="b">
        <v>0</v>
      </c>
      <c r="K2360">
        <v>4</v>
      </c>
      <c r="L2360" t="str">
        <f>IF(sensor_data[[#This Row],[HVAC Setting]]&lt;=2, "Low", IF(sensor_data[[#This Row],[HVAC Setting]]=3, "Normal", "High"))</f>
        <v>High</v>
      </c>
      <c r="M2360">
        <v>23</v>
      </c>
      <c r="N2360">
        <v>23</v>
      </c>
      <c r="O2360">
        <f>(sensor_data[[#This Row],[Energy Consumption]]-AVERAGE(sensor_data[Energy Consumption]))/_xlfn.STDEV.P(sensor_data[Energy Consumption])</f>
        <v>1.8588318556893912E-2</v>
      </c>
      <c r="P2360" t="str">
        <f>IF(ABS(sensor_data[[#This Row],[z_zcore]])&gt;3, "Outlier", "Normal")</f>
        <v>Normal</v>
      </c>
      <c r="Q2360">
        <f>AVERAGEIF(sensor_data[Unit ID], sensor_data[[#This Row],[Unit ID]], sensor_data[EC])</f>
        <v>19.172499999999999</v>
      </c>
      <c r="R2360">
        <f>IF(ISBLANK(sensor_data[[#This Row],[EC]]), sensor_data[[#This Row],[average]], sensor_data[[#This Row],[EC]])</f>
        <v>23</v>
      </c>
      <c r="S2360" t="str">
        <f>IF(sensor_data[[#This Row],[Filled Energy Consumption]]&gt;AVERAGE(sensor_data[Filled Energy Consumption]), "High", "Low")</f>
        <v>High</v>
      </c>
      <c r="T2360" t="s">
        <v>308</v>
      </c>
      <c r="U2360" t="b">
        <v>0</v>
      </c>
      <c r="V2360">
        <v>13</v>
      </c>
      <c r="W2360">
        <v>1</v>
      </c>
      <c r="X2360" t="s">
        <v>14</v>
      </c>
    </row>
    <row r="2361" spans="1:24" x14ac:dyDescent="0.3">
      <c r="A2361" s="1">
        <v>45436.054745370369</v>
      </c>
      <c r="B2361" s="1" t="str">
        <f>TEXT(sensor_data[[#This Row],[Timestamp]], "MMMM")</f>
        <v>May</v>
      </c>
      <c r="C23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61" s="2">
        <f>MONTH(sensor_data[[#This Row],[Timestamp]])</f>
        <v>5</v>
      </c>
      <c r="E2361" s="2">
        <f>DAY(sensor_data[[#This Row],[Timestamp]])</f>
        <v>24</v>
      </c>
      <c r="F2361" t="s">
        <v>608</v>
      </c>
      <c r="H2361">
        <v>71.8</v>
      </c>
      <c r="I2361">
        <v>52.7</v>
      </c>
      <c r="J2361" t="b">
        <v>0</v>
      </c>
      <c r="K2361">
        <v>1</v>
      </c>
      <c r="L2361" t="str">
        <f>IF(sensor_data[[#This Row],[HVAC Setting]]&lt;=2, "Low", IF(sensor_data[[#This Row],[HVAC Setting]]=3, "Normal", "High"))</f>
        <v>Low</v>
      </c>
      <c r="M2361">
        <v>5</v>
      </c>
      <c r="N2361">
        <v>5</v>
      </c>
      <c r="O2361">
        <f>(sensor_data[[#This Row],[Energy Consumption]]-AVERAGE(sensor_data[Energy Consumption]))/_xlfn.STDEV.P(sensor_data[Energy Consumption])</f>
        <v>-0.19072140568551499</v>
      </c>
      <c r="P2361" t="str">
        <f>IF(ABS(sensor_data[[#This Row],[z_zcore]])&gt;3, "Outlier", "Normal")</f>
        <v>Normal</v>
      </c>
      <c r="Q2361">
        <f>AVERAGEIF(sensor_data[Unit ID], sensor_data[[#This Row],[Unit ID]], sensor_data[EC])</f>
        <v>19.172499999999999</v>
      </c>
      <c r="R2361">
        <f>IF(ISBLANK(sensor_data[[#This Row],[EC]]), sensor_data[[#This Row],[average]], sensor_data[[#This Row],[EC]])</f>
        <v>5</v>
      </c>
      <c r="S2361" t="str">
        <f>IF(sensor_data[[#This Row],[Filled Energy Consumption]]&gt;AVERAGE(sensor_data[Filled Energy Consumption]), "High", "Low")</f>
        <v>Low</v>
      </c>
      <c r="T2361" t="s">
        <v>484</v>
      </c>
      <c r="U2361" t="b">
        <v>0</v>
      </c>
      <c r="V2361">
        <v>18</v>
      </c>
      <c r="W2361">
        <v>1</v>
      </c>
      <c r="X2361" t="s">
        <v>14</v>
      </c>
    </row>
    <row r="2362" spans="1:24" x14ac:dyDescent="0.3">
      <c r="A2362" s="1">
        <v>45396.063171296293</v>
      </c>
      <c r="B2362" s="1" t="str">
        <f>TEXT(sensor_data[[#This Row],[Timestamp]], "MMMM")</f>
        <v>April</v>
      </c>
      <c r="C23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62" s="2">
        <f>MONTH(sensor_data[[#This Row],[Timestamp]])</f>
        <v>4</v>
      </c>
      <c r="E2362" s="2">
        <f>DAY(sensor_data[[#This Row],[Timestamp]])</f>
        <v>14</v>
      </c>
      <c r="F2362" t="s">
        <v>609</v>
      </c>
      <c r="H2362">
        <v>66.099999999999994</v>
      </c>
      <c r="I2362">
        <v>47.3</v>
      </c>
      <c r="J2362" t="b">
        <v>1</v>
      </c>
      <c r="K2362">
        <v>2.5</v>
      </c>
      <c r="L2362" t="str">
        <f>IF(sensor_data[[#This Row],[HVAC Setting]]&lt;=2, "Low", IF(sensor_data[[#This Row],[HVAC Setting]]=3, "Normal", "High"))</f>
        <v>High</v>
      </c>
      <c r="M2362">
        <v>15.21</v>
      </c>
      <c r="N2362">
        <v>15.21</v>
      </c>
      <c r="O2362">
        <f>(sensor_data[[#This Row],[Energy Consumption]]-AVERAGE(sensor_data[Energy Consumption]))/_xlfn.STDEV.P(sensor_data[Energy Consumption])</f>
        <v>-7.1996278768015259E-2</v>
      </c>
      <c r="P2362" t="str">
        <f>IF(ABS(sensor_data[[#This Row],[z_zcore]])&gt;3, "Outlier", "Normal")</f>
        <v>Normal</v>
      </c>
      <c r="Q2362">
        <f>AVERAGEIF(sensor_data[Unit ID], sensor_data[[#This Row],[Unit ID]], sensor_data[EC])</f>
        <v>19.195</v>
      </c>
      <c r="R2362">
        <f>IF(ISBLANK(sensor_data[[#This Row],[EC]]), sensor_data[[#This Row],[average]], sensor_data[[#This Row],[EC]])</f>
        <v>15.21</v>
      </c>
      <c r="S2362" t="str">
        <f>IF(sensor_data[[#This Row],[Filled Energy Consumption]]&gt;AVERAGE(sensor_data[Filled Energy Consumption]), "High", "Low")</f>
        <v>Low</v>
      </c>
      <c r="T2362" t="s">
        <v>67</v>
      </c>
      <c r="U2362" t="b">
        <v>1</v>
      </c>
      <c r="V2362">
        <v>2</v>
      </c>
      <c r="W2362">
        <v>1</v>
      </c>
      <c r="X2362" t="s">
        <v>14</v>
      </c>
    </row>
    <row r="2363" spans="1:24" x14ac:dyDescent="0.3">
      <c r="A2363" s="1">
        <v>45386.493333333332</v>
      </c>
      <c r="B2363" s="1" t="str">
        <f>TEXT(sensor_data[[#This Row],[Timestamp]], "MMMM")</f>
        <v>April</v>
      </c>
      <c r="C23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63" s="2">
        <f>MONTH(sensor_data[[#This Row],[Timestamp]])</f>
        <v>4</v>
      </c>
      <c r="E2363" s="2">
        <f>DAY(sensor_data[[#This Row],[Timestamp]])</f>
        <v>4</v>
      </c>
      <c r="F2363" t="s">
        <v>609</v>
      </c>
      <c r="H2363">
        <v>68.599999999999994</v>
      </c>
      <c r="I2363">
        <v>44.4</v>
      </c>
      <c r="J2363" t="b">
        <v>0</v>
      </c>
      <c r="K2363">
        <v>2</v>
      </c>
      <c r="L2363" t="str">
        <f>IF(sensor_data[[#This Row],[HVAC Setting]]&lt;=2, "Low", IF(sensor_data[[#This Row],[HVAC Setting]]=3, "Normal", "High"))</f>
        <v>Low</v>
      </c>
      <c r="M2363">
        <v>10</v>
      </c>
      <c r="N2363">
        <v>10</v>
      </c>
      <c r="O2363">
        <f>(sensor_data[[#This Row],[Energy Consumption]]-AVERAGE(sensor_data[Energy Consumption]))/_xlfn.STDEV.P(sensor_data[Energy Consumption])</f>
        <v>-0.13257981561817916</v>
      </c>
      <c r="P2363" t="str">
        <f>IF(ABS(sensor_data[[#This Row],[z_zcore]])&gt;3, "Outlier", "Normal")</f>
        <v>Normal</v>
      </c>
      <c r="Q2363">
        <f>AVERAGEIF(sensor_data[Unit ID], sensor_data[[#This Row],[Unit ID]], sensor_data[EC])</f>
        <v>19.195</v>
      </c>
      <c r="R2363">
        <f>IF(ISBLANK(sensor_data[[#This Row],[EC]]), sensor_data[[#This Row],[average]], sensor_data[[#This Row],[EC]])</f>
        <v>10</v>
      </c>
      <c r="S2363" t="str">
        <f>IF(sensor_data[[#This Row],[Filled Energy Consumption]]&gt;AVERAGE(sensor_data[Filled Energy Consumption]), "High", "Low")</f>
        <v>Low</v>
      </c>
      <c r="T2363" t="s">
        <v>384</v>
      </c>
      <c r="U2363" t="b">
        <v>0</v>
      </c>
      <c r="V2363">
        <v>14</v>
      </c>
      <c r="W2363">
        <v>0</v>
      </c>
      <c r="X2363" t="s">
        <v>14</v>
      </c>
    </row>
    <row r="2364" spans="1:24" x14ac:dyDescent="0.3">
      <c r="A2364" s="1">
        <v>45542.188287037039</v>
      </c>
      <c r="B2364" s="1" t="str">
        <f>TEXT(sensor_data[[#This Row],[Timestamp]], "MMMM")</f>
        <v>September</v>
      </c>
      <c r="C23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64" s="2">
        <f>MONTH(sensor_data[[#This Row],[Timestamp]])</f>
        <v>9</v>
      </c>
      <c r="E2364" s="2">
        <f>DAY(sensor_data[[#This Row],[Timestamp]])</f>
        <v>7</v>
      </c>
      <c r="F2364" t="s">
        <v>609</v>
      </c>
      <c r="H2364">
        <v>74.8</v>
      </c>
      <c r="I2364">
        <v>39</v>
      </c>
      <c r="J2364" t="b">
        <v>0</v>
      </c>
      <c r="K2364">
        <v>0.5</v>
      </c>
      <c r="L2364" t="str">
        <f>IF(sensor_data[[#This Row],[HVAC Setting]]&lt;=2, "Low", IF(sensor_data[[#This Row],[HVAC Setting]]=3, "Normal", "High"))</f>
        <v>Low</v>
      </c>
      <c r="O2364">
        <f>(sensor_data[[#This Row],[Energy Consumption]]-AVERAGE(sensor_data[Energy Consumption]))/_xlfn.STDEV.P(sensor_data[Energy Consumption])</f>
        <v>-0.24886299575285079</v>
      </c>
      <c r="P2364" t="str">
        <f>IF(ABS(sensor_data[[#This Row],[z_zcore]])&gt;3, "Outlier", "Normal")</f>
        <v>Normal</v>
      </c>
      <c r="Q2364">
        <f>AVERAGEIF(sensor_data[Unit ID], sensor_data[[#This Row],[Unit ID]], sensor_data[EC])</f>
        <v>19.195</v>
      </c>
      <c r="R2364">
        <f>IF(ISBLANK(sensor_data[[#This Row],[EC]]), sensor_data[[#This Row],[average]], sensor_data[[#This Row],[EC]])</f>
        <v>19.195</v>
      </c>
      <c r="S2364" t="str">
        <f>IF(sensor_data[[#This Row],[Filled Energy Consumption]]&gt;AVERAGE(sensor_data[Filled Energy Consumption]), "High", "Low")</f>
        <v>High</v>
      </c>
      <c r="T2364" t="s">
        <v>598</v>
      </c>
      <c r="U2364" t="b">
        <v>0</v>
      </c>
      <c r="V2364">
        <v>10</v>
      </c>
      <c r="W2364">
        <v>0</v>
      </c>
      <c r="X2364" t="s">
        <v>19</v>
      </c>
    </row>
    <row r="2365" spans="1:24" x14ac:dyDescent="0.3">
      <c r="A2365" s="1">
        <v>45374.777870370373</v>
      </c>
      <c r="B2365" s="1" t="str">
        <f>TEXT(sensor_data[[#This Row],[Timestamp]], "MMMM")</f>
        <v>March</v>
      </c>
      <c r="C23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65" s="2">
        <f>MONTH(sensor_data[[#This Row],[Timestamp]])</f>
        <v>3</v>
      </c>
      <c r="E2365" s="2">
        <f>DAY(sensor_data[[#This Row],[Timestamp]])</f>
        <v>23</v>
      </c>
      <c r="F2365" t="s">
        <v>609</v>
      </c>
      <c r="H2365">
        <v>80.599999999999994</v>
      </c>
      <c r="I2365">
        <v>45.9</v>
      </c>
      <c r="J2365" t="b">
        <v>1</v>
      </c>
      <c r="K2365">
        <v>4.5</v>
      </c>
      <c r="L2365" t="str">
        <f>IF(sensor_data[[#This Row],[HVAC Setting]]&lt;=2, "Low", IF(sensor_data[[#This Row],[HVAC Setting]]=3, "Normal", "High"))</f>
        <v>High</v>
      </c>
      <c r="O2365">
        <f>(sensor_data[[#This Row],[Energy Consumption]]-AVERAGE(sensor_data[Energy Consumption]))/_xlfn.STDEV.P(sensor_data[Energy Consumption])</f>
        <v>-0.24886299575285079</v>
      </c>
      <c r="P2365" t="str">
        <f>IF(ABS(sensor_data[[#This Row],[z_zcore]])&gt;3, "Outlier", "Normal")</f>
        <v>Normal</v>
      </c>
      <c r="Q2365">
        <f>AVERAGEIF(sensor_data[Unit ID], sensor_data[[#This Row],[Unit ID]], sensor_data[EC])</f>
        <v>19.195</v>
      </c>
      <c r="R2365">
        <f>IF(ISBLANK(sensor_data[[#This Row],[EC]]), sensor_data[[#This Row],[average]], sensor_data[[#This Row],[EC]])</f>
        <v>19.195</v>
      </c>
      <c r="S2365" t="str">
        <f>IF(sensor_data[[#This Row],[Filled Energy Consumption]]&gt;AVERAGE(sensor_data[Filled Energy Consumption]), "High", "Low")</f>
        <v>High</v>
      </c>
      <c r="T2365" t="s">
        <v>300</v>
      </c>
      <c r="U2365" t="b">
        <v>1</v>
      </c>
      <c r="V2365">
        <v>23</v>
      </c>
      <c r="W2365">
        <v>1</v>
      </c>
      <c r="X2365" t="s">
        <v>17</v>
      </c>
    </row>
    <row r="2366" spans="1:24" x14ac:dyDescent="0.3">
      <c r="A2366" s="1">
        <v>45465.021493055552</v>
      </c>
      <c r="B2366" s="1" t="str">
        <f>TEXT(sensor_data[[#This Row],[Timestamp]], "MMMM")</f>
        <v>June</v>
      </c>
      <c r="C23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66" s="2">
        <f>MONTH(sensor_data[[#This Row],[Timestamp]])</f>
        <v>6</v>
      </c>
      <c r="E2366" s="2">
        <f>DAY(sensor_data[[#This Row],[Timestamp]])</f>
        <v>22</v>
      </c>
      <c r="F2366" t="s">
        <v>609</v>
      </c>
      <c r="H2366">
        <v>80.599999999999994</v>
      </c>
      <c r="I2366">
        <v>63.6</v>
      </c>
      <c r="J2366" t="b">
        <v>0</v>
      </c>
      <c r="K2366">
        <v>1.5</v>
      </c>
      <c r="L2366" t="str">
        <f>IF(sensor_data[[#This Row],[HVAC Setting]]&lt;=2, "Low", IF(sensor_data[[#This Row],[HVAC Setting]]=3, "Normal", "High"))</f>
        <v>Low</v>
      </c>
      <c r="M2366">
        <v>7.88</v>
      </c>
      <c r="N2366">
        <v>7.88</v>
      </c>
      <c r="O2366">
        <f>(sensor_data[[#This Row],[Energy Consumption]]-AVERAGE(sensor_data[Energy Consumption]))/_xlfn.STDEV.P(sensor_data[Energy Consumption])</f>
        <v>-0.15723184980672958</v>
      </c>
      <c r="P2366" t="str">
        <f>IF(ABS(sensor_data[[#This Row],[z_zcore]])&gt;3, "Outlier", "Normal")</f>
        <v>Normal</v>
      </c>
      <c r="Q2366">
        <f>AVERAGEIF(sensor_data[Unit ID], sensor_data[[#This Row],[Unit ID]], sensor_data[EC])</f>
        <v>19.195</v>
      </c>
      <c r="R2366">
        <f>IF(ISBLANK(sensor_data[[#This Row],[EC]]), sensor_data[[#This Row],[average]], sensor_data[[#This Row],[EC]])</f>
        <v>7.88</v>
      </c>
      <c r="S2366" t="str">
        <f>IF(sensor_data[[#This Row],[Filled Energy Consumption]]&gt;AVERAGE(sensor_data[Filled Energy Consumption]), "High", "Low")</f>
        <v>Low</v>
      </c>
      <c r="T2366" t="s">
        <v>420</v>
      </c>
      <c r="U2366" t="b">
        <v>0</v>
      </c>
      <c r="V2366">
        <v>5</v>
      </c>
      <c r="W2366">
        <v>0</v>
      </c>
      <c r="X2366" t="s">
        <v>17</v>
      </c>
    </row>
    <row r="2367" spans="1:24" x14ac:dyDescent="0.3">
      <c r="A2367" s="1">
        <v>45551.721909722219</v>
      </c>
      <c r="B2367" s="1" t="str">
        <f>TEXT(sensor_data[[#This Row],[Timestamp]], "MMMM")</f>
        <v>September</v>
      </c>
      <c r="C23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67" s="2">
        <f>MONTH(sensor_data[[#This Row],[Timestamp]])</f>
        <v>9</v>
      </c>
      <c r="E2367" s="2">
        <f>DAY(sensor_data[[#This Row],[Timestamp]])</f>
        <v>16</v>
      </c>
      <c r="F2367" t="s">
        <v>609</v>
      </c>
      <c r="H2367">
        <v>81.8</v>
      </c>
      <c r="I2367">
        <v>58.8</v>
      </c>
      <c r="J2367" t="b">
        <v>0</v>
      </c>
      <c r="K2367">
        <v>4</v>
      </c>
      <c r="L2367" t="str">
        <f>IF(sensor_data[[#This Row],[HVAC Setting]]&lt;=2, "Low", IF(sensor_data[[#This Row],[HVAC Setting]]=3, "Normal", "High"))</f>
        <v>High</v>
      </c>
      <c r="M2367">
        <v>23.1</v>
      </c>
      <c r="N2367">
        <v>23.1</v>
      </c>
      <c r="O2367">
        <f>(sensor_data[[#This Row],[Energy Consumption]]-AVERAGE(sensor_data[Energy Consumption]))/_xlfn.STDEV.P(sensor_data[Energy Consumption])</f>
        <v>1.9751150358240644E-2</v>
      </c>
      <c r="P2367" t="str">
        <f>IF(ABS(sensor_data[[#This Row],[z_zcore]])&gt;3, "Outlier", "Normal")</f>
        <v>Normal</v>
      </c>
      <c r="Q2367">
        <f>AVERAGEIF(sensor_data[Unit ID], sensor_data[[#This Row],[Unit ID]], sensor_data[EC])</f>
        <v>19.195</v>
      </c>
      <c r="R2367">
        <f>IF(ISBLANK(sensor_data[[#This Row],[EC]]), sensor_data[[#This Row],[average]], sensor_data[[#This Row],[EC]])</f>
        <v>23.1</v>
      </c>
      <c r="S2367" t="str">
        <f>IF(sensor_data[[#This Row],[Filled Energy Consumption]]&gt;AVERAGE(sensor_data[Filled Energy Consumption]), "High", "Low")</f>
        <v>High</v>
      </c>
      <c r="T2367" t="s">
        <v>434</v>
      </c>
      <c r="U2367" t="b">
        <v>0</v>
      </c>
      <c r="V2367">
        <v>21</v>
      </c>
      <c r="W2367">
        <v>0</v>
      </c>
      <c r="X2367" t="s">
        <v>14</v>
      </c>
    </row>
    <row r="2368" spans="1:24" x14ac:dyDescent="0.3">
      <c r="A2368" s="1">
        <v>45475.755937499998</v>
      </c>
      <c r="B2368" s="1" t="str">
        <f>TEXT(sensor_data[[#This Row],[Timestamp]], "MMMM")</f>
        <v>July</v>
      </c>
      <c r="C23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68" s="2">
        <f>MONTH(sensor_data[[#This Row],[Timestamp]])</f>
        <v>7</v>
      </c>
      <c r="E2368" s="2">
        <f>DAY(sensor_data[[#This Row],[Timestamp]])</f>
        <v>2</v>
      </c>
      <c r="F2368" t="s">
        <v>609</v>
      </c>
      <c r="H2368">
        <v>99.5</v>
      </c>
      <c r="I2368">
        <v>63.1</v>
      </c>
      <c r="J2368" t="b">
        <v>0</v>
      </c>
      <c r="K2368">
        <v>3</v>
      </c>
      <c r="L2368" t="str">
        <f>IF(sensor_data[[#This Row],[HVAC Setting]]&lt;=2, "Low", IF(sensor_data[[#This Row],[HVAC Setting]]=3, "Normal", "High"))</f>
        <v>Normal</v>
      </c>
      <c r="M2368">
        <v>18.7</v>
      </c>
      <c r="N2368">
        <v>18.7</v>
      </c>
      <c r="O2368">
        <f>(sensor_data[[#This Row],[Energy Consumption]]-AVERAGE(sensor_data[Energy Consumption]))/_xlfn.STDEV.P(sensor_data[Energy Consumption])</f>
        <v>-3.1413448901014884E-2</v>
      </c>
      <c r="P2368" t="str">
        <f>IF(ABS(sensor_data[[#This Row],[z_zcore]])&gt;3, "Outlier", "Normal")</f>
        <v>Normal</v>
      </c>
      <c r="Q2368">
        <f>AVERAGEIF(sensor_data[Unit ID], sensor_data[[#This Row],[Unit ID]], sensor_data[EC])</f>
        <v>19.195</v>
      </c>
      <c r="R2368">
        <f>IF(ISBLANK(sensor_data[[#This Row],[EC]]), sensor_data[[#This Row],[average]], sensor_data[[#This Row],[EC]])</f>
        <v>18.7</v>
      </c>
      <c r="S2368" t="str">
        <f>IF(sensor_data[[#This Row],[Filled Energy Consumption]]&gt;AVERAGE(sensor_data[Filled Energy Consumption]), "High", "Low")</f>
        <v>High</v>
      </c>
      <c r="T2368" t="s">
        <v>158</v>
      </c>
      <c r="U2368" t="b">
        <v>0</v>
      </c>
      <c r="V2368">
        <v>11</v>
      </c>
      <c r="W2368">
        <v>1</v>
      </c>
      <c r="X2368" t="s">
        <v>19</v>
      </c>
    </row>
    <row r="2369" spans="1:24" x14ac:dyDescent="0.3">
      <c r="A2369" s="1">
        <v>45429.049317129633</v>
      </c>
      <c r="B2369" s="1" t="str">
        <f>TEXT(sensor_data[[#This Row],[Timestamp]], "MMMM")</f>
        <v>May</v>
      </c>
      <c r="C23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69" s="2">
        <f>MONTH(sensor_data[[#This Row],[Timestamp]])</f>
        <v>5</v>
      </c>
      <c r="E2369" s="2">
        <f>DAY(sensor_data[[#This Row],[Timestamp]])</f>
        <v>17</v>
      </c>
      <c r="F2369" t="s">
        <v>609</v>
      </c>
      <c r="H2369">
        <v>61.4</v>
      </c>
      <c r="I2369">
        <v>35.1</v>
      </c>
      <c r="J2369" t="b">
        <v>1</v>
      </c>
      <c r="K2369">
        <v>2</v>
      </c>
      <c r="L2369" t="str">
        <f>IF(sensor_data[[#This Row],[HVAC Setting]]&lt;=2, "Low", IF(sensor_data[[#This Row],[HVAC Setting]]=3, "Normal", "High"))</f>
        <v>Low</v>
      </c>
      <c r="M2369">
        <v>12.79</v>
      </c>
      <c r="N2369">
        <v>12.79</v>
      </c>
      <c r="O2369">
        <f>(sensor_data[[#This Row],[Energy Consumption]]-AVERAGE(sensor_data[Energy Consumption]))/_xlfn.STDEV.P(sensor_data[Energy Consumption])</f>
        <v>-0.1001368083606058</v>
      </c>
      <c r="P2369" t="str">
        <f>IF(ABS(sensor_data[[#This Row],[z_zcore]])&gt;3, "Outlier", "Normal")</f>
        <v>Normal</v>
      </c>
      <c r="Q2369">
        <f>AVERAGEIF(sensor_data[Unit ID], sensor_data[[#This Row],[Unit ID]], sensor_data[EC])</f>
        <v>19.195</v>
      </c>
      <c r="R2369">
        <f>IF(ISBLANK(sensor_data[[#This Row],[EC]]), sensor_data[[#This Row],[average]], sensor_data[[#This Row],[EC]])</f>
        <v>12.79</v>
      </c>
      <c r="S2369" t="str">
        <f>IF(sensor_data[[#This Row],[Filled Energy Consumption]]&gt;AVERAGE(sensor_data[Filled Energy Consumption]), "High", "Low")</f>
        <v>Low</v>
      </c>
      <c r="T2369" t="s">
        <v>88</v>
      </c>
      <c r="U2369" t="b">
        <v>1</v>
      </c>
      <c r="V2369">
        <v>20</v>
      </c>
      <c r="W2369">
        <v>1</v>
      </c>
      <c r="X2369" t="s">
        <v>19</v>
      </c>
    </row>
    <row r="2370" spans="1:24" x14ac:dyDescent="0.3">
      <c r="A2370" s="1">
        <v>45446.800034722219</v>
      </c>
      <c r="B2370" s="1" t="str">
        <f>TEXT(sensor_data[[#This Row],[Timestamp]], "MMMM")</f>
        <v>June</v>
      </c>
      <c r="C23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70" s="2">
        <f>MONTH(sensor_data[[#This Row],[Timestamp]])</f>
        <v>6</v>
      </c>
      <c r="E2370" s="2">
        <f>DAY(sensor_data[[#This Row],[Timestamp]])</f>
        <v>3</v>
      </c>
      <c r="F2370" t="s">
        <v>609</v>
      </c>
      <c r="H2370">
        <v>94.5</v>
      </c>
      <c r="I2370">
        <v>44</v>
      </c>
      <c r="J2370" t="b">
        <v>0</v>
      </c>
      <c r="K2370">
        <v>4</v>
      </c>
      <c r="L2370" t="str">
        <f>IF(sensor_data[[#This Row],[HVAC Setting]]&lt;=2, "Low", IF(sensor_data[[#This Row],[HVAC Setting]]=3, "Normal", "High"))</f>
        <v>High</v>
      </c>
      <c r="M2370">
        <v>24.2</v>
      </c>
      <c r="N2370">
        <v>24.2</v>
      </c>
      <c r="O2370">
        <f>(sensor_data[[#This Row],[Energy Consumption]]-AVERAGE(sensor_data[Energy Consumption]))/_xlfn.STDEV.P(sensor_data[Energy Consumption])</f>
        <v>3.2542300173054498E-2</v>
      </c>
      <c r="P2370" t="str">
        <f>IF(ABS(sensor_data[[#This Row],[z_zcore]])&gt;3, "Outlier", "Normal")</f>
        <v>Normal</v>
      </c>
      <c r="Q2370">
        <f>AVERAGEIF(sensor_data[Unit ID], sensor_data[[#This Row],[Unit ID]], sensor_data[EC])</f>
        <v>19.195</v>
      </c>
      <c r="R2370">
        <f>IF(ISBLANK(sensor_data[[#This Row],[EC]]), sensor_data[[#This Row],[average]], sensor_data[[#This Row],[EC]])</f>
        <v>24.2</v>
      </c>
      <c r="S2370" t="str">
        <f>IF(sensor_data[[#This Row],[Filled Energy Consumption]]&gt;AVERAGE(sensor_data[Filled Energy Consumption]), "High", "Low")</f>
        <v>High</v>
      </c>
      <c r="T2370" t="s">
        <v>106</v>
      </c>
      <c r="U2370" t="b">
        <v>0</v>
      </c>
      <c r="V2370">
        <v>9</v>
      </c>
      <c r="W2370">
        <v>0</v>
      </c>
      <c r="X2370" t="s">
        <v>19</v>
      </c>
    </row>
    <row r="2371" spans="1:24" x14ac:dyDescent="0.3">
      <c r="A2371" s="1">
        <v>45335.541215277779</v>
      </c>
      <c r="B2371" s="1" t="str">
        <f>TEXT(sensor_data[[#This Row],[Timestamp]], "MMMM")</f>
        <v>February</v>
      </c>
      <c r="C23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71" s="2">
        <f>MONTH(sensor_data[[#This Row],[Timestamp]])</f>
        <v>2</v>
      </c>
      <c r="E2371" s="2">
        <f>DAY(sensor_data[[#This Row],[Timestamp]])</f>
        <v>13</v>
      </c>
      <c r="F2371" t="s">
        <v>609</v>
      </c>
      <c r="H2371">
        <v>37.799999999999997</v>
      </c>
      <c r="I2371">
        <v>28</v>
      </c>
      <c r="J2371" t="b">
        <v>0</v>
      </c>
      <c r="K2371">
        <v>2</v>
      </c>
      <c r="L2371" t="str">
        <f>IF(sensor_data[[#This Row],[HVAC Setting]]&lt;=2, "Low", IF(sensor_data[[#This Row],[HVAC Setting]]=3, "Normal", "High"))</f>
        <v>Low</v>
      </c>
      <c r="M2371">
        <v>13</v>
      </c>
      <c r="N2371">
        <v>13</v>
      </c>
      <c r="O2371">
        <f>(sensor_data[[#This Row],[Energy Consumption]]-AVERAGE(sensor_data[Energy Consumption]))/_xlfn.STDEV.P(sensor_data[Energy Consumption])</f>
        <v>-9.7694861577777695E-2</v>
      </c>
      <c r="P2371" t="str">
        <f>IF(ABS(sensor_data[[#This Row],[z_zcore]])&gt;3, "Outlier", "Normal")</f>
        <v>Normal</v>
      </c>
      <c r="Q2371">
        <f>AVERAGEIF(sensor_data[Unit ID], sensor_data[[#This Row],[Unit ID]], sensor_data[EC])</f>
        <v>19.195</v>
      </c>
      <c r="R2371">
        <f>IF(ISBLANK(sensor_data[[#This Row],[EC]]), sensor_data[[#This Row],[average]], sensor_data[[#This Row],[EC]])</f>
        <v>13</v>
      </c>
      <c r="S2371" t="str">
        <f>IF(sensor_data[[#This Row],[Filled Energy Consumption]]&gt;AVERAGE(sensor_data[Filled Energy Consumption]), "High", "Low")</f>
        <v>Low</v>
      </c>
      <c r="T2371" t="s">
        <v>291</v>
      </c>
      <c r="U2371" t="b">
        <v>0</v>
      </c>
      <c r="V2371">
        <v>11</v>
      </c>
      <c r="W2371">
        <v>0</v>
      </c>
      <c r="X2371" t="s">
        <v>19</v>
      </c>
    </row>
    <row r="2372" spans="1:24" x14ac:dyDescent="0.3">
      <c r="A2372" s="1">
        <v>45556.876030092593</v>
      </c>
      <c r="B2372" s="1" t="str">
        <f>TEXT(sensor_data[[#This Row],[Timestamp]], "MMMM")</f>
        <v>September</v>
      </c>
      <c r="C23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72" s="2">
        <f>MONTH(sensor_data[[#This Row],[Timestamp]])</f>
        <v>9</v>
      </c>
      <c r="E2372" s="2">
        <f>DAY(sensor_data[[#This Row],[Timestamp]])</f>
        <v>21</v>
      </c>
      <c r="F2372" t="s">
        <v>609</v>
      </c>
      <c r="H2372">
        <v>79.5</v>
      </c>
      <c r="I2372">
        <v>44.6</v>
      </c>
      <c r="J2372" t="b">
        <v>1</v>
      </c>
      <c r="K2372">
        <v>5</v>
      </c>
      <c r="L2372" t="str">
        <f>IF(sensor_data[[#This Row],[HVAC Setting]]&lt;=2, "Low", IF(sensor_data[[#This Row],[HVAC Setting]]=3, "Normal", "High"))</f>
        <v>High</v>
      </c>
      <c r="M2372">
        <v>29.01</v>
      </c>
      <c r="N2372">
        <v>29.01</v>
      </c>
      <c r="O2372">
        <f>(sensor_data[[#This Row],[Energy Consumption]]-AVERAGE(sensor_data[Energy Consumption]))/_xlfn.STDEV.P(sensor_data[Energy Consumption])</f>
        <v>8.8474509817831573E-2</v>
      </c>
      <c r="P2372" t="str">
        <f>IF(ABS(sensor_data[[#This Row],[z_zcore]])&gt;3, "Outlier", "Normal")</f>
        <v>Normal</v>
      </c>
      <c r="Q2372">
        <f>AVERAGEIF(sensor_data[Unit ID], sensor_data[[#This Row],[Unit ID]], sensor_data[EC])</f>
        <v>19.195</v>
      </c>
      <c r="R2372">
        <f>IF(ISBLANK(sensor_data[[#This Row],[EC]]), sensor_data[[#This Row],[average]], sensor_data[[#This Row],[EC]])</f>
        <v>29.01</v>
      </c>
      <c r="S2372" t="str">
        <f>IF(sensor_data[[#This Row],[Filled Energy Consumption]]&gt;AVERAGE(sensor_data[Filled Energy Consumption]), "High", "Low")</f>
        <v>High</v>
      </c>
      <c r="T2372" t="s">
        <v>518</v>
      </c>
      <c r="U2372" t="b">
        <v>1</v>
      </c>
      <c r="V2372">
        <v>3</v>
      </c>
      <c r="W2372">
        <v>1</v>
      </c>
      <c r="X2372" t="s">
        <v>17</v>
      </c>
    </row>
    <row r="2373" spans="1:24" x14ac:dyDescent="0.3">
      <c r="A2373" s="1">
        <v>45471.378333333334</v>
      </c>
      <c r="B2373" s="1" t="str">
        <f>TEXT(sensor_data[[#This Row],[Timestamp]], "MMMM")</f>
        <v>June</v>
      </c>
      <c r="C23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73" s="2">
        <f>MONTH(sensor_data[[#This Row],[Timestamp]])</f>
        <v>6</v>
      </c>
      <c r="E2373" s="2">
        <f>DAY(sensor_data[[#This Row],[Timestamp]])</f>
        <v>28</v>
      </c>
      <c r="F2373" t="s">
        <v>609</v>
      </c>
      <c r="H2373">
        <v>91.8</v>
      </c>
      <c r="I2373">
        <v>47.9</v>
      </c>
      <c r="J2373" t="b">
        <v>1</v>
      </c>
      <c r="K2373">
        <v>3</v>
      </c>
      <c r="L2373" t="str">
        <f>IF(sensor_data[[#This Row],[HVAC Setting]]&lt;=2, "Low", IF(sensor_data[[#This Row],[HVAC Setting]]=3, "Normal", "High"))</f>
        <v>Normal</v>
      </c>
      <c r="M2373">
        <v>18.63</v>
      </c>
      <c r="N2373">
        <v>18.63</v>
      </c>
      <c r="O2373">
        <f>(sensor_data[[#This Row],[Energy Consumption]]-AVERAGE(sensor_data[Energy Consumption]))/_xlfn.STDEV.P(sensor_data[Energy Consumption])</f>
        <v>-3.2227431161957594E-2</v>
      </c>
      <c r="P2373" t="str">
        <f>IF(ABS(sensor_data[[#This Row],[z_zcore]])&gt;3, "Outlier", "Normal")</f>
        <v>Normal</v>
      </c>
      <c r="Q2373">
        <f>AVERAGEIF(sensor_data[Unit ID], sensor_data[[#This Row],[Unit ID]], sensor_data[EC])</f>
        <v>19.195</v>
      </c>
      <c r="R2373">
        <f>IF(ISBLANK(sensor_data[[#This Row],[EC]]), sensor_data[[#This Row],[average]], sensor_data[[#This Row],[EC]])</f>
        <v>18.63</v>
      </c>
      <c r="S2373" t="str">
        <f>IF(sensor_data[[#This Row],[Filled Energy Consumption]]&gt;AVERAGE(sensor_data[Filled Energy Consumption]), "High", "Low")</f>
        <v>High</v>
      </c>
      <c r="T2373" t="s">
        <v>327</v>
      </c>
      <c r="U2373" t="b">
        <v>1</v>
      </c>
      <c r="V2373">
        <v>21</v>
      </c>
      <c r="W2373">
        <v>1</v>
      </c>
      <c r="X2373" t="s">
        <v>14</v>
      </c>
    </row>
    <row r="2374" spans="1:24" x14ac:dyDescent="0.3">
      <c r="A2374" s="1">
        <v>45651.765208333331</v>
      </c>
      <c r="B2374" s="1" t="str">
        <f>TEXT(sensor_data[[#This Row],[Timestamp]], "MMMM")</f>
        <v>December</v>
      </c>
      <c r="C23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74" s="2">
        <f>MONTH(sensor_data[[#This Row],[Timestamp]])</f>
        <v>12</v>
      </c>
      <c r="E2374" s="2">
        <f>DAY(sensor_data[[#This Row],[Timestamp]])</f>
        <v>25</v>
      </c>
      <c r="F2374" t="s">
        <v>609</v>
      </c>
      <c r="H2374">
        <v>42.3</v>
      </c>
      <c r="I2374">
        <v>30.3</v>
      </c>
      <c r="J2374" t="b">
        <v>1</v>
      </c>
      <c r="K2374">
        <v>5</v>
      </c>
      <c r="L2374" t="str">
        <f>IF(sensor_data[[#This Row],[HVAC Setting]]&lt;=2, "Low", IF(sensor_data[[#This Row],[HVAC Setting]]=3, "Normal", "High"))</f>
        <v>High</v>
      </c>
      <c r="M2374">
        <v>32.78</v>
      </c>
      <c r="N2374">
        <v>32.78</v>
      </c>
      <c r="O2374">
        <f>(sensor_data[[#This Row],[Energy Consumption]]-AVERAGE(sensor_data[Energy Consumption]))/_xlfn.STDEV.P(sensor_data[Energy Consumption])</f>
        <v>0.13231326872860275</v>
      </c>
      <c r="P2374" t="str">
        <f>IF(ABS(sensor_data[[#This Row],[z_zcore]])&gt;3, "Outlier", "Normal")</f>
        <v>Normal</v>
      </c>
      <c r="Q2374">
        <f>AVERAGEIF(sensor_data[Unit ID], sensor_data[[#This Row],[Unit ID]], sensor_data[EC])</f>
        <v>19.195</v>
      </c>
      <c r="R2374">
        <f>IF(ISBLANK(sensor_data[[#This Row],[EC]]), sensor_data[[#This Row],[average]], sensor_data[[#This Row],[EC]])</f>
        <v>32.78</v>
      </c>
      <c r="S2374" t="str">
        <f>IF(sensor_data[[#This Row],[Filled Energy Consumption]]&gt;AVERAGE(sensor_data[Filled Energy Consumption]), "High", "Low")</f>
        <v>High</v>
      </c>
      <c r="T2374" t="s">
        <v>306</v>
      </c>
      <c r="U2374" t="b">
        <v>1</v>
      </c>
      <c r="V2374">
        <v>10</v>
      </c>
      <c r="W2374">
        <v>1</v>
      </c>
      <c r="X2374" t="s">
        <v>17</v>
      </c>
    </row>
    <row r="2375" spans="1:24" x14ac:dyDescent="0.3">
      <c r="A2375" s="1">
        <v>45563.972731481481</v>
      </c>
      <c r="B2375" s="1" t="str">
        <f>TEXT(sensor_data[[#This Row],[Timestamp]], "MMMM")</f>
        <v>September</v>
      </c>
      <c r="C23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75" s="2">
        <f>MONTH(sensor_data[[#This Row],[Timestamp]])</f>
        <v>9</v>
      </c>
      <c r="E2375" s="2">
        <f>DAY(sensor_data[[#This Row],[Timestamp]])</f>
        <v>28</v>
      </c>
      <c r="F2375" t="s">
        <v>609</v>
      </c>
      <c r="H2375">
        <v>77.7</v>
      </c>
      <c r="I2375">
        <v>55</v>
      </c>
      <c r="J2375" t="b">
        <v>1</v>
      </c>
      <c r="K2375">
        <v>3.5</v>
      </c>
      <c r="L2375" t="str">
        <f>IF(sensor_data[[#This Row],[HVAC Setting]]&lt;=2, "Low", IF(sensor_data[[#This Row],[HVAC Setting]]=3, "Normal", "High"))</f>
        <v>High</v>
      </c>
      <c r="M2375">
        <v>19.559999999999999</v>
      </c>
      <c r="N2375">
        <v>19.559999999999999</v>
      </c>
      <c r="O2375">
        <f>(sensor_data[[#This Row],[Energy Consumption]]-AVERAGE(sensor_data[Energy Consumption]))/_xlfn.STDEV.P(sensor_data[Energy Consumption])</f>
        <v>-2.1413095409433133E-2</v>
      </c>
      <c r="P2375" t="str">
        <f>IF(ABS(sensor_data[[#This Row],[z_zcore]])&gt;3, "Outlier", "Normal")</f>
        <v>Normal</v>
      </c>
      <c r="Q2375">
        <f>AVERAGEIF(sensor_data[Unit ID], sensor_data[[#This Row],[Unit ID]], sensor_data[EC])</f>
        <v>19.195</v>
      </c>
      <c r="R2375">
        <f>IF(ISBLANK(sensor_data[[#This Row],[EC]]), sensor_data[[#This Row],[average]], sensor_data[[#This Row],[EC]])</f>
        <v>19.559999999999999</v>
      </c>
      <c r="S2375" t="str">
        <f>IF(sensor_data[[#This Row],[Filled Energy Consumption]]&gt;AVERAGE(sensor_data[Filled Energy Consumption]), "High", "Low")</f>
        <v>High</v>
      </c>
      <c r="T2375" t="s">
        <v>444</v>
      </c>
      <c r="U2375" t="b">
        <v>1</v>
      </c>
      <c r="V2375">
        <v>14</v>
      </c>
      <c r="W2375">
        <v>1</v>
      </c>
      <c r="X2375" t="s">
        <v>14</v>
      </c>
    </row>
    <row r="2376" spans="1:24" x14ac:dyDescent="0.3">
      <c r="A2376" s="1">
        <v>45306.831921296296</v>
      </c>
      <c r="B2376" s="1" t="str">
        <f>TEXT(sensor_data[[#This Row],[Timestamp]], "MMMM")</f>
        <v>January</v>
      </c>
      <c r="C23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76" s="2">
        <f>MONTH(sensor_data[[#This Row],[Timestamp]])</f>
        <v>1</v>
      </c>
      <c r="E2376" s="2">
        <f>DAY(sensor_data[[#This Row],[Timestamp]])</f>
        <v>15</v>
      </c>
      <c r="F2376" t="s">
        <v>609</v>
      </c>
      <c r="H2376">
        <v>51.3</v>
      </c>
      <c r="I2376">
        <v>36.799999999999997</v>
      </c>
      <c r="J2376" t="b">
        <v>1</v>
      </c>
      <c r="K2376">
        <v>4</v>
      </c>
      <c r="L2376" t="str">
        <f>IF(sensor_data[[#This Row],[HVAC Setting]]&lt;=2, "Low", IF(sensor_data[[#This Row],[HVAC Setting]]=3, "Normal", "High"))</f>
        <v>High</v>
      </c>
      <c r="M2376">
        <v>25.85</v>
      </c>
      <c r="N2376">
        <v>25.85</v>
      </c>
      <c r="O2376">
        <f>(sensor_data[[#This Row],[Energy Consumption]]-AVERAGE(sensor_data[Energy Consumption]))/_xlfn.STDEV.P(sensor_data[Energy Consumption])</f>
        <v>5.1729024895275338E-2</v>
      </c>
      <c r="P2376" t="str">
        <f>IF(ABS(sensor_data[[#This Row],[z_zcore]])&gt;3, "Outlier", "Normal")</f>
        <v>Normal</v>
      </c>
      <c r="Q2376">
        <f>AVERAGEIF(sensor_data[Unit ID], sensor_data[[#This Row],[Unit ID]], sensor_data[EC])</f>
        <v>19.195</v>
      </c>
      <c r="R2376">
        <f>IF(ISBLANK(sensor_data[[#This Row],[EC]]), sensor_data[[#This Row],[average]], sensor_data[[#This Row],[EC]])</f>
        <v>25.85</v>
      </c>
      <c r="S2376" t="str">
        <f>IF(sensor_data[[#This Row],[Filled Energy Consumption]]&gt;AVERAGE(sensor_data[Filled Energy Consumption]), "High", "Low")</f>
        <v>High</v>
      </c>
      <c r="T2376" t="s">
        <v>29</v>
      </c>
      <c r="U2376" t="b">
        <v>1</v>
      </c>
      <c r="V2376">
        <v>15</v>
      </c>
      <c r="W2376">
        <v>1</v>
      </c>
      <c r="X2376" t="s">
        <v>19</v>
      </c>
    </row>
    <row r="2377" spans="1:24" x14ac:dyDescent="0.3">
      <c r="A2377" s="1">
        <v>45529.775266203702</v>
      </c>
      <c r="B2377" s="1" t="str">
        <f>TEXT(sensor_data[[#This Row],[Timestamp]], "MMMM")</f>
        <v>August</v>
      </c>
      <c r="C23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77" s="2">
        <f>MONTH(sensor_data[[#This Row],[Timestamp]])</f>
        <v>8</v>
      </c>
      <c r="E2377" s="2">
        <f>DAY(sensor_data[[#This Row],[Timestamp]])</f>
        <v>25</v>
      </c>
      <c r="F2377" t="s">
        <v>609</v>
      </c>
      <c r="H2377">
        <v>87.5</v>
      </c>
      <c r="I2377">
        <v>56.4</v>
      </c>
      <c r="J2377" t="b">
        <v>1</v>
      </c>
      <c r="K2377">
        <v>4.5</v>
      </c>
      <c r="L2377" t="str">
        <f>IF(sensor_data[[#This Row],[HVAC Setting]]&lt;=2, "Low", IF(sensor_data[[#This Row],[HVAC Setting]]=3, "Normal", "High"))</f>
        <v>High</v>
      </c>
      <c r="M2377">
        <v>30.37</v>
      </c>
      <c r="N2377">
        <v>30.37</v>
      </c>
      <c r="O2377">
        <f>(sensor_data[[#This Row],[Energy Consumption]]-AVERAGE(sensor_data[Energy Consumption]))/_xlfn.STDEV.P(sensor_data[Energy Consumption])</f>
        <v>0.1042890223161469</v>
      </c>
      <c r="P2377" t="str">
        <f>IF(ABS(sensor_data[[#This Row],[z_zcore]])&gt;3, "Outlier", "Normal")</f>
        <v>Normal</v>
      </c>
      <c r="Q2377">
        <f>AVERAGEIF(sensor_data[Unit ID], sensor_data[[#This Row],[Unit ID]], sensor_data[EC])</f>
        <v>19.195</v>
      </c>
      <c r="R2377">
        <f>IF(ISBLANK(sensor_data[[#This Row],[EC]]), sensor_data[[#This Row],[average]], sensor_data[[#This Row],[EC]])</f>
        <v>30.37</v>
      </c>
      <c r="S2377" t="str">
        <f>IF(sensor_data[[#This Row],[Filled Energy Consumption]]&gt;AVERAGE(sensor_data[Filled Energy Consumption]), "High", "Low")</f>
        <v>High</v>
      </c>
      <c r="T2377" t="s">
        <v>69</v>
      </c>
      <c r="U2377" t="b">
        <v>1</v>
      </c>
      <c r="V2377">
        <v>15</v>
      </c>
      <c r="W2377">
        <v>1</v>
      </c>
      <c r="X2377" t="s">
        <v>19</v>
      </c>
    </row>
    <row r="2378" spans="1:24" x14ac:dyDescent="0.3">
      <c r="A2378" s="1">
        <v>45564.708981481483</v>
      </c>
      <c r="B2378" s="1" t="str">
        <f>TEXT(sensor_data[[#This Row],[Timestamp]], "MMMM")</f>
        <v>September</v>
      </c>
      <c r="C23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78" s="2">
        <f>MONTH(sensor_data[[#This Row],[Timestamp]])</f>
        <v>9</v>
      </c>
      <c r="E2378" s="2">
        <f>DAY(sensor_data[[#This Row],[Timestamp]])</f>
        <v>29</v>
      </c>
      <c r="F2378" t="s">
        <v>609</v>
      </c>
      <c r="H2378">
        <v>64.099999999999994</v>
      </c>
      <c r="I2378">
        <v>47.7</v>
      </c>
      <c r="J2378" t="b">
        <v>1</v>
      </c>
      <c r="K2378">
        <v>3.5</v>
      </c>
      <c r="L2378" t="str">
        <f>IF(sensor_data[[#This Row],[HVAC Setting]]&lt;=2, "Low", IF(sensor_data[[#This Row],[HVAC Setting]]=3, "Normal", "High"))</f>
        <v>High</v>
      </c>
      <c r="M2378">
        <v>23.43</v>
      </c>
      <c r="N2378">
        <v>23.43</v>
      </c>
      <c r="O2378">
        <f>(sensor_data[[#This Row],[Energy Consumption]]-AVERAGE(sensor_data[Energy Consumption]))/_xlfn.STDEV.P(sensor_data[Energy Consumption])</f>
        <v>2.3588495302684788E-2</v>
      </c>
      <c r="P2378" t="str">
        <f>IF(ABS(sensor_data[[#This Row],[z_zcore]])&gt;3, "Outlier", "Normal")</f>
        <v>Normal</v>
      </c>
      <c r="Q2378">
        <f>AVERAGEIF(sensor_data[Unit ID], sensor_data[[#This Row],[Unit ID]], sensor_data[EC])</f>
        <v>19.195</v>
      </c>
      <c r="R2378">
        <f>IF(ISBLANK(sensor_data[[#This Row],[EC]]), sensor_data[[#This Row],[average]], sensor_data[[#This Row],[EC]])</f>
        <v>23.43</v>
      </c>
      <c r="S2378" t="str">
        <f>IF(sensor_data[[#This Row],[Filled Energy Consumption]]&gt;AVERAGE(sensor_data[Filled Energy Consumption]), "High", "Low")</f>
        <v>High</v>
      </c>
      <c r="T2378" t="s">
        <v>449</v>
      </c>
      <c r="U2378" t="b">
        <v>1</v>
      </c>
      <c r="V2378">
        <v>3</v>
      </c>
      <c r="W2378">
        <v>1</v>
      </c>
      <c r="X2378" t="s">
        <v>17</v>
      </c>
    </row>
    <row r="2379" spans="1:24" x14ac:dyDescent="0.3">
      <c r="A2379" s="1">
        <v>45638.215358796297</v>
      </c>
      <c r="B2379" s="1" t="str">
        <f>TEXT(sensor_data[[#This Row],[Timestamp]], "MMMM")</f>
        <v>December</v>
      </c>
      <c r="C23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79" s="2">
        <f>MONTH(sensor_data[[#This Row],[Timestamp]])</f>
        <v>12</v>
      </c>
      <c r="E2379" s="2">
        <f>DAY(sensor_data[[#This Row],[Timestamp]])</f>
        <v>12</v>
      </c>
      <c r="F2379" t="s">
        <v>609</v>
      </c>
      <c r="H2379">
        <v>37.799999999999997</v>
      </c>
      <c r="I2379">
        <v>30.4</v>
      </c>
      <c r="J2379" t="b">
        <v>0</v>
      </c>
      <c r="K2379">
        <v>2</v>
      </c>
      <c r="L2379" t="str">
        <f>IF(sensor_data[[#This Row],[HVAC Setting]]&lt;=2, "Low", IF(sensor_data[[#This Row],[HVAC Setting]]=3, "Normal", "High"))</f>
        <v>Low</v>
      </c>
      <c r="M2379">
        <v>12</v>
      </c>
      <c r="N2379">
        <v>12</v>
      </c>
      <c r="O2379">
        <f>(sensor_data[[#This Row],[Energy Consumption]]-AVERAGE(sensor_data[Energy Consumption]))/_xlfn.STDEV.P(sensor_data[Energy Consumption])</f>
        <v>-0.10932317959124485</v>
      </c>
      <c r="P2379" t="str">
        <f>IF(ABS(sensor_data[[#This Row],[z_zcore]])&gt;3, "Outlier", "Normal")</f>
        <v>Normal</v>
      </c>
      <c r="Q2379">
        <f>AVERAGEIF(sensor_data[Unit ID], sensor_data[[#This Row],[Unit ID]], sensor_data[EC])</f>
        <v>19.195</v>
      </c>
      <c r="R2379">
        <f>IF(ISBLANK(sensor_data[[#This Row],[EC]]), sensor_data[[#This Row],[average]], sensor_data[[#This Row],[EC]])</f>
        <v>12</v>
      </c>
      <c r="S2379" t="str">
        <f>IF(sensor_data[[#This Row],[Filled Energy Consumption]]&gt;AVERAGE(sensor_data[Filled Energy Consumption]), "High", "Low")</f>
        <v>Low</v>
      </c>
      <c r="T2379" t="s">
        <v>231</v>
      </c>
      <c r="U2379" t="b">
        <v>0</v>
      </c>
      <c r="V2379">
        <v>16</v>
      </c>
      <c r="W2379">
        <v>0</v>
      </c>
      <c r="X2379" t="s">
        <v>17</v>
      </c>
    </row>
    <row r="2380" spans="1:24" x14ac:dyDescent="0.3">
      <c r="A2380" s="1">
        <v>45572.544849537036</v>
      </c>
      <c r="B2380" s="1" t="str">
        <f>TEXT(sensor_data[[#This Row],[Timestamp]], "MMMM")</f>
        <v>October</v>
      </c>
      <c r="C23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80" s="2">
        <f>MONTH(sensor_data[[#This Row],[Timestamp]])</f>
        <v>10</v>
      </c>
      <c r="E2380" s="2">
        <f>DAY(sensor_data[[#This Row],[Timestamp]])</f>
        <v>7</v>
      </c>
      <c r="F2380" t="s">
        <v>609</v>
      </c>
      <c r="H2380">
        <v>59.1</v>
      </c>
      <c r="I2380">
        <v>32.1</v>
      </c>
      <c r="J2380" t="b">
        <v>0</v>
      </c>
      <c r="K2380">
        <v>1</v>
      </c>
      <c r="L2380" t="str">
        <f>IF(sensor_data[[#This Row],[HVAC Setting]]&lt;=2, "Low", IF(sensor_data[[#This Row],[HVAC Setting]]=3, "Normal", "High"))</f>
        <v>Low</v>
      </c>
      <c r="M2380">
        <v>6</v>
      </c>
      <c r="N2380">
        <v>6</v>
      </c>
      <c r="O2380">
        <f>(sensor_data[[#This Row],[Energy Consumption]]-AVERAGE(sensor_data[Energy Consumption]))/_xlfn.STDEV.P(sensor_data[Energy Consumption])</f>
        <v>-0.17909308767204782</v>
      </c>
      <c r="P2380" t="str">
        <f>IF(ABS(sensor_data[[#This Row],[z_zcore]])&gt;3, "Outlier", "Normal")</f>
        <v>Normal</v>
      </c>
      <c r="Q2380">
        <f>AVERAGEIF(sensor_data[Unit ID], sensor_data[[#This Row],[Unit ID]], sensor_data[EC])</f>
        <v>19.195</v>
      </c>
      <c r="R2380">
        <f>IF(ISBLANK(sensor_data[[#This Row],[EC]]), sensor_data[[#This Row],[average]], sensor_data[[#This Row],[EC]])</f>
        <v>6</v>
      </c>
      <c r="S2380" t="str">
        <f>IF(sensor_data[[#This Row],[Filled Energy Consumption]]&gt;AVERAGE(sensor_data[Filled Energy Consumption]), "High", "Low")</f>
        <v>Low</v>
      </c>
      <c r="T2380" t="s">
        <v>265</v>
      </c>
      <c r="U2380" t="b">
        <v>0</v>
      </c>
      <c r="V2380">
        <v>12</v>
      </c>
      <c r="W2380">
        <v>1</v>
      </c>
      <c r="X2380" t="s">
        <v>17</v>
      </c>
    </row>
    <row r="2381" spans="1:24" x14ac:dyDescent="0.3">
      <c r="A2381" s="1">
        <v>45453.470092592594</v>
      </c>
      <c r="B2381" s="1" t="str">
        <f>TEXT(sensor_data[[#This Row],[Timestamp]], "MMMM")</f>
        <v>June</v>
      </c>
      <c r="C23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81" s="2">
        <f>MONTH(sensor_data[[#This Row],[Timestamp]])</f>
        <v>6</v>
      </c>
      <c r="E2381" s="2">
        <f>DAY(sensor_data[[#This Row],[Timestamp]])</f>
        <v>10</v>
      </c>
      <c r="F2381" t="s">
        <v>609</v>
      </c>
      <c r="H2381">
        <v>93</v>
      </c>
      <c r="I2381">
        <v>55</v>
      </c>
      <c r="J2381" t="b">
        <v>0</v>
      </c>
      <c r="K2381">
        <v>4</v>
      </c>
      <c r="L2381" t="str">
        <f>IF(sensor_data[[#This Row],[HVAC Setting]]&lt;=2, "Low", IF(sensor_data[[#This Row],[HVAC Setting]]=3, "Normal", "High"))</f>
        <v>High</v>
      </c>
      <c r="M2381">
        <v>23</v>
      </c>
      <c r="N2381">
        <v>23</v>
      </c>
      <c r="O2381">
        <f>(sensor_data[[#This Row],[Energy Consumption]]-AVERAGE(sensor_data[Energy Consumption]))/_xlfn.STDEV.P(sensor_data[Energy Consumption])</f>
        <v>1.8588318556893912E-2</v>
      </c>
      <c r="P2381" t="str">
        <f>IF(ABS(sensor_data[[#This Row],[z_zcore]])&gt;3, "Outlier", "Normal")</f>
        <v>Normal</v>
      </c>
      <c r="Q2381">
        <f>AVERAGEIF(sensor_data[Unit ID], sensor_data[[#This Row],[Unit ID]], sensor_data[EC])</f>
        <v>19.195</v>
      </c>
      <c r="R2381">
        <f>IF(ISBLANK(sensor_data[[#This Row],[EC]]), sensor_data[[#This Row],[average]], sensor_data[[#This Row],[EC]])</f>
        <v>23</v>
      </c>
      <c r="S2381" t="str">
        <f>IF(sensor_data[[#This Row],[Filled Energy Consumption]]&gt;AVERAGE(sensor_data[Filled Energy Consumption]), "High", "Low")</f>
        <v>High</v>
      </c>
      <c r="T2381" t="s">
        <v>263</v>
      </c>
      <c r="U2381" t="b">
        <v>0</v>
      </c>
      <c r="V2381">
        <v>24</v>
      </c>
      <c r="W2381">
        <v>0</v>
      </c>
      <c r="X2381" t="s">
        <v>17</v>
      </c>
    </row>
    <row r="2382" spans="1:24" x14ac:dyDescent="0.3">
      <c r="A2382" s="1">
        <v>45582.724398148152</v>
      </c>
      <c r="B2382" s="1" t="str">
        <f>TEXT(sensor_data[[#This Row],[Timestamp]], "MMMM")</f>
        <v>October</v>
      </c>
      <c r="C23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82" s="2">
        <f>MONTH(sensor_data[[#This Row],[Timestamp]])</f>
        <v>10</v>
      </c>
      <c r="E2382" s="2">
        <f>DAY(sensor_data[[#This Row],[Timestamp]])</f>
        <v>17</v>
      </c>
      <c r="F2382" t="s">
        <v>448</v>
      </c>
      <c r="H2382">
        <v>60.4</v>
      </c>
      <c r="I2382">
        <v>58.5</v>
      </c>
      <c r="J2382" t="b">
        <v>0</v>
      </c>
      <c r="K2382">
        <v>2</v>
      </c>
      <c r="L2382" t="str">
        <f>IF(sensor_data[[#This Row],[HVAC Setting]]&lt;=2, "Low", IF(sensor_data[[#This Row],[HVAC Setting]]=3, "Normal", "High"))</f>
        <v>Low</v>
      </c>
      <c r="M2382">
        <v>12.1</v>
      </c>
      <c r="N2382">
        <v>12.1</v>
      </c>
      <c r="O2382">
        <f>(sensor_data[[#This Row],[Energy Consumption]]-AVERAGE(sensor_data[Energy Consumption]))/_xlfn.STDEV.P(sensor_data[Energy Consumption])</f>
        <v>-0.10816034778989814</v>
      </c>
      <c r="P2382" t="str">
        <f>IF(ABS(sensor_data[[#This Row],[z_zcore]])&gt;3, "Outlier", "Normal")</f>
        <v>Normal</v>
      </c>
      <c r="Q2382">
        <f>AVERAGEIF(sensor_data[Unit ID], sensor_data[[#This Row],[Unit ID]], sensor_data[EC])</f>
        <v>16.980555555555554</v>
      </c>
      <c r="R2382">
        <f>IF(ISBLANK(sensor_data[[#This Row],[EC]]), sensor_data[[#This Row],[average]], sensor_data[[#This Row],[EC]])</f>
        <v>12.1</v>
      </c>
      <c r="S2382" t="str">
        <f>IF(sensor_data[[#This Row],[Filled Energy Consumption]]&gt;AVERAGE(sensor_data[Filled Energy Consumption]), "High", "Low")</f>
        <v>Low</v>
      </c>
      <c r="T2382" t="s">
        <v>229</v>
      </c>
      <c r="U2382" t="b">
        <v>0</v>
      </c>
      <c r="V2382">
        <v>24</v>
      </c>
      <c r="W2382">
        <v>0</v>
      </c>
      <c r="X2382" t="s">
        <v>19</v>
      </c>
    </row>
    <row r="2383" spans="1:24" x14ac:dyDescent="0.3">
      <c r="A2383" s="1">
        <v>45587.722210648149</v>
      </c>
      <c r="B2383" s="1" t="str">
        <f>TEXT(sensor_data[[#This Row],[Timestamp]], "MMMM")</f>
        <v>October</v>
      </c>
      <c r="C23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83" s="2">
        <f>MONTH(sensor_data[[#This Row],[Timestamp]])</f>
        <v>10</v>
      </c>
      <c r="E2383" s="2">
        <f>DAY(sensor_data[[#This Row],[Timestamp]])</f>
        <v>22</v>
      </c>
      <c r="F2383" t="s">
        <v>448</v>
      </c>
      <c r="H2383">
        <v>75.400000000000006</v>
      </c>
      <c r="I2383">
        <v>43.4</v>
      </c>
      <c r="J2383" t="b">
        <v>0</v>
      </c>
      <c r="K2383">
        <v>3</v>
      </c>
      <c r="L2383" t="str">
        <f>IF(sensor_data[[#This Row],[HVAC Setting]]&lt;=2, "Low", IF(sensor_data[[#This Row],[HVAC Setting]]=3, "Normal", "High"))</f>
        <v>Normal</v>
      </c>
      <c r="M2383">
        <v>16.5</v>
      </c>
      <c r="N2383">
        <v>16.5</v>
      </c>
      <c r="O2383">
        <f>(sensor_data[[#This Row],[Energy Consumption]]-AVERAGE(sensor_data[Energy Consumption]))/_xlfn.STDEV.P(sensor_data[Energy Consumption])</f>
        <v>-5.6995748530642633E-2</v>
      </c>
      <c r="P2383" t="str">
        <f>IF(ABS(sensor_data[[#This Row],[z_zcore]])&gt;3, "Outlier", "Normal")</f>
        <v>Normal</v>
      </c>
      <c r="Q2383">
        <f>AVERAGEIF(sensor_data[Unit ID], sensor_data[[#This Row],[Unit ID]], sensor_data[EC])</f>
        <v>16.980555555555554</v>
      </c>
      <c r="R2383">
        <f>IF(ISBLANK(sensor_data[[#This Row],[EC]]), sensor_data[[#This Row],[average]], sensor_data[[#This Row],[EC]])</f>
        <v>16.5</v>
      </c>
      <c r="S2383" t="str">
        <f>IF(sensor_data[[#This Row],[Filled Energy Consumption]]&gt;AVERAGE(sensor_data[Filled Energy Consumption]), "High", "Low")</f>
        <v>Low</v>
      </c>
      <c r="T2383" t="s">
        <v>269</v>
      </c>
      <c r="U2383" t="b">
        <v>0</v>
      </c>
      <c r="V2383">
        <v>15</v>
      </c>
      <c r="W2383">
        <v>1</v>
      </c>
      <c r="X2383" t="s">
        <v>17</v>
      </c>
    </row>
    <row r="2384" spans="1:24" x14ac:dyDescent="0.3">
      <c r="A2384" s="1">
        <v>45317.653090277781</v>
      </c>
      <c r="B2384" s="1" t="str">
        <f>TEXT(sensor_data[[#This Row],[Timestamp]], "MMMM")</f>
        <v>January</v>
      </c>
      <c r="C23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84" s="2">
        <f>MONTH(sensor_data[[#This Row],[Timestamp]])</f>
        <v>1</v>
      </c>
      <c r="E2384" s="2">
        <f>DAY(sensor_data[[#This Row],[Timestamp]])</f>
        <v>26</v>
      </c>
      <c r="F2384" t="s">
        <v>448</v>
      </c>
      <c r="H2384">
        <v>51.6</v>
      </c>
      <c r="I2384">
        <v>39.6</v>
      </c>
      <c r="J2384" t="b">
        <v>1</v>
      </c>
      <c r="K2384">
        <v>5</v>
      </c>
      <c r="L2384" t="str">
        <f>IF(sensor_data[[#This Row],[HVAC Setting]]&lt;=2, "Low", IF(sensor_data[[#This Row],[HVAC Setting]]=3, "Normal", "High"))</f>
        <v>High</v>
      </c>
      <c r="M2384">
        <v>26.89</v>
      </c>
      <c r="N2384">
        <v>26.89</v>
      </c>
      <c r="O2384">
        <f>(sensor_data[[#This Row],[Energy Consumption]]-AVERAGE(sensor_data[Energy Consumption]))/_xlfn.STDEV.P(sensor_data[Energy Consumption])</f>
        <v>6.3822475629281172E-2</v>
      </c>
      <c r="P2384" t="str">
        <f>IF(ABS(sensor_data[[#This Row],[z_zcore]])&gt;3, "Outlier", "Normal")</f>
        <v>Normal</v>
      </c>
      <c r="Q2384">
        <f>AVERAGEIF(sensor_data[Unit ID], sensor_data[[#This Row],[Unit ID]], sensor_data[EC])</f>
        <v>16.980555555555554</v>
      </c>
      <c r="R2384">
        <f>IF(ISBLANK(sensor_data[[#This Row],[EC]]), sensor_data[[#This Row],[average]], sensor_data[[#This Row],[EC]])</f>
        <v>26.89</v>
      </c>
      <c r="S2384" t="str">
        <f>IF(sensor_data[[#This Row],[Filled Energy Consumption]]&gt;AVERAGE(sensor_data[Filled Energy Consumption]), "High", "Low")</f>
        <v>High</v>
      </c>
      <c r="T2384" t="s">
        <v>375</v>
      </c>
      <c r="U2384" t="b">
        <v>1</v>
      </c>
      <c r="V2384">
        <v>2</v>
      </c>
      <c r="W2384">
        <v>0</v>
      </c>
      <c r="X2384" t="s">
        <v>17</v>
      </c>
    </row>
    <row r="2385" spans="1:24" x14ac:dyDescent="0.3">
      <c r="A2385" s="1">
        <v>45425.213009259256</v>
      </c>
      <c r="B2385" s="1" t="str">
        <f>TEXT(sensor_data[[#This Row],[Timestamp]], "MMMM")</f>
        <v>May</v>
      </c>
      <c r="C23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85" s="2">
        <f>MONTH(sensor_data[[#This Row],[Timestamp]])</f>
        <v>5</v>
      </c>
      <c r="E2385" s="2">
        <f>DAY(sensor_data[[#This Row],[Timestamp]])</f>
        <v>13</v>
      </c>
      <c r="F2385" t="s">
        <v>448</v>
      </c>
      <c r="H2385">
        <v>78</v>
      </c>
      <c r="I2385">
        <v>41.9</v>
      </c>
      <c r="J2385" t="b">
        <v>1</v>
      </c>
      <c r="K2385">
        <v>3</v>
      </c>
      <c r="L2385" t="str">
        <f>IF(sensor_data[[#This Row],[HVAC Setting]]&lt;=2, "Low", IF(sensor_data[[#This Row],[HVAC Setting]]=3, "Normal", "High"))</f>
        <v>Normal</v>
      </c>
      <c r="M2385">
        <v>17.21</v>
      </c>
      <c r="N2385">
        <v>17.21</v>
      </c>
      <c r="O2385">
        <f>(sensor_data[[#This Row],[Energy Consumption]]-AVERAGE(sensor_data[Energy Consumption]))/_xlfn.STDEV.P(sensor_data[Energy Consumption])</f>
        <v>-4.8739642741080939E-2</v>
      </c>
      <c r="P2385" t="str">
        <f>IF(ABS(sensor_data[[#This Row],[z_zcore]])&gt;3, "Outlier", "Normal")</f>
        <v>Normal</v>
      </c>
      <c r="Q2385">
        <f>AVERAGEIF(sensor_data[Unit ID], sensor_data[[#This Row],[Unit ID]], sensor_data[EC])</f>
        <v>16.980555555555554</v>
      </c>
      <c r="R2385">
        <f>IF(ISBLANK(sensor_data[[#This Row],[EC]]), sensor_data[[#This Row],[average]], sensor_data[[#This Row],[EC]])</f>
        <v>17.21</v>
      </c>
      <c r="S2385" t="str">
        <f>IF(sensor_data[[#This Row],[Filled Energy Consumption]]&gt;AVERAGE(sensor_data[Filled Energy Consumption]), "High", "Low")</f>
        <v>Low</v>
      </c>
      <c r="T2385" t="s">
        <v>38</v>
      </c>
      <c r="U2385" t="b">
        <v>1</v>
      </c>
      <c r="V2385">
        <v>13</v>
      </c>
      <c r="W2385">
        <v>1</v>
      </c>
      <c r="X2385" t="s">
        <v>19</v>
      </c>
    </row>
    <row r="2386" spans="1:24" x14ac:dyDescent="0.3">
      <c r="A2386" s="1">
        <v>45356.406504629631</v>
      </c>
      <c r="B2386" s="1" t="str">
        <f>TEXT(sensor_data[[#This Row],[Timestamp]], "MMMM")</f>
        <v>March</v>
      </c>
      <c r="C23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86" s="2">
        <f>MONTH(sensor_data[[#This Row],[Timestamp]])</f>
        <v>3</v>
      </c>
      <c r="E2386" s="2">
        <f>DAY(sensor_data[[#This Row],[Timestamp]])</f>
        <v>5</v>
      </c>
      <c r="F2386" t="s">
        <v>448</v>
      </c>
      <c r="H2386">
        <v>61.1</v>
      </c>
      <c r="I2386">
        <v>31.1</v>
      </c>
      <c r="J2386" t="b">
        <v>0</v>
      </c>
      <c r="K2386">
        <v>2</v>
      </c>
      <c r="L2386" t="str">
        <f>IF(sensor_data[[#This Row],[HVAC Setting]]&lt;=2, "Low", IF(sensor_data[[#This Row],[HVAC Setting]]=3, "Normal", "High"))</f>
        <v>Low</v>
      </c>
      <c r="M2386">
        <v>10</v>
      </c>
      <c r="N2386">
        <v>10</v>
      </c>
      <c r="O2386">
        <f>(sensor_data[[#This Row],[Energy Consumption]]-AVERAGE(sensor_data[Energy Consumption]))/_xlfn.STDEV.P(sensor_data[Energy Consumption])</f>
        <v>-0.13257981561817916</v>
      </c>
      <c r="P2386" t="str">
        <f>IF(ABS(sensor_data[[#This Row],[z_zcore]])&gt;3, "Outlier", "Normal")</f>
        <v>Normal</v>
      </c>
      <c r="Q2386">
        <f>AVERAGEIF(sensor_data[Unit ID], sensor_data[[#This Row],[Unit ID]], sensor_data[EC])</f>
        <v>16.980555555555554</v>
      </c>
      <c r="R2386">
        <f>IF(ISBLANK(sensor_data[[#This Row],[EC]]), sensor_data[[#This Row],[average]], sensor_data[[#This Row],[EC]])</f>
        <v>10</v>
      </c>
      <c r="S2386" t="str">
        <f>IF(sensor_data[[#This Row],[Filled Energy Consumption]]&gt;AVERAGE(sensor_data[Filled Energy Consumption]), "High", "Low")</f>
        <v>Low</v>
      </c>
      <c r="T2386" t="s">
        <v>373</v>
      </c>
      <c r="U2386" t="b">
        <v>0</v>
      </c>
      <c r="V2386">
        <v>8</v>
      </c>
      <c r="W2386">
        <v>0</v>
      </c>
      <c r="X2386" t="s">
        <v>19</v>
      </c>
    </row>
    <row r="2387" spans="1:24" x14ac:dyDescent="0.3">
      <c r="A2387" s="1">
        <v>45548.912939814814</v>
      </c>
      <c r="B2387" s="1" t="str">
        <f>TEXT(sensor_data[[#This Row],[Timestamp]], "MMMM")</f>
        <v>September</v>
      </c>
      <c r="C23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87" s="2">
        <f>MONTH(sensor_data[[#This Row],[Timestamp]])</f>
        <v>9</v>
      </c>
      <c r="E2387" s="2">
        <f>DAY(sensor_data[[#This Row],[Timestamp]])</f>
        <v>13</v>
      </c>
      <c r="F2387" t="s">
        <v>448</v>
      </c>
      <c r="H2387">
        <v>64.3</v>
      </c>
      <c r="I2387">
        <v>49.3</v>
      </c>
      <c r="J2387" t="b">
        <v>1</v>
      </c>
      <c r="K2387">
        <v>4</v>
      </c>
      <c r="L2387" t="str">
        <f>IF(sensor_data[[#This Row],[HVAC Setting]]&lt;=2, "Low", IF(sensor_data[[#This Row],[HVAC Setting]]=3, "Normal", "High"))</f>
        <v>High</v>
      </c>
      <c r="M2387">
        <v>21.36</v>
      </c>
      <c r="N2387">
        <v>21.36</v>
      </c>
      <c r="O2387">
        <f>(sensor_data[[#This Row],[Energy Consumption]]-AVERAGE(sensor_data[Energy Consumption]))/_xlfn.STDEV.P(sensor_data[Energy Consumption])</f>
        <v>-4.8212298519223712E-4</v>
      </c>
      <c r="P2387" t="str">
        <f>IF(ABS(sensor_data[[#This Row],[z_zcore]])&gt;3, "Outlier", "Normal")</f>
        <v>Normal</v>
      </c>
      <c r="Q2387">
        <f>AVERAGEIF(sensor_data[Unit ID], sensor_data[[#This Row],[Unit ID]], sensor_data[EC])</f>
        <v>16.980555555555554</v>
      </c>
      <c r="R2387">
        <f>IF(ISBLANK(sensor_data[[#This Row],[EC]]), sensor_data[[#This Row],[average]], sensor_data[[#This Row],[EC]])</f>
        <v>21.36</v>
      </c>
      <c r="S2387" t="str">
        <f>IF(sensor_data[[#This Row],[Filled Energy Consumption]]&gt;AVERAGE(sensor_data[Filled Energy Consumption]), "High", "Low")</f>
        <v>High</v>
      </c>
      <c r="T2387" t="s">
        <v>286</v>
      </c>
      <c r="U2387" t="b">
        <v>1</v>
      </c>
      <c r="V2387">
        <v>16</v>
      </c>
      <c r="W2387">
        <v>1</v>
      </c>
      <c r="X2387" t="s">
        <v>19</v>
      </c>
    </row>
    <row r="2388" spans="1:24" x14ac:dyDescent="0.3">
      <c r="A2388" s="1">
        <v>45624.263356481482</v>
      </c>
      <c r="B2388" s="1" t="str">
        <f>TEXT(sensor_data[[#This Row],[Timestamp]], "MMMM")</f>
        <v>November</v>
      </c>
      <c r="C23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88" s="2">
        <f>MONTH(sensor_data[[#This Row],[Timestamp]])</f>
        <v>11</v>
      </c>
      <c r="E2388" s="2">
        <f>DAY(sensor_data[[#This Row],[Timestamp]])</f>
        <v>28</v>
      </c>
      <c r="F2388" t="s">
        <v>448</v>
      </c>
      <c r="H2388">
        <v>70.599999999999994</v>
      </c>
      <c r="I2388">
        <v>59.9</v>
      </c>
      <c r="J2388" t="b">
        <v>1</v>
      </c>
      <c r="K2388">
        <v>3.5</v>
      </c>
      <c r="L2388" t="str">
        <f>IF(sensor_data[[#This Row],[HVAC Setting]]&lt;=2, "Low", IF(sensor_data[[#This Row],[HVAC Setting]]=3, "Normal", "High"))</f>
        <v>High</v>
      </c>
      <c r="O2388">
        <f>(sensor_data[[#This Row],[Energy Consumption]]-AVERAGE(sensor_data[Energy Consumption]))/_xlfn.STDEV.P(sensor_data[Energy Consumption])</f>
        <v>-0.24886299575285079</v>
      </c>
      <c r="P2388" t="str">
        <f>IF(ABS(sensor_data[[#This Row],[z_zcore]])&gt;3, "Outlier", "Normal")</f>
        <v>Normal</v>
      </c>
      <c r="Q2388">
        <f>AVERAGEIF(sensor_data[Unit ID], sensor_data[[#This Row],[Unit ID]], sensor_data[EC])</f>
        <v>16.980555555555554</v>
      </c>
      <c r="R2388">
        <f>IF(ISBLANK(sensor_data[[#This Row],[EC]]), sensor_data[[#This Row],[average]], sensor_data[[#This Row],[EC]])</f>
        <v>16.980555555555554</v>
      </c>
      <c r="S2388" t="str">
        <f>IF(sensor_data[[#This Row],[Filled Energy Consumption]]&gt;AVERAGE(sensor_data[Filled Energy Consumption]), "High", "Low")</f>
        <v>Low</v>
      </c>
      <c r="T2388" t="s">
        <v>394</v>
      </c>
      <c r="U2388" t="b">
        <v>1</v>
      </c>
      <c r="V2388">
        <v>16</v>
      </c>
      <c r="W2388">
        <v>1</v>
      </c>
      <c r="X2388" t="s">
        <v>19</v>
      </c>
    </row>
    <row r="2389" spans="1:24" x14ac:dyDescent="0.3">
      <c r="A2389" s="1">
        <v>45562.560219907406</v>
      </c>
      <c r="B2389" s="1" t="str">
        <f>TEXT(sensor_data[[#This Row],[Timestamp]], "MMMM")</f>
        <v>September</v>
      </c>
      <c r="C23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89" s="2">
        <f>MONTH(sensor_data[[#This Row],[Timestamp]])</f>
        <v>9</v>
      </c>
      <c r="E2389" s="2">
        <f>DAY(sensor_data[[#This Row],[Timestamp]])</f>
        <v>27</v>
      </c>
      <c r="F2389" t="s">
        <v>448</v>
      </c>
      <c r="H2389">
        <v>71.3</v>
      </c>
      <c r="I2389">
        <v>49.7</v>
      </c>
      <c r="J2389" t="b">
        <v>0</v>
      </c>
      <c r="K2389">
        <v>1</v>
      </c>
      <c r="L2389" t="str">
        <f>IF(sensor_data[[#This Row],[HVAC Setting]]&lt;=2, "Low", IF(sensor_data[[#This Row],[HVAC Setting]]=3, "Normal", "High"))</f>
        <v>Low</v>
      </c>
      <c r="M2389">
        <v>5</v>
      </c>
      <c r="N2389">
        <v>5</v>
      </c>
      <c r="O2389">
        <f>(sensor_data[[#This Row],[Energy Consumption]]-AVERAGE(sensor_data[Energy Consumption]))/_xlfn.STDEV.P(sensor_data[Energy Consumption])</f>
        <v>-0.19072140568551499</v>
      </c>
      <c r="P2389" t="str">
        <f>IF(ABS(sensor_data[[#This Row],[z_zcore]])&gt;3, "Outlier", "Normal")</f>
        <v>Normal</v>
      </c>
      <c r="Q2389">
        <f>AVERAGEIF(sensor_data[Unit ID], sensor_data[[#This Row],[Unit ID]], sensor_data[EC])</f>
        <v>16.980555555555554</v>
      </c>
      <c r="R2389">
        <f>IF(ISBLANK(sensor_data[[#This Row],[EC]]), sensor_data[[#This Row],[average]], sensor_data[[#This Row],[EC]])</f>
        <v>5</v>
      </c>
      <c r="S2389" t="str">
        <f>IF(sensor_data[[#This Row],[Filled Energy Consumption]]&gt;AVERAGE(sensor_data[Filled Energy Consumption]), "High", "Low")</f>
        <v>Low</v>
      </c>
      <c r="T2389" t="s">
        <v>31</v>
      </c>
      <c r="U2389" t="b">
        <v>0</v>
      </c>
      <c r="V2389">
        <v>1</v>
      </c>
      <c r="W2389">
        <v>0</v>
      </c>
      <c r="X2389" t="s">
        <v>19</v>
      </c>
    </row>
    <row r="2390" spans="1:24" x14ac:dyDescent="0.3">
      <c r="A2390" s="1">
        <v>45423.801724537036</v>
      </c>
      <c r="B2390" s="1" t="str">
        <f>TEXT(sensor_data[[#This Row],[Timestamp]], "MMMM")</f>
        <v>May</v>
      </c>
      <c r="C23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90" s="2">
        <f>MONTH(sensor_data[[#This Row],[Timestamp]])</f>
        <v>5</v>
      </c>
      <c r="E2390" s="2">
        <f>DAY(sensor_data[[#This Row],[Timestamp]])</f>
        <v>11</v>
      </c>
      <c r="F2390" t="s">
        <v>448</v>
      </c>
      <c r="H2390">
        <v>70.5</v>
      </c>
      <c r="I2390">
        <v>33.799999999999997</v>
      </c>
      <c r="J2390" t="b">
        <v>1</v>
      </c>
      <c r="K2390">
        <v>5</v>
      </c>
      <c r="L2390" t="str">
        <f>IF(sensor_data[[#This Row],[HVAC Setting]]&lt;=2, "Low", IF(sensor_data[[#This Row],[HVAC Setting]]=3, "Normal", "High"))</f>
        <v>High</v>
      </c>
      <c r="M2390">
        <v>31.41</v>
      </c>
      <c r="N2390">
        <v>31.41</v>
      </c>
      <c r="O2390">
        <f>(sensor_data[[#This Row],[Energy Consumption]]-AVERAGE(sensor_data[Energy Consumption]))/_xlfn.STDEV.P(sensor_data[Energy Consumption])</f>
        <v>0.11638247305015273</v>
      </c>
      <c r="P2390" t="str">
        <f>IF(ABS(sensor_data[[#This Row],[z_zcore]])&gt;3, "Outlier", "Normal")</f>
        <v>Normal</v>
      </c>
      <c r="Q2390">
        <f>AVERAGEIF(sensor_data[Unit ID], sensor_data[[#This Row],[Unit ID]], sensor_data[EC])</f>
        <v>16.980555555555554</v>
      </c>
      <c r="R2390">
        <f>IF(ISBLANK(sensor_data[[#This Row],[EC]]), sensor_data[[#This Row],[average]], sensor_data[[#This Row],[EC]])</f>
        <v>31.41</v>
      </c>
      <c r="S2390" t="str">
        <f>IF(sensor_data[[#This Row],[Filled Energy Consumption]]&gt;AVERAGE(sensor_data[Filled Energy Consumption]), "High", "Low")</f>
        <v>High</v>
      </c>
      <c r="T2390" t="s">
        <v>205</v>
      </c>
      <c r="U2390" t="b">
        <v>1</v>
      </c>
      <c r="V2390">
        <v>4</v>
      </c>
      <c r="W2390">
        <v>1</v>
      </c>
      <c r="X2390" t="s">
        <v>14</v>
      </c>
    </row>
    <row r="2391" spans="1:24" x14ac:dyDescent="0.3">
      <c r="A2391" s="1">
        <v>45365.70175925926</v>
      </c>
      <c r="B2391" s="1" t="str">
        <f>TEXT(sensor_data[[#This Row],[Timestamp]], "MMMM")</f>
        <v>March</v>
      </c>
      <c r="C23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91" s="2">
        <f>MONTH(sensor_data[[#This Row],[Timestamp]])</f>
        <v>3</v>
      </c>
      <c r="E2391" s="2">
        <f>DAY(sensor_data[[#This Row],[Timestamp]])</f>
        <v>14</v>
      </c>
      <c r="F2391" t="s">
        <v>448</v>
      </c>
      <c r="H2391">
        <v>63.6</v>
      </c>
      <c r="I2391">
        <v>47.8</v>
      </c>
      <c r="J2391" t="b">
        <v>0</v>
      </c>
      <c r="K2391">
        <v>1</v>
      </c>
      <c r="L2391" t="str">
        <f>IF(sensor_data[[#This Row],[HVAC Setting]]&lt;=2, "Low", IF(sensor_data[[#This Row],[HVAC Setting]]=3, "Normal", "High"))</f>
        <v>Low</v>
      </c>
      <c r="M2391">
        <v>6</v>
      </c>
      <c r="N2391">
        <v>6</v>
      </c>
      <c r="O2391">
        <f>(sensor_data[[#This Row],[Energy Consumption]]-AVERAGE(sensor_data[Energy Consumption]))/_xlfn.STDEV.P(sensor_data[Energy Consumption])</f>
        <v>-0.17909308767204782</v>
      </c>
      <c r="P2391" t="str">
        <f>IF(ABS(sensor_data[[#This Row],[z_zcore]])&gt;3, "Outlier", "Normal")</f>
        <v>Normal</v>
      </c>
      <c r="Q2391">
        <f>AVERAGEIF(sensor_data[Unit ID], sensor_data[[#This Row],[Unit ID]], sensor_data[EC])</f>
        <v>16.980555555555554</v>
      </c>
      <c r="R2391">
        <f>IF(ISBLANK(sensor_data[[#This Row],[EC]]), sensor_data[[#This Row],[average]], sensor_data[[#This Row],[EC]])</f>
        <v>6</v>
      </c>
      <c r="S2391" t="str">
        <f>IF(sensor_data[[#This Row],[Filled Energy Consumption]]&gt;AVERAGE(sensor_data[Filled Energy Consumption]), "High", "Low")</f>
        <v>Low</v>
      </c>
      <c r="T2391" t="s">
        <v>54</v>
      </c>
      <c r="U2391" t="b">
        <v>0</v>
      </c>
      <c r="V2391">
        <v>13</v>
      </c>
      <c r="W2391">
        <v>0</v>
      </c>
      <c r="X2391" t="s">
        <v>14</v>
      </c>
    </row>
    <row r="2392" spans="1:24" x14ac:dyDescent="0.3">
      <c r="A2392" s="1">
        <v>45622.312731481485</v>
      </c>
      <c r="B2392" s="1" t="str">
        <f>TEXT(sensor_data[[#This Row],[Timestamp]], "MMMM")</f>
        <v>November</v>
      </c>
      <c r="C23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92" s="2">
        <f>MONTH(sensor_data[[#This Row],[Timestamp]])</f>
        <v>11</v>
      </c>
      <c r="E2392" s="2">
        <f>DAY(sensor_data[[#This Row],[Timestamp]])</f>
        <v>26</v>
      </c>
      <c r="F2392" t="s">
        <v>448</v>
      </c>
      <c r="H2392">
        <v>62.5</v>
      </c>
      <c r="I2392">
        <v>45.1</v>
      </c>
      <c r="J2392" t="b">
        <v>0</v>
      </c>
      <c r="K2392">
        <v>2</v>
      </c>
      <c r="L2392" t="str">
        <f>IF(sensor_data[[#This Row],[HVAC Setting]]&lt;=2, "Low", IF(sensor_data[[#This Row],[HVAC Setting]]=3, "Normal", "High"))</f>
        <v>Low</v>
      </c>
      <c r="M2392">
        <v>10</v>
      </c>
      <c r="N2392">
        <v>10</v>
      </c>
      <c r="O2392">
        <f>(sensor_data[[#This Row],[Energy Consumption]]-AVERAGE(sensor_data[Energy Consumption]))/_xlfn.STDEV.P(sensor_data[Energy Consumption])</f>
        <v>-0.13257981561817916</v>
      </c>
      <c r="P2392" t="str">
        <f>IF(ABS(sensor_data[[#This Row],[z_zcore]])&gt;3, "Outlier", "Normal")</f>
        <v>Normal</v>
      </c>
      <c r="Q2392">
        <f>AVERAGEIF(sensor_data[Unit ID], sensor_data[[#This Row],[Unit ID]], sensor_data[EC])</f>
        <v>16.980555555555554</v>
      </c>
      <c r="R2392">
        <f>IF(ISBLANK(sensor_data[[#This Row],[EC]]), sensor_data[[#This Row],[average]], sensor_data[[#This Row],[EC]])</f>
        <v>10</v>
      </c>
      <c r="S2392" t="str">
        <f>IF(sensor_data[[#This Row],[Filled Energy Consumption]]&gt;AVERAGE(sensor_data[Filled Energy Consumption]), "High", "Low")</f>
        <v>Low</v>
      </c>
      <c r="T2392" t="s">
        <v>118</v>
      </c>
      <c r="U2392" t="b">
        <v>0</v>
      </c>
      <c r="V2392">
        <v>14</v>
      </c>
      <c r="W2392">
        <v>1</v>
      </c>
      <c r="X2392" t="s">
        <v>19</v>
      </c>
    </row>
    <row r="2393" spans="1:24" x14ac:dyDescent="0.3">
      <c r="A2393" s="1">
        <v>45501.574814814812</v>
      </c>
      <c r="B2393" s="1" t="str">
        <f>TEXT(sensor_data[[#This Row],[Timestamp]], "MMMM")</f>
        <v>July</v>
      </c>
      <c r="C23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93" s="2">
        <f>MONTH(sensor_data[[#This Row],[Timestamp]])</f>
        <v>7</v>
      </c>
      <c r="E2393" s="2">
        <f>DAY(sensor_data[[#This Row],[Timestamp]])</f>
        <v>28</v>
      </c>
      <c r="F2393" t="s">
        <v>448</v>
      </c>
      <c r="H2393">
        <v>89</v>
      </c>
      <c r="I2393">
        <v>62</v>
      </c>
      <c r="J2393" t="b">
        <v>1</v>
      </c>
      <c r="K2393">
        <v>4.5</v>
      </c>
      <c r="L2393" t="str">
        <f>IF(sensor_data[[#This Row],[HVAC Setting]]&lt;=2, "Low", IF(sensor_data[[#This Row],[HVAC Setting]]=3, "Normal", "High"))</f>
        <v>High</v>
      </c>
      <c r="M2393">
        <v>27.54</v>
      </c>
      <c r="N2393">
        <v>27.54</v>
      </c>
      <c r="O2393">
        <f>(sensor_data[[#This Row],[Energy Consumption]]-AVERAGE(sensor_data[Energy Consumption]))/_xlfn.STDEV.P(sensor_data[Energy Consumption])</f>
        <v>7.1380882338034815E-2</v>
      </c>
      <c r="P2393" t="str">
        <f>IF(ABS(sensor_data[[#This Row],[z_zcore]])&gt;3, "Outlier", "Normal")</f>
        <v>Normal</v>
      </c>
      <c r="Q2393">
        <f>AVERAGEIF(sensor_data[Unit ID], sensor_data[[#This Row],[Unit ID]], sensor_data[EC])</f>
        <v>16.980555555555554</v>
      </c>
      <c r="R2393">
        <f>IF(ISBLANK(sensor_data[[#This Row],[EC]]), sensor_data[[#This Row],[average]], sensor_data[[#This Row],[EC]])</f>
        <v>27.54</v>
      </c>
      <c r="S2393" t="str">
        <f>IF(sensor_data[[#This Row],[Filled Energy Consumption]]&gt;AVERAGE(sensor_data[Filled Energy Consumption]), "High", "Low")</f>
        <v>High</v>
      </c>
      <c r="T2393" t="s">
        <v>236</v>
      </c>
      <c r="U2393" t="b">
        <v>1</v>
      </c>
      <c r="V2393">
        <v>14</v>
      </c>
      <c r="W2393">
        <v>1</v>
      </c>
      <c r="X2393" t="s">
        <v>17</v>
      </c>
    </row>
    <row r="2394" spans="1:24" x14ac:dyDescent="0.3">
      <c r="A2394" s="1">
        <v>45543.534560185188</v>
      </c>
      <c r="B2394" s="1" t="str">
        <f>TEXT(sensor_data[[#This Row],[Timestamp]], "MMMM")</f>
        <v>September</v>
      </c>
      <c r="C23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394" s="2">
        <f>MONTH(sensor_data[[#This Row],[Timestamp]])</f>
        <v>9</v>
      </c>
      <c r="E2394" s="2">
        <f>DAY(sensor_data[[#This Row],[Timestamp]])</f>
        <v>8</v>
      </c>
      <c r="F2394" t="s">
        <v>448</v>
      </c>
      <c r="H2394">
        <v>60.2</v>
      </c>
      <c r="I2394">
        <v>38.1</v>
      </c>
      <c r="J2394" t="b">
        <v>1</v>
      </c>
      <c r="K2394">
        <v>2.5</v>
      </c>
      <c r="L2394" t="str">
        <f>IF(sensor_data[[#This Row],[HVAC Setting]]&lt;=2, "Low", IF(sensor_data[[#This Row],[HVAC Setting]]=3, "Normal", "High"))</f>
        <v>High</v>
      </c>
      <c r="M2394">
        <v>16.54</v>
      </c>
      <c r="N2394">
        <v>16.54</v>
      </c>
      <c r="O2394">
        <f>(sensor_data[[#This Row],[Energy Consumption]]-AVERAGE(sensor_data[Energy Consumption]))/_xlfn.STDEV.P(sensor_data[Energy Consumption])</f>
        <v>-5.6530615810103955E-2</v>
      </c>
      <c r="P2394" t="str">
        <f>IF(ABS(sensor_data[[#This Row],[z_zcore]])&gt;3, "Outlier", "Normal")</f>
        <v>Normal</v>
      </c>
      <c r="Q2394">
        <f>AVERAGEIF(sensor_data[Unit ID], sensor_data[[#This Row],[Unit ID]], sensor_data[EC])</f>
        <v>16.980555555555554</v>
      </c>
      <c r="R2394">
        <f>IF(ISBLANK(sensor_data[[#This Row],[EC]]), sensor_data[[#This Row],[average]], sensor_data[[#This Row],[EC]])</f>
        <v>16.54</v>
      </c>
      <c r="S2394" t="str">
        <f>IF(sensor_data[[#This Row],[Filled Energy Consumption]]&gt;AVERAGE(sensor_data[Filled Energy Consumption]), "High", "Low")</f>
        <v>Low</v>
      </c>
      <c r="T2394" t="s">
        <v>535</v>
      </c>
      <c r="U2394" t="b">
        <v>1</v>
      </c>
      <c r="V2394">
        <v>23</v>
      </c>
      <c r="W2394">
        <v>0</v>
      </c>
      <c r="X2394" t="s">
        <v>14</v>
      </c>
    </row>
    <row r="2395" spans="1:24" x14ac:dyDescent="0.3">
      <c r="A2395" s="1">
        <v>45459.303124999999</v>
      </c>
      <c r="B2395" s="1" t="str">
        <f>TEXT(sensor_data[[#This Row],[Timestamp]], "MMMM")</f>
        <v>June</v>
      </c>
      <c r="C23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395" s="2">
        <f>MONTH(sensor_data[[#This Row],[Timestamp]])</f>
        <v>6</v>
      </c>
      <c r="E2395" s="2">
        <f>DAY(sensor_data[[#This Row],[Timestamp]])</f>
        <v>16</v>
      </c>
      <c r="F2395" t="s">
        <v>448</v>
      </c>
      <c r="H2395">
        <v>100.7</v>
      </c>
      <c r="I2395">
        <v>40.299999999999997</v>
      </c>
      <c r="J2395" t="b">
        <v>1</v>
      </c>
      <c r="K2395">
        <v>3.5</v>
      </c>
      <c r="L2395" t="str">
        <f>IF(sensor_data[[#This Row],[HVAC Setting]]&lt;=2, "Low", IF(sensor_data[[#This Row],[HVAC Setting]]=3, "Normal", "High"))</f>
        <v>High</v>
      </c>
      <c r="M2395">
        <v>21.95</v>
      </c>
      <c r="N2395">
        <v>21.95</v>
      </c>
      <c r="O2395">
        <f>(sensor_data[[#This Row],[Energy Consumption]]-AVERAGE(sensor_data[Energy Consumption]))/_xlfn.STDEV.P(sensor_data[Energy Consumption])</f>
        <v>6.3785846427533857E-3</v>
      </c>
      <c r="P2395" t="str">
        <f>IF(ABS(sensor_data[[#This Row],[z_zcore]])&gt;3, "Outlier", "Normal")</f>
        <v>Normal</v>
      </c>
      <c r="Q2395">
        <f>AVERAGEIF(sensor_data[Unit ID], sensor_data[[#This Row],[Unit ID]], sensor_data[EC])</f>
        <v>16.980555555555554</v>
      </c>
      <c r="R2395">
        <f>IF(ISBLANK(sensor_data[[#This Row],[EC]]), sensor_data[[#This Row],[average]], sensor_data[[#This Row],[EC]])</f>
        <v>21.95</v>
      </c>
      <c r="S2395" t="str">
        <f>IF(sensor_data[[#This Row],[Filled Energy Consumption]]&gt;AVERAGE(sensor_data[Filled Energy Consumption]), "High", "Low")</f>
        <v>High</v>
      </c>
      <c r="T2395" t="s">
        <v>424</v>
      </c>
      <c r="U2395" t="b">
        <v>1</v>
      </c>
      <c r="V2395">
        <v>14</v>
      </c>
      <c r="W2395">
        <v>1</v>
      </c>
      <c r="X2395" t="s">
        <v>14</v>
      </c>
    </row>
    <row r="2396" spans="1:24" x14ac:dyDescent="0.3">
      <c r="A2396" s="1">
        <v>45458.990405092591</v>
      </c>
      <c r="B2396" s="1" t="str">
        <f>TEXT(sensor_data[[#This Row],[Timestamp]], "MMMM")</f>
        <v>June</v>
      </c>
      <c r="C23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96" s="2">
        <f>MONTH(sensor_data[[#This Row],[Timestamp]])</f>
        <v>6</v>
      </c>
      <c r="E2396" s="2">
        <f>DAY(sensor_data[[#This Row],[Timestamp]])</f>
        <v>15</v>
      </c>
      <c r="F2396" t="s">
        <v>448</v>
      </c>
      <c r="H2396">
        <v>96.3</v>
      </c>
      <c r="I2396">
        <v>40.200000000000003</v>
      </c>
      <c r="J2396" t="b">
        <v>1</v>
      </c>
      <c r="K2396">
        <v>5</v>
      </c>
      <c r="L2396" t="str">
        <f>IF(sensor_data[[#This Row],[HVAC Setting]]&lt;=2, "Low", IF(sensor_data[[#This Row],[HVAC Setting]]=3, "Normal", "High"))</f>
        <v>High</v>
      </c>
      <c r="O2396">
        <f>(sensor_data[[#This Row],[Energy Consumption]]-AVERAGE(sensor_data[Energy Consumption]))/_xlfn.STDEV.P(sensor_data[Energy Consumption])</f>
        <v>-0.24886299575285079</v>
      </c>
      <c r="P2396" t="str">
        <f>IF(ABS(sensor_data[[#This Row],[z_zcore]])&gt;3, "Outlier", "Normal")</f>
        <v>Normal</v>
      </c>
      <c r="Q2396">
        <f>AVERAGEIF(sensor_data[Unit ID], sensor_data[[#This Row],[Unit ID]], sensor_data[EC])</f>
        <v>16.980555555555554</v>
      </c>
      <c r="R2396">
        <f>IF(ISBLANK(sensor_data[[#This Row],[EC]]), sensor_data[[#This Row],[average]], sensor_data[[#This Row],[EC]])</f>
        <v>16.980555555555554</v>
      </c>
      <c r="S2396" t="str">
        <f>IF(sensor_data[[#This Row],[Filled Energy Consumption]]&gt;AVERAGE(sensor_data[Filled Energy Consumption]), "High", "Low")</f>
        <v>Low</v>
      </c>
      <c r="T2396" t="s">
        <v>56</v>
      </c>
      <c r="U2396" t="b">
        <v>1</v>
      </c>
      <c r="V2396">
        <v>17</v>
      </c>
      <c r="W2396">
        <v>1</v>
      </c>
      <c r="X2396" t="s">
        <v>19</v>
      </c>
    </row>
    <row r="2397" spans="1:24" x14ac:dyDescent="0.3">
      <c r="A2397" s="1">
        <v>45393.054027777776</v>
      </c>
      <c r="B2397" s="1" t="str">
        <f>TEXT(sensor_data[[#This Row],[Timestamp]], "MMMM")</f>
        <v>April</v>
      </c>
      <c r="C23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97" s="2">
        <f>MONTH(sensor_data[[#This Row],[Timestamp]])</f>
        <v>4</v>
      </c>
      <c r="E2397" s="2">
        <f>DAY(sensor_data[[#This Row],[Timestamp]])</f>
        <v>11</v>
      </c>
      <c r="F2397" t="s">
        <v>448</v>
      </c>
      <c r="H2397">
        <v>61.6</v>
      </c>
      <c r="I2397">
        <v>32.9</v>
      </c>
      <c r="J2397" t="b">
        <v>0</v>
      </c>
      <c r="K2397">
        <v>2</v>
      </c>
      <c r="L2397" t="str">
        <f>IF(sensor_data[[#This Row],[HVAC Setting]]&lt;=2, "Low", IF(sensor_data[[#This Row],[HVAC Setting]]=3, "Normal", "High"))</f>
        <v>Low</v>
      </c>
      <c r="M2397">
        <v>10</v>
      </c>
      <c r="N2397">
        <v>10</v>
      </c>
      <c r="O2397">
        <f>(sensor_data[[#This Row],[Energy Consumption]]-AVERAGE(sensor_data[Energy Consumption]))/_xlfn.STDEV.P(sensor_data[Energy Consumption])</f>
        <v>-0.13257981561817916</v>
      </c>
      <c r="P2397" t="str">
        <f>IF(ABS(sensor_data[[#This Row],[z_zcore]])&gt;3, "Outlier", "Normal")</f>
        <v>Normal</v>
      </c>
      <c r="Q2397">
        <f>AVERAGEIF(sensor_data[Unit ID], sensor_data[[#This Row],[Unit ID]], sensor_data[EC])</f>
        <v>16.980555555555554</v>
      </c>
      <c r="R2397">
        <f>IF(ISBLANK(sensor_data[[#This Row],[EC]]), sensor_data[[#This Row],[average]], sensor_data[[#This Row],[EC]])</f>
        <v>10</v>
      </c>
      <c r="S2397" t="str">
        <f>IF(sensor_data[[#This Row],[Filled Energy Consumption]]&gt;AVERAGE(sensor_data[Filled Energy Consumption]), "High", "Low")</f>
        <v>Low</v>
      </c>
      <c r="T2397" t="s">
        <v>43</v>
      </c>
      <c r="U2397" t="b">
        <v>0</v>
      </c>
      <c r="V2397">
        <v>10</v>
      </c>
      <c r="W2397">
        <v>1</v>
      </c>
      <c r="X2397" t="s">
        <v>19</v>
      </c>
    </row>
    <row r="2398" spans="1:24" x14ac:dyDescent="0.3">
      <c r="A2398" s="1">
        <v>45483.184583333335</v>
      </c>
      <c r="B2398" s="1" t="str">
        <f>TEXT(sensor_data[[#This Row],[Timestamp]], "MMMM")</f>
        <v>July</v>
      </c>
      <c r="C23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398" s="2">
        <f>MONTH(sensor_data[[#This Row],[Timestamp]])</f>
        <v>7</v>
      </c>
      <c r="E2398" s="2">
        <f>DAY(sensor_data[[#This Row],[Timestamp]])</f>
        <v>10</v>
      </c>
      <c r="F2398" t="s">
        <v>448</v>
      </c>
      <c r="H2398">
        <v>95.1</v>
      </c>
      <c r="I2398">
        <v>48.5</v>
      </c>
      <c r="J2398" t="b">
        <v>1</v>
      </c>
      <c r="K2398">
        <v>3</v>
      </c>
      <c r="L2398" t="str">
        <f>IF(sensor_data[[#This Row],[HVAC Setting]]&lt;=2, "Low", IF(sensor_data[[#This Row],[HVAC Setting]]=3, "Normal", "High"))</f>
        <v>Normal</v>
      </c>
      <c r="M2398">
        <v>18.54</v>
      </c>
      <c r="N2398">
        <v>18.54</v>
      </c>
      <c r="O2398">
        <f>(sensor_data[[#This Row],[Energy Consumption]]-AVERAGE(sensor_data[Energy Consumption]))/_xlfn.STDEV.P(sensor_data[Energy Consumption])</f>
        <v>-3.3273979783169635E-2</v>
      </c>
      <c r="P2398" t="str">
        <f>IF(ABS(sensor_data[[#This Row],[z_zcore]])&gt;3, "Outlier", "Normal")</f>
        <v>Normal</v>
      </c>
      <c r="Q2398">
        <f>AVERAGEIF(sensor_data[Unit ID], sensor_data[[#This Row],[Unit ID]], sensor_data[EC])</f>
        <v>16.980555555555554</v>
      </c>
      <c r="R2398">
        <f>IF(ISBLANK(sensor_data[[#This Row],[EC]]), sensor_data[[#This Row],[average]], sensor_data[[#This Row],[EC]])</f>
        <v>18.54</v>
      </c>
      <c r="S2398" t="str">
        <f>IF(sensor_data[[#This Row],[Filled Energy Consumption]]&gt;AVERAGE(sensor_data[Filled Energy Consumption]), "High", "Low")</f>
        <v>High</v>
      </c>
      <c r="T2398" t="s">
        <v>352</v>
      </c>
      <c r="U2398" t="b">
        <v>1</v>
      </c>
      <c r="V2398">
        <v>21</v>
      </c>
      <c r="W2398">
        <v>1</v>
      </c>
      <c r="X2398" t="s">
        <v>14</v>
      </c>
    </row>
    <row r="2399" spans="1:24" x14ac:dyDescent="0.3">
      <c r="A2399" s="1">
        <v>45449.832245370373</v>
      </c>
      <c r="B2399" s="1" t="str">
        <f>TEXT(sensor_data[[#This Row],[Timestamp]], "MMMM")</f>
        <v>June</v>
      </c>
      <c r="C23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399" s="2">
        <f>MONTH(sensor_data[[#This Row],[Timestamp]])</f>
        <v>6</v>
      </c>
      <c r="E2399" s="2">
        <f>DAY(sensor_data[[#This Row],[Timestamp]])</f>
        <v>6</v>
      </c>
      <c r="F2399" t="s">
        <v>448</v>
      </c>
      <c r="H2399">
        <v>96.3</v>
      </c>
      <c r="I2399">
        <v>51.8</v>
      </c>
      <c r="J2399" t="b">
        <v>1</v>
      </c>
      <c r="K2399">
        <v>4</v>
      </c>
      <c r="L2399" t="str">
        <f>IF(sensor_data[[#This Row],[HVAC Setting]]&lt;=2, "Low", IF(sensor_data[[#This Row],[HVAC Setting]]=3, "Normal", "High"))</f>
        <v>High</v>
      </c>
      <c r="M2399">
        <v>26.63</v>
      </c>
      <c r="N2399">
        <v>26.63</v>
      </c>
      <c r="O2399">
        <f>(sensor_data[[#This Row],[Energy Consumption]]-AVERAGE(sensor_data[Energy Consumption]))/_xlfn.STDEV.P(sensor_data[Energy Consumption])</f>
        <v>6.0799112945779693E-2</v>
      </c>
      <c r="P2399" t="str">
        <f>IF(ABS(sensor_data[[#This Row],[z_zcore]])&gt;3, "Outlier", "Normal")</f>
        <v>Normal</v>
      </c>
      <c r="Q2399">
        <f>AVERAGEIF(sensor_data[Unit ID], sensor_data[[#This Row],[Unit ID]], sensor_data[EC])</f>
        <v>16.980555555555554</v>
      </c>
      <c r="R2399">
        <f>IF(ISBLANK(sensor_data[[#This Row],[EC]]), sensor_data[[#This Row],[average]], sensor_data[[#This Row],[EC]])</f>
        <v>26.63</v>
      </c>
      <c r="S2399" t="str">
        <f>IF(sensor_data[[#This Row],[Filled Energy Consumption]]&gt;AVERAGE(sensor_data[Filled Energy Consumption]), "High", "Low")</f>
        <v>High</v>
      </c>
      <c r="T2399" t="s">
        <v>339</v>
      </c>
      <c r="U2399" t="b">
        <v>1</v>
      </c>
      <c r="V2399">
        <v>7</v>
      </c>
      <c r="W2399">
        <v>1</v>
      </c>
      <c r="X2399" t="s">
        <v>17</v>
      </c>
    </row>
    <row r="2400" spans="1:24" x14ac:dyDescent="0.3">
      <c r="A2400" s="1">
        <v>45511.183657407404</v>
      </c>
      <c r="B2400" s="1" t="str">
        <f>TEXT(sensor_data[[#This Row],[Timestamp]], "MMMM")</f>
        <v>August</v>
      </c>
      <c r="C24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00" s="2">
        <f>MONTH(sensor_data[[#This Row],[Timestamp]])</f>
        <v>8</v>
      </c>
      <c r="E2400" s="2">
        <f>DAY(sensor_data[[#This Row],[Timestamp]])</f>
        <v>7</v>
      </c>
      <c r="F2400" t="s">
        <v>448</v>
      </c>
      <c r="H2400">
        <v>83.1</v>
      </c>
      <c r="I2400">
        <v>50.1</v>
      </c>
      <c r="J2400" t="b">
        <v>0</v>
      </c>
      <c r="K2400">
        <v>2</v>
      </c>
      <c r="L2400" t="str">
        <f>IF(sensor_data[[#This Row],[HVAC Setting]]&lt;=2, "Low", IF(sensor_data[[#This Row],[HVAC Setting]]=3, "Normal", "High"))</f>
        <v>Low</v>
      </c>
      <c r="M2400">
        <v>10</v>
      </c>
      <c r="N2400">
        <v>10</v>
      </c>
      <c r="O2400">
        <f>(sensor_data[[#This Row],[Energy Consumption]]-AVERAGE(sensor_data[Energy Consumption]))/_xlfn.STDEV.P(sensor_data[Energy Consumption])</f>
        <v>-0.13257981561817916</v>
      </c>
      <c r="P2400" t="str">
        <f>IF(ABS(sensor_data[[#This Row],[z_zcore]])&gt;3, "Outlier", "Normal")</f>
        <v>Normal</v>
      </c>
      <c r="Q2400">
        <f>AVERAGEIF(sensor_data[Unit ID], sensor_data[[#This Row],[Unit ID]], sensor_data[EC])</f>
        <v>16.980555555555554</v>
      </c>
      <c r="R2400">
        <f>IF(ISBLANK(sensor_data[[#This Row],[EC]]), sensor_data[[#This Row],[average]], sensor_data[[#This Row],[EC]])</f>
        <v>10</v>
      </c>
      <c r="S2400" t="str">
        <f>IF(sensor_data[[#This Row],[Filled Energy Consumption]]&gt;AVERAGE(sensor_data[Filled Energy Consumption]), "High", "Low")</f>
        <v>Low</v>
      </c>
      <c r="T2400" t="s">
        <v>369</v>
      </c>
      <c r="U2400" t="b">
        <v>0</v>
      </c>
      <c r="V2400">
        <v>10</v>
      </c>
      <c r="W2400">
        <v>0</v>
      </c>
      <c r="X2400" t="s">
        <v>19</v>
      </c>
    </row>
    <row r="2401" spans="1:24" x14ac:dyDescent="0.3">
      <c r="A2401" s="1">
        <v>45313.326319444444</v>
      </c>
      <c r="B2401" s="1" t="str">
        <f>TEXT(sensor_data[[#This Row],[Timestamp]], "MMMM")</f>
        <v>January</v>
      </c>
      <c r="C24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01" s="2">
        <f>MONTH(sensor_data[[#This Row],[Timestamp]])</f>
        <v>1</v>
      </c>
      <c r="E2401" s="2">
        <f>DAY(sensor_data[[#This Row],[Timestamp]])</f>
        <v>22</v>
      </c>
      <c r="F2401" t="s">
        <v>448</v>
      </c>
      <c r="H2401">
        <v>52.4</v>
      </c>
      <c r="I2401">
        <v>37.799999999999997</v>
      </c>
      <c r="J2401" t="b">
        <v>1</v>
      </c>
      <c r="K2401">
        <v>4</v>
      </c>
      <c r="L2401" t="str">
        <f>IF(sensor_data[[#This Row],[HVAC Setting]]&lt;=2, "Low", IF(sensor_data[[#This Row],[HVAC Setting]]=3, "Normal", "High"))</f>
        <v>High</v>
      </c>
      <c r="M2401">
        <v>22.03</v>
      </c>
      <c r="N2401">
        <v>22.03</v>
      </c>
      <c r="O2401">
        <f>(sensor_data[[#This Row],[Energy Consumption]]-AVERAGE(sensor_data[Energy Consumption]))/_xlfn.STDEV.P(sensor_data[Energy Consumption])</f>
        <v>7.3088500838307804E-3</v>
      </c>
      <c r="P2401" t="str">
        <f>IF(ABS(sensor_data[[#This Row],[z_zcore]])&gt;3, "Outlier", "Normal")</f>
        <v>Normal</v>
      </c>
      <c r="Q2401">
        <f>AVERAGEIF(sensor_data[Unit ID], sensor_data[[#This Row],[Unit ID]], sensor_data[EC])</f>
        <v>16.980555555555554</v>
      </c>
      <c r="R2401">
        <f>IF(ISBLANK(sensor_data[[#This Row],[EC]]), sensor_data[[#This Row],[average]], sensor_data[[#This Row],[EC]])</f>
        <v>22.03</v>
      </c>
      <c r="S2401" t="str">
        <f>IF(sensor_data[[#This Row],[Filled Energy Consumption]]&gt;AVERAGE(sensor_data[Filled Energy Consumption]), "High", "Low")</f>
        <v>High</v>
      </c>
      <c r="T2401" t="s">
        <v>501</v>
      </c>
      <c r="U2401" t="b">
        <v>1</v>
      </c>
      <c r="V2401">
        <v>10</v>
      </c>
      <c r="W2401">
        <v>1</v>
      </c>
      <c r="X2401" t="s">
        <v>19</v>
      </c>
    </row>
    <row r="2402" spans="1:24" x14ac:dyDescent="0.3">
      <c r="A2402" s="1">
        <v>45575.419293981482</v>
      </c>
      <c r="B2402" s="1" t="str">
        <f>TEXT(sensor_data[[#This Row],[Timestamp]], "MMMM")</f>
        <v>October</v>
      </c>
      <c r="C24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02" s="2">
        <f>MONTH(sensor_data[[#This Row],[Timestamp]])</f>
        <v>10</v>
      </c>
      <c r="E2402" s="2">
        <f>DAY(sensor_data[[#This Row],[Timestamp]])</f>
        <v>10</v>
      </c>
      <c r="F2402" t="s">
        <v>610</v>
      </c>
      <c r="H2402">
        <v>61.7</v>
      </c>
      <c r="I2402">
        <v>43.7</v>
      </c>
      <c r="J2402" t="b">
        <v>0</v>
      </c>
      <c r="K2402">
        <v>2</v>
      </c>
      <c r="L2402" t="str">
        <f>IF(sensor_data[[#This Row],[HVAC Setting]]&lt;=2, "Low", IF(sensor_data[[#This Row],[HVAC Setting]]=3, "Normal", "High"))</f>
        <v>Low</v>
      </c>
      <c r="M2402">
        <v>10</v>
      </c>
      <c r="N2402">
        <v>10</v>
      </c>
      <c r="O2402">
        <f>(sensor_data[[#This Row],[Energy Consumption]]-AVERAGE(sensor_data[Energy Consumption]))/_xlfn.STDEV.P(sensor_data[Energy Consumption])</f>
        <v>-0.13257981561817916</v>
      </c>
      <c r="P2402" t="str">
        <f>IF(ABS(sensor_data[[#This Row],[z_zcore]])&gt;3, "Outlier", "Normal")</f>
        <v>Normal</v>
      </c>
      <c r="Q2402">
        <f>AVERAGEIF(sensor_data[Unit ID], sensor_data[[#This Row],[Unit ID]], sensor_data[EC])</f>
        <v>15.639444444444443</v>
      </c>
      <c r="R2402">
        <f>IF(ISBLANK(sensor_data[[#This Row],[EC]]), sensor_data[[#This Row],[average]], sensor_data[[#This Row],[EC]])</f>
        <v>10</v>
      </c>
      <c r="S2402" t="str">
        <f>IF(sensor_data[[#This Row],[Filled Energy Consumption]]&gt;AVERAGE(sensor_data[Filled Energy Consumption]), "High", "Low")</f>
        <v>Low</v>
      </c>
      <c r="T2402" t="s">
        <v>360</v>
      </c>
      <c r="U2402" t="b">
        <v>0</v>
      </c>
      <c r="V2402">
        <v>9</v>
      </c>
      <c r="W2402">
        <v>0</v>
      </c>
      <c r="X2402" t="s">
        <v>19</v>
      </c>
    </row>
    <row r="2403" spans="1:24" x14ac:dyDescent="0.3">
      <c r="A2403" s="1">
        <v>45401.170613425929</v>
      </c>
      <c r="B2403" s="1" t="str">
        <f>TEXT(sensor_data[[#This Row],[Timestamp]], "MMMM")</f>
        <v>April</v>
      </c>
      <c r="C24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03" s="2">
        <f>MONTH(sensor_data[[#This Row],[Timestamp]])</f>
        <v>4</v>
      </c>
      <c r="E2403" s="2">
        <f>DAY(sensor_data[[#This Row],[Timestamp]])</f>
        <v>19</v>
      </c>
      <c r="F2403" t="s">
        <v>610</v>
      </c>
      <c r="H2403">
        <v>77.3</v>
      </c>
      <c r="I2403">
        <v>43.6</v>
      </c>
      <c r="J2403" t="b">
        <v>0</v>
      </c>
      <c r="K2403">
        <v>2</v>
      </c>
      <c r="L2403" t="str">
        <f>IF(sensor_data[[#This Row],[HVAC Setting]]&lt;=2, "Low", IF(sensor_data[[#This Row],[HVAC Setting]]=3, "Normal", "High"))</f>
        <v>Low</v>
      </c>
      <c r="M2403">
        <v>11</v>
      </c>
      <c r="N2403">
        <v>11</v>
      </c>
      <c r="O2403">
        <f>(sensor_data[[#This Row],[Energy Consumption]]-AVERAGE(sensor_data[Energy Consumption]))/_xlfn.STDEV.P(sensor_data[Energy Consumption])</f>
        <v>-0.12095149760471202</v>
      </c>
      <c r="P2403" t="str">
        <f>IF(ABS(sensor_data[[#This Row],[z_zcore]])&gt;3, "Outlier", "Normal")</f>
        <v>Normal</v>
      </c>
      <c r="Q2403">
        <f>AVERAGEIF(sensor_data[Unit ID], sensor_data[[#This Row],[Unit ID]], sensor_data[EC])</f>
        <v>15.639444444444443</v>
      </c>
      <c r="R2403">
        <f>IF(ISBLANK(sensor_data[[#This Row],[EC]]), sensor_data[[#This Row],[average]], sensor_data[[#This Row],[EC]])</f>
        <v>11</v>
      </c>
      <c r="S2403" t="str">
        <f>IF(sensor_data[[#This Row],[Filled Energy Consumption]]&gt;AVERAGE(sensor_data[Filled Energy Consumption]), "High", "Low")</f>
        <v>Low</v>
      </c>
      <c r="T2403" t="s">
        <v>172</v>
      </c>
      <c r="U2403" t="b">
        <v>0</v>
      </c>
      <c r="V2403">
        <v>17</v>
      </c>
      <c r="W2403">
        <v>0</v>
      </c>
      <c r="X2403" t="s">
        <v>14</v>
      </c>
    </row>
    <row r="2404" spans="1:24" x14ac:dyDescent="0.3">
      <c r="A2404" s="1">
        <v>45640.427997685183</v>
      </c>
      <c r="B2404" s="1" t="str">
        <f>TEXT(sensor_data[[#This Row],[Timestamp]], "MMMM")</f>
        <v>December</v>
      </c>
      <c r="C24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04" s="2">
        <f>MONTH(sensor_data[[#This Row],[Timestamp]])</f>
        <v>12</v>
      </c>
      <c r="E2404" s="2">
        <f>DAY(sensor_data[[#This Row],[Timestamp]])</f>
        <v>14</v>
      </c>
      <c r="F2404" t="s">
        <v>610</v>
      </c>
      <c r="H2404">
        <v>58.7</v>
      </c>
      <c r="I2404">
        <v>36.6</v>
      </c>
      <c r="J2404" t="b">
        <v>1</v>
      </c>
      <c r="K2404">
        <v>4.5</v>
      </c>
      <c r="L2404" t="str">
        <f>IF(sensor_data[[#This Row],[HVAC Setting]]&lt;=2, "Low", IF(sensor_data[[#This Row],[HVAC Setting]]=3, "Normal", "High"))</f>
        <v>High</v>
      </c>
      <c r="O2404">
        <f>(sensor_data[[#This Row],[Energy Consumption]]-AVERAGE(sensor_data[Energy Consumption]))/_xlfn.STDEV.P(sensor_data[Energy Consumption])</f>
        <v>-0.24886299575285079</v>
      </c>
      <c r="P2404" t="str">
        <f>IF(ABS(sensor_data[[#This Row],[z_zcore]])&gt;3, "Outlier", "Normal")</f>
        <v>Normal</v>
      </c>
      <c r="Q2404">
        <f>AVERAGEIF(sensor_data[Unit ID], sensor_data[[#This Row],[Unit ID]], sensor_data[EC])</f>
        <v>15.639444444444443</v>
      </c>
      <c r="R2404">
        <f>IF(ISBLANK(sensor_data[[#This Row],[EC]]), sensor_data[[#This Row],[average]], sensor_data[[#This Row],[EC]])</f>
        <v>15.639444444444443</v>
      </c>
      <c r="S2404" t="str">
        <f>IF(sensor_data[[#This Row],[Filled Energy Consumption]]&gt;AVERAGE(sensor_data[Filled Energy Consumption]), "High", "Low")</f>
        <v>Low</v>
      </c>
      <c r="T2404" t="s">
        <v>350</v>
      </c>
      <c r="U2404" t="b">
        <v>1</v>
      </c>
      <c r="V2404">
        <v>10</v>
      </c>
      <c r="W2404">
        <v>1</v>
      </c>
      <c r="X2404" t="s">
        <v>14</v>
      </c>
    </row>
    <row r="2405" spans="1:24" x14ac:dyDescent="0.3">
      <c r="A2405" s="1">
        <v>45319.683321759258</v>
      </c>
      <c r="B2405" s="1" t="str">
        <f>TEXT(sensor_data[[#This Row],[Timestamp]], "MMMM")</f>
        <v>January</v>
      </c>
      <c r="C24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05" s="2">
        <f>MONTH(sensor_data[[#This Row],[Timestamp]])</f>
        <v>1</v>
      </c>
      <c r="E2405" s="2">
        <f>DAY(sensor_data[[#This Row],[Timestamp]])</f>
        <v>28</v>
      </c>
      <c r="F2405" t="s">
        <v>610</v>
      </c>
      <c r="H2405">
        <v>50.7</v>
      </c>
      <c r="I2405">
        <v>34.4</v>
      </c>
      <c r="J2405" t="b">
        <v>1</v>
      </c>
      <c r="K2405">
        <v>3.5</v>
      </c>
      <c r="L2405" t="str">
        <f>IF(sensor_data[[#This Row],[HVAC Setting]]&lt;=2, "Low", IF(sensor_data[[#This Row],[HVAC Setting]]=3, "Normal", "High"))</f>
        <v>High</v>
      </c>
      <c r="M2405">
        <v>21.07</v>
      </c>
      <c r="N2405">
        <v>21.07</v>
      </c>
      <c r="O2405">
        <f>(sensor_data[[#This Row],[Energy Consumption]]-AVERAGE(sensor_data[Energy Consumption]))/_xlfn.STDEV.P(sensor_data[Energy Consumption])</f>
        <v>-3.854335209097704E-3</v>
      </c>
      <c r="P2405" t="str">
        <f>IF(ABS(sensor_data[[#This Row],[z_zcore]])&gt;3, "Outlier", "Normal")</f>
        <v>Normal</v>
      </c>
      <c r="Q2405">
        <f>AVERAGEIF(sensor_data[Unit ID], sensor_data[[#This Row],[Unit ID]], sensor_data[EC])</f>
        <v>15.639444444444443</v>
      </c>
      <c r="R2405">
        <f>IF(ISBLANK(sensor_data[[#This Row],[EC]]), sensor_data[[#This Row],[average]], sensor_data[[#This Row],[EC]])</f>
        <v>21.07</v>
      </c>
      <c r="S2405" t="str">
        <f>IF(sensor_data[[#This Row],[Filled Energy Consumption]]&gt;AVERAGE(sensor_data[Filled Energy Consumption]), "High", "Low")</f>
        <v>High</v>
      </c>
      <c r="T2405" t="s">
        <v>199</v>
      </c>
      <c r="U2405" t="b">
        <v>1</v>
      </c>
      <c r="V2405">
        <v>2</v>
      </c>
      <c r="W2405">
        <v>1</v>
      </c>
      <c r="X2405" t="s">
        <v>17</v>
      </c>
    </row>
    <row r="2406" spans="1:24" x14ac:dyDescent="0.3">
      <c r="A2406" s="1">
        <v>45468.505578703705</v>
      </c>
      <c r="B2406" s="1" t="str">
        <f>TEXT(sensor_data[[#This Row],[Timestamp]], "MMMM")</f>
        <v>June</v>
      </c>
      <c r="C24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06" s="2">
        <f>MONTH(sensor_data[[#This Row],[Timestamp]])</f>
        <v>6</v>
      </c>
      <c r="E2406" s="2">
        <f>DAY(sensor_data[[#This Row],[Timestamp]])</f>
        <v>25</v>
      </c>
      <c r="F2406" t="s">
        <v>610</v>
      </c>
      <c r="H2406">
        <v>81.599999999999994</v>
      </c>
      <c r="I2406">
        <v>48.9</v>
      </c>
      <c r="J2406" t="b">
        <v>0</v>
      </c>
      <c r="K2406">
        <v>2</v>
      </c>
      <c r="L2406" t="str">
        <f>IF(sensor_data[[#This Row],[HVAC Setting]]&lt;=2, "Low", IF(sensor_data[[#This Row],[HVAC Setting]]=3, "Normal", "High"))</f>
        <v>Low</v>
      </c>
      <c r="O2406">
        <f>(sensor_data[[#This Row],[Energy Consumption]]-AVERAGE(sensor_data[Energy Consumption]))/_xlfn.STDEV.P(sensor_data[Energy Consumption])</f>
        <v>-0.24886299575285079</v>
      </c>
      <c r="P2406" t="str">
        <f>IF(ABS(sensor_data[[#This Row],[z_zcore]])&gt;3, "Outlier", "Normal")</f>
        <v>Normal</v>
      </c>
      <c r="Q2406">
        <f>AVERAGEIF(sensor_data[Unit ID], sensor_data[[#This Row],[Unit ID]], sensor_data[EC])</f>
        <v>15.639444444444443</v>
      </c>
      <c r="R2406">
        <f>IF(ISBLANK(sensor_data[[#This Row],[EC]]), sensor_data[[#This Row],[average]], sensor_data[[#This Row],[EC]])</f>
        <v>15.639444444444443</v>
      </c>
      <c r="S2406" t="str">
        <f>IF(sensor_data[[#This Row],[Filled Energy Consumption]]&gt;AVERAGE(sensor_data[Filled Energy Consumption]), "High", "Low")</f>
        <v>Low</v>
      </c>
      <c r="T2406" t="s">
        <v>154</v>
      </c>
      <c r="U2406" t="b">
        <v>0</v>
      </c>
      <c r="V2406">
        <v>7</v>
      </c>
      <c r="W2406">
        <v>1</v>
      </c>
      <c r="X2406" t="s">
        <v>19</v>
      </c>
    </row>
    <row r="2407" spans="1:24" x14ac:dyDescent="0.3">
      <c r="A2407" s="1">
        <v>45367.543703703705</v>
      </c>
      <c r="B2407" s="1" t="str">
        <f>TEXT(sensor_data[[#This Row],[Timestamp]], "MMMM")</f>
        <v>March</v>
      </c>
      <c r="C24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07" s="2">
        <f>MONTH(sensor_data[[#This Row],[Timestamp]])</f>
        <v>3</v>
      </c>
      <c r="E2407" s="2">
        <f>DAY(sensor_data[[#This Row],[Timestamp]])</f>
        <v>16</v>
      </c>
      <c r="F2407" t="s">
        <v>610</v>
      </c>
      <c r="H2407">
        <v>76.099999999999994</v>
      </c>
      <c r="I2407">
        <v>46.8</v>
      </c>
      <c r="J2407" t="b">
        <v>1</v>
      </c>
      <c r="K2407">
        <v>2.5</v>
      </c>
      <c r="L2407" t="str">
        <f>IF(sensor_data[[#This Row],[HVAC Setting]]&lt;=2, "Low", IF(sensor_data[[#This Row],[HVAC Setting]]=3, "Normal", "High"))</f>
        <v>High</v>
      </c>
      <c r="M2407">
        <v>14.86</v>
      </c>
      <c r="N2407">
        <v>14.86</v>
      </c>
      <c r="O2407">
        <f>(sensor_data[[#This Row],[Energy Consumption]]-AVERAGE(sensor_data[Energy Consumption]))/_xlfn.STDEV.P(sensor_data[Energy Consumption])</f>
        <v>-7.6066190072728787E-2</v>
      </c>
      <c r="P2407" t="str">
        <f>IF(ABS(sensor_data[[#This Row],[z_zcore]])&gt;3, "Outlier", "Normal")</f>
        <v>Normal</v>
      </c>
      <c r="Q2407">
        <f>AVERAGEIF(sensor_data[Unit ID], sensor_data[[#This Row],[Unit ID]], sensor_data[EC])</f>
        <v>15.639444444444443</v>
      </c>
      <c r="R2407">
        <f>IF(ISBLANK(sensor_data[[#This Row],[EC]]), sensor_data[[#This Row],[average]], sensor_data[[#This Row],[EC]])</f>
        <v>14.86</v>
      </c>
      <c r="S2407" t="str">
        <f>IF(sensor_data[[#This Row],[Filled Energy Consumption]]&gt;AVERAGE(sensor_data[Filled Energy Consumption]), "High", "Low")</f>
        <v>Low</v>
      </c>
      <c r="T2407" t="s">
        <v>375</v>
      </c>
      <c r="U2407" t="b">
        <v>1</v>
      </c>
      <c r="V2407">
        <v>17</v>
      </c>
      <c r="W2407">
        <v>1</v>
      </c>
      <c r="X2407" t="s">
        <v>17</v>
      </c>
    </row>
    <row r="2408" spans="1:24" x14ac:dyDescent="0.3">
      <c r="A2408" s="1">
        <v>45368.226388888892</v>
      </c>
      <c r="B2408" s="1" t="str">
        <f>TEXT(sensor_data[[#This Row],[Timestamp]], "MMMM")</f>
        <v>March</v>
      </c>
      <c r="C24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08" s="2">
        <f>MONTH(sensor_data[[#This Row],[Timestamp]])</f>
        <v>3</v>
      </c>
      <c r="E2408" s="2">
        <f>DAY(sensor_data[[#This Row],[Timestamp]])</f>
        <v>17</v>
      </c>
      <c r="F2408" t="s">
        <v>610</v>
      </c>
      <c r="H2408">
        <v>63.3</v>
      </c>
      <c r="I2408">
        <v>42.3</v>
      </c>
      <c r="J2408" t="b">
        <v>1</v>
      </c>
      <c r="K2408">
        <v>3.5</v>
      </c>
      <c r="L2408" t="str">
        <f>IF(sensor_data[[#This Row],[HVAC Setting]]&lt;=2, "Low", IF(sensor_data[[#This Row],[HVAC Setting]]=3, "Normal", "High"))</f>
        <v>High</v>
      </c>
      <c r="M2408">
        <v>21.25</v>
      </c>
      <c r="N2408">
        <v>21.25</v>
      </c>
      <c r="O2408">
        <f>(sensor_data[[#This Row],[Energy Consumption]]-AVERAGE(sensor_data[Energy Consumption]))/_xlfn.STDEV.P(sensor_data[Energy Consumption])</f>
        <v>-1.7612379666736182E-3</v>
      </c>
      <c r="P2408" t="str">
        <f>IF(ABS(sensor_data[[#This Row],[z_zcore]])&gt;3, "Outlier", "Normal")</f>
        <v>Normal</v>
      </c>
      <c r="Q2408">
        <f>AVERAGEIF(sensor_data[Unit ID], sensor_data[[#This Row],[Unit ID]], sensor_data[EC])</f>
        <v>15.639444444444443</v>
      </c>
      <c r="R2408">
        <f>IF(ISBLANK(sensor_data[[#This Row],[EC]]), sensor_data[[#This Row],[average]], sensor_data[[#This Row],[EC]])</f>
        <v>21.25</v>
      </c>
      <c r="S2408" t="str">
        <f>IF(sensor_data[[#This Row],[Filled Energy Consumption]]&gt;AVERAGE(sensor_data[Filled Energy Consumption]), "High", "Low")</f>
        <v>High</v>
      </c>
      <c r="T2408" t="s">
        <v>102</v>
      </c>
      <c r="U2408" t="b">
        <v>1</v>
      </c>
      <c r="V2408">
        <v>14</v>
      </c>
      <c r="W2408">
        <v>0</v>
      </c>
      <c r="X2408" t="s">
        <v>19</v>
      </c>
    </row>
    <row r="2409" spans="1:24" x14ac:dyDescent="0.3">
      <c r="A2409" s="1">
        <v>45455.645439814813</v>
      </c>
      <c r="B2409" s="1" t="str">
        <f>TEXT(sensor_data[[#This Row],[Timestamp]], "MMMM")</f>
        <v>June</v>
      </c>
      <c r="C24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09" s="2">
        <f>MONTH(sensor_data[[#This Row],[Timestamp]])</f>
        <v>6</v>
      </c>
      <c r="E2409" s="2">
        <f>DAY(sensor_data[[#This Row],[Timestamp]])</f>
        <v>12</v>
      </c>
      <c r="F2409" t="s">
        <v>610</v>
      </c>
      <c r="H2409">
        <v>89.5</v>
      </c>
      <c r="I2409">
        <v>52.8</v>
      </c>
      <c r="J2409" t="b">
        <v>1</v>
      </c>
      <c r="K2409">
        <v>4</v>
      </c>
      <c r="L2409" t="str">
        <f>IF(sensor_data[[#This Row],[HVAC Setting]]&lt;=2, "Low", IF(sensor_data[[#This Row],[HVAC Setting]]=3, "Normal", "High"))</f>
        <v>High</v>
      </c>
      <c r="M2409">
        <v>23.93</v>
      </c>
      <c r="N2409">
        <v>23.93</v>
      </c>
      <c r="O2409">
        <f>(sensor_data[[#This Row],[Energy Consumption]]-AVERAGE(sensor_data[Energy Consumption]))/_xlfn.STDEV.P(sensor_data[Energy Consumption])</f>
        <v>2.940265430941837E-2</v>
      </c>
      <c r="P2409" t="str">
        <f>IF(ABS(sensor_data[[#This Row],[z_zcore]])&gt;3, "Outlier", "Normal")</f>
        <v>Normal</v>
      </c>
      <c r="Q2409">
        <f>AVERAGEIF(sensor_data[Unit ID], sensor_data[[#This Row],[Unit ID]], sensor_data[EC])</f>
        <v>15.639444444444443</v>
      </c>
      <c r="R2409">
        <f>IF(ISBLANK(sensor_data[[#This Row],[EC]]), sensor_data[[#This Row],[average]], sensor_data[[#This Row],[EC]])</f>
        <v>23.93</v>
      </c>
      <c r="S2409" t="str">
        <f>IF(sensor_data[[#This Row],[Filled Energy Consumption]]&gt;AVERAGE(sensor_data[Filled Energy Consumption]), "High", "Low")</f>
        <v>High</v>
      </c>
      <c r="T2409" t="s">
        <v>590</v>
      </c>
      <c r="U2409" t="b">
        <v>1</v>
      </c>
      <c r="V2409">
        <v>9</v>
      </c>
      <c r="W2409">
        <v>1</v>
      </c>
      <c r="X2409" t="s">
        <v>14</v>
      </c>
    </row>
    <row r="2410" spans="1:24" x14ac:dyDescent="0.3">
      <c r="A2410" s="1">
        <v>45364.007777777777</v>
      </c>
      <c r="B2410" s="1" t="str">
        <f>TEXT(sensor_data[[#This Row],[Timestamp]], "MMMM")</f>
        <v>March</v>
      </c>
      <c r="C24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10" s="2">
        <f>MONTH(sensor_data[[#This Row],[Timestamp]])</f>
        <v>3</v>
      </c>
      <c r="E2410" s="2">
        <f>DAY(sensor_data[[#This Row],[Timestamp]])</f>
        <v>13</v>
      </c>
      <c r="F2410" t="s">
        <v>610</v>
      </c>
      <c r="H2410">
        <v>75.8</v>
      </c>
      <c r="I2410">
        <v>55.1</v>
      </c>
      <c r="J2410" t="b">
        <v>1</v>
      </c>
      <c r="K2410">
        <v>1</v>
      </c>
      <c r="L2410" t="str">
        <f>IF(sensor_data[[#This Row],[HVAC Setting]]&lt;=2, "Low", IF(sensor_data[[#This Row],[HVAC Setting]]=3, "Normal", "High"))</f>
        <v>Low</v>
      </c>
      <c r="M2410">
        <v>7.3</v>
      </c>
      <c r="N2410">
        <v>7.3</v>
      </c>
      <c r="O2410">
        <f>(sensor_data[[#This Row],[Energy Consumption]]-AVERAGE(sensor_data[Energy Consumption]))/_xlfn.STDEV.P(sensor_data[Energy Consumption])</f>
        <v>-0.1639762742545405</v>
      </c>
      <c r="P2410" t="str">
        <f>IF(ABS(sensor_data[[#This Row],[z_zcore]])&gt;3, "Outlier", "Normal")</f>
        <v>Normal</v>
      </c>
      <c r="Q2410">
        <f>AVERAGEIF(sensor_data[Unit ID], sensor_data[[#This Row],[Unit ID]], sensor_data[EC])</f>
        <v>15.639444444444443</v>
      </c>
      <c r="R2410">
        <f>IF(ISBLANK(sensor_data[[#This Row],[EC]]), sensor_data[[#This Row],[average]], sensor_data[[#This Row],[EC]])</f>
        <v>7.3</v>
      </c>
      <c r="S2410" t="str">
        <f>IF(sensor_data[[#This Row],[Filled Energy Consumption]]&gt;AVERAGE(sensor_data[Filled Energy Consumption]), "High", "Low")</f>
        <v>Low</v>
      </c>
      <c r="T2410" t="s">
        <v>108</v>
      </c>
      <c r="U2410" t="b">
        <v>1</v>
      </c>
      <c r="V2410">
        <v>18</v>
      </c>
      <c r="W2410">
        <v>1</v>
      </c>
      <c r="X2410" t="s">
        <v>19</v>
      </c>
    </row>
    <row r="2411" spans="1:24" x14ac:dyDescent="0.3">
      <c r="A2411" s="1">
        <v>45650.297708333332</v>
      </c>
      <c r="B2411" s="1" t="str">
        <f>TEXT(sensor_data[[#This Row],[Timestamp]], "MMMM")</f>
        <v>December</v>
      </c>
      <c r="C24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11" s="2">
        <f>MONTH(sensor_data[[#This Row],[Timestamp]])</f>
        <v>12</v>
      </c>
      <c r="E2411" s="2">
        <f>DAY(sensor_data[[#This Row],[Timestamp]])</f>
        <v>24</v>
      </c>
      <c r="F2411" t="s">
        <v>610</v>
      </c>
      <c r="H2411">
        <v>42.4</v>
      </c>
      <c r="I2411">
        <v>28</v>
      </c>
      <c r="J2411" t="b">
        <v>0</v>
      </c>
      <c r="K2411">
        <v>4</v>
      </c>
      <c r="L2411" t="str">
        <f>IF(sensor_data[[#This Row],[HVAC Setting]]&lt;=2, "Low", IF(sensor_data[[#This Row],[HVAC Setting]]=3, "Normal", "High"))</f>
        <v>High</v>
      </c>
      <c r="M2411">
        <v>22</v>
      </c>
      <c r="N2411">
        <v>22</v>
      </c>
      <c r="O2411">
        <f>(sensor_data[[#This Row],[Energy Consumption]]-AVERAGE(sensor_data[Energy Consumption]))/_xlfn.STDEV.P(sensor_data[Energy Consumption])</f>
        <v>6.9600005434267524E-3</v>
      </c>
      <c r="P2411" t="str">
        <f>IF(ABS(sensor_data[[#This Row],[z_zcore]])&gt;3, "Outlier", "Normal")</f>
        <v>Normal</v>
      </c>
      <c r="Q2411">
        <f>AVERAGEIF(sensor_data[Unit ID], sensor_data[[#This Row],[Unit ID]], sensor_data[EC])</f>
        <v>15.639444444444443</v>
      </c>
      <c r="R2411">
        <f>IF(ISBLANK(sensor_data[[#This Row],[EC]]), sensor_data[[#This Row],[average]], sensor_data[[#This Row],[EC]])</f>
        <v>22</v>
      </c>
      <c r="S2411" t="str">
        <f>IF(sensor_data[[#This Row],[Filled Energy Consumption]]&gt;AVERAGE(sensor_data[Filled Energy Consumption]), "High", "Low")</f>
        <v>High</v>
      </c>
      <c r="T2411" t="s">
        <v>545</v>
      </c>
      <c r="U2411" t="b">
        <v>0</v>
      </c>
      <c r="V2411">
        <v>15</v>
      </c>
      <c r="W2411">
        <v>0</v>
      </c>
      <c r="X2411" t="s">
        <v>17</v>
      </c>
    </row>
    <row r="2412" spans="1:24" x14ac:dyDescent="0.3">
      <c r="A2412" s="1">
        <v>45355.99486111111</v>
      </c>
      <c r="B2412" s="1" t="str">
        <f>TEXT(sensor_data[[#This Row],[Timestamp]], "MMMM")</f>
        <v>March</v>
      </c>
      <c r="C24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12" s="2">
        <f>MONTH(sensor_data[[#This Row],[Timestamp]])</f>
        <v>3</v>
      </c>
      <c r="E2412" s="2">
        <f>DAY(sensor_data[[#This Row],[Timestamp]])</f>
        <v>4</v>
      </c>
      <c r="F2412" t="s">
        <v>610</v>
      </c>
      <c r="H2412">
        <v>76.5</v>
      </c>
      <c r="I2412">
        <v>39.5</v>
      </c>
      <c r="J2412" t="b">
        <v>0</v>
      </c>
      <c r="K2412">
        <v>1</v>
      </c>
      <c r="L2412" t="str">
        <f>IF(sensor_data[[#This Row],[HVAC Setting]]&lt;=2, "Low", IF(sensor_data[[#This Row],[HVAC Setting]]=3, "Normal", "High"))</f>
        <v>Low</v>
      </c>
      <c r="M2412">
        <v>5</v>
      </c>
      <c r="N2412">
        <v>5</v>
      </c>
      <c r="O2412">
        <f>(sensor_data[[#This Row],[Energy Consumption]]-AVERAGE(sensor_data[Energy Consumption]))/_xlfn.STDEV.P(sensor_data[Energy Consumption])</f>
        <v>-0.19072140568551499</v>
      </c>
      <c r="P2412" t="str">
        <f>IF(ABS(sensor_data[[#This Row],[z_zcore]])&gt;3, "Outlier", "Normal")</f>
        <v>Normal</v>
      </c>
      <c r="Q2412">
        <f>AVERAGEIF(sensor_data[Unit ID], sensor_data[[#This Row],[Unit ID]], sensor_data[EC])</f>
        <v>15.639444444444443</v>
      </c>
      <c r="R2412">
        <f>IF(ISBLANK(sensor_data[[#This Row],[EC]]), sensor_data[[#This Row],[average]], sensor_data[[#This Row],[EC]])</f>
        <v>5</v>
      </c>
      <c r="S2412" t="str">
        <f>IF(sensor_data[[#This Row],[Filled Energy Consumption]]&gt;AVERAGE(sensor_data[Filled Energy Consumption]), "High", "Low")</f>
        <v>Low</v>
      </c>
      <c r="T2412" t="s">
        <v>80</v>
      </c>
      <c r="U2412" t="b">
        <v>0</v>
      </c>
      <c r="V2412">
        <v>6</v>
      </c>
      <c r="W2412">
        <v>1</v>
      </c>
      <c r="X2412" t="s">
        <v>14</v>
      </c>
    </row>
    <row r="2413" spans="1:24" x14ac:dyDescent="0.3">
      <c r="A2413" s="1">
        <v>45367.983912037038</v>
      </c>
      <c r="B2413" s="1" t="str">
        <f>TEXT(sensor_data[[#This Row],[Timestamp]], "MMMM")</f>
        <v>March</v>
      </c>
      <c r="C24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13" s="2">
        <f>MONTH(sensor_data[[#This Row],[Timestamp]])</f>
        <v>3</v>
      </c>
      <c r="E2413" s="2">
        <f>DAY(sensor_data[[#This Row],[Timestamp]])</f>
        <v>16</v>
      </c>
      <c r="F2413" t="s">
        <v>610</v>
      </c>
      <c r="H2413">
        <v>66.599999999999994</v>
      </c>
      <c r="I2413">
        <v>40.5</v>
      </c>
      <c r="J2413" t="b">
        <v>1</v>
      </c>
      <c r="K2413">
        <v>2.5</v>
      </c>
      <c r="L2413" t="str">
        <f>IF(sensor_data[[#This Row],[HVAC Setting]]&lt;=2, "Low", IF(sensor_data[[#This Row],[HVAC Setting]]=3, "Normal", "High"))</f>
        <v>High</v>
      </c>
      <c r="M2413">
        <v>15.72</v>
      </c>
      <c r="N2413">
        <v>15.72</v>
      </c>
      <c r="O2413">
        <f>(sensor_data[[#This Row],[Energy Consumption]]-AVERAGE(sensor_data[Energy Consumption]))/_xlfn.STDEV.P(sensor_data[Energy Consumption])</f>
        <v>-6.6065836581147008E-2</v>
      </c>
      <c r="P2413" t="str">
        <f>IF(ABS(sensor_data[[#This Row],[z_zcore]])&gt;3, "Outlier", "Normal")</f>
        <v>Normal</v>
      </c>
      <c r="Q2413">
        <f>AVERAGEIF(sensor_data[Unit ID], sensor_data[[#This Row],[Unit ID]], sensor_data[EC])</f>
        <v>15.639444444444443</v>
      </c>
      <c r="R2413">
        <f>IF(ISBLANK(sensor_data[[#This Row],[EC]]), sensor_data[[#This Row],[average]], sensor_data[[#This Row],[EC]])</f>
        <v>15.72</v>
      </c>
      <c r="S2413" t="str">
        <f>IF(sensor_data[[#This Row],[Filled Energy Consumption]]&gt;AVERAGE(sensor_data[Filled Energy Consumption]), "High", "Low")</f>
        <v>Low</v>
      </c>
      <c r="T2413" t="s">
        <v>27</v>
      </c>
      <c r="U2413" t="b">
        <v>1</v>
      </c>
      <c r="V2413">
        <v>1</v>
      </c>
      <c r="W2413">
        <v>0</v>
      </c>
      <c r="X2413" t="s">
        <v>19</v>
      </c>
    </row>
    <row r="2414" spans="1:24" x14ac:dyDescent="0.3">
      <c r="A2414" s="1">
        <v>45567.35324074074</v>
      </c>
      <c r="B2414" s="1" t="str">
        <f>TEXT(sensor_data[[#This Row],[Timestamp]], "MMMM")</f>
        <v>October</v>
      </c>
      <c r="C24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14" s="2">
        <f>MONTH(sensor_data[[#This Row],[Timestamp]])</f>
        <v>10</v>
      </c>
      <c r="E2414" s="2">
        <f>DAY(sensor_data[[#This Row],[Timestamp]])</f>
        <v>2</v>
      </c>
      <c r="F2414" t="s">
        <v>610</v>
      </c>
      <c r="H2414">
        <v>64.5</v>
      </c>
      <c r="I2414">
        <v>45.3</v>
      </c>
      <c r="J2414" t="b">
        <v>1</v>
      </c>
      <c r="K2414">
        <v>3</v>
      </c>
      <c r="L2414" t="str">
        <f>IF(sensor_data[[#This Row],[HVAC Setting]]&lt;=2, "Low", IF(sensor_data[[#This Row],[HVAC Setting]]=3, "Normal", "High"))</f>
        <v>Normal</v>
      </c>
      <c r="M2414">
        <v>16.38</v>
      </c>
      <c r="N2414">
        <v>16.38</v>
      </c>
      <c r="O2414">
        <f>(sensor_data[[#This Row],[Energy Consumption]]-AVERAGE(sensor_data[Energy Consumption]))/_xlfn.STDEV.P(sensor_data[Energy Consumption])</f>
        <v>-5.83911466922587E-2</v>
      </c>
      <c r="P2414" t="str">
        <f>IF(ABS(sensor_data[[#This Row],[z_zcore]])&gt;3, "Outlier", "Normal")</f>
        <v>Normal</v>
      </c>
      <c r="Q2414">
        <f>AVERAGEIF(sensor_data[Unit ID], sensor_data[[#This Row],[Unit ID]], sensor_data[EC])</f>
        <v>15.639444444444443</v>
      </c>
      <c r="R2414">
        <f>IF(ISBLANK(sensor_data[[#This Row],[EC]]), sensor_data[[#This Row],[average]], sensor_data[[#This Row],[EC]])</f>
        <v>16.38</v>
      </c>
      <c r="S2414" t="str">
        <f>IF(sensor_data[[#This Row],[Filled Energy Consumption]]&gt;AVERAGE(sensor_data[Filled Energy Consumption]), "High", "Low")</f>
        <v>Low</v>
      </c>
      <c r="T2414" t="s">
        <v>64</v>
      </c>
      <c r="U2414" t="b">
        <v>1</v>
      </c>
      <c r="V2414">
        <v>4</v>
      </c>
      <c r="W2414">
        <v>1</v>
      </c>
      <c r="X2414" t="s">
        <v>19</v>
      </c>
    </row>
    <row r="2415" spans="1:24" x14ac:dyDescent="0.3">
      <c r="A2415" s="1">
        <v>45394.492488425924</v>
      </c>
      <c r="B2415" s="1" t="str">
        <f>TEXT(sensor_data[[#This Row],[Timestamp]], "MMMM")</f>
        <v>April</v>
      </c>
      <c r="C24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15" s="2">
        <f>MONTH(sensor_data[[#This Row],[Timestamp]])</f>
        <v>4</v>
      </c>
      <c r="E2415" s="2">
        <f>DAY(sensor_data[[#This Row],[Timestamp]])</f>
        <v>12</v>
      </c>
      <c r="F2415" t="s">
        <v>610</v>
      </c>
      <c r="H2415">
        <v>67.7</v>
      </c>
      <c r="I2415">
        <v>43.8</v>
      </c>
      <c r="J2415" t="b">
        <v>0</v>
      </c>
      <c r="K2415">
        <v>2</v>
      </c>
      <c r="L2415" t="str">
        <f>IF(sensor_data[[#This Row],[HVAC Setting]]&lt;=2, "Low", IF(sensor_data[[#This Row],[HVAC Setting]]=3, "Normal", "High"))</f>
        <v>Low</v>
      </c>
      <c r="M2415">
        <v>10</v>
      </c>
      <c r="N2415">
        <v>10</v>
      </c>
      <c r="O2415">
        <f>(sensor_data[[#This Row],[Energy Consumption]]-AVERAGE(sensor_data[Energy Consumption]))/_xlfn.STDEV.P(sensor_data[Energy Consumption])</f>
        <v>-0.13257981561817916</v>
      </c>
      <c r="P2415" t="str">
        <f>IF(ABS(sensor_data[[#This Row],[z_zcore]])&gt;3, "Outlier", "Normal")</f>
        <v>Normal</v>
      </c>
      <c r="Q2415">
        <f>AVERAGEIF(sensor_data[Unit ID], sensor_data[[#This Row],[Unit ID]], sensor_data[EC])</f>
        <v>15.639444444444443</v>
      </c>
      <c r="R2415">
        <f>IF(ISBLANK(sensor_data[[#This Row],[EC]]), sensor_data[[#This Row],[average]], sensor_data[[#This Row],[EC]])</f>
        <v>10</v>
      </c>
      <c r="S2415" t="str">
        <f>IF(sensor_data[[#This Row],[Filled Energy Consumption]]&gt;AVERAGE(sensor_data[Filled Energy Consumption]), "High", "Low")</f>
        <v>Low</v>
      </c>
      <c r="T2415" t="s">
        <v>200</v>
      </c>
      <c r="U2415" t="b">
        <v>0</v>
      </c>
      <c r="V2415">
        <v>19</v>
      </c>
      <c r="W2415">
        <v>0</v>
      </c>
      <c r="X2415" t="s">
        <v>19</v>
      </c>
    </row>
    <row r="2416" spans="1:24" x14ac:dyDescent="0.3">
      <c r="A2416" s="1">
        <v>45411.834710648145</v>
      </c>
      <c r="B2416" s="1" t="str">
        <f>TEXT(sensor_data[[#This Row],[Timestamp]], "MMMM")</f>
        <v>April</v>
      </c>
      <c r="C24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16" s="2">
        <f>MONTH(sensor_data[[#This Row],[Timestamp]])</f>
        <v>4</v>
      </c>
      <c r="E2416" s="2">
        <f>DAY(sensor_data[[#This Row],[Timestamp]])</f>
        <v>29</v>
      </c>
      <c r="F2416" t="s">
        <v>610</v>
      </c>
      <c r="H2416">
        <v>78.2</v>
      </c>
      <c r="I2416">
        <v>44.5</v>
      </c>
      <c r="J2416" t="b">
        <v>0</v>
      </c>
      <c r="K2416">
        <v>4</v>
      </c>
      <c r="L2416" t="str">
        <f>IF(sensor_data[[#This Row],[HVAC Setting]]&lt;=2, "Low", IF(sensor_data[[#This Row],[HVAC Setting]]=3, "Normal", "High"))</f>
        <v>High</v>
      </c>
      <c r="M2416">
        <v>23.1</v>
      </c>
      <c r="N2416">
        <v>23.1</v>
      </c>
      <c r="O2416">
        <f>(sensor_data[[#This Row],[Energy Consumption]]-AVERAGE(sensor_data[Energy Consumption]))/_xlfn.STDEV.P(sensor_data[Energy Consumption])</f>
        <v>1.9751150358240644E-2</v>
      </c>
      <c r="P2416" t="str">
        <f>IF(ABS(sensor_data[[#This Row],[z_zcore]])&gt;3, "Outlier", "Normal")</f>
        <v>Normal</v>
      </c>
      <c r="Q2416">
        <f>AVERAGEIF(sensor_data[Unit ID], sensor_data[[#This Row],[Unit ID]], sensor_data[EC])</f>
        <v>15.639444444444443</v>
      </c>
      <c r="R2416">
        <f>IF(ISBLANK(sensor_data[[#This Row],[EC]]), sensor_data[[#This Row],[average]], sensor_data[[#This Row],[EC]])</f>
        <v>23.1</v>
      </c>
      <c r="S2416" t="str">
        <f>IF(sensor_data[[#This Row],[Filled Energy Consumption]]&gt;AVERAGE(sensor_data[Filled Energy Consumption]), "High", "Low")</f>
        <v>High</v>
      </c>
      <c r="T2416" t="s">
        <v>307</v>
      </c>
      <c r="U2416" t="b">
        <v>0</v>
      </c>
      <c r="V2416">
        <v>24</v>
      </c>
      <c r="W2416">
        <v>1</v>
      </c>
      <c r="X2416" t="s">
        <v>17</v>
      </c>
    </row>
    <row r="2417" spans="1:24" x14ac:dyDescent="0.3">
      <c r="A2417" s="1">
        <v>45359.674120370371</v>
      </c>
      <c r="B2417" s="1" t="str">
        <f>TEXT(sensor_data[[#This Row],[Timestamp]], "MMMM")</f>
        <v>March</v>
      </c>
      <c r="C24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17" s="2">
        <f>MONTH(sensor_data[[#This Row],[Timestamp]])</f>
        <v>3</v>
      </c>
      <c r="E2417" s="2">
        <f>DAY(sensor_data[[#This Row],[Timestamp]])</f>
        <v>8</v>
      </c>
      <c r="F2417" t="s">
        <v>610</v>
      </c>
      <c r="H2417">
        <v>70.8</v>
      </c>
      <c r="I2417">
        <v>45.2</v>
      </c>
      <c r="J2417" t="b">
        <v>0</v>
      </c>
      <c r="K2417">
        <v>3</v>
      </c>
      <c r="L2417" t="str">
        <f>IF(sensor_data[[#This Row],[HVAC Setting]]&lt;=2, "Low", IF(sensor_data[[#This Row],[HVAC Setting]]=3, "Normal", "High"))</f>
        <v>Normal</v>
      </c>
      <c r="M2417">
        <v>16</v>
      </c>
      <c r="N2417">
        <v>16</v>
      </c>
      <c r="O2417">
        <f>(sensor_data[[#This Row],[Energy Consumption]]-AVERAGE(sensor_data[Energy Consumption]))/_xlfn.STDEV.P(sensor_data[Energy Consumption])</f>
        <v>-6.2809907537376211E-2</v>
      </c>
      <c r="P2417" t="str">
        <f>IF(ABS(sensor_data[[#This Row],[z_zcore]])&gt;3, "Outlier", "Normal")</f>
        <v>Normal</v>
      </c>
      <c r="Q2417">
        <f>AVERAGEIF(sensor_data[Unit ID], sensor_data[[#This Row],[Unit ID]], sensor_data[EC])</f>
        <v>15.639444444444443</v>
      </c>
      <c r="R2417">
        <f>IF(ISBLANK(sensor_data[[#This Row],[EC]]), sensor_data[[#This Row],[average]], sensor_data[[#This Row],[EC]])</f>
        <v>16</v>
      </c>
      <c r="S2417" t="str">
        <f>IF(sensor_data[[#This Row],[Filled Energy Consumption]]&gt;AVERAGE(sensor_data[Filled Energy Consumption]), "High", "Low")</f>
        <v>Low</v>
      </c>
      <c r="T2417" t="s">
        <v>468</v>
      </c>
      <c r="U2417" t="b">
        <v>0</v>
      </c>
      <c r="V2417">
        <v>2</v>
      </c>
      <c r="W2417">
        <v>1</v>
      </c>
      <c r="X2417" t="s">
        <v>19</v>
      </c>
    </row>
    <row r="2418" spans="1:24" x14ac:dyDescent="0.3">
      <c r="A2418" s="1">
        <v>45420.957060185188</v>
      </c>
      <c r="B2418" s="1" t="str">
        <f>TEXT(sensor_data[[#This Row],[Timestamp]], "MMMM")</f>
        <v>May</v>
      </c>
      <c r="C24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18" s="2">
        <f>MONTH(sensor_data[[#This Row],[Timestamp]])</f>
        <v>5</v>
      </c>
      <c r="E2418" s="2">
        <f>DAY(sensor_data[[#This Row],[Timestamp]])</f>
        <v>8</v>
      </c>
      <c r="F2418" t="s">
        <v>610</v>
      </c>
      <c r="H2418">
        <v>71.400000000000006</v>
      </c>
      <c r="I2418">
        <v>42.8</v>
      </c>
      <c r="J2418" t="b">
        <v>0</v>
      </c>
      <c r="K2418">
        <v>3</v>
      </c>
      <c r="L2418" t="str">
        <f>IF(sensor_data[[#This Row],[HVAC Setting]]&lt;=2, "Low", IF(sensor_data[[#This Row],[HVAC Setting]]=3, "Normal", "High"))</f>
        <v>Normal</v>
      </c>
      <c r="M2418">
        <v>16</v>
      </c>
      <c r="N2418">
        <v>16</v>
      </c>
      <c r="O2418">
        <f>(sensor_data[[#This Row],[Energy Consumption]]-AVERAGE(sensor_data[Energy Consumption]))/_xlfn.STDEV.P(sensor_data[Energy Consumption])</f>
        <v>-6.2809907537376211E-2</v>
      </c>
      <c r="P2418" t="str">
        <f>IF(ABS(sensor_data[[#This Row],[z_zcore]])&gt;3, "Outlier", "Normal")</f>
        <v>Normal</v>
      </c>
      <c r="Q2418">
        <f>AVERAGEIF(sensor_data[Unit ID], sensor_data[[#This Row],[Unit ID]], sensor_data[EC])</f>
        <v>15.639444444444443</v>
      </c>
      <c r="R2418">
        <f>IF(ISBLANK(sensor_data[[#This Row],[EC]]), sensor_data[[#This Row],[average]], sensor_data[[#This Row],[EC]])</f>
        <v>16</v>
      </c>
      <c r="S2418" t="str">
        <f>IF(sensor_data[[#This Row],[Filled Energy Consumption]]&gt;AVERAGE(sensor_data[Filled Energy Consumption]), "High", "Low")</f>
        <v>Low</v>
      </c>
      <c r="T2418" t="s">
        <v>531</v>
      </c>
      <c r="U2418" t="b">
        <v>0</v>
      </c>
      <c r="V2418">
        <v>19</v>
      </c>
      <c r="W2418">
        <v>1</v>
      </c>
      <c r="X2418" t="s">
        <v>19</v>
      </c>
    </row>
    <row r="2419" spans="1:24" x14ac:dyDescent="0.3">
      <c r="A2419" s="1">
        <v>45463.869444444441</v>
      </c>
      <c r="B2419" s="1" t="str">
        <f>TEXT(sensor_data[[#This Row],[Timestamp]], "MMMM")</f>
        <v>June</v>
      </c>
      <c r="C24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19" s="2">
        <f>MONTH(sensor_data[[#This Row],[Timestamp]])</f>
        <v>6</v>
      </c>
      <c r="E2419" s="2">
        <f>DAY(sensor_data[[#This Row],[Timestamp]])</f>
        <v>20</v>
      </c>
      <c r="F2419" t="s">
        <v>610</v>
      </c>
      <c r="H2419">
        <v>101.8</v>
      </c>
      <c r="I2419">
        <v>60.3</v>
      </c>
      <c r="J2419" t="b">
        <v>1</v>
      </c>
      <c r="K2419">
        <v>4</v>
      </c>
      <c r="L2419" t="str">
        <f>IF(sensor_data[[#This Row],[HVAC Setting]]&lt;=2, "Low", IF(sensor_data[[#This Row],[HVAC Setting]]=3, "Normal", "High"))</f>
        <v>High</v>
      </c>
      <c r="M2419">
        <v>25.9</v>
      </c>
      <c r="N2419">
        <v>25.9</v>
      </c>
      <c r="O2419">
        <f>(sensor_data[[#This Row],[Energy Consumption]]-AVERAGE(sensor_data[Energy Consumption]))/_xlfn.STDEV.P(sensor_data[Energy Consumption])</f>
        <v>5.2310440795948661E-2</v>
      </c>
      <c r="P2419" t="str">
        <f>IF(ABS(sensor_data[[#This Row],[z_zcore]])&gt;3, "Outlier", "Normal")</f>
        <v>Normal</v>
      </c>
      <c r="Q2419">
        <f>AVERAGEIF(sensor_data[Unit ID], sensor_data[[#This Row],[Unit ID]], sensor_data[EC])</f>
        <v>15.639444444444443</v>
      </c>
      <c r="R2419">
        <f>IF(ISBLANK(sensor_data[[#This Row],[EC]]), sensor_data[[#This Row],[average]], sensor_data[[#This Row],[EC]])</f>
        <v>25.9</v>
      </c>
      <c r="S2419" t="str">
        <f>IF(sensor_data[[#This Row],[Filled Energy Consumption]]&gt;AVERAGE(sensor_data[Filled Energy Consumption]), "High", "Low")</f>
        <v>High</v>
      </c>
      <c r="T2419" t="s">
        <v>611</v>
      </c>
      <c r="U2419" t="b">
        <v>1</v>
      </c>
      <c r="V2419">
        <v>10</v>
      </c>
      <c r="W2419">
        <v>1</v>
      </c>
      <c r="X2419" t="s">
        <v>14</v>
      </c>
    </row>
    <row r="2420" spans="1:24" x14ac:dyDescent="0.3">
      <c r="A2420" s="1">
        <v>45321.037974537037</v>
      </c>
      <c r="B2420" s="1" t="str">
        <f>TEXT(sensor_data[[#This Row],[Timestamp]], "MMMM")</f>
        <v>January</v>
      </c>
      <c r="C24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20" s="2">
        <f>MONTH(sensor_data[[#This Row],[Timestamp]])</f>
        <v>1</v>
      </c>
      <c r="E2420" s="2">
        <f>DAY(sensor_data[[#This Row],[Timestamp]])</f>
        <v>30</v>
      </c>
      <c r="F2420" t="s">
        <v>610</v>
      </c>
      <c r="H2420">
        <v>45.7</v>
      </c>
      <c r="I2420">
        <v>28.3</v>
      </c>
      <c r="J2420" t="b">
        <v>0</v>
      </c>
      <c r="K2420">
        <v>2</v>
      </c>
      <c r="L2420" t="str">
        <f>IF(sensor_data[[#This Row],[HVAC Setting]]&lt;=2, "Low", IF(sensor_data[[#This Row],[HVAC Setting]]=3, "Normal", "High"))</f>
        <v>Low</v>
      </c>
      <c r="M2420">
        <v>12</v>
      </c>
      <c r="N2420">
        <v>12</v>
      </c>
      <c r="O2420">
        <f>(sensor_data[[#This Row],[Energy Consumption]]-AVERAGE(sensor_data[Energy Consumption]))/_xlfn.STDEV.P(sensor_data[Energy Consumption])</f>
        <v>-0.10932317959124485</v>
      </c>
      <c r="P2420" t="str">
        <f>IF(ABS(sensor_data[[#This Row],[z_zcore]])&gt;3, "Outlier", "Normal")</f>
        <v>Normal</v>
      </c>
      <c r="Q2420">
        <f>AVERAGEIF(sensor_data[Unit ID], sensor_data[[#This Row],[Unit ID]], sensor_data[EC])</f>
        <v>15.639444444444443</v>
      </c>
      <c r="R2420">
        <f>IF(ISBLANK(sensor_data[[#This Row],[EC]]), sensor_data[[#This Row],[average]], sensor_data[[#This Row],[EC]])</f>
        <v>12</v>
      </c>
      <c r="S2420" t="str">
        <f>IF(sensor_data[[#This Row],[Filled Energy Consumption]]&gt;AVERAGE(sensor_data[Filled Energy Consumption]), "High", "Low")</f>
        <v>Low</v>
      </c>
      <c r="T2420" t="s">
        <v>252</v>
      </c>
      <c r="U2420" t="b">
        <v>0</v>
      </c>
      <c r="V2420">
        <v>10</v>
      </c>
      <c r="W2420">
        <v>0</v>
      </c>
      <c r="X2420" t="s">
        <v>14</v>
      </c>
    </row>
    <row r="2421" spans="1:24" x14ac:dyDescent="0.3">
      <c r="A2421" s="1">
        <v>45553.086793981478</v>
      </c>
      <c r="B2421" s="1" t="str">
        <f>TEXT(sensor_data[[#This Row],[Timestamp]], "MMMM")</f>
        <v>September</v>
      </c>
      <c r="C24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21" s="2">
        <f>MONTH(sensor_data[[#This Row],[Timestamp]])</f>
        <v>9</v>
      </c>
      <c r="E2421" s="2">
        <f>DAY(sensor_data[[#This Row],[Timestamp]])</f>
        <v>18</v>
      </c>
      <c r="F2421" t="s">
        <v>610</v>
      </c>
      <c r="H2421">
        <v>63.6</v>
      </c>
      <c r="I2421">
        <v>32.5</v>
      </c>
      <c r="J2421" t="b">
        <v>0</v>
      </c>
      <c r="K2421">
        <v>2</v>
      </c>
      <c r="L2421" t="str">
        <f>IF(sensor_data[[#This Row],[HVAC Setting]]&lt;=2, "Low", IF(sensor_data[[#This Row],[HVAC Setting]]=3, "Normal", "High"))</f>
        <v>Low</v>
      </c>
      <c r="M2421">
        <v>10</v>
      </c>
      <c r="N2421">
        <v>10</v>
      </c>
      <c r="O2421">
        <f>(sensor_data[[#This Row],[Energy Consumption]]-AVERAGE(sensor_data[Energy Consumption]))/_xlfn.STDEV.P(sensor_data[Energy Consumption])</f>
        <v>-0.13257981561817916</v>
      </c>
      <c r="P2421" t="str">
        <f>IF(ABS(sensor_data[[#This Row],[z_zcore]])&gt;3, "Outlier", "Normal")</f>
        <v>Normal</v>
      </c>
      <c r="Q2421">
        <f>AVERAGEIF(sensor_data[Unit ID], sensor_data[[#This Row],[Unit ID]], sensor_data[EC])</f>
        <v>15.639444444444443</v>
      </c>
      <c r="R2421">
        <f>IF(ISBLANK(sensor_data[[#This Row],[EC]]), sensor_data[[#This Row],[average]], sensor_data[[#This Row],[EC]])</f>
        <v>10</v>
      </c>
      <c r="S2421" t="str">
        <f>IF(sensor_data[[#This Row],[Filled Energy Consumption]]&gt;AVERAGE(sensor_data[Filled Energy Consumption]), "High", "Low")</f>
        <v>Low</v>
      </c>
      <c r="T2421" t="s">
        <v>217</v>
      </c>
      <c r="U2421" t="b">
        <v>0</v>
      </c>
      <c r="V2421">
        <v>5</v>
      </c>
      <c r="W2421">
        <v>0</v>
      </c>
      <c r="X2421" t="s">
        <v>14</v>
      </c>
    </row>
    <row r="2422" spans="1:24" x14ac:dyDescent="0.3">
      <c r="A2422" s="1">
        <v>45559.656342592592</v>
      </c>
      <c r="B2422" s="1" t="str">
        <f>TEXT(sensor_data[[#This Row],[Timestamp]], "MMMM")</f>
        <v>September</v>
      </c>
      <c r="C24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22" s="2">
        <f>MONTH(sensor_data[[#This Row],[Timestamp]])</f>
        <v>9</v>
      </c>
      <c r="E2422" s="2">
        <f>DAY(sensor_data[[#This Row],[Timestamp]])</f>
        <v>24</v>
      </c>
      <c r="F2422" t="s">
        <v>612</v>
      </c>
      <c r="H2422">
        <v>58.1</v>
      </c>
      <c r="I2422">
        <v>55.1</v>
      </c>
      <c r="J2422" t="b">
        <v>0</v>
      </c>
      <c r="K2422">
        <v>1</v>
      </c>
      <c r="L2422" t="str">
        <f>IF(sensor_data[[#This Row],[HVAC Setting]]&lt;=2, "Low", IF(sensor_data[[#This Row],[HVAC Setting]]=3, "Normal", "High"))</f>
        <v>Low</v>
      </c>
      <c r="M2422">
        <v>6</v>
      </c>
      <c r="N2422">
        <v>6</v>
      </c>
      <c r="O2422">
        <f>(sensor_data[[#This Row],[Energy Consumption]]-AVERAGE(sensor_data[Energy Consumption]))/_xlfn.STDEV.P(sensor_data[Energy Consumption])</f>
        <v>-0.17909308767204782</v>
      </c>
      <c r="P2422" t="str">
        <f>IF(ABS(sensor_data[[#This Row],[z_zcore]])&gt;3, "Outlier", "Normal")</f>
        <v>Normal</v>
      </c>
      <c r="Q2422">
        <f>AVERAGEIF(sensor_data[Unit ID], sensor_data[[#This Row],[Unit ID]], sensor_data[EC])</f>
        <v>18.5</v>
      </c>
      <c r="R2422">
        <f>IF(ISBLANK(sensor_data[[#This Row],[EC]]), sensor_data[[#This Row],[average]], sensor_data[[#This Row],[EC]])</f>
        <v>6</v>
      </c>
      <c r="S2422" t="str">
        <f>IF(sensor_data[[#This Row],[Filled Energy Consumption]]&gt;AVERAGE(sensor_data[Filled Energy Consumption]), "High", "Low")</f>
        <v>Low</v>
      </c>
      <c r="T2422" t="s">
        <v>491</v>
      </c>
      <c r="U2422" t="b">
        <v>0</v>
      </c>
      <c r="V2422">
        <v>6</v>
      </c>
      <c r="W2422">
        <v>0</v>
      </c>
      <c r="X2422" t="s">
        <v>19</v>
      </c>
    </row>
    <row r="2423" spans="1:24" x14ac:dyDescent="0.3">
      <c r="A2423" s="1">
        <v>45523.738344907404</v>
      </c>
      <c r="B2423" s="1" t="str">
        <f>TEXT(sensor_data[[#This Row],[Timestamp]], "MMMM")</f>
        <v>August</v>
      </c>
      <c r="C24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23" s="2">
        <f>MONTH(sensor_data[[#This Row],[Timestamp]])</f>
        <v>8</v>
      </c>
      <c r="E2423" s="2">
        <f>DAY(sensor_data[[#This Row],[Timestamp]])</f>
        <v>19</v>
      </c>
      <c r="F2423" t="s">
        <v>612</v>
      </c>
      <c r="H2423">
        <v>93.1</v>
      </c>
      <c r="I2423">
        <v>53.1</v>
      </c>
      <c r="J2423" t="b">
        <v>1</v>
      </c>
      <c r="K2423">
        <v>5</v>
      </c>
      <c r="L2423" t="str">
        <f>IF(sensor_data[[#This Row],[HVAC Setting]]&lt;=2, "Low", IF(sensor_data[[#This Row],[HVAC Setting]]=3, "Normal", "High"))</f>
        <v>High</v>
      </c>
      <c r="M2423">
        <v>32.799999999999997</v>
      </c>
      <c r="N2423">
        <v>32.799999999999997</v>
      </c>
      <c r="O2423">
        <f>(sensor_data[[#This Row],[Energy Consumption]]-AVERAGE(sensor_data[Energy Consumption]))/_xlfn.STDEV.P(sensor_data[Energy Consumption])</f>
        <v>0.13254583508887205</v>
      </c>
      <c r="P2423" t="str">
        <f>IF(ABS(sensor_data[[#This Row],[z_zcore]])&gt;3, "Outlier", "Normal")</f>
        <v>Normal</v>
      </c>
      <c r="Q2423">
        <f>AVERAGEIF(sensor_data[Unit ID], sensor_data[[#This Row],[Unit ID]], sensor_data[EC])</f>
        <v>18.5</v>
      </c>
      <c r="R2423">
        <f>IF(ISBLANK(sensor_data[[#This Row],[EC]]), sensor_data[[#This Row],[average]], sensor_data[[#This Row],[EC]])</f>
        <v>32.799999999999997</v>
      </c>
      <c r="S2423" t="str">
        <f>IF(sensor_data[[#This Row],[Filled Energy Consumption]]&gt;AVERAGE(sensor_data[Filled Energy Consumption]), "High", "Low")</f>
        <v>High</v>
      </c>
      <c r="T2423" t="s">
        <v>136</v>
      </c>
      <c r="U2423" t="b">
        <v>1</v>
      </c>
      <c r="V2423">
        <v>17</v>
      </c>
      <c r="W2423">
        <v>1</v>
      </c>
      <c r="X2423" t="s">
        <v>19</v>
      </c>
    </row>
    <row r="2424" spans="1:24" x14ac:dyDescent="0.3">
      <c r="A2424" s="1">
        <v>45636.580254629633</v>
      </c>
      <c r="B2424" s="1" t="str">
        <f>TEXT(sensor_data[[#This Row],[Timestamp]], "MMMM")</f>
        <v>December</v>
      </c>
      <c r="C24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24" s="2">
        <f>MONTH(sensor_data[[#This Row],[Timestamp]])</f>
        <v>12</v>
      </c>
      <c r="E2424" s="2">
        <f>DAY(sensor_data[[#This Row],[Timestamp]])</f>
        <v>10</v>
      </c>
      <c r="F2424" t="s">
        <v>612</v>
      </c>
      <c r="H2424">
        <v>45.7</v>
      </c>
      <c r="I2424">
        <v>34.5</v>
      </c>
      <c r="J2424" t="b">
        <v>0</v>
      </c>
      <c r="K2424">
        <v>2</v>
      </c>
      <c r="L2424" t="str">
        <f>IF(sensor_data[[#This Row],[HVAC Setting]]&lt;=2, "Low", IF(sensor_data[[#This Row],[HVAC Setting]]=3, "Normal", "High"))</f>
        <v>Low</v>
      </c>
      <c r="M2424">
        <v>13</v>
      </c>
      <c r="N2424">
        <v>13</v>
      </c>
      <c r="O2424">
        <f>(sensor_data[[#This Row],[Energy Consumption]]-AVERAGE(sensor_data[Energy Consumption]))/_xlfn.STDEV.P(sensor_data[Energy Consumption])</f>
        <v>-9.7694861577777695E-2</v>
      </c>
      <c r="P2424" t="str">
        <f>IF(ABS(sensor_data[[#This Row],[z_zcore]])&gt;3, "Outlier", "Normal")</f>
        <v>Normal</v>
      </c>
      <c r="Q2424">
        <f>AVERAGEIF(sensor_data[Unit ID], sensor_data[[#This Row],[Unit ID]], sensor_data[EC])</f>
        <v>18.5</v>
      </c>
      <c r="R2424">
        <f>IF(ISBLANK(sensor_data[[#This Row],[EC]]), sensor_data[[#This Row],[average]], sensor_data[[#This Row],[EC]])</f>
        <v>13</v>
      </c>
      <c r="S2424" t="str">
        <f>IF(sensor_data[[#This Row],[Filled Energy Consumption]]&gt;AVERAGE(sensor_data[Filled Energy Consumption]), "High", "Low")</f>
        <v>Low</v>
      </c>
      <c r="T2424" t="s">
        <v>176</v>
      </c>
      <c r="U2424" t="b">
        <v>0</v>
      </c>
      <c r="V2424">
        <v>19</v>
      </c>
      <c r="W2424">
        <v>0</v>
      </c>
      <c r="X2424" t="s">
        <v>19</v>
      </c>
    </row>
    <row r="2425" spans="1:24" x14ac:dyDescent="0.3">
      <c r="A2425" s="1">
        <v>45316.583020833335</v>
      </c>
      <c r="B2425" s="1" t="str">
        <f>TEXT(sensor_data[[#This Row],[Timestamp]], "MMMM")</f>
        <v>January</v>
      </c>
      <c r="C24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25" s="2">
        <f>MONTH(sensor_data[[#This Row],[Timestamp]])</f>
        <v>1</v>
      </c>
      <c r="E2425" s="2">
        <f>DAY(sensor_data[[#This Row],[Timestamp]])</f>
        <v>25</v>
      </c>
      <c r="F2425" t="s">
        <v>612</v>
      </c>
      <c r="H2425">
        <v>50.1</v>
      </c>
      <c r="I2425">
        <v>37.200000000000003</v>
      </c>
      <c r="J2425" t="b">
        <v>1</v>
      </c>
      <c r="K2425">
        <v>4</v>
      </c>
      <c r="L2425" t="str">
        <f>IF(sensor_data[[#This Row],[HVAC Setting]]&lt;=2, "Low", IF(sensor_data[[#This Row],[HVAC Setting]]=3, "Normal", "High"))</f>
        <v>High</v>
      </c>
      <c r="M2425">
        <v>22.03</v>
      </c>
      <c r="N2425">
        <v>22.03</v>
      </c>
      <c r="O2425">
        <f>(sensor_data[[#This Row],[Energy Consumption]]-AVERAGE(sensor_data[Energy Consumption]))/_xlfn.STDEV.P(sensor_data[Energy Consumption])</f>
        <v>7.3088500838307804E-3</v>
      </c>
      <c r="P2425" t="str">
        <f>IF(ABS(sensor_data[[#This Row],[z_zcore]])&gt;3, "Outlier", "Normal")</f>
        <v>Normal</v>
      </c>
      <c r="Q2425">
        <f>AVERAGEIF(sensor_data[Unit ID], sensor_data[[#This Row],[Unit ID]], sensor_data[EC])</f>
        <v>18.5</v>
      </c>
      <c r="R2425">
        <f>IF(ISBLANK(sensor_data[[#This Row],[EC]]), sensor_data[[#This Row],[average]], sensor_data[[#This Row],[EC]])</f>
        <v>22.03</v>
      </c>
      <c r="S2425" t="str">
        <f>IF(sensor_data[[#This Row],[Filled Energy Consumption]]&gt;AVERAGE(sensor_data[Filled Energy Consumption]), "High", "Low")</f>
        <v>High</v>
      </c>
      <c r="T2425" t="s">
        <v>275</v>
      </c>
      <c r="U2425" t="b">
        <v>1</v>
      </c>
      <c r="V2425">
        <v>19</v>
      </c>
      <c r="W2425">
        <v>0</v>
      </c>
      <c r="X2425" t="s">
        <v>14</v>
      </c>
    </row>
    <row r="2426" spans="1:24" x14ac:dyDescent="0.3">
      <c r="A2426" s="1">
        <v>45566.329085648147</v>
      </c>
      <c r="B2426" s="1" t="str">
        <f>TEXT(sensor_data[[#This Row],[Timestamp]], "MMMM")</f>
        <v>October</v>
      </c>
      <c r="C24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26" s="2">
        <f>MONTH(sensor_data[[#This Row],[Timestamp]])</f>
        <v>10</v>
      </c>
      <c r="E2426" s="2">
        <f>DAY(sensor_data[[#This Row],[Timestamp]])</f>
        <v>1</v>
      </c>
      <c r="F2426" t="s">
        <v>612</v>
      </c>
      <c r="H2426">
        <v>62.3</v>
      </c>
      <c r="I2426">
        <v>57.7</v>
      </c>
      <c r="J2426" t="b">
        <v>1</v>
      </c>
      <c r="K2426">
        <v>3</v>
      </c>
      <c r="L2426" t="str">
        <f>IF(sensor_data[[#This Row],[HVAC Setting]]&lt;=2, "Low", IF(sensor_data[[#This Row],[HVAC Setting]]=3, "Normal", "High"))</f>
        <v>Normal</v>
      </c>
      <c r="M2426">
        <v>16.98</v>
      </c>
      <c r="N2426">
        <v>16.98</v>
      </c>
      <c r="O2426">
        <f>(sensor_data[[#This Row],[Energy Consumption]]-AVERAGE(sensor_data[Energy Consumption]))/_xlfn.STDEV.P(sensor_data[Energy Consumption])</f>
        <v>-5.1414155884178386E-2</v>
      </c>
      <c r="P2426" t="str">
        <f>IF(ABS(sensor_data[[#This Row],[z_zcore]])&gt;3, "Outlier", "Normal")</f>
        <v>Normal</v>
      </c>
      <c r="Q2426">
        <f>AVERAGEIF(sensor_data[Unit ID], sensor_data[[#This Row],[Unit ID]], sensor_data[EC])</f>
        <v>18.5</v>
      </c>
      <c r="R2426">
        <f>IF(ISBLANK(sensor_data[[#This Row],[EC]]), sensor_data[[#This Row],[average]], sensor_data[[#This Row],[EC]])</f>
        <v>16.98</v>
      </c>
      <c r="S2426" t="str">
        <f>IF(sensor_data[[#This Row],[Filled Energy Consumption]]&gt;AVERAGE(sensor_data[Filled Energy Consumption]), "High", "Low")</f>
        <v>Low</v>
      </c>
      <c r="T2426" t="s">
        <v>115</v>
      </c>
      <c r="U2426" t="b">
        <v>1</v>
      </c>
      <c r="V2426">
        <v>3</v>
      </c>
      <c r="W2426">
        <v>1</v>
      </c>
      <c r="X2426" t="s">
        <v>17</v>
      </c>
    </row>
    <row r="2427" spans="1:24" x14ac:dyDescent="0.3">
      <c r="A2427" s="1">
        <v>45309.577361111114</v>
      </c>
      <c r="B2427" s="1" t="str">
        <f>TEXT(sensor_data[[#This Row],[Timestamp]], "MMMM")</f>
        <v>January</v>
      </c>
      <c r="C24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27" s="2">
        <f>MONTH(sensor_data[[#This Row],[Timestamp]])</f>
        <v>1</v>
      </c>
      <c r="E2427" s="2">
        <f>DAY(sensor_data[[#This Row],[Timestamp]])</f>
        <v>18</v>
      </c>
      <c r="F2427" t="s">
        <v>612</v>
      </c>
      <c r="H2427">
        <v>57.1</v>
      </c>
      <c r="I2427">
        <v>35.6</v>
      </c>
      <c r="J2427" t="b">
        <v>0</v>
      </c>
      <c r="K2427">
        <v>4</v>
      </c>
      <c r="L2427" t="str">
        <f>IF(sensor_data[[#This Row],[HVAC Setting]]&lt;=2, "Low", IF(sensor_data[[#This Row],[HVAC Setting]]=3, "Normal", "High"))</f>
        <v>High</v>
      </c>
      <c r="M2427">
        <v>20</v>
      </c>
      <c r="N2427">
        <v>20</v>
      </c>
      <c r="O2427">
        <f>(sensor_data[[#This Row],[Energy Consumption]]-AVERAGE(sensor_data[Energy Consumption]))/_xlfn.STDEV.P(sensor_data[Energy Consumption])</f>
        <v>-1.6296635483507568E-2</v>
      </c>
      <c r="P2427" t="str">
        <f>IF(ABS(sensor_data[[#This Row],[z_zcore]])&gt;3, "Outlier", "Normal")</f>
        <v>Normal</v>
      </c>
      <c r="Q2427">
        <f>AVERAGEIF(sensor_data[Unit ID], sensor_data[[#This Row],[Unit ID]], sensor_data[EC])</f>
        <v>18.5</v>
      </c>
      <c r="R2427">
        <f>IF(ISBLANK(sensor_data[[#This Row],[EC]]), sensor_data[[#This Row],[average]], sensor_data[[#This Row],[EC]])</f>
        <v>20</v>
      </c>
      <c r="S2427" t="str">
        <f>IF(sensor_data[[#This Row],[Filled Energy Consumption]]&gt;AVERAGE(sensor_data[Filled Energy Consumption]), "High", "Low")</f>
        <v>High</v>
      </c>
      <c r="T2427" t="s">
        <v>456</v>
      </c>
      <c r="U2427" t="b">
        <v>0</v>
      </c>
      <c r="V2427">
        <v>3</v>
      </c>
      <c r="W2427">
        <v>1</v>
      </c>
      <c r="X2427" t="s">
        <v>19</v>
      </c>
    </row>
    <row r="2428" spans="1:24" x14ac:dyDescent="0.3">
      <c r="A2428" s="1">
        <v>45425.189664351848</v>
      </c>
      <c r="B2428" s="1" t="str">
        <f>TEXT(sensor_data[[#This Row],[Timestamp]], "MMMM")</f>
        <v>May</v>
      </c>
      <c r="C24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28" s="2">
        <f>MONTH(sensor_data[[#This Row],[Timestamp]])</f>
        <v>5</v>
      </c>
      <c r="E2428" s="2">
        <f>DAY(sensor_data[[#This Row],[Timestamp]])</f>
        <v>13</v>
      </c>
      <c r="F2428" t="s">
        <v>612</v>
      </c>
      <c r="H2428">
        <v>73.400000000000006</v>
      </c>
      <c r="I2428">
        <v>41.2</v>
      </c>
      <c r="J2428" t="b">
        <v>1</v>
      </c>
      <c r="K2428">
        <v>3</v>
      </c>
      <c r="L2428" t="str">
        <f>IF(sensor_data[[#This Row],[HVAC Setting]]&lt;=2, "Low", IF(sensor_data[[#This Row],[HVAC Setting]]=3, "Normal", "High"))</f>
        <v>Normal</v>
      </c>
      <c r="M2428">
        <v>18.43</v>
      </c>
      <c r="N2428">
        <v>18.43</v>
      </c>
      <c r="O2428">
        <f>(sensor_data[[#This Row],[Energy Consumption]]-AVERAGE(sensor_data[Energy Consumption]))/_xlfn.STDEV.P(sensor_data[Energy Consumption])</f>
        <v>-3.4553094764651016E-2</v>
      </c>
      <c r="P2428" t="str">
        <f>IF(ABS(sensor_data[[#This Row],[z_zcore]])&gt;3, "Outlier", "Normal")</f>
        <v>Normal</v>
      </c>
      <c r="Q2428">
        <f>AVERAGEIF(sensor_data[Unit ID], sensor_data[[#This Row],[Unit ID]], sensor_data[EC])</f>
        <v>18.5</v>
      </c>
      <c r="R2428">
        <f>IF(ISBLANK(sensor_data[[#This Row],[EC]]), sensor_data[[#This Row],[average]], sensor_data[[#This Row],[EC]])</f>
        <v>18.43</v>
      </c>
      <c r="S2428" t="str">
        <f>IF(sensor_data[[#This Row],[Filled Energy Consumption]]&gt;AVERAGE(sensor_data[Filled Energy Consumption]), "High", "Low")</f>
        <v>High</v>
      </c>
      <c r="T2428" t="s">
        <v>516</v>
      </c>
      <c r="U2428" t="b">
        <v>1</v>
      </c>
      <c r="V2428">
        <v>16</v>
      </c>
      <c r="W2428">
        <v>1</v>
      </c>
      <c r="X2428" t="s">
        <v>19</v>
      </c>
    </row>
    <row r="2429" spans="1:24" x14ac:dyDescent="0.3">
      <c r="A2429" s="1">
        <v>45521.075173611112</v>
      </c>
      <c r="B2429" s="1" t="str">
        <f>TEXT(sensor_data[[#This Row],[Timestamp]], "MMMM")</f>
        <v>August</v>
      </c>
      <c r="C24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29" s="2">
        <f>MONTH(sensor_data[[#This Row],[Timestamp]])</f>
        <v>8</v>
      </c>
      <c r="E2429" s="2">
        <f>DAY(sensor_data[[#This Row],[Timestamp]])</f>
        <v>17</v>
      </c>
      <c r="F2429" t="s">
        <v>612</v>
      </c>
      <c r="H2429">
        <v>90.2</v>
      </c>
      <c r="I2429">
        <v>63.5</v>
      </c>
      <c r="J2429" t="b">
        <v>0</v>
      </c>
      <c r="K2429">
        <v>2.5</v>
      </c>
      <c r="L2429" t="str">
        <f>IF(sensor_data[[#This Row],[HVAC Setting]]&lt;=2, "Low", IF(sensor_data[[#This Row],[HVAC Setting]]=3, "Normal", "High"))</f>
        <v>High</v>
      </c>
      <c r="O2429">
        <f>(sensor_data[[#This Row],[Energy Consumption]]-AVERAGE(sensor_data[Energy Consumption]))/_xlfn.STDEV.P(sensor_data[Energy Consumption])</f>
        <v>-0.24886299575285079</v>
      </c>
      <c r="P2429" t="str">
        <f>IF(ABS(sensor_data[[#This Row],[z_zcore]])&gt;3, "Outlier", "Normal")</f>
        <v>Normal</v>
      </c>
      <c r="Q2429">
        <f>AVERAGEIF(sensor_data[Unit ID], sensor_data[[#This Row],[Unit ID]], sensor_data[EC])</f>
        <v>18.5</v>
      </c>
      <c r="R2429">
        <f>IF(ISBLANK(sensor_data[[#This Row],[EC]]), sensor_data[[#This Row],[average]], sensor_data[[#This Row],[EC]])</f>
        <v>18.5</v>
      </c>
      <c r="S2429" t="str">
        <f>IF(sensor_data[[#This Row],[Filled Energy Consumption]]&gt;AVERAGE(sensor_data[Filled Energy Consumption]), "High", "Low")</f>
        <v>High</v>
      </c>
      <c r="T2429" t="s">
        <v>552</v>
      </c>
      <c r="U2429" t="b">
        <v>0</v>
      </c>
      <c r="V2429">
        <v>23</v>
      </c>
      <c r="W2429">
        <v>0</v>
      </c>
      <c r="X2429" t="s">
        <v>14</v>
      </c>
    </row>
    <row r="2430" spans="1:24" x14ac:dyDescent="0.3">
      <c r="A2430" s="1">
        <v>45647.834710648145</v>
      </c>
      <c r="B2430" s="1" t="str">
        <f>TEXT(sensor_data[[#This Row],[Timestamp]], "MMMM")</f>
        <v>December</v>
      </c>
      <c r="C24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30" s="2">
        <f>MONTH(sensor_data[[#This Row],[Timestamp]])</f>
        <v>12</v>
      </c>
      <c r="E2430" s="2">
        <f>DAY(sensor_data[[#This Row],[Timestamp]])</f>
        <v>21</v>
      </c>
      <c r="F2430" t="s">
        <v>612</v>
      </c>
      <c r="H2430">
        <v>56</v>
      </c>
      <c r="I2430">
        <v>36.5</v>
      </c>
      <c r="J2430" t="b">
        <v>1</v>
      </c>
      <c r="K2430">
        <v>4.5</v>
      </c>
      <c r="L2430" t="str">
        <f>IF(sensor_data[[#This Row],[HVAC Setting]]&lt;=2, "Low", IF(sensor_data[[#This Row],[HVAC Setting]]=3, "Normal", "High"))</f>
        <v>High</v>
      </c>
      <c r="M2430">
        <v>29.61</v>
      </c>
      <c r="N2430">
        <v>29.61</v>
      </c>
      <c r="O2430">
        <f>(sensor_data[[#This Row],[Energy Consumption]]-AVERAGE(sensor_data[Energy Consumption]))/_xlfn.STDEV.P(sensor_data[Energy Consumption])</f>
        <v>9.5451500625911845E-2</v>
      </c>
      <c r="P2430" t="str">
        <f>IF(ABS(sensor_data[[#This Row],[z_zcore]])&gt;3, "Outlier", "Normal")</f>
        <v>Normal</v>
      </c>
      <c r="Q2430">
        <f>AVERAGEIF(sensor_data[Unit ID], sensor_data[[#This Row],[Unit ID]], sensor_data[EC])</f>
        <v>18.5</v>
      </c>
      <c r="R2430">
        <f>IF(ISBLANK(sensor_data[[#This Row],[EC]]), sensor_data[[#This Row],[average]], sensor_data[[#This Row],[EC]])</f>
        <v>29.61</v>
      </c>
      <c r="S2430" t="str">
        <f>IF(sensor_data[[#This Row],[Filled Energy Consumption]]&gt;AVERAGE(sensor_data[Filled Energy Consumption]), "High", "Low")</f>
        <v>High</v>
      </c>
      <c r="T2430" t="s">
        <v>116</v>
      </c>
      <c r="U2430" t="b">
        <v>1</v>
      </c>
      <c r="V2430">
        <v>7</v>
      </c>
      <c r="W2430">
        <v>1</v>
      </c>
      <c r="X2430" t="s">
        <v>19</v>
      </c>
    </row>
    <row r="2431" spans="1:24" x14ac:dyDescent="0.3">
      <c r="A2431" s="1">
        <v>45340.506539351853</v>
      </c>
      <c r="B2431" s="1" t="str">
        <f>TEXT(sensor_data[[#This Row],[Timestamp]], "MMMM")</f>
        <v>February</v>
      </c>
      <c r="C24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31" s="2">
        <f>MONTH(sensor_data[[#This Row],[Timestamp]])</f>
        <v>2</v>
      </c>
      <c r="E2431" s="2">
        <f>DAY(sensor_data[[#This Row],[Timestamp]])</f>
        <v>18</v>
      </c>
      <c r="F2431" t="s">
        <v>612</v>
      </c>
      <c r="H2431">
        <v>43.3</v>
      </c>
      <c r="I2431">
        <v>25</v>
      </c>
      <c r="J2431" t="b">
        <v>0</v>
      </c>
      <c r="K2431">
        <v>3.5</v>
      </c>
      <c r="L2431" t="str">
        <f>IF(sensor_data[[#This Row],[HVAC Setting]]&lt;=2, "Low", IF(sensor_data[[#This Row],[HVAC Setting]]=3, "Normal", "High"))</f>
        <v>High</v>
      </c>
      <c r="M2431">
        <v>20.48</v>
      </c>
      <c r="N2431">
        <v>20.48</v>
      </c>
      <c r="O2431">
        <f>(sensor_data[[#This Row],[Energy Consumption]]-AVERAGE(sensor_data[Energy Consumption]))/_xlfn.STDEV.P(sensor_data[Energy Consumption])</f>
        <v>-1.0715042837043326E-2</v>
      </c>
      <c r="P2431" t="str">
        <f>IF(ABS(sensor_data[[#This Row],[z_zcore]])&gt;3, "Outlier", "Normal")</f>
        <v>Normal</v>
      </c>
      <c r="Q2431">
        <f>AVERAGEIF(sensor_data[Unit ID], sensor_data[[#This Row],[Unit ID]], sensor_data[EC])</f>
        <v>18.5</v>
      </c>
      <c r="R2431">
        <f>IF(ISBLANK(sensor_data[[#This Row],[EC]]), sensor_data[[#This Row],[average]], sensor_data[[#This Row],[EC]])</f>
        <v>20.48</v>
      </c>
      <c r="S2431" t="str">
        <f>IF(sensor_data[[#This Row],[Filled Energy Consumption]]&gt;AVERAGE(sensor_data[Filled Energy Consumption]), "High", "Low")</f>
        <v>High</v>
      </c>
      <c r="T2431" t="s">
        <v>310</v>
      </c>
      <c r="U2431" t="b">
        <v>0</v>
      </c>
      <c r="V2431">
        <v>13</v>
      </c>
      <c r="W2431">
        <v>1</v>
      </c>
      <c r="X2431" t="s">
        <v>17</v>
      </c>
    </row>
    <row r="2432" spans="1:24" x14ac:dyDescent="0.3">
      <c r="A2432" s="1">
        <v>45356.981342592589</v>
      </c>
      <c r="B2432" s="1" t="str">
        <f>TEXT(sensor_data[[#This Row],[Timestamp]], "MMMM")</f>
        <v>March</v>
      </c>
      <c r="C24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32" s="2">
        <f>MONTH(sensor_data[[#This Row],[Timestamp]])</f>
        <v>3</v>
      </c>
      <c r="E2432" s="2">
        <f>DAY(sensor_data[[#This Row],[Timestamp]])</f>
        <v>5</v>
      </c>
      <c r="F2432" t="s">
        <v>612</v>
      </c>
      <c r="H2432">
        <v>74.900000000000006</v>
      </c>
      <c r="I2432">
        <v>59.2</v>
      </c>
      <c r="J2432" t="b">
        <v>0</v>
      </c>
      <c r="K2432">
        <v>2</v>
      </c>
      <c r="L2432" t="str">
        <f>IF(sensor_data[[#This Row],[HVAC Setting]]&lt;=2, "Low", IF(sensor_data[[#This Row],[HVAC Setting]]=3, "Normal", "High"))</f>
        <v>Low</v>
      </c>
      <c r="M2432">
        <v>10</v>
      </c>
      <c r="N2432">
        <v>10</v>
      </c>
      <c r="O2432">
        <f>(sensor_data[[#This Row],[Energy Consumption]]-AVERAGE(sensor_data[Energy Consumption]))/_xlfn.STDEV.P(sensor_data[Energy Consumption])</f>
        <v>-0.13257981561817916</v>
      </c>
      <c r="P2432" t="str">
        <f>IF(ABS(sensor_data[[#This Row],[z_zcore]])&gt;3, "Outlier", "Normal")</f>
        <v>Normal</v>
      </c>
      <c r="Q2432">
        <f>AVERAGEIF(sensor_data[Unit ID], sensor_data[[#This Row],[Unit ID]], sensor_data[EC])</f>
        <v>18.5</v>
      </c>
      <c r="R2432">
        <f>IF(ISBLANK(sensor_data[[#This Row],[EC]]), sensor_data[[#This Row],[average]], sensor_data[[#This Row],[EC]])</f>
        <v>10</v>
      </c>
      <c r="S2432" t="str">
        <f>IF(sensor_data[[#This Row],[Filled Energy Consumption]]&gt;AVERAGE(sensor_data[Filled Energy Consumption]), "High", "Low")</f>
        <v>Low</v>
      </c>
      <c r="T2432" t="s">
        <v>581</v>
      </c>
      <c r="U2432" t="b">
        <v>0</v>
      </c>
      <c r="V2432">
        <v>9</v>
      </c>
      <c r="W2432">
        <v>1</v>
      </c>
      <c r="X2432" t="s">
        <v>19</v>
      </c>
    </row>
    <row r="2433" spans="1:24" x14ac:dyDescent="0.3">
      <c r="A2433" s="1">
        <v>45292.439293981479</v>
      </c>
      <c r="B2433" s="1" t="str">
        <f>TEXT(sensor_data[[#This Row],[Timestamp]], "MMMM")</f>
        <v>January</v>
      </c>
      <c r="C24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33" s="2">
        <f>MONTH(sensor_data[[#This Row],[Timestamp]])</f>
        <v>1</v>
      </c>
      <c r="E2433" s="2">
        <f>DAY(sensor_data[[#This Row],[Timestamp]])</f>
        <v>1</v>
      </c>
      <c r="F2433" t="s">
        <v>612</v>
      </c>
      <c r="H2433">
        <v>54.5</v>
      </c>
      <c r="I2433">
        <v>31</v>
      </c>
      <c r="J2433" t="b">
        <v>0</v>
      </c>
      <c r="K2433">
        <v>4.5</v>
      </c>
      <c r="L2433" t="str">
        <f>IF(sensor_data[[#This Row],[HVAC Setting]]&lt;=2, "Low", IF(sensor_data[[#This Row],[HVAC Setting]]=3, "Normal", "High"))</f>
        <v>High</v>
      </c>
      <c r="M2433">
        <v>23.62</v>
      </c>
      <c r="N2433">
        <v>23.62</v>
      </c>
      <c r="O2433">
        <f>(sensor_data[[#This Row],[Energy Consumption]]-AVERAGE(sensor_data[Energy Consumption]))/_xlfn.STDEV.P(sensor_data[Energy Consumption])</f>
        <v>2.5797875725243564E-2</v>
      </c>
      <c r="P2433" t="str">
        <f>IF(ABS(sensor_data[[#This Row],[z_zcore]])&gt;3, "Outlier", "Normal")</f>
        <v>Normal</v>
      </c>
      <c r="Q2433">
        <f>AVERAGEIF(sensor_data[Unit ID], sensor_data[[#This Row],[Unit ID]], sensor_data[EC])</f>
        <v>18.5</v>
      </c>
      <c r="R2433">
        <f>IF(ISBLANK(sensor_data[[#This Row],[EC]]), sensor_data[[#This Row],[average]], sensor_data[[#This Row],[EC]])</f>
        <v>23.62</v>
      </c>
      <c r="S2433" t="str">
        <f>IF(sensor_data[[#This Row],[Filled Energy Consumption]]&gt;AVERAGE(sensor_data[Filled Energy Consumption]), "High", "Low")</f>
        <v>High</v>
      </c>
      <c r="T2433" t="s">
        <v>264</v>
      </c>
      <c r="U2433" t="b">
        <v>0</v>
      </c>
      <c r="V2433">
        <v>6</v>
      </c>
      <c r="W2433">
        <v>0</v>
      </c>
      <c r="X2433" t="s">
        <v>19</v>
      </c>
    </row>
    <row r="2434" spans="1:24" x14ac:dyDescent="0.3">
      <c r="A2434" s="1">
        <v>45553.663564814815</v>
      </c>
      <c r="B2434" s="1" t="str">
        <f>TEXT(sensor_data[[#This Row],[Timestamp]], "MMMM")</f>
        <v>September</v>
      </c>
      <c r="C24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34" s="2">
        <f>MONTH(sensor_data[[#This Row],[Timestamp]])</f>
        <v>9</v>
      </c>
      <c r="E2434" s="2">
        <f>DAY(sensor_data[[#This Row],[Timestamp]])</f>
        <v>18</v>
      </c>
      <c r="F2434" t="s">
        <v>612</v>
      </c>
      <c r="H2434">
        <v>64.400000000000006</v>
      </c>
      <c r="I2434">
        <v>37.5</v>
      </c>
      <c r="J2434" t="b">
        <v>1</v>
      </c>
      <c r="K2434">
        <v>3</v>
      </c>
      <c r="L2434" t="str">
        <f>IF(sensor_data[[#This Row],[HVAC Setting]]&lt;=2, "Low", IF(sensor_data[[#This Row],[HVAC Setting]]=3, "Normal", "High"))</f>
        <v>Normal</v>
      </c>
      <c r="M2434">
        <v>17.3</v>
      </c>
      <c r="N2434">
        <v>17.3</v>
      </c>
      <c r="O2434">
        <f>(sensor_data[[#This Row],[Energy Consumption]]-AVERAGE(sensor_data[Energy Consumption]))/_xlfn.STDEV.P(sensor_data[Energy Consumption])</f>
        <v>-4.7693094119868898E-2</v>
      </c>
      <c r="P2434" t="str">
        <f>IF(ABS(sensor_data[[#This Row],[z_zcore]])&gt;3, "Outlier", "Normal")</f>
        <v>Normal</v>
      </c>
      <c r="Q2434">
        <f>AVERAGEIF(sensor_data[Unit ID], sensor_data[[#This Row],[Unit ID]], sensor_data[EC])</f>
        <v>18.5</v>
      </c>
      <c r="R2434">
        <f>IF(ISBLANK(sensor_data[[#This Row],[EC]]), sensor_data[[#This Row],[average]], sensor_data[[#This Row],[EC]])</f>
        <v>17.3</v>
      </c>
      <c r="S2434" t="str">
        <f>IF(sensor_data[[#This Row],[Filled Energy Consumption]]&gt;AVERAGE(sensor_data[Filled Energy Consumption]), "High", "Low")</f>
        <v>Low</v>
      </c>
      <c r="T2434" t="s">
        <v>102</v>
      </c>
      <c r="U2434" t="b">
        <v>1</v>
      </c>
      <c r="V2434">
        <v>11</v>
      </c>
      <c r="W2434">
        <v>1</v>
      </c>
      <c r="X2434" t="s">
        <v>17</v>
      </c>
    </row>
    <row r="2435" spans="1:24" x14ac:dyDescent="0.3">
      <c r="A2435" s="1">
        <v>45640.979849537034</v>
      </c>
      <c r="B2435" s="1" t="str">
        <f>TEXT(sensor_data[[#This Row],[Timestamp]], "MMMM")</f>
        <v>December</v>
      </c>
      <c r="C24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35" s="2">
        <f>MONTH(sensor_data[[#This Row],[Timestamp]])</f>
        <v>12</v>
      </c>
      <c r="E2435" s="2">
        <f>DAY(sensor_data[[#This Row],[Timestamp]])</f>
        <v>14</v>
      </c>
      <c r="F2435" t="s">
        <v>612</v>
      </c>
      <c r="H2435">
        <v>48.8</v>
      </c>
      <c r="I2435">
        <v>29.5</v>
      </c>
      <c r="J2435" t="b">
        <v>1</v>
      </c>
      <c r="K2435">
        <v>3.5</v>
      </c>
      <c r="L2435" t="str">
        <f>IF(sensor_data[[#This Row],[HVAC Setting]]&lt;=2, "Low", IF(sensor_data[[#This Row],[HVAC Setting]]=3, "Normal", "High"))</f>
        <v>High</v>
      </c>
      <c r="M2435">
        <v>23.58</v>
      </c>
      <c r="N2435">
        <v>23.58</v>
      </c>
      <c r="O2435">
        <f>(sensor_data[[#This Row],[Energy Consumption]]-AVERAGE(sensor_data[Energy Consumption]))/_xlfn.STDEV.P(sensor_data[Energy Consumption])</f>
        <v>2.5332743004704845E-2</v>
      </c>
      <c r="P2435" t="str">
        <f>IF(ABS(sensor_data[[#This Row],[z_zcore]])&gt;3, "Outlier", "Normal")</f>
        <v>Normal</v>
      </c>
      <c r="Q2435">
        <f>AVERAGEIF(sensor_data[Unit ID], sensor_data[[#This Row],[Unit ID]], sensor_data[EC])</f>
        <v>18.5</v>
      </c>
      <c r="R2435">
        <f>IF(ISBLANK(sensor_data[[#This Row],[EC]]), sensor_data[[#This Row],[average]], sensor_data[[#This Row],[EC]])</f>
        <v>23.58</v>
      </c>
      <c r="S2435" t="str">
        <f>IF(sensor_data[[#This Row],[Filled Energy Consumption]]&gt;AVERAGE(sensor_data[Filled Energy Consumption]), "High", "Low")</f>
        <v>High</v>
      </c>
      <c r="T2435" t="s">
        <v>60</v>
      </c>
      <c r="U2435" t="b">
        <v>1</v>
      </c>
      <c r="V2435">
        <v>17</v>
      </c>
      <c r="W2435">
        <v>1</v>
      </c>
      <c r="X2435" t="s">
        <v>19</v>
      </c>
    </row>
    <row r="2436" spans="1:24" x14ac:dyDescent="0.3">
      <c r="A2436" s="1">
        <v>45605.578136574077</v>
      </c>
      <c r="B2436" s="1" t="str">
        <f>TEXT(sensor_data[[#This Row],[Timestamp]], "MMMM")</f>
        <v>November</v>
      </c>
      <c r="C24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36" s="2">
        <f>MONTH(sensor_data[[#This Row],[Timestamp]])</f>
        <v>11</v>
      </c>
      <c r="E2436" s="2">
        <f>DAY(sensor_data[[#This Row],[Timestamp]])</f>
        <v>9</v>
      </c>
      <c r="F2436" t="s">
        <v>612</v>
      </c>
      <c r="H2436">
        <v>79.400000000000006</v>
      </c>
      <c r="I2436">
        <v>35.6</v>
      </c>
      <c r="J2436" t="b">
        <v>1</v>
      </c>
      <c r="K2436">
        <v>3.5</v>
      </c>
      <c r="L2436" t="str">
        <f>IF(sensor_data[[#This Row],[HVAC Setting]]&lt;=2, "Low", IF(sensor_data[[#This Row],[HVAC Setting]]=3, "Normal", "High"))</f>
        <v>High</v>
      </c>
      <c r="M2436">
        <v>20.63</v>
      </c>
      <c r="N2436">
        <v>20.63</v>
      </c>
      <c r="O2436">
        <f>(sensor_data[[#This Row],[Energy Consumption]]-AVERAGE(sensor_data[Energy Consumption]))/_xlfn.STDEV.P(sensor_data[Energy Consumption])</f>
        <v>-8.9707951350232688E-3</v>
      </c>
      <c r="P2436" t="str">
        <f>IF(ABS(sensor_data[[#This Row],[z_zcore]])&gt;3, "Outlier", "Normal")</f>
        <v>Normal</v>
      </c>
      <c r="Q2436">
        <f>AVERAGEIF(sensor_data[Unit ID], sensor_data[[#This Row],[Unit ID]], sensor_data[EC])</f>
        <v>18.5</v>
      </c>
      <c r="R2436">
        <f>IF(ISBLANK(sensor_data[[#This Row],[EC]]), sensor_data[[#This Row],[average]], sensor_data[[#This Row],[EC]])</f>
        <v>20.63</v>
      </c>
      <c r="S2436" t="str">
        <f>IF(sensor_data[[#This Row],[Filled Energy Consumption]]&gt;AVERAGE(sensor_data[Filled Energy Consumption]), "High", "Low")</f>
        <v>High</v>
      </c>
      <c r="T2436" t="s">
        <v>316</v>
      </c>
      <c r="U2436" t="b">
        <v>1</v>
      </c>
      <c r="V2436">
        <v>23</v>
      </c>
      <c r="W2436">
        <v>1</v>
      </c>
      <c r="X2436" t="s">
        <v>14</v>
      </c>
    </row>
    <row r="2437" spans="1:24" x14ac:dyDescent="0.3">
      <c r="A2437" s="1">
        <v>45429.262835648151</v>
      </c>
      <c r="B2437" s="1" t="str">
        <f>TEXT(sensor_data[[#This Row],[Timestamp]], "MMMM")</f>
        <v>May</v>
      </c>
      <c r="C24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37" s="2">
        <f>MONTH(sensor_data[[#This Row],[Timestamp]])</f>
        <v>5</v>
      </c>
      <c r="E2437" s="2">
        <f>DAY(sensor_data[[#This Row],[Timestamp]])</f>
        <v>17</v>
      </c>
      <c r="F2437" t="s">
        <v>612</v>
      </c>
      <c r="H2437">
        <v>67.2</v>
      </c>
      <c r="I2437">
        <v>38.4</v>
      </c>
      <c r="J2437" t="b">
        <v>0</v>
      </c>
      <c r="K2437">
        <v>3</v>
      </c>
      <c r="L2437" t="str">
        <f>IF(sensor_data[[#This Row],[HVAC Setting]]&lt;=2, "Low", IF(sensor_data[[#This Row],[HVAC Setting]]=3, "Normal", "High"))</f>
        <v>Normal</v>
      </c>
      <c r="O2437">
        <f>(sensor_data[[#This Row],[Energy Consumption]]-AVERAGE(sensor_data[Energy Consumption]))/_xlfn.STDEV.P(sensor_data[Energy Consumption])</f>
        <v>-0.24886299575285079</v>
      </c>
      <c r="P2437" t="str">
        <f>IF(ABS(sensor_data[[#This Row],[z_zcore]])&gt;3, "Outlier", "Normal")</f>
        <v>Normal</v>
      </c>
      <c r="Q2437">
        <f>AVERAGEIF(sensor_data[Unit ID], sensor_data[[#This Row],[Unit ID]], sensor_data[EC])</f>
        <v>18.5</v>
      </c>
      <c r="R2437">
        <f>IF(ISBLANK(sensor_data[[#This Row],[EC]]), sensor_data[[#This Row],[average]], sensor_data[[#This Row],[EC]])</f>
        <v>18.5</v>
      </c>
      <c r="S2437" t="str">
        <f>IF(sensor_data[[#This Row],[Filled Energy Consumption]]&gt;AVERAGE(sensor_data[Filled Energy Consumption]), "High", "Low")</f>
        <v>High</v>
      </c>
      <c r="T2437" t="s">
        <v>275</v>
      </c>
      <c r="U2437" t="b">
        <v>0</v>
      </c>
      <c r="V2437">
        <v>11</v>
      </c>
      <c r="W2437">
        <v>0</v>
      </c>
      <c r="X2437" t="s">
        <v>19</v>
      </c>
    </row>
    <row r="2438" spans="1:24" x14ac:dyDescent="0.3">
      <c r="A2438" s="1">
        <v>45424.886435185188</v>
      </c>
      <c r="B2438" s="1" t="str">
        <f>TEXT(sensor_data[[#This Row],[Timestamp]], "MMMM")</f>
        <v>May</v>
      </c>
      <c r="C24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38" s="2">
        <f>MONTH(sensor_data[[#This Row],[Timestamp]])</f>
        <v>5</v>
      </c>
      <c r="E2438" s="2">
        <f>DAY(sensor_data[[#This Row],[Timestamp]])</f>
        <v>12</v>
      </c>
      <c r="F2438" t="s">
        <v>612</v>
      </c>
      <c r="H2438">
        <v>77.5</v>
      </c>
      <c r="I2438">
        <v>32.299999999999997</v>
      </c>
      <c r="J2438" t="b">
        <v>1</v>
      </c>
      <c r="K2438">
        <v>3.5</v>
      </c>
      <c r="L2438" t="str">
        <f>IF(sensor_data[[#This Row],[HVAC Setting]]&lt;=2, "Low", IF(sensor_data[[#This Row],[HVAC Setting]]=3, "Normal", "High"))</f>
        <v>High</v>
      </c>
      <c r="M2438">
        <v>19.96</v>
      </c>
      <c r="N2438">
        <v>19.96</v>
      </c>
      <c r="O2438">
        <f>(sensor_data[[#This Row],[Energy Consumption]]-AVERAGE(sensor_data[Energy Consumption]))/_xlfn.STDEV.P(sensor_data[Energy Consumption])</f>
        <v>-1.6761768204046245E-2</v>
      </c>
      <c r="P2438" t="str">
        <f>IF(ABS(sensor_data[[#This Row],[z_zcore]])&gt;3, "Outlier", "Normal")</f>
        <v>Normal</v>
      </c>
      <c r="Q2438">
        <f>AVERAGEIF(sensor_data[Unit ID], sensor_data[[#This Row],[Unit ID]], sensor_data[EC])</f>
        <v>18.5</v>
      </c>
      <c r="R2438">
        <f>IF(ISBLANK(sensor_data[[#This Row],[EC]]), sensor_data[[#This Row],[average]], sensor_data[[#This Row],[EC]])</f>
        <v>19.96</v>
      </c>
      <c r="S2438" t="str">
        <f>IF(sensor_data[[#This Row],[Filled Energy Consumption]]&gt;AVERAGE(sensor_data[Filled Energy Consumption]), "High", "Low")</f>
        <v>High</v>
      </c>
      <c r="T2438" t="s">
        <v>142</v>
      </c>
      <c r="U2438" t="b">
        <v>1</v>
      </c>
      <c r="V2438">
        <v>19</v>
      </c>
      <c r="W2438">
        <v>1</v>
      </c>
      <c r="X2438" t="s">
        <v>19</v>
      </c>
    </row>
    <row r="2439" spans="1:24" x14ac:dyDescent="0.3">
      <c r="A2439" s="1">
        <v>45568.490914351853</v>
      </c>
      <c r="B2439" s="1" t="str">
        <f>TEXT(sensor_data[[#This Row],[Timestamp]], "MMMM")</f>
        <v>October</v>
      </c>
      <c r="C24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39" s="2">
        <f>MONTH(sensor_data[[#This Row],[Timestamp]])</f>
        <v>10</v>
      </c>
      <c r="E2439" s="2">
        <f>DAY(sensor_data[[#This Row],[Timestamp]])</f>
        <v>3</v>
      </c>
      <c r="F2439" t="s">
        <v>612</v>
      </c>
      <c r="H2439">
        <v>64.099999999999994</v>
      </c>
      <c r="I2439">
        <v>34.700000000000003</v>
      </c>
      <c r="J2439" t="b">
        <v>0</v>
      </c>
      <c r="K2439">
        <v>2</v>
      </c>
      <c r="L2439" t="str">
        <f>IF(sensor_data[[#This Row],[HVAC Setting]]&lt;=2, "Low", IF(sensor_data[[#This Row],[HVAC Setting]]=3, "Normal", "High"))</f>
        <v>Low</v>
      </c>
      <c r="M2439">
        <v>10</v>
      </c>
      <c r="N2439">
        <v>10</v>
      </c>
      <c r="O2439">
        <f>(sensor_data[[#This Row],[Energy Consumption]]-AVERAGE(sensor_data[Energy Consumption]))/_xlfn.STDEV.P(sensor_data[Energy Consumption])</f>
        <v>-0.13257981561817916</v>
      </c>
      <c r="P2439" t="str">
        <f>IF(ABS(sensor_data[[#This Row],[z_zcore]])&gt;3, "Outlier", "Normal")</f>
        <v>Normal</v>
      </c>
      <c r="Q2439">
        <f>AVERAGEIF(sensor_data[Unit ID], sensor_data[[#This Row],[Unit ID]], sensor_data[EC])</f>
        <v>18.5</v>
      </c>
      <c r="R2439">
        <f>IF(ISBLANK(sensor_data[[#This Row],[EC]]), sensor_data[[#This Row],[average]], sensor_data[[#This Row],[EC]])</f>
        <v>10</v>
      </c>
      <c r="S2439" t="str">
        <f>IF(sensor_data[[#This Row],[Filled Energy Consumption]]&gt;AVERAGE(sensor_data[Filled Energy Consumption]), "High", "Low")</f>
        <v>Low</v>
      </c>
      <c r="T2439" t="s">
        <v>163</v>
      </c>
      <c r="U2439" t="b">
        <v>0</v>
      </c>
      <c r="V2439">
        <v>10</v>
      </c>
      <c r="W2439">
        <v>0</v>
      </c>
      <c r="X2439" t="s">
        <v>14</v>
      </c>
    </row>
    <row r="2440" spans="1:24" x14ac:dyDescent="0.3">
      <c r="A2440" s="1">
        <v>45420.416076388887</v>
      </c>
      <c r="B2440" s="1" t="str">
        <f>TEXT(sensor_data[[#This Row],[Timestamp]], "MMMM")</f>
        <v>May</v>
      </c>
      <c r="C24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40" s="2">
        <f>MONTH(sensor_data[[#This Row],[Timestamp]])</f>
        <v>5</v>
      </c>
      <c r="E2440" s="2">
        <f>DAY(sensor_data[[#This Row],[Timestamp]])</f>
        <v>8</v>
      </c>
      <c r="F2440" t="s">
        <v>612</v>
      </c>
      <c r="H2440">
        <v>63.2</v>
      </c>
      <c r="I2440">
        <v>45.4</v>
      </c>
      <c r="J2440" t="b">
        <v>1</v>
      </c>
      <c r="K2440">
        <v>4</v>
      </c>
      <c r="L2440" t="str">
        <f>IF(sensor_data[[#This Row],[HVAC Setting]]&lt;=2, "Low", IF(sensor_data[[#This Row],[HVAC Setting]]=3, "Normal", "High"))</f>
        <v>High</v>
      </c>
      <c r="M2440">
        <v>22.58</v>
      </c>
      <c r="N2440">
        <v>22.58</v>
      </c>
      <c r="O2440">
        <f>(sensor_data[[#This Row],[Energy Consumption]]-AVERAGE(sensor_data[Energy Consumption]))/_xlfn.STDEV.P(sensor_data[Energy Consumption])</f>
        <v>1.3704424991237685E-2</v>
      </c>
      <c r="P2440" t="str">
        <f>IF(ABS(sensor_data[[#This Row],[z_zcore]])&gt;3, "Outlier", "Normal")</f>
        <v>Normal</v>
      </c>
      <c r="Q2440">
        <f>AVERAGEIF(sensor_data[Unit ID], sensor_data[[#This Row],[Unit ID]], sensor_data[EC])</f>
        <v>18.5</v>
      </c>
      <c r="R2440">
        <f>IF(ISBLANK(sensor_data[[#This Row],[EC]]), sensor_data[[#This Row],[average]], sensor_data[[#This Row],[EC]])</f>
        <v>22.58</v>
      </c>
      <c r="S2440" t="str">
        <f>IF(sensor_data[[#This Row],[Filled Energy Consumption]]&gt;AVERAGE(sensor_data[Filled Energy Consumption]), "High", "Low")</f>
        <v>High</v>
      </c>
      <c r="T2440" t="s">
        <v>342</v>
      </c>
      <c r="U2440" t="b">
        <v>1</v>
      </c>
      <c r="V2440">
        <v>24</v>
      </c>
      <c r="W2440">
        <v>1</v>
      </c>
      <c r="X2440" t="s">
        <v>19</v>
      </c>
    </row>
    <row r="2441" spans="1:24" x14ac:dyDescent="0.3">
      <c r="A2441" s="1">
        <v>45601.343518518515</v>
      </c>
      <c r="B2441" s="1" t="str">
        <f>TEXT(sensor_data[[#This Row],[Timestamp]], "MMMM")</f>
        <v>November</v>
      </c>
      <c r="C24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41" s="2">
        <f>MONTH(sensor_data[[#This Row],[Timestamp]])</f>
        <v>11</v>
      </c>
      <c r="E2441" s="2">
        <f>DAY(sensor_data[[#This Row],[Timestamp]])</f>
        <v>5</v>
      </c>
      <c r="F2441" t="s">
        <v>612</v>
      </c>
      <c r="H2441">
        <v>57.6</v>
      </c>
      <c r="I2441">
        <v>48.4</v>
      </c>
      <c r="J2441" t="b">
        <v>0</v>
      </c>
      <c r="K2441">
        <v>1</v>
      </c>
      <c r="L2441" t="str">
        <f>IF(sensor_data[[#This Row],[HVAC Setting]]&lt;=2, "Low", IF(sensor_data[[#This Row],[HVAC Setting]]=3, "Normal", "High"))</f>
        <v>Low</v>
      </c>
      <c r="M2441">
        <v>6</v>
      </c>
      <c r="N2441">
        <v>6</v>
      </c>
      <c r="O2441">
        <f>(sensor_data[[#This Row],[Energy Consumption]]-AVERAGE(sensor_data[Energy Consumption]))/_xlfn.STDEV.P(sensor_data[Energy Consumption])</f>
        <v>-0.17909308767204782</v>
      </c>
      <c r="P2441" t="str">
        <f>IF(ABS(sensor_data[[#This Row],[z_zcore]])&gt;3, "Outlier", "Normal")</f>
        <v>Normal</v>
      </c>
      <c r="Q2441">
        <f>AVERAGEIF(sensor_data[Unit ID], sensor_data[[#This Row],[Unit ID]], sensor_data[EC])</f>
        <v>18.5</v>
      </c>
      <c r="R2441">
        <f>IF(ISBLANK(sensor_data[[#This Row],[EC]]), sensor_data[[#This Row],[average]], sensor_data[[#This Row],[EC]])</f>
        <v>6</v>
      </c>
      <c r="S2441" t="str">
        <f>IF(sensor_data[[#This Row],[Filled Energy Consumption]]&gt;AVERAGE(sensor_data[Filled Energy Consumption]), "High", "Low")</f>
        <v>Low</v>
      </c>
      <c r="T2441" t="s">
        <v>498</v>
      </c>
      <c r="U2441" t="b">
        <v>0</v>
      </c>
      <c r="V2441">
        <v>11</v>
      </c>
      <c r="W2441">
        <v>0</v>
      </c>
      <c r="X2441" t="s">
        <v>19</v>
      </c>
    </row>
    <row r="2442" spans="1:24" x14ac:dyDescent="0.3">
      <c r="A2442" s="1">
        <v>45350.490555555552</v>
      </c>
      <c r="B2442" s="1" t="str">
        <f>TEXT(sensor_data[[#This Row],[Timestamp]], "MMMM")</f>
        <v>February</v>
      </c>
      <c r="C24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42" s="2">
        <f>MONTH(sensor_data[[#This Row],[Timestamp]])</f>
        <v>2</v>
      </c>
      <c r="E2442" s="2">
        <f>DAY(sensor_data[[#This Row],[Timestamp]])</f>
        <v>28</v>
      </c>
      <c r="F2442" t="s">
        <v>572</v>
      </c>
      <c r="H2442">
        <v>53</v>
      </c>
      <c r="I2442">
        <v>28.2</v>
      </c>
      <c r="J2442" t="b">
        <v>0</v>
      </c>
      <c r="K2442">
        <v>2</v>
      </c>
      <c r="L2442" t="str">
        <f>IF(sensor_data[[#This Row],[HVAC Setting]]&lt;=2, "Low", IF(sensor_data[[#This Row],[HVAC Setting]]=3, "Normal", "High"))</f>
        <v>Low</v>
      </c>
      <c r="M2442">
        <v>11</v>
      </c>
      <c r="N2442">
        <v>11</v>
      </c>
      <c r="O2442">
        <f>(sensor_data[[#This Row],[Energy Consumption]]-AVERAGE(sensor_data[Energy Consumption]))/_xlfn.STDEV.P(sensor_data[Energy Consumption])</f>
        <v>-0.12095149760471202</v>
      </c>
      <c r="P2442" t="str">
        <f>IF(ABS(sensor_data[[#This Row],[z_zcore]])&gt;3, "Outlier", "Normal")</f>
        <v>Normal</v>
      </c>
      <c r="Q2442">
        <f>AVERAGEIF(sensor_data[Unit ID], sensor_data[[#This Row],[Unit ID]], sensor_data[EC])</f>
        <v>18.017358490566039</v>
      </c>
      <c r="R2442">
        <f>IF(ISBLANK(sensor_data[[#This Row],[EC]]), sensor_data[[#This Row],[average]], sensor_data[[#This Row],[EC]])</f>
        <v>11</v>
      </c>
      <c r="S2442" t="str">
        <f>IF(sensor_data[[#This Row],[Filled Energy Consumption]]&gt;AVERAGE(sensor_data[Filled Energy Consumption]), "High", "Low")</f>
        <v>Low</v>
      </c>
      <c r="T2442" t="s">
        <v>463</v>
      </c>
      <c r="U2442" t="b">
        <v>0</v>
      </c>
      <c r="V2442">
        <v>22</v>
      </c>
      <c r="W2442">
        <v>0</v>
      </c>
      <c r="X2442" t="s">
        <v>19</v>
      </c>
    </row>
    <row r="2443" spans="1:24" x14ac:dyDescent="0.3">
      <c r="A2443" s="1">
        <v>45491.610034722224</v>
      </c>
      <c r="B2443" s="1" t="str">
        <f>TEXT(sensor_data[[#This Row],[Timestamp]], "MMMM")</f>
        <v>July</v>
      </c>
      <c r="C24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43" s="2">
        <f>MONTH(sensor_data[[#This Row],[Timestamp]])</f>
        <v>7</v>
      </c>
      <c r="E2443" s="2">
        <f>DAY(sensor_data[[#This Row],[Timestamp]])</f>
        <v>18</v>
      </c>
      <c r="F2443" t="s">
        <v>572</v>
      </c>
      <c r="H2443">
        <v>90.1</v>
      </c>
      <c r="I2443">
        <v>68.7</v>
      </c>
      <c r="J2443" t="b">
        <v>0</v>
      </c>
      <c r="K2443">
        <v>3</v>
      </c>
      <c r="L2443" t="str">
        <f>IF(sensor_data[[#This Row],[HVAC Setting]]&lt;=2, "Low", IF(sensor_data[[#This Row],[HVAC Setting]]=3, "Normal", "High"))</f>
        <v>Normal</v>
      </c>
      <c r="M2443">
        <v>17</v>
      </c>
      <c r="N2443">
        <v>17</v>
      </c>
      <c r="O2443">
        <f>(sensor_data[[#This Row],[Energy Consumption]]-AVERAGE(sensor_data[Energy Consumption]))/_xlfn.STDEV.P(sensor_data[Energy Consumption])</f>
        <v>-5.1181589523909048E-2</v>
      </c>
      <c r="P2443" t="str">
        <f>IF(ABS(sensor_data[[#This Row],[z_zcore]])&gt;3, "Outlier", "Normal")</f>
        <v>Normal</v>
      </c>
      <c r="Q2443">
        <f>AVERAGEIF(sensor_data[Unit ID], sensor_data[[#This Row],[Unit ID]], sensor_data[EC])</f>
        <v>18.017358490566039</v>
      </c>
      <c r="R2443">
        <f>IF(ISBLANK(sensor_data[[#This Row],[EC]]), sensor_data[[#This Row],[average]], sensor_data[[#This Row],[EC]])</f>
        <v>17</v>
      </c>
      <c r="S2443" t="str">
        <f>IF(sensor_data[[#This Row],[Filled Energy Consumption]]&gt;AVERAGE(sensor_data[Filled Energy Consumption]), "High", "Low")</f>
        <v>Low</v>
      </c>
      <c r="T2443" t="s">
        <v>105</v>
      </c>
      <c r="U2443" t="b">
        <v>0</v>
      </c>
      <c r="V2443">
        <v>4</v>
      </c>
      <c r="W2443">
        <v>0</v>
      </c>
      <c r="X2443" t="s">
        <v>19</v>
      </c>
    </row>
    <row r="2444" spans="1:24" x14ac:dyDescent="0.3">
      <c r="A2444" s="1">
        <v>45341.89943287037</v>
      </c>
      <c r="B2444" s="1" t="str">
        <f>TEXT(sensor_data[[#This Row],[Timestamp]], "MMMM")</f>
        <v>February</v>
      </c>
      <c r="C24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44" s="2">
        <f>MONTH(sensor_data[[#This Row],[Timestamp]])</f>
        <v>2</v>
      </c>
      <c r="E2444" s="2">
        <f>DAY(sensor_data[[#This Row],[Timestamp]])</f>
        <v>19</v>
      </c>
      <c r="F2444" t="s">
        <v>572</v>
      </c>
      <c r="H2444">
        <v>52.3</v>
      </c>
      <c r="I2444">
        <v>29.5</v>
      </c>
      <c r="J2444" t="b">
        <v>1</v>
      </c>
      <c r="K2444">
        <v>5</v>
      </c>
      <c r="L2444" t="str">
        <f>IF(sensor_data[[#This Row],[HVAC Setting]]&lt;=2, "Low", IF(sensor_data[[#This Row],[HVAC Setting]]=3, "Normal", "High"))</f>
        <v>High</v>
      </c>
      <c r="O2444">
        <f>(sensor_data[[#This Row],[Energy Consumption]]-AVERAGE(sensor_data[Energy Consumption]))/_xlfn.STDEV.P(sensor_data[Energy Consumption])</f>
        <v>-0.24886299575285079</v>
      </c>
      <c r="P2444" t="str">
        <f>IF(ABS(sensor_data[[#This Row],[z_zcore]])&gt;3, "Outlier", "Normal")</f>
        <v>Normal</v>
      </c>
      <c r="Q2444">
        <f>AVERAGEIF(sensor_data[Unit ID], sensor_data[[#This Row],[Unit ID]], sensor_data[EC])</f>
        <v>18.017358490566039</v>
      </c>
      <c r="R2444">
        <f>IF(ISBLANK(sensor_data[[#This Row],[EC]]), sensor_data[[#This Row],[average]], sensor_data[[#This Row],[EC]])</f>
        <v>18.017358490566039</v>
      </c>
      <c r="S2444" t="str">
        <f>IF(sensor_data[[#This Row],[Filled Energy Consumption]]&gt;AVERAGE(sensor_data[Filled Energy Consumption]), "High", "Low")</f>
        <v>High</v>
      </c>
      <c r="T2444" t="s">
        <v>358</v>
      </c>
      <c r="U2444" t="b">
        <v>1</v>
      </c>
      <c r="V2444">
        <v>5</v>
      </c>
      <c r="W2444">
        <v>1</v>
      </c>
      <c r="X2444" t="s">
        <v>19</v>
      </c>
    </row>
    <row r="2445" spans="1:24" x14ac:dyDescent="0.3">
      <c r="A2445" s="1">
        <v>45485.726446759261</v>
      </c>
      <c r="B2445" s="1" t="str">
        <f>TEXT(sensor_data[[#This Row],[Timestamp]], "MMMM")</f>
        <v>July</v>
      </c>
      <c r="C24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45" s="2">
        <f>MONTH(sensor_data[[#This Row],[Timestamp]])</f>
        <v>7</v>
      </c>
      <c r="E2445" s="2">
        <f>DAY(sensor_data[[#This Row],[Timestamp]])</f>
        <v>12</v>
      </c>
      <c r="F2445" t="s">
        <v>572</v>
      </c>
      <c r="H2445">
        <v>85.2</v>
      </c>
      <c r="I2445">
        <v>60.1</v>
      </c>
      <c r="J2445" t="b">
        <v>0</v>
      </c>
      <c r="K2445">
        <v>5</v>
      </c>
      <c r="L2445" t="str">
        <f>IF(sensor_data[[#This Row],[HVAC Setting]]&lt;=2, "Low", IF(sensor_data[[#This Row],[HVAC Setting]]=3, "Normal", "High"))</f>
        <v>High</v>
      </c>
      <c r="M2445">
        <v>30.8</v>
      </c>
      <c r="N2445">
        <v>30.8</v>
      </c>
      <c r="O2445">
        <f>(sensor_data[[#This Row],[Energy Consumption]]-AVERAGE(sensor_data[Energy Consumption]))/_xlfn.STDEV.P(sensor_data[Energy Consumption])</f>
        <v>0.10928919906193778</v>
      </c>
      <c r="P2445" t="str">
        <f>IF(ABS(sensor_data[[#This Row],[z_zcore]])&gt;3, "Outlier", "Normal")</f>
        <v>Normal</v>
      </c>
      <c r="Q2445">
        <f>AVERAGEIF(sensor_data[Unit ID], sensor_data[[#This Row],[Unit ID]], sensor_data[EC])</f>
        <v>18.017358490566039</v>
      </c>
      <c r="R2445">
        <f>IF(ISBLANK(sensor_data[[#This Row],[EC]]), sensor_data[[#This Row],[average]], sensor_data[[#This Row],[EC]])</f>
        <v>30.8</v>
      </c>
      <c r="S2445" t="str">
        <f>IF(sensor_data[[#This Row],[Filled Energy Consumption]]&gt;AVERAGE(sensor_data[Filled Energy Consumption]), "High", "Low")</f>
        <v>High</v>
      </c>
      <c r="T2445" t="s">
        <v>91</v>
      </c>
      <c r="U2445" t="b">
        <v>0</v>
      </c>
      <c r="V2445">
        <v>3</v>
      </c>
      <c r="W2445">
        <v>1</v>
      </c>
      <c r="X2445" t="s">
        <v>17</v>
      </c>
    </row>
    <row r="2446" spans="1:24" x14ac:dyDescent="0.3">
      <c r="A2446" s="1">
        <v>45554.630277777775</v>
      </c>
      <c r="B2446" s="1" t="str">
        <f>TEXT(sensor_data[[#This Row],[Timestamp]], "MMMM")</f>
        <v>September</v>
      </c>
      <c r="C24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46" s="2">
        <f>MONTH(sensor_data[[#This Row],[Timestamp]])</f>
        <v>9</v>
      </c>
      <c r="E2446" s="2">
        <f>DAY(sensor_data[[#This Row],[Timestamp]])</f>
        <v>19</v>
      </c>
      <c r="F2446" t="s">
        <v>572</v>
      </c>
      <c r="H2446">
        <v>74.599999999999994</v>
      </c>
      <c r="I2446">
        <v>35.1</v>
      </c>
      <c r="J2446" t="b">
        <v>0</v>
      </c>
      <c r="K2446">
        <v>2</v>
      </c>
      <c r="L2446" t="str">
        <f>IF(sensor_data[[#This Row],[HVAC Setting]]&lt;=2, "Low", IF(sensor_data[[#This Row],[HVAC Setting]]=3, "Normal", "High"))</f>
        <v>Low</v>
      </c>
      <c r="M2446">
        <v>10</v>
      </c>
      <c r="N2446">
        <v>10</v>
      </c>
      <c r="O2446">
        <f>(sensor_data[[#This Row],[Energy Consumption]]-AVERAGE(sensor_data[Energy Consumption]))/_xlfn.STDEV.P(sensor_data[Energy Consumption])</f>
        <v>-0.13257981561817916</v>
      </c>
      <c r="P2446" t="str">
        <f>IF(ABS(sensor_data[[#This Row],[z_zcore]])&gt;3, "Outlier", "Normal")</f>
        <v>Normal</v>
      </c>
      <c r="Q2446">
        <f>AVERAGEIF(sensor_data[Unit ID], sensor_data[[#This Row],[Unit ID]], sensor_data[EC])</f>
        <v>18.017358490566039</v>
      </c>
      <c r="R2446">
        <f>IF(ISBLANK(sensor_data[[#This Row],[EC]]), sensor_data[[#This Row],[average]], sensor_data[[#This Row],[EC]])</f>
        <v>10</v>
      </c>
      <c r="S2446" t="str">
        <f>IF(sensor_data[[#This Row],[Filled Energy Consumption]]&gt;AVERAGE(sensor_data[Filled Energy Consumption]), "High", "Low")</f>
        <v>Low</v>
      </c>
      <c r="T2446" t="s">
        <v>153</v>
      </c>
      <c r="U2446" t="b">
        <v>0</v>
      </c>
      <c r="V2446">
        <v>23</v>
      </c>
      <c r="W2446">
        <v>0</v>
      </c>
      <c r="X2446" t="s">
        <v>17</v>
      </c>
    </row>
    <row r="2447" spans="1:24" x14ac:dyDescent="0.3">
      <c r="A2447" s="1">
        <v>45604.370405092595</v>
      </c>
      <c r="B2447" s="1" t="str">
        <f>TEXT(sensor_data[[#This Row],[Timestamp]], "MMMM")</f>
        <v>November</v>
      </c>
      <c r="C24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47" s="2">
        <f>MONTH(sensor_data[[#This Row],[Timestamp]])</f>
        <v>11</v>
      </c>
      <c r="E2447" s="2">
        <f>DAY(sensor_data[[#This Row],[Timestamp]])</f>
        <v>8</v>
      </c>
      <c r="F2447" t="s">
        <v>572</v>
      </c>
      <c r="H2447">
        <v>60.4</v>
      </c>
      <c r="I2447">
        <v>47.3</v>
      </c>
      <c r="J2447" t="b">
        <v>0</v>
      </c>
      <c r="K2447">
        <v>1</v>
      </c>
      <c r="L2447" t="str">
        <f>IF(sensor_data[[#This Row],[HVAC Setting]]&lt;=2, "Low", IF(sensor_data[[#This Row],[HVAC Setting]]=3, "Normal", "High"))</f>
        <v>Low</v>
      </c>
      <c r="M2447">
        <v>6</v>
      </c>
      <c r="N2447">
        <v>6</v>
      </c>
      <c r="O2447">
        <f>(sensor_data[[#This Row],[Energy Consumption]]-AVERAGE(sensor_data[Energy Consumption]))/_xlfn.STDEV.P(sensor_data[Energy Consumption])</f>
        <v>-0.17909308767204782</v>
      </c>
      <c r="P2447" t="str">
        <f>IF(ABS(sensor_data[[#This Row],[z_zcore]])&gt;3, "Outlier", "Normal")</f>
        <v>Normal</v>
      </c>
      <c r="Q2447">
        <f>AVERAGEIF(sensor_data[Unit ID], sensor_data[[#This Row],[Unit ID]], sensor_data[EC])</f>
        <v>18.017358490566039</v>
      </c>
      <c r="R2447">
        <f>IF(ISBLANK(sensor_data[[#This Row],[EC]]), sensor_data[[#This Row],[average]], sensor_data[[#This Row],[EC]])</f>
        <v>6</v>
      </c>
      <c r="S2447" t="str">
        <f>IF(sensor_data[[#This Row],[Filled Energy Consumption]]&gt;AVERAGE(sensor_data[Filled Energy Consumption]), "High", "Low")</f>
        <v>Low</v>
      </c>
      <c r="T2447" t="s">
        <v>571</v>
      </c>
      <c r="U2447" t="b">
        <v>0</v>
      </c>
      <c r="V2447">
        <v>11</v>
      </c>
      <c r="W2447">
        <v>0</v>
      </c>
      <c r="X2447" t="s">
        <v>19</v>
      </c>
    </row>
    <row r="2448" spans="1:24" x14ac:dyDescent="0.3">
      <c r="A2448" s="1">
        <v>45335.728356481479</v>
      </c>
      <c r="B2448" s="1" t="str">
        <f>TEXT(sensor_data[[#This Row],[Timestamp]], "MMMM")</f>
        <v>February</v>
      </c>
      <c r="C24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48" s="2">
        <f>MONTH(sensor_data[[#This Row],[Timestamp]])</f>
        <v>2</v>
      </c>
      <c r="E2448" s="2">
        <f>DAY(sensor_data[[#This Row],[Timestamp]])</f>
        <v>13</v>
      </c>
      <c r="F2448" t="s">
        <v>572</v>
      </c>
      <c r="H2448">
        <v>45.9</v>
      </c>
      <c r="I2448">
        <v>36.5</v>
      </c>
      <c r="J2448" t="b">
        <v>1</v>
      </c>
      <c r="K2448">
        <v>4</v>
      </c>
      <c r="L2448" t="str">
        <f>IF(sensor_data[[#This Row],[HVAC Setting]]&lt;=2, "Low", IF(sensor_data[[#This Row],[HVAC Setting]]=3, "Normal", "High"))</f>
        <v>High</v>
      </c>
      <c r="M2448">
        <v>27.83</v>
      </c>
      <c r="N2448">
        <v>27.83</v>
      </c>
      <c r="O2448">
        <f>(sensor_data[[#This Row],[Energy Consumption]]-AVERAGE(sensor_data[Energy Consumption]))/_xlfn.STDEV.P(sensor_data[Energy Consumption])</f>
        <v>7.4753094561940278E-2</v>
      </c>
      <c r="P2448" t="str">
        <f>IF(ABS(sensor_data[[#This Row],[z_zcore]])&gt;3, "Outlier", "Normal")</f>
        <v>Normal</v>
      </c>
      <c r="Q2448">
        <f>AVERAGEIF(sensor_data[Unit ID], sensor_data[[#This Row],[Unit ID]], sensor_data[EC])</f>
        <v>18.017358490566039</v>
      </c>
      <c r="R2448">
        <f>IF(ISBLANK(sensor_data[[#This Row],[EC]]), sensor_data[[#This Row],[average]], sensor_data[[#This Row],[EC]])</f>
        <v>27.83</v>
      </c>
      <c r="S2448" t="str">
        <f>IF(sensor_data[[#This Row],[Filled Energy Consumption]]&gt;AVERAGE(sensor_data[Filled Energy Consumption]), "High", "Low")</f>
        <v>High</v>
      </c>
      <c r="T2448" t="s">
        <v>291</v>
      </c>
      <c r="U2448" t="b">
        <v>1</v>
      </c>
      <c r="V2448">
        <v>9</v>
      </c>
      <c r="W2448">
        <v>1</v>
      </c>
      <c r="X2448" t="s">
        <v>19</v>
      </c>
    </row>
    <row r="2449" spans="1:24" x14ac:dyDescent="0.3">
      <c r="A2449" s="1">
        <v>45554.645995370367</v>
      </c>
      <c r="B2449" s="1" t="str">
        <f>TEXT(sensor_data[[#This Row],[Timestamp]], "MMMM")</f>
        <v>September</v>
      </c>
      <c r="C24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49" s="2">
        <f>MONTH(sensor_data[[#This Row],[Timestamp]])</f>
        <v>9</v>
      </c>
      <c r="E2449" s="2">
        <f>DAY(sensor_data[[#This Row],[Timestamp]])</f>
        <v>19</v>
      </c>
      <c r="F2449" t="s">
        <v>572</v>
      </c>
      <c r="H2449">
        <v>79.3</v>
      </c>
      <c r="I2449">
        <v>39.799999999999997</v>
      </c>
      <c r="J2449" t="b">
        <v>1</v>
      </c>
      <c r="K2449">
        <v>4</v>
      </c>
      <c r="L2449" t="str">
        <f>IF(sensor_data[[#This Row],[HVAC Setting]]&lt;=2, "Low", IF(sensor_data[[#This Row],[HVAC Setting]]=3, "Normal", "High"))</f>
        <v>High</v>
      </c>
      <c r="M2449">
        <v>22.89</v>
      </c>
      <c r="N2449">
        <v>22.89</v>
      </c>
      <c r="O2449">
        <f>(sensor_data[[#This Row],[Energy Consumption]]-AVERAGE(sensor_data[Energy Consumption]))/_xlfn.STDEV.P(sensor_data[Energy Consumption])</f>
        <v>1.7309203575412532E-2</v>
      </c>
      <c r="P2449" t="str">
        <f>IF(ABS(sensor_data[[#This Row],[z_zcore]])&gt;3, "Outlier", "Normal")</f>
        <v>Normal</v>
      </c>
      <c r="Q2449">
        <f>AVERAGEIF(sensor_data[Unit ID], sensor_data[[#This Row],[Unit ID]], sensor_data[EC])</f>
        <v>18.017358490566039</v>
      </c>
      <c r="R2449">
        <f>IF(ISBLANK(sensor_data[[#This Row],[EC]]), sensor_data[[#This Row],[average]], sensor_data[[#This Row],[EC]])</f>
        <v>22.89</v>
      </c>
      <c r="S2449" t="str">
        <f>IF(sensor_data[[#This Row],[Filled Energy Consumption]]&gt;AVERAGE(sensor_data[Filled Energy Consumption]), "High", "Low")</f>
        <v>High</v>
      </c>
      <c r="T2449" t="s">
        <v>305</v>
      </c>
      <c r="U2449" t="b">
        <v>1</v>
      </c>
      <c r="V2449">
        <v>8</v>
      </c>
      <c r="W2449">
        <v>0</v>
      </c>
      <c r="X2449" t="s">
        <v>19</v>
      </c>
    </row>
    <row r="2450" spans="1:24" x14ac:dyDescent="0.3">
      <c r="A2450" s="1">
        <v>45628.405243055553</v>
      </c>
      <c r="B2450" s="1" t="str">
        <f>TEXT(sensor_data[[#This Row],[Timestamp]], "MMMM")</f>
        <v>December</v>
      </c>
      <c r="C24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50" s="2">
        <f>MONTH(sensor_data[[#This Row],[Timestamp]])</f>
        <v>12</v>
      </c>
      <c r="E2450" s="2">
        <f>DAY(sensor_data[[#This Row],[Timestamp]])</f>
        <v>2</v>
      </c>
      <c r="F2450" t="s">
        <v>572</v>
      </c>
      <c r="H2450">
        <v>41.3</v>
      </c>
      <c r="I2450">
        <v>34.799999999999997</v>
      </c>
      <c r="J2450" t="b">
        <v>1</v>
      </c>
      <c r="K2450">
        <v>3</v>
      </c>
      <c r="L2450" t="str">
        <f>IF(sensor_data[[#This Row],[HVAC Setting]]&lt;=2, "Low", IF(sensor_data[[#This Row],[HVAC Setting]]=3, "Normal", "High"))</f>
        <v>Normal</v>
      </c>
      <c r="M2450">
        <v>20.54</v>
      </c>
      <c r="N2450">
        <v>20.54</v>
      </c>
      <c r="O2450">
        <f>(sensor_data[[#This Row],[Energy Consumption]]-AVERAGE(sensor_data[Energy Consumption]))/_xlfn.STDEV.P(sensor_data[Energy Consumption])</f>
        <v>-1.0017343756235312E-2</v>
      </c>
      <c r="P2450" t="str">
        <f>IF(ABS(sensor_data[[#This Row],[z_zcore]])&gt;3, "Outlier", "Normal")</f>
        <v>Normal</v>
      </c>
      <c r="Q2450">
        <f>AVERAGEIF(sensor_data[Unit ID], sensor_data[[#This Row],[Unit ID]], sensor_data[EC])</f>
        <v>18.017358490566039</v>
      </c>
      <c r="R2450">
        <f>IF(ISBLANK(sensor_data[[#This Row],[EC]]), sensor_data[[#This Row],[average]], sensor_data[[#This Row],[EC]])</f>
        <v>20.54</v>
      </c>
      <c r="S2450" t="str">
        <f>IF(sensor_data[[#This Row],[Filled Energy Consumption]]&gt;AVERAGE(sensor_data[Filled Energy Consumption]), "High", "Low")</f>
        <v>High</v>
      </c>
      <c r="T2450" t="s">
        <v>407</v>
      </c>
      <c r="U2450" t="b">
        <v>1</v>
      </c>
      <c r="V2450">
        <v>6</v>
      </c>
      <c r="W2450">
        <v>1</v>
      </c>
      <c r="X2450" t="s">
        <v>14</v>
      </c>
    </row>
    <row r="2451" spans="1:24" x14ac:dyDescent="0.3">
      <c r="A2451" s="1">
        <v>45634.865868055553</v>
      </c>
      <c r="B2451" s="1" t="str">
        <f>TEXT(sensor_data[[#This Row],[Timestamp]], "MMMM")</f>
        <v>December</v>
      </c>
      <c r="C24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51" s="2">
        <f>MONTH(sensor_data[[#This Row],[Timestamp]])</f>
        <v>12</v>
      </c>
      <c r="E2451" s="2">
        <f>DAY(sensor_data[[#This Row],[Timestamp]])</f>
        <v>8</v>
      </c>
      <c r="F2451" t="s">
        <v>572</v>
      </c>
      <c r="H2451">
        <v>52.4</v>
      </c>
      <c r="I2451">
        <v>33.700000000000003</v>
      </c>
      <c r="J2451" t="b">
        <v>1</v>
      </c>
      <c r="K2451">
        <v>5</v>
      </c>
      <c r="L2451" t="str">
        <f>IF(sensor_data[[#This Row],[HVAC Setting]]&lt;=2, "Low", IF(sensor_data[[#This Row],[HVAC Setting]]=3, "Normal", "High"))</f>
        <v>High</v>
      </c>
      <c r="M2451">
        <v>31.99</v>
      </c>
      <c r="N2451">
        <v>31.99</v>
      </c>
      <c r="O2451">
        <f>(sensor_data[[#This Row],[Energy Consumption]]-AVERAGE(sensor_data[Energy Consumption]))/_xlfn.STDEV.P(sensor_data[Energy Consumption])</f>
        <v>0.12312689749796367</v>
      </c>
      <c r="P2451" t="str">
        <f>IF(ABS(sensor_data[[#This Row],[z_zcore]])&gt;3, "Outlier", "Normal")</f>
        <v>Normal</v>
      </c>
      <c r="Q2451">
        <f>AVERAGEIF(sensor_data[Unit ID], sensor_data[[#This Row],[Unit ID]], sensor_data[EC])</f>
        <v>18.017358490566039</v>
      </c>
      <c r="R2451">
        <f>IF(ISBLANK(sensor_data[[#This Row],[EC]]), sensor_data[[#This Row],[average]], sensor_data[[#This Row],[EC]])</f>
        <v>31.99</v>
      </c>
      <c r="S2451" t="str">
        <f>IF(sensor_data[[#This Row],[Filled Energy Consumption]]&gt;AVERAGE(sensor_data[Filled Energy Consumption]), "High", "Low")</f>
        <v>High</v>
      </c>
      <c r="T2451" t="s">
        <v>117</v>
      </c>
      <c r="U2451" t="b">
        <v>1</v>
      </c>
      <c r="V2451">
        <v>18</v>
      </c>
      <c r="W2451">
        <v>1</v>
      </c>
      <c r="X2451" t="s">
        <v>19</v>
      </c>
    </row>
    <row r="2452" spans="1:24" x14ac:dyDescent="0.3">
      <c r="A2452" s="1">
        <v>45444.196840277778</v>
      </c>
      <c r="B2452" s="1" t="str">
        <f>TEXT(sensor_data[[#This Row],[Timestamp]], "MMMM")</f>
        <v>June</v>
      </c>
      <c r="C24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52" s="2">
        <f>MONTH(sensor_data[[#This Row],[Timestamp]])</f>
        <v>6</v>
      </c>
      <c r="E2452" s="2">
        <f>DAY(sensor_data[[#This Row],[Timestamp]])</f>
        <v>1</v>
      </c>
      <c r="F2452" t="s">
        <v>572</v>
      </c>
      <c r="H2452">
        <v>92.7</v>
      </c>
      <c r="I2452">
        <v>40.700000000000003</v>
      </c>
      <c r="J2452" t="b">
        <v>1</v>
      </c>
      <c r="K2452">
        <v>4.5</v>
      </c>
      <c r="L2452" t="str">
        <f>IF(sensor_data[[#This Row],[HVAC Setting]]&lt;=2, "Low", IF(sensor_data[[#This Row],[HVAC Setting]]=3, "Normal", "High"))</f>
        <v>High</v>
      </c>
      <c r="M2452">
        <v>29.68</v>
      </c>
      <c r="N2452">
        <v>29.68</v>
      </c>
      <c r="O2452">
        <f>(sensor_data[[#This Row],[Energy Consumption]]-AVERAGE(sensor_data[Energy Consumption]))/_xlfn.STDEV.P(sensor_data[Energy Consumption])</f>
        <v>9.6265482886854548E-2</v>
      </c>
      <c r="P2452" t="str">
        <f>IF(ABS(sensor_data[[#This Row],[z_zcore]])&gt;3, "Outlier", "Normal")</f>
        <v>Normal</v>
      </c>
      <c r="Q2452">
        <f>AVERAGEIF(sensor_data[Unit ID], sensor_data[[#This Row],[Unit ID]], sensor_data[EC])</f>
        <v>18.017358490566039</v>
      </c>
      <c r="R2452">
        <f>IF(ISBLANK(sensor_data[[#This Row],[EC]]), sensor_data[[#This Row],[average]], sensor_data[[#This Row],[EC]])</f>
        <v>29.68</v>
      </c>
      <c r="S2452" t="str">
        <f>IF(sensor_data[[#This Row],[Filled Energy Consumption]]&gt;AVERAGE(sensor_data[Filled Energy Consumption]), "High", "Low")</f>
        <v>High</v>
      </c>
      <c r="T2452" t="s">
        <v>451</v>
      </c>
      <c r="U2452" t="b">
        <v>1</v>
      </c>
      <c r="V2452">
        <v>8</v>
      </c>
      <c r="W2452">
        <v>1</v>
      </c>
      <c r="X2452" t="s">
        <v>19</v>
      </c>
    </row>
    <row r="2453" spans="1:24" x14ac:dyDescent="0.3">
      <c r="A2453" s="1">
        <v>45396.246990740743</v>
      </c>
      <c r="B2453" s="1" t="str">
        <f>TEXT(sensor_data[[#This Row],[Timestamp]], "MMMM")</f>
        <v>April</v>
      </c>
      <c r="C24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53" s="2">
        <f>MONTH(sensor_data[[#This Row],[Timestamp]])</f>
        <v>4</v>
      </c>
      <c r="E2453" s="2">
        <f>DAY(sensor_data[[#This Row],[Timestamp]])</f>
        <v>14</v>
      </c>
      <c r="F2453" t="s">
        <v>572</v>
      </c>
      <c r="H2453">
        <v>67.400000000000006</v>
      </c>
      <c r="I2453">
        <v>34.299999999999997</v>
      </c>
      <c r="J2453" t="b">
        <v>1</v>
      </c>
      <c r="K2453">
        <v>3.5</v>
      </c>
      <c r="L2453" t="str">
        <f>IF(sensor_data[[#This Row],[HVAC Setting]]&lt;=2, "Low", IF(sensor_data[[#This Row],[HVAC Setting]]=3, "Normal", "High"))</f>
        <v>High</v>
      </c>
      <c r="M2453">
        <v>19.96</v>
      </c>
      <c r="N2453">
        <v>19.96</v>
      </c>
      <c r="O2453">
        <f>(sensor_data[[#This Row],[Energy Consumption]]-AVERAGE(sensor_data[Energy Consumption]))/_xlfn.STDEV.P(sensor_data[Energy Consumption])</f>
        <v>-1.6761768204046245E-2</v>
      </c>
      <c r="P2453" t="str">
        <f>IF(ABS(sensor_data[[#This Row],[z_zcore]])&gt;3, "Outlier", "Normal")</f>
        <v>Normal</v>
      </c>
      <c r="Q2453">
        <f>AVERAGEIF(sensor_data[Unit ID], sensor_data[[#This Row],[Unit ID]], sensor_data[EC])</f>
        <v>18.017358490566039</v>
      </c>
      <c r="R2453">
        <f>IF(ISBLANK(sensor_data[[#This Row],[EC]]), sensor_data[[#This Row],[average]], sensor_data[[#This Row],[EC]])</f>
        <v>19.96</v>
      </c>
      <c r="S2453" t="str">
        <f>IF(sensor_data[[#This Row],[Filled Energy Consumption]]&gt;AVERAGE(sensor_data[Filled Energy Consumption]), "High", "Low")</f>
        <v>High</v>
      </c>
      <c r="T2453" t="s">
        <v>363</v>
      </c>
      <c r="U2453" t="b">
        <v>1</v>
      </c>
      <c r="V2453">
        <v>7</v>
      </c>
      <c r="W2453">
        <v>1</v>
      </c>
      <c r="X2453" t="s">
        <v>19</v>
      </c>
    </row>
    <row r="2454" spans="1:24" x14ac:dyDescent="0.3">
      <c r="A2454" s="1">
        <v>45334.711527777778</v>
      </c>
      <c r="B2454" s="1" t="str">
        <f>TEXT(sensor_data[[#This Row],[Timestamp]], "MMMM")</f>
        <v>February</v>
      </c>
      <c r="C24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54" s="2">
        <f>MONTH(sensor_data[[#This Row],[Timestamp]])</f>
        <v>2</v>
      </c>
      <c r="E2454" s="2">
        <f>DAY(sensor_data[[#This Row],[Timestamp]])</f>
        <v>12</v>
      </c>
      <c r="F2454" t="s">
        <v>572</v>
      </c>
      <c r="H2454">
        <v>56.6</v>
      </c>
      <c r="I2454">
        <v>35.4</v>
      </c>
      <c r="J2454" t="b">
        <v>0</v>
      </c>
      <c r="K2454">
        <v>4</v>
      </c>
      <c r="L2454" t="str">
        <f>IF(sensor_data[[#This Row],[HVAC Setting]]&lt;=2, "Low", IF(sensor_data[[#This Row],[HVAC Setting]]=3, "Normal", "High"))</f>
        <v>High</v>
      </c>
      <c r="M2454">
        <v>22</v>
      </c>
      <c r="N2454">
        <v>22</v>
      </c>
      <c r="O2454">
        <f>(sensor_data[[#This Row],[Energy Consumption]]-AVERAGE(sensor_data[Energy Consumption]))/_xlfn.STDEV.P(sensor_data[Energy Consumption])</f>
        <v>6.9600005434267524E-3</v>
      </c>
      <c r="P2454" t="str">
        <f>IF(ABS(sensor_data[[#This Row],[z_zcore]])&gt;3, "Outlier", "Normal")</f>
        <v>Normal</v>
      </c>
      <c r="Q2454">
        <f>AVERAGEIF(sensor_data[Unit ID], sensor_data[[#This Row],[Unit ID]], sensor_data[EC])</f>
        <v>18.017358490566039</v>
      </c>
      <c r="R2454">
        <f>IF(ISBLANK(sensor_data[[#This Row],[EC]]), sensor_data[[#This Row],[average]], sensor_data[[#This Row],[EC]])</f>
        <v>22</v>
      </c>
      <c r="S2454" t="str">
        <f>IF(sensor_data[[#This Row],[Filled Energy Consumption]]&gt;AVERAGE(sensor_data[Filled Energy Consumption]), "High", "Low")</f>
        <v>High</v>
      </c>
      <c r="T2454" t="s">
        <v>150</v>
      </c>
      <c r="U2454" t="b">
        <v>0</v>
      </c>
      <c r="V2454">
        <v>15</v>
      </c>
      <c r="W2454">
        <v>0</v>
      </c>
      <c r="X2454" t="s">
        <v>17</v>
      </c>
    </row>
    <row r="2455" spans="1:24" x14ac:dyDescent="0.3">
      <c r="A2455" s="1">
        <v>45631.020127314812</v>
      </c>
      <c r="B2455" s="1" t="str">
        <f>TEXT(sensor_data[[#This Row],[Timestamp]], "MMMM")</f>
        <v>December</v>
      </c>
      <c r="C24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55" s="2">
        <f>MONTH(sensor_data[[#This Row],[Timestamp]])</f>
        <v>12</v>
      </c>
      <c r="E2455" s="2">
        <f>DAY(sensor_data[[#This Row],[Timestamp]])</f>
        <v>5</v>
      </c>
      <c r="F2455" t="s">
        <v>572</v>
      </c>
      <c r="H2455">
        <v>52.4</v>
      </c>
      <c r="I2455">
        <v>35.700000000000003</v>
      </c>
      <c r="J2455" t="b">
        <v>0</v>
      </c>
      <c r="K2455">
        <v>2</v>
      </c>
      <c r="L2455" t="str">
        <f>IF(sensor_data[[#This Row],[HVAC Setting]]&lt;=2, "Low", IF(sensor_data[[#This Row],[HVAC Setting]]=3, "Normal", "High"))</f>
        <v>Low</v>
      </c>
      <c r="M2455">
        <v>10</v>
      </c>
      <c r="N2455">
        <v>10</v>
      </c>
      <c r="O2455">
        <f>(sensor_data[[#This Row],[Energy Consumption]]-AVERAGE(sensor_data[Energy Consumption]))/_xlfn.STDEV.P(sensor_data[Energy Consumption])</f>
        <v>-0.13257981561817916</v>
      </c>
      <c r="P2455" t="str">
        <f>IF(ABS(sensor_data[[#This Row],[z_zcore]])&gt;3, "Outlier", "Normal")</f>
        <v>Normal</v>
      </c>
      <c r="Q2455">
        <f>AVERAGEIF(sensor_data[Unit ID], sensor_data[[#This Row],[Unit ID]], sensor_data[EC])</f>
        <v>18.017358490566039</v>
      </c>
      <c r="R2455">
        <f>IF(ISBLANK(sensor_data[[#This Row],[EC]]), sensor_data[[#This Row],[average]], sensor_data[[#This Row],[EC]])</f>
        <v>10</v>
      </c>
      <c r="S2455" t="str">
        <f>IF(sensor_data[[#This Row],[Filled Energy Consumption]]&gt;AVERAGE(sensor_data[Filled Energy Consumption]), "High", "Low")</f>
        <v>Low</v>
      </c>
      <c r="T2455" t="s">
        <v>487</v>
      </c>
      <c r="U2455" t="b">
        <v>0</v>
      </c>
      <c r="V2455">
        <v>15</v>
      </c>
      <c r="W2455">
        <v>0</v>
      </c>
      <c r="X2455" t="s">
        <v>17</v>
      </c>
    </row>
    <row r="2456" spans="1:24" x14ac:dyDescent="0.3">
      <c r="A2456" s="1">
        <v>45623.6565625</v>
      </c>
      <c r="B2456" s="1" t="str">
        <f>TEXT(sensor_data[[#This Row],[Timestamp]], "MMMM")</f>
        <v>November</v>
      </c>
      <c r="C24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56" s="2">
        <f>MONTH(sensor_data[[#This Row],[Timestamp]])</f>
        <v>11</v>
      </c>
      <c r="E2456" s="2">
        <f>DAY(sensor_data[[#This Row],[Timestamp]])</f>
        <v>27</v>
      </c>
      <c r="F2456" t="s">
        <v>572</v>
      </c>
      <c r="H2456">
        <v>69</v>
      </c>
      <c r="I2456">
        <v>34.5</v>
      </c>
      <c r="J2456" t="b">
        <v>1</v>
      </c>
      <c r="K2456">
        <v>3</v>
      </c>
      <c r="L2456" t="str">
        <f>IF(sensor_data[[#This Row],[HVAC Setting]]&lt;=2, "Low", IF(sensor_data[[#This Row],[HVAC Setting]]=3, "Normal", "High"))</f>
        <v>Normal</v>
      </c>
      <c r="M2456">
        <v>16.899999999999999</v>
      </c>
      <c r="N2456">
        <v>16.899999999999999</v>
      </c>
      <c r="O2456">
        <f>(sensor_data[[#This Row],[Energy Consumption]]-AVERAGE(sensor_data[Energy Consumption]))/_xlfn.STDEV.P(sensor_data[Energy Consumption])</f>
        <v>-5.2344421325255783E-2</v>
      </c>
      <c r="P2456" t="str">
        <f>IF(ABS(sensor_data[[#This Row],[z_zcore]])&gt;3, "Outlier", "Normal")</f>
        <v>Normal</v>
      </c>
      <c r="Q2456">
        <f>AVERAGEIF(sensor_data[Unit ID], sensor_data[[#This Row],[Unit ID]], sensor_data[EC])</f>
        <v>18.017358490566039</v>
      </c>
      <c r="R2456">
        <f>IF(ISBLANK(sensor_data[[#This Row],[EC]]), sensor_data[[#This Row],[average]], sensor_data[[#This Row],[EC]])</f>
        <v>16.899999999999999</v>
      </c>
      <c r="S2456" t="str">
        <f>IF(sensor_data[[#This Row],[Filled Energy Consumption]]&gt;AVERAGE(sensor_data[Filled Energy Consumption]), "High", "Low")</f>
        <v>Low</v>
      </c>
      <c r="T2456" t="s">
        <v>376</v>
      </c>
      <c r="U2456" t="b">
        <v>1</v>
      </c>
      <c r="V2456">
        <v>11</v>
      </c>
      <c r="W2456">
        <v>1</v>
      </c>
      <c r="X2456" t="s">
        <v>19</v>
      </c>
    </row>
    <row r="2457" spans="1:24" x14ac:dyDescent="0.3">
      <c r="A2457" s="1">
        <v>45363.677118055559</v>
      </c>
      <c r="B2457" s="1" t="str">
        <f>TEXT(sensor_data[[#This Row],[Timestamp]], "MMMM")</f>
        <v>March</v>
      </c>
      <c r="C24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57" s="2">
        <f>MONTH(sensor_data[[#This Row],[Timestamp]])</f>
        <v>3</v>
      </c>
      <c r="E2457" s="2">
        <f>DAY(sensor_data[[#This Row],[Timestamp]])</f>
        <v>12</v>
      </c>
      <c r="F2457" t="s">
        <v>572</v>
      </c>
      <c r="H2457">
        <v>76.099999999999994</v>
      </c>
      <c r="I2457">
        <v>31.2</v>
      </c>
      <c r="J2457" t="b">
        <v>0</v>
      </c>
      <c r="K2457">
        <v>2</v>
      </c>
      <c r="L2457" t="str">
        <f>IF(sensor_data[[#This Row],[HVAC Setting]]&lt;=2, "Low", IF(sensor_data[[#This Row],[HVAC Setting]]=3, "Normal", "High"))</f>
        <v>Low</v>
      </c>
      <c r="M2457">
        <v>10</v>
      </c>
      <c r="N2457">
        <v>10</v>
      </c>
      <c r="O2457">
        <f>(sensor_data[[#This Row],[Energy Consumption]]-AVERAGE(sensor_data[Energy Consumption]))/_xlfn.STDEV.P(sensor_data[Energy Consumption])</f>
        <v>-0.13257981561817916</v>
      </c>
      <c r="P2457" t="str">
        <f>IF(ABS(sensor_data[[#This Row],[z_zcore]])&gt;3, "Outlier", "Normal")</f>
        <v>Normal</v>
      </c>
      <c r="Q2457">
        <f>AVERAGEIF(sensor_data[Unit ID], sensor_data[[#This Row],[Unit ID]], sensor_data[EC])</f>
        <v>18.017358490566039</v>
      </c>
      <c r="R2457">
        <f>IF(ISBLANK(sensor_data[[#This Row],[EC]]), sensor_data[[#This Row],[average]], sensor_data[[#This Row],[EC]])</f>
        <v>10</v>
      </c>
      <c r="S2457" t="str">
        <f>IF(sensor_data[[#This Row],[Filled Energy Consumption]]&gt;AVERAGE(sensor_data[Filled Energy Consumption]), "High", "Low")</f>
        <v>Low</v>
      </c>
      <c r="T2457" t="s">
        <v>131</v>
      </c>
      <c r="U2457" t="b">
        <v>0</v>
      </c>
      <c r="V2457">
        <v>20</v>
      </c>
      <c r="W2457">
        <v>0</v>
      </c>
      <c r="X2457" t="s">
        <v>19</v>
      </c>
    </row>
    <row r="2458" spans="1:24" x14ac:dyDescent="0.3">
      <c r="A2458" s="1">
        <v>45397.452210648145</v>
      </c>
      <c r="B2458" s="1" t="str">
        <f>TEXT(sensor_data[[#This Row],[Timestamp]], "MMMM")</f>
        <v>April</v>
      </c>
      <c r="C24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58" s="2">
        <f>MONTH(sensor_data[[#This Row],[Timestamp]])</f>
        <v>4</v>
      </c>
      <c r="E2458" s="2">
        <f>DAY(sensor_data[[#This Row],[Timestamp]])</f>
        <v>15</v>
      </c>
      <c r="F2458" t="s">
        <v>572</v>
      </c>
      <c r="H2458">
        <v>69.2</v>
      </c>
      <c r="I2458">
        <v>45.9</v>
      </c>
      <c r="J2458" t="b">
        <v>1</v>
      </c>
      <c r="K2458">
        <v>2</v>
      </c>
      <c r="L2458" t="str">
        <f>IF(sensor_data[[#This Row],[HVAC Setting]]&lt;=2, "Low", IF(sensor_data[[#This Row],[HVAC Setting]]=3, "Normal", "High"))</f>
        <v>Low</v>
      </c>
      <c r="M2458">
        <v>13.3</v>
      </c>
      <c r="N2458">
        <v>13.3</v>
      </c>
      <c r="O2458">
        <f>(sensor_data[[#This Row],[Energy Consumption]]-AVERAGE(sensor_data[Energy Consumption]))/_xlfn.STDEV.P(sensor_data[Energy Consumption])</f>
        <v>-9.4206366173737538E-2</v>
      </c>
      <c r="P2458" t="str">
        <f>IF(ABS(sensor_data[[#This Row],[z_zcore]])&gt;3, "Outlier", "Normal")</f>
        <v>Normal</v>
      </c>
      <c r="Q2458">
        <f>AVERAGEIF(sensor_data[Unit ID], sensor_data[[#This Row],[Unit ID]], sensor_data[EC])</f>
        <v>18.017358490566039</v>
      </c>
      <c r="R2458">
        <f>IF(ISBLANK(sensor_data[[#This Row],[EC]]), sensor_data[[#This Row],[average]], sensor_data[[#This Row],[EC]])</f>
        <v>13.3</v>
      </c>
      <c r="S2458" t="str">
        <f>IF(sensor_data[[#This Row],[Filled Energy Consumption]]&gt;AVERAGE(sensor_data[Filled Energy Consumption]), "High", "Low")</f>
        <v>Low</v>
      </c>
      <c r="T2458" t="s">
        <v>520</v>
      </c>
      <c r="U2458" t="b">
        <v>1</v>
      </c>
      <c r="V2458">
        <v>20</v>
      </c>
      <c r="W2458">
        <v>0</v>
      </c>
      <c r="X2458" t="s">
        <v>17</v>
      </c>
    </row>
    <row r="2459" spans="1:24" x14ac:dyDescent="0.3">
      <c r="A2459" s="1">
        <v>45334.379930555559</v>
      </c>
      <c r="B2459" s="1" t="str">
        <f>TEXT(sensor_data[[#This Row],[Timestamp]], "MMMM")</f>
        <v>February</v>
      </c>
      <c r="C24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59" s="2">
        <f>MONTH(sensor_data[[#This Row],[Timestamp]])</f>
        <v>2</v>
      </c>
      <c r="E2459" s="2">
        <f>DAY(sensor_data[[#This Row],[Timestamp]])</f>
        <v>12</v>
      </c>
      <c r="F2459" t="s">
        <v>572</v>
      </c>
      <c r="H2459">
        <v>45.3</v>
      </c>
      <c r="I2459">
        <v>27.9</v>
      </c>
      <c r="J2459" t="b">
        <v>0</v>
      </c>
      <c r="K2459">
        <v>3</v>
      </c>
      <c r="L2459" t="str">
        <f>IF(sensor_data[[#This Row],[HVAC Setting]]&lt;=2, "Low", IF(sensor_data[[#This Row],[HVAC Setting]]=3, "Normal", "High"))</f>
        <v>Normal</v>
      </c>
      <c r="M2459">
        <v>17</v>
      </c>
      <c r="N2459">
        <v>17</v>
      </c>
      <c r="O2459">
        <f>(sensor_data[[#This Row],[Energy Consumption]]-AVERAGE(sensor_data[Energy Consumption]))/_xlfn.STDEV.P(sensor_data[Energy Consumption])</f>
        <v>-5.1181589523909048E-2</v>
      </c>
      <c r="P2459" t="str">
        <f>IF(ABS(sensor_data[[#This Row],[z_zcore]])&gt;3, "Outlier", "Normal")</f>
        <v>Normal</v>
      </c>
      <c r="Q2459">
        <f>AVERAGEIF(sensor_data[Unit ID], sensor_data[[#This Row],[Unit ID]], sensor_data[EC])</f>
        <v>18.017358490566039</v>
      </c>
      <c r="R2459">
        <f>IF(ISBLANK(sensor_data[[#This Row],[EC]]), sensor_data[[#This Row],[average]], sensor_data[[#This Row],[EC]])</f>
        <v>17</v>
      </c>
      <c r="S2459" t="str">
        <f>IF(sensor_data[[#This Row],[Filled Energy Consumption]]&gt;AVERAGE(sensor_data[Filled Energy Consumption]), "High", "Low")</f>
        <v>Low</v>
      </c>
      <c r="T2459" t="s">
        <v>184</v>
      </c>
      <c r="U2459" t="b">
        <v>0</v>
      </c>
      <c r="V2459">
        <v>8</v>
      </c>
      <c r="W2459">
        <v>0</v>
      </c>
      <c r="X2459" t="s">
        <v>14</v>
      </c>
    </row>
    <row r="2460" spans="1:24" x14ac:dyDescent="0.3">
      <c r="A2460" s="1">
        <v>45635.680428240739</v>
      </c>
      <c r="B2460" s="1" t="str">
        <f>TEXT(sensor_data[[#This Row],[Timestamp]], "MMMM")</f>
        <v>December</v>
      </c>
      <c r="C24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60" s="2">
        <f>MONTH(sensor_data[[#This Row],[Timestamp]])</f>
        <v>12</v>
      </c>
      <c r="E2460" s="2">
        <f>DAY(sensor_data[[#This Row],[Timestamp]])</f>
        <v>9</v>
      </c>
      <c r="F2460" t="s">
        <v>572</v>
      </c>
      <c r="H2460">
        <v>49.6</v>
      </c>
      <c r="I2460">
        <v>35.799999999999997</v>
      </c>
      <c r="J2460" t="b">
        <v>0</v>
      </c>
      <c r="K2460">
        <v>2</v>
      </c>
      <c r="L2460" t="str">
        <f>IF(sensor_data[[#This Row],[HVAC Setting]]&lt;=2, "Low", IF(sensor_data[[#This Row],[HVAC Setting]]=3, "Normal", "High"))</f>
        <v>Low</v>
      </c>
      <c r="M2460">
        <v>13</v>
      </c>
      <c r="N2460">
        <v>13</v>
      </c>
      <c r="O2460">
        <f>(sensor_data[[#This Row],[Energy Consumption]]-AVERAGE(sensor_data[Energy Consumption]))/_xlfn.STDEV.P(sensor_data[Energy Consumption])</f>
        <v>-9.7694861577777695E-2</v>
      </c>
      <c r="P2460" t="str">
        <f>IF(ABS(sensor_data[[#This Row],[z_zcore]])&gt;3, "Outlier", "Normal")</f>
        <v>Normal</v>
      </c>
      <c r="Q2460">
        <f>AVERAGEIF(sensor_data[Unit ID], sensor_data[[#This Row],[Unit ID]], sensor_data[EC])</f>
        <v>18.017358490566039</v>
      </c>
      <c r="R2460">
        <f>IF(ISBLANK(sensor_data[[#This Row],[EC]]), sensor_data[[#This Row],[average]], sensor_data[[#This Row],[EC]])</f>
        <v>13</v>
      </c>
      <c r="S2460" t="str">
        <f>IF(sensor_data[[#This Row],[Filled Energy Consumption]]&gt;AVERAGE(sensor_data[Filled Energy Consumption]), "High", "Low")</f>
        <v>Low</v>
      </c>
      <c r="T2460" t="s">
        <v>404</v>
      </c>
      <c r="U2460" t="b">
        <v>0</v>
      </c>
      <c r="V2460">
        <v>22</v>
      </c>
      <c r="W2460">
        <v>1</v>
      </c>
      <c r="X2460" t="s">
        <v>19</v>
      </c>
    </row>
    <row r="2461" spans="1:24" x14ac:dyDescent="0.3">
      <c r="A2461" s="1">
        <v>45652.146655092591</v>
      </c>
      <c r="B2461" s="1" t="str">
        <f>TEXT(sensor_data[[#This Row],[Timestamp]], "MMMM")</f>
        <v>December</v>
      </c>
      <c r="C24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61" s="2">
        <f>MONTH(sensor_data[[#This Row],[Timestamp]])</f>
        <v>12</v>
      </c>
      <c r="E2461" s="2">
        <f>DAY(sensor_data[[#This Row],[Timestamp]])</f>
        <v>26</v>
      </c>
      <c r="F2461" t="s">
        <v>572</v>
      </c>
      <c r="H2461">
        <v>49.2</v>
      </c>
      <c r="I2461">
        <v>29</v>
      </c>
      <c r="J2461" t="b">
        <v>0</v>
      </c>
      <c r="K2461">
        <v>2</v>
      </c>
      <c r="L2461" t="str">
        <f>IF(sensor_data[[#This Row],[HVAC Setting]]&lt;=2, "Low", IF(sensor_data[[#This Row],[HVAC Setting]]=3, "Normal", "High"))</f>
        <v>Low</v>
      </c>
      <c r="M2461">
        <v>12</v>
      </c>
      <c r="N2461">
        <v>12</v>
      </c>
      <c r="O2461">
        <f>(sensor_data[[#This Row],[Energy Consumption]]-AVERAGE(sensor_data[Energy Consumption]))/_xlfn.STDEV.P(sensor_data[Energy Consumption])</f>
        <v>-0.10932317959124485</v>
      </c>
      <c r="P2461" t="str">
        <f>IF(ABS(sensor_data[[#This Row],[z_zcore]])&gt;3, "Outlier", "Normal")</f>
        <v>Normal</v>
      </c>
      <c r="Q2461">
        <f>AVERAGEIF(sensor_data[Unit ID], sensor_data[[#This Row],[Unit ID]], sensor_data[EC])</f>
        <v>18.017358490566039</v>
      </c>
      <c r="R2461">
        <f>IF(ISBLANK(sensor_data[[#This Row],[EC]]), sensor_data[[#This Row],[average]], sensor_data[[#This Row],[EC]])</f>
        <v>12</v>
      </c>
      <c r="S2461" t="str">
        <f>IF(sensor_data[[#This Row],[Filled Energy Consumption]]&gt;AVERAGE(sensor_data[Filled Energy Consumption]), "High", "Low")</f>
        <v>Low</v>
      </c>
      <c r="T2461" t="s">
        <v>555</v>
      </c>
      <c r="U2461" t="b">
        <v>0</v>
      </c>
      <c r="V2461">
        <v>16</v>
      </c>
      <c r="W2461">
        <v>0</v>
      </c>
      <c r="X2461" t="s">
        <v>19</v>
      </c>
    </row>
    <row r="2462" spans="1:24" x14ac:dyDescent="0.3">
      <c r="A2462" s="1">
        <v>45489.439780092594</v>
      </c>
      <c r="B2462" s="1" t="str">
        <f>TEXT(sensor_data[[#This Row],[Timestamp]], "MMMM")</f>
        <v>July</v>
      </c>
      <c r="C24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62" s="2">
        <f>MONTH(sensor_data[[#This Row],[Timestamp]])</f>
        <v>7</v>
      </c>
      <c r="E2462" s="2">
        <f>DAY(sensor_data[[#This Row],[Timestamp]])</f>
        <v>16</v>
      </c>
      <c r="F2462" t="s">
        <v>613</v>
      </c>
      <c r="H2462">
        <v>95.8</v>
      </c>
      <c r="I2462">
        <v>51.3</v>
      </c>
      <c r="J2462" t="b">
        <v>0</v>
      </c>
      <c r="K2462">
        <v>3</v>
      </c>
      <c r="L2462" t="str">
        <f>IF(sensor_data[[#This Row],[HVAC Setting]]&lt;=2, "Low", IF(sensor_data[[#This Row],[HVAC Setting]]=3, "Normal", "High"))</f>
        <v>Normal</v>
      </c>
      <c r="M2462">
        <v>17</v>
      </c>
      <c r="N2462">
        <v>17</v>
      </c>
      <c r="O2462">
        <f>(sensor_data[[#This Row],[Energy Consumption]]-AVERAGE(sensor_data[Energy Consumption]))/_xlfn.STDEV.P(sensor_data[Energy Consumption])</f>
        <v>-5.1181589523909048E-2</v>
      </c>
      <c r="P2462" t="str">
        <f>IF(ABS(sensor_data[[#This Row],[z_zcore]])&gt;3, "Outlier", "Normal")</f>
        <v>Normal</v>
      </c>
      <c r="Q2462">
        <f>AVERAGEIF(sensor_data[Unit ID], sensor_data[[#This Row],[Unit ID]], sensor_data[EC])</f>
        <v>18.570588235294117</v>
      </c>
      <c r="R2462">
        <f>IF(ISBLANK(sensor_data[[#This Row],[EC]]), sensor_data[[#This Row],[average]], sensor_data[[#This Row],[EC]])</f>
        <v>17</v>
      </c>
      <c r="S2462" t="str">
        <f>IF(sensor_data[[#This Row],[Filled Energy Consumption]]&gt;AVERAGE(sensor_data[Filled Energy Consumption]), "High", "Low")</f>
        <v>Low</v>
      </c>
      <c r="T2462" t="s">
        <v>522</v>
      </c>
      <c r="U2462" t="b">
        <v>0</v>
      </c>
      <c r="V2462">
        <v>6</v>
      </c>
      <c r="W2462">
        <v>0</v>
      </c>
      <c r="X2462" t="s">
        <v>19</v>
      </c>
    </row>
    <row r="2463" spans="1:24" x14ac:dyDescent="0.3">
      <c r="A2463" s="1">
        <v>45600.862719907411</v>
      </c>
      <c r="B2463" s="1" t="str">
        <f>TEXT(sensor_data[[#This Row],[Timestamp]], "MMMM")</f>
        <v>November</v>
      </c>
      <c r="C24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63" s="2">
        <f>MONTH(sensor_data[[#This Row],[Timestamp]])</f>
        <v>11</v>
      </c>
      <c r="E2463" s="2">
        <f>DAY(sensor_data[[#This Row],[Timestamp]])</f>
        <v>4</v>
      </c>
      <c r="F2463" t="s">
        <v>613</v>
      </c>
      <c r="H2463">
        <v>78.8</v>
      </c>
      <c r="I2463">
        <v>47.1</v>
      </c>
      <c r="J2463" t="b">
        <v>1</v>
      </c>
      <c r="K2463">
        <v>3</v>
      </c>
      <c r="L2463" t="str">
        <f>IF(sensor_data[[#This Row],[HVAC Setting]]&lt;=2, "Low", IF(sensor_data[[#This Row],[HVAC Setting]]=3, "Normal", "High"))</f>
        <v>Normal</v>
      </c>
      <c r="M2463">
        <v>18.05</v>
      </c>
      <c r="N2463">
        <v>18.05</v>
      </c>
      <c r="O2463">
        <f>(sensor_data[[#This Row],[Energy Consumption]]-AVERAGE(sensor_data[Energy Consumption]))/_xlfn.STDEV.P(sensor_data[Energy Consumption])</f>
        <v>-3.8971855609768527E-2</v>
      </c>
      <c r="P2463" t="str">
        <f>IF(ABS(sensor_data[[#This Row],[z_zcore]])&gt;3, "Outlier", "Normal")</f>
        <v>Normal</v>
      </c>
      <c r="Q2463">
        <f>AVERAGEIF(sensor_data[Unit ID], sensor_data[[#This Row],[Unit ID]], sensor_data[EC])</f>
        <v>18.570588235294117</v>
      </c>
      <c r="R2463">
        <f>IF(ISBLANK(sensor_data[[#This Row],[EC]]), sensor_data[[#This Row],[average]], sensor_data[[#This Row],[EC]])</f>
        <v>18.05</v>
      </c>
      <c r="S2463" t="str">
        <f>IF(sensor_data[[#This Row],[Filled Energy Consumption]]&gt;AVERAGE(sensor_data[Filled Energy Consumption]), "High", "Low")</f>
        <v>High</v>
      </c>
      <c r="T2463" t="s">
        <v>115</v>
      </c>
      <c r="U2463" t="b">
        <v>1</v>
      </c>
      <c r="V2463">
        <v>3</v>
      </c>
      <c r="W2463">
        <v>1</v>
      </c>
      <c r="X2463" t="s">
        <v>19</v>
      </c>
    </row>
    <row r="2464" spans="1:24" x14ac:dyDescent="0.3">
      <c r="A2464" s="1">
        <v>45435.898946759262</v>
      </c>
      <c r="B2464" s="1" t="str">
        <f>TEXT(sensor_data[[#This Row],[Timestamp]], "MMMM")</f>
        <v>May</v>
      </c>
      <c r="C24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64" s="2">
        <f>MONTH(sensor_data[[#This Row],[Timestamp]])</f>
        <v>5</v>
      </c>
      <c r="E2464" s="2">
        <f>DAY(sensor_data[[#This Row],[Timestamp]])</f>
        <v>23</v>
      </c>
      <c r="F2464" t="s">
        <v>613</v>
      </c>
      <c r="H2464">
        <v>64.7</v>
      </c>
      <c r="I2464">
        <v>45.7</v>
      </c>
      <c r="J2464" t="b">
        <v>1</v>
      </c>
      <c r="K2464">
        <v>4</v>
      </c>
      <c r="L2464" t="str">
        <f>IF(sensor_data[[#This Row],[HVAC Setting]]&lt;=2, "Low", IF(sensor_data[[#This Row],[HVAC Setting]]=3, "Normal", "High"))</f>
        <v>High</v>
      </c>
      <c r="M2464">
        <v>22.69</v>
      </c>
      <c r="N2464">
        <v>22.69</v>
      </c>
      <c r="O2464">
        <f>(sensor_data[[#This Row],[Energy Consumption]]-AVERAGE(sensor_data[Energy Consumption]))/_xlfn.STDEV.P(sensor_data[Energy Consumption])</f>
        <v>1.4983539972719107E-2</v>
      </c>
      <c r="P2464" t="str">
        <f>IF(ABS(sensor_data[[#This Row],[z_zcore]])&gt;3, "Outlier", "Normal")</f>
        <v>Normal</v>
      </c>
      <c r="Q2464">
        <f>AVERAGEIF(sensor_data[Unit ID], sensor_data[[#This Row],[Unit ID]], sensor_data[EC])</f>
        <v>18.570588235294117</v>
      </c>
      <c r="R2464">
        <f>IF(ISBLANK(sensor_data[[#This Row],[EC]]), sensor_data[[#This Row],[average]], sensor_data[[#This Row],[EC]])</f>
        <v>22.69</v>
      </c>
      <c r="S2464" t="str">
        <f>IF(sensor_data[[#This Row],[Filled Energy Consumption]]&gt;AVERAGE(sensor_data[Filled Energy Consumption]), "High", "Low")</f>
        <v>High</v>
      </c>
      <c r="T2464" t="s">
        <v>417</v>
      </c>
      <c r="U2464" t="b">
        <v>1</v>
      </c>
      <c r="V2464">
        <v>16</v>
      </c>
      <c r="W2464">
        <v>1</v>
      </c>
      <c r="X2464" t="s">
        <v>19</v>
      </c>
    </row>
    <row r="2465" spans="1:24" x14ac:dyDescent="0.3">
      <c r="A2465" s="1">
        <v>45613.804803240739</v>
      </c>
      <c r="B2465" s="1" t="str">
        <f>TEXT(sensor_data[[#This Row],[Timestamp]], "MMMM")</f>
        <v>November</v>
      </c>
      <c r="C24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65" s="2">
        <f>MONTH(sensor_data[[#This Row],[Timestamp]])</f>
        <v>11</v>
      </c>
      <c r="E2465" s="2">
        <f>DAY(sensor_data[[#This Row],[Timestamp]])</f>
        <v>17</v>
      </c>
      <c r="F2465" t="s">
        <v>613</v>
      </c>
      <c r="H2465">
        <v>77.099999999999994</v>
      </c>
      <c r="I2465">
        <v>42</v>
      </c>
      <c r="J2465" t="b">
        <v>1</v>
      </c>
      <c r="K2465">
        <v>3.5</v>
      </c>
      <c r="L2465" t="str">
        <f>IF(sensor_data[[#This Row],[HVAC Setting]]&lt;=2, "Low", IF(sensor_data[[#This Row],[HVAC Setting]]=3, "Normal", "High"))</f>
        <v>High</v>
      </c>
      <c r="M2465">
        <v>21.79</v>
      </c>
      <c r="N2465">
        <v>21.79</v>
      </c>
      <c r="O2465">
        <f>(sensor_data[[#This Row],[Energy Consumption]]-AVERAGE(sensor_data[Energy Consumption]))/_xlfn.STDEV.P(sensor_data[Energy Consumption])</f>
        <v>4.5180537605986389E-3</v>
      </c>
      <c r="P2465" t="str">
        <f>IF(ABS(sensor_data[[#This Row],[z_zcore]])&gt;3, "Outlier", "Normal")</f>
        <v>Normal</v>
      </c>
      <c r="Q2465">
        <f>AVERAGEIF(sensor_data[Unit ID], sensor_data[[#This Row],[Unit ID]], sensor_data[EC])</f>
        <v>18.570588235294117</v>
      </c>
      <c r="R2465">
        <f>IF(ISBLANK(sensor_data[[#This Row],[EC]]), sensor_data[[#This Row],[average]], sensor_data[[#This Row],[EC]])</f>
        <v>21.79</v>
      </c>
      <c r="S2465" t="str">
        <f>IF(sensor_data[[#This Row],[Filled Energy Consumption]]&gt;AVERAGE(sensor_data[Filled Energy Consumption]), "High", "Low")</f>
        <v>High</v>
      </c>
      <c r="T2465" t="s">
        <v>43</v>
      </c>
      <c r="U2465" t="b">
        <v>1</v>
      </c>
      <c r="V2465">
        <v>16</v>
      </c>
      <c r="W2465">
        <v>1</v>
      </c>
      <c r="X2465" t="s">
        <v>19</v>
      </c>
    </row>
    <row r="2466" spans="1:24" x14ac:dyDescent="0.3">
      <c r="A2466" s="1">
        <v>45383.987083333333</v>
      </c>
      <c r="B2466" s="1" t="str">
        <f>TEXT(sensor_data[[#This Row],[Timestamp]], "MMMM")</f>
        <v>April</v>
      </c>
      <c r="C24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66" s="2">
        <f>MONTH(sensor_data[[#This Row],[Timestamp]])</f>
        <v>4</v>
      </c>
      <c r="E2466" s="2">
        <f>DAY(sensor_data[[#This Row],[Timestamp]])</f>
        <v>1</v>
      </c>
      <c r="F2466" t="s">
        <v>613</v>
      </c>
      <c r="H2466">
        <v>80.2</v>
      </c>
      <c r="I2466">
        <v>34.700000000000003</v>
      </c>
      <c r="J2466" t="b">
        <v>0</v>
      </c>
      <c r="K2466">
        <v>3</v>
      </c>
      <c r="L2466" t="str">
        <f>IF(sensor_data[[#This Row],[HVAC Setting]]&lt;=2, "Low", IF(sensor_data[[#This Row],[HVAC Setting]]=3, "Normal", "High"))</f>
        <v>Normal</v>
      </c>
      <c r="O2466">
        <f>(sensor_data[[#This Row],[Energy Consumption]]-AVERAGE(sensor_data[Energy Consumption]))/_xlfn.STDEV.P(sensor_data[Energy Consumption])</f>
        <v>-0.24886299575285079</v>
      </c>
      <c r="P2466" t="str">
        <f>IF(ABS(sensor_data[[#This Row],[z_zcore]])&gt;3, "Outlier", "Normal")</f>
        <v>Normal</v>
      </c>
      <c r="Q2466">
        <f>AVERAGEIF(sensor_data[Unit ID], sensor_data[[#This Row],[Unit ID]], sensor_data[EC])</f>
        <v>18.570588235294117</v>
      </c>
      <c r="R2466">
        <f>IF(ISBLANK(sensor_data[[#This Row],[EC]]), sensor_data[[#This Row],[average]], sensor_data[[#This Row],[EC]])</f>
        <v>18.570588235294117</v>
      </c>
      <c r="S2466" t="str">
        <f>IF(sensor_data[[#This Row],[Filled Energy Consumption]]&gt;AVERAGE(sensor_data[Filled Energy Consumption]), "High", "Low")</f>
        <v>High</v>
      </c>
      <c r="T2466" t="s">
        <v>369</v>
      </c>
      <c r="U2466" t="b">
        <v>0</v>
      </c>
      <c r="V2466">
        <v>20</v>
      </c>
      <c r="W2466">
        <v>1</v>
      </c>
      <c r="X2466" t="s">
        <v>19</v>
      </c>
    </row>
    <row r="2467" spans="1:24" x14ac:dyDescent="0.3">
      <c r="A2467" s="1">
        <v>45411.330833333333</v>
      </c>
      <c r="B2467" s="1" t="str">
        <f>TEXT(sensor_data[[#This Row],[Timestamp]], "MMMM")</f>
        <v>April</v>
      </c>
      <c r="C24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67" s="2">
        <f>MONTH(sensor_data[[#This Row],[Timestamp]])</f>
        <v>4</v>
      </c>
      <c r="E2467" s="2">
        <f>DAY(sensor_data[[#This Row],[Timestamp]])</f>
        <v>29</v>
      </c>
      <c r="F2467" t="s">
        <v>613</v>
      </c>
      <c r="H2467">
        <v>65</v>
      </c>
      <c r="I2467">
        <v>45.3</v>
      </c>
      <c r="J2467" t="b">
        <v>1</v>
      </c>
      <c r="K2467">
        <v>4</v>
      </c>
      <c r="L2467" t="str">
        <f>IF(sensor_data[[#This Row],[HVAC Setting]]&lt;=2, "Low", IF(sensor_data[[#This Row],[HVAC Setting]]=3, "Normal", "High"))</f>
        <v>High</v>
      </c>
      <c r="O2467">
        <f>(sensor_data[[#This Row],[Energy Consumption]]-AVERAGE(sensor_data[Energy Consumption]))/_xlfn.STDEV.P(sensor_data[Energy Consumption])</f>
        <v>-0.24886299575285079</v>
      </c>
      <c r="P2467" t="str">
        <f>IF(ABS(sensor_data[[#This Row],[z_zcore]])&gt;3, "Outlier", "Normal")</f>
        <v>Normal</v>
      </c>
      <c r="Q2467">
        <f>AVERAGEIF(sensor_data[Unit ID], sensor_data[[#This Row],[Unit ID]], sensor_data[EC])</f>
        <v>18.570588235294117</v>
      </c>
      <c r="R2467">
        <f>IF(ISBLANK(sensor_data[[#This Row],[EC]]), sensor_data[[#This Row],[average]], sensor_data[[#This Row],[EC]])</f>
        <v>18.570588235294117</v>
      </c>
      <c r="S2467" t="str">
        <f>IF(sensor_data[[#This Row],[Filled Energy Consumption]]&gt;AVERAGE(sensor_data[Filled Energy Consumption]), "High", "Low")</f>
        <v>High</v>
      </c>
      <c r="T2467" t="s">
        <v>363</v>
      </c>
      <c r="U2467" t="b">
        <v>1</v>
      </c>
      <c r="V2467">
        <v>2</v>
      </c>
      <c r="W2467">
        <v>1</v>
      </c>
      <c r="X2467" t="s">
        <v>14</v>
      </c>
    </row>
    <row r="2468" spans="1:24" x14ac:dyDescent="0.3">
      <c r="A2468" s="1">
        <v>45294.508506944447</v>
      </c>
      <c r="B2468" s="1" t="str">
        <f>TEXT(sensor_data[[#This Row],[Timestamp]], "MMMM")</f>
        <v>January</v>
      </c>
      <c r="C24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68" s="2">
        <f>MONTH(sensor_data[[#This Row],[Timestamp]])</f>
        <v>1</v>
      </c>
      <c r="E2468" s="2">
        <f>DAY(sensor_data[[#This Row],[Timestamp]])</f>
        <v>3</v>
      </c>
      <c r="F2468" t="s">
        <v>613</v>
      </c>
      <c r="H2468">
        <v>43.8</v>
      </c>
      <c r="I2468">
        <v>36.5</v>
      </c>
      <c r="J2468" t="b">
        <v>0</v>
      </c>
      <c r="K2468">
        <v>2</v>
      </c>
      <c r="L2468" t="str">
        <f>IF(sensor_data[[#This Row],[HVAC Setting]]&lt;=2, "Low", IF(sensor_data[[#This Row],[HVAC Setting]]=3, "Normal", "High"))</f>
        <v>Low</v>
      </c>
      <c r="M2468">
        <v>13</v>
      </c>
      <c r="N2468">
        <v>13</v>
      </c>
      <c r="O2468">
        <f>(sensor_data[[#This Row],[Energy Consumption]]-AVERAGE(sensor_data[Energy Consumption]))/_xlfn.STDEV.P(sensor_data[Energy Consumption])</f>
        <v>-9.7694861577777695E-2</v>
      </c>
      <c r="P2468" t="str">
        <f>IF(ABS(sensor_data[[#This Row],[z_zcore]])&gt;3, "Outlier", "Normal")</f>
        <v>Normal</v>
      </c>
      <c r="Q2468">
        <f>AVERAGEIF(sensor_data[Unit ID], sensor_data[[#This Row],[Unit ID]], sensor_data[EC])</f>
        <v>18.570588235294117</v>
      </c>
      <c r="R2468">
        <f>IF(ISBLANK(sensor_data[[#This Row],[EC]]), sensor_data[[#This Row],[average]], sensor_data[[#This Row],[EC]])</f>
        <v>13</v>
      </c>
      <c r="S2468" t="str">
        <f>IF(sensor_data[[#This Row],[Filled Energy Consumption]]&gt;AVERAGE(sensor_data[Filled Energy Consumption]), "High", "Low")</f>
        <v>Low</v>
      </c>
      <c r="T2468" t="s">
        <v>512</v>
      </c>
      <c r="U2468" t="b">
        <v>0</v>
      </c>
      <c r="V2468">
        <v>12</v>
      </c>
      <c r="W2468">
        <v>0</v>
      </c>
      <c r="X2468" t="s">
        <v>19</v>
      </c>
    </row>
    <row r="2469" spans="1:24" x14ac:dyDescent="0.3">
      <c r="A2469" s="1">
        <v>45651.771122685182</v>
      </c>
      <c r="B2469" s="1" t="str">
        <f>TEXT(sensor_data[[#This Row],[Timestamp]], "MMMM")</f>
        <v>December</v>
      </c>
      <c r="C24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69" s="2">
        <f>MONTH(sensor_data[[#This Row],[Timestamp]])</f>
        <v>12</v>
      </c>
      <c r="E2469" s="2">
        <f>DAY(sensor_data[[#This Row],[Timestamp]])</f>
        <v>25</v>
      </c>
      <c r="F2469" t="s">
        <v>613</v>
      </c>
      <c r="H2469">
        <v>45.2</v>
      </c>
      <c r="I2469">
        <v>28.6</v>
      </c>
      <c r="J2469" t="b">
        <v>1</v>
      </c>
      <c r="K2469">
        <v>4.5</v>
      </c>
      <c r="L2469" t="str">
        <f>IF(sensor_data[[#This Row],[HVAC Setting]]&lt;=2, "Low", IF(sensor_data[[#This Row],[HVAC Setting]]=3, "Normal", "High"))</f>
        <v>High</v>
      </c>
      <c r="M2469">
        <v>31.68</v>
      </c>
      <c r="N2469">
        <v>31.68</v>
      </c>
      <c r="O2469">
        <f>(sensor_data[[#This Row],[Energy Consumption]]-AVERAGE(sensor_data[Energy Consumption]))/_xlfn.STDEV.P(sensor_data[Energy Consumption])</f>
        <v>0.11952211891378886</v>
      </c>
      <c r="P2469" t="str">
        <f>IF(ABS(sensor_data[[#This Row],[z_zcore]])&gt;3, "Outlier", "Normal")</f>
        <v>Normal</v>
      </c>
      <c r="Q2469">
        <f>AVERAGEIF(sensor_data[Unit ID], sensor_data[[#This Row],[Unit ID]], sensor_data[EC])</f>
        <v>18.570588235294117</v>
      </c>
      <c r="R2469">
        <f>IF(ISBLANK(sensor_data[[#This Row],[EC]]), sensor_data[[#This Row],[average]], sensor_data[[#This Row],[EC]])</f>
        <v>31.68</v>
      </c>
      <c r="S2469" t="str">
        <f>IF(sensor_data[[#This Row],[Filled Energy Consumption]]&gt;AVERAGE(sensor_data[Filled Energy Consumption]), "High", "Low")</f>
        <v>High</v>
      </c>
      <c r="T2469" t="s">
        <v>345</v>
      </c>
      <c r="U2469" t="b">
        <v>1</v>
      </c>
      <c r="V2469">
        <v>7</v>
      </c>
      <c r="W2469">
        <v>1</v>
      </c>
      <c r="X2469" t="s">
        <v>17</v>
      </c>
    </row>
    <row r="2470" spans="1:24" x14ac:dyDescent="0.3">
      <c r="A2470" s="1">
        <v>45324.567418981482</v>
      </c>
      <c r="B2470" s="1" t="str">
        <f>TEXT(sensor_data[[#This Row],[Timestamp]], "MMMM")</f>
        <v>February</v>
      </c>
      <c r="C24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70" s="2">
        <f>MONTH(sensor_data[[#This Row],[Timestamp]])</f>
        <v>2</v>
      </c>
      <c r="E2470" s="2">
        <f>DAY(sensor_data[[#This Row],[Timestamp]])</f>
        <v>2</v>
      </c>
      <c r="F2470" t="s">
        <v>613</v>
      </c>
      <c r="H2470">
        <v>52.8</v>
      </c>
      <c r="I2470">
        <v>37.799999999999997</v>
      </c>
      <c r="J2470" t="b">
        <v>0</v>
      </c>
      <c r="K2470">
        <v>3</v>
      </c>
      <c r="L2470" t="str">
        <f>IF(sensor_data[[#This Row],[HVAC Setting]]&lt;=2, "Low", IF(sensor_data[[#This Row],[HVAC Setting]]=3, "Normal", "High"))</f>
        <v>Normal</v>
      </c>
      <c r="M2470">
        <v>15</v>
      </c>
      <c r="N2470">
        <v>15</v>
      </c>
      <c r="O2470">
        <f>(sensor_data[[#This Row],[Energy Consumption]]-AVERAGE(sensor_data[Energy Consumption]))/_xlfn.STDEV.P(sensor_data[Energy Consumption])</f>
        <v>-7.4438225550843368E-2</v>
      </c>
      <c r="P2470" t="str">
        <f>IF(ABS(sensor_data[[#This Row],[z_zcore]])&gt;3, "Outlier", "Normal")</f>
        <v>Normal</v>
      </c>
      <c r="Q2470">
        <f>AVERAGEIF(sensor_data[Unit ID], sensor_data[[#This Row],[Unit ID]], sensor_data[EC])</f>
        <v>18.570588235294117</v>
      </c>
      <c r="R2470">
        <f>IF(ISBLANK(sensor_data[[#This Row],[EC]]), sensor_data[[#This Row],[average]], sensor_data[[#This Row],[EC]])</f>
        <v>15</v>
      </c>
      <c r="S2470" t="str">
        <f>IF(sensor_data[[#This Row],[Filled Energy Consumption]]&gt;AVERAGE(sensor_data[Filled Energy Consumption]), "High", "Low")</f>
        <v>Low</v>
      </c>
      <c r="T2470" t="s">
        <v>305</v>
      </c>
      <c r="U2470" t="b">
        <v>0</v>
      </c>
      <c r="V2470">
        <v>19</v>
      </c>
      <c r="W2470">
        <v>0</v>
      </c>
      <c r="X2470" t="s">
        <v>14</v>
      </c>
    </row>
    <row r="2471" spans="1:24" x14ac:dyDescent="0.3">
      <c r="A2471" s="1">
        <v>45336.740069444444</v>
      </c>
      <c r="B2471" s="1" t="str">
        <f>TEXT(sensor_data[[#This Row],[Timestamp]], "MMMM")</f>
        <v>February</v>
      </c>
      <c r="C24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71" s="2">
        <f>MONTH(sensor_data[[#This Row],[Timestamp]])</f>
        <v>2</v>
      </c>
      <c r="E2471" s="2">
        <f>DAY(sensor_data[[#This Row],[Timestamp]])</f>
        <v>14</v>
      </c>
      <c r="F2471" t="s">
        <v>613</v>
      </c>
      <c r="H2471">
        <v>43.8</v>
      </c>
      <c r="I2471">
        <v>38.200000000000003</v>
      </c>
      <c r="J2471" t="b">
        <v>1</v>
      </c>
      <c r="K2471">
        <v>4</v>
      </c>
      <c r="L2471" t="str">
        <f>IF(sensor_data[[#This Row],[HVAC Setting]]&lt;=2, "Low", IF(sensor_data[[#This Row],[HVAC Setting]]=3, "Normal", "High"))</f>
        <v>High</v>
      </c>
      <c r="M2471">
        <v>26.73</v>
      </c>
      <c r="N2471">
        <v>26.73</v>
      </c>
      <c r="O2471">
        <f>(sensor_data[[#This Row],[Energy Consumption]]-AVERAGE(sensor_data[Energy Consumption]))/_xlfn.STDEV.P(sensor_data[Energy Consumption])</f>
        <v>6.1961944747126428E-2</v>
      </c>
      <c r="P2471" t="str">
        <f>IF(ABS(sensor_data[[#This Row],[z_zcore]])&gt;3, "Outlier", "Normal")</f>
        <v>Normal</v>
      </c>
      <c r="Q2471">
        <f>AVERAGEIF(sensor_data[Unit ID], sensor_data[[#This Row],[Unit ID]], sensor_data[EC])</f>
        <v>18.570588235294117</v>
      </c>
      <c r="R2471">
        <f>IF(ISBLANK(sensor_data[[#This Row],[EC]]), sensor_data[[#This Row],[average]], sensor_data[[#This Row],[EC]])</f>
        <v>26.73</v>
      </c>
      <c r="S2471" t="str">
        <f>IF(sensor_data[[#This Row],[Filled Energy Consumption]]&gt;AVERAGE(sensor_data[Filled Energy Consumption]), "High", "Low")</f>
        <v>High</v>
      </c>
      <c r="T2471" t="s">
        <v>111</v>
      </c>
      <c r="U2471" t="b">
        <v>1</v>
      </c>
      <c r="V2471">
        <v>1</v>
      </c>
      <c r="W2471">
        <v>1</v>
      </c>
      <c r="X2471" t="s">
        <v>19</v>
      </c>
    </row>
    <row r="2472" spans="1:24" x14ac:dyDescent="0.3">
      <c r="A2472" s="1">
        <v>45577.436747685184</v>
      </c>
      <c r="B2472" s="1" t="str">
        <f>TEXT(sensor_data[[#This Row],[Timestamp]], "MMMM")</f>
        <v>October</v>
      </c>
      <c r="C24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72" s="2">
        <f>MONTH(sensor_data[[#This Row],[Timestamp]])</f>
        <v>10</v>
      </c>
      <c r="E2472" s="2">
        <f>DAY(sensor_data[[#This Row],[Timestamp]])</f>
        <v>12</v>
      </c>
      <c r="F2472" t="s">
        <v>613</v>
      </c>
      <c r="H2472">
        <v>61.4</v>
      </c>
      <c r="I2472">
        <v>38.5</v>
      </c>
      <c r="J2472" t="b">
        <v>0</v>
      </c>
      <c r="K2472">
        <v>2.5</v>
      </c>
      <c r="L2472" t="str">
        <f>IF(sensor_data[[#This Row],[HVAC Setting]]&lt;=2, "Low", IF(sensor_data[[#This Row],[HVAC Setting]]=3, "Normal", "High"))</f>
        <v>High</v>
      </c>
      <c r="M2472">
        <v>13.12</v>
      </c>
      <c r="N2472">
        <v>13.12</v>
      </c>
      <c r="O2472">
        <f>(sensor_data[[#This Row],[Energy Consumption]]-AVERAGE(sensor_data[Energy Consumption]))/_xlfn.STDEV.P(sensor_data[Energy Consumption])</f>
        <v>-9.6299463416161649E-2</v>
      </c>
      <c r="P2472" t="str">
        <f>IF(ABS(sensor_data[[#This Row],[z_zcore]])&gt;3, "Outlier", "Normal")</f>
        <v>Normal</v>
      </c>
      <c r="Q2472">
        <f>AVERAGEIF(sensor_data[Unit ID], sensor_data[[#This Row],[Unit ID]], sensor_data[EC])</f>
        <v>18.570588235294117</v>
      </c>
      <c r="R2472">
        <f>IF(ISBLANK(sensor_data[[#This Row],[EC]]), sensor_data[[#This Row],[average]], sensor_data[[#This Row],[EC]])</f>
        <v>13.12</v>
      </c>
      <c r="S2472" t="str">
        <f>IF(sensor_data[[#This Row],[Filled Energy Consumption]]&gt;AVERAGE(sensor_data[Filled Energy Consumption]), "High", "Low")</f>
        <v>Low</v>
      </c>
      <c r="T2472" t="s">
        <v>424</v>
      </c>
      <c r="U2472" t="b">
        <v>0</v>
      </c>
      <c r="V2472">
        <v>3</v>
      </c>
      <c r="W2472">
        <v>0</v>
      </c>
      <c r="X2472" t="s">
        <v>14</v>
      </c>
    </row>
    <row r="2473" spans="1:24" x14ac:dyDescent="0.3">
      <c r="A2473" s="1">
        <v>45502.674398148149</v>
      </c>
      <c r="B2473" s="1" t="str">
        <f>TEXT(sensor_data[[#This Row],[Timestamp]], "MMMM")</f>
        <v>July</v>
      </c>
      <c r="C24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73" s="2">
        <f>MONTH(sensor_data[[#This Row],[Timestamp]])</f>
        <v>7</v>
      </c>
      <c r="E2473" s="2">
        <f>DAY(sensor_data[[#This Row],[Timestamp]])</f>
        <v>29</v>
      </c>
      <c r="F2473" t="s">
        <v>613</v>
      </c>
      <c r="H2473">
        <v>92.8</v>
      </c>
      <c r="I2473">
        <v>44.6</v>
      </c>
      <c r="J2473" t="b">
        <v>1</v>
      </c>
      <c r="K2473">
        <v>4</v>
      </c>
      <c r="L2473" t="str">
        <f>IF(sensor_data[[#This Row],[HVAC Setting]]&lt;=2, "Low", IF(sensor_data[[#This Row],[HVAC Setting]]=3, "Normal", "High"))</f>
        <v>High</v>
      </c>
      <c r="M2473">
        <v>23.2</v>
      </c>
      <c r="N2473">
        <v>23.2</v>
      </c>
      <c r="O2473">
        <f>(sensor_data[[#This Row],[Energy Consumption]]-AVERAGE(sensor_data[Energy Consumption]))/_xlfn.STDEV.P(sensor_data[Energy Consumption])</f>
        <v>2.0913982159587338E-2</v>
      </c>
      <c r="P2473" t="str">
        <f>IF(ABS(sensor_data[[#This Row],[z_zcore]])&gt;3, "Outlier", "Normal")</f>
        <v>Normal</v>
      </c>
      <c r="Q2473">
        <f>AVERAGEIF(sensor_data[Unit ID], sensor_data[[#This Row],[Unit ID]], sensor_data[EC])</f>
        <v>18.570588235294117</v>
      </c>
      <c r="R2473">
        <f>IF(ISBLANK(sensor_data[[#This Row],[EC]]), sensor_data[[#This Row],[average]], sensor_data[[#This Row],[EC]])</f>
        <v>23.2</v>
      </c>
      <c r="S2473" t="str">
        <f>IF(sensor_data[[#This Row],[Filled Energy Consumption]]&gt;AVERAGE(sensor_data[Filled Energy Consumption]), "High", "Low")</f>
        <v>High</v>
      </c>
      <c r="T2473" t="s">
        <v>464</v>
      </c>
      <c r="U2473" t="b">
        <v>1</v>
      </c>
      <c r="V2473">
        <v>20</v>
      </c>
      <c r="W2473">
        <v>1</v>
      </c>
      <c r="X2473" t="s">
        <v>17</v>
      </c>
    </row>
    <row r="2474" spans="1:24" x14ac:dyDescent="0.3">
      <c r="A2474" s="1">
        <v>45555.010185185187</v>
      </c>
      <c r="B2474" s="1" t="str">
        <f>TEXT(sensor_data[[#This Row],[Timestamp]], "MMMM")</f>
        <v>September</v>
      </c>
      <c r="C24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74" s="2">
        <f>MONTH(sensor_data[[#This Row],[Timestamp]])</f>
        <v>9</v>
      </c>
      <c r="E2474" s="2">
        <f>DAY(sensor_data[[#This Row],[Timestamp]])</f>
        <v>20</v>
      </c>
      <c r="F2474" t="s">
        <v>613</v>
      </c>
      <c r="H2474">
        <v>69.400000000000006</v>
      </c>
      <c r="I2474">
        <v>54.5</v>
      </c>
      <c r="J2474" t="b">
        <v>1</v>
      </c>
      <c r="K2474">
        <v>1</v>
      </c>
      <c r="L2474" t="str">
        <f>IF(sensor_data[[#This Row],[HVAC Setting]]&lt;=2, "Low", IF(sensor_data[[#This Row],[HVAC Setting]]=3, "Normal", "High"))</f>
        <v>Low</v>
      </c>
      <c r="M2474">
        <v>7.64</v>
      </c>
      <c r="N2474">
        <v>7.64</v>
      </c>
      <c r="O2474">
        <f>(sensor_data[[#This Row],[Energy Consumption]]-AVERAGE(sensor_data[Energy Consumption]))/_xlfn.STDEV.P(sensor_data[Energy Consumption])</f>
        <v>-0.16002264612996167</v>
      </c>
      <c r="P2474" t="str">
        <f>IF(ABS(sensor_data[[#This Row],[z_zcore]])&gt;3, "Outlier", "Normal")</f>
        <v>Normal</v>
      </c>
      <c r="Q2474">
        <f>AVERAGEIF(sensor_data[Unit ID], sensor_data[[#This Row],[Unit ID]], sensor_data[EC])</f>
        <v>18.570588235294117</v>
      </c>
      <c r="R2474">
        <f>IF(ISBLANK(sensor_data[[#This Row],[EC]]), sensor_data[[#This Row],[average]], sensor_data[[#This Row],[EC]])</f>
        <v>7.64</v>
      </c>
      <c r="S2474" t="str">
        <f>IF(sensor_data[[#This Row],[Filled Energy Consumption]]&gt;AVERAGE(sensor_data[Filled Energy Consumption]), "High", "Low")</f>
        <v>Low</v>
      </c>
      <c r="T2474" t="s">
        <v>424</v>
      </c>
      <c r="U2474" t="b">
        <v>1</v>
      </c>
      <c r="V2474">
        <v>5</v>
      </c>
      <c r="W2474">
        <v>1</v>
      </c>
      <c r="X2474" t="s">
        <v>19</v>
      </c>
    </row>
    <row r="2475" spans="1:24" x14ac:dyDescent="0.3">
      <c r="A2475" s="1">
        <v>45642.023877314816</v>
      </c>
      <c r="B2475" s="1" t="str">
        <f>TEXT(sensor_data[[#This Row],[Timestamp]], "MMMM")</f>
        <v>December</v>
      </c>
      <c r="C24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75" s="2">
        <f>MONTH(sensor_data[[#This Row],[Timestamp]])</f>
        <v>12</v>
      </c>
      <c r="E2475" s="2">
        <f>DAY(sensor_data[[#This Row],[Timestamp]])</f>
        <v>16</v>
      </c>
      <c r="F2475" t="s">
        <v>613</v>
      </c>
      <c r="H2475">
        <v>44.5</v>
      </c>
      <c r="I2475">
        <v>38.200000000000003</v>
      </c>
      <c r="J2475" t="b">
        <v>1</v>
      </c>
      <c r="K2475">
        <v>2</v>
      </c>
      <c r="L2475" t="str">
        <f>IF(sensor_data[[#This Row],[HVAC Setting]]&lt;=2, "Low", IF(sensor_data[[#This Row],[HVAC Setting]]=3, "Normal", "High"))</f>
        <v>Low</v>
      </c>
      <c r="M2475">
        <v>15.09</v>
      </c>
      <c r="N2475">
        <v>15.09</v>
      </c>
      <c r="O2475">
        <f>(sensor_data[[#This Row],[Energy Consumption]]-AVERAGE(sensor_data[Energy Consumption]))/_xlfn.STDEV.P(sensor_data[Energy Consumption])</f>
        <v>-7.3391676929631333E-2</v>
      </c>
      <c r="P2475" t="str">
        <f>IF(ABS(sensor_data[[#This Row],[z_zcore]])&gt;3, "Outlier", "Normal")</f>
        <v>Normal</v>
      </c>
      <c r="Q2475">
        <f>AVERAGEIF(sensor_data[Unit ID], sensor_data[[#This Row],[Unit ID]], sensor_data[EC])</f>
        <v>18.570588235294117</v>
      </c>
      <c r="R2475">
        <f>IF(ISBLANK(sensor_data[[#This Row],[EC]]), sensor_data[[#This Row],[average]], sensor_data[[#This Row],[EC]])</f>
        <v>15.09</v>
      </c>
      <c r="S2475" t="str">
        <f>IF(sensor_data[[#This Row],[Filled Energy Consumption]]&gt;AVERAGE(sensor_data[Filled Energy Consumption]), "High", "Low")</f>
        <v>Low</v>
      </c>
      <c r="T2475" t="s">
        <v>25</v>
      </c>
      <c r="U2475" t="b">
        <v>1</v>
      </c>
      <c r="V2475">
        <v>20</v>
      </c>
      <c r="W2475">
        <v>1</v>
      </c>
      <c r="X2475" t="s">
        <v>14</v>
      </c>
    </row>
    <row r="2476" spans="1:24" x14ac:dyDescent="0.3">
      <c r="A2476" s="1">
        <v>45486.305266203701</v>
      </c>
      <c r="B2476" s="1" t="str">
        <f>TEXT(sensor_data[[#This Row],[Timestamp]], "MMMM")</f>
        <v>July</v>
      </c>
      <c r="C24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76" s="2">
        <f>MONTH(sensor_data[[#This Row],[Timestamp]])</f>
        <v>7</v>
      </c>
      <c r="E2476" s="2">
        <f>DAY(sensor_data[[#This Row],[Timestamp]])</f>
        <v>13</v>
      </c>
      <c r="F2476" t="s">
        <v>613</v>
      </c>
      <c r="H2476">
        <v>102.9</v>
      </c>
      <c r="I2476">
        <v>60.5</v>
      </c>
      <c r="J2476" t="b">
        <v>1</v>
      </c>
      <c r="K2476">
        <v>4.5</v>
      </c>
      <c r="L2476" t="str">
        <f>IF(sensor_data[[#This Row],[HVAC Setting]]&lt;=2, "Low", IF(sensor_data[[#This Row],[HVAC Setting]]=3, "Normal", "High"))</f>
        <v>High</v>
      </c>
      <c r="M2476">
        <v>27.87</v>
      </c>
      <c r="N2476">
        <v>27.87</v>
      </c>
      <c r="O2476">
        <f>(sensor_data[[#This Row],[Energy Consumption]]-AVERAGE(sensor_data[Energy Consumption]))/_xlfn.STDEV.P(sensor_data[Energy Consumption])</f>
        <v>7.5218227282478997E-2</v>
      </c>
      <c r="P2476" t="str">
        <f>IF(ABS(sensor_data[[#This Row],[z_zcore]])&gt;3, "Outlier", "Normal")</f>
        <v>Normal</v>
      </c>
      <c r="Q2476">
        <f>AVERAGEIF(sensor_data[Unit ID], sensor_data[[#This Row],[Unit ID]], sensor_data[EC])</f>
        <v>18.570588235294117</v>
      </c>
      <c r="R2476">
        <f>IF(ISBLANK(sensor_data[[#This Row],[EC]]), sensor_data[[#This Row],[average]], sensor_data[[#This Row],[EC]])</f>
        <v>27.87</v>
      </c>
      <c r="S2476" t="str">
        <f>IF(sensor_data[[#This Row],[Filled Energy Consumption]]&gt;AVERAGE(sensor_data[Filled Energy Consumption]), "High", "Low")</f>
        <v>High</v>
      </c>
      <c r="T2476" t="s">
        <v>348</v>
      </c>
      <c r="U2476" t="b">
        <v>1</v>
      </c>
      <c r="V2476">
        <v>10</v>
      </c>
      <c r="W2476">
        <v>1</v>
      </c>
      <c r="X2476" t="s">
        <v>19</v>
      </c>
    </row>
    <row r="2477" spans="1:24" x14ac:dyDescent="0.3">
      <c r="A2477" s="1">
        <v>45433.919224537036</v>
      </c>
      <c r="B2477" s="1" t="str">
        <f>TEXT(sensor_data[[#This Row],[Timestamp]], "MMMM")</f>
        <v>May</v>
      </c>
      <c r="C24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77" s="2">
        <f>MONTH(sensor_data[[#This Row],[Timestamp]])</f>
        <v>5</v>
      </c>
      <c r="E2477" s="2">
        <f>DAY(sensor_data[[#This Row],[Timestamp]])</f>
        <v>21</v>
      </c>
      <c r="F2477" t="s">
        <v>613</v>
      </c>
      <c r="H2477">
        <v>67.7</v>
      </c>
      <c r="I2477">
        <v>48.4</v>
      </c>
      <c r="J2477" t="b">
        <v>0</v>
      </c>
      <c r="K2477">
        <v>2</v>
      </c>
      <c r="L2477" t="str">
        <f>IF(sensor_data[[#This Row],[HVAC Setting]]&lt;=2, "Low", IF(sensor_data[[#This Row],[HVAC Setting]]=3, "Normal", "High"))</f>
        <v>Low</v>
      </c>
      <c r="M2477">
        <v>10</v>
      </c>
      <c r="N2477">
        <v>10</v>
      </c>
      <c r="O2477">
        <f>(sensor_data[[#This Row],[Energy Consumption]]-AVERAGE(sensor_data[Energy Consumption]))/_xlfn.STDEV.P(sensor_data[Energy Consumption])</f>
        <v>-0.13257981561817916</v>
      </c>
      <c r="P2477" t="str">
        <f>IF(ABS(sensor_data[[#This Row],[z_zcore]])&gt;3, "Outlier", "Normal")</f>
        <v>Normal</v>
      </c>
      <c r="Q2477">
        <f>AVERAGEIF(sensor_data[Unit ID], sensor_data[[#This Row],[Unit ID]], sensor_data[EC])</f>
        <v>18.570588235294117</v>
      </c>
      <c r="R2477">
        <f>IF(ISBLANK(sensor_data[[#This Row],[EC]]), sensor_data[[#This Row],[average]], sensor_data[[#This Row],[EC]])</f>
        <v>10</v>
      </c>
      <c r="S2477" t="str">
        <f>IF(sensor_data[[#This Row],[Filled Energy Consumption]]&gt;AVERAGE(sensor_data[Filled Energy Consumption]), "High", "Low")</f>
        <v>Low</v>
      </c>
      <c r="T2477" t="s">
        <v>501</v>
      </c>
      <c r="U2477" t="b">
        <v>0</v>
      </c>
      <c r="V2477">
        <v>22</v>
      </c>
      <c r="W2477">
        <v>1</v>
      </c>
      <c r="X2477" t="s">
        <v>19</v>
      </c>
    </row>
    <row r="2478" spans="1:24" x14ac:dyDescent="0.3">
      <c r="A2478" s="1">
        <v>45557.362442129626</v>
      </c>
      <c r="B2478" s="1" t="str">
        <f>TEXT(sensor_data[[#This Row],[Timestamp]], "MMMM")</f>
        <v>September</v>
      </c>
      <c r="C24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78" s="2">
        <f>MONTH(sensor_data[[#This Row],[Timestamp]])</f>
        <v>9</v>
      </c>
      <c r="E2478" s="2">
        <f>DAY(sensor_data[[#This Row],[Timestamp]])</f>
        <v>22</v>
      </c>
      <c r="F2478" t="s">
        <v>613</v>
      </c>
      <c r="H2478">
        <v>74.099999999999994</v>
      </c>
      <c r="I2478">
        <v>58</v>
      </c>
      <c r="J2478" t="b">
        <v>1</v>
      </c>
      <c r="K2478">
        <v>3.5</v>
      </c>
      <c r="L2478" t="str">
        <f>IF(sensor_data[[#This Row],[HVAC Setting]]&lt;=2, "Low", IF(sensor_data[[#This Row],[HVAC Setting]]=3, "Normal", "High"))</f>
        <v>High</v>
      </c>
      <c r="M2478">
        <v>20.02</v>
      </c>
      <c r="N2478">
        <v>20.02</v>
      </c>
      <c r="O2478">
        <f>(sensor_data[[#This Row],[Energy Consumption]]-AVERAGE(sensor_data[Energy Consumption]))/_xlfn.STDEV.P(sensor_data[Energy Consumption])</f>
        <v>-1.6064069123238232E-2</v>
      </c>
      <c r="P2478" t="str">
        <f>IF(ABS(sensor_data[[#This Row],[z_zcore]])&gt;3, "Outlier", "Normal")</f>
        <v>Normal</v>
      </c>
      <c r="Q2478">
        <f>AVERAGEIF(sensor_data[Unit ID], sensor_data[[#This Row],[Unit ID]], sensor_data[EC])</f>
        <v>18.570588235294117</v>
      </c>
      <c r="R2478">
        <f>IF(ISBLANK(sensor_data[[#This Row],[EC]]), sensor_data[[#This Row],[average]], sensor_data[[#This Row],[EC]])</f>
        <v>20.02</v>
      </c>
      <c r="S2478" t="str">
        <f>IF(sensor_data[[#This Row],[Filled Energy Consumption]]&gt;AVERAGE(sensor_data[Filled Energy Consumption]), "High", "Low")</f>
        <v>High</v>
      </c>
      <c r="T2478" t="s">
        <v>534</v>
      </c>
      <c r="U2478" t="b">
        <v>1</v>
      </c>
      <c r="V2478">
        <v>21</v>
      </c>
      <c r="W2478">
        <v>1</v>
      </c>
      <c r="X2478" t="s">
        <v>19</v>
      </c>
    </row>
    <row r="2479" spans="1:24" x14ac:dyDescent="0.3">
      <c r="A2479" s="1">
        <v>45416.816574074073</v>
      </c>
      <c r="B2479" s="1" t="str">
        <f>TEXT(sensor_data[[#This Row],[Timestamp]], "MMMM")</f>
        <v>May</v>
      </c>
      <c r="C24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79" s="2">
        <f>MONTH(sensor_data[[#This Row],[Timestamp]])</f>
        <v>5</v>
      </c>
      <c r="E2479" s="2">
        <f>DAY(sensor_data[[#This Row],[Timestamp]])</f>
        <v>4</v>
      </c>
      <c r="F2479" t="s">
        <v>613</v>
      </c>
      <c r="H2479">
        <v>65.8</v>
      </c>
      <c r="I2479">
        <v>51.1</v>
      </c>
      <c r="J2479" t="b">
        <v>1</v>
      </c>
      <c r="K2479">
        <v>4.5</v>
      </c>
      <c r="L2479" t="str">
        <f>IF(sensor_data[[#This Row],[HVAC Setting]]&lt;=2, "Low", IF(sensor_data[[#This Row],[HVAC Setting]]=3, "Normal", "High"))</f>
        <v>High</v>
      </c>
      <c r="M2479">
        <v>27.82</v>
      </c>
      <c r="N2479">
        <v>27.82</v>
      </c>
      <c r="O2479">
        <f>(sensor_data[[#This Row],[Energy Consumption]]-AVERAGE(sensor_data[Energy Consumption]))/_xlfn.STDEV.P(sensor_data[Energy Consumption])</f>
        <v>7.4636811381805626E-2</v>
      </c>
      <c r="P2479" t="str">
        <f>IF(ABS(sensor_data[[#This Row],[z_zcore]])&gt;3, "Outlier", "Normal")</f>
        <v>Normal</v>
      </c>
      <c r="Q2479">
        <f>AVERAGEIF(sensor_data[Unit ID], sensor_data[[#This Row],[Unit ID]], sensor_data[EC])</f>
        <v>18.570588235294117</v>
      </c>
      <c r="R2479">
        <f>IF(ISBLANK(sensor_data[[#This Row],[EC]]), sensor_data[[#This Row],[average]], sensor_data[[#This Row],[EC]])</f>
        <v>27.82</v>
      </c>
      <c r="S2479" t="str">
        <f>IF(sensor_data[[#This Row],[Filled Energy Consumption]]&gt;AVERAGE(sensor_data[Filled Energy Consumption]), "High", "Low")</f>
        <v>High</v>
      </c>
      <c r="T2479" t="s">
        <v>280</v>
      </c>
      <c r="U2479" t="b">
        <v>1</v>
      </c>
      <c r="V2479">
        <v>23</v>
      </c>
      <c r="W2479">
        <v>1</v>
      </c>
      <c r="X2479" t="s">
        <v>17</v>
      </c>
    </row>
    <row r="2480" spans="1:24" x14ac:dyDescent="0.3">
      <c r="A2480" s="1">
        <v>45322.065428240741</v>
      </c>
      <c r="B2480" s="1" t="str">
        <f>TEXT(sensor_data[[#This Row],[Timestamp]], "MMMM")</f>
        <v>January</v>
      </c>
      <c r="C24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80" s="2">
        <f>MONTH(sensor_data[[#This Row],[Timestamp]])</f>
        <v>1</v>
      </c>
      <c r="E2480" s="2">
        <f>DAY(sensor_data[[#This Row],[Timestamp]])</f>
        <v>31</v>
      </c>
      <c r="F2480" t="s">
        <v>613</v>
      </c>
      <c r="H2480">
        <v>42.8</v>
      </c>
      <c r="I2480">
        <v>27.8</v>
      </c>
      <c r="J2480" t="b">
        <v>0</v>
      </c>
      <c r="K2480">
        <v>2</v>
      </c>
      <c r="L2480" t="str">
        <f>IF(sensor_data[[#This Row],[HVAC Setting]]&lt;=2, "Low", IF(sensor_data[[#This Row],[HVAC Setting]]=3, "Normal", "High"))</f>
        <v>Low</v>
      </c>
      <c r="O2480">
        <f>(sensor_data[[#This Row],[Energy Consumption]]-AVERAGE(sensor_data[Energy Consumption]))/_xlfn.STDEV.P(sensor_data[Energy Consumption])</f>
        <v>-0.24886299575285079</v>
      </c>
      <c r="P2480" t="str">
        <f>IF(ABS(sensor_data[[#This Row],[z_zcore]])&gt;3, "Outlier", "Normal")</f>
        <v>Normal</v>
      </c>
      <c r="Q2480">
        <f>AVERAGEIF(sensor_data[Unit ID], sensor_data[[#This Row],[Unit ID]], sensor_data[EC])</f>
        <v>18.570588235294117</v>
      </c>
      <c r="R2480">
        <f>IF(ISBLANK(sensor_data[[#This Row],[EC]]), sensor_data[[#This Row],[average]], sensor_data[[#This Row],[EC]])</f>
        <v>18.570588235294117</v>
      </c>
      <c r="S2480" t="str">
        <f>IF(sensor_data[[#This Row],[Filled Energy Consumption]]&gt;AVERAGE(sensor_data[Filled Energy Consumption]), "High", "Low")</f>
        <v>High</v>
      </c>
      <c r="T2480" t="s">
        <v>576</v>
      </c>
      <c r="U2480" t="b">
        <v>0</v>
      </c>
      <c r="V2480">
        <v>17</v>
      </c>
      <c r="W2480">
        <v>0</v>
      </c>
      <c r="X2480" t="s">
        <v>19</v>
      </c>
    </row>
    <row r="2481" spans="1:24" x14ac:dyDescent="0.3">
      <c r="A2481" s="1">
        <v>45370.145439814813</v>
      </c>
      <c r="B2481" s="1" t="str">
        <f>TEXT(sensor_data[[#This Row],[Timestamp]], "MMMM")</f>
        <v>March</v>
      </c>
      <c r="C24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81" s="2">
        <f>MONTH(sensor_data[[#This Row],[Timestamp]])</f>
        <v>3</v>
      </c>
      <c r="E2481" s="2">
        <f>DAY(sensor_data[[#This Row],[Timestamp]])</f>
        <v>19</v>
      </c>
      <c r="F2481" t="s">
        <v>613</v>
      </c>
      <c r="H2481">
        <v>65.900000000000006</v>
      </c>
      <c r="I2481">
        <v>48</v>
      </c>
      <c r="J2481" t="b">
        <v>0</v>
      </c>
      <c r="K2481">
        <v>1</v>
      </c>
      <c r="L2481" t="str">
        <f>IF(sensor_data[[#This Row],[HVAC Setting]]&lt;=2, "Low", IF(sensor_data[[#This Row],[HVAC Setting]]=3, "Normal", "High"))</f>
        <v>Low</v>
      </c>
      <c r="M2481">
        <v>5</v>
      </c>
      <c r="N2481">
        <v>5</v>
      </c>
      <c r="O2481">
        <f>(sensor_data[[#This Row],[Energy Consumption]]-AVERAGE(sensor_data[Energy Consumption]))/_xlfn.STDEV.P(sensor_data[Energy Consumption])</f>
        <v>-0.19072140568551499</v>
      </c>
      <c r="P2481" t="str">
        <f>IF(ABS(sensor_data[[#This Row],[z_zcore]])&gt;3, "Outlier", "Normal")</f>
        <v>Normal</v>
      </c>
      <c r="Q2481">
        <f>AVERAGEIF(sensor_data[Unit ID], sensor_data[[#This Row],[Unit ID]], sensor_data[EC])</f>
        <v>18.570588235294117</v>
      </c>
      <c r="R2481">
        <f>IF(ISBLANK(sensor_data[[#This Row],[EC]]), sensor_data[[#This Row],[average]], sensor_data[[#This Row],[EC]])</f>
        <v>5</v>
      </c>
      <c r="S2481" t="str">
        <f>IF(sensor_data[[#This Row],[Filled Energy Consumption]]&gt;AVERAGE(sensor_data[Filled Energy Consumption]), "High", "Low")</f>
        <v>Low</v>
      </c>
      <c r="T2481" t="s">
        <v>614</v>
      </c>
      <c r="U2481" t="b">
        <v>0</v>
      </c>
      <c r="V2481">
        <v>17</v>
      </c>
      <c r="W2481">
        <v>0</v>
      </c>
      <c r="X2481" t="s">
        <v>17</v>
      </c>
    </row>
    <row r="2482" spans="1:24" x14ac:dyDescent="0.3">
      <c r="A2482" s="1">
        <v>45566.950937499998</v>
      </c>
      <c r="B2482" s="1" t="str">
        <f>TEXT(sensor_data[[#This Row],[Timestamp]], "MMMM")</f>
        <v>October</v>
      </c>
      <c r="C24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82" s="2">
        <f>MONTH(sensor_data[[#This Row],[Timestamp]])</f>
        <v>10</v>
      </c>
      <c r="E2482" s="2">
        <f>DAY(sensor_data[[#This Row],[Timestamp]])</f>
        <v>1</v>
      </c>
      <c r="F2482" t="s">
        <v>615</v>
      </c>
      <c r="H2482">
        <v>65.599999999999994</v>
      </c>
      <c r="I2482">
        <v>35</v>
      </c>
      <c r="J2482" t="b">
        <v>0</v>
      </c>
      <c r="K2482">
        <v>3</v>
      </c>
      <c r="L2482" t="str">
        <f>IF(sensor_data[[#This Row],[HVAC Setting]]&lt;=2, "Low", IF(sensor_data[[#This Row],[HVAC Setting]]=3, "Normal", "High"))</f>
        <v>Normal</v>
      </c>
      <c r="M2482">
        <v>15</v>
      </c>
      <c r="N2482">
        <v>15</v>
      </c>
      <c r="O2482">
        <f>(sensor_data[[#This Row],[Energy Consumption]]-AVERAGE(sensor_data[Energy Consumption]))/_xlfn.STDEV.P(sensor_data[Energy Consumption])</f>
        <v>-7.4438225550843368E-2</v>
      </c>
      <c r="P2482" t="str">
        <f>IF(ABS(sensor_data[[#This Row],[z_zcore]])&gt;3, "Outlier", "Normal")</f>
        <v>Normal</v>
      </c>
      <c r="Q2482">
        <f>AVERAGEIF(sensor_data[Unit ID], sensor_data[[#This Row],[Unit ID]], sensor_data[EC])</f>
        <v>16.185263157894735</v>
      </c>
      <c r="R2482">
        <f>IF(ISBLANK(sensor_data[[#This Row],[EC]]), sensor_data[[#This Row],[average]], sensor_data[[#This Row],[EC]])</f>
        <v>15</v>
      </c>
      <c r="S2482" t="str">
        <f>IF(sensor_data[[#This Row],[Filled Energy Consumption]]&gt;AVERAGE(sensor_data[Filled Energy Consumption]), "High", "Low")</f>
        <v>Low</v>
      </c>
      <c r="T2482" t="s">
        <v>393</v>
      </c>
      <c r="U2482" t="b">
        <v>0</v>
      </c>
      <c r="V2482">
        <v>1</v>
      </c>
      <c r="W2482">
        <v>1</v>
      </c>
      <c r="X2482" t="s">
        <v>19</v>
      </c>
    </row>
    <row r="2483" spans="1:24" x14ac:dyDescent="0.3">
      <c r="A2483" s="1">
        <v>45507.767916666664</v>
      </c>
      <c r="B2483" s="1" t="str">
        <f>TEXT(sensor_data[[#This Row],[Timestamp]], "MMMM")</f>
        <v>August</v>
      </c>
      <c r="C24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83" s="2">
        <f>MONTH(sensor_data[[#This Row],[Timestamp]])</f>
        <v>8</v>
      </c>
      <c r="E2483" s="2">
        <f>DAY(sensor_data[[#This Row],[Timestamp]])</f>
        <v>3</v>
      </c>
      <c r="F2483" t="s">
        <v>615</v>
      </c>
      <c r="H2483">
        <v>92.8</v>
      </c>
      <c r="I2483">
        <v>49.6</v>
      </c>
      <c r="J2483" t="b">
        <v>1</v>
      </c>
      <c r="K2483">
        <v>5</v>
      </c>
      <c r="L2483" t="str">
        <f>IF(sensor_data[[#This Row],[HVAC Setting]]&lt;=2, "Low", IF(sensor_data[[#This Row],[HVAC Setting]]=3, "Normal", "High"))</f>
        <v>High</v>
      </c>
      <c r="M2483">
        <v>34.14</v>
      </c>
      <c r="N2483">
        <v>34.14</v>
      </c>
      <c r="O2483">
        <f>(sensor_data[[#This Row],[Energy Consumption]]-AVERAGE(sensor_data[Energy Consumption]))/_xlfn.STDEV.P(sensor_data[Energy Consumption])</f>
        <v>0.14812778122691808</v>
      </c>
      <c r="P2483" t="str">
        <f>IF(ABS(sensor_data[[#This Row],[z_zcore]])&gt;3, "Outlier", "Normal")</f>
        <v>Normal</v>
      </c>
      <c r="Q2483">
        <f>AVERAGEIF(sensor_data[Unit ID], sensor_data[[#This Row],[Unit ID]], sensor_data[EC])</f>
        <v>16.185263157894735</v>
      </c>
      <c r="R2483">
        <f>IF(ISBLANK(sensor_data[[#This Row],[EC]]), sensor_data[[#This Row],[average]], sensor_data[[#This Row],[EC]])</f>
        <v>34.14</v>
      </c>
      <c r="S2483" t="str">
        <f>IF(sensor_data[[#This Row],[Filled Energy Consumption]]&gt;AVERAGE(sensor_data[Filled Energy Consumption]), "High", "Low")</f>
        <v>High</v>
      </c>
      <c r="T2483" t="s">
        <v>351</v>
      </c>
      <c r="U2483" t="b">
        <v>1</v>
      </c>
      <c r="V2483">
        <v>8</v>
      </c>
      <c r="W2483">
        <v>1</v>
      </c>
      <c r="X2483" t="s">
        <v>19</v>
      </c>
    </row>
    <row r="2484" spans="1:24" x14ac:dyDescent="0.3">
      <c r="A2484" s="1">
        <v>45528.121064814812</v>
      </c>
      <c r="B2484" s="1" t="str">
        <f>TEXT(sensor_data[[#This Row],[Timestamp]], "MMMM")</f>
        <v>August</v>
      </c>
      <c r="C24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84" s="2">
        <f>MONTH(sensor_data[[#This Row],[Timestamp]])</f>
        <v>8</v>
      </c>
      <c r="E2484" s="2">
        <f>DAY(sensor_data[[#This Row],[Timestamp]])</f>
        <v>24</v>
      </c>
      <c r="F2484" t="s">
        <v>615</v>
      </c>
      <c r="H2484">
        <v>94.7</v>
      </c>
      <c r="I2484">
        <v>48.3</v>
      </c>
      <c r="J2484" t="b">
        <v>0</v>
      </c>
      <c r="K2484">
        <v>3.5</v>
      </c>
      <c r="L2484" t="str">
        <f>IF(sensor_data[[#This Row],[HVAC Setting]]&lt;=2, "Low", IF(sensor_data[[#This Row],[HVAC Setting]]=3, "Normal", "High"))</f>
        <v>High</v>
      </c>
      <c r="M2484">
        <v>21.53</v>
      </c>
      <c r="N2484">
        <v>21.53</v>
      </c>
      <c r="O2484">
        <f>(sensor_data[[#This Row],[Energy Consumption]]-AVERAGE(sensor_data[Energy Consumption]))/_xlfn.STDEV.P(sensor_data[Energy Consumption])</f>
        <v>1.4946910770972E-3</v>
      </c>
      <c r="P2484" t="str">
        <f>IF(ABS(sensor_data[[#This Row],[z_zcore]])&gt;3, "Outlier", "Normal")</f>
        <v>Normal</v>
      </c>
      <c r="Q2484">
        <f>AVERAGEIF(sensor_data[Unit ID], sensor_data[[#This Row],[Unit ID]], sensor_data[EC])</f>
        <v>16.185263157894735</v>
      </c>
      <c r="R2484">
        <f>IF(ISBLANK(sensor_data[[#This Row],[EC]]), sensor_data[[#This Row],[average]], sensor_data[[#This Row],[EC]])</f>
        <v>21.53</v>
      </c>
      <c r="S2484" t="str">
        <f>IF(sensor_data[[#This Row],[Filled Energy Consumption]]&gt;AVERAGE(sensor_data[Filled Energy Consumption]), "High", "Low")</f>
        <v>High</v>
      </c>
      <c r="T2484" t="s">
        <v>29</v>
      </c>
      <c r="U2484" t="b">
        <v>0</v>
      </c>
      <c r="V2484">
        <v>19</v>
      </c>
      <c r="W2484">
        <v>1</v>
      </c>
      <c r="X2484" t="s">
        <v>17</v>
      </c>
    </row>
    <row r="2485" spans="1:24" x14ac:dyDescent="0.3">
      <c r="A2485" s="1">
        <v>45612.930243055554</v>
      </c>
      <c r="B2485" s="1" t="str">
        <f>TEXT(sensor_data[[#This Row],[Timestamp]], "MMMM")</f>
        <v>November</v>
      </c>
      <c r="C24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85" s="2">
        <f>MONTH(sensor_data[[#This Row],[Timestamp]])</f>
        <v>11</v>
      </c>
      <c r="E2485" s="2">
        <f>DAY(sensor_data[[#This Row],[Timestamp]])</f>
        <v>16</v>
      </c>
      <c r="F2485" t="s">
        <v>615</v>
      </c>
      <c r="H2485">
        <v>73.2</v>
      </c>
      <c r="I2485">
        <v>37.9</v>
      </c>
      <c r="J2485" t="b">
        <v>1</v>
      </c>
      <c r="K2485">
        <v>4.5</v>
      </c>
      <c r="L2485" t="str">
        <f>IF(sensor_data[[#This Row],[HVAC Setting]]&lt;=2, "Low", IF(sensor_data[[#This Row],[HVAC Setting]]=3, "Normal", "High"))</f>
        <v>High</v>
      </c>
      <c r="M2485">
        <v>26.3</v>
      </c>
      <c r="N2485">
        <v>26.3</v>
      </c>
      <c r="O2485">
        <f>(sensor_data[[#This Row],[Energy Consumption]]-AVERAGE(sensor_data[Energy Consumption]))/_xlfn.STDEV.P(sensor_data[Energy Consumption])</f>
        <v>5.6961768001335553E-2</v>
      </c>
      <c r="P2485" t="str">
        <f>IF(ABS(sensor_data[[#This Row],[z_zcore]])&gt;3, "Outlier", "Normal")</f>
        <v>Normal</v>
      </c>
      <c r="Q2485">
        <f>AVERAGEIF(sensor_data[Unit ID], sensor_data[[#This Row],[Unit ID]], sensor_data[EC])</f>
        <v>16.185263157894735</v>
      </c>
      <c r="R2485">
        <f>IF(ISBLANK(sensor_data[[#This Row],[EC]]), sensor_data[[#This Row],[average]], sensor_data[[#This Row],[EC]])</f>
        <v>26.3</v>
      </c>
      <c r="S2485" t="str">
        <f>IF(sensor_data[[#This Row],[Filled Energy Consumption]]&gt;AVERAGE(sensor_data[Filled Energy Consumption]), "High", "Low")</f>
        <v>High</v>
      </c>
      <c r="T2485" t="s">
        <v>169</v>
      </c>
      <c r="U2485" t="b">
        <v>1</v>
      </c>
      <c r="V2485">
        <v>2</v>
      </c>
      <c r="W2485">
        <v>1</v>
      </c>
      <c r="X2485" t="s">
        <v>19</v>
      </c>
    </row>
    <row r="2486" spans="1:24" x14ac:dyDescent="0.3">
      <c r="A2486" s="1">
        <v>45584.901886574073</v>
      </c>
      <c r="B2486" s="1" t="str">
        <f>TEXT(sensor_data[[#This Row],[Timestamp]], "MMMM")</f>
        <v>October</v>
      </c>
      <c r="C24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86" s="2">
        <f>MONTH(sensor_data[[#This Row],[Timestamp]])</f>
        <v>10</v>
      </c>
      <c r="E2486" s="2">
        <f>DAY(sensor_data[[#This Row],[Timestamp]])</f>
        <v>19</v>
      </c>
      <c r="F2486" t="s">
        <v>615</v>
      </c>
      <c r="H2486">
        <v>76.400000000000006</v>
      </c>
      <c r="I2486">
        <v>45.9</v>
      </c>
      <c r="J2486" t="b">
        <v>1</v>
      </c>
      <c r="K2486">
        <v>5</v>
      </c>
      <c r="L2486" t="str">
        <f>IF(sensor_data[[#This Row],[HVAC Setting]]&lt;=2, "Low", IF(sensor_data[[#This Row],[HVAC Setting]]=3, "Normal", "High"))</f>
        <v>High</v>
      </c>
      <c r="M2486">
        <v>28.8</v>
      </c>
      <c r="N2486">
        <v>28.8</v>
      </c>
      <c r="O2486">
        <f>(sensor_data[[#This Row],[Energy Consumption]]-AVERAGE(sensor_data[Energy Consumption]))/_xlfn.STDEV.P(sensor_data[Energy Consumption])</f>
        <v>8.6032563035003451E-2</v>
      </c>
      <c r="P2486" t="str">
        <f>IF(ABS(sensor_data[[#This Row],[z_zcore]])&gt;3, "Outlier", "Normal")</f>
        <v>Normal</v>
      </c>
      <c r="Q2486">
        <f>AVERAGEIF(sensor_data[Unit ID], sensor_data[[#This Row],[Unit ID]], sensor_data[EC])</f>
        <v>16.185263157894735</v>
      </c>
      <c r="R2486">
        <f>IF(ISBLANK(sensor_data[[#This Row],[EC]]), sensor_data[[#This Row],[average]], sensor_data[[#This Row],[EC]])</f>
        <v>28.8</v>
      </c>
      <c r="S2486" t="str">
        <f>IF(sensor_data[[#This Row],[Filled Energy Consumption]]&gt;AVERAGE(sensor_data[Filled Energy Consumption]), "High", "Low")</f>
        <v>High</v>
      </c>
      <c r="T2486" t="s">
        <v>116</v>
      </c>
      <c r="U2486" t="b">
        <v>1</v>
      </c>
      <c r="V2486">
        <v>22</v>
      </c>
      <c r="W2486">
        <v>1</v>
      </c>
      <c r="X2486" t="s">
        <v>19</v>
      </c>
    </row>
    <row r="2487" spans="1:24" x14ac:dyDescent="0.3">
      <c r="A2487" s="1">
        <v>45374.174039351848</v>
      </c>
      <c r="B2487" s="1" t="str">
        <f>TEXT(sensor_data[[#This Row],[Timestamp]], "MMMM")</f>
        <v>March</v>
      </c>
      <c r="C24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87" s="2">
        <f>MONTH(sensor_data[[#This Row],[Timestamp]])</f>
        <v>3</v>
      </c>
      <c r="E2487" s="2">
        <f>DAY(sensor_data[[#This Row],[Timestamp]])</f>
        <v>23</v>
      </c>
      <c r="F2487" t="s">
        <v>615</v>
      </c>
      <c r="H2487">
        <v>59.5</v>
      </c>
      <c r="I2487">
        <v>44.4</v>
      </c>
      <c r="J2487" t="b">
        <v>0</v>
      </c>
      <c r="K2487">
        <v>0.5</v>
      </c>
      <c r="L2487" t="str">
        <f>IF(sensor_data[[#This Row],[HVAC Setting]]&lt;=2, "Low", IF(sensor_data[[#This Row],[HVAC Setting]]=3, "Normal", "High"))</f>
        <v>Low</v>
      </c>
      <c r="M2487">
        <v>3.68</v>
      </c>
      <c r="N2487">
        <v>3.68</v>
      </c>
      <c r="O2487">
        <f>(sensor_data[[#This Row],[Energy Consumption]]-AVERAGE(sensor_data[Energy Consumption]))/_xlfn.STDEV.P(sensor_data[Energy Consumption])</f>
        <v>-0.20607078546329163</v>
      </c>
      <c r="P2487" t="str">
        <f>IF(ABS(sensor_data[[#This Row],[z_zcore]])&gt;3, "Outlier", "Normal")</f>
        <v>Normal</v>
      </c>
      <c r="Q2487">
        <f>AVERAGEIF(sensor_data[Unit ID], sensor_data[[#This Row],[Unit ID]], sensor_data[EC])</f>
        <v>16.185263157894735</v>
      </c>
      <c r="R2487">
        <f>IF(ISBLANK(sensor_data[[#This Row],[EC]]), sensor_data[[#This Row],[average]], sensor_data[[#This Row],[EC]])</f>
        <v>3.68</v>
      </c>
      <c r="S2487" t="str">
        <f>IF(sensor_data[[#This Row],[Filled Energy Consumption]]&gt;AVERAGE(sensor_data[Filled Energy Consumption]), "High", "Low")</f>
        <v>Low</v>
      </c>
      <c r="T2487" t="s">
        <v>324</v>
      </c>
      <c r="U2487" t="b">
        <v>0</v>
      </c>
      <c r="V2487">
        <v>21</v>
      </c>
      <c r="W2487">
        <v>0</v>
      </c>
      <c r="X2487" t="s">
        <v>17</v>
      </c>
    </row>
    <row r="2488" spans="1:24" x14ac:dyDescent="0.3">
      <c r="A2488" s="1">
        <v>45599.705196759256</v>
      </c>
      <c r="B2488" s="1" t="str">
        <f>TEXT(sensor_data[[#This Row],[Timestamp]], "MMMM")</f>
        <v>November</v>
      </c>
      <c r="C24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88" s="2">
        <f>MONTH(sensor_data[[#This Row],[Timestamp]])</f>
        <v>11</v>
      </c>
      <c r="E2488" s="2">
        <f>DAY(sensor_data[[#This Row],[Timestamp]])</f>
        <v>3</v>
      </c>
      <c r="F2488" t="s">
        <v>615</v>
      </c>
      <c r="H2488">
        <v>62.4</v>
      </c>
      <c r="I2488">
        <v>43.9</v>
      </c>
      <c r="J2488" t="b">
        <v>1</v>
      </c>
      <c r="K2488">
        <v>3.5</v>
      </c>
      <c r="L2488" t="str">
        <f>IF(sensor_data[[#This Row],[HVAC Setting]]&lt;=2, "Low", IF(sensor_data[[#This Row],[HVAC Setting]]=3, "Normal", "High"))</f>
        <v>High</v>
      </c>
      <c r="O2488">
        <f>(sensor_data[[#This Row],[Energy Consumption]]-AVERAGE(sensor_data[Energy Consumption]))/_xlfn.STDEV.P(sensor_data[Energy Consumption])</f>
        <v>-0.24886299575285079</v>
      </c>
      <c r="P2488" t="str">
        <f>IF(ABS(sensor_data[[#This Row],[z_zcore]])&gt;3, "Outlier", "Normal")</f>
        <v>Normal</v>
      </c>
      <c r="Q2488">
        <f>AVERAGEIF(sensor_data[Unit ID], sensor_data[[#This Row],[Unit ID]], sensor_data[EC])</f>
        <v>16.185263157894735</v>
      </c>
      <c r="R2488">
        <f>IF(ISBLANK(sensor_data[[#This Row],[EC]]), sensor_data[[#This Row],[average]], sensor_data[[#This Row],[EC]])</f>
        <v>16.185263157894735</v>
      </c>
      <c r="S2488" t="str">
        <f>IF(sensor_data[[#This Row],[Filled Energy Consumption]]&gt;AVERAGE(sensor_data[Filled Energy Consumption]), "High", "Low")</f>
        <v>Low</v>
      </c>
      <c r="T2488" t="s">
        <v>63</v>
      </c>
      <c r="U2488" t="b">
        <v>1</v>
      </c>
      <c r="V2488">
        <v>2</v>
      </c>
      <c r="W2488">
        <v>1</v>
      </c>
      <c r="X2488" t="s">
        <v>17</v>
      </c>
    </row>
    <row r="2489" spans="1:24" x14ac:dyDescent="0.3">
      <c r="A2489" s="1">
        <v>45451.72</v>
      </c>
      <c r="B2489" s="1" t="str">
        <f>TEXT(sensor_data[[#This Row],[Timestamp]], "MMMM")</f>
        <v>June</v>
      </c>
      <c r="C24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89" s="2">
        <f>MONTH(sensor_data[[#This Row],[Timestamp]])</f>
        <v>6</v>
      </c>
      <c r="E2489" s="2">
        <f>DAY(sensor_data[[#This Row],[Timestamp]])</f>
        <v>8</v>
      </c>
      <c r="F2489" t="s">
        <v>615</v>
      </c>
      <c r="H2489">
        <v>88.9</v>
      </c>
      <c r="I2489">
        <v>45</v>
      </c>
      <c r="J2489" t="b">
        <v>1</v>
      </c>
      <c r="K2489">
        <v>5</v>
      </c>
      <c r="L2489" t="str">
        <f>IF(sensor_data[[#This Row],[HVAC Setting]]&lt;=2, "Low", IF(sensor_data[[#This Row],[HVAC Setting]]=3, "Normal", "High"))</f>
        <v>High</v>
      </c>
      <c r="M2489">
        <v>35.630000000000003</v>
      </c>
      <c r="N2489">
        <v>35.630000000000003</v>
      </c>
      <c r="O2489">
        <f>(sensor_data[[#This Row],[Energy Consumption]]-AVERAGE(sensor_data[Energy Consumption]))/_xlfn.STDEV.P(sensor_data[Energy Consumption])</f>
        <v>0.16545397506698417</v>
      </c>
      <c r="P2489" t="str">
        <f>IF(ABS(sensor_data[[#This Row],[z_zcore]])&gt;3, "Outlier", "Normal")</f>
        <v>Normal</v>
      </c>
      <c r="Q2489">
        <f>AVERAGEIF(sensor_data[Unit ID], sensor_data[[#This Row],[Unit ID]], sensor_data[EC])</f>
        <v>16.185263157894735</v>
      </c>
      <c r="R2489">
        <f>IF(ISBLANK(sensor_data[[#This Row],[EC]]), sensor_data[[#This Row],[average]], sensor_data[[#This Row],[EC]])</f>
        <v>35.630000000000003</v>
      </c>
      <c r="S2489" t="str">
        <f>IF(sensor_data[[#This Row],[Filled Energy Consumption]]&gt;AVERAGE(sensor_data[Filled Energy Consumption]), "High", "Low")</f>
        <v>High</v>
      </c>
      <c r="T2489" t="s">
        <v>418</v>
      </c>
      <c r="U2489" t="b">
        <v>1</v>
      </c>
      <c r="V2489">
        <v>6</v>
      </c>
      <c r="W2489">
        <v>1</v>
      </c>
      <c r="X2489" t="s">
        <v>14</v>
      </c>
    </row>
    <row r="2490" spans="1:24" x14ac:dyDescent="0.3">
      <c r="A2490" s="1">
        <v>45492.133020833331</v>
      </c>
      <c r="B2490" s="1" t="str">
        <f>TEXT(sensor_data[[#This Row],[Timestamp]], "MMMM")</f>
        <v>July</v>
      </c>
      <c r="C24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90" s="2">
        <f>MONTH(sensor_data[[#This Row],[Timestamp]])</f>
        <v>7</v>
      </c>
      <c r="E2490" s="2">
        <f>DAY(sensor_data[[#This Row],[Timestamp]])</f>
        <v>19</v>
      </c>
      <c r="F2490" t="s">
        <v>615</v>
      </c>
      <c r="H2490">
        <v>81.400000000000006</v>
      </c>
      <c r="I2490">
        <v>42.4</v>
      </c>
      <c r="J2490" t="b">
        <v>0</v>
      </c>
      <c r="K2490">
        <v>3</v>
      </c>
      <c r="L2490" t="str">
        <f>IF(sensor_data[[#This Row],[HVAC Setting]]&lt;=2, "Low", IF(sensor_data[[#This Row],[HVAC Setting]]=3, "Normal", "High"))</f>
        <v>Normal</v>
      </c>
      <c r="M2490">
        <v>16</v>
      </c>
      <c r="N2490">
        <v>16</v>
      </c>
      <c r="O2490">
        <f>(sensor_data[[#This Row],[Energy Consumption]]-AVERAGE(sensor_data[Energy Consumption]))/_xlfn.STDEV.P(sensor_data[Energy Consumption])</f>
        <v>-6.2809907537376211E-2</v>
      </c>
      <c r="P2490" t="str">
        <f>IF(ABS(sensor_data[[#This Row],[z_zcore]])&gt;3, "Outlier", "Normal")</f>
        <v>Normal</v>
      </c>
      <c r="Q2490">
        <f>AVERAGEIF(sensor_data[Unit ID], sensor_data[[#This Row],[Unit ID]], sensor_data[EC])</f>
        <v>16.185263157894735</v>
      </c>
      <c r="R2490">
        <f>IF(ISBLANK(sensor_data[[#This Row],[EC]]), sensor_data[[#This Row],[average]], sensor_data[[#This Row],[EC]])</f>
        <v>16</v>
      </c>
      <c r="S2490" t="str">
        <f>IF(sensor_data[[#This Row],[Filled Energy Consumption]]&gt;AVERAGE(sensor_data[Filled Energy Consumption]), "High", "Low")</f>
        <v>Low</v>
      </c>
      <c r="T2490" t="s">
        <v>267</v>
      </c>
      <c r="U2490" t="b">
        <v>0</v>
      </c>
      <c r="V2490">
        <v>5</v>
      </c>
      <c r="W2490">
        <v>0</v>
      </c>
      <c r="X2490" t="s">
        <v>14</v>
      </c>
    </row>
    <row r="2491" spans="1:24" x14ac:dyDescent="0.3">
      <c r="A2491" s="1">
        <v>45542.489641203705</v>
      </c>
      <c r="B2491" s="1" t="str">
        <f>TEXT(sensor_data[[#This Row],[Timestamp]], "MMMM")</f>
        <v>September</v>
      </c>
      <c r="C24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91" s="2">
        <f>MONTH(sensor_data[[#This Row],[Timestamp]])</f>
        <v>9</v>
      </c>
      <c r="E2491" s="2">
        <f>DAY(sensor_data[[#This Row],[Timestamp]])</f>
        <v>7</v>
      </c>
      <c r="F2491" t="s">
        <v>615</v>
      </c>
      <c r="H2491">
        <v>70.900000000000006</v>
      </c>
      <c r="I2491">
        <v>55.8</v>
      </c>
      <c r="J2491" t="b">
        <v>0</v>
      </c>
      <c r="K2491">
        <v>1.5</v>
      </c>
      <c r="L2491" t="str">
        <f>IF(sensor_data[[#This Row],[HVAC Setting]]&lt;=2, "Low", IF(sensor_data[[#This Row],[HVAC Setting]]=3, "Normal", "High"))</f>
        <v>Low</v>
      </c>
      <c r="M2491">
        <v>7.88</v>
      </c>
      <c r="N2491">
        <v>7.88</v>
      </c>
      <c r="O2491">
        <f>(sensor_data[[#This Row],[Energy Consumption]]-AVERAGE(sensor_data[Energy Consumption]))/_xlfn.STDEV.P(sensor_data[Energy Consumption])</f>
        <v>-0.15723184980672958</v>
      </c>
      <c r="P2491" t="str">
        <f>IF(ABS(sensor_data[[#This Row],[z_zcore]])&gt;3, "Outlier", "Normal")</f>
        <v>Normal</v>
      </c>
      <c r="Q2491">
        <f>AVERAGEIF(sensor_data[Unit ID], sensor_data[[#This Row],[Unit ID]], sensor_data[EC])</f>
        <v>16.185263157894735</v>
      </c>
      <c r="R2491">
        <f>IF(ISBLANK(sensor_data[[#This Row],[EC]]), sensor_data[[#This Row],[average]], sensor_data[[#This Row],[EC]])</f>
        <v>7.88</v>
      </c>
      <c r="S2491" t="str">
        <f>IF(sensor_data[[#This Row],[Filled Energy Consumption]]&gt;AVERAGE(sensor_data[Filled Energy Consumption]), "High", "Low")</f>
        <v>Low</v>
      </c>
      <c r="T2491" t="s">
        <v>75</v>
      </c>
      <c r="U2491" t="b">
        <v>0</v>
      </c>
      <c r="V2491">
        <v>2</v>
      </c>
      <c r="W2491">
        <v>0</v>
      </c>
      <c r="X2491" t="s">
        <v>19</v>
      </c>
    </row>
    <row r="2492" spans="1:24" x14ac:dyDescent="0.3">
      <c r="A2492" s="1">
        <v>45635.075416666667</v>
      </c>
      <c r="B2492" s="1" t="str">
        <f>TEXT(sensor_data[[#This Row],[Timestamp]], "MMMM")</f>
        <v>December</v>
      </c>
      <c r="C24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92" s="2">
        <f>MONTH(sensor_data[[#This Row],[Timestamp]])</f>
        <v>12</v>
      </c>
      <c r="E2492" s="2">
        <f>DAY(sensor_data[[#This Row],[Timestamp]])</f>
        <v>9</v>
      </c>
      <c r="F2492" t="s">
        <v>615</v>
      </c>
      <c r="H2492">
        <v>34.4</v>
      </c>
      <c r="I2492">
        <v>32.700000000000003</v>
      </c>
      <c r="J2492" t="b">
        <v>0</v>
      </c>
      <c r="K2492">
        <v>1</v>
      </c>
      <c r="L2492" t="str">
        <f>IF(sensor_data[[#This Row],[HVAC Setting]]&lt;=2, "Low", IF(sensor_data[[#This Row],[HVAC Setting]]=3, "Normal", "High"))</f>
        <v>Low</v>
      </c>
      <c r="M2492">
        <v>8</v>
      </c>
      <c r="N2492">
        <v>8</v>
      </c>
      <c r="O2492">
        <f>(sensor_data[[#This Row],[Energy Consumption]]-AVERAGE(sensor_data[Energy Consumption]))/_xlfn.STDEV.P(sensor_data[Energy Consumption])</f>
        <v>-0.15583645164511351</v>
      </c>
      <c r="P2492" t="str">
        <f>IF(ABS(sensor_data[[#This Row],[z_zcore]])&gt;3, "Outlier", "Normal")</f>
        <v>Normal</v>
      </c>
      <c r="Q2492">
        <f>AVERAGEIF(sensor_data[Unit ID], sensor_data[[#This Row],[Unit ID]], sensor_data[EC])</f>
        <v>16.185263157894735</v>
      </c>
      <c r="R2492">
        <f>IF(ISBLANK(sensor_data[[#This Row],[EC]]), sensor_data[[#This Row],[average]], sensor_data[[#This Row],[EC]])</f>
        <v>8</v>
      </c>
      <c r="S2492" t="str">
        <f>IF(sensor_data[[#This Row],[Filled Energy Consumption]]&gt;AVERAGE(sensor_data[Filled Energy Consumption]), "High", "Low")</f>
        <v>Low</v>
      </c>
      <c r="T2492" t="s">
        <v>317</v>
      </c>
      <c r="U2492" t="b">
        <v>0</v>
      </c>
      <c r="V2492">
        <v>20</v>
      </c>
      <c r="W2492">
        <v>1</v>
      </c>
      <c r="X2492" t="s">
        <v>19</v>
      </c>
    </row>
    <row r="2493" spans="1:24" x14ac:dyDescent="0.3">
      <c r="A2493" s="1">
        <v>45609.232129629629</v>
      </c>
      <c r="B2493" s="1" t="str">
        <f>TEXT(sensor_data[[#This Row],[Timestamp]], "MMMM")</f>
        <v>November</v>
      </c>
      <c r="C24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93" s="2">
        <f>MONTH(sensor_data[[#This Row],[Timestamp]])</f>
        <v>11</v>
      </c>
      <c r="E2493" s="2">
        <f>DAY(sensor_data[[#This Row],[Timestamp]])</f>
        <v>13</v>
      </c>
      <c r="F2493" t="s">
        <v>615</v>
      </c>
      <c r="H2493">
        <v>70.5</v>
      </c>
      <c r="I2493">
        <v>41.5</v>
      </c>
      <c r="J2493" t="b">
        <v>1</v>
      </c>
      <c r="K2493">
        <v>2</v>
      </c>
      <c r="L2493" t="str">
        <f>IF(sensor_data[[#This Row],[HVAC Setting]]&lt;=2, "Low", IF(sensor_data[[#This Row],[HVAC Setting]]=3, "Normal", "High"))</f>
        <v>Low</v>
      </c>
      <c r="M2493">
        <v>11.45</v>
      </c>
      <c r="N2493">
        <v>11.45</v>
      </c>
      <c r="O2493">
        <f>(sensor_data[[#This Row],[Energy Consumption]]-AVERAGE(sensor_data[Energy Consumption]))/_xlfn.STDEV.P(sensor_data[Energy Consumption])</f>
        <v>-0.11571875449865181</v>
      </c>
      <c r="P2493" t="str">
        <f>IF(ABS(sensor_data[[#This Row],[z_zcore]])&gt;3, "Outlier", "Normal")</f>
        <v>Normal</v>
      </c>
      <c r="Q2493">
        <f>AVERAGEIF(sensor_data[Unit ID], sensor_data[[#This Row],[Unit ID]], sensor_data[EC])</f>
        <v>16.185263157894735</v>
      </c>
      <c r="R2493">
        <f>IF(ISBLANK(sensor_data[[#This Row],[EC]]), sensor_data[[#This Row],[average]], sensor_data[[#This Row],[EC]])</f>
        <v>11.45</v>
      </c>
      <c r="S2493" t="str">
        <f>IF(sensor_data[[#This Row],[Filled Energy Consumption]]&gt;AVERAGE(sensor_data[Filled Energy Consumption]), "High", "Low")</f>
        <v>Low</v>
      </c>
      <c r="T2493" t="s">
        <v>32</v>
      </c>
      <c r="U2493" t="b">
        <v>1</v>
      </c>
      <c r="V2493">
        <v>23</v>
      </c>
      <c r="W2493">
        <v>0</v>
      </c>
      <c r="X2493" t="s">
        <v>17</v>
      </c>
    </row>
    <row r="2494" spans="1:24" x14ac:dyDescent="0.3">
      <c r="A2494" s="1">
        <v>45447.661921296298</v>
      </c>
      <c r="B2494" s="1" t="str">
        <f>TEXT(sensor_data[[#This Row],[Timestamp]], "MMMM")</f>
        <v>June</v>
      </c>
      <c r="C24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94" s="2">
        <f>MONTH(sensor_data[[#This Row],[Timestamp]])</f>
        <v>6</v>
      </c>
      <c r="E2494" s="2">
        <f>DAY(sensor_data[[#This Row],[Timestamp]])</f>
        <v>4</v>
      </c>
      <c r="F2494" t="s">
        <v>615</v>
      </c>
      <c r="H2494">
        <v>91.1</v>
      </c>
      <c r="I2494">
        <v>60.9</v>
      </c>
      <c r="J2494" t="b">
        <v>0</v>
      </c>
      <c r="K2494">
        <v>4</v>
      </c>
      <c r="L2494" t="str">
        <f>IF(sensor_data[[#This Row],[HVAC Setting]]&lt;=2, "Low", IF(sensor_data[[#This Row],[HVAC Setting]]=3, "Normal", "High"))</f>
        <v>High</v>
      </c>
      <c r="M2494">
        <v>23</v>
      </c>
      <c r="N2494">
        <v>23</v>
      </c>
      <c r="O2494">
        <f>(sensor_data[[#This Row],[Energy Consumption]]-AVERAGE(sensor_data[Energy Consumption]))/_xlfn.STDEV.P(sensor_data[Energy Consumption])</f>
        <v>1.8588318556893912E-2</v>
      </c>
      <c r="P2494" t="str">
        <f>IF(ABS(sensor_data[[#This Row],[z_zcore]])&gt;3, "Outlier", "Normal")</f>
        <v>Normal</v>
      </c>
      <c r="Q2494">
        <f>AVERAGEIF(sensor_data[Unit ID], sensor_data[[#This Row],[Unit ID]], sensor_data[EC])</f>
        <v>16.185263157894735</v>
      </c>
      <c r="R2494">
        <f>IF(ISBLANK(sensor_data[[#This Row],[EC]]), sensor_data[[#This Row],[average]], sensor_data[[#This Row],[EC]])</f>
        <v>23</v>
      </c>
      <c r="S2494" t="str">
        <f>IF(sensor_data[[#This Row],[Filled Energy Consumption]]&gt;AVERAGE(sensor_data[Filled Energy Consumption]), "High", "Low")</f>
        <v>High</v>
      </c>
      <c r="T2494" t="s">
        <v>92</v>
      </c>
      <c r="U2494" t="b">
        <v>0</v>
      </c>
      <c r="V2494">
        <v>20</v>
      </c>
      <c r="W2494">
        <v>1</v>
      </c>
      <c r="X2494" t="s">
        <v>19</v>
      </c>
    </row>
    <row r="2495" spans="1:24" x14ac:dyDescent="0.3">
      <c r="A2495" s="1">
        <v>45650.816655092596</v>
      </c>
      <c r="B2495" s="1" t="str">
        <f>TEXT(sensor_data[[#This Row],[Timestamp]], "MMMM")</f>
        <v>December</v>
      </c>
      <c r="C24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495" s="2">
        <f>MONTH(sensor_data[[#This Row],[Timestamp]])</f>
        <v>12</v>
      </c>
      <c r="E2495" s="2">
        <f>DAY(sensor_data[[#This Row],[Timestamp]])</f>
        <v>24</v>
      </c>
      <c r="F2495" t="s">
        <v>615</v>
      </c>
      <c r="H2495">
        <v>45.5</v>
      </c>
      <c r="I2495">
        <v>28.5</v>
      </c>
      <c r="J2495" t="b">
        <v>1</v>
      </c>
      <c r="K2495">
        <v>4</v>
      </c>
      <c r="L2495" t="str">
        <f>IF(sensor_data[[#This Row],[HVAC Setting]]&lt;=2, "Low", IF(sensor_data[[#This Row],[HVAC Setting]]=3, "Normal", "High"))</f>
        <v>High</v>
      </c>
      <c r="M2495">
        <v>27.01</v>
      </c>
      <c r="N2495">
        <v>27.01</v>
      </c>
      <c r="O2495">
        <f>(sensor_data[[#This Row],[Energy Consumption]]-AVERAGE(sensor_data[Energy Consumption]))/_xlfn.STDEV.P(sensor_data[Energy Consumption])</f>
        <v>6.5217873790897246E-2</v>
      </c>
      <c r="P2495" t="str">
        <f>IF(ABS(sensor_data[[#This Row],[z_zcore]])&gt;3, "Outlier", "Normal")</f>
        <v>Normal</v>
      </c>
      <c r="Q2495">
        <f>AVERAGEIF(sensor_data[Unit ID], sensor_data[[#This Row],[Unit ID]], sensor_data[EC])</f>
        <v>16.185263157894735</v>
      </c>
      <c r="R2495">
        <f>IF(ISBLANK(sensor_data[[#This Row],[EC]]), sensor_data[[#This Row],[average]], sensor_data[[#This Row],[EC]])</f>
        <v>27.01</v>
      </c>
      <c r="S2495" t="str">
        <f>IF(sensor_data[[#This Row],[Filled Energy Consumption]]&gt;AVERAGE(sensor_data[Filled Energy Consumption]), "High", "Low")</f>
        <v>High</v>
      </c>
      <c r="T2495" t="s">
        <v>21</v>
      </c>
      <c r="U2495" t="b">
        <v>1</v>
      </c>
      <c r="V2495">
        <v>13</v>
      </c>
      <c r="W2495">
        <v>0</v>
      </c>
      <c r="X2495" t="s">
        <v>17</v>
      </c>
    </row>
    <row r="2496" spans="1:24" x14ac:dyDescent="0.3">
      <c r="A2496" s="1">
        <v>45510.003449074073</v>
      </c>
      <c r="B2496" s="1" t="str">
        <f>TEXT(sensor_data[[#This Row],[Timestamp]], "MMMM")</f>
        <v>August</v>
      </c>
      <c r="C24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96" s="2">
        <f>MONTH(sensor_data[[#This Row],[Timestamp]])</f>
        <v>8</v>
      </c>
      <c r="E2496" s="2">
        <f>DAY(sensor_data[[#This Row],[Timestamp]])</f>
        <v>6</v>
      </c>
      <c r="F2496" t="s">
        <v>615</v>
      </c>
      <c r="H2496">
        <v>78.3</v>
      </c>
      <c r="I2496">
        <v>59.6</v>
      </c>
      <c r="J2496" t="b">
        <v>0</v>
      </c>
      <c r="K2496">
        <v>1</v>
      </c>
      <c r="L2496" t="str">
        <f>IF(sensor_data[[#This Row],[HVAC Setting]]&lt;=2, "Low", IF(sensor_data[[#This Row],[HVAC Setting]]=3, "Normal", "High"))</f>
        <v>Low</v>
      </c>
      <c r="M2496">
        <v>5</v>
      </c>
      <c r="N2496">
        <v>5</v>
      </c>
      <c r="O2496">
        <f>(sensor_data[[#This Row],[Energy Consumption]]-AVERAGE(sensor_data[Energy Consumption]))/_xlfn.STDEV.P(sensor_data[Energy Consumption])</f>
        <v>-0.19072140568551499</v>
      </c>
      <c r="P2496" t="str">
        <f>IF(ABS(sensor_data[[#This Row],[z_zcore]])&gt;3, "Outlier", "Normal")</f>
        <v>Normal</v>
      </c>
      <c r="Q2496">
        <f>AVERAGEIF(sensor_data[Unit ID], sensor_data[[#This Row],[Unit ID]], sensor_data[EC])</f>
        <v>16.185263157894735</v>
      </c>
      <c r="R2496">
        <f>IF(ISBLANK(sensor_data[[#This Row],[EC]]), sensor_data[[#This Row],[average]], sensor_data[[#This Row],[EC]])</f>
        <v>5</v>
      </c>
      <c r="S2496" t="str">
        <f>IF(sensor_data[[#This Row],[Filled Energy Consumption]]&gt;AVERAGE(sensor_data[Filled Energy Consumption]), "High", "Low")</f>
        <v>Low</v>
      </c>
      <c r="T2496" t="s">
        <v>422</v>
      </c>
      <c r="U2496" t="b">
        <v>0</v>
      </c>
      <c r="V2496">
        <v>24</v>
      </c>
      <c r="W2496">
        <v>0</v>
      </c>
      <c r="X2496" t="s">
        <v>17</v>
      </c>
    </row>
    <row r="2497" spans="1:24" x14ac:dyDescent="0.3">
      <c r="A2497" s="1">
        <v>45574.525914351849</v>
      </c>
      <c r="B2497" s="1" t="str">
        <f>TEXT(sensor_data[[#This Row],[Timestamp]], "MMMM")</f>
        <v>October</v>
      </c>
      <c r="C24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497" s="2">
        <f>MONTH(sensor_data[[#This Row],[Timestamp]])</f>
        <v>10</v>
      </c>
      <c r="E2497" s="2">
        <f>DAY(sensor_data[[#This Row],[Timestamp]])</f>
        <v>9</v>
      </c>
      <c r="F2497" t="s">
        <v>615</v>
      </c>
      <c r="H2497">
        <v>75.400000000000006</v>
      </c>
      <c r="I2497">
        <v>45.1</v>
      </c>
      <c r="J2497" t="b">
        <v>0</v>
      </c>
      <c r="K2497">
        <v>1</v>
      </c>
      <c r="L2497" t="str">
        <f>IF(sensor_data[[#This Row],[HVAC Setting]]&lt;=2, "Low", IF(sensor_data[[#This Row],[HVAC Setting]]=3, "Normal", "High"))</f>
        <v>Low</v>
      </c>
      <c r="M2497">
        <v>5</v>
      </c>
      <c r="N2497">
        <v>5</v>
      </c>
      <c r="O2497">
        <f>(sensor_data[[#This Row],[Energy Consumption]]-AVERAGE(sensor_data[Energy Consumption]))/_xlfn.STDEV.P(sensor_data[Energy Consumption])</f>
        <v>-0.19072140568551499</v>
      </c>
      <c r="P2497" t="str">
        <f>IF(ABS(sensor_data[[#This Row],[z_zcore]])&gt;3, "Outlier", "Normal")</f>
        <v>Normal</v>
      </c>
      <c r="Q2497">
        <f>AVERAGEIF(sensor_data[Unit ID], sensor_data[[#This Row],[Unit ID]], sensor_data[EC])</f>
        <v>16.185263157894735</v>
      </c>
      <c r="R2497">
        <f>IF(ISBLANK(sensor_data[[#This Row],[EC]]), sensor_data[[#This Row],[average]], sensor_data[[#This Row],[EC]])</f>
        <v>5</v>
      </c>
      <c r="S2497" t="str">
        <f>IF(sensor_data[[#This Row],[Filled Energy Consumption]]&gt;AVERAGE(sensor_data[Filled Energy Consumption]), "High", "Low")</f>
        <v>Low</v>
      </c>
      <c r="T2497" t="s">
        <v>486</v>
      </c>
      <c r="U2497" t="b">
        <v>0</v>
      </c>
      <c r="V2497">
        <v>18</v>
      </c>
      <c r="W2497">
        <v>1</v>
      </c>
      <c r="X2497" t="s">
        <v>14</v>
      </c>
    </row>
    <row r="2498" spans="1:24" x14ac:dyDescent="0.3">
      <c r="A2498" s="1">
        <v>45474.403483796297</v>
      </c>
      <c r="B2498" s="1" t="str">
        <f>TEXT(sensor_data[[#This Row],[Timestamp]], "MMMM")</f>
        <v>July</v>
      </c>
      <c r="C24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498" s="2">
        <f>MONTH(sensor_data[[#This Row],[Timestamp]])</f>
        <v>7</v>
      </c>
      <c r="E2498" s="2">
        <f>DAY(sensor_data[[#This Row],[Timestamp]])</f>
        <v>1</v>
      </c>
      <c r="F2498" t="s">
        <v>615</v>
      </c>
      <c r="H2498">
        <v>93.1</v>
      </c>
      <c r="I2498">
        <v>63.3</v>
      </c>
      <c r="J2498" t="b">
        <v>0</v>
      </c>
      <c r="K2498">
        <v>2</v>
      </c>
      <c r="L2498" t="str">
        <f>IF(sensor_data[[#This Row],[HVAC Setting]]&lt;=2, "Low", IF(sensor_data[[#This Row],[HVAC Setting]]=3, "Normal", "High"))</f>
        <v>Low</v>
      </c>
      <c r="M2498">
        <v>12</v>
      </c>
      <c r="N2498">
        <v>12</v>
      </c>
      <c r="O2498">
        <f>(sensor_data[[#This Row],[Energy Consumption]]-AVERAGE(sensor_data[Energy Consumption]))/_xlfn.STDEV.P(sensor_data[Energy Consumption])</f>
        <v>-0.10932317959124485</v>
      </c>
      <c r="P2498" t="str">
        <f>IF(ABS(sensor_data[[#This Row],[z_zcore]])&gt;3, "Outlier", "Normal")</f>
        <v>Normal</v>
      </c>
      <c r="Q2498">
        <f>AVERAGEIF(sensor_data[Unit ID], sensor_data[[#This Row],[Unit ID]], sensor_data[EC])</f>
        <v>16.185263157894735</v>
      </c>
      <c r="R2498">
        <f>IF(ISBLANK(sensor_data[[#This Row],[EC]]), sensor_data[[#This Row],[average]], sensor_data[[#This Row],[EC]])</f>
        <v>12</v>
      </c>
      <c r="S2498" t="str">
        <f>IF(sensor_data[[#This Row],[Filled Energy Consumption]]&gt;AVERAGE(sensor_data[Filled Energy Consumption]), "High", "Low")</f>
        <v>Low</v>
      </c>
      <c r="T2498" t="s">
        <v>237</v>
      </c>
      <c r="U2498" t="b">
        <v>0</v>
      </c>
      <c r="V2498">
        <v>21</v>
      </c>
      <c r="W2498">
        <v>0</v>
      </c>
      <c r="X2498" t="s">
        <v>17</v>
      </c>
    </row>
    <row r="2499" spans="1:24" x14ac:dyDescent="0.3">
      <c r="A2499" s="1">
        <v>45467.087025462963</v>
      </c>
      <c r="B2499" s="1" t="str">
        <f>TEXT(sensor_data[[#This Row],[Timestamp]], "MMMM")</f>
        <v>June</v>
      </c>
      <c r="C24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499" s="2">
        <f>MONTH(sensor_data[[#This Row],[Timestamp]])</f>
        <v>6</v>
      </c>
      <c r="E2499" s="2">
        <f>DAY(sensor_data[[#This Row],[Timestamp]])</f>
        <v>24</v>
      </c>
      <c r="F2499" t="s">
        <v>615</v>
      </c>
      <c r="H2499">
        <v>77.3</v>
      </c>
      <c r="I2499">
        <v>52.5</v>
      </c>
      <c r="J2499" t="b">
        <v>0</v>
      </c>
      <c r="K2499">
        <v>1</v>
      </c>
      <c r="L2499" t="str">
        <f>IF(sensor_data[[#This Row],[HVAC Setting]]&lt;=2, "Low", IF(sensor_data[[#This Row],[HVAC Setting]]=3, "Normal", "High"))</f>
        <v>Low</v>
      </c>
      <c r="M2499">
        <v>5</v>
      </c>
      <c r="N2499">
        <v>5</v>
      </c>
      <c r="O2499">
        <f>(sensor_data[[#This Row],[Energy Consumption]]-AVERAGE(sensor_data[Energy Consumption]))/_xlfn.STDEV.P(sensor_data[Energy Consumption])</f>
        <v>-0.19072140568551499</v>
      </c>
      <c r="P2499" t="str">
        <f>IF(ABS(sensor_data[[#This Row],[z_zcore]])&gt;3, "Outlier", "Normal")</f>
        <v>Normal</v>
      </c>
      <c r="Q2499">
        <f>AVERAGEIF(sensor_data[Unit ID], sensor_data[[#This Row],[Unit ID]], sensor_data[EC])</f>
        <v>16.185263157894735</v>
      </c>
      <c r="R2499">
        <f>IF(ISBLANK(sensor_data[[#This Row],[EC]]), sensor_data[[#This Row],[average]], sensor_data[[#This Row],[EC]])</f>
        <v>5</v>
      </c>
      <c r="S2499" t="str">
        <f>IF(sensor_data[[#This Row],[Filled Energy Consumption]]&gt;AVERAGE(sensor_data[Filled Energy Consumption]), "High", "Low")</f>
        <v>Low</v>
      </c>
      <c r="T2499" t="s">
        <v>454</v>
      </c>
      <c r="U2499" t="b">
        <v>0</v>
      </c>
      <c r="V2499">
        <v>17</v>
      </c>
      <c r="W2499">
        <v>0</v>
      </c>
      <c r="X2499" t="s">
        <v>14</v>
      </c>
    </row>
    <row r="2500" spans="1:24" x14ac:dyDescent="0.3">
      <c r="A2500" s="1">
        <v>45571.012615740743</v>
      </c>
      <c r="B2500" s="1" t="str">
        <f>TEXT(sensor_data[[#This Row],[Timestamp]], "MMMM")</f>
        <v>October</v>
      </c>
      <c r="C25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00" s="2">
        <f>MONTH(sensor_data[[#This Row],[Timestamp]])</f>
        <v>10</v>
      </c>
      <c r="E2500" s="2">
        <f>DAY(sensor_data[[#This Row],[Timestamp]])</f>
        <v>6</v>
      </c>
      <c r="F2500" t="s">
        <v>615</v>
      </c>
      <c r="H2500">
        <v>79.2</v>
      </c>
      <c r="I2500">
        <v>32.700000000000003</v>
      </c>
      <c r="J2500" t="b">
        <v>1</v>
      </c>
      <c r="K2500">
        <v>2.5</v>
      </c>
      <c r="L2500" t="str">
        <f>IF(sensor_data[[#This Row],[HVAC Setting]]&lt;=2, "Low", IF(sensor_data[[#This Row],[HVAC Setting]]=3, "Normal", "High"))</f>
        <v>High</v>
      </c>
      <c r="M2500">
        <v>16.100000000000001</v>
      </c>
      <c r="N2500">
        <v>16.100000000000001</v>
      </c>
      <c r="O2500">
        <f>(sensor_data[[#This Row],[Energy Consumption]]-AVERAGE(sensor_data[Energy Consumption]))/_xlfn.STDEV.P(sensor_data[Energy Consumption])</f>
        <v>-6.1647075736029476E-2</v>
      </c>
      <c r="P2500" t="str">
        <f>IF(ABS(sensor_data[[#This Row],[z_zcore]])&gt;3, "Outlier", "Normal")</f>
        <v>Normal</v>
      </c>
      <c r="Q2500">
        <f>AVERAGEIF(sensor_data[Unit ID], sensor_data[[#This Row],[Unit ID]], sensor_data[EC])</f>
        <v>16.185263157894735</v>
      </c>
      <c r="R2500">
        <f>IF(ISBLANK(sensor_data[[#This Row],[EC]]), sensor_data[[#This Row],[average]], sensor_data[[#This Row],[EC]])</f>
        <v>16.100000000000001</v>
      </c>
      <c r="S2500" t="str">
        <f>IF(sensor_data[[#This Row],[Filled Energy Consumption]]&gt;AVERAGE(sensor_data[Filled Energy Consumption]), "High", "Low")</f>
        <v>Low</v>
      </c>
      <c r="T2500" t="s">
        <v>450</v>
      </c>
      <c r="U2500" t="b">
        <v>1</v>
      </c>
      <c r="V2500">
        <v>22</v>
      </c>
      <c r="W2500">
        <v>1</v>
      </c>
      <c r="X2500" t="s">
        <v>14</v>
      </c>
    </row>
    <row r="2501" spans="1:24" x14ac:dyDescent="0.3">
      <c r="A2501" s="1">
        <v>45580.661921296298</v>
      </c>
      <c r="B2501" s="1" t="str">
        <f>TEXT(sensor_data[[#This Row],[Timestamp]], "MMMM")</f>
        <v>October</v>
      </c>
      <c r="C25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01" s="2">
        <f>MONTH(sensor_data[[#This Row],[Timestamp]])</f>
        <v>10</v>
      </c>
      <c r="E2501" s="2">
        <f>DAY(sensor_data[[#This Row],[Timestamp]])</f>
        <v>15</v>
      </c>
      <c r="F2501" t="s">
        <v>615</v>
      </c>
      <c r="H2501">
        <v>57.9</v>
      </c>
      <c r="I2501">
        <v>49.8</v>
      </c>
      <c r="J2501" t="b">
        <v>0</v>
      </c>
      <c r="K2501">
        <v>1</v>
      </c>
      <c r="L2501" t="str">
        <f>IF(sensor_data[[#This Row],[HVAC Setting]]&lt;=2, "Low", IF(sensor_data[[#This Row],[HVAC Setting]]=3, "Normal", "High"))</f>
        <v>Low</v>
      </c>
      <c r="M2501">
        <v>6</v>
      </c>
      <c r="N2501">
        <v>6</v>
      </c>
      <c r="O2501">
        <f>(sensor_data[[#This Row],[Energy Consumption]]-AVERAGE(sensor_data[Energy Consumption]))/_xlfn.STDEV.P(sensor_data[Energy Consumption])</f>
        <v>-0.17909308767204782</v>
      </c>
      <c r="P2501" t="str">
        <f>IF(ABS(sensor_data[[#This Row],[z_zcore]])&gt;3, "Outlier", "Normal")</f>
        <v>Normal</v>
      </c>
      <c r="Q2501">
        <f>AVERAGEIF(sensor_data[Unit ID], sensor_data[[#This Row],[Unit ID]], sensor_data[EC])</f>
        <v>16.185263157894735</v>
      </c>
      <c r="R2501">
        <f>IF(ISBLANK(sensor_data[[#This Row],[EC]]), sensor_data[[#This Row],[average]], sensor_data[[#This Row],[EC]])</f>
        <v>6</v>
      </c>
      <c r="S2501" t="str">
        <f>IF(sensor_data[[#This Row],[Filled Energy Consumption]]&gt;AVERAGE(sensor_data[Filled Energy Consumption]), "High", "Low")</f>
        <v>Low</v>
      </c>
      <c r="T2501" t="s">
        <v>460</v>
      </c>
      <c r="U2501" t="b">
        <v>0</v>
      </c>
      <c r="V2501">
        <v>9</v>
      </c>
      <c r="W2501">
        <v>0</v>
      </c>
      <c r="X2501" t="s">
        <v>14</v>
      </c>
    </row>
    <row r="2502" spans="1:24" x14ac:dyDescent="0.3">
      <c r="A2502" s="1">
        <v>45323.53534722222</v>
      </c>
      <c r="B2502" s="1" t="str">
        <f>TEXT(sensor_data[[#This Row],[Timestamp]], "MMMM")</f>
        <v>February</v>
      </c>
      <c r="C25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02" s="2">
        <f>MONTH(sensor_data[[#This Row],[Timestamp]])</f>
        <v>2</v>
      </c>
      <c r="E2502" s="2">
        <f>DAY(sensor_data[[#This Row],[Timestamp]])</f>
        <v>1</v>
      </c>
      <c r="F2502" t="s">
        <v>616</v>
      </c>
      <c r="H2502">
        <v>46.2</v>
      </c>
      <c r="I2502">
        <v>27.6</v>
      </c>
      <c r="J2502" t="b">
        <v>0</v>
      </c>
      <c r="K2502">
        <v>2</v>
      </c>
      <c r="L2502" t="str">
        <f>IF(sensor_data[[#This Row],[HVAC Setting]]&lt;=2, "Low", IF(sensor_data[[#This Row],[HVAC Setting]]=3, "Normal", "High"))</f>
        <v>Low</v>
      </c>
      <c r="M2502">
        <v>13</v>
      </c>
      <c r="N2502">
        <v>13</v>
      </c>
      <c r="O2502">
        <f>(sensor_data[[#This Row],[Energy Consumption]]-AVERAGE(sensor_data[Energy Consumption]))/_xlfn.STDEV.P(sensor_data[Energy Consumption])</f>
        <v>-9.7694861577777695E-2</v>
      </c>
      <c r="P2502" t="str">
        <f>IF(ABS(sensor_data[[#This Row],[z_zcore]])&gt;3, "Outlier", "Normal")</f>
        <v>Normal</v>
      </c>
      <c r="Q2502">
        <f>AVERAGEIF(sensor_data[Unit ID], sensor_data[[#This Row],[Unit ID]], sensor_data[EC])</f>
        <v>21.041</v>
      </c>
      <c r="R2502">
        <f>IF(ISBLANK(sensor_data[[#This Row],[EC]]), sensor_data[[#This Row],[average]], sensor_data[[#This Row],[EC]])</f>
        <v>13</v>
      </c>
      <c r="S2502" t="str">
        <f>IF(sensor_data[[#This Row],[Filled Energy Consumption]]&gt;AVERAGE(sensor_data[Filled Energy Consumption]), "High", "Low")</f>
        <v>Low</v>
      </c>
      <c r="T2502" t="s">
        <v>271</v>
      </c>
      <c r="U2502" t="b">
        <v>0</v>
      </c>
      <c r="V2502">
        <v>1</v>
      </c>
      <c r="W2502">
        <v>0</v>
      </c>
      <c r="X2502" t="s">
        <v>19</v>
      </c>
    </row>
    <row r="2503" spans="1:24" x14ac:dyDescent="0.3">
      <c r="A2503" s="1">
        <v>45637.405949074076</v>
      </c>
      <c r="B2503" s="1" t="str">
        <f>TEXT(sensor_data[[#This Row],[Timestamp]], "MMMM")</f>
        <v>December</v>
      </c>
      <c r="C25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03" s="2">
        <f>MONTH(sensor_data[[#This Row],[Timestamp]])</f>
        <v>12</v>
      </c>
      <c r="E2503" s="2">
        <f>DAY(sensor_data[[#This Row],[Timestamp]])</f>
        <v>11</v>
      </c>
      <c r="F2503" t="s">
        <v>616</v>
      </c>
      <c r="H2503">
        <v>53</v>
      </c>
      <c r="I2503">
        <v>28.3</v>
      </c>
      <c r="J2503" t="b">
        <v>0</v>
      </c>
      <c r="K2503">
        <v>2</v>
      </c>
      <c r="L2503" t="str">
        <f>IF(sensor_data[[#This Row],[HVAC Setting]]&lt;=2, "Low", IF(sensor_data[[#This Row],[HVAC Setting]]=3, "Normal", "High"))</f>
        <v>Low</v>
      </c>
      <c r="M2503">
        <v>11</v>
      </c>
      <c r="N2503">
        <v>11</v>
      </c>
      <c r="O2503">
        <f>(sensor_data[[#This Row],[Energy Consumption]]-AVERAGE(sensor_data[Energy Consumption]))/_xlfn.STDEV.P(sensor_data[Energy Consumption])</f>
        <v>-0.12095149760471202</v>
      </c>
      <c r="P2503" t="str">
        <f>IF(ABS(sensor_data[[#This Row],[z_zcore]])&gt;3, "Outlier", "Normal")</f>
        <v>Normal</v>
      </c>
      <c r="Q2503">
        <f>AVERAGEIF(sensor_data[Unit ID], sensor_data[[#This Row],[Unit ID]], sensor_data[EC])</f>
        <v>21.041</v>
      </c>
      <c r="R2503">
        <f>IF(ISBLANK(sensor_data[[#This Row],[EC]]), sensor_data[[#This Row],[average]], sensor_data[[#This Row],[EC]])</f>
        <v>11</v>
      </c>
      <c r="S2503" t="str">
        <f>IF(sensor_data[[#This Row],[Filled Energy Consumption]]&gt;AVERAGE(sensor_data[Filled Energy Consumption]), "High", "Low")</f>
        <v>Low</v>
      </c>
      <c r="T2503" t="s">
        <v>282</v>
      </c>
      <c r="U2503" t="b">
        <v>0</v>
      </c>
      <c r="V2503">
        <v>24</v>
      </c>
      <c r="W2503">
        <v>0</v>
      </c>
      <c r="X2503" t="s">
        <v>19</v>
      </c>
    </row>
    <row r="2504" spans="1:24" x14ac:dyDescent="0.3">
      <c r="A2504" s="1">
        <v>45387.887118055558</v>
      </c>
      <c r="B2504" s="1" t="str">
        <f>TEXT(sensor_data[[#This Row],[Timestamp]], "MMMM")</f>
        <v>April</v>
      </c>
      <c r="C25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04" s="2">
        <f>MONTH(sensor_data[[#This Row],[Timestamp]])</f>
        <v>4</v>
      </c>
      <c r="E2504" s="2">
        <f>DAY(sensor_data[[#This Row],[Timestamp]])</f>
        <v>5</v>
      </c>
      <c r="F2504" t="s">
        <v>616</v>
      </c>
      <c r="H2504">
        <v>77.2</v>
      </c>
      <c r="I2504">
        <v>44.2</v>
      </c>
      <c r="J2504" t="b">
        <v>0</v>
      </c>
      <c r="K2504">
        <v>2</v>
      </c>
      <c r="L2504" t="str">
        <f>IF(sensor_data[[#This Row],[HVAC Setting]]&lt;=2, "Low", IF(sensor_data[[#This Row],[HVAC Setting]]=3, "Normal", "High"))</f>
        <v>Low</v>
      </c>
      <c r="M2504">
        <v>10</v>
      </c>
      <c r="N2504">
        <v>10</v>
      </c>
      <c r="O2504">
        <f>(sensor_data[[#This Row],[Energy Consumption]]-AVERAGE(sensor_data[Energy Consumption]))/_xlfn.STDEV.P(sensor_data[Energy Consumption])</f>
        <v>-0.13257981561817916</v>
      </c>
      <c r="P2504" t="str">
        <f>IF(ABS(sensor_data[[#This Row],[z_zcore]])&gt;3, "Outlier", "Normal")</f>
        <v>Normal</v>
      </c>
      <c r="Q2504">
        <f>AVERAGEIF(sensor_data[Unit ID], sensor_data[[#This Row],[Unit ID]], sensor_data[EC])</f>
        <v>21.041</v>
      </c>
      <c r="R2504">
        <f>IF(ISBLANK(sensor_data[[#This Row],[EC]]), sensor_data[[#This Row],[average]], sensor_data[[#This Row],[EC]])</f>
        <v>10</v>
      </c>
      <c r="S2504" t="str">
        <f>IF(sensor_data[[#This Row],[Filled Energy Consumption]]&gt;AVERAGE(sensor_data[Filled Energy Consumption]), "High", "Low")</f>
        <v>Low</v>
      </c>
      <c r="T2504" t="s">
        <v>219</v>
      </c>
      <c r="U2504" t="b">
        <v>0</v>
      </c>
      <c r="V2504">
        <v>10</v>
      </c>
      <c r="W2504">
        <v>0</v>
      </c>
      <c r="X2504" t="s">
        <v>14</v>
      </c>
    </row>
    <row r="2505" spans="1:24" x14ac:dyDescent="0.3">
      <c r="A2505" s="1">
        <v>45488.341840277775</v>
      </c>
      <c r="B2505" s="1" t="str">
        <f>TEXT(sensor_data[[#This Row],[Timestamp]], "MMMM")</f>
        <v>July</v>
      </c>
      <c r="C25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05" s="2">
        <f>MONTH(sensor_data[[#This Row],[Timestamp]])</f>
        <v>7</v>
      </c>
      <c r="E2505" s="2">
        <f>DAY(sensor_data[[#This Row],[Timestamp]])</f>
        <v>15</v>
      </c>
      <c r="F2505" t="s">
        <v>616</v>
      </c>
      <c r="H2505">
        <v>100.6</v>
      </c>
      <c r="I2505">
        <v>54.8</v>
      </c>
      <c r="J2505" t="b">
        <v>1</v>
      </c>
      <c r="K2505">
        <v>5</v>
      </c>
      <c r="L2505" t="str">
        <f>IF(sensor_data[[#This Row],[HVAC Setting]]&lt;=2, "Low", IF(sensor_data[[#This Row],[HVAC Setting]]=3, "Normal", "High"))</f>
        <v>High</v>
      </c>
      <c r="M2505">
        <v>30</v>
      </c>
      <c r="N2505">
        <v>30</v>
      </c>
      <c r="O2505">
        <f>(sensor_data[[#This Row],[Energy Consumption]]-AVERAGE(sensor_data[Energy Consumption]))/_xlfn.STDEV.P(sensor_data[Energy Consumption])</f>
        <v>9.9986544651164036E-2</v>
      </c>
      <c r="P2505" t="str">
        <f>IF(ABS(sensor_data[[#This Row],[z_zcore]])&gt;3, "Outlier", "Normal")</f>
        <v>Normal</v>
      </c>
      <c r="Q2505">
        <f>AVERAGEIF(sensor_data[Unit ID], sensor_data[[#This Row],[Unit ID]], sensor_data[EC])</f>
        <v>21.041</v>
      </c>
      <c r="R2505">
        <f>IF(ISBLANK(sensor_data[[#This Row],[EC]]), sensor_data[[#This Row],[average]], sensor_data[[#This Row],[EC]])</f>
        <v>30</v>
      </c>
      <c r="S2505" t="str">
        <f>IF(sensor_data[[#This Row],[Filled Energy Consumption]]&gt;AVERAGE(sensor_data[Filled Energy Consumption]), "High", "Low")</f>
        <v>High</v>
      </c>
      <c r="T2505" t="s">
        <v>197</v>
      </c>
      <c r="U2505" t="b">
        <v>1</v>
      </c>
      <c r="V2505">
        <v>22</v>
      </c>
      <c r="W2505">
        <v>0</v>
      </c>
      <c r="X2505" t="s">
        <v>17</v>
      </c>
    </row>
    <row r="2506" spans="1:24" x14ac:dyDescent="0.3">
      <c r="A2506" s="1">
        <v>45449.283888888887</v>
      </c>
      <c r="B2506" s="1" t="str">
        <f>TEXT(sensor_data[[#This Row],[Timestamp]], "MMMM")</f>
        <v>June</v>
      </c>
      <c r="C25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06" s="2">
        <f>MONTH(sensor_data[[#This Row],[Timestamp]])</f>
        <v>6</v>
      </c>
      <c r="E2506" s="2">
        <f>DAY(sensor_data[[#This Row],[Timestamp]])</f>
        <v>6</v>
      </c>
      <c r="F2506" t="s">
        <v>616</v>
      </c>
      <c r="H2506">
        <v>94.7</v>
      </c>
      <c r="I2506">
        <v>44.2</v>
      </c>
      <c r="J2506" t="b">
        <v>1</v>
      </c>
      <c r="K2506">
        <v>5</v>
      </c>
      <c r="L2506" t="str">
        <f>IF(sensor_data[[#This Row],[HVAC Setting]]&lt;=2, "Low", IF(sensor_data[[#This Row],[HVAC Setting]]=3, "Normal", "High"))</f>
        <v>High</v>
      </c>
      <c r="M2506">
        <v>30.29</v>
      </c>
      <c r="N2506">
        <v>30.29</v>
      </c>
      <c r="O2506">
        <f>(sensor_data[[#This Row],[Energy Consumption]]-AVERAGE(sensor_data[Energy Consumption]))/_xlfn.STDEV.P(sensor_data[Energy Consumption])</f>
        <v>0.1033587568750695</v>
      </c>
      <c r="P2506" t="str">
        <f>IF(ABS(sensor_data[[#This Row],[z_zcore]])&gt;3, "Outlier", "Normal")</f>
        <v>Normal</v>
      </c>
      <c r="Q2506">
        <f>AVERAGEIF(sensor_data[Unit ID], sensor_data[[#This Row],[Unit ID]], sensor_data[EC])</f>
        <v>21.041</v>
      </c>
      <c r="R2506">
        <f>IF(ISBLANK(sensor_data[[#This Row],[EC]]), sensor_data[[#This Row],[average]], sensor_data[[#This Row],[EC]])</f>
        <v>30.29</v>
      </c>
      <c r="S2506" t="str">
        <f>IF(sensor_data[[#This Row],[Filled Energy Consumption]]&gt;AVERAGE(sensor_data[Filled Energy Consumption]), "High", "Low")</f>
        <v>High</v>
      </c>
      <c r="T2506" t="s">
        <v>464</v>
      </c>
      <c r="U2506" t="b">
        <v>1</v>
      </c>
      <c r="V2506">
        <v>21</v>
      </c>
      <c r="W2506">
        <v>1</v>
      </c>
      <c r="X2506" t="s">
        <v>19</v>
      </c>
    </row>
    <row r="2507" spans="1:24" x14ac:dyDescent="0.3">
      <c r="A2507" s="1">
        <v>45340.297280092593</v>
      </c>
      <c r="B2507" s="1" t="str">
        <f>TEXT(sensor_data[[#This Row],[Timestamp]], "MMMM")</f>
        <v>February</v>
      </c>
      <c r="C25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07" s="2">
        <f>MONTH(sensor_data[[#This Row],[Timestamp]])</f>
        <v>2</v>
      </c>
      <c r="E2507" s="2">
        <f>DAY(sensor_data[[#This Row],[Timestamp]])</f>
        <v>18</v>
      </c>
      <c r="F2507" t="s">
        <v>616</v>
      </c>
      <c r="H2507">
        <v>42.2</v>
      </c>
      <c r="I2507">
        <v>33.799999999999997</v>
      </c>
      <c r="J2507" t="b">
        <v>1</v>
      </c>
      <c r="K2507">
        <v>4.5</v>
      </c>
      <c r="L2507" t="str">
        <f>IF(sensor_data[[#This Row],[HVAC Setting]]&lt;=2, "Low", IF(sensor_data[[#This Row],[HVAC Setting]]=3, "Normal", "High"))</f>
        <v>High</v>
      </c>
      <c r="M2507">
        <v>28.3</v>
      </c>
      <c r="N2507">
        <v>28.3</v>
      </c>
      <c r="O2507">
        <f>(sensor_data[[#This Row],[Energy Consumption]]-AVERAGE(sensor_data[Energy Consumption]))/_xlfn.STDEV.P(sensor_data[Energy Consumption])</f>
        <v>8.021840402826988E-2</v>
      </c>
      <c r="P2507" t="str">
        <f>IF(ABS(sensor_data[[#This Row],[z_zcore]])&gt;3, "Outlier", "Normal")</f>
        <v>Normal</v>
      </c>
      <c r="Q2507">
        <f>AVERAGEIF(sensor_data[Unit ID], sensor_data[[#This Row],[Unit ID]], sensor_data[EC])</f>
        <v>21.041</v>
      </c>
      <c r="R2507">
        <f>IF(ISBLANK(sensor_data[[#This Row],[EC]]), sensor_data[[#This Row],[average]], sensor_data[[#This Row],[EC]])</f>
        <v>28.3</v>
      </c>
      <c r="S2507" t="str">
        <f>IF(sensor_data[[#This Row],[Filled Energy Consumption]]&gt;AVERAGE(sensor_data[Filled Energy Consumption]), "High", "Low")</f>
        <v>High</v>
      </c>
      <c r="T2507" t="s">
        <v>94</v>
      </c>
      <c r="U2507" t="b">
        <v>1</v>
      </c>
      <c r="V2507">
        <v>7</v>
      </c>
      <c r="W2507">
        <v>1</v>
      </c>
      <c r="X2507" t="s">
        <v>14</v>
      </c>
    </row>
    <row r="2508" spans="1:24" x14ac:dyDescent="0.3">
      <c r="A2508" s="1">
        <v>45473.693761574075</v>
      </c>
      <c r="B2508" s="1" t="str">
        <f>TEXT(sensor_data[[#This Row],[Timestamp]], "MMMM")</f>
        <v>June</v>
      </c>
      <c r="C25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08" s="2">
        <f>MONTH(sensor_data[[#This Row],[Timestamp]])</f>
        <v>6</v>
      </c>
      <c r="E2508" s="2">
        <f>DAY(sensor_data[[#This Row],[Timestamp]])</f>
        <v>30</v>
      </c>
      <c r="F2508" t="s">
        <v>616</v>
      </c>
      <c r="H2508">
        <v>90</v>
      </c>
      <c r="I2508">
        <v>66.5</v>
      </c>
      <c r="J2508" t="b">
        <v>1</v>
      </c>
      <c r="K2508">
        <v>5</v>
      </c>
      <c r="L2508" t="str">
        <f>IF(sensor_data[[#This Row],[HVAC Setting]]&lt;=2, "Low", IF(sensor_data[[#This Row],[HVAC Setting]]=3, "Normal", "High"))</f>
        <v>High</v>
      </c>
      <c r="M2508">
        <v>31.89</v>
      </c>
      <c r="N2508">
        <v>31.89</v>
      </c>
      <c r="O2508">
        <f>(sensor_data[[#This Row],[Energy Consumption]]-AVERAGE(sensor_data[Energy Consumption]))/_xlfn.STDEV.P(sensor_data[Energy Consumption])</f>
        <v>0.12196406569661698</v>
      </c>
      <c r="P2508" t="str">
        <f>IF(ABS(sensor_data[[#This Row],[z_zcore]])&gt;3, "Outlier", "Normal")</f>
        <v>Normal</v>
      </c>
      <c r="Q2508">
        <f>AVERAGEIF(sensor_data[Unit ID], sensor_data[[#This Row],[Unit ID]], sensor_data[EC])</f>
        <v>21.041</v>
      </c>
      <c r="R2508">
        <f>IF(ISBLANK(sensor_data[[#This Row],[EC]]), sensor_data[[#This Row],[average]], sensor_data[[#This Row],[EC]])</f>
        <v>31.89</v>
      </c>
      <c r="S2508" t="str">
        <f>IF(sensor_data[[#This Row],[Filled Energy Consumption]]&gt;AVERAGE(sensor_data[Filled Energy Consumption]), "High", "Low")</f>
        <v>High</v>
      </c>
      <c r="T2508" t="s">
        <v>455</v>
      </c>
      <c r="U2508" t="b">
        <v>1</v>
      </c>
      <c r="V2508">
        <v>21</v>
      </c>
      <c r="W2508">
        <v>1</v>
      </c>
      <c r="X2508" t="s">
        <v>14</v>
      </c>
    </row>
    <row r="2509" spans="1:24" x14ac:dyDescent="0.3">
      <c r="A2509" s="1">
        <v>45607.171678240738</v>
      </c>
      <c r="B2509" s="1" t="str">
        <f>TEXT(sensor_data[[#This Row],[Timestamp]], "MMMM")</f>
        <v>November</v>
      </c>
      <c r="C25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09" s="2">
        <f>MONTH(sensor_data[[#This Row],[Timestamp]])</f>
        <v>11</v>
      </c>
      <c r="E2509" s="2">
        <f>DAY(sensor_data[[#This Row],[Timestamp]])</f>
        <v>11</v>
      </c>
      <c r="F2509" t="s">
        <v>616</v>
      </c>
      <c r="H2509">
        <v>66.8</v>
      </c>
      <c r="I2509">
        <v>52.7</v>
      </c>
      <c r="J2509" t="b">
        <v>1</v>
      </c>
      <c r="K2509">
        <v>3</v>
      </c>
      <c r="L2509" t="str">
        <f>IF(sensor_data[[#This Row],[HVAC Setting]]&lt;=2, "Low", IF(sensor_data[[#This Row],[HVAC Setting]]=3, "Normal", "High"))</f>
        <v>Normal</v>
      </c>
      <c r="M2509">
        <v>17.46</v>
      </c>
      <c r="N2509">
        <v>17.46</v>
      </c>
      <c r="O2509">
        <f>(sensor_data[[#This Row],[Energy Consumption]]-AVERAGE(sensor_data[Energy Consumption]))/_xlfn.STDEV.P(sensor_data[Energy Consumption])</f>
        <v>-4.5832563237714147E-2</v>
      </c>
      <c r="P2509" t="str">
        <f>IF(ABS(sensor_data[[#This Row],[z_zcore]])&gt;3, "Outlier", "Normal")</f>
        <v>Normal</v>
      </c>
      <c r="Q2509">
        <f>AVERAGEIF(sensor_data[Unit ID], sensor_data[[#This Row],[Unit ID]], sensor_data[EC])</f>
        <v>21.041</v>
      </c>
      <c r="R2509">
        <f>IF(ISBLANK(sensor_data[[#This Row],[EC]]), sensor_data[[#This Row],[average]], sensor_data[[#This Row],[EC]])</f>
        <v>17.46</v>
      </c>
      <c r="S2509" t="str">
        <f>IF(sensor_data[[#This Row],[Filled Energy Consumption]]&gt;AVERAGE(sensor_data[Filled Energy Consumption]), "High", "Low")</f>
        <v>Low</v>
      </c>
      <c r="T2509" t="s">
        <v>514</v>
      </c>
      <c r="U2509" t="b">
        <v>1</v>
      </c>
      <c r="V2509">
        <v>17</v>
      </c>
      <c r="W2509">
        <v>1</v>
      </c>
      <c r="X2509" t="s">
        <v>19</v>
      </c>
    </row>
    <row r="2510" spans="1:24" x14ac:dyDescent="0.3">
      <c r="A2510" s="1">
        <v>45654.269328703704</v>
      </c>
      <c r="B2510" s="1" t="str">
        <f>TEXT(sensor_data[[#This Row],[Timestamp]], "MMMM")</f>
        <v>December</v>
      </c>
      <c r="C25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10" s="2">
        <f>MONTH(sensor_data[[#This Row],[Timestamp]])</f>
        <v>12</v>
      </c>
      <c r="E2510" s="2">
        <f>DAY(sensor_data[[#This Row],[Timestamp]])</f>
        <v>28</v>
      </c>
      <c r="F2510" t="s">
        <v>616</v>
      </c>
      <c r="H2510">
        <v>49.6</v>
      </c>
      <c r="I2510">
        <v>34.299999999999997</v>
      </c>
      <c r="J2510" t="b">
        <v>1</v>
      </c>
      <c r="K2510">
        <v>3.5</v>
      </c>
      <c r="L2510" t="str">
        <f>IF(sensor_data[[#This Row],[HVAC Setting]]&lt;=2, "Low", IF(sensor_data[[#This Row],[HVAC Setting]]=3, "Normal", "High"))</f>
        <v>High</v>
      </c>
      <c r="M2510">
        <v>22.83</v>
      </c>
      <c r="N2510">
        <v>22.83</v>
      </c>
      <c r="O2510">
        <f>(sensor_data[[#This Row],[Energy Consumption]]-AVERAGE(sensor_data[Energy Consumption]))/_xlfn.STDEV.P(sensor_data[Energy Consumption])</f>
        <v>1.6611504494604475E-2</v>
      </c>
      <c r="P2510" t="str">
        <f>IF(ABS(sensor_data[[#This Row],[z_zcore]])&gt;3, "Outlier", "Normal")</f>
        <v>Normal</v>
      </c>
      <c r="Q2510">
        <f>AVERAGEIF(sensor_data[Unit ID], sensor_data[[#This Row],[Unit ID]], sensor_data[EC])</f>
        <v>21.041</v>
      </c>
      <c r="R2510">
        <f>IF(ISBLANK(sensor_data[[#This Row],[EC]]), sensor_data[[#This Row],[average]], sensor_data[[#This Row],[EC]])</f>
        <v>22.83</v>
      </c>
      <c r="S2510" t="str">
        <f>IF(sensor_data[[#This Row],[Filled Energy Consumption]]&gt;AVERAGE(sensor_data[Filled Energy Consumption]), "High", "Low")</f>
        <v>High</v>
      </c>
      <c r="T2510" t="s">
        <v>81</v>
      </c>
      <c r="U2510" t="b">
        <v>1</v>
      </c>
      <c r="V2510">
        <v>10</v>
      </c>
      <c r="W2510">
        <v>1</v>
      </c>
      <c r="X2510" t="s">
        <v>14</v>
      </c>
    </row>
    <row r="2511" spans="1:24" x14ac:dyDescent="0.3">
      <c r="A2511" s="1">
        <v>45446.96297453704</v>
      </c>
      <c r="B2511" s="1" t="str">
        <f>TEXT(sensor_data[[#This Row],[Timestamp]], "MMMM")</f>
        <v>June</v>
      </c>
      <c r="C25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11" s="2">
        <f>MONTH(sensor_data[[#This Row],[Timestamp]])</f>
        <v>6</v>
      </c>
      <c r="E2511" s="2">
        <f>DAY(sensor_data[[#This Row],[Timestamp]])</f>
        <v>3</v>
      </c>
      <c r="F2511" t="s">
        <v>616</v>
      </c>
      <c r="H2511">
        <v>86.4</v>
      </c>
      <c r="I2511">
        <v>58</v>
      </c>
      <c r="J2511" t="b">
        <v>1</v>
      </c>
      <c r="K2511">
        <v>3</v>
      </c>
      <c r="L2511" t="str">
        <f>IF(sensor_data[[#This Row],[HVAC Setting]]&lt;=2, "Low", IF(sensor_data[[#This Row],[HVAC Setting]]=3, "Normal", "High"))</f>
        <v>Normal</v>
      </c>
      <c r="M2511">
        <v>20</v>
      </c>
      <c r="N2511">
        <v>20</v>
      </c>
      <c r="O2511">
        <f>(sensor_data[[#This Row],[Energy Consumption]]-AVERAGE(sensor_data[Energy Consumption]))/_xlfn.STDEV.P(sensor_data[Energy Consumption])</f>
        <v>-1.6296635483507568E-2</v>
      </c>
      <c r="P2511" t="str">
        <f>IF(ABS(sensor_data[[#This Row],[z_zcore]])&gt;3, "Outlier", "Normal")</f>
        <v>Normal</v>
      </c>
      <c r="Q2511">
        <f>AVERAGEIF(sensor_data[Unit ID], sensor_data[[#This Row],[Unit ID]], sensor_data[EC])</f>
        <v>21.041</v>
      </c>
      <c r="R2511">
        <f>IF(ISBLANK(sensor_data[[#This Row],[EC]]), sensor_data[[#This Row],[average]], sensor_data[[#This Row],[EC]])</f>
        <v>20</v>
      </c>
      <c r="S2511" t="str">
        <f>IF(sensor_data[[#This Row],[Filled Energy Consumption]]&gt;AVERAGE(sensor_data[Filled Energy Consumption]), "High", "Low")</f>
        <v>High</v>
      </c>
      <c r="T2511" t="s">
        <v>590</v>
      </c>
      <c r="U2511" t="b">
        <v>1</v>
      </c>
      <c r="V2511">
        <v>13</v>
      </c>
      <c r="W2511">
        <v>0</v>
      </c>
      <c r="X2511" t="s">
        <v>14</v>
      </c>
    </row>
    <row r="2512" spans="1:24" x14ac:dyDescent="0.3">
      <c r="A2512" s="1">
        <v>45490.485821759263</v>
      </c>
      <c r="B2512" s="1" t="str">
        <f>TEXT(sensor_data[[#This Row],[Timestamp]], "MMMM")</f>
        <v>July</v>
      </c>
      <c r="C25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12" s="2">
        <f>MONTH(sensor_data[[#This Row],[Timestamp]])</f>
        <v>7</v>
      </c>
      <c r="E2512" s="2">
        <f>DAY(sensor_data[[#This Row],[Timestamp]])</f>
        <v>17</v>
      </c>
      <c r="F2512" t="s">
        <v>616</v>
      </c>
      <c r="H2512">
        <v>85.3</v>
      </c>
      <c r="I2512">
        <v>52.2</v>
      </c>
      <c r="J2512" t="b">
        <v>0</v>
      </c>
      <c r="K2512">
        <v>4</v>
      </c>
      <c r="L2512" t="str">
        <f>IF(sensor_data[[#This Row],[HVAC Setting]]&lt;=2, "Low", IF(sensor_data[[#This Row],[HVAC Setting]]=3, "Normal", "High"))</f>
        <v>High</v>
      </c>
      <c r="M2512">
        <v>23</v>
      </c>
      <c r="N2512">
        <v>23</v>
      </c>
      <c r="O2512">
        <f>(sensor_data[[#This Row],[Energy Consumption]]-AVERAGE(sensor_data[Energy Consumption]))/_xlfn.STDEV.P(sensor_data[Energy Consumption])</f>
        <v>1.8588318556893912E-2</v>
      </c>
      <c r="P2512" t="str">
        <f>IF(ABS(sensor_data[[#This Row],[z_zcore]])&gt;3, "Outlier", "Normal")</f>
        <v>Normal</v>
      </c>
      <c r="Q2512">
        <f>AVERAGEIF(sensor_data[Unit ID], sensor_data[[#This Row],[Unit ID]], sensor_data[EC])</f>
        <v>21.041</v>
      </c>
      <c r="R2512">
        <f>IF(ISBLANK(sensor_data[[#This Row],[EC]]), sensor_data[[#This Row],[average]], sensor_data[[#This Row],[EC]])</f>
        <v>23</v>
      </c>
      <c r="S2512" t="str">
        <f>IF(sensor_data[[#This Row],[Filled Energy Consumption]]&gt;AVERAGE(sensor_data[Filled Energy Consumption]), "High", "Low")</f>
        <v>High</v>
      </c>
      <c r="T2512" t="s">
        <v>148</v>
      </c>
      <c r="U2512" t="b">
        <v>0</v>
      </c>
      <c r="V2512">
        <v>9</v>
      </c>
      <c r="W2512">
        <v>0</v>
      </c>
      <c r="X2512" t="s">
        <v>17</v>
      </c>
    </row>
    <row r="2513" spans="1:24" x14ac:dyDescent="0.3">
      <c r="A2513" s="1">
        <v>45436.3671875</v>
      </c>
      <c r="B2513" s="1" t="str">
        <f>TEXT(sensor_data[[#This Row],[Timestamp]], "MMMM")</f>
        <v>May</v>
      </c>
      <c r="C25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13" s="2">
        <f>MONTH(sensor_data[[#This Row],[Timestamp]])</f>
        <v>5</v>
      </c>
      <c r="E2513" s="2">
        <f>DAY(sensor_data[[#This Row],[Timestamp]])</f>
        <v>24</v>
      </c>
      <c r="F2513" t="s">
        <v>616</v>
      </c>
      <c r="H2513">
        <v>65.2</v>
      </c>
      <c r="I2513">
        <v>32.6</v>
      </c>
      <c r="J2513" t="b">
        <v>1</v>
      </c>
      <c r="K2513">
        <v>3</v>
      </c>
      <c r="L2513" t="str">
        <f>IF(sensor_data[[#This Row],[HVAC Setting]]&lt;=2, "Low", IF(sensor_data[[#This Row],[HVAC Setting]]=3, "Normal", "High"))</f>
        <v>Normal</v>
      </c>
      <c r="M2513">
        <v>16.37</v>
      </c>
      <c r="N2513">
        <v>16.37</v>
      </c>
      <c r="O2513">
        <f>(sensor_data[[#This Row],[Energy Consumption]]-AVERAGE(sensor_data[Energy Consumption]))/_xlfn.STDEV.P(sensor_data[Energy Consumption])</f>
        <v>-5.8507429872393352E-2</v>
      </c>
      <c r="P2513" t="str">
        <f>IF(ABS(sensor_data[[#This Row],[z_zcore]])&gt;3, "Outlier", "Normal")</f>
        <v>Normal</v>
      </c>
      <c r="Q2513">
        <f>AVERAGEIF(sensor_data[Unit ID], sensor_data[[#This Row],[Unit ID]], sensor_data[EC])</f>
        <v>21.041</v>
      </c>
      <c r="R2513">
        <f>IF(ISBLANK(sensor_data[[#This Row],[EC]]), sensor_data[[#This Row],[average]], sensor_data[[#This Row],[EC]])</f>
        <v>16.37</v>
      </c>
      <c r="S2513" t="str">
        <f>IF(sensor_data[[#This Row],[Filled Energy Consumption]]&gt;AVERAGE(sensor_data[Filled Energy Consumption]), "High", "Low")</f>
        <v>Low</v>
      </c>
      <c r="T2513" t="s">
        <v>453</v>
      </c>
      <c r="U2513" t="b">
        <v>1</v>
      </c>
      <c r="V2513">
        <v>2</v>
      </c>
      <c r="W2513">
        <v>1</v>
      </c>
      <c r="X2513" t="s">
        <v>19</v>
      </c>
    </row>
    <row r="2514" spans="1:24" x14ac:dyDescent="0.3">
      <c r="A2514" s="1">
        <v>45517.103622685187</v>
      </c>
      <c r="B2514" s="1" t="str">
        <f>TEXT(sensor_data[[#This Row],[Timestamp]], "MMMM")</f>
        <v>August</v>
      </c>
      <c r="C25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14" s="2">
        <f>MONTH(sensor_data[[#This Row],[Timestamp]])</f>
        <v>8</v>
      </c>
      <c r="E2514" s="2">
        <f>DAY(sensor_data[[#This Row],[Timestamp]])</f>
        <v>13</v>
      </c>
      <c r="F2514" t="s">
        <v>616</v>
      </c>
      <c r="H2514">
        <v>91.2</v>
      </c>
      <c r="I2514">
        <v>48.1</v>
      </c>
      <c r="J2514" t="b">
        <v>0</v>
      </c>
      <c r="K2514">
        <v>3</v>
      </c>
      <c r="L2514" t="str">
        <f>IF(sensor_data[[#This Row],[HVAC Setting]]&lt;=2, "Low", IF(sensor_data[[#This Row],[HVAC Setting]]=3, "Normal", "High"))</f>
        <v>Normal</v>
      </c>
      <c r="M2514">
        <v>18</v>
      </c>
      <c r="N2514">
        <v>18</v>
      </c>
      <c r="O2514">
        <f>(sensor_data[[#This Row],[Energy Consumption]]-AVERAGE(sensor_data[Energy Consumption]))/_xlfn.STDEV.P(sensor_data[Energy Consumption])</f>
        <v>-3.9553271510441891E-2</v>
      </c>
      <c r="P2514" t="str">
        <f>IF(ABS(sensor_data[[#This Row],[z_zcore]])&gt;3, "Outlier", "Normal")</f>
        <v>Normal</v>
      </c>
      <c r="Q2514">
        <f>AVERAGEIF(sensor_data[Unit ID], sensor_data[[#This Row],[Unit ID]], sensor_data[EC])</f>
        <v>21.041</v>
      </c>
      <c r="R2514">
        <f>IF(ISBLANK(sensor_data[[#This Row],[EC]]), sensor_data[[#This Row],[average]], sensor_data[[#This Row],[EC]])</f>
        <v>18</v>
      </c>
      <c r="S2514" t="str">
        <f>IF(sensor_data[[#This Row],[Filled Energy Consumption]]&gt;AVERAGE(sensor_data[Filled Energy Consumption]), "High", "Low")</f>
        <v>High</v>
      </c>
      <c r="T2514" t="s">
        <v>279</v>
      </c>
      <c r="U2514" t="b">
        <v>0</v>
      </c>
      <c r="V2514">
        <v>18</v>
      </c>
      <c r="W2514">
        <v>0</v>
      </c>
      <c r="X2514" t="s">
        <v>19</v>
      </c>
    </row>
    <row r="2515" spans="1:24" x14ac:dyDescent="0.3">
      <c r="A2515" s="1">
        <v>45400.805277777778</v>
      </c>
      <c r="B2515" s="1" t="str">
        <f>TEXT(sensor_data[[#This Row],[Timestamp]], "MMMM")</f>
        <v>April</v>
      </c>
      <c r="C25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15" s="2">
        <f>MONTH(sensor_data[[#This Row],[Timestamp]])</f>
        <v>4</v>
      </c>
      <c r="E2515" s="2">
        <f>DAY(sensor_data[[#This Row],[Timestamp]])</f>
        <v>18</v>
      </c>
      <c r="F2515" t="s">
        <v>616</v>
      </c>
      <c r="H2515">
        <v>76.400000000000006</v>
      </c>
      <c r="I2515">
        <v>34.1</v>
      </c>
      <c r="J2515" t="b">
        <v>1</v>
      </c>
      <c r="K2515">
        <v>3</v>
      </c>
      <c r="L2515" t="str">
        <f>IF(sensor_data[[#This Row],[HVAC Setting]]&lt;=2, "Low", IF(sensor_data[[#This Row],[HVAC Setting]]=3, "Normal", "High"))</f>
        <v>Normal</v>
      </c>
      <c r="M2515">
        <v>18.61</v>
      </c>
      <c r="N2515">
        <v>18.61</v>
      </c>
      <c r="O2515">
        <f>(sensor_data[[#This Row],[Energy Consumption]]-AVERAGE(sensor_data[Energy Consumption]))/_xlfn.STDEV.P(sensor_data[Energy Consumption])</f>
        <v>-3.2459997522226926E-2</v>
      </c>
      <c r="P2515" t="str">
        <f>IF(ABS(sensor_data[[#This Row],[z_zcore]])&gt;3, "Outlier", "Normal")</f>
        <v>Normal</v>
      </c>
      <c r="Q2515">
        <f>AVERAGEIF(sensor_data[Unit ID], sensor_data[[#This Row],[Unit ID]], sensor_data[EC])</f>
        <v>21.041</v>
      </c>
      <c r="R2515">
        <f>IF(ISBLANK(sensor_data[[#This Row],[EC]]), sensor_data[[#This Row],[average]], sensor_data[[#This Row],[EC]])</f>
        <v>18.61</v>
      </c>
      <c r="S2515" t="str">
        <f>IF(sensor_data[[#This Row],[Filled Energy Consumption]]&gt;AVERAGE(sensor_data[Filled Energy Consumption]), "High", "Low")</f>
        <v>High</v>
      </c>
      <c r="T2515" t="s">
        <v>159</v>
      </c>
      <c r="U2515" t="b">
        <v>1</v>
      </c>
      <c r="V2515">
        <v>4</v>
      </c>
      <c r="W2515">
        <v>1</v>
      </c>
      <c r="X2515" t="s">
        <v>14</v>
      </c>
    </row>
    <row r="2516" spans="1:24" x14ac:dyDescent="0.3">
      <c r="A2516" s="1">
        <v>45292.144409722219</v>
      </c>
      <c r="B2516" s="1" t="str">
        <f>TEXT(sensor_data[[#This Row],[Timestamp]], "MMMM")</f>
        <v>January</v>
      </c>
      <c r="C25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16" s="2">
        <f>MONTH(sensor_data[[#This Row],[Timestamp]])</f>
        <v>1</v>
      </c>
      <c r="E2516" s="2">
        <f>DAY(sensor_data[[#This Row],[Timestamp]])</f>
        <v>1</v>
      </c>
      <c r="F2516" t="s">
        <v>616</v>
      </c>
      <c r="H2516">
        <v>40</v>
      </c>
      <c r="I2516">
        <v>26</v>
      </c>
      <c r="J2516" t="b">
        <v>0</v>
      </c>
      <c r="K2516">
        <v>3.5</v>
      </c>
      <c r="L2516" t="str">
        <f>IF(sensor_data[[#This Row],[HVAC Setting]]&lt;=2, "Low", IF(sensor_data[[#This Row],[HVAC Setting]]=3, "Normal", "High"))</f>
        <v>High</v>
      </c>
      <c r="M2516">
        <v>20.48</v>
      </c>
      <c r="N2516">
        <v>20.48</v>
      </c>
      <c r="O2516">
        <f>(sensor_data[[#This Row],[Energy Consumption]]-AVERAGE(sensor_data[Energy Consumption]))/_xlfn.STDEV.P(sensor_data[Energy Consumption])</f>
        <v>-1.0715042837043326E-2</v>
      </c>
      <c r="P2516" t="str">
        <f>IF(ABS(sensor_data[[#This Row],[z_zcore]])&gt;3, "Outlier", "Normal")</f>
        <v>Normal</v>
      </c>
      <c r="Q2516">
        <f>AVERAGEIF(sensor_data[Unit ID], sensor_data[[#This Row],[Unit ID]], sensor_data[EC])</f>
        <v>21.041</v>
      </c>
      <c r="R2516">
        <f>IF(ISBLANK(sensor_data[[#This Row],[EC]]), sensor_data[[#This Row],[average]], sensor_data[[#This Row],[EC]])</f>
        <v>20.48</v>
      </c>
      <c r="S2516" t="str">
        <f>IF(sensor_data[[#This Row],[Filled Energy Consumption]]&gt;AVERAGE(sensor_data[Filled Energy Consumption]), "High", "Low")</f>
        <v>High</v>
      </c>
      <c r="T2516" t="s">
        <v>424</v>
      </c>
      <c r="U2516" t="b">
        <v>0</v>
      </c>
      <c r="V2516">
        <v>3</v>
      </c>
      <c r="W2516">
        <v>1</v>
      </c>
      <c r="X2516" t="s">
        <v>14</v>
      </c>
    </row>
    <row r="2517" spans="1:24" x14ac:dyDescent="0.3">
      <c r="A2517" s="1">
        <v>45507.670127314814</v>
      </c>
      <c r="B2517" s="1" t="str">
        <f>TEXT(sensor_data[[#This Row],[Timestamp]], "MMMM")</f>
        <v>August</v>
      </c>
      <c r="C25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17" s="2">
        <f>MONTH(sensor_data[[#This Row],[Timestamp]])</f>
        <v>8</v>
      </c>
      <c r="E2517" s="2">
        <f>DAY(sensor_data[[#This Row],[Timestamp]])</f>
        <v>3</v>
      </c>
      <c r="F2517" t="s">
        <v>616</v>
      </c>
      <c r="H2517">
        <v>100.7</v>
      </c>
      <c r="I2517">
        <v>50.4</v>
      </c>
      <c r="J2517" t="b">
        <v>1</v>
      </c>
      <c r="K2517">
        <v>3.5</v>
      </c>
      <c r="L2517" t="str">
        <f>IF(sensor_data[[#This Row],[HVAC Setting]]&lt;=2, "Low", IF(sensor_data[[#This Row],[HVAC Setting]]=3, "Normal", "High"))</f>
        <v>High</v>
      </c>
      <c r="M2517">
        <v>22.7</v>
      </c>
      <c r="N2517">
        <v>22.7</v>
      </c>
      <c r="O2517">
        <f>(sensor_data[[#This Row],[Energy Consumption]]-AVERAGE(sensor_data[Energy Consumption]))/_xlfn.STDEV.P(sensor_data[Energy Consumption])</f>
        <v>1.5099823152853756E-2</v>
      </c>
      <c r="P2517" t="str">
        <f>IF(ABS(sensor_data[[#This Row],[z_zcore]])&gt;3, "Outlier", "Normal")</f>
        <v>Normal</v>
      </c>
      <c r="Q2517">
        <f>AVERAGEIF(sensor_data[Unit ID], sensor_data[[#This Row],[Unit ID]], sensor_data[EC])</f>
        <v>21.041</v>
      </c>
      <c r="R2517">
        <f>IF(ISBLANK(sensor_data[[#This Row],[EC]]), sensor_data[[#This Row],[average]], sensor_data[[#This Row],[EC]])</f>
        <v>22.7</v>
      </c>
      <c r="S2517" t="str">
        <f>IF(sensor_data[[#This Row],[Filled Energy Consumption]]&gt;AVERAGE(sensor_data[Filled Energy Consumption]), "High", "Low")</f>
        <v>High</v>
      </c>
      <c r="T2517" t="s">
        <v>197</v>
      </c>
      <c r="U2517" t="b">
        <v>1</v>
      </c>
      <c r="V2517">
        <v>13</v>
      </c>
      <c r="W2517">
        <v>1</v>
      </c>
      <c r="X2517" t="s">
        <v>19</v>
      </c>
    </row>
    <row r="2518" spans="1:24" x14ac:dyDescent="0.3">
      <c r="A2518" s="1">
        <v>45615.747766203705</v>
      </c>
      <c r="B2518" s="1" t="str">
        <f>TEXT(sensor_data[[#This Row],[Timestamp]], "MMMM")</f>
        <v>November</v>
      </c>
      <c r="C25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18" s="2">
        <f>MONTH(sensor_data[[#This Row],[Timestamp]])</f>
        <v>11</v>
      </c>
      <c r="E2518" s="2">
        <f>DAY(sensor_data[[#This Row],[Timestamp]])</f>
        <v>19</v>
      </c>
      <c r="F2518" t="s">
        <v>616</v>
      </c>
      <c r="H2518">
        <v>68.8</v>
      </c>
      <c r="I2518">
        <v>33.799999999999997</v>
      </c>
      <c r="J2518" t="b">
        <v>0</v>
      </c>
      <c r="K2518">
        <v>4</v>
      </c>
      <c r="L2518" t="str">
        <f>IF(sensor_data[[#This Row],[HVAC Setting]]&lt;=2, "Low", IF(sensor_data[[#This Row],[HVAC Setting]]=3, "Normal", "High"))</f>
        <v>High</v>
      </c>
      <c r="M2518">
        <v>22</v>
      </c>
      <c r="N2518">
        <v>22</v>
      </c>
      <c r="O2518">
        <f>(sensor_data[[#This Row],[Energy Consumption]]-AVERAGE(sensor_data[Energy Consumption]))/_xlfn.STDEV.P(sensor_data[Energy Consumption])</f>
        <v>6.9600005434267524E-3</v>
      </c>
      <c r="P2518" t="str">
        <f>IF(ABS(sensor_data[[#This Row],[z_zcore]])&gt;3, "Outlier", "Normal")</f>
        <v>Normal</v>
      </c>
      <c r="Q2518">
        <f>AVERAGEIF(sensor_data[Unit ID], sensor_data[[#This Row],[Unit ID]], sensor_data[EC])</f>
        <v>21.041</v>
      </c>
      <c r="R2518">
        <f>IF(ISBLANK(sensor_data[[#This Row],[EC]]), sensor_data[[#This Row],[average]], sensor_data[[#This Row],[EC]])</f>
        <v>22</v>
      </c>
      <c r="S2518" t="str">
        <f>IF(sensor_data[[#This Row],[Filled Energy Consumption]]&gt;AVERAGE(sensor_data[Filled Energy Consumption]), "High", "Low")</f>
        <v>High</v>
      </c>
      <c r="T2518" t="s">
        <v>99</v>
      </c>
      <c r="U2518" t="b">
        <v>0</v>
      </c>
      <c r="V2518">
        <v>2</v>
      </c>
      <c r="W2518">
        <v>0</v>
      </c>
      <c r="X2518" t="s">
        <v>17</v>
      </c>
    </row>
    <row r="2519" spans="1:24" x14ac:dyDescent="0.3">
      <c r="A2519" s="1">
        <v>45514.464606481481</v>
      </c>
      <c r="B2519" s="1" t="str">
        <f>TEXT(sensor_data[[#This Row],[Timestamp]], "MMMM")</f>
        <v>August</v>
      </c>
      <c r="C25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19" s="2">
        <f>MONTH(sensor_data[[#This Row],[Timestamp]])</f>
        <v>8</v>
      </c>
      <c r="E2519" s="2">
        <f>DAY(sensor_data[[#This Row],[Timestamp]])</f>
        <v>10</v>
      </c>
      <c r="F2519" t="s">
        <v>616</v>
      </c>
      <c r="H2519">
        <v>98.6</v>
      </c>
      <c r="I2519">
        <v>50.6</v>
      </c>
      <c r="J2519" t="b">
        <v>1</v>
      </c>
      <c r="K2519">
        <v>4.5</v>
      </c>
      <c r="L2519" t="str">
        <f>IF(sensor_data[[#This Row],[HVAC Setting]]&lt;=2, "Low", IF(sensor_data[[#This Row],[HVAC Setting]]=3, "Normal", "High"))</f>
        <v>High</v>
      </c>
      <c r="M2519">
        <v>28.32</v>
      </c>
      <c r="N2519">
        <v>28.32</v>
      </c>
      <c r="O2519">
        <f>(sensor_data[[#This Row],[Energy Consumption]]-AVERAGE(sensor_data[Energy Consumption]))/_xlfn.STDEV.P(sensor_data[Energy Consumption])</f>
        <v>8.0450970388539211E-2</v>
      </c>
      <c r="P2519" t="str">
        <f>IF(ABS(sensor_data[[#This Row],[z_zcore]])&gt;3, "Outlier", "Normal")</f>
        <v>Normal</v>
      </c>
      <c r="Q2519">
        <f>AVERAGEIF(sensor_data[Unit ID], sensor_data[[#This Row],[Unit ID]], sensor_data[EC])</f>
        <v>21.041</v>
      </c>
      <c r="R2519">
        <f>IF(ISBLANK(sensor_data[[#This Row],[EC]]), sensor_data[[#This Row],[average]], sensor_data[[#This Row],[EC]])</f>
        <v>28.32</v>
      </c>
      <c r="S2519" t="str">
        <f>IF(sensor_data[[#This Row],[Filled Energy Consumption]]&gt;AVERAGE(sensor_data[Filled Energy Consumption]), "High", "Low")</f>
        <v>High</v>
      </c>
      <c r="T2519" t="s">
        <v>364</v>
      </c>
      <c r="U2519" t="b">
        <v>1</v>
      </c>
      <c r="V2519">
        <v>19</v>
      </c>
      <c r="W2519">
        <v>1</v>
      </c>
      <c r="X2519" t="s">
        <v>19</v>
      </c>
    </row>
    <row r="2520" spans="1:24" x14ac:dyDescent="0.3">
      <c r="A2520" s="1">
        <v>45644.610983796294</v>
      </c>
      <c r="B2520" s="1" t="str">
        <f>TEXT(sensor_data[[#This Row],[Timestamp]], "MMMM")</f>
        <v>December</v>
      </c>
      <c r="C25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20" s="2">
        <f>MONTH(sensor_data[[#This Row],[Timestamp]])</f>
        <v>12</v>
      </c>
      <c r="E2520" s="2">
        <f>DAY(sensor_data[[#This Row],[Timestamp]])</f>
        <v>18</v>
      </c>
      <c r="F2520" t="s">
        <v>616</v>
      </c>
      <c r="H2520">
        <v>55.2</v>
      </c>
      <c r="I2520">
        <v>33.5</v>
      </c>
      <c r="J2520" t="b">
        <v>1</v>
      </c>
      <c r="K2520">
        <v>4</v>
      </c>
      <c r="L2520" t="str">
        <f>IF(sensor_data[[#This Row],[HVAC Setting]]&lt;=2, "Low", IF(sensor_data[[#This Row],[HVAC Setting]]=3, "Normal", "High"))</f>
        <v>High</v>
      </c>
      <c r="M2520">
        <v>21.57</v>
      </c>
      <c r="N2520">
        <v>21.57</v>
      </c>
      <c r="O2520">
        <f>(sensor_data[[#This Row],[Energy Consumption]]-AVERAGE(sensor_data[Energy Consumption]))/_xlfn.STDEV.P(sensor_data[Energy Consumption])</f>
        <v>1.9598237976358765E-3</v>
      </c>
      <c r="P2520" t="str">
        <f>IF(ABS(sensor_data[[#This Row],[z_zcore]])&gt;3, "Outlier", "Normal")</f>
        <v>Normal</v>
      </c>
      <c r="Q2520">
        <f>AVERAGEIF(sensor_data[Unit ID], sensor_data[[#This Row],[Unit ID]], sensor_data[EC])</f>
        <v>21.041</v>
      </c>
      <c r="R2520">
        <f>IF(ISBLANK(sensor_data[[#This Row],[EC]]), sensor_data[[#This Row],[average]], sensor_data[[#This Row],[EC]])</f>
        <v>21.57</v>
      </c>
      <c r="S2520" t="str">
        <f>IF(sensor_data[[#This Row],[Filled Energy Consumption]]&gt;AVERAGE(sensor_data[Filled Energy Consumption]), "High", "Low")</f>
        <v>High</v>
      </c>
      <c r="T2520" t="s">
        <v>138</v>
      </c>
      <c r="U2520" t="b">
        <v>1</v>
      </c>
      <c r="V2520">
        <v>8</v>
      </c>
      <c r="W2520">
        <v>0</v>
      </c>
      <c r="X2520" t="s">
        <v>14</v>
      </c>
    </row>
    <row r="2521" spans="1:24" x14ac:dyDescent="0.3">
      <c r="A2521" s="1">
        <v>45334.347719907404</v>
      </c>
      <c r="B2521" s="1" t="str">
        <f>TEXT(sensor_data[[#This Row],[Timestamp]], "MMMM")</f>
        <v>February</v>
      </c>
      <c r="C25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21" s="2">
        <f>MONTH(sensor_data[[#This Row],[Timestamp]])</f>
        <v>2</v>
      </c>
      <c r="E2521" s="2">
        <f>DAY(sensor_data[[#This Row],[Timestamp]])</f>
        <v>12</v>
      </c>
      <c r="F2521" t="s">
        <v>616</v>
      </c>
      <c r="H2521">
        <v>54.2</v>
      </c>
      <c r="I2521">
        <v>35.6</v>
      </c>
      <c r="J2521" t="b">
        <v>0</v>
      </c>
      <c r="K2521">
        <v>3</v>
      </c>
      <c r="L2521" t="str">
        <f>IF(sensor_data[[#This Row],[HVAC Setting]]&lt;=2, "Low", IF(sensor_data[[#This Row],[HVAC Setting]]=3, "Normal", "High"))</f>
        <v>Normal</v>
      </c>
      <c r="M2521">
        <v>15</v>
      </c>
      <c r="N2521">
        <v>15</v>
      </c>
      <c r="O2521">
        <f>(sensor_data[[#This Row],[Energy Consumption]]-AVERAGE(sensor_data[Energy Consumption]))/_xlfn.STDEV.P(sensor_data[Energy Consumption])</f>
        <v>-7.4438225550843368E-2</v>
      </c>
      <c r="P2521" t="str">
        <f>IF(ABS(sensor_data[[#This Row],[z_zcore]])&gt;3, "Outlier", "Normal")</f>
        <v>Normal</v>
      </c>
      <c r="Q2521">
        <f>AVERAGEIF(sensor_data[Unit ID], sensor_data[[#This Row],[Unit ID]], sensor_data[EC])</f>
        <v>21.041</v>
      </c>
      <c r="R2521">
        <f>IF(ISBLANK(sensor_data[[#This Row],[EC]]), sensor_data[[#This Row],[average]], sensor_data[[#This Row],[EC]])</f>
        <v>15</v>
      </c>
      <c r="S2521" t="str">
        <f>IF(sensor_data[[#This Row],[Filled Energy Consumption]]&gt;AVERAGE(sensor_data[Filled Energy Consumption]), "High", "Low")</f>
        <v>Low</v>
      </c>
      <c r="T2521" t="s">
        <v>381</v>
      </c>
      <c r="U2521" t="b">
        <v>0</v>
      </c>
      <c r="V2521">
        <v>16</v>
      </c>
      <c r="W2521">
        <v>0</v>
      </c>
      <c r="X2521" t="s">
        <v>14</v>
      </c>
    </row>
    <row r="2522" spans="1:24" x14ac:dyDescent="0.3">
      <c r="A2522" s="1">
        <v>45368.626469907409</v>
      </c>
      <c r="B2522" s="1" t="str">
        <f>TEXT(sensor_data[[#This Row],[Timestamp]], "MMMM")</f>
        <v>March</v>
      </c>
      <c r="C25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22" s="2">
        <f>MONTH(sensor_data[[#This Row],[Timestamp]])</f>
        <v>3</v>
      </c>
      <c r="E2522" s="2">
        <f>DAY(sensor_data[[#This Row],[Timestamp]])</f>
        <v>17</v>
      </c>
      <c r="F2522" t="s">
        <v>617</v>
      </c>
      <c r="H2522">
        <v>78.5</v>
      </c>
      <c r="I2522">
        <v>53.5</v>
      </c>
      <c r="J2522" t="b">
        <v>1</v>
      </c>
      <c r="K2522">
        <v>3.5</v>
      </c>
      <c r="L2522" t="str">
        <f>IF(sensor_data[[#This Row],[HVAC Setting]]&lt;=2, "Low", IF(sensor_data[[#This Row],[HVAC Setting]]=3, "Normal", "High"))</f>
        <v>High</v>
      </c>
      <c r="M2522">
        <v>20.79</v>
      </c>
      <c r="N2522">
        <v>20.79</v>
      </c>
      <c r="O2522">
        <f>(sensor_data[[#This Row],[Energy Consumption]]-AVERAGE(sensor_data[Energy Consumption]))/_xlfn.STDEV.P(sensor_data[Energy Consumption])</f>
        <v>-7.1102642528685219E-3</v>
      </c>
      <c r="P2522" t="str">
        <f>IF(ABS(sensor_data[[#This Row],[z_zcore]])&gt;3, "Outlier", "Normal")</f>
        <v>Normal</v>
      </c>
      <c r="Q2522">
        <f>AVERAGEIF(sensor_data[Unit ID], sensor_data[[#This Row],[Unit ID]], sensor_data[EC])</f>
        <v>15.285789473684211</v>
      </c>
      <c r="R2522">
        <f>IF(ISBLANK(sensor_data[[#This Row],[EC]]), sensor_data[[#This Row],[average]], sensor_data[[#This Row],[EC]])</f>
        <v>20.79</v>
      </c>
      <c r="S2522" t="str">
        <f>IF(sensor_data[[#This Row],[Filled Energy Consumption]]&gt;AVERAGE(sensor_data[Filled Energy Consumption]), "High", "Low")</f>
        <v>High</v>
      </c>
      <c r="T2522" t="s">
        <v>191</v>
      </c>
      <c r="U2522" t="b">
        <v>1</v>
      </c>
      <c r="V2522">
        <v>2</v>
      </c>
      <c r="W2522">
        <v>1</v>
      </c>
      <c r="X2522" t="s">
        <v>14</v>
      </c>
    </row>
    <row r="2523" spans="1:24" x14ac:dyDescent="0.3">
      <c r="A2523" s="1">
        <v>45631.023599537039</v>
      </c>
      <c r="B2523" s="1" t="str">
        <f>TEXT(sensor_data[[#This Row],[Timestamp]], "MMMM")</f>
        <v>December</v>
      </c>
      <c r="C25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23" s="2">
        <f>MONTH(sensor_data[[#This Row],[Timestamp]])</f>
        <v>12</v>
      </c>
      <c r="E2523" s="2">
        <f>DAY(sensor_data[[#This Row],[Timestamp]])</f>
        <v>5</v>
      </c>
      <c r="F2523" t="s">
        <v>617</v>
      </c>
      <c r="H2523">
        <v>49</v>
      </c>
      <c r="I2523">
        <v>31.5</v>
      </c>
      <c r="J2523" t="b">
        <v>0</v>
      </c>
      <c r="K2523">
        <v>1</v>
      </c>
      <c r="L2523" t="str">
        <f>IF(sensor_data[[#This Row],[HVAC Setting]]&lt;=2, "Low", IF(sensor_data[[#This Row],[HVAC Setting]]=3, "Normal", "High"))</f>
        <v>Low</v>
      </c>
      <c r="M2523">
        <v>8</v>
      </c>
      <c r="N2523">
        <v>8</v>
      </c>
      <c r="O2523">
        <f>(sensor_data[[#This Row],[Energy Consumption]]-AVERAGE(sensor_data[Energy Consumption]))/_xlfn.STDEV.P(sensor_data[Energy Consumption])</f>
        <v>-0.15583645164511351</v>
      </c>
      <c r="P2523" t="str">
        <f>IF(ABS(sensor_data[[#This Row],[z_zcore]])&gt;3, "Outlier", "Normal")</f>
        <v>Normal</v>
      </c>
      <c r="Q2523">
        <f>AVERAGEIF(sensor_data[Unit ID], sensor_data[[#This Row],[Unit ID]], sensor_data[EC])</f>
        <v>15.285789473684211</v>
      </c>
      <c r="R2523">
        <f>IF(ISBLANK(sensor_data[[#This Row],[EC]]), sensor_data[[#This Row],[average]], sensor_data[[#This Row],[EC]])</f>
        <v>8</v>
      </c>
      <c r="S2523" t="str">
        <f>IF(sensor_data[[#This Row],[Filled Energy Consumption]]&gt;AVERAGE(sensor_data[Filled Energy Consumption]), "High", "Low")</f>
        <v>Low</v>
      </c>
      <c r="T2523" t="s">
        <v>13</v>
      </c>
      <c r="U2523" t="b">
        <v>0</v>
      </c>
      <c r="V2523">
        <v>21</v>
      </c>
      <c r="W2523">
        <v>0</v>
      </c>
      <c r="X2523" t="s">
        <v>19</v>
      </c>
    </row>
    <row r="2524" spans="1:24" x14ac:dyDescent="0.3">
      <c r="A2524" s="1">
        <v>45623.115405092591</v>
      </c>
      <c r="B2524" s="1" t="str">
        <f>TEXT(sensor_data[[#This Row],[Timestamp]], "MMMM")</f>
        <v>November</v>
      </c>
      <c r="C25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24" s="2">
        <f>MONTH(sensor_data[[#This Row],[Timestamp]])</f>
        <v>11</v>
      </c>
      <c r="E2524" s="2">
        <f>DAY(sensor_data[[#This Row],[Timestamp]])</f>
        <v>27</v>
      </c>
      <c r="F2524" t="s">
        <v>617</v>
      </c>
      <c r="H2524">
        <v>63</v>
      </c>
      <c r="I2524">
        <v>33.4</v>
      </c>
      <c r="J2524" t="b">
        <v>0</v>
      </c>
      <c r="K2524">
        <v>0</v>
      </c>
      <c r="L2524" t="str">
        <f>IF(sensor_data[[#This Row],[HVAC Setting]]&lt;=2, "Low", IF(sensor_data[[#This Row],[HVAC Setting]]=3, "Normal", "High"))</f>
        <v>Low</v>
      </c>
      <c r="M2524">
        <v>1</v>
      </c>
      <c r="N2524">
        <v>1</v>
      </c>
      <c r="O2524">
        <f>(sensor_data[[#This Row],[Energy Consumption]]-AVERAGE(sensor_data[Energy Consumption]))/_xlfn.STDEV.P(sensor_data[Energy Consumption])</f>
        <v>-0.23723467773938361</v>
      </c>
      <c r="P2524" t="str">
        <f>IF(ABS(sensor_data[[#This Row],[z_zcore]])&gt;3, "Outlier", "Normal")</f>
        <v>Normal</v>
      </c>
      <c r="Q2524">
        <f>AVERAGEIF(sensor_data[Unit ID], sensor_data[[#This Row],[Unit ID]], sensor_data[EC])</f>
        <v>15.285789473684211</v>
      </c>
      <c r="R2524">
        <f>IF(ISBLANK(sensor_data[[#This Row],[EC]]), sensor_data[[#This Row],[average]], sensor_data[[#This Row],[EC]])</f>
        <v>1</v>
      </c>
      <c r="S2524" t="str">
        <f>IF(sensor_data[[#This Row],[Filled Energy Consumption]]&gt;AVERAGE(sensor_data[Filled Energy Consumption]), "High", "Low")</f>
        <v>Low</v>
      </c>
      <c r="T2524" t="s">
        <v>447</v>
      </c>
      <c r="U2524" t="b">
        <v>0</v>
      </c>
      <c r="V2524">
        <v>1</v>
      </c>
      <c r="W2524">
        <v>0</v>
      </c>
      <c r="X2524" t="s">
        <v>14</v>
      </c>
    </row>
    <row r="2525" spans="1:24" x14ac:dyDescent="0.3">
      <c r="A2525" s="1">
        <v>45416.98946759259</v>
      </c>
      <c r="B2525" s="1" t="str">
        <f>TEXT(sensor_data[[#This Row],[Timestamp]], "MMMM")</f>
        <v>May</v>
      </c>
      <c r="C25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25" s="2">
        <f>MONTH(sensor_data[[#This Row],[Timestamp]])</f>
        <v>5</v>
      </c>
      <c r="E2525" s="2">
        <f>DAY(sensor_data[[#This Row],[Timestamp]])</f>
        <v>4</v>
      </c>
      <c r="F2525" t="s">
        <v>617</v>
      </c>
      <c r="H2525">
        <v>61.8</v>
      </c>
      <c r="I2525">
        <v>37.1</v>
      </c>
      <c r="J2525" t="b">
        <v>1</v>
      </c>
      <c r="K2525">
        <v>2.5</v>
      </c>
      <c r="L2525" t="str">
        <f>IF(sensor_data[[#This Row],[HVAC Setting]]&lt;=2, "Low", IF(sensor_data[[#This Row],[HVAC Setting]]=3, "Normal", "High"))</f>
        <v>High</v>
      </c>
      <c r="M2525">
        <v>16.05</v>
      </c>
      <c r="N2525">
        <v>16.05</v>
      </c>
      <c r="O2525">
        <f>(sensor_data[[#This Row],[Energy Consumption]]-AVERAGE(sensor_data[Energy Consumption]))/_xlfn.STDEV.P(sensor_data[Energy Consumption])</f>
        <v>-6.2228491636702847E-2</v>
      </c>
      <c r="P2525" t="str">
        <f>IF(ABS(sensor_data[[#This Row],[z_zcore]])&gt;3, "Outlier", "Normal")</f>
        <v>Normal</v>
      </c>
      <c r="Q2525">
        <f>AVERAGEIF(sensor_data[Unit ID], sensor_data[[#This Row],[Unit ID]], sensor_data[EC])</f>
        <v>15.285789473684211</v>
      </c>
      <c r="R2525">
        <f>IF(ISBLANK(sensor_data[[#This Row],[EC]]), sensor_data[[#This Row],[average]], sensor_data[[#This Row],[EC]])</f>
        <v>16.05</v>
      </c>
      <c r="S2525" t="str">
        <f>IF(sensor_data[[#This Row],[Filled Energy Consumption]]&gt;AVERAGE(sensor_data[Filled Energy Consumption]), "High", "Low")</f>
        <v>Low</v>
      </c>
      <c r="T2525" t="s">
        <v>27</v>
      </c>
      <c r="U2525" t="b">
        <v>1</v>
      </c>
      <c r="V2525">
        <v>18</v>
      </c>
      <c r="W2525">
        <v>1</v>
      </c>
      <c r="X2525" t="s">
        <v>14</v>
      </c>
    </row>
    <row r="2526" spans="1:24" x14ac:dyDescent="0.3">
      <c r="A2526" s="1">
        <v>45436.686550925922</v>
      </c>
      <c r="B2526" s="1" t="str">
        <f>TEXT(sensor_data[[#This Row],[Timestamp]], "MMMM")</f>
        <v>May</v>
      </c>
      <c r="C25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26" s="2">
        <f>MONTH(sensor_data[[#This Row],[Timestamp]])</f>
        <v>5</v>
      </c>
      <c r="E2526" s="2">
        <f>DAY(sensor_data[[#This Row],[Timestamp]])</f>
        <v>24</v>
      </c>
      <c r="F2526" t="s">
        <v>617</v>
      </c>
      <c r="H2526">
        <v>60.1</v>
      </c>
      <c r="I2526">
        <v>46.2</v>
      </c>
      <c r="J2526" t="b">
        <v>0</v>
      </c>
      <c r="K2526">
        <v>1</v>
      </c>
      <c r="L2526" t="str">
        <f>IF(sensor_data[[#This Row],[HVAC Setting]]&lt;=2, "Low", IF(sensor_data[[#This Row],[HVAC Setting]]=3, "Normal", "High"))</f>
        <v>Low</v>
      </c>
      <c r="M2526">
        <v>6</v>
      </c>
      <c r="N2526">
        <v>6</v>
      </c>
      <c r="O2526">
        <f>(sensor_data[[#This Row],[Energy Consumption]]-AVERAGE(sensor_data[Energy Consumption]))/_xlfn.STDEV.P(sensor_data[Energy Consumption])</f>
        <v>-0.17909308767204782</v>
      </c>
      <c r="P2526" t="str">
        <f>IF(ABS(sensor_data[[#This Row],[z_zcore]])&gt;3, "Outlier", "Normal")</f>
        <v>Normal</v>
      </c>
      <c r="Q2526">
        <f>AVERAGEIF(sensor_data[Unit ID], sensor_data[[#This Row],[Unit ID]], sensor_data[EC])</f>
        <v>15.285789473684211</v>
      </c>
      <c r="R2526">
        <f>IF(ISBLANK(sensor_data[[#This Row],[EC]]), sensor_data[[#This Row],[average]], sensor_data[[#This Row],[EC]])</f>
        <v>6</v>
      </c>
      <c r="S2526" t="str">
        <f>IF(sensor_data[[#This Row],[Filled Energy Consumption]]&gt;AVERAGE(sensor_data[Filled Energy Consumption]), "High", "Low")</f>
        <v>Low</v>
      </c>
      <c r="T2526" t="s">
        <v>420</v>
      </c>
      <c r="U2526" t="b">
        <v>0</v>
      </c>
      <c r="V2526">
        <v>6</v>
      </c>
      <c r="W2526">
        <v>0</v>
      </c>
      <c r="X2526" t="s">
        <v>19</v>
      </c>
    </row>
    <row r="2527" spans="1:24" x14ac:dyDescent="0.3">
      <c r="A2527" s="1">
        <v>45607.691145833334</v>
      </c>
      <c r="B2527" s="1" t="str">
        <f>TEXT(sensor_data[[#This Row],[Timestamp]], "MMMM")</f>
        <v>November</v>
      </c>
      <c r="C25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27" s="2">
        <f>MONTH(sensor_data[[#This Row],[Timestamp]])</f>
        <v>11</v>
      </c>
      <c r="E2527" s="2">
        <f>DAY(sensor_data[[#This Row],[Timestamp]])</f>
        <v>11</v>
      </c>
      <c r="F2527" t="s">
        <v>617</v>
      </c>
      <c r="H2527">
        <v>68.8</v>
      </c>
      <c r="I2527">
        <v>48.5</v>
      </c>
      <c r="J2527" t="b">
        <v>1</v>
      </c>
      <c r="K2527">
        <v>3</v>
      </c>
      <c r="L2527" t="str">
        <f>IF(sensor_data[[#This Row],[HVAC Setting]]&lt;=2, "Low", IF(sensor_data[[#This Row],[HVAC Setting]]=3, "Normal", "High"))</f>
        <v>Normal</v>
      </c>
      <c r="M2527">
        <v>17.7</v>
      </c>
      <c r="N2527">
        <v>17.7</v>
      </c>
      <c r="O2527">
        <f>(sensor_data[[#This Row],[Energy Consumption]]-AVERAGE(sensor_data[Energy Consumption]))/_xlfn.STDEV.P(sensor_data[Energy Consumption])</f>
        <v>-4.3041766914482048E-2</v>
      </c>
      <c r="P2527" t="str">
        <f>IF(ABS(sensor_data[[#This Row],[z_zcore]])&gt;3, "Outlier", "Normal")</f>
        <v>Normal</v>
      </c>
      <c r="Q2527">
        <f>AVERAGEIF(sensor_data[Unit ID], sensor_data[[#This Row],[Unit ID]], sensor_data[EC])</f>
        <v>15.285789473684211</v>
      </c>
      <c r="R2527">
        <f>IF(ISBLANK(sensor_data[[#This Row],[EC]]), sensor_data[[#This Row],[average]], sensor_data[[#This Row],[EC]])</f>
        <v>17.7</v>
      </c>
      <c r="S2527" t="str">
        <f>IF(sensor_data[[#This Row],[Filled Energy Consumption]]&gt;AVERAGE(sensor_data[Filled Energy Consumption]), "High", "Low")</f>
        <v>Low</v>
      </c>
      <c r="T2527" t="s">
        <v>187</v>
      </c>
      <c r="U2527" t="b">
        <v>1</v>
      </c>
      <c r="V2527">
        <v>1</v>
      </c>
      <c r="W2527">
        <v>0</v>
      </c>
      <c r="X2527" t="s">
        <v>14</v>
      </c>
    </row>
    <row r="2528" spans="1:24" x14ac:dyDescent="0.3">
      <c r="A2528" s="1">
        <v>45530.869814814818</v>
      </c>
      <c r="B2528" s="1" t="str">
        <f>TEXT(sensor_data[[#This Row],[Timestamp]], "MMMM")</f>
        <v>August</v>
      </c>
      <c r="C25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28" s="2">
        <f>MONTH(sensor_data[[#This Row],[Timestamp]])</f>
        <v>8</v>
      </c>
      <c r="E2528" s="2">
        <f>DAY(sensor_data[[#This Row],[Timestamp]])</f>
        <v>26</v>
      </c>
      <c r="F2528" t="s">
        <v>617</v>
      </c>
      <c r="H2528">
        <v>86.5</v>
      </c>
      <c r="I2528">
        <v>50.7</v>
      </c>
      <c r="J2528" t="b">
        <v>0</v>
      </c>
      <c r="K2528">
        <v>4</v>
      </c>
      <c r="L2528" t="str">
        <f>IF(sensor_data[[#This Row],[HVAC Setting]]&lt;=2, "Low", IF(sensor_data[[#This Row],[HVAC Setting]]=3, "Normal", "High"))</f>
        <v>High</v>
      </c>
      <c r="M2528">
        <v>24.2</v>
      </c>
      <c r="N2528">
        <v>24.2</v>
      </c>
      <c r="O2528">
        <f>(sensor_data[[#This Row],[Energy Consumption]]-AVERAGE(sensor_data[Energy Consumption]))/_xlfn.STDEV.P(sensor_data[Energy Consumption])</f>
        <v>3.2542300173054498E-2</v>
      </c>
      <c r="P2528" t="str">
        <f>IF(ABS(sensor_data[[#This Row],[z_zcore]])&gt;3, "Outlier", "Normal")</f>
        <v>Normal</v>
      </c>
      <c r="Q2528">
        <f>AVERAGEIF(sensor_data[Unit ID], sensor_data[[#This Row],[Unit ID]], sensor_data[EC])</f>
        <v>15.285789473684211</v>
      </c>
      <c r="R2528">
        <f>IF(ISBLANK(sensor_data[[#This Row],[EC]]), sensor_data[[#This Row],[average]], sensor_data[[#This Row],[EC]])</f>
        <v>24.2</v>
      </c>
      <c r="S2528" t="str">
        <f>IF(sensor_data[[#This Row],[Filled Energy Consumption]]&gt;AVERAGE(sensor_data[Filled Energy Consumption]), "High", "Low")</f>
        <v>High</v>
      </c>
      <c r="T2528" t="s">
        <v>483</v>
      </c>
      <c r="U2528" t="b">
        <v>0</v>
      </c>
      <c r="V2528">
        <v>24</v>
      </c>
      <c r="W2528">
        <v>1</v>
      </c>
      <c r="X2528" t="s">
        <v>19</v>
      </c>
    </row>
    <row r="2529" spans="1:24" x14ac:dyDescent="0.3">
      <c r="A2529" s="1">
        <v>45361.896539351852</v>
      </c>
      <c r="B2529" s="1" t="str">
        <f>TEXT(sensor_data[[#This Row],[Timestamp]], "MMMM")</f>
        <v>March</v>
      </c>
      <c r="C25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29" s="2">
        <f>MONTH(sensor_data[[#This Row],[Timestamp]])</f>
        <v>3</v>
      </c>
      <c r="E2529" s="2">
        <f>DAY(sensor_data[[#This Row],[Timestamp]])</f>
        <v>10</v>
      </c>
      <c r="F2529" t="s">
        <v>617</v>
      </c>
      <c r="H2529">
        <v>70.599999999999994</v>
      </c>
      <c r="I2529">
        <v>30.4</v>
      </c>
      <c r="J2529" t="b">
        <v>1</v>
      </c>
      <c r="K2529">
        <v>4.5</v>
      </c>
      <c r="L2529" t="str">
        <f>IF(sensor_data[[#This Row],[HVAC Setting]]&lt;=2, "Low", IF(sensor_data[[#This Row],[HVAC Setting]]=3, "Normal", "High"))</f>
        <v>High</v>
      </c>
      <c r="M2529">
        <v>26.6</v>
      </c>
      <c r="N2529">
        <v>26.6</v>
      </c>
      <c r="O2529">
        <f>(sensor_data[[#This Row],[Energy Consumption]]-AVERAGE(sensor_data[Energy Consumption]))/_xlfn.STDEV.P(sensor_data[Energy Consumption])</f>
        <v>6.0450263405375709E-2</v>
      </c>
      <c r="P2529" t="str">
        <f>IF(ABS(sensor_data[[#This Row],[z_zcore]])&gt;3, "Outlier", "Normal")</f>
        <v>Normal</v>
      </c>
      <c r="Q2529">
        <f>AVERAGEIF(sensor_data[Unit ID], sensor_data[[#This Row],[Unit ID]], sensor_data[EC])</f>
        <v>15.285789473684211</v>
      </c>
      <c r="R2529">
        <f>IF(ISBLANK(sensor_data[[#This Row],[EC]]), sensor_data[[#This Row],[average]], sensor_data[[#This Row],[EC]])</f>
        <v>26.6</v>
      </c>
      <c r="S2529" t="str">
        <f>IF(sensor_data[[#This Row],[Filled Energy Consumption]]&gt;AVERAGE(sensor_data[Filled Energy Consumption]), "High", "Low")</f>
        <v>High</v>
      </c>
      <c r="T2529" t="s">
        <v>521</v>
      </c>
      <c r="U2529" t="b">
        <v>1</v>
      </c>
      <c r="V2529">
        <v>20</v>
      </c>
      <c r="W2529">
        <v>1</v>
      </c>
      <c r="X2529" t="s">
        <v>14</v>
      </c>
    </row>
    <row r="2530" spans="1:24" x14ac:dyDescent="0.3">
      <c r="A2530" s="1">
        <v>45422.056585648148</v>
      </c>
      <c r="B2530" s="1" t="str">
        <f>TEXT(sensor_data[[#This Row],[Timestamp]], "MMMM")</f>
        <v>May</v>
      </c>
      <c r="C25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30" s="2">
        <f>MONTH(sensor_data[[#This Row],[Timestamp]])</f>
        <v>5</v>
      </c>
      <c r="E2530" s="2">
        <f>DAY(sensor_data[[#This Row],[Timestamp]])</f>
        <v>10</v>
      </c>
      <c r="F2530" t="s">
        <v>617</v>
      </c>
      <c r="H2530">
        <v>65.900000000000006</v>
      </c>
      <c r="I2530">
        <v>58.6</v>
      </c>
      <c r="J2530" t="b">
        <v>1</v>
      </c>
      <c r="K2530">
        <v>2</v>
      </c>
      <c r="L2530" t="str">
        <f>IF(sensor_data[[#This Row],[HVAC Setting]]&lt;=2, "Low", IF(sensor_data[[#This Row],[HVAC Setting]]=3, "Normal", "High"))</f>
        <v>Low</v>
      </c>
      <c r="M2530">
        <v>11</v>
      </c>
      <c r="N2530">
        <v>11</v>
      </c>
      <c r="O2530">
        <f>(sensor_data[[#This Row],[Energy Consumption]]-AVERAGE(sensor_data[Energy Consumption]))/_xlfn.STDEV.P(sensor_data[Energy Consumption])</f>
        <v>-0.12095149760471202</v>
      </c>
      <c r="P2530" t="str">
        <f>IF(ABS(sensor_data[[#This Row],[z_zcore]])&gt;3, "Outlier", "Normal")</f>
        <v>Normal</v>
      </c>
      <c r="Q2530">
        <f>AVERAGEIF(sensor_data[Unit ID], sensor_data[[#This Row],[Unit ID]], sensor_data[EC])</f>
        <v>15.285789473684211</v>
      </c>
      <c r="R2530">
        <f>IF(ISBLANK(sensor_data[[#This Row],[EC]]), sensor_data[[#This Row],[average]], sensor_data[[#This Row],[EC]])</f>
        <v>11</v>
      </c>
      <c r="S2530" t="str">
        <f>IF(sensor_data[[#This Row],[Filled Energy Consumption]]&gt;AVERAGE(sensor_data[Filled Energy Consumption]), "High", "Low")</f>
        <v>Low</v>
      </c>
      <c r="T2530" t="s">
        <v>107</v>
      </c>
      <c r="U2530" t="b">
        <v>1</v>
      </c>
      <c r="V2530">
        <v>16</v>
      </c>
      <c r="W2530">
        <v>1</v>
      </c>
      <c r="X2530" t="s">
        <v>17</v>
      </c>
    </row>
    <row r="2531" spans="1:24" x14ac:dyDescent="0.3">
      <c r="A2531" s="1">
        <v>45598.251203703701</v>
      </c>
      <c r="B2531" s="1" t="str">
        <f>TEXT(sensor_data[[#This Row],[Timestamp]], "MMMM")</f>
        <v>November</v>
      </c>
      <c r="C25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31" s="2">
        <f>MONTH(sensor_data[[#This Row],[Timestamp]])</f>
        <v>11</v>
      </c>
      <c r="E2531" s="2">
        <f>DAY(sensor_data[[#This Row],[Timestamp]])</f>
        <v>2</v>
      </c>
      <c r="F2531" t="s">
        <v>617</v>
      </c>
      <c r="H2531">
        <v>61.9</v>
      </c>
      <c r="I2531">
        <v>45.3</v>
      </c>
      <c r="J2531" t="b">
        <v>1</v>
      </c>
      <c r="K2531">
        <v>2.5</v>
      </c>
      <c r="L2531" t="str">
        <f>IF(sensor_data[[#This Row],[HVAC Setting]]&lt;=2, "Low", IF(sensor_data[[#This Row],[HVAC Setting]]=3, "Normal", "High"))</f>
        <v>High</v>
      </c>
      <c r="M2531">
        <v>15.6</v>
      </c>
      <c r="N2531">
        <v>15.6</v>
      </c>
      <c r="O2531">
        <f>(sensor_data[[#This Row],[Energy Consumption]]-AVERAGE(sensor_data[Energy Consumption]))/_xlfn.STDEV.P(sensor_data[Energy Consumption])</f>
        <v>-6.7461234742763082E-2</v>
      </c>
      <c r="P2531" t="str">
        <f>IF(ABS(sensor_data[[#This Row],[z_zcore]])&gt;3, "Outlier", "Normal")</f>
        <v>Normal</v>
      </c>
      <c r="Q2531">
        <f>AVERAGEIF(sensor_data[Unit ID], sensor_data[[#This Row],[Unit ID]], sensor_data[EC])</f>
        <v>15.285789473684211</v>
      </c>
      <c r="R2531">
        <f>IF(ISBLANK(sensor_data[[#This Row],[EC]]), sensor_data[[#This Row],[average]], sensor_data[[#This Row],[EC]])</f>
        <v>15.6</v>
      </c>
      <c r="S2531" t="str">
        <f>IF(sensor_data[[#This Row],[Filled Energy Consumption]]&gt;AVERAGE(sensor_data[Filled Energy Consumption]), "High", "Low")</f>
        <v>Low</v>
      </c>
      <c r="T2531" t="s">
        <v>244</v>
      </c>
      <c r="U2531" t="b">
        <v>1</v>
      </c>
      <c r="V2531">
        <v>20</v>
      </c>
      <c r="W2531">
        <v>1</v>
      </c>
      <c r="X2531" t="s">
        <v>14</v>
      </c>
    </row>
    <row r="2532" spans="1:24" x14ac:dyDescent="0.3">
      <c r="A2532" s="1">
        <v>45608.336631944447</v>
      </c>
      <c r="B2532" s="1" t="str">
        <f>TEXT(sensor_data[[#This Row],[Timestamp]], "MMMM")</f>
        <v>November</v>
      </c>
      <c r="C25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32" s="2">
        <f>MONTH(sensor_data[[#This Row],[Timestamp]])</f>
        <v>11</v>
      </c>
      <c r="E2532" s="2">
        <f>DAY(sensor_data[[#This Row],[Timestamp]])</f>
        <v>12</v>
      </c>
      <c r="F2532" t="s">
        <v>617</v>
      </c>
      <c r="H2532">
        <v>67.2</v>
      </c>
      <c r="I2532">
        <v>51.1</v>
      </c>
      <c r="J2532" t="b">
        <v>0</v>
      </c>
      <c r="K2532">
        <v>1</v>
      </c>
      <c r="L2532" t="str">
        <f>IF(sensor_data[[#This Row],[HVAC Setting]]&lt;=2, "Low", IF(sensor_data[[#This Row],[HVAC Setting]]=3, "Normal", "High"))</f>
        <v>Low</v>
      </c>
      <c r="M2532">
        <v>6</v>
      </c>
      <c r="N2532">
        <v>6</v>
      </c>
      <c r="O2532">
        <f>(sensor_data[[#This Row],[Energy Consumption]]-AVERAGE(sensor_data[Energy Consumption]))/_xlfn.STDEV.P(sensor_data[Energy Consumption])</f>
        <v>-0.17909308767204782</v>
      </c>
      <c r="P2532" t="str">
        <f>IF(ABS(sensor_data[[#This Row],[z_zcore]])&gt;3, "Outlier", "Normal")</f>
        <v>Normal</v>
      </c>
      <c r="Q2532">
        <f>AVERAGEIF(sensor_data[Unit ID], sensor_data[[#This Row],[Unit ID]], sensor_data[EC])</f>
        <v>15.285789473684211</v>
      </c>
      <c r="R2532">
        <f>IF(ISBLANK(sensor_data[[#This Row],[EC]]), sensor_data[[#This Row],[average]], sensor_data[[#This Row],[EC]])</f>
        <v>6</v>
      </c>
      <c r="S2532" t="str">
        <f>IF(sensor_data[[#This Row],[Filled Energy Consumption]]&gt;AVERAGE(sensor_data[Filled Energy Consumption]), "High", "Low")</f>
        <v>Low</v>
      </c>
      <c r="T2532" t="s">
        <v>210</v>
      </c>
      <c r="U2532" t="b">
        <v>0</v>
      </c>
      <c r="V2532">
        <v>7</v>
      </c>
      <c r="W2532">
        <v>0</v>
      </c>
      <c r="X2532" t="s">
        <v>19</v>
      </c>
    </row>
    <row r="2533" spans="1:24" x14ac:dyDescent="0.3">
      <c r="A2533" s="1">
        <v>45471.612488425926</v>
      </c>
      <c r="B2533" s="1" t="str">
        <f>TEXT(sensor_data[[#This Row],[Timestamp]], "MMMM")</f>
        <v>June</v>
      </c>
      <c r="C25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33" s="2">
        <f>MONTH(sensor_data[[#This Row],[Timestamp]])</f>
        <v>6</v>
      </c>
      <c r="E2533" s="2">
        <f>DAY(sensor_data[[#This Row],[Timestamp]])</f>
        <v>28</v>
      </c>
      <c r="F2533" t="s">
        <v>617</v>
      </c>
      <c r="H2533">
        <v>90.1</v>
      </c>
      <c r="I2533">
        <v>54.6</v>
      </c>
      <c r="J2533" t="b">
        <v>0</v>
      </c>
      <c r="K2533">
        <v>3</v>
      </c>
      <c r="L2533" t="str">
        <f>IF(sensor_data[[#This Row],[HVAC Setting]]&lt;=2, "Low", IF(sensor_data[[#This Row],[HVAC Setting]]=3, "Normal", "High"))</f>
        <v>Normal</v>
      </c>
      <c r="M2533">
        <v>17</v>
      </c>
      <c r="N2533">
        <v>17</v>
      </c>
      <c r="O2533">
        <f>(sensor_data[[#This Row],[Energy Consumption]]-AVERAGE(sensor_data[Energy Consumption]))/_xlfn.STDEV.P(sensor_data[Energy Consumption])</f>
        <v>-5.1181589523909048E-2</v>
      </c>
      <c r="P2533" t="str">
        <f>IF(ABS(sensor_data[[#This Row],[z_zcore]])&gt;3, "Outlier", "Normal")</f>
        <v>Normal</v>
      </c>
      <c r="Q2533">
        <f>AVERAGEIF(sensor_data[Unit ID], sensor_data[[#This Row],[Unit ID]], sensor_data[EC])</f>
        <v>15.285789473684211</v>
      </c>
      <c r="R2533">
        <f>IF(ISBLANK(sensor_data[[#This Row],[EC]]), sensor_data[[#This Row],[average]], sensor_data[[#This Row],[EC]])</f>
        <v>17</v>
      </c>
      <c r="S2533" t="str">
        <f>IF(sensor_data[[#This Row],[Filled Energy Consumption]]&gt;AVERAGE(sensor_data[Filled Energy Consumption]), "High", "Low")</f>
        <v>Low</v>
      </c>
      <c r="T2533" t="s">
        <v>304</v>
      </c>
      <c r="U2533" t="b">
        <v>0</v>
      </c>
      <c r="V2533">
        <v>4</v>
      </c>
      <c r="W2533">
        <v>0</v>
      </c>
      <c r="X2533" t="s">
        <v>19</v>
      </c>
    </row>
    <row r="2534" spans="1:24" x14ac:dyDescent="0.3">
      <c r="A2534" s="1">
        <v>45577.969826388886</v>
      </c>
      <c r="B2534" s="1" t="str">
        <f>TEXT(sensor_data[[#This Row],[Timestamp]], "MMMM")</f>
        <v>October</v>
      </c>
      <c r="C25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34" s="2">
        <f>MONTH(sensor_data[[#This Row],[Timestamp]])</f>
        <v>10</v>
      </c>
      <c r="E2534" s="2">
        <f>DAY(sensor_data[[#This Row],[Timestamp]])</f>
        <v>12</v>
      </c>
      <c r="F2534" t="s">
        <v>617</v>
      </c>
      <c r="H2534">
        <v>70.900000000000006</v>
      </c>
      <c r="I2534">
        <v>45.9</v>
      </c>
      <c r="J2534" t="b">
        <v>1</v>
      </c>
      <c r="K2534">
        <v>2.5</v>
      </c>
      <c r="L2534" t="str">
        <f>IF(sensor_data[[#This Row],[HVAC Setting]]&lt;=2, "Low", IF(sensor_data[[#This Row],[HVAC Setting]]=3, "Normal", "High"))</f>
        <v>High</v>
      </c>
      <c r="O2534">
        <f>(sensor_data[[#This Row],[Energy Consumption]]-AVERAGE(sensor_data[Energy Consumption]))/_xlfn.STDEV.P(sensor_data[Energy Consumption])</f>
        <v>-0.24886299575285079</v>
      </c>
      <c r="P2534" t="str">
        <f>IF(ABS(sensor_data[[#This Row],[z_zcore]])&gt;3, "Outlier", "Normal")</f>
        <v>Normal</v>
      </c>
      <c r="Q2534">
        <f>AVERAGEIF(sensor_data[Unit ID], sensor_data[[#This Row],[Unit ID]], sensor_data[EC])</f>
        <v>15.285789473684211</v>
      </c>
      <c r="R2534">
        <f>IF(ISBLANK(sensor_data[[#This Row],[EC]]), sensor_data[[#This Row],[average]], sensor_data[[#This Row],[EC]])</f>
        <v>15.285789473684211</v>
      </c>
      <c r="S2534" t="str">
        <f>IF(sensor_data[[#This Row],[Filled Energy Consumption]]&gt;AVERAGE(sensor_data[Filled Energy Consumption]), "High", "Low")</f>
        <v>Low</v>
      </c>
      <c r="T2534" t="s">
        <v>384</v>
      </c>
      <c r="U2534" t="b">
        <v>1</v>
      </c>
      <c r="V2534">
        <v>5</v>
      </c>
      <c r="W2534">
        <v>1</v>
      </c>
      <c r="X2534" t="s">
        <v>17</v>
      </c>
    </row>
    <row r="2535" spans="1:24" x14ac:dyDescent="0.3">
      <c r="A2535" s="1">
        <v>45419.398634259262</v>
      </c>
      <c r="B2535" s="1" t="str">
        <f>TEXT(sensor_data[[#This Row],[Timestamp]], "MMMM")</f>
        <v>May</v>
      </c>
      <c r="C25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35" s="2">
        <f>MONTH(sensor_data[[#This Row],[Timestamp]])</f>
        <v>5</v>
      </c>
      <c r="E2535" s="2">
        <f>DAY(sensor_data[[#This Row],[Timestamp]])</f>
        <v>7</v>
      </c>
      <c r="F2535" t="s">
        <v>617</v>
      </c>
      <c r="H2535">
        <v>78.400000000000006</v>
      </c>
      <c r="I2535">
        <v>42.7</v>
      </c>
      <c r="J2535" t="b">
        <v>0</v>
      </c>
      <c r="K2535">
        <v>3</v>
      </c>
      <c r="L2535" t="str">
        <f>IF(sensor_data[[#This Row],[HVAC Setting]]&lt;=2, "Low", IF(sensor_data[[#This Row],[HVAC Setting]]=3, "Normal", "High"))</f>
        <v>Normal</v>
      </c>
      <c r="M2535">
        <v>16</v>
      </c>
      <c r="N2535">
        <v>16</v>
      </c>
      <c r="O2535">
        <f>(sensor_data[[#This Row],[Energy Consumption]]-AVERAGE(sensor_data[Energy Consumption]))/_xlfn.STDEV.P(sensor_data[Energy Consumption])</f>
        <v>-6.2809907537376211E-2</v>
      </c>
      <c r="P2535" t="str">
        <f>IF(ABS(sensor_data[[#This Row],[z_zcore]])&gt;3, "Outlier", "Normal")</f>
        <v>Normal</v>
      </c>
      <c r="Q2535">
        <f>AVERAGEIF(sensor_data[Unit ID], sensor_data[[#This Row],[Unit ID]], sensor_data[EC])</f>
        <v>15.285789473684211</v>
      </c>
      <c r="R2535">
        <f>IF(ISBLANK(sensor_data[[#This Row],[EC]]), sensor_data[[#This Row],[average]], sensor_data[[#This Row],[EC]])</f>
        <v>16</v>
      </c>
      <c r="S2535" t="str">
        <f>IF(sensor_data[[#This Row],[Filled Energy Consumption]]&gt;AVERAGE(sensor_data[Filled Energy Consumption]), "High", "Low")</f>
        <v>Low</v>
      </c>
      <c r="T2535" t="s">
        <v>31</v>
      </c>
      <c r="U2535" t="b">
        <v>0</v>
      </c>
      <c r="V2535">
        <v>8</v>
      </c>
      <c r="W2535">
        <v>0</v>
      </c>
      <c r="X2535" t="s">
        <v>19</v>
      </c>
    </row>
    <row r="2536" spans="1:24" x14ac:dyDescent="0.3">
      <c r="A2536" s="1">
        <v>45641.192349537036</v>
      </c>
      <c r="B2536" s="1" t="str">
        <f>TEXT(sensor_data[[#This Row],[Timestamp]], "MMMM")</f>
        <v>December</v>
      </c>
      <c r="C25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36" s="2">
        <f>MONTH(sensor_data[[#This Row],[Timestamp]])</f>
        <v>12</v>
      </c>
      <c r="E2536" s="2">
        <f>DAY(sensor_data[[#This Row],[Timestamp]])</f>
        <v>15</v>
      </c>
      <c r="F2536" t="s">
        <v>617</v>
      </c>
      <c r="H2536">
        <v>39.799999999999997</v>
      </c>
      <c r="I2536">
        <v>39.4</v>
      </c>
      <c r="J2536" t="b">
        <v>1</v>
      </c>
      <c r="K2536">
        <v>4.5</v>
      </c>
      <c r="L2536" t="str">
        <f>IF(sensor_data[[#This Row],[HVAC Setting]]&lt;=2, "Low", IF(sensor_data[[#This Row],[HVAC Setting]]=3, "Normal", "High"))</f>
        <v>High</v>
      </c>
      <c r="M2536">
        <v>27.05</v>
      </c>
      <c r="N2536">
        <v>27.05</v>
      </c>
      <c r="O2536">
        <f>(sensor_data[[#This Row],[Energy Consumption]]-AVERAGE(sensor_data[Energy Consumption]))/_xlfn.STDEV.P(sensor_data[Energy Consumption])</f>
        <v>6.5683006511435924E-2</v>
      </c>
      <c r="P2536" t="str">
        <f>IF(ABS(sensor_data[[#This Row],[z_zcore]])&gt;3, "Outlier", "Normal")</f>
        <v>Normal</v>
      </c>
      <c r="Q2536">
        <f>AVERAGEIF(sensor_data[Unit ID], sensor_data[[#This Row],[Unit ID]], sensor_data[EC])</f>
        <v>15.285789473684211</v>
      </c>
      <c r="R2536">
        <f>IF(ISBLANK(sensor_data[[#This Row],[EC]]), sensor_data[[#This Row],[average]], sensor_data[[#This Row],[EC]])</f>
        <v>27.05</v>
      </c>
      <c r="S2536" t="str">
        <f>IF(sensor_data[[#This Row],[Filled Energy Consumption]]&gt;AVERAGE(sensor_data[Filled Energy Consumption]), "High", "Low")</f>
        <v>High</v>
      </c>
      <c r="T2536" t="s">
        <v>233</v>
      </c>
      <c r="U2536" t="b">
        <v>1</v>
      </c>
      <c r="V2536">
        <v>23</v>
      </c>
      <c r="W2536">
        <v>1</v>
      </c>
      <c r="X2536" t="s">
        <v>17</v>
      </c>
    </row>
    <row r="2537" spans="1:24" x14ac:dyDescent="0.3">
      <c r="A2537" s="1">
        <v>45607.352789351855</v>
      </c>
      <c r="B2537" s="1" t="str">
        <f>TEXT(sensor_data[[#This Row],[Timestamp]], "MMMM")</f>
        <v>November</v>
      </c>
      <c r="C25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37" s="2">
        <f>MONTH(sensor_data[[#This Row],[Timestamp]])</f>
        <v>11</v>
      </c>
      <c r="E2537" s="2">
        <f>DAY(sensor_data[[#This Row],[Timestamp]])</f>
        <v>11</v>
      </c>
      <c r="F2537" t="s">
        <v>617</v>
      </c>
      <c r="H2537">
        <v>80.5</v>
      </c>
      <c r="I2537">
        <v>53.5</v>
      </c>
      <c r="J2537" t="b">
        <v>1</v>
      </c>
      <c r="K2537">
        <v>3</v>
      </c>
      <c r="L2537" t="str">
        <f>IF(sensor_data[[#This Row],[HVAC Setting]]&lt;=2, "Low", IF(sensor_data[[#This Row],[HVAC Setting]]=3, "Normal", "High"))</f>
        <v>Normal</v>
      </c>
      <c r="M2537">
        <v>17.54</v>
      </c>
      <c r="N2537">
        <v>17.54</v>
      </c>
      <c r="O2537">
        <f>(sensor_data[[#This Row],[Energy Consumption]]-AVERAGE(sensor_data[Energy Consumption]))/_xlfn.STDEV.P(sensor_data[Energy Consumption])</f>
        <v>-4.4902297796636792E-2</v>
      </c>
      <c r="P2537" t="str">
        <f>IF(ABS(sensor_data[[#This Row],[z_zcore]])&gt;3, "Outlier", "Normal")</f>
        <v>Normal</v>
      </c>
      <c r="Q2537">
        <f>AVERAGEIF(sensor_data[Unit ID], sensor_data[[#This Row],[Unit ID]], sensor_data[EC])</f>
        <v>15.285789473684211</v>
      </c>
      <c r="R2537">
        <f>IF(ISBLANK(sensor_data[[#This Row],[EC]]), sensor_data[[#This Row],[average]], sensor_data[[#This Row],[EC]])</f>
        <v>17.54</v>
      </c>
      <c r="S2537" t="str">
        <f>IF(sensor_data[[#This Row],[Filled Energy Consumption]]&gt;AVERAGE(sensor_data[Filled Energy Consumption]), "High", "Low")</f>
        <v>Low</v>
      </c>
      <c r="T2537" t="s">
        <v>233</v>
      </c>
      <c r="U2537" t="b">
        <v>1</v>
      </c>
      <c r="V2537">
        <v>9</v>
      </c>
      <c r="W2537">
        <v>1</v>
      </c>
      <c r="X2537" t="s">
        <v>17</v>
      </c>
    </row>
    <row r="2538" spans="1:24" x14ac:dyDescent="0.3">
      <c r="A2538" s="1">
        <v>45390.323472222219</v>
      </c>
      <c r="B2538" s="1" t="str">
        <f>TEXT(sensor_data[[#This Row],[Timestamp]], "MMMM")</f>
        <v>April</v>
      </c>
      <c r="C25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38" s="2">
        <f>MONTH(sensor_data[[#This Row],[Timestamp]])</f>
        <v>4</v>
      </c>
      <c r="E2538" s="2">
        <f>DAY(sensor_data[[#This Row],[Timestamp]])</f>
        <v>8</v>
      </c>
      <c r="F2538" t="s">
        <v>617</v>
      </c>
      <c r="H2538">
        <v>60.3</v>
      </c>
      <c r="I2538">
        <v>31.1</v>
      </c>
      <c r="J2538" t="b">
        <v>0</v>
      </c>
      <c r="K2538">
        <v>1</v>
      </c>
      <c r="L2538" t="str">
        <f>IF(sensor_data[[#This Row],[HVAC Setting]]&lt;=2, "Low", IF(sensor_data[[#This Row],[HVAC Setting]]=3, "Normal", "High"))</f>
        <v>Low</v>
      </c>
      <c r="M2538">
        <v>6</v>
      </c>
      <c r="N2538">
        <v>6</v>
      </c>
      <c r="O2538">
        <f>(sensor_data[[#This Row],[Energy Consumption]]-AVERAGE(sensor_data[Energy Consumption]))/_xlfn.STDEV.P(sensor_data[Energy Consumption])</f>
        <v>-0.17909308767204782</v>
      </c>
      <c r="P2538" t="str">
        <f>IF(ABS(sensor_data[[#This Row],[z_zcore]])&gt;3, "Outlier", "Normal")</f>
        <v>Normal</v>
      </c>
      <c r="Q2538">
        <f>AVERAGEIF(sensor_data[Unit ID], sensor_data[[#This Row],[Unit ID]], sensor_data[EC])</f>
        <v>15.285789473684211</v>
      </c>
      <c r="R2538">
        <f>IF(ISBLANK(sensor_data[[#This Row],[EC]]), sensor_data[[#This Row],[average]], sensor_data[[#This Row],[EC]])</f>
        <v>6</v>
      </c>
      <c r="S2538" t="str">
        <f>IF(sensor_data[[#This Row],[Filled Energy Consumption]]&gt;AVERAGE(sensor_data[Filled Energy Consumption]), "High", "Low")</f>
        <v>Low</v>
      </c>
      <c r="T2538" t="s">
        <v>341</v>
      </c>
      <c r="U2538" t="b">
        <v>0</v>
      </c>
      <c r="V2538">
        <v>11</v>
      </c>
      <c r="W2538">
        <v>0</v>
      </c>
      <c r="X2538" t="s">
        <v>14</v>
      </c>
    </row>
    <row r="2539" spans="1:24" x14ac:dyDescent="0.3">
      <c r="A2539" s="1">
        <v>45432.85864583333</v>
      </c>
      <c r="B2539" s="1" t="str">
        <f>TEXT(sensor_data[[#This Row],[Timestamp]], "MMMM")</f>
        <v>May</v>
      </c>
      <c r="C25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39" s="2">
        <f>MONTH(sensor_data[[#This Row],[Timestamp]])</f>
        <v>5</v>
      </c>
      <c r="E2539" s="2">
        <f>DAY(sensor_data[[#This Row],[Timestamp]])</f>
        <v>20</v>
      </c>
      <c r="F2539" t="s">
        <v>617</v>
      </c>
      <c r="H2539">
        <v>78.400000000000006</v>
      </c>
      <c r="I2539">
        <v>36.4</v>
      </c>
      <c r="J2539" t="b">
        <v>1</v>
      </c>
      <c r="K2539">
        <v>4</v>
      </c>
      <c r="L2539" t="str">
        <f>IF(sensor_data[[#This Row],[HVAC Setting]]&lt;=2, "Low", IF(sensor_data[[#This Row],[HVAC Setting]]=3, "Normal", "High"))</f>
        <v>High</v>
      </c>
      <c r="M2539">
        <v>23.9</v>
      </c>
      <c r="N2539">
        <v>23.9</v>
      </c>
      <c r="O2539">
        <f>(sensor_data[[#This Row],[Energy Consumption]]-AVERAGE(sensor_data[Energy Consumption]))/_xlfn.STDEV.P(sensor_data[Energy Consumption])</f>
        <v>2.9053804769014341E-2</v>
      </c>
      <c r="P2539" t="str">
        <f>IF(ABS(sensor_data[[#This Row],[z_zcore]])&gt;3, "Outlier", "Normal")</f>
        <v>Normal</v>
      </c>
      <c r="Q2539">
        <f>AVERAGEIF(sensor_data[Unit ID], sensor_data[[#This Row],[Unit ID]], sensor_data[EC])</f>
        <v>15.285789473684211</v>
      </c>
      <c r="R2539">
        <f>IF(ISBLANK(sensor_data[[#This Row],[EC]]), sensor_data[[#This Row],[average]], sensor_data[[#This Row],[EC]])</f>
        <v>23.9</v>
      </c>
      <c r="S2539" t="str">
        <f>IF(sensor_data[[#This Row],[Filled Energy Consumption]]&gt;AVERAGE(sensor_data[Filled Energy Consumption]), "High", "Low")</f>
        <v>High</v>
      </c>
      <c r="T2539" t="s">
        <v>164</v>
      </c>
      <c r="U2539" t="b">
        <v>1</v>
      </c>
      <c r="V2539">
        <v>13</v>
      </c>
      <c r="W2539">
        <v>1</v>
      </c>
      <c r="X2539" t="s">
        <v>19</v>
      </c>
    </row>
    <row r="2540" spans="1:24" x14ac:dyDescent="0.3">
      <c r="A2540" s="1">
        <v>45313.067847222221</v>
      </c>
      <c r="B2540" s="1" t="str">
        <f>TEXT(sensor_data[[#This Row],[Timestamp]], "MMMM")</f>
        <v>January</v>
      </c>
      <c r="C25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40" s="2">
        <f>MONTH(sensor_data[[#This Row],[Timestamp]])</f>
        <v>1</v>
      </c>
      <c r="E2540" s="2">
        <f>DAY(sensor_data[[#This Row],[Timestamp]])</f>
        <v>22</v>
      </c>
      <c r="F2540" t="s">
        <v>617</v>
      </c>
      <c r="H2540">
        <v>44</v>
      </c>
      <c r="I2540">
        <v>31.5</v>
      </c>
      <c r="J2540" t="b">
        <v>0</v>
      </c>
      <c r="K2540">
        <v>1</v>
      </c>
      <c r="L2540" t="str">
        <f>IF(sensor_data[[#This Row],[HVAC Setting]]&lt;=2, "Low", IF(sensor_data[[#This Row],[HVAC Setting]]=3, "Normal", "High"))</f>
        <v>Low</v>
      </c>
      <c r="M2540">
        <v>8</v>
      </c>
      <c r="N2540">
        <v>8</v>
      </c>
      <c r="O2540">
        <f>(sensor_data[[#This Row],[Energy Consumption]]-AVERAGE(sensor_data[Energy Consumption]))/_xlfn.STDEV.P(sensor_data[Energy Consumption])</f>
        <v>-0.15583645164511351</v>
      </c>
      <c r="P2540" t="str">
        <f>IF(ABS(sensor_data[[#This Row],[z_zcore]])&gt;3, "Outlier", "Normal")</f>
        <v>Normal</v>
      </c>
      <c r="Q2540">
        <f>AVERAGEIF(sensor_data[Unit ID], sensor_data[[#This Row],[Unit ID]], sensor_data[EC])</f>
        <v>15.285789473684211</v>
      </c>
      <c r="R2540">
        <f>IF(ISBLANK(sensor_data[[#This Row],[EC]]), sensor_data[[#This Row],[average]], sensor_data[[#This Row],[EC]])</f>
        <v>8</v>
      </c>
      <c r="S2540" t="str">
        <f>IF(sensor_data[[#This Row],[Filled Energy Consumption]]&gt;AVERAGE(sensor_data[Filled Energy Consumption]), "High", "Low")</f>
        <v>Low</v>
      </c>
      <c r="T2540" t="s">
        <v>87</v>
      </c>
      <c r="U2540" t="b">
        <v>0</v>
      </c>
      <c r="V2540">
        <v>9</v>
      </c>
      <c r="W2540">
        <v>1</v>
      </c>
      <c r="X2540" t="s">
        <v>19</v>
      </c>
    </row>
    <row r="2541" spans="1:24" x14ac:dyDescent="0.3">
      <c r="A2541" s="1">
        <v>45349.811967592592</v>
      </c>
      <c r="B2541" s="1" t="str">
        <f>TEXT(sensor_data[[#This Row],[Timestamp]], "MMMM")</f>
        <v>February</v>
      </c>
      <c r="C25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41" s="2">
        <f>MONTH(sensor_data[[#This Row],[Timestamp]])</f>
        <v>2</v>
      </c>
      <c r="E2541" s="2">
        <f>DAY(sensor_data[[#This Row],[Timestamp]])</f>
        <v>27</v>
      </c>
      <c r="F2541" t="s">
        <v>617</v>
      </c>
      <c r="H2541">
        <v>53.9</v>
      </c>
      <c r="I2541">
        <v>28.4</v>
      </c>
      <c r="J2541" t="b">
        <v>0</v>
      </c>
      <c r="K2541">
        <v>4</v>
      </c>
      <c r="L2541" t="str">
        <f>IF(sensor_data[[#This Row],[HVAC Setting]]&lt;=2, "Low", IF(sensor_data[[#This Row],[HVAC Setting]]=3, "Normal", "High"))</f>
        <v>High</v>
      </c>
      <c r="M2541">
        <v>22</v>
      </c>
      <c r="N2541">
        <v>22</v>
      </c>
      <c r="O2541">
        <f>(sensor_data[[#This Row],[Energy Consumption]]-AVERAGE(sensor_data[Energy Consumption]))/_xlfn.STDEV.P(sensor_data[Energy Consumption])</f>
        <v>6.9600005434267524E-3</v>
      </c>
      <c r="P2541" t="str">
        <f>IF(ABS(sensor_data[[#This Row],[z_zcore]])&gt;3, "Outlier", "Normal")</f>
        <v>Normal</v>
      </c>
      <c r="Q2541">
        <f>AVERAGEIF(sensor_data[Unit ID], sensor_data[[#This Row],[Unit ID]], sensor_data[EC])</f>
        <v>15.285789473684211</v>
      </c>
      <c r="R2541">
        <f>IF(ISBLANK(sensor_data[[#This Row],[EC]]), sensor_data[[#This Row],[average]], sensor_data[[#This Row],[EC]])</f>
        <v>22</v>
      </c>
      <c r="S2541" t="str">
        <f>IF(sensor_data[[#This Row],[Filled Energy Consumption]]&gt;AVERAGE(sensor_data[Filled Energy Consumption]), "High", "Low")</f>
        <v>High</v>
      </c>
      <c r="T2541" t="s">
        <v>423</v>
      </c>
      <c r="U2541" t="b">
        <v>0</v>
      </c>
      <c r="V2541">
        <v>19</v>
      </c>
      <c r="W2541">
        <v>0</v>
      </c>
      <c r="X2541" t="s">
        <v>19</v>
      </c>
    </row>
    <row r="2542" spans="1:24" x14ac:dyDescent="0.3">
      <c r="A2542" s="1">
        <v>45349.529710648145</v>
      </c>
      <c r="B2542" s="1" t="str">
        <f>TEXT(sensor_data[[#This Row],[Timestamp]], "MMMM")</f>
        <v>February</v>
      </c>
      <c r="C25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42" s="2">
        <f>MONTH(sensor_data[[#This Row],[Timestamp]])</f>
        <v>2</v>
      </c>
      <c r="E2542" s="2">
        <f>DAY(sensor_data[[#This Row],[Timestamp]])</f>
        <v>27</v>
      </c>
      <c r="F2542" t="s">
        <v>618</v>
      </c>
      <c r="H2542">
        <v>46.4</v>
      </c>
      <c r="I2542">
        <v>26.6</v>
      </c>
      <c r="J2542" t="b">
        <v>0</v>
      </c>
      <c r="K2542">
        <v>2</v>
      </c>
      <c r="L2542" t="str">
        <f>IF(sensor_data[[#This Row],[HVAC Setting]]&lt;=2, "Low", IF(sensor_data[[#This Row],[HVAC Setting]]=3, "Normal", "High"))</f>
        <v>Low</v>
      </c>
      <c r="M2542">
        <v>13</v>
      </c>
      <c r="N2542">
        <v>13</v>
      </c>
      <c r="O2542">
        <f>(sensor_data[[#This Row],[Energy Consumption]]-AVERAGE(sensor_data[Energy Consumption]))/_xlfn.STDEV.P(sensor_data[Energy Consumption])</f>
        <v>-9.7694861577777695E-2</v>
      </c>
      <c r="P2542" t="str">
        <f>IF(ABS(sensor_data[[#This Row],[z_zcore]])&gt;3, "Outlier", "Normal")</f>
        <v>Normal</v>
      </c>
      <c r="Q2542">
        <f>AVERAGEIF(sensor_data[Unit ID], sensor_data[[#This Row],[Unit ID]], sensor_data[EC])</f>
        <v>17.839411764705883</v>
      </c>
      <c r="R2542">
        <f>IF(ISBLANK(sensor_data[[#This Row],[EC]]), sensor_data[[#This Row],[average]], sensor_data[[#This Row],[EC]])</f>
        <v>13</v>
      </c>
      <c r="S2542" t="str">
        <f>IF(sensor_data[[#This Row],[Filled Energy Consumption]]&gt;AVERAGE(sensor_data[Filled Energy Consumption]), "High", "Low")</f>
        <v>Low</v>
      </c>
      <c r="T2542" t="s">
        <v>355</v>
      </c>
      <c r="U2542" t="b">
        <v>0</v>
      </c>
      <c r="V2542">
        <v>23</v>
      </c>
      <c r="W2542">
        <v>1</v>
      </c>
      <c r="X2542" t="s">
        <v>17</v>
      </c>
    </row>
    <row r="2543" spans="1:24" x14ac:dyDescent="0.3">
      <c r="A2543" s="1">
        <v>45460.557835648149</v>
      </c>
      <c r="B2543" s="1" t="str">
        <f>TEXT(sensor_data[[#This Row],[Timestamp]], "MMMM")</f>
        <v>June</v>
      </c>
      <c r="C25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43" s="2">
        <f>MONTH(sensor_data[[#This Row],[Timestamp]])</f>
        <v>6</v>
      </c>
      <c r="E2543" s="2">
        <f>DAY(sensor_data[[#This Row],[Timestamp]])</f>
        <v>17</v>
      </c>
      <c r="F2543" t="s">
        <v>618</v>
      </c>
      <c r="H2543">
        <v>81.400000000000006</v>
      </c>
      <c r="I2543">
        <v>60.8</v>
      </c>
      <c r="J2543" t="b">
        <v>0</v>
      </c>
      <c r="K2543">
        <v>3</v>
      </c>
      <c r="L2543" t="str">
        <f>IF(sensor_data[[#This Row],[HVAC Setting]]&lt;=2, "Low", IF(sensor_data[[#This Row],[HVAC Setting]]=3, "Normal", "High"))</f>
        <v>Normal</v>
      </c>
      <c r="M2543">
        <v>15</v>
      </c>
      <c r="N2543">
        <v>15</v>
      </c>
      <c r="O2543">
        <f>(sensor_data[[#This Row],[Energy Consumption]]-AVERAGE(sensor_data[Energy Consumption]))/_xlfn.STDEV.P(sensor_data[Energy Consumption])</f>
        <v>-7.4438225550843368E-2</v>
      </c>
      <c r="P2543" t="str">
        <f>IF(ABS(sensor_data[[#This Row],[z_zcore]])&gt;3, "Outlier", "Normal")</f>
        <v>Normal</v>
      </c>
      <c r="Q2543">
        <f>AVERAGEIF(sensor_data[Unit ID], sensor_data[[#This Row],[Unit ID]], sensor_data[EC])</f>
        <v>17.839411764705883</v>
      </c>
      <c r="R2543">
        <f>IF(ISBLANK(sensor_data[[#This Row],[EC]]), sensor_data[[#This Row],[average]], sensor_data[[#This Row],[EC]])</f>
        <v>15</v>
      </c>
      <c r="S2543" t="str">
        <f>IF(sensor_data[[#This Row],[Filled Energy Consumption]]&gt;AVERAGE(sensor_data[Filled Energy Consumption]), "High", "Low")</f>
        <v>Low</v>
      </c>
      <c r="T2543" t="s">
        <v>189</v>
      </c>
      <c r="U2543" t="b">
        <v>0</v>
      </c>
      <c r="V2543">
        <v>2</v>
      </c>
      <c r="W2543">
        <v>0</v>
      </c>
      <c r="X2543" t="s">
        <v>17</v>
      </c>
    </row>
    <row r="2544" spans="1:24" x14ac:dyDescent="0.3">
      <c r="A2544" s="1">
        <v>45546.725891203707</v>
      </c>
      <c r="B2544" s="1" t="str">
        <f>TEXT(sensor_data[[#This Row],[Timestamp]], "MMMM")</f>
        <v>September</v>
      </c>
      <c r="C25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44" s="2">
        <f>MONTH(sensor_data[[#This Row],[Timestamp]])</f>
        <v>9</v>
      </c>
      <c r="E2544" s="2">
        <f>DAY(sensor_data[[#This Row],[Timestamp]])</f>
        <v>11</v>
      </c>
      <c r="F2544" t="s">
        <v>618</v>
      </c>
      <c r="H2544">
        <v>72.2</v>
      </c>
      <c r="I2544">
        <v>35.1</v>
      </c>
      <c r="J2544" t="b">
        <v>1</v>
      </c>
      <c r="K2544">
        <v>3</v>
      </c>
      <c r="L2544" t="str">
        <f>IF(sensor_data[[#This Row],[HVAC Setting]]&lt;=2, "Low", IF(sensor_data[[#This Row],[HVAC Setting]]=3, "Normal", "High"))</f>
        <v>Normal</v>
      </c>
      <c r="M2544">
        <v>18.899999999999999</v>
      </c>
      <c r="N2544">
        <v>18.899999999999999</v>
      </c>
      <c r="O2544">
        <f>(sensor_data[[#This Row],[Energy Consumption]]-AVERAGE(sensor_data[Energy Consumption]))/_xlfn.STDEV.P(sensor_data[Energy Consumption])</f>
        <v>-2.9087785298321463E-2</v>
      </c>
      <c r="P2544" t="str">
        <f>IF(ABS(sensor_data[[#This Row],[z_zcore]])&gt;3, "Outlier", "Normal")</f>
        <v>Normal</v>
      </c>
      <c r="Q2544">
        <f>AVERAGEIF(sensor_data[Unit ID], sensor_data[[#This Row],[Unit ID]], sensor_data[EC])</f>
        <v>17.839411764705883</v>
      </c>
      <c r="R2544">
        <f>IF(ISBLANK(sensor_data[[#This Row],[EC]]), sensor_data[[#This Row],[average]], sensor_data[[#This Row],[EC]])</f>
        <v>18.899999999999999</v>
      </c>
      <c r="S2544" t="str">
        <f>IF(sensor_data[[#This Row],[Filled Energy Consumption]]&gt;AVERAGE(sensor_data[Filled Energy Consumption]), "High", "Low")</f>
        <v>High</v>
      </c>
      <c r="T2544" t="s">
        <v>124</v>
      </c>
      <c r="U2544" t="b">
        <v>1</v>
      </c>
      <c r="V2544">
        <v>24</v>
      </c>
      <c r="W2544">
        <v>1</v>
      </c>
      <c r="X2544" t="s">
        <v>19</v>
      </c>
    </row>
    <row r="2545" spans="1:24" x14ac:dyDescent="0.3">
      <c r="A2545" s="1">
        <v>45374.863275462965</v>
      </c>
      <c r="B2545" s="1" t="str">
        <f>TEXT(sensor_data[[#This Row],[Timestamp]], "MMMM")</f>
        <v>March</v>
      </c>
      <c r="C25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45" s="2">
        <f>MONTH(sensor_data[[#This Row],[Timestamp]])</f>
        <v>3</v>
      </c>
      <c r="E2545" s="2">
        <f>DAY(sensor_data[[#This Row],[Timestamp]])</f>
        <v>23</v>
      </c>
      <c r="F2545" t="s">
        <v>618</v>
      </c>
      <c r="H2545">
        <v>80.8</v>
      </c>
      <c r="I2545">
        <v>38.5</v>
      </c>
      <c r="J2545" t="b">
        <v>1</v>
      </c>
      <c r="K2545">
        <v>5</v>
      </c>
      <c r="L2545" t="str">
        <f>IF(sensor_data[[#This Row],[HVAC Setting]]&lt;=2, "Low", IF(sensor_data[[#This Row],[HVAC Setting]]=3, "Normal", "High"))</f>
        <v>High</v>
      </c>
      <c r="M2545">
        <v>32.159999999999997</v>
      </c>
      <c r="N2545">
        <v>32.159999999999997</v>
      </c>
      <c r="O2545">
        <f>(sensor_data[[#This Row],[Energy Consumption]]-AVERAGE(sensor_data[Energy Consumption]))/_xlfn.STDEV.P(sensor_data[Energy Consumption])</f>
        <v>0.12510371156025307</v>
      </c>
      <c r="P2545" t="str">
        <f>IF(ABS(sensor_data[[#This Row],[z_zcore]])&gt;3, "Outlier", "Normal")</f>
        <v>Normal</v>
      </c>
      <c r="Q2545">
        <f>AVERAGEIF(sensor_data[Unit ID], sensor_data[[#This Row],[Unit ID]], sensor_data[EC])</f>
        <v>17.839411764705883</v>
      </c>
      <c r="R2545">
        <f>IF(ISBLANK(sensor_data[[#This Row],[EC]]), sensor_data[[#This Row],[average]], sensor_data[[#This Row],[EC]])</f>
        <v>32.159999999999997</v>
      </c>
      <c r="S2545" t="str">
        <f>IF(sensor_data[[#This Row],[Filled Energy Consumption]]&gt;AVERAGE(sensor_data[Filled Energy Consumption]), "High", "Low")</f>
        <v>High</v>
      </c>
      <c r="T2545" t="s">
        <v>303</v>
      </c>
      <c r="U2545" t="b">
        <v>1</v>
      </c>
      <c r="V2545">
        <v>12</v>
      </c>
      <c r="W2545">
        <v>1</v>
      </c>
      <c r="X2545" t="s">
        <v>17</v>
      </c>
    </row>
    <row r="2546" spans="1:24" x14ac:dyDescent="0.3">
      <c r="A2546" s="1">
        <v>45372.830636574072</v>
      </c>
      <c r="B2546" s="1" t="str">
        <f>TEXT(sensor_data[[#This Row],[Timestamp]], "MMMM")</f>
        <v>March</v>
      </c>
      <c r="C25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46" s="2">
        <f>MONTH(sensor_data[[#This Row],[Timestamp]])</f>
        <v>3</v>
      </c>
      <c r="E2546" s="2">
        <f>DAY(sensor_data[[#This Row],[Timestamp]])</f>
        <v>21</v>
      </c>
      <c r="F2546" t="s">
        <v>618</v>
      </c>
      <c r="H2546">
        <v>75.099999999999994</v>
      </c>
      <c r="I2546">
        <v>52.3</v>
      </c>
      <c r="J2546" t="b">
        <v>0</v>
      </c>
      <c r="K2546">
        <v>2</v>
      </c>
      <c r="L2546" t="str">
        <f>IF(sensor_data[[#This Row],[HVAC Setting]]&lt;=2, "Low", IF(sensor_data[[#This Row],[HVAC Setting]]=3, "Normal", "High"))</f>
        <v>Low</v>
      </c>
      <c r="M2546">
        <v>11</v>
      </c>
      <c r="N2546">
        <v>11</v>
      </c>
      <c r="O2546">
        <f>(sensor_data[[#This Row],[Energy Consumption]]-AVERAGE(sensor_data[Energy Consumption]))/_xlfn.STDEV.P(sensor_data[Energy Consumption])</f>
        <v>-0.12095149760471202</v>
      </c>
      <c r="P2546" t="str">
        <f>IF(ABS(sensor_data[[#This Row],[z_zcore]])&gt;3, "Outlier", "Normal")</f>
        <v>Normal</v>
      </c>
      <c r="Q2546">
        <f>AVERAGEIF(sensor_data[Unit ID], sensor_data[[#This Row],[Unit ID]], sensor_data[EC])</f>
        <v>17.839411764705883</v>
      </c>
      <c r="R2546">
        <f>IF(ISBLANK(sensor_data[[#This Row],[EC]]), sensor_data[[#This Row],[average]], sensor_data[[#This Row],[EC]])</f>
        <v>11</v>
      </c>
      <c r="S2546" t="str">
        <f>IF(sensor_data[[#This Row],[Filled Energy Consumption]]&gt;AVERAGE(sensor_data[Filled Energy Consumption]), "High", "Low")</f>
        <v>Low</v>
      </c>
      <c r="T2546" t="s">
        <v>105</v>
      </c>
      <c r="U2546" t="b">
        <v>0</v>
      </c>
      <c r="V2546">
        <v>24</v>
      </c>
      <c r="W2546">
        <v>1</v>
      </c>
      <c r="X2546" t="s">
        <v>19</v>
      </c>
    </row>
    <row r="2547" spans="1:24" x14ac:dyDescent="0.3">
      <c r="A2547" s="1">
        <v>45417.395960648151</v>
      </c>
      <c r="B2547" s="1" t="str">
        <f>TEXT(sensor_data[[#This Row],[Timestamp]], "MMMM")</f>
        <v>May</v>
      </c>
      <c r="C25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47" s="2">
        <f>MONTH(sensor_data[[#This Row],[Timestamp]])</f>
        <v>5</v>
      </c>
      <c r="E2547" s="2">
        <f>DAY(sensor_data[[#This Row],[Timestamp]])</f>
        <v>5</v>
      </c>
      <c r="F2547" t="s">
        <v>618</v>
      </c>
      <c r="H2547">
        <v>66.2</v>
      </c>
      <c r="I2547">
        <v>55.5</v>
      </c>
      <c r="J2547" t="b">
        <v>0</v>
      </c>
      <c r="K2547">
        <v>2.5</v>
      </c>
      <c r="L2547" t="str">
        <f>IF(sensor_data[[#This Row],[HVAC Setting]]&lt;=2, "Low", IF(sensor_data[[#This Row],[HVAC Setting]]=3, "Normal", "High"))</f>
        <v>High</v>
      </c>
      <c r="M2547">
        <v>13.12</v>
      </c>
      <c r="N2547">
        <v>13.12</v>
      </c>
      <c r="O2547">
        <f>(sensor_data[[#This Row],[Energy Consumption]]-AVERAGE(sensor_data[Energy Consumption]))/_xlfn.STDEV.P(sensor_data[Energy Consumption])</f>
        <v>-9.6299463416161649E-2</v>
      </c>
      <c r="P2547" t="str">
        <f>IF(ABS(sensor_data[[#This Row],[z_zcore]])&gt;3, "Outlier", "Normal")</f>
        <v>Normal</v>
      </c>
      <c r="Q2547">
        <f>AVERAGEIF(sensor_data[Unit ID], sensor_data[[#This Row],[Unit ID]], sensor_data[EC])</f>
        <v>17.839411764705883</v>
      </c>
      <c r="R2547">
        <f>IF(ISBLANK(sensor_data[[#This Row],[EC]]), sensor_data[[#This Row],[average]], sensor_data[[#This Row],[EC]])</f>
        <v>13.12</v>
      </c>
      <c r="S2547" t="str">
        <f>IF(sensor_data[[#This Row],[Filled Energy Consumption]]&gt;AVERAGE(sensor_data[Filled Energy Consumption]), "High", "Low")</f>
        <v>Low</v>
      </c>
      <c r="T2547" t="s">
        <v>141</v>
      </c>
      <c r="U2547" t="b">
        <v>0</v>
      </c>
      <c r="V2547">
        <v>21</v>
      </c>
      <c r="W2547">
        <v>0</v>
      </c>
      <c r="X2547" t="s">
        <v>14</v>
      </c>
    </row>
    <row r="2548" spans="1:24" x14ac:dyDescent="0.3">
      <c r="A2548" s="1">
        <v>45637.193819444445</v>
      </c>
      <c r="B2548" s="1" t="str">
        <f>TEXT(sensor_data[[#This Row],[Timestamp]], "MMMM")</f>
        <v>December</v>
      </c>
      <c r="C25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48" s="2">
        <f>MONTH(sensor_data[[#This Row],[Timestamp]])</f>
        <v>12</v>
      </c>
      <c r="E2548" s="2">
        <f>DAY(sensor_data[[#This Row],[Timestamp]])</f>
        <v>11</v>
      </c>
      <c r="F2548" t="s">
        <v>618</v>
      </c>
      <c r="H2548">
        <v>32.299999999999997</v>
      </c>
      <c r="I2548">
        <v>25.4</v>
      </c>
      <c r="J2548" t="b">
        <v>0</v>
      </c>
      <c r="K2548">
        <v>1</v>
      </c>
      <c r="L2548" t="str">
        <f>IF(sensor_data[[#This Row],[HVAC Setting]]&lt;=2, "Low", IF(sensor_data[[#This Row],[HVAC Setting]]=3, "Normal", "High"))</f>
        <v>Low</v>
      </c>
      <c r="O2548">
        <f>(sensor_data[[#This Row],[Energy Consumption]]-AVERAGE(sensor_data[Energy Consumption]))/_xlfn.STDEV.P(sensor_data[Energy Consumption])</f>
        <v>-0.24886299575285079</v>
      </c>
      <c r="P2548" t="str">
        <f>IF(ABS(sensor_data[[#This Row],[z_zcore]])&gt;3, "Outlier", "Normal")</f>
        <v>Normal</v>
      </c>
      <c r="Q2548">
        <f>AVERAGEIF(sensor_data[Unit ID], sensor_data[[#This Row],[Unit ID]], sensor_data[EC])</f>
        <v>17.839411764705883</v>
      </c>
      <c r="R2548">
        <f>IF(ISBLANK(sensor_data[[#This Row],[EC]]), sensor_data[[#This Row],[average]], sensor_data[[#This Row],[EC]])</f>
        <v>17.839411764705883</v>
      </c>
      <c r="S2548" t="str">
        <f>IF(sensor_data[[#This Row],[Filled Energy Consumption]]&gt;AVERAGE(sensor_data[Filled Energy Consumption]), "High", "Low")</f>
        <v>Low</v>
      </c>
      <c r="T2548" t="s">
        <v>28</v>
      </c>
      <c r="U2548" t="b">
        <v>0</v>
      </c>
      <c r="V2548">
        <v>23</v>
      </c>
      <c r="W2548">
        <v>0</v>
      </c>
      <c r="X2548" t="s">
        <v>19</v>
      </c>
    </row>
    <row r="2549" spans="1:24" x14ac:dyDescent="0.3">
      <c r="A2549" s="1">
        <v>45653.348796296297</v>
      </c>
      <c r="B2549" s="1" t="str">
        <f>TEXT(sensor_data[[#This Row],[Timestamp]], "MMMM")</f>
        <v>December</v>
      </c>
      <c r="C25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49" s="2">
        <f>MONTH(sensor_data[[#This Row],[Timestamp]])</f>
        <v>12</v>
      </c>
      <c r="E2549" s="2">
        <f>DAY(sensor_data[[#This Row],[Timestamp]])</f>
        <v>27</v>
      </c>
      <c r="F2549" t="s">
        <v>618</v>
      </c>
      <c r="H2549">
        <v>50.1</v>
      </c>
      <c r="I2549">
        <v>26.1</v>
      </c>
      <c r="J2549" t="b">
        <v>0</v>
      </c>
      <c r="K2549">
        <v>3</v>
      </c>
      <c r="L2549" t="str">
        <f>IF(sensor_data[[#This Row],[HVAC Setting]]&lt;=2, "Low", IF(sensor_data[[#This Row],[HVAC Setting]]=3, "Normal", "High"))</f>
        <v>Normal</v>
      </c>
      <c r="M2549">
        <v>15</v>
      </c>
      <c r="N2549">
        <v>15</v>
      </c>
      <c r="O2549">
        <f>(sensor_data[[#This Row],[Energy Consumption]]-AVERAGE(sensor_data[Energy Consumption]))/_xlfn.STDEV.P(sensor_data[Energy Consumption])</f>
        <v>-7.4438225550843368E-2</v>
      </c>
      <c r="P2549" t="str">
        <f>IF(ABS(sensor_data[[#This Row],[z_zcore]])&gt;3, "Outlier", "Normal")</f>
        <v>Normal</v>
      </c>
      <c r="Q2549">
        <f>AVERAGEIF(sensor_data[Unit ID], sensor_data[[#This Row],[Unit ID]], sensor_data[EC])</f>
        <v>17.839411764705883</v>
      </c>
      <c r="R2549">
        <f>IF(ISBLANK(sensor_data[[#This Row],[EC]]), sensor_data[[#This Row],[average]], sensor_data[[#This Row],[EC]])</f>
        <v>15</v>
      </c>
      <c r="S2549" t="str">
        <f>IF(sensor_data[[#This Row],[Filled Energy Consumption]]&gt;AVERAGE(sensor_data[Filled Energy Consumption]), "High", "Low")</f>
        <v>Low</v>
      </c>
      <c r="T2549" t="s">
        <v>516</v>
      </c>
      <c r="U2549" t="b">
        <v>0</v>
      </c>
      <c r="V2549">
        <v>24</v>
      </c>
      <c r="W2549">
        <v>1</v>
      </c>
      <c r="X2549" t="s">
        <v>14</v>
      </c>
    </row>
    <row r="2550" spans="1:24" x14ac:dyDescent="0.3">
      <c r="A2550" s="1">
        <v>45403.207650462966</v>
      </c>
      <c r="B2550" s="1" t="str">
        <f>TEXT(sensor_data[[#This Row],[Timestamp]], "MMMM")</f>
        <v>April</v>
      </c>
      <c r="C25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50" s="2">
        <f>MONTH(sensor_data[[#This Row],[Timestamp]])</f>
        <v>4</v>
      </c>
      <c r="E2550" s="2">
        <f>DAY(sensor_data[[#This Row],[Timestamp]])</f>
        <v>21</v>
      </c>
      <c r="F2550" t="s">
        <v>618</v>
      </c>
      <c r="H2550">
        <v>71.2</v>
      </c>
      <c r="I2550">
        <v>44.9</v>
      </c>
      <c r="J2550" t="b">
        <v>0</v>
      </c>
      <c r="K2550">
        <v>1.5</v>
      </c>
      <c r="L2550" t="str">
        <f>IF(sensor_data[[#This Row],[HVAC Setting]]&lt;=2, "Low", IF(sensor_data[[#This Row],[HVAC Setting]]=3, "Normal", "High"))</f>
        <v>Low</v>
      </c>
      <c r="M2550">
        <v>7.88</v>
      </c>
      <c r="N2550">
        <v>7.88</v>
      </c>
      <c r="O2550">
        <f>(sensor_data[[#This Row],[Energy Consumption]]-AVERAGE(sensor_data[Energy Consumption]))/_xlfn.STDEV.P(sensor_data[Energy Consumption])</f>
        <v>-0.15723184980672958</v>
      </c>
      <c r="P2550" t="str">
        <f>IF(ABS(sensor_data[[#This Row],[z_zcore]])&gt;3, "Outlier", "Normal")</f>
        <v>Normal</v>
      </c>
      <c r="Q2550">
        <f>AVERAGEIF(sensor_data[Unit ID], sensor_data[[#This Row],[Unit ID]], sensor_data[EC])</f>
        <v>17.839411764705883</v>
      </c>
      <c r="R2550">
        <f>IF(ISBLANK(sensor_data[[#This Row],[EC]]), sensor_data[[#This Row],[average]], sensor_data[[#This Row],[EC]])</f>
        <v>7.88</v>
      </c>
      <c r="S2550" t="str">
        <f>IF(sensor_data[[#This Row],[Filled Energy Consumption]]&gt;AVERAGE(sensor_data[Filled Energy Consumption]), "High", "Low")</f>
        <v>Low</v>
      </c>
      <c r="T2550" t="s">
        <v>382</v>
      </c>
      <c r="U2550" t="b">
        <v>0</v>
      </c>
      <c r="V2550">
        <v>24</v>
      </c>
      <c r="W2550">
        <v>0</v>
      </c>
      <c r="X2550" t="s">
        <v>19</v>
      </c>
    </row>
    <row r="2551" spans="1:24" x14ac:dyDescent="0.3">
      <c r="A2551" s="1">
        <v>45393.783784722225</v>
      </c>
      <c r="B2551" s="1" t="str">
        <f>TEXT(sensor_data[[#This Row],[Timestamp]], "MMMM")</f>
        <v>April</v>
      </c>
      <c r="C25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51" s="2">
        <f>MONTH(sensor_data[[#This Row],[Timestamp]])</f>
        <v>4</v>
      </c>
      <c r="E2551" s="2">
        <f>DAY(sensor_data[[#This Row],[Timestamp]])</f>
        <v>11</v>
      </c>
      <c r="F2551" t="s">
        <v>618</v>
      </c>
      <c r="H2551">
        <v>79.599999999999994</v>
      </c>
      <c r="I2551">
        <v>31.9</v>
      </c>
      <c r="J2551" t="b">
        <v>1</v>
      </c>
      <c r="K2551">
        <v>4</v>
      </c>
      <c r="L2551" t="str">
        <f>IF(sensor_data[[#This Row],[HVAC Setting]]&lt;=2, "Low", IF(sensor_data[[#This Row],[HVAC Setting]]=3, "Normal", "High"))</f>
        <v>High</v>
      </c>
      <c r="O2551">
        <f>(sensor_data[[#This Row],[Energy Consumption]]-AVERAGE(sensor_data[Energy Consumption]))/_xlfn.STDEV.P(sensor_data[Energy Consumption])</f>
        <v>-0.24886299575285079</v>
      </c>
      <c r="P2551" t="str">
        <f>IF(ABS(sensor_data[[#This Row],[z_zcore]])&gt;3, "Outlier", "Normal")</f>
        <v>Normal</v>
      </c>
      <c r="Q2551">
        <f>AVERAGEIF(sensor_data[Unit ID], sensor_data[[#This Row],[Unit ID]], sensor_data[EC])</f>
        <v>17.839411764705883</v>
      </c>
      <c r="R2551">
        <f>IF(ISBLANK(sensor_data[[#This Row],[EC]]), sensor_data[[#This Row],[average]], sensor_data[[#This Row],[EC]])</f>
        <v>17.839411764705883</v>
      </c>
      <c r="S2551" t="str">
        <f>IF(sensor_data[[#This Row],[Filled Energy Consumption]]&gt;AVERAGE(sensor_data[Filled Energy Consumption]), "High", "Low")</f>
        <v>Low</v>
      </c>
      <c r="T2551" t="s">
        <v>379</v>
      </c>
      <c r="U2551" t="b">
        <v>1</v>
      </c>
      <c r="V2551">
        <v>8</v>
      </c>
      <c r="W2551">
        <v>1</v>
      </c>
      <c r="X2551" t="s">
        <v>19</v>
      </c>
    </row>
    <row r="2552" spans="1:24" x14ac:dyDescent="0.3">
      <c r="A2552" s="1">
        <v>45430.867326388892</v>
      </c>
      <c r="B2552" s="1" t="str">
        <f>TEXT(sensor_data[[#This Row],[Timestamp]], "MMMM")</f>
        <v>May</v>
      </c>
      <c r="C25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52" s="2">
        <f>MONTH(sensor_data[[#This Row],[Timestamp]])</f>
        <v>5</v>
      </c>
      <c r="E2552" s="2">
        <f>DAY(sensor_data[[#This Row],[Timestamp]])</f>
        <v>18</v>
      </c>
      <c r="F2552" t="s">
        <v>618</v>
      </c>
      <c r="H2552">
        <v>79</v>
      </c>
      <c r="I2552">
        <v>55.2</v>
      </c>
      <c r="J2552" t="b">
        <v>1</v>
      </c>
      <c r="K2552">
        <v>5</v>
      </c>
      <c r="L2552" t="str">
        <f>IF(sensor_data[[#This Row],[HVAC Setting]]&lt;=2, "Low", IF(sensor_data[[#This Row],[HVAC Setting]]=3, "Normal", "High"))</f>
        <v>High</v>
      </c>
      <c r="M2552">
        <v>32.18</v>
      </c>
      <c r="N2552">
        <v>32.18</v>
      </c>
      <c r="O2552">
        <f>(sensor_data[[#This Row],[Energy Consumption]]-AVERAGE(sensor_data[Energy Consumption]))/_xlfn.STDEV.P(sensor_data[Energy Consumption])</f>
        <v>0.12533627792052243</v>
      </c>
      <c r="P2552" t="str">
        <f>IF(ABS(sensor_data[[#This Row],[z_zcore]])&gt;3, "Outlier", "Normal")</f>
        <v>Normal</v>
      </c>
      <c r="Q2552">
        <f>AVERAGEIF(sensor_data[Unit ID], sensor_data[[#This Row],[Unit ID]], sensor_data[EC])</f>
        <v>17.839411764705883</v>
      </c>
      <c r="R2552">
        <f>IF(ISBLANK(sensor_data[[#This Row],[EC]]), sensor_data[[#This Row],[average]], sensor_data[[#This Row],[EC]])</f>
        <v>32.18</v>
      </c>
      <c r="S2552" t="str">
        <f>IF(sensor_data[[#This Row],[Filled Energy Consumption]]&gt;AVERAGE(sensor_data[Filled Energy Consumption]), "High", "Low")</f>
        <v>High</v>
      </c>
      <c r="T2552" t="s">
        <v>479</v>
      </c>
      <c r="U2552" t="b">
        <v>1</v>
      </c>
      <c r="V2552">
        <v>14</v>
      </c>
      <c r="W2552">
        <v>1</v>
      </c>
      <c r="X2552" t="s">
        <v>17</v>
      </c>
    </row>
    <row r="2553" spans="1:24" x14ac:dyDescent="0.3">
      <c r="A2553" s="1">
        <v>45637.572847222225</v>
      </c>
      <c r="B2553" s="1" t="str">
        <f>TEXT(sensor_data[[#This Row],[Timestamp]], "MMMM")</f>
        <v>December</v>
      </c>
      <c r="C25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53" s="2">
        <f>MONTH(sensor_data[[#This Row],[Timestamp]])</f>
        <v>12</v>
      </c>
      <c r="E2553" s="2">
        <f>DAY(sensor_data[[#This Row],[Timestamp]])</f>
        <v>11</v>
      </c>
      <c r="F2553" t="s">
        <v>618</v>
      </c>
      <c r="H2553">
        <v>50.6</v>
      </c>
      <c r="I2553">
        <v>38.799999999999997</v>
      </c>
      <c r="J2553" t="b">
        <v>0</v>
      </c>
      <c r="K2553">
        <v>4</v>
      </c>
      <c r="L2553" t="str">
        <f>IF(sensor_data[[#This Row],[HVAC Setting]]&lt;=2, "Low", IF(sensor_data[[#This Row],[HVAC Setting]]=3, "Normal", "High"))</f>
        <v>High</v>
      </c>
      <c r="M2553">
        <v>20</v>
      </c>
      <c r="N2553">
        <v>20</v>
      </c>
      <c r="O2553">
        <f>(sensor_data[[#This Row],[Energy Consumption]]-AVERAGE(sensor_data[Energy Consumption]))/_xlfn.STDEV.P(sensor_data[Energy Consumption])</f>
        <v>-1.6296635483507568E-2</v>
      </c>
      <c r="P2553" t="str">
        <f>IF(ABS(sensor_data[[#This Row],[z_zcore]])&gt;3, "Outlier", "Normal")</f>
        <v>Normal</v>
      </c>
      <c r="Q2553">
        <f>AVERAGEIF(sensor_data[Unit ID], sensor_data[[#This Row],[Unit ID]], sensor_data[EC])</f>
        <v>17.839411764705883</v>
      </c>
      <c r="R2553">
        <f>IF(ISBLANK(sensor_data[[#This Row],[EC]]), sensor_data[[#This Row],[average]], sensor_data[[#This Row],[EC]])</f>
        <v>20</v>
      </c>
      <c r="S2553" t="str">
        <f>IF(sensor_data[[#This Row],[Filled Energy Consumption]]&gt;AVERAGE(sensor_data[Filled Energy Consumption]), "High", "Low")</f>
        <v>High</v>
      </c>
      <c r="T2553" t="s">
        <v>15</v>
      </c>
      <c r="U2553" t="b">
        <v>0</v>
      </c>
      <c r="V2553">
        <v>21</v>
      </c>
      <c r="W2553">
        <v>0</v>
      </c>
      <c r="X2553" t="s">
        <v>17</v>
      </c>
    </row>
    <row r="2554" spans="1:24" x14ac:dyDescent="0.3">
      <c r="A2554" s="1">
        <v>45310.919652777775</v>
      </c>
      <c r="B2554" s="1" t="str">
        <f>TEXT(sensor_data[[#This Row],[Timestamp]], "MMMM")</f>
        <v>January</v>
      </c>
      <c r="C25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54" s="2">
        <f>MONTH(sensor_data[[#This Row],[Timestamp]])</f>
        <v>1</v>
      </c>
      <c r="E2554" s="2">
        <f>DAY(sensor_data[[#This Row],[Timestamp]])</f>
        <v>19</v>
      </c>
      <c r="F2554" t="s">
        <v>618</v>
      </c>
      <c r="H2554">
        <v>38</v>
      </c>
      <c r="I2554">
        <v>39.299999999999997</v>
      </c>
      <c r="J2554" t="b">
        <v>0</v>
      </c>
      <c r="K2554">
        <v>3</v>
      </c>
      <c r="L2554" t="str">
        <f>IF(sensor_data[[#This Row],[HVAC Setting]]&lt;=2, "Low", IF(sensor_data[[#This Row],[HVAC Setting]]=3, "Normal", "High"))</f>
        <v>Normal</v>
      </c>
      <c r="M2554">
        <v>17</v>
      </c>
      <c r="N2554">
        <v>17</v>
      </c>
      <c r="O2554">
        <f>(sensor_data[[#This Row],[Energy Consumption]]-AVERAGE(sensor_data[Energy Consumption]))/_xlfn.STDEV.P(sensor_data[Energy Consumption])</f>
        <v>-5.1181589523909048E-2</v>
      </c>
      <c r="P2554" t="str">
        <f>IF(ABS(sensor_data[[#This Row],[z_zcore]])&gt;3, "Outlier", "Normal")</f>
        <v>Normal</v>
      </c>
      <c r="Q2554">
        <f>AVERAGEIF(sensor_data[Unit ID], sensor_data[[#This Row],[Unit ID]], sensor_data[EC])</f>
        <v>17.839411764705883</v>
      </c>
      <c r="R2554">
        <f>IF(ISBLANK(sensor_data[[#This Row],[EC]]), sensor_data[[#This Row],[average]], sensor_data[[#This Row],[EC]])</f>
        <v>17</v>
      </c>
      <c r="S2554" t="str">
        <f>IF(sensor_data[[#This Row],[Filled Energy Consumption]]&gt;AVERAGE(sensor_data[Filled Energy Consumption]), "High", "Low")</f>
        <v>Low</v>
      </c>
      <c r="T2554" t="s">
        <v>389</v>
      </c>
      <c r="U2554" t="b">
        <v>0</v>
      </c>
      <c r="V2554">
        <v>10</v>
      </c>
      <c r="W2554">
        <v>0</v>
      </c>
      <c r="X2554" t="s">
        <v>17</v>
      </c>
    </row>
    <row r="2555" spans="1:24" x14ac:dyDescent="0.3">
      <c r="A2555" s="1">
        <v>45304.961377314816</v>
      </c>
      <c r="B2555" s="1" t="str">
        <f>TEXT(sensor_data[[#This Row],[Timestamp]], "MMMM")</f>
        <v>January</v>
      </c>
      <c r="C25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55" s="2">
        <f>MONTH(sensor_data[[#This Row],[Timestamp]])</f>
        <v>1</v>
      </c>
      <c r="E2555" s="2">
        <f>DAY(sensor_data[[#This Row],[Timestamp]])</f>
        <v>13</v>
      </c>
      <c r="F2555" t="s">
        <v>618</v>
      </c>
      <c r="H2555">
        <v>40.9</v>
      </c>
      <c r="I2555">
        <v>29</v>
      </c>
      <c r="J2555" t="b">
        <v>1</v>
      </c>
      <c r="K2555">
        <v>5</v>
      </c>
      <c r="L2555" t="str">
        <f>IF(sensor_data[[#This Row],[HVAC Setting]]&lt;=2, "Low", IF(sensor_data[[#This Row],[HVAC Setting]]=3, "Normal", "High"))</f>
        <v>High</v>
      </c>
      <c r="M2555">
        <v>30.71</v>
      </c>
      <c r="N2555">
        <v>30.71</v>
      </c>
      <c r="O2555">
        <f>(sensor_data[[#This Row],[Energy Consumption]]-AVERAGE(sensor_data[Energy Consumption]))/_xlfn.STDEV.P(sensor_data[Energy Consumption])</f>
        <v>0.10824265044072573</v>
      </c>
      <c r="P2555" t="str">
        <f>IF(ABS(sensor_data[[#This Row],[z_zcore]])&gt;3, "Outlier", "Normal")</f>
        <v>Normal</v>
      </c>
      <c r="Q2555">
        <f>AVERAGEIF(sensor_data[Unit ID], sensor_data[[#This Row],[Unit ID]], sensor_data[EC])</f>
        <v>17.839411764705883</v>
      </c>
      <c r="R2555">
        <f>IF(ISBLANK(sensor_data[[#This Row],[EC]]), sensor_data[[#This Row],[average]], sensor_data[[#This Row],[EC]])</f>
        <v>30.71</v>
      </c>
      <c r="S2555" t="str">
        <f>IF(sensor_data[[#This Row],[Filled Energy Consumption]]&gt;AVERAGE(sensor_data[Filled Energy Consumption]), "High", "Low")</f>
        <v>High</v>
      </c>
      <c r="T2555" t="s">
        <v>389</v>
      </c>
      <c r="U2555" t="b">
        <v>1</v>
      </c>
      <c r="V2555">
        <v>6</v>
      </c>
      <c r="W2555">
        <v>1</v>
      </c>
      <c r="X2555" t="s">
        <v>19</v>
      </c>
    </row>
    <row r="2556" spans="1:24" x14ac:dyDescent="0.3">
      <c r="A2556" s="1">
        <v>45341.411689814813</v>
      </c>
      <c r="B2556" s="1" t="str">
        <f>TEXT(sensor_data[[#This Row],[Timestamp]], "MMMM")</f>
        <v>February</v>
      </c>
      <c r="C25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56" s="2">
        <f>MONTH(sensor_data[[#This Row],[Timestamp]])</f>
        <v>2</v>
      </c>
      <c r="E2556" s="2">
        <f>DAY(sensor_data[[#This Row],[Timestamp]])</f>
        <v>19</v>
      </c>
      <c r="F2556" t="s">
        <v>618</v>
      </c>
      <c r="H2556">
        <v>54.4</v>
      </c>
      <c r="I2556">
        <v>27.7</v>
      </c>
      <c r="J2556" t="b">
        <v>1</v>
      </c>
      <c r="K2556">
        <v>4</v>
      </c>
      <c r="L2556" t="str">
        <f>IF(sensor_data[[#This Row],[HVAC Setting]]&lt;=2, "Low", IF(sensor_data[[#This Row],[HVAC Setting]]=3, "Normal", "High"))</f>
        <v>High</v>
      </c>
      <c r="M2556">
        <v>21.22</v>
      </c>
      <c r="N2556">
        <v>21.22</v>
      </c>
      <c r="O2556">
        <f>(sensor_data[[#This Row],[Energy Consumption]]-AVERAGE(sensor_data[Energy Consumption]))/_xlfn.STDEV.P(sensor_data[Energy Consumption])</f>
        <v>-2.110087507077646E-3</v>
      </c>
      <c r="P2556" t="str">
        <f>IF(ABS(sensor_data[[#This Row],[z_zcore]])&gt;3, "Outlier", "Normal")</f>
        <v>Normal</v>
      </c>
      <c r="Q2556">
        <f>AVERAGEIF(sensor_data[Unit ID], sensor_data[[#This Row],[Unit ID]], sensor_data[EC])</f>
        <v>17.839411764705883</v>
      </c>
      <c r="R2556">
        <f>IF(ISBLANK(sensor_data[[#This Row],[EC]]), sensor_data[[#This Row],[average]], sensor_data[[#This Row],[EC]])</f>
        <v>21.22</v>
      </c>
      <c r="S2556" t="str">
        <f>IF(sensor_data[[#This Row],[Filled Energy Consumption]]&gt;AVERAGE(sensor_data[Filled Energy Consumption]), "High", "Low")</f>
        <v>High</v>
      </c>
      <c r="T2556" t="s">
        <v>20</v>
      </c>
      <c r="U2556" t="b">
        <v>1</v>
      </c>
      <c r="V2556">
        <v>10</v>
      </c>
      <c r="W2556">
        <v>0</v>
      </c>
      <c r="X2556" t="s">
        <v>19</v>
      </c>
    </row>
    <row r="2557" spans="1:24" x14ac:dyDescent="0.3">
      <c r="A2557" s="1">
        <v>45529.064201388886</v>
      </c>
      <c r="B2557" s="1" t="str">
        <f>TEXT(sensor_data[[#This Row],[Timestamp]], "MMMM")</f>
        <v>August</v>
      </c>
      <c r="C25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57" s="2">
        <f>MONTH(sensor_data[[#This Row],[Timestamp]])</f>
        <v>8</v>
      </c>
      <c r="E2557" s="2">
        <f>DAY(sensor_data[[#This Row],[Timestamp]])</f>
        <v>25</v>
      </c>
      <c r="F2557" t="s">
        <v>618</v>
      </c>
      <c r="H2557">
        <v>86</v>
      </c>
      <c r="I2557">
        <v>54.2</v>
      </c>
      <c r="J2557" t="b">
        <v>1</v>
      </c>
      <c r="K2557">
        <v>2.5</v>
      </c>
      <c r="L2557" t="str">
        <f>IF(sensor_data[[#This Row],[HVAC Setting]]&lt;=2, "Low", IF(sensor_data[[#This Row],[HVAC Setting]]=3, "Normal", "High"))</f>
        <v>High</v>
      </c>
      <c r="O2557">
        <f>(sensor_data[[#This Row],[Energy Consumption]]-AVERAGE(sensor_data[Energy Consumption]))/_xlfn.STDEV.P(sensor_data[Energy Consumption])</f>
        <v>-0.24886299575285079</v>
      </c>
      <c r="P2557" t="str">
        <f>IF(ABS(sensor_data[[#This Row],[z_zcore]])&gt;3, "Outlier", "Normal")</f>
        <v>Normal</v>
      </c>
      <c r="Q2557">
        <f>AVERAGEIF(sensor_data[Unit ID], sensor_data[[#This Row],[Unit ID]], sensor_data[EC])</f>
        <v>17.839411764705883</v>
      </c>
      <c r="R2557">
        <f>IF(ISBLANK(sensor_data[[#This Row],[EC]]), sensor_data[[#This Row],[average]], sensor_data[[#This Row],[EC]])</f>
        <v>17.839411764705883</v>
      </c>
      <c r="S2557" t="str">
        <f>IF(sensor_data[[#This Row],[Filled Energy Consumption]]&gt;AVERAGE(sensor_data[Filled Energy Consumption]), "High", "Low")</f>
        <v>Low</v>
      </c>
      <c r="T2557" t="s">
        <v>223</v>
      </c>
      <c r="U2557" t="b">
        <v>1</v>
      </c>
      <c r="V2557">
        <v>9</v>
      </c>
      <c r="W2557">
        <v>0</v>
      </c>
      <c r="X2557" t="s">
        <v>17</v>
      </c>
    </row>
    <row r="2558" spans="1:24" x14ac:dyDescent="0.3">
      <c r="A2558" s="1">
        <v>45652.457060185188</v>
      </c>
      <c r="B2558" s="1" t="str">
        <f>TEXT(sensor_data[[#This Row],[Timestamp]], "MMMM")</f>
        <v>December</v>
      </c>
      <c r="C25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58" s="2">
        <f>MONTH(sensor_data[[#This Row],[Timestamp]])</f>
        <v>12</v>
      </c>
      <c r="E2558" s="2">
        <f>DAY(sensor_data[[#This Row],[Timestamp]])</f>
        <v>26</v>
      </c>
      <c r="F2558" t="s">
        <v>618</v>
      </c>
      <c r="H2558">
        <v>42.2</v>
      </c>
      <c r="I2558">
        <v>31.5</v>
      </c>
      <c r="J2558" t="b">
        <v>1</v>
      </c>
      <c r="K2558">
        <v>5</v>
      </c>
      <c r="L2558" t="str">
        <f>IF(sensor_data[[#This Row],[HVAC Setting]]&lt;=2, "Low", IF(sensor_data[[#This Row],[HVAC Setting]]=3, "Normal", "High"))</f>
        <v>High</v>
      </c>
      <c r="M2558">
        <v>29.08</v>
      </c>
      <c r="N2558">
        <v>29.08</v>
      </c>
      <c r="O2558">
        <f>(sensor_data[[#This Row],[Energy Consumption]]-AVERAGE(sensor_data[Energy Consumption]))/_xlfn.STDEV.P(sensor_data[Energy Consumption])</f>
        <v>8.9288492078774234E-2</v>
      </c>
      <c r="P2558" t="str">
        <f>IF(ABS(sensor_data[[#This Row],[z_zcore]])&gt;3, "Outlier", "Normal")</f>
        <v>Normal</v>
      </c>
      <c r="Q2558">
        <f>AVERAGEIF(sensor_data[Unit ID], sensor_data[[#This Row],[Unit ID]], sensor_data[EC])</f>
        <v>17.839411764705883</v>
      </c>
      <c r="R2558">
        <f>IF(ISBLANK(sensor_data[[#This Row],[EC]]), sensor_data[[#This Row],[average]], sensor_data[[#This Row],[EC]])</f>
        <v>29.08</v>
      </c>
      <c r="S2558" t="str">
        <f>IF(sensor_data[[#This Row],[Filled Energy Consumption]]&gt;AVERAGE(sensor_data[Filled Energy Consumption]), "High", "Low")</f>
        <v>High</v>
      </c>
      <c r="T2558" t="s">
        <v>416</v>
      </c>
      <c r="U2558" t="b">
        <v>1</v>
      </c>
      <c r="V2558">
        <v>14</v>
      </c>
      <c r="W2558">
        <v>1</v>
      </c>
      <c r="X2558" t="s">
        <v>17</v>
      </c>
    </row>
    <row r="2559" spans="1:24" x14ac:dyDescent="0.3">
      <c r="A2559" s="1">
        <v>45383.135659722226</v>
      </c>
      <c r="B2559" s="1" t="str">
        <f>TEXT(sensor_data[[#This Row],[Timestamp]], "MMMM")</f>
        <v>April</v>
      </c>
      <c r="C25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59" s="2">
        <f>MONTH(sensor_data[[#This Row],[Timestamp]])</f>
        <v>4</v>
      </c>
      <c r="E2559" s="2">
        <f>DAY(sensor_data[[#This Row],[Timestamp]])</f>
        <v>1</v>
      </c>
      <c r="F2559" t="s">
        <v>618</v>
      </c>
      <c r="H2559">
        <v>62.6</v>
      </c>
      <c r="I2559">
        <v>51.4</v>
      </c>
      <c r="J2559" t="b">
        <v>0</v>
      </c>
      <c r="K2559">
        <v>2</v>
      </c>
      <c r="L2559" t="str">
        <f>IF(sensor_data[[#This Row],[HVAC Setting]]&lt;=2, "Low", IF(sensor_data[[#This Row],[HVAC Setting]]=3, "Normal", "High"))</f>
        <v>Low</v>
      </c>
      <c r="M2559">
        <v>10</v>
      </c>
      <c r="N2559">
        <v>10</v>
      </c>
      <c r="O2559">
        <f>(sensor_data[[#This Row],[Energy Consumption]]-AVERAGE(sensor_data[Energy Consumption]))/_xlfn.STDEV.P(sensor_data[Energy Consumption])</f>
        <v>-0.13257981561817916</v>
      </c>
      <c r="P2559" t="str">
        <f>IF(ABS(sensor_data[[#This Row],[z_zcore]])&gt;3, "Outlier", "Normal")</f>
        <v>Normal</v>
      </c>
      <c r="Q2559">
        <f>AVERAGEIF(sensor_data[Unit ID], sensor_data[[#This Row],[Unit ID]], sensor_data[EC])</f>
        <v>17.839411764705883</v>
      </c>
      <c r="R2559">
        <f>IF(ISBLANK(sensor_data[[#This Row],[EC]]), sensor_data[[#This Row],[average]], sensor_data[[#This Row],[EC]])</f>
        <v>10</v>
      </c>
      <c r="S2559" t="str">
        <f>IF(sensor_data[[#This Row],[Filled Energy Consumption]]&gt;AVERAGE(sensor_data[Filled Energy Consumption]), "High", "Low")</f>
        <v>Low</v>
      </c>
      <c r="T2559" t="s">
        <v>437</v>
      </c>
      <c r="U2559" t="b">
        <v>0</v>
      </c>
      <c r="V2559">
        <v>15</v>
      </c>
      <c r="W2559">
        <v>0</v>
      </c>
      <c r="X2559" t="s">
        <v>17</v>
      </c>
    </row>
    <row r="2560" spans="1:24" x14ac:dyDescent="0.3">
      <c r="A2560" s="1">
        <v>45442.468287037038</v>
      </c>
      <c r="B2560" s="1" t="str">
        <f>TEXT(sensor_data[[#This Row],[Timestamp]], "MMMM")</f>
        <v>May</v>
      </c>
      <c r="C25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60" s="2">
        <f>MONTH(sensor_data[[#This Row],[Timestamp]])</f>
        <v>5</v>
      </c>
      <c r="E2560" s="2">
        <f>DAY(sensor_data[[#This Row],[Timestamp]])</f>
        <v>30</v>
      </c>
      <c r="F2560" t="s">
        <v>618</v>
      </c>
      <c r="H2560">
        <v>76.900000000000006</v>
      </c>
      <c r="I2560">
        <v>46.4</v>
      </c>
      <c r="J2560" t="b">
        <v>1</v>
      </c>
      <c r="K2560">
        <v>2</v>
      </c>
      <c r="L2560" t="str">
        <f>IF(sensor_data[[#This Row],[HVAC Setting]]&lt;=2, "Low", IF(sensor_data[[#This Row],[HVAC Setting]]=3, "Normal", "High"))</f>
        <v>Low</v>
      </c>
      <c r="M2560">
        <v>12.02</v>
      </c>
      <c r="N2560">
        <v>12.02</v>
      </c>
      <c r="O2560">
        <f>(sensor_data[[#This Row],[Energy Consumption]]-AVERAGE(sensor_data[Energy Consumption]))/_xlfn.STDEV.P(sensor_data[Energy Consumption])</f>
        <v>-0.10909061323097552</v>
      </c>
      <c r="P2560" t="str">
        <f>IF(ABS(sensor_data[[#This Row],[z_zcore]])&gt;3, "Outlier", "Normal")</f>
        <v>Normal</v>
      </c>
      <c r="Q2560">
        <f>AVERAGEIF(sensor_data[Unit ID], sensor_data[[#This Row],[Unit ID]], sensor_data[EC])</f>
        <v>17.839411764705883</v>
      </c>
      <c r="R2560">
        <f>IF(ISBLANK(sensor_data[[#This Row],[EC]]), sensor_data[[#This Row],[average]], sensor_data[[#This Row],[EC]])</f>
        <v>12.02</v>
      </c>
      <c r="S2560" t="str">
        <f>IF(sensor_data[[#This Row],[Filled Energy Consumption]]&gt;AVERAGE(sensor_data[Filled Energy Consumption]), "High", "Low")</f>
        <v>Low</v>
      </c>
      <c r="T2560" t="s">
        <v>34</v>
      </c>
      <c r="U2560" t="b">
        <v>1</v>
      </c>
      <c r="V2560">
        <v>2</v>
      </c>
      <c r="W2560">
        <v>1</v>
      </c>
      <c r="X2560" t="s">
        <v>17</v>
      </c>
    </row>
    <row r="2561" spans="1:24" x14ac:dyDescent="0.3">
      <c r="A2561" s="1">
        <v>45399.194363425922</v>
      </c>
      <c r="B2561" s="1" t="str">
        <f>TEXT(sensor_data[[#This Row],[Timestamp]], "MMMM")</f>
        <v>April</v>
      </c>
      <c r="C25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61" s="2">
        <f>MONTH(sensor_data[[#This Row],[Timestamp]])</f>
        <v>4</v>
      </c>
      <c r="E2561" s="2">
        <f>DAY(sensor_data[[#This Row],[Timestamp]])</f>
        <v>17</v>
      </c>
      <c r="F2561" t="s">
        <v>618</v>
      </c>
      <c r="H2561">
        <v>73.599999999999994</v>
      </c>
      <c r="I2561">
        <v>58.9</v>
      </c>
      <c r="J2561" t="b">
        <v>0</v>
      </c>
      <c r="K2561">
        <v>1</v>
      </c>
      <c r="L2561" t="str">
        <f>IF(sensor_data[[#This Row],[HVAC Setting]]&lt;=2, "Low", IF(sensor_data[[#This Row],[HVAC Setting]]=3, "Normal", "High"))</f>
        <v>Low</v>
      </c>
      <c r="M2561">
        <v>5</v>
      </c>
      <c r="N2561">
        <v>5</v>
      </c>
      <c r="O2561">
        <f>(sensor_data[[#This Row],[Energy Consumption]]-AVERAGE(sensor_data[Energy Consumption]))/_xlfn.STDEV.P(sensor_data[Energy Consumption])</f>
        <v>-0.19072140568551499</v>
      </c>
      <c r="P2561" t="str">
        <f>IF(ABS(sensor_data[[#This Row],[z_zcore]])&gt;3, "Outlier", "Normal")</f>
        <v>Normal</v>
      </c>
      <c r="Q2561">
        <f>AVERAGEIF(sensor_data[Unit ID], sensor_data[[#This Row],[Unit ID]], sensor_data[EC])</f>
        <v>17.839411764705883</v>
      </c>
      <c r="R2561">
        <f>IF(ISBLANK(sensor_data[[#This Row],[EC]]), sensor_data[[#This Row],[average]], sensor_data[[#This Row],[EC]])</f>
        <v>5</v>
      </c>
      <c r="S2561" t="str">
        <f>IF(sensor_data[[#This Row],[Filled Energy Consumption]]&gt;AVERAGE(sensor_data[Filled Energy Consumption]), "High", "Low")</f>
        <v>Low</v>
      </c>
      <c r="T2561" t="s">
        <v>337</v>
      </c>
      <c r="U2561" t="b">
        <v>0</v>
      </c>
      <c r="V2561">
        <v>15</v>
      </c>
      <c r="W2561">
        <v>0</v>
      </c>
      <c r="X2561" t="s">
        <v>17</v>
      </c>
    </row>
    <row r="2562" spans="1:24" x14ac:dyDescent="0.3">
      <c r="A2562" s="1">
        <v>45604.739224537036</v>
      </c>
      <c r="B2562" s="1" t="str">
        <f>TEXT(sensor_data[[#This Row],[Timestamp]], "MMMM")</f>
        <v>November</v>
      </c>
      <c r="C25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62" s="2">
        <f>MONTH(sensor_data[[#This Row],[Timestamp]])</f>
        <v>11</v>
      </c>
      <c r="E2562" s="2">
        <f>DAY(sensor_data[[#This Row],[Timestamp]])</f>
        <v>8</v>
      </c>
      <c r="F2562" t="s">
        <v>619</v>
      </c>
      <c r="H2562">
        <v>74.400000000000006</v>
      </c>
      <c r="I2562">
        <v>54.9</v>
      </c>
      <c r="J2562" t="b">
        <v>1</v>
      </c>
      <c r="K2562">
        <v>4</v>
      </c>
      <c r="L2562" t="str">
        <f>IF(sensor_data[[#This Row],[HVAC Setting]]&lt;=2, "Low", IF(sensor_data[[#This Row],[HVAC Setting]]=3, "Normal", "High"))</f>
        <v>High</v>
      </c>
      <c r="M2562">
        <v>23.24</v>
      </c>
      <c r="N2562">
        <v>23.24</v>
      </c>
      <c r="O2562">
        <f>(sensor_data[[#This Row],[Energy Consumption]]-AVERAGE(sensor_data[Energy Consumption]))/_xlfn.STDEV.P(sensor_data[Energy Consumption])</f>
        <v>2.1379114880126015E-2</v>
      </c>
      <c r="P2562" t="str">
        <f>IF(ABS(sensor_data[[#This Row],[z_zcore]])&gt;3, "Outlier", "Normal")</f>
        <v>Normal</v>
      </c>
      <c r="Q2562">
        <f>AVERAGEIF(sensor_data[Unit ID], sensor_data[[#This Row],[Unit ID]], sensor_data[EC])</f>
        <v>19.717777777777776</v>
      </c>
      <c r="R2562">
        <f>IF(ISBLANK(sensor_data[[#This Row],[EC]]), sensor_data[[#This Row],[average]], sensor_data[[#This Row],[EC]])</f>
        <v>23.24</v>
      </c>
      <c r="S2562" t="str">
        <f>IF(sensor_data[[#This Row],[Filled Energy Consumption]]&gt;AVERAGE(sensor_data[Filled Energy Consumption]), "High", "Low")</f>
        <v>High</v>
      </c>
      <c r="T2562" t="s">
        <v>309</v>
      </c>
      <c r="U2562" t="b">
        <v>1</v>
      </c>
      <c r="V2562">
        <v>5</v>
      </c>
      <c r="W2562">
        <v>1</v>
      </c>
      <c r="X2562" t="s">
        <v>17</v>
      </c>
    </row>
    <row r="2563" spans="1:24" x14ac:dyDescent="0.3">
      <c r="A2563" s="1">
        <v>45653.280046296299</v>
      </c>
      <c r="B2563" s="1" t="str">
        <f>TEXT(sensor_data[[#This Row],[Timestamp]], "MMMM")</f>
        <v>December</v>
      </c>
      <c r="C25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63" s="2">
        <f>MONTH(sensor_data[[#This Row],[Timestamp]])</f>
        <v>12</v>
      </c>
      <c r="E2563" s="2">
        <f>DAY(sensor_data[[#This Row],[Timestamp]])</f>
        <v>27</v>
      </c>
      <c r="F2563" t="s">
        <v>619</v>
      </c>
      <c r="H2563">
        <v>42.3</v>
      </c>
      <c r="I2563">
        <v>39.9</v>
      </c>
      <c r="J2563" t="b">
        <v>0</v>
      </c>
      <c r="K2563">
        <v>3</v>
      </c>
      <c r="L2563" t="str">
        <f>IF(sensor_data[[#This Row],[HVAC Setting]]&lt;=2, "Low", IF(sensor_data[[#This Row],[HVAC Setting]]=3, "Normal", "High"))</f>
        <v>Normal</v>
      </c>
      <c r="M2563">
        <v>17</v>
      </c>
      <c r="N2563">
        <v>17</v>
      </c>
      <c r="O2563">
        <f>(sensor_data[[#This Row],[Energy Consumption]]-AVERAGE(sensor_data[Energy Consumption]))/_xlfn.STDEV.P(sensor_data[Energy Consumption])</f>
        <v>-5.1181589523909048E-2</v>
      </c>
      <c r="P2563" t="str">
        <f>IF(ABS(sensor_data[[#This Row],[z_zcore]])&gt;3, "Outlier", "Normal")</f>
        <v>Normal</v>
      </c>
      <c r="Q2563">
        <f>AVERAGEIF(sensor_data[Unit ID], sensor_data[[#This Row],[Unit ID]], sensor_data[EC])</f>
        <v>19.717777777777776</v>
      </c>
      <c r="R2563">
        <f>IF(ISBLANK(sensor_data[[#This Row],[EC]]), sensor_data[[#This Row],[average]], sensor_data[[#This Row],[EC]])</f>
        <v>17</v>
      </c>
      <c r="S2563" t="str">
        <f>IF(sensor_data[[#This Row],[Filled Energy Consumption]]&gt;AVERAGE(sensor_data[Filled Energy Consumption]), "High", "Low")</f>
        <v>Low</v>
      </c>
      <c r="T2563" t="s">
        <v>191</v>
      </c>
      <c r="U2563" t="b">
        <v>0</v>
      </c>
      <c r="V2563">
        <v>21</v>
      </c>
      <c r="W2563">
        <v>1</v>
      </c>
      <c r="X2563" t="s">
        <v>17</v>
      </c>
    </row>
    <row r="2564" spans="1:24" x14ac:dyDescent="0.3">
      <c r="A2564" s="1">
        <v>45604.069236111114</v>
      </c>
      <c r="B2564" s="1" t="str">
        <f>TEXT(sensor_data[[#This Row],[Timestamp]], "MMMM")</f>
        <v>November</v>
      </c>
      <c r="C25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64" s="2">
        <f>MONTH(sensor_data[[#This Row],[Timestamp]])</f>
        <v>11</v>
      </c>
      <c r="E2564" s="2">
        <f>DAY(sensor_data[[#This Row],[Timestamp]])</f>
        <v>8</v>
      </c>
      <c r="F2564" t="s">
        <v>619</v>
      </c>
      <c r="H2564">
        <v>73.900000000000006</v>
      </c>
      <c r="I2564">
        <v>38.9</v>
      </c>
      <c r="J2564" t="b">
        <v>1</v>
      </c>
      <c r="K2564">
        <v>3</v>
      </c>
      <c r="L2564" t="str">
        <f>IF(sensor_data[[#This Row],[HVAC Setting]]&lt;=2, "Low", IF(sensor_data[[#This Row],[HVAC Setting]]=3, "Normal", "High"))</f>
        <v>Normal</v>
      </c>
      <c r="M2564">
        <v>17.399999999999999</v>
      </c>
      <c r="N2564">
        <v>17.399999999999999</v>
      </c>
      <c r="O2564">
        <f>(sensor_data[[#This Row],[Energy Consumption]]-AVERAGE(sensor_data[Energy Consumption]))/_xlfn.STDEV.P(sensor_data[Energy Consumption])</f>
        <v>-4.6530262318522204E-2</v>
      </c>
      <c r="P2564" t="str">
        <f>IF(ABS(sensor_data[[#This Row],[z_zcore]])&gt;3, "Outlier", "Normal")</f>
        <v>Normal</v>
      </c>
      <c r="Q2564">
        <f>AVERAGEIF(sensor_data[Unit ID], sensor_data[[#This Row],[Unit ID]], sensor_data[EC])</f>
        <v>19.717777777777776</v>
      </c>
      <c r="R2564">
        <f>IF(ISBLANK(sensor_data[[#This Row],[EC]]), sensor_data[[#This Row],[average]], sensor_data[[#This Row],[EC]])</f>
        <v>17.399999999999999</v>
      </c>
      <c r="S2564" t="str">
        <f>IF(sensor_data[[#This Row],[Filled Energy Consumption]]&gt;AVERAGE(sensor_data[Filled Energy Consumption]), "High", "Low")</f>
        <v>Low</v>
      </c>
      <c r="T2564" t="s">
        <v>576</v>
      </c>
      <c r="U2564" t="b">
        <v>1</v>
      </c>
      <c r="V2564">
        <v>12</v>
      </c>
      <c r="W2564">
        <v>1</v>
      </c>
      <c r="X2564" t="s">
        <v>19</v>
      </c>
    </row>
    <row r="2565" spans="1:24" x14ac:dyDescent="0.3">
      <c r="A2565" s="1">
        <v>45462.725497685184</v>
      </c>
      <c r="B2565" s="1" t="str">
        <f>TEXT(sensor_data[[#This Row],[Timestamp]], "MMMM")</f>
        <v>June</v>
      </c>
      <c r="C25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65" s="2">
        <f>MONTH(sensor_data[[#This Row],[Timestamp]])</f>
        <v>6</v>
      </c>
      <c r="E2565" s="2">
        <f>DAY(sensor_data[[#This Row],[Timestamp]])</f>
        <v>19</v>
      </c>
      <c r="F2565" t="s">
        <v>619</v>
      </c>
      <c r="H2565">
        <v>95.9</v>
      </c>
      <c r="I2565">
        <v>60.1</v>
      </c>
      <c r="J2565" t="b">
        <v>1</v>
      </c>
      <c r="K2565">
        <v>4</v>
      </c>
      <c r="L2565" t="str">
        <f>IF(sensor_data[[#This Row],[HVAC Setting]]&lt;=2, "Low", IF(sensor_data[[#This Row],[HVAC Setting]]=3, "Normal", "High"))</f>
        <v>High</v>
      </c>
      <c r="M2565">
        <v>25.96</v>
      </c>
      <c r="N2565">
        <v>25.96</v>
      </c>
      <c r="O2565">
        <f>(sensor_data[[#This Row],[Energy Consumption]]-AVERAGE(sensor_data[Energy Consumption]))/_xlfn.STDEV.P(sensor_data[Energy Consumption])</f>
        <v>5.3008139876756719E-2</v>
      </c>
      <c r="P2565" t="str">
        <f>IF(ABS(sensor_data[[#This Row],[z_zcore]])&gt;3, "Outlier", "Normal")</f>
        <v>Normal</v>
      </c>
      <c r="Q2565">
        <f>AVERAGEIF(sensor_data[Unit ID], sensor_data[[#This Row],[Unit ID]], sensor_data[EC])</f>
        <v>19.717777777777776</v>
      </c>
      <c r="R2565">
        <f>IF(ISBLANK(sensor_data[[#This Row],[EC]]), sensor_data[[#This Row],[average]], sensor_data[[#This Row],[EC]])</f>
        <v>25.96</v>
      </c>
      <c r="S2565" t="str">
        <f>IF(sensor_data[[#This Row],[Filled Energy Consumption]]&gt;AVERAGE(sensor_data[Filled Energy Consumption]), "High", "Low")</f>
        <v>High</v>
      </c>
      <c r="T2565" t="s">
        <v>295</v>
      </c>
      <c r="U2565" t="b">
        <v>1</v>
      </c>
      <c r="V2565">
        <v>13</v>
      </c>
      <c r="W2565">
        <v>1</v>
      </c>
      <c r="X2565" t="s">
        <v>19</v>
      </c>
    </row>
    <row r="2566" spans="1:24" x14ac:dyDescent="0.3">
      <c r="A2566" s="1">
        <v>45549.697048611109</v>
      </c>
      <c r="B2566" s="1" t="str">
        <f>TEXT(sensor_data[[#This Row],[Timestamp]], "MMMM")</f>
        <v>September</v>
      </c>
      <c r="C25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66" s="2">
        <f>MONTH(sensor_data[[#This Row],[Timestamp]])</f>
        <v>9</v>
      </c>
      <c r="E2566" s="2">
        <f>DAY(sensor_data[[#This Row],[Timestamp]])</f>
        <v>14</v>
      </c>
      <c r="F2566" t="s">
        <v>619</v>
      </c>
      <c r="H2566">
        <v>77</v>
      </c>
      <c r="I2566">
        <v>56.7</v>
      </c>
      <c r="J2566" t="b">
        <v>1</v>
      </c>
      <c r="K2566">
        <v>2.5</v>
      </c>
      <c r="L2566" t="str">
        <f>IF(sensor_data[[#This Row],[HVAC Setting]]&lt;=2, "Low", IF(sensor_data[[#This Row],[HVAC Setting]]=3, "Normal", "High"))</f>
        <v>High</v>
      </c>
      <c r="M2566">
        <v>16.100000000000001</v>
      </c>
      <c r="N2566">
        <v>16.100000000000001</v>
      </c>
      <c r="O2566">
        <f>(sensor_data[[#This Row],[Energy Consumption]]-AVERAGE(sensor_data[Energy Consumption]))/_xlfn.STDEV.P(sensor_data[Energy Consumption])</f>
        <v>-6.1647075736029476E-2</v>
      </c>
      <c r="P2566" t="str">
        <f>IF(ABS(sensor_data[[#This Row],[z_zcore]])&gt;3, "Outlier", "Normal")</f>
        <v>Normal</v>
      </c>
      <c r="Q2566">
        <f>AVERAGEIF(sensor_data[Unit ID], sensor_data[[#This Row],[Unit ID]], sensor_data[EC])</f>
        <v>19.717777777777776</v>
      </c>
      <c r="R2566">
        <f>IF(ISBLANK(sensor_data[[#This Row],[EC]]), sensor_data[[#This Row],[average]], sensor_data[[#This Row],[EC]])</f>
        <v>16.100000000000001</v>
      </c>
      <c r="S2566" t="str">
        <f>IF(sensor_data[[#This Row],[Filled Energy Consumption]]&gt;AVERAGE(sensor_data[Filled Energy Consumption]), "High", "Low")</f>
        <v>Low</v>
      </c>
      <c r="T2566" t="s">
        <v>200</v>
      </c>
      <c r="U2566" t="b">
        <v>1</v>
      </c>
      <c r="V2566">
        <v>20</v>
      </c>
      <c r="W2566">
        <v>0</v>
      </c>
      <c r="X2566" t="s">
        <v>14</v>
      </c>
    </row>
    <row r="2567" spans="1:24" x14ac:dyDescent="0.3">
      <c r="A2567" s="1">
        <v>45623.565810185188</v>
      </c>
      <c r="B2567" s="1" t="str">
        <f>TEXT(sensor_data[[#This Row],[Timestamp]], "MMMM")</f>
        <v>November</v>
      </c>
      <c r="C25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67" s="2">
        <f>MONTH(sensor_data[[#This Row],[Timestamp]])</f>
        <v>11</v>
      </c>
      <c r="E2567" s="2">
        <f>DAY(sensor_data[[#This Row],[Timestamp]])</f>
        <v>27</v>
      </c>
      <c r="F2567" t="s">
        <v>619</v>
      </c>
      <c r="H2567">
        <v>73.900000000000006</v>
      </c>
      <c r="I2567">
        <v>50</v>
      </c>
      <c r="J2567" t="b">
        <v>0</v>
      </c>
      <c r="K2567">
        <v>3</v>
      </c>
      <c r="L2567" t="str">
        <f>IF(sensor_data[[#This Row],[HVAC Setting]]&lt;=2, "Low", IF(sensor_data[[#This Row],[HVAC Setting]]=3, "Normal", "High"))</f>
        <v>Normal</v>
      </c>
      <c r="M2567">
        <v>16</v>
      </c>
      <c r="N2567">
        <v>16</v>
      </c>
      <c r="O2567">
        <f>(sensor_data[[#This Row],[Energy Consumption]]-AVERAGE(sensor_data[Energy Consumption]))/_xlfn.STDEV.P(sensor_data[Energy Consumption])</f>
        <v>-6.2809907537376211E-2</v>
      </c>
      <c r="P2567" t="str">
        <f>IF(ABS(sensor_data[[#This Row],[z_zcore]])&gt;3, "Outlier", "Normal")</f>
        <v>Normal</v>
      </c>
      <c r="Q2567">
        <f>AVERAGEIF(sensor_data[Unit ID], sensor_data[[#This Row],[Unit ID]], sensor_data[EC])</f>
        <v>19.717777777777776</v>
      </c>
      <c r="R2567">
        <f>IF(ISBLANK(sensor_data[[#This Row],[EC]]), sensor_data[[#This Row],[average]], sensor_data[[#This Row],[EC]])</f>
        <v>16</v>
      </c>
      <c r="S2567" t="str">
        <f>IF(sensor_data[[#This Row],[Filled Energy Consumption]]&gt;AVERAGE(sensor_data[Filled Energy Consumption]), "High", "Low")</f>
        <v>Low</v>
      </c>
      <c r="T2567" t="s">
        <v>548</v>
      </c>
      <c r="U2567" t="b">
        <v>0</v>
      </c>
      <c r="V2567">
        <v>5</v>
      </c>
      <c r="W2567">
        <v>1</v>
      </c>
      <c r="X2567" t="s">
        <v>14</v>
      </c>
    </row>
    <row r="2568" spans="1:24" x14ac:dyDescent="0.3">
      <c r="A2568" s="1">
        <v>45474.795104166667</v>
      </c>
      <c r="B2568" s="1" t="str">
        <f>TEXT(sensor_data[[#This Row],[Timestamp]], "MMMM")</f>
        <v>July</v>
      </c>
      <c r="C25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68" s="2">
        <f>MONTH(sensor_data[[#This Row],[Timestamp]])</f>
        <v>7</v>
      </c>
      <c r="E2568" s="2">
        <f>DAY(sensor_data[[#This Row],[Timestamp]])</f>
        <v>1</v>
      </c>
      <c r="F2568" t="s">
        <v>619</v>
      </c>
      <c r="H2568">
        <v>100.1</v>
      </c>
      <c r="I2568">
        <v>64.5</v>
      </c>
      <c r="J2568" t="b">
        <v>0</v>
      </c>
      <c r="K2568">
        <v>4</v>
      </c>
      <c r="L2568" t="str">
        <f>IF(sensor_data[[#This Row],[HVAC Setting]]&lt;=2, "Low", IF(sensor_data[[#This Row],[HVAC Setting]]=3, "Normal", "High"))</f>
        <v>High</v>
      </c>
      <c r="M2568">
        <v>24.2</v>
      </c>
      <c r="N2568">
        <v>24.2</v>
      </c>
      <c r="O2568">
        <f>(sensor_data[[#This Row],[Energy Consumption]]-AVERAGE(sensor_data[Energy Consumption]))/_xlfn.STDEV.P(sensor_data[Energy Consumption])</f>
        <v>3.2542300173054498E-2</v>
      </c>
      <c r="P2568" t="str">
        <f>IF(ABS(sensor_data[[#This Row],[z_zcore]])&gt;3, "Outlier", "Normal")</f>
        <v>Normal</v>
      </c>
      <c r="Q2568">
        <f>AVERAGEIF(sensor_data[Unit ID], sensor_data[[#This Row],[Unit ID]], sensor_data[EC])</f>
        <v>19.717777777777776</v>
      </c>
      <c r="R2568">
        <f>IF(ISBLANK(sensor_data[[#This Row],[EC]]), sensor_data[[#This Row],[average]], sensor_data[[#This Row],[EC]])</f>
        <v>24.2</v>
      </c>
      <c r="S2568" t="str">
        <f>IF(sensor_data[[#This Row],[Filled Energy Consumption]]&gt;AVERAGE(sensor_data[Filled Energy Consumption]), "High", "Low")</f>
        <v>High</v>
      </c>
      <c r="T2568" t="s">
        <v>359</v>
      </c>
      <c r="U2568" t="b">
        <v>0</v>
      </c>
      <c r="V2568">
        <v>12</v>
      </c>
      <c r="W2568">
        <v>0</v>
      </c>
      <c r="X2568" t="s">
        <v>17</v>
      </c>
    </row>
    <row r="2569" spans="1:24" x14ac:dyDescent="0.3">
      <c r="A2569" s="1">
        <v>45506.937824074077</v>
      </c>
      <c r="B2569" s="1" t="str">
        <f>TEXT(sensor_data[[#This Row],[Timestamp]], "MMMM")</f>
        <v>August</v>
      </c>
      <c r="C25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69" s="2">
        <f>MONTH(sensor_data[[#This Row],[Timestamp]])</f>
        <v>8</v>
      </c>
      <c r="E2569" s="2">
        <f>DAY(sensor_data[[#This Row],[Timestamp]])</f>
        <v>2</v>
      </c>
      <c r="F2569" t="s">
        <v>619</v>
      </c>
      <c r="H2569">
        <v>89.2</v>
      </c>
      <c r="I2569">
        <v>62.3</v>
      </c>
      <c r="J2569" t="b">
        <v>0</v>
      </c>
      <c r="K2569">
        <v>2</v>
      </c>
      <c r="L2569" t="str">
        <f>IF(sensor_data[[#This Row],[HVAC Setting]]&lt;=2, "Low", IF(sensor_data[[#This Row],[HVAC Setting]]=3, "Normal", "High"))</f>
        <v>Low</v>
      </c>
      <c r="M2569">
        <v>12</v>
      </c>
      <c r="N2569">
        <v>12</v>
      </c>
      <c r="O2569">
        <f>(sensor_data[[#This Row],[Energy Consumption]]-AVERAGE(sensor_data[Energy Consumption]))/_xlfn.STDEV.P(sensor_data[Energy Consumption])</f>
        <v>-0.10932317959124485</v>
      </c>
      <c r="P2569" t="str">
        <f>IF(ABS(sensor_data[[#This Row],[z_zcore]])&gt;3, "Outlier", "Normal")</f>
        <v>Normal</v>
      </c>
      <c r="Q2569">
        <f>AVERAGEIF(sensor_data[Unit ID], sensor_data[[#This Row],[Unit ID]], sensor_data[EC])</f>
        <v>19.717777777777776</v>
      </c>
      <c r="R2569">
        <f>IF(ISBLANK(sensor_data[[#This Row],[EC]]), sensor_data[[#This Row],[average]], sensor_data[[#This Row],[EC]])</f>
        <v>12</v>
      </c>
      <c r="S2569" t="str">
        <f>IF(sensor_data[[#This Row],[Filled Energy Consumption]]&gt;AVERAGE(sensor_data[Filled Energy Consumption]), "High", "Low")</f>
        <v>Low</v>
      </c>
      <c r="T2569" t="s">
        <v>264</v>
      </c>
      <c r="U2569" t="b">
        <v>0</v>
      </c>
      <c r="V2569">
        <v>2</v>
      </c>
      <c r="W2569">
        <v>0</v>
      </c>
      <c r="X2569" t="s">
        <v>19</v>
      </c>
    </row>
    <row r="2570" spans="1:24" x14ac:dyDescent="0.3">
      <c r="A2570" s="1">
        <v>45569.599039351851</v>
      </c>
      <c r="B2570" s="1" t="str">
        <f>TEXT(sensor_data[[#This Row],[Timestamp]], "MMMM")</f>
        <v>October</v>
      </c>
      <c r="C25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70" s="2">
        <f>MONTH(sensor_data[[#This Row],[Timestamp]])</f>
        <v>10</v>
      </c>
      <c r="E2570" s="2">
        <f>DAY(sensor_data[[#This Row],[Timestamp]])</f>
        <v>4</v>
      </c>
      <c r="F2570" t="s">
        <v>619</v>
      </c>
      <c r="H2570">
        <v>77</v>
      </c>
      <c r="I2570">
        <v>36.299999999999997</v>
      </c>
      <c r="J2570" t="b">
        <v>0</v>
      </c>
      <c r="K2570">
        <v>2</v>
      </c>
      <c r="L2570" t="str">
        <f>IF(sensor_data[[#This Row],[HVAC Setting]]&lt;=2, "Low", IF(sensor_data[[#This Row],[HVAC Setting]]=3, "Normal", "High"))</f>
        <v>Low</v>
      </c>
      <c r="M2570">
        <v>10</v>
      </c>
      <c r="N2570">
        <v>10</v>
      </c>
      <c r="O2570">
        <f>(sensor_data[[#This Row],[Energy Consumption]]-AVERAGE(sensor_data[Energy Consumption]))/_xlfn.STDEV.P(sensor_data[Energy Consumption])</f>
        <v>-0.13257981561817916</v>
      </c>
      <c r="P2570" t="str">
        <f>IF(ABS(sensor_data[[#This Row],[z_zcore]])&gt;3, "Outlier", "Normal")</f>
        <v>Normal</v>
      </c>
      <c r="Q2570">
        <f>AVERAGEIF(sensor_data[Unit ID], sensor_data[[#This Row],[Unit ID]], sensor_data[EC])</f>
        <v>19.717777777777776</v>
      </c>
      <c r="R2570">
        <f>IF(ISBLANK(sensor_data[[#This Row],[EC]]), sensor_data[[#This Row],[average]], sensor_data[[#This Row],[EC]])</f>
        <v>10</v>
      </c>
      <c r="S2570" t="str">
        <f>IF(sensor_data[[#This Row],[Filled Energy Consumption]]&gt;AVERAGE(sensor_data[Filled Energy Consumption]), "High", "Low")</f>
        <v>Low</v>
      </c>
      <c r="T2570" t="s">
        <v>87</v>
      </c>
      <c r="U2570" t="b">
        <v>0</v>
      </c>
      <c r="V2570">
        <v>17</v>
      </c>
      <c r="W2570">
        <v>0</v>
      </c>
      <c r="X2570" t="s">
        <v>17</v>
      </c>
    </row>
    <row r="2571" spans="1:24" x14ac:dyDescent="0.3">
      <c r="A2571" s="1">
        <v>45388.213055555556</v>
      </c>
      <c r="B2571" s="1" t="str">
        <f>TEXT(sensor_data[[#This Row],[Timestamp]], "MMMM")</f>
        <v>April</v>
      </c>
      <c r="C25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71" s="2">
        <f>MONTH(sensor_data[[#This Row],[Timestamp]])</f>
        <v>4</v>
      </c>
      <c r="E2571" s="2">
        <f>DAY(sensor_data[[#This Row],[Timestamp]])</f>
        <v>6</v>
      </c>
      <c r="F2571" t="s">
        <v>619</v>
      </c>
      <c r="H2571">
        <v>78.2</v>
      </c>
      <c r="I2571">
        <v>43.4</v>
      </c>
      <c r="J2571" t="b">
        <v>1</v>
      </c>
      <c r="K2571">
        <v>2.5</v>
      </c>
      <c r="L2571" t="str">
        <f>IF(sensor_data[[#This Row],[HVAC Setting]]&lt;=2, "Low", IF(sensor_data[[#This Row],[HVAC Setting]]=3, "Normal", "High"))</f>
        <v>High</v>
      </c>
      <c r="M2571">
        <v>15.97</v>
      </c>
      <c r="N2571">
        <v>15.97</v>
      </c>
      <c r="O2571">
        <f>(sensor_data[[#This Row],[Energy Consumption]]-AVERAGE(sensor_data[Energy Consumption]))/_xlfn.STDEV.P(sensor_data[Energy Consumption])</f>
        <v>-6.3158757077780223E-2</v>
      </c>
      <c r="P2571" t="str">
        <f>IF(ABS(sensor_data[[#This Row],[z_zcore]])&gt;3, "Outlier", "Normal")</f>
        <v>Normal</v>
      </c>
      <c r="Q2571">
        <f>AVERAGEIF(sensor_data[Unit ID], sensor_data[[#This Row],[Unit ID]], sensor_data[EC])</f>
        <v>19.717777777777776</v>
      </c>
      <c r="R2571">
        <f>IF(ISBLANK(sensor_data[[#This Row],[EC]]), sensor_data[[#This Row],[average]], sensor_data[[#This Row],[EC]])</f>
        <v>15.97</v>
      </c>
      <c r="S2571" t="str">
        <f>IF(sensor_data[[#This Row],[Filled Energy Consumption]]&gt;AVERAGE(sensor_data[Filled Energy Consumption]), "High", "Low")</f>
        <v>Low</v>
      </c>
      <c r="T2571" t="s">
        <v>620</v>
      </c>
      <c r="U2571" t="b">
        <v>1</v>
      </c>
      <c r="V2571">
        <v>18</v>
      </c>
      <c r="W2571">
        <v>0</v>
      </c>
      <c r="X2571" t="s">
        <v>14</v>
      </c>
    </row>
    <row r="2572" spans="1:24" x14ac:dyDescent="0.3">
      <c r="A2572" s="1">
        <v>45560.053101851852</v>
      </c>
      <c r="B2572" s="1" t="str">
        <f>TEXT(sensor_data[[#This Row],[Timestamp]], "MMMM")</f>
        <v>September</v>
      </c>
      <c r="C25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72" s="2">
        <f>MONTH(sensor_data[[#This Row],[Timestamp]])</f>
        <v>9</v>
      </c>
      <c r="E2572" s="2">
        <f>DAY(sensor_data[[#This Row],[Timestamp]])</f>
        <v>25</v>
      </c>
      <c r="F2572" t="s">
        <v>619</v>
      </c>
      <c r="H2572">
        <v>76.900000000000006</v>
      </c>
      <c r="I2572">
        <v>48.9</v>
      </c>
      <c r="J2572" t="b">
        <v>1</v>
      </c>
      <c r="K2572">
        <v>1</v>
      </c>
      <c r="L2572" t="str">
        <f>IF(sensor_data[[#This Row],[HVAC Setting]]&lt;=2, "Low", IF(sensor_data[[#This Row],[HVAC Setting]]=3, "Normal", "High"))</f>
        <v>Low</v>
      </c>
      <c r="O2572">
        <f>(sensor_data[[#This Row],[Energy Consumption]]-AVERAGE(sensor_data[Energy Consumption]))/_xlfn.STDEV.P(sensor_data[Energy Consumption])</f>
        <v>-0.24886299575285079</v>
      </c>
      <c r="P2572" t="str">
        <f>IF(ABS(sensor_data[[#This Row],[z_zcore]])&gt;3, "Outlier", "Normal")</f>
        <v>Normal</v>
      </c>
      <c r="Q2572">
        <f>AVERAGEIF(sensor_data[Unit ID], sensor_data[[#This Row],[Unit ID]], sensor_data[EC])</f>
        <v>19.717777777777776</v>
      </c>
      <c r="R2572">
        <f>IF(ISBLANK(sensor_data[[#This Row],[EC]]), sensor_data[[#This Row],[average]], sensor_data[[#This Row],[EC]])</f>
        <v>19.717777777777776</v>
      </c>
      <c r="S2572" t="str">
        <f>IF(sensor_data[[#This Row],[Filled Energy Consumption]]&gt;AVERAGE(sensor_data[Filled Energy Consumption]), "High", "Low")</f>
        <v>High</v>
      </c>
      <c r="T2572" t="s">
        <v>184</v>
      </c>
      <c r="U2572" t="b">
        <v>1</v>
      </c>
      <c r="V2572">
        <v>18</v>
      </c>
      <c r="W2572">
        <v>0</v>
      </c>
      <c r="X2572" t="s">
        <v>14</v>
      </c>
    </row>
    <row r="2573" spans="1:24" x14ac:dyDescent="0.3">
      <c r="A2573" s="1">
        <v>45451.755173611113</v>
      </c>
      <c r="B2573" s="1" t="str">
        <f>TEXT(sensor_data[[#This Row],[Timestamp]], "MMMM")</f>
        <v>June</v>
      </c>
      <c r="C25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73" s="2">
        <f>MONTH(sensor_data[[#This Row],[Timestamp]])</f>
        <v>6</v>
      </c>
      <c r="E2573" s="2">
        <f>DAY(sensor_data[[#This Row],[Timestamp]])</f>
        <v>8</v>
      </c>
      <c r="F2573" t="s">
        <v>619</v>
      </c>
      <c r="H2573">
        <v>99.6</v>
      </c>
      <c r="I2573">
        <v>58.5</v>
      </c>
      <c r="J2573" t="b">
        <v>1</v>
      </c>
      <c r="K2573">
        <v>5</v>
      </c>
      <c r="L2573" t="str">
        <f>IF(sensor_data[[#This Row],[HVAC Setting]]&lt;=2, "Low", IF(sensor_data[[#This Row],[HVAC Setting]]=3, "Normal", "High"))</f>
        <v>High</v>
      </c>
      <c r="M2573">
        <v>33.79</v>
      </c>
      <c r="N2573">
        <v>33.79</v>
      </c>
      <c r="O2573">
        <f>(sensor_data[[#This Row],[Energy Consumption]]-AVERAGE(sensor_data[Energy Consumption]))/_xlfn.STDEV.P(sensor_data[Energy Consumption])</f>
        <v>0.14405786992220457</v>
      </c>
      <c r="P2573" t="str">
        <f>IF(ABS(sensor_data[[#This Row],[z_zcore]])&gt;3, "Outlier", "Normal")</f>
        <v>Normal</v>
      </c>
      <c r="Q2573">
        <f>AVERAGEIF(sensor_data[Unit ID], sensor_data[[#This Row],[Unit ID]], sensor_data[EC])</f>
        <v>19.717777777777776</v>
      </c>
      <c r="R2573">
        <f>IF(ISBLANK(sensor_data[[#This Row],[EC]]), sensor_data[[#This Row],[average]], sensor_data[[#This Row],[EC]])</f>
        <v>33.79</v>
      </c>
      <c r="S2573" t="str">
        <f>IF(sensor_data[[#This Row],[Filled Energy Consumption]]&gt;AVERAGE(sensor_data[Filled Energy Consumption]), "High", "Low")</f>
        <v>High</v>
      </c>
      <c r="T2573" t="s">
        <v>620</v>
      </c>
      <c r="U2573" t="b">
        <v>1</v>
      </c>
      <c r="V2573">
        <v>8</v>
      </c>
      <c r="W2573">
        <v>1</v>
      </c>
      <c r="X2573" t="s">
        <v>17</v>
      </c>
    </row>
    <row r="2574" spans="1:24" x14ac:dyDescent="0.3">
      <c r="A2574" s="1">
        <v>45471.661006944443</v>
      </c>
      <c r="B2574" s="1" t="str">
        <f>TEXT(sensor_data[[#This Row],[Timestamp]], "MMMM")</f>
        <v>June</v>
      </c>
      <c r="C25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74" s="2">
        <f>MONTH(sensor_data[[#This Row],[Timestamp]])</f>
        <v>6</v>
      </c>
      <c r="E2574" s="2">
        <f>DAY(sensor_data[[#This Row],[Timestamp]])</f>
        <v>28</v>
      </c>
      <c r="F2574" t="s">
        <v>619</v>
      </c>
      <c r="H2574">
        <v>92.4</v>
      </c>
      <c r="I2574">
        <v>48.6</v>
      </c>
      <c r="J2574" t="b">
        <v>0</v>
      </c>
      <c r="K2574">
        <v>4</v>
      </c>
      <c r="L2574" t="str">
        <f>IF(sensor_data[[#This Row],[HVAC Setting]]&lt;=2, "Low", IF(sensor_data[[#This Row],[HVAC Setting]]=3, "Normal", "High"))</f>
        <v>High</v>
      </c>
      <c r="M2574">
        <v>23</v>
      </c>
      <c r="N2574">
        <v>23</v>
      </c>
      <c r="O2574">
        <f>(sensor_data[[#This Row],[Energy Consumption]]-AVERAGE(sensor_data[Energy Consumption]))/_xlfn.STDEV.P(sensor_data[Energy Consumption])</f>
        <v>1.8588318556893912E-2</v>
      </c>
      <c r="P2574" t="str">
        <f>IF(ABS(sensor_data[[#This Row],[z_zcore]])&gt;3, "Outlier", "Normal")</f>
        <v>Normal</v>
      </c>
      <c r="Q2574">
        <f>AVERAGEIF(sensor_data[Unit ID], sensor_data[[#This Row],[Unit ID]], sensor_data[EC])</f>
        <v>19.717777777777776</v>
      </c>
      <c r="R2574">
        <f>IF(ISBLANK(sensor_data[[#This Row],[EC]]), sensor_data[[#This Row],[average]], sensor_data[[#This Row],[EC]])</f>
        <v>23</v>
      </c>
      <c r="S2574" t="str">
        <f>IF(sensor_data[[#This Row],[Filled Energy Consumption]]&gt;AVERAGE(sensor_data[Filled Energy Consumption]), "High", "Low")</f>
        <v>High</v>
      </c>
      <c r="T2574" t="s">
        <v>538</v>
      </c>
      <c r="U2574" t="b">
        <v>0</v>
      </c>
      <c r="V2574">
        <v>6</v>
      </c>
      <c r="W2574">
        <v>1</v>
      </c>
      <c r="X2574" t="s">
        <v>14</v>
      </c>
    </row>
    <row r="2575" spans="1:24" x14ac:dyDescent="0.3">
      <c r="A2575" s="1">
        <v>45570.230729166666</v>
      </c>
      <c r="B2575" s="1" t="str">
        <f>TEXT(sensor_data[[#This Row],[Timestamp]], "MMMM")</f>
        <v>October</v>
      </c>
      <c r="C25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75" s="2">
        <f>MONTH(sensor_data[[#This Row],[Timestamp]])</f>
        <v>10</v>
      </c>
      <c r="E2575" s="2">
        <f>DAY(sensor_data[[#This Row],[Timestamp]])</f>
        <v>5</v>
      </c>
      <c r="F2575" t="s">
        <v>619</v>
      </c>
      <c r="H2575">
        <v>64.2</v>
      </c>
      <c r="I2575">
        <v>46.3</v>
      </c>
      <c r="J2575" t="b">
        <v>1</v>
      </c>
      <c r="K2575">
        <v>2.5</v>
      </c>
      <c r="L2575" t="str">
        <f>IF(sensor_data[[#This Row],[HVAC Setting]]&lt;=2, "Low", IF(sensor_data[[#This Row],[HVAC Setting]]=3, "Normal", "High"))</f>
        <v>High</v>
      </c>
      <c r="M2575">
        <v>14.51</v>
      </c>
      <c r="N2575">
        <v>14.51</v>
      </c>
      <c r="O2575">
        <f>(sensor_data[[#This Row],[Energy Consumption]]-AVERAGE(sensor_data[Energy Consumption]))/_xlfn.STDEV.P(sensor_data[Energy Consumption])</f>
        <v>-8.0136101377442287E-2</v>
      </c>
      <c r="P2575" t="str">
        <f>IF(ABS(sensor_data[[#This Row],[z_zcore]])&gt;3, "Outlier", "Normal")</f>
        <v>Normal</v>
      </c>
      <c r="Q2575">
        <f>AVERAGEIF(sensor_data[Unit ID], sensor_data[[#This Row],[Unit ID]], sensor_data[EC])</f>
        <v>19.717777777777776</v>
      </c>
      <c r="R2575">
        <f>IF(ISBLANK(sensor_data[[#This Row],[EC]]), sensor_data[[#This Row],[average]], sensor_data[[#This Row],[EC]])</f>
        <v>14.51</v>
      </c>
      <c r="S2575" t="str">
        <f>IF(sensor_data[[#This Row],[Filled Energy Consumption]]&gt;AVERAGE(sensor_data[Filled Energy Consumption]), "High", "Low")</f>
        <v>Low</v>
      </c>
      <c r="T2575" t="s">
        <v>154</v>
      </c>
      <c r="U2575" t="b">
        <v>1</v>
      </c>
      <c r="V2575">
        <v>11</v>
      </c>
      <c r="W2575">
        <v>1</v>
      </c>
      <c r="X2575" t="s">
        <v>14</v>
      </c>
    </row>
    <row r="2576" spans="1:24" x14ac:dyDescent="0.3">
      <c r="A2576" s="1">
        <v>45339.540601851855</v>
      </c>
      <c r="B2576" s="1" t="str">
        <f>TEXT(sensor_data[[#This Row],[Timestamp]], "MMMM")</f>
        <v>February</v>
      </c>
      <c r="C25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76" s="2">
        <f>MONTH(sensor_data[[#This Row],[Timestamp]])</f>
        <v>2</v>
      </c>
      <c r="E2576" s="2">
        <f>DAY(sensor_data[[#This Row],[Timestamp]])</f>
        <v>17</v>
      </c>
      <c r="F2576" t="s">
        <v>619</v>
      </c>
      <c r="H2576">
        <v>55.5</v>
      </c>
      <c r="I2576">
        <v>31.6</v>
      </c>
      <c r="J2576" t="b">
        <v>1</v>
      </c>
      <c r="K2576">
        <v>4.5</v>
      </c>
      <c r="L2576" t="str">
        <f>IF(sensor_data[[#This Row],[HVAC Setting]]&lt;=2, "Low", IF(sensor_data[[#This Row],[HVAC Setting]]=3, "Normal", "High"))</f>
        <v>High</v>
      </c>
      <c r="M2576">
        <v>25.08</v>
      </c>
      <c r="N2576">
        <v>25.08</v>
      </c>
      <c r="O2576">
        <f>(sensor_data[[#This Row],[Energy Consumption]]-AVERAGE(sensor_data[Energy Consumption]))/_xlfn.STDEV.P(sensor_data[Energy Consumption])</f>
        <v>4.2775220024905587E-2</v>
      </c>
      <c r="P2576" t="str">
        <f>IF(ABS(sensor_data[[#This Row],[z_zcore]])&gt;3, "Outlier", "Normal")</f>
        <v>Normal</v>
      </c>
      <c r="Q2576">
        <f>AVERAGEIF(sensor_data[Unit ID], sensor_data[[#This Row],[Unit ID]], sensor_data[EC])</f>
        <v>19.717777777777776</v>
      </c>
      <c r="R2576">
        <f>IF(ISBLANK(sensor_data[[#This Row],[EC]]), sensor_data[[#This Row],[average]], sensor_data[[#This Row],[EC]])</f>
        <v>25.08</v>
      </c>
      <c r="S2576" t="str">
        <f>IF(sensor_data[[#This Row],[Filled Energy Consumption]]&gt;AVERAGE(sensor_data[Filled Energy Consumption]), "High", "Low")</f>
        <v>High</v>
      </c>
      <c r="T2576" t="s">
        <v>478</v>
      </c>
      <c r="U2576" t="b">
        <v>1</v>
      </c>
      <c r="V2576">
        <v>15</v>
      </c>
      <c r="W2576">
        <v>0</v>
      </c>
      <c r="X2576" t="s">
        <v>19</v>
      </c>
    </row>
    <row r="2577" spans="1:24" x14ac:dyDescent="0.3">
      <c r="A2577" s="1">
        <v>45295.607523148145</v>
      </c>
      <c r="B2577" s="1" t="str">
        <f>TEXT(sensor_data[[#This Row],[Timestamp]], "MMMM")</f>
        <v>January</v>
      </c>
      <c r="C25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77" s="2">
        <f>MONTH(sensor_data[[#This Row],[Timestamp]])</f>
        <v>1</v>
      </c>
      <c r="E2577" s="2">
        <f>DAY(sensor_data[[#This Row],[Timestamp]])</f>
        <v>4</v>
      </c>
      <c r="F2577" t="s">
        <v>619</v>
      </c>
      <c r="H2577">
        <v>42.4</v>
      </c>
      <c r="I2577">
        <v>26.3</v>
      </c>
      <c r="J2577" t="b">
        <v>0</v>
      </c>
      <c r="K2577">
        <v>3</v>
      </c>
      <c r="L2577" t="str">
        <f>IF(sensor_data[[#This Row],[HVAC Setting]]&lt;=2, "Low", IF(sensor_data[[#This Row],[HVAC Setting]]=3, "Normal", "High"))</f>
        <v>Normal</v>
      </c>
      <c r="O2577">
        <f>(sensor_data[[#This Row],[Energy Consumption]]-AVERAGE(sensor_data[Energy Consumption]))/_xlfn.STDEV.P(sensor_data[Energy Consumption])</f>
        <v>-0.24886299575285079</v>
      </c>
      <c r="P2577" t="str">
        <f>IF(ABS(sensor_data[[#This Row],[z_zcore]])&gt;3, "Outlier", "Normal")</f>
        <v>Normal</v>
      </c>
      <c r="Q2577">
        <f>AVERAGEIF(sensor_data[Unit ID], sensor_data[[#This Row],[Unit ID]], sensor_data[EC])</f>
        <v>19.717777777777776</v>
      </c>
      <c r="R2577">
        <f>IF(ISBLANK(sensor_data[[#This Row],[EC]]), sensor_data[[#This Row],[average]], sensor_data[[#This Row],[EC]])</f>
        <v>19.717777777777776</v>
      </c>
      <c r="S2577" t="str">
        <f>IF(sensor_data[[#This Row],[Filled Energy Consumption]]&gt;AVERAGE(sensor_data[Filled Energy Consumption]), "High", "Low")</f>
        <v>High</v>
      </c>
      <c r="T2577" t="s">
        <v>552</v>
      </c>
      <c r="U2577" t="b">
        <v>0</v>
      </c>
      <c r="V2577">
        <v>14</v>
      </c>
      <c r="W2577">
        <v>1</v>
      </c>
      <c r="X2577" t="s">
        <v>17</v>
      </c>
    </row>
    <row r="2578" spans="1:24" x14ac:dyDescent="0.3">
      <c r="A2578" s="1">
        <v>45403.305960648147</v>
      </c>
      <c r="B2578" s="1" t="str">
        <f>TEXT(sensor_data[[#This Row],[Timestamp]], "MMMM")</f>
        <v>April</v>
      </c>
      <c r="C25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78" s="2">
        <f>MONTH(sensor_data[[#This Row],[Timestamp]])</f>
        <v>4</v>
      </c>
      <c r="E2578" s="2">
        <f>DAY(sensor_data[[#This Row],[Timestamp]])</f>
        <v>21</v>
      </c>
      <c r="F2578" t="s">
        <v>619</v>
      </c>
      <c r="H2578">
        <v>78.900000000000006</v>
      </c>
      <c r="I2578">
        <v>49.4</v>
      </c>
      <c r="J2578" t="b">
        <v>1</v>
      </c>
      <c r="K2578">
        <v>3.5</v>
      </c>
      <c r="L2578" t="str">
        <f>IF(sensor_data[[#This Row],[HVAC Setting]]&lt;=2, "Low", IF(sensor_data[[#This Row],[HVAC Setting]]=3, "Normal", "High"))</f>
        <v>High</v>
      </c>
      <c r="M2578">
        <v>19.96</v>
      </c>
      <c r="N2578">
        <v>19.96</v>
      </c>
      <c r="O2578">
        <f>(sensor_data[[#This Row],[Energy Consumption]]-AVERAGE(sensor_data[Energy Consumption]))/_xlfn.STDEV.P(sensor_data[Energy Consumption])</f>
        <v>-1.6761768204046245E-2</v>
      </c>
      <c r="P2578" t="str">
        <f>IF(ABS(sensor_data[[#This Row],[z_zcore]])&gt;3, "Outlier", "Normal")</f>
        <v>Normal</v>
      </c>
      <c r="Q2578">
        <f>AVERAGEIF(sensor_data[Unit ID], sensor_data[[#This Row],[Unit ID]], sensor_data[EC])</f>
        <v>19.717777777777776</v>
      </c>
      <c r="R2578">
        <f>IF(ISBLANK(sensor_data[[#This Row],[EC]]), sensor_data[[#This Row],[average]], sensor_data[[#This Row],[EC]])</f>
        <v>19.96</v>
      </c>
      <c r="S2578" t="str">
        <f>IF(sensor_data[[#This Row],[Filled Energy Consumption]]&gt;AVERAGE(sensor_data[Filled Energy Consumption]), "High", "Low")</f>
        <v>High</v>
      </c>
      <c r="T2578" t="s">
        <v>398</v>
      </c>
      <c r="U2578" t="b">
        <v>1</v>
      </c>
      <c r="V2578">
        <v>4</v>
      </c>
      <c r="W2578">
        <v>1</v>
      </c>
      <c r="X2578" t="s">
        <v>17</v>
      </c>
    </row>
    <row r="2579" spans="1:24" x14ac:dyDescent="0.3">
      <c r="A2579" s="1">
        <v>45563.189155092594</v>
      </c>
      <c r="B2579" s="1" t="str">
        <f>TEXT(sensor_data[[#This Row],[Timestamp]], "MMMM")</f>
        <v>September</v>
      </c>
      <c r="C25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79" s="2">
        <f>MONTH(sensor_data[[#This Row],[Timestamp]])</f>
        <v>9</v>
      </c>
      <c r="E2579" s="2">
        <f>DAY(sensor_data[[#This Row],[Timestamp]])</f>
        <v>28</v>
      </c>
      <c r="F2579" t="s">
        <v>619</v>
      </c>
      <c r="H2579">
        <v>71</v>
      </c>
      <c r="I2579">
        <v>59.2</v>
      </c>
      <c r="J2579" t="b">
        <v>0</v>
      </c>
      <c r="K2579">
        <v>1.5</v>
      </c>
      <c r="L2579" t="str">
        <f>IF(sensor_data[[#This Row],[HVAC Setting]]&lt;=2, "Low", IF(sensor_data[[#This Row],[HVAC Setting]]=3, "Normal", "High"))</f>
        <v>Low</v>
      </c>
      <c r="M2579">
        <v>7.88</v>
      </c>
      <c r="N2579">
        <v>7.88</v>
      </c>
      <c r="O2579">
        <f>(sensor_data[[#This Row],[Energy Consumption]]-AVERAGE(sensor_data[Energy Consumption]))/_xlfn.STDEV.P(sensor_data[Energy Consumption])</f>
        <v>-0.15723184980672958</v>
      </c>
      <c r="P2579" t="str">
        <f>IF(ABS(sensor_data[[#This Row],[z_zcore]])&gt;3, "Outlier", "Normal")</f>
        <v>Normal</v>
      </c>
      <c r="Q2579">
        <f>AVERAGEIF(sensor_data[Unit ID], sensor_data[[#This Row],[Unit ID]], sensor_data[EC])</f>
        <v>19.717777777777776</v>
      </c>
      <c r="R2579">
        <f>IF(ISBLANK(sensor_data[[#This Row],[EC]]), sensor_data[[#This Row],[average]], sensor_data[[#This Row],[EC]])</f>
        <v>7.88</v>
      </c>
      <c r="S2579" t="str">
        <f>IF(sensor_data[[#This Row],[Filled Energy Consumption]]&gt;AVERAGE(sensor_data[Filled Energy Consumption]), "High", "Low")</f>
        <v>Low</v>
      </c>
      <c r="T2579" t="s">
        <v>434</v>
      </c>
      <c r="U2579" t="b">
        <v>0</v>
      </c>
      <c r="V2579">
        <v>3</v>
      </c>
      <c r="W2579">
        <v>0</v>
      </c>
      <c r="X2579" t="s">
        <v>19</v>
      </c>
    </row>
    <row r="2580" spans="1:24" x14ac:dyDescent="0.3">
      <c r="A2580" s="1">
        <v>45299.348807870374</v>
      </c>
      <c r="B2580" s="1" t="str">
        <f>TEXT(sensor_data[[#This Row],[Timestamp]], "MMMM")</f>
        <v>January</v>
      </c>
      <c r="C25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80" s="2">
        <f>MONTH(sensor_data[[#This Row],[Timestamp]])</f>
        <v>1</v>
      </c>
      <c r="E2580" s="2">
        <f>DAY(sensor_data[[#This Row],[Timestamp]])</f>
        <v>8</v>
      </c>
      <c r="F2580" t="s">
        <v>619</v>
      </c>
      <c r="H2580">
        <v>38.1</v>
      </c>
      <c r="I2580">
        <v>36.799999999999997</v>
      </c>
      <c r="J2580" t="b">
        <v>1</v>
      </c>
      <c r="K2580">
        <v>4</v>
      </c>
      <c r="L2580" t="str">
        <f>IF(sensor_data[[#This Row],[HVAC Setting]]&lt;=2, "Low", IF(sensor_data[[#This Row],[HVAC Setting]]=3, "Normal", "High"))</f>
        <v>High</v>
      </c>
      <c r="M2580">
        <v>24.92</v>
      </c>
      <c r="N2580">
        <v>24.92</v>
      </c>
      <c r="O2580">
        <f>(sensor_data[[#This Row],[Energy Consumption]]-AVERAGE(sensor_data[Energy Consumption]))/_xlfn.STDEV.P(sensor_data[Energy Consumption])</f>
        <v>4.0914689142750885E-2</v>
      </c>
      <c r="P2580" t="str">
        <f>IF(ABS(sensor_data[[#This Row],[z_zcore]])&gt;3, "Outlier", "Normal")</f>
        <v>Normal</v>
      </c>
      <c r="Q2580">
        <f>AVERAGEIF(sensor_data[Unit ID], sensor_data[[#This Row],[Unit ID]], sensor_data[EC])</f>
        <v>19.717777777777776</v>
      </c>
      <c r="R2580">
        <f>IF(ISBLANK(sensor_data[[#This Row],[EC]]), sensor_data[[#This Row],[average]], sensor_data[[#This Row],[EC]])</f>
        <v>24.92</v>
      </c>
      <c r="S2580" t="str">
        <f>IF(sensor_data[[#This Row],[Filled Energy Consumption]]&gt;AVERAGE(sensor_data[Filled Energy Consumption]), "High", "Low")</f>
        <v>High</v>
      </c>
      <c r="T2580" t="s">
        <v>178</v>
      </c>
      <c r="U2580" t="b">
        <v>1</v>
      </c>
      <c r="V2580">
        <v>2</v>
      </c>
      <c r="W2580">
        <v>1</v>
      </c>
      <c r="X2580" t="s">
        <v>19</v>
      </c>
    </row>
    <row r="2581" spans="1:24" x14ac:dyDescent="0.3">
      <c r="A2581" s="1">
        <v>45465.302002314813</v>
      </c>
      <c r="B2581" s="1" t="str">
        <f>TEXT(sensor_data[[#This Row],[Timestamp]], "MMMM")</f>
        <v>June</v>
      </c>
      <c r="C25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81" s="2">
        <f>MONTH(sensor_data[[#This Row],[Timestamp]])</f>
        <v>6</v>
      </c>
      <c r="E2581" s="2">
        <f>DAY(sensor_data[[#This Row],[Timestamp]])</f>
        <v>22</v>
      </c>
      <c r="F2581" t="s">
        <v>619</v>
      </c>
      <c r="H2581">
        <v>101.5</v>
      </c>
      <c r="I2581">
        <v>41.9</v>
      </c>
      <c r="J2581" t="b">
        <v>1</v>
      </c>
      <c r="K2581">
        <v>4.5</v>
      </c>
      <c r="L2581" t="str">
        <f>IF(sensor_data[[#This Row],[HVAC Setting]]&lt;=2, "Low", IF(sensor_data[[#This Row],[HVAC Setting]]=3, "Normal", "High"))</f>
        <v>High</v>
      </c>
      <c r="M2581">
        <v>27.91</v>
      </c>
      <c r="N2581">
        <v>27.91</v>
      </c>
      <c r="O2581">
        <f>(sensor_data[[#This Row],[Energy Consumption]]-AVERAGE(sensor_data[Energy Consumption]))/_xlfn.STDEV.P(sensor_data[Energy Consumption])</f>
        <v>7.5683360003017675E-2</v>
      </c>
      <c r="P2581" t="str">
        <f>IF(ABS(sensor_data[[#This Row],[z_zcore]])&gt;3, "Outlier", "Normal")</f>
        <v>Normal</v>
      </c>
      <c r="Q2581">
        <f>AVERAGEIF(sensor_data[Unit ID], sensor_data[[#This Row],[Unit ID]], sensor_data[EC])</f>
        <v>19.717777777777776</v>
      </c>
      <c r="R2581">
        <f>IF(ISBLANK(sensor_data[[#This Row],[EC]]), sensor_data[[#This Row],[average]], sensor_data[[#This Row],[EC]])</f>
        <v>27.91</v>
      </c>
      <c r="S2581" t="str">
        <f>IF(sensor_data[[#This Row],[Filled Energy Consumption]]&gt;AVERAGE(sensor_data[Filled Energy Consumption]), "High", "Low")</f>
        <v>High</v>
      </c>
      <c r="T2581" t="s">
        <v>409</v>
      </c>
      <c r="U2581" t="b">
        <v>1</v>
      </c>
      <c r="V2581">
        <v>22</v>
      </c>
      <c r="W2581">
        <v>1</v>
      </c>
      <c r="X2581" t="s">
        <v>14</v>
      </c>
    </row>
    <row r="2582" spans="1:24" x14ac:dyDescent="0.3">
      <c r="A2582" s="1">
        <v>45645.191828703704</v>
      </c>
      <c r="B2582" s="1" t="str">
        <f>TEXT(sensor_data[[#This Row],[Timestamp]], "MMMM")</f>
        <v>December</v>
      </c>
      <c r="C25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82" s="2">
        <f>MONTH(sensor_data[[#This Row],[Timestamp]])</f>
        <v>12</v>
      </c>
      <c r="E2582" s="2">
        <f>DAY(sensor_data[[#This Row],[Timestamp]])</f>
        <v>19</v>
      </c>
      <c r="F2582" t="s">
        <v>621</v>
      </c>
      <c r="H2582">
        <v>36.700000000000003</v>
      </c>
      <c r="I2582">
        <v>26.5</v>
      </c>
      <c r="J2582" t="b">
        <v>0</v>
      </c>
      <c r="K2582">
        <v>1</v>
      </c>
      <c r="L2582" t="str">
        <f>IF(sensor_data[[#This Row],[HVAC Setting]]&lt;=2, "Low", IF(sensor_data[[#This Row],[HVAC Setting]]=3, "Normal", "High"))</f>
        <v>Low</v>
      </c>
      <c r="M2582">
        <v>8</v>
      </c>
      <c r="N2582">
        <v>8</v>
      </c>
      <c r="O2582">
        <f>(sensor_data[[#This Row],[Energy Consumption]]-AVERAGE(sensor_data[Energy Consumption]))/_xlfn.STDEV.P(sensor_data[Energy Consumption])</f>
        <v>-0.15583645164511351</v>
      </c>
      <c r="P2582" t="str">
        <f>IF(ABS(sensor_data[[#This Row],[z_zcore]])&gt;3, "Outlier", "Normal")</f>
        <v>Normal</v>
      </c>
      <c r="Q2582">
        <f>AVERAGEIF(sensor_data[Unit ID], sensor_data[[#This Row],[Unit ID]], sensor_data[EC])</f>
        <v>16.49722222222222</v>
      </c>
      <c r="R2582">
        <f>IF(ISBLANK(sensor_data[[#This Row],[EC]]), sensor_data[[#This Row],[average]], sensor_data[[#This Row],[EC]])</f>
        <v>8</v>
      </c>
      <c r="S2582" t="str">
        <f>IF(sensor_data[[#This Row],[Filled Energy Consumption]]&gt;AVERAGE(sensor_data[Filled Energy Consumption]), "High", "Low")</f>
        <v>Low</v>
      </c>
      <c r="T2582" t="s">
        <v>496</v>
      </c>
      <c r="U2582" t="b">
        <v>0</v>
      </c>
      <c r="V2582">
        <v>16</v>
      </c>
      <c r="W2582">
        <v>1</v>
      </c>
      <c r="X2582" t="s">
        <v>17</v>
      </c>
    </row>
    <row r="2583" spans="1:24" x14ac:dyDescent="0.3">
      <c r="A2583" s="1">
        <v>45335.717326388891</v>
      </c>
      <c r="B2583" s="1" t="str">
        <f>TEXT(sensor_data[[#This Row],[Timestamp]], "MMMM")</f>
        <v>February</v>
      </c>
      <c r="C25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83" s="2">
        <f>MONTH(sensor_data[[#This Row],[Timestamp]])</f>
        <v>2</v>
      </c>
      <c r="E2583" s="2">
        <f>DAY(sensor_data[[#This Row],[Timestamp]])</f>
        <v>13</v>
      </c>
      <c r="F2583" t="s">
        <v>621</v>
      </c>
      <c r="H2583">
        <v>51.5</v>
      </c>
      <c r="I2583">
        <v>30.9</v>
      </c>
      <c r="J2583" t="b">
        <v>1</v>
      </c>
      <c r="K2583">
        <v>5</v>
      </c>
      <c r="L2583" t="str">
        <f>IF(sensor_data[[#This Row],[HVAC Setting]]&lt;=2, "Low", IF(sensor_data[[#This Row],[HVAC Setting]]=3, "Normal", "High"))</f>
        <v>High</v>
      </c>
      <c r="M2583">
        <v>30</v>
      </c>
      <c r="N2583">
        <v>30</v>
      </c>
      <c r="O2583">
        <f>(sensor_data[[#This Row],[Energy Consumption]]-AVERAGE(sensor_data[Energy Consumption]))/_xlfn.STDEV.P(sensor_data[Energy Consumption])</f>
        <v>9.9986544651164036E-2</v>
      </c>
      <c r="P2583" t="str">
        <f>IF(ABS(sensor_data[[#This Row],[z_zcore]])&gt;3, "Outlier", "Normal")</f>
        <v>Normal</v>
      </c>
      <c r="Q2583">
        <f>AVERAGEIF(sensor_data[Unit ID], sensor_data[[#This Row],[Unit ID]], sensor_data[EC])</f>
        <v>16.49722222222222</v>
      </c>
      <c r="R2583">
        <f>IF(ISBLANK(sensor_data[[#This Row],[EC]]), sensor_data[[#This Row],[average]], sensor_data[[#This Row],[EC]])</f>
        <v>30</v>
      </c>
      <c r="S2583" t="str">
        <f>IF(sensor_data[[#This Row],[Filled Energy Consumption]]&gt;AVERAGE(sensor_data[Filled Energy Consumption]), "High", "Low")</f>
        <v>High</v>
      </c>
      <c r="T2583" t="s">
        <v>430</v>
      </c>
      <c r="U2583" t="b">
        <v>1</v>
      </c>
      <c r="V2583">
        <v>9</v>
      </c>
      <c r="W2583">
        <v>1</v>
      </c>
      <c r="X2583" t="s">
        <v>14</v>
      </c>
    </row>
    <row r="2584" spans="1:24" x14ac:dyDescent="0.3">
      <c r="A2584" s="1">
        <v>45301.077870370369</v>
      </c>
      <c r="B2584" s="1" t="str">
        <f>TEXT(sensor_data[[#This Row],[Timestamp]], "MMMM")</f>
        <v>January</v>
      </c>
      <c r="C25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84" s="2">
        <f>MONTH(sensor_data[[#This Row],[Timestamp]])</f>
        <v>1</v>
      </c>
      <c r="E2584" s="2">
        <f>DAY(sensor_data[[#This Row],[Timestamp]])</f>
        <v>10</v>
      </c>
      <c r="F2584" t="s">
        <v>621</v>
      </c>
      <c r="H2584">
        <v>38.799999999999997</v>
      </c>
      <c r="I2584">
        <v>25.6</v>
      </c>
      <c r="J2584" t="b">
        <v>0</v>
      </c>
      <c r="K2584">
        <v>2</v>
      </c>
      <c r="L2584" t="str">
        <f>IF(sensor_data[[#This Row],[HVAC Setting]]&lt;=2, "Low", IF(sensor_data[[#This Row],[HVAC Setting]]=3, "Normal", "High"))</f>
        <v>Low</v>
      </c>
      <c r="M2584">
        <v>12</v>
      </c>
      <c r="N2584">
        <v>12</v>
      </c>
      <c r="O2584">
        <f>(sensor_data[[#This Row],[Energy Consumption]]-AVERAGE(sensor_data[Energy Consumption]))/_xlfn.STDEV.P(sensor_data[Energy Consumption])</f>
        <v>-0.10932317959124485</v>
      </c>
      <c r="P2584" t="str">
        <f>IF(ABS(sensor_data[[#This Row],[z_zcore]])&gt;3, "Outlier", "Normal")</f>
        <v>Normal</v>
      </c>
      <c r="Q2584">
        <f>AVERAGEIF(sensor_data[Unit ID], sensor_data[[#This Row],[Unit ID]], sensor_data[EC])</f>
        <v>16.49722222222222</v>
      </c>
      <c r="R2584">
        <f>IF(ISBLANK(sensor_data[[#This Row],[EC]]), sensor_data[[#This Row],[average]], sensor_data[[#This Row],[EC]])</f>
        <v>12</v>
      </c>
      <c r="S2584" t="str">
        <f>IF(sensor_data[[#This Row],[Filled Energy Consumption]]&gt;AVERAGE(sensor_data[Filled Energy Consumption]), "High", "Low")</f>
        <v>Low</v>
      </c>
      <c r="T2584" t="s">
        <v>338</v>
      </c>
      <c r="U2584" t="b">
        <v>0</v>
      </c>
      <c r="V2584">
        <v>4</v>
      </c>
      <c r="W2584">
        <v>1</v>
      </c>
      <c r="X2584" t="s">
        <v>19</v>
      </c>
    </row>
    <row r="2585" spans="1:24" x14ac:dyDescent="0.3">
      <c r="A2585" s="1">
        <v>45609.373194444444</v>
      </c>
      <c r="B2585" s="1" t="str">
        <f>TEXT(sensor_data[[#This Row],[Timestamp]], "MMMM")</f>
        <v>November</v>
      </c>
      <c r="C25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85" s="2">
        <f>MONTH(sensor_data[[#This Row],[Timestamp]])</f>
        <v>11</v>
      </c>
      <c r="E2585" s="2">
        <f>DAY(sensor_data[[#This Row],[Timestamp]])</f>
        <v>13</v>
      </c>
      <c r="F2585" t="s">
        <v>621</v>
      </c>
      <c r="H2585">
        <v>63.3</v>
      </c>
      <c r="I2585">
        <v>35</v>
      </c>
      <c r="J2585" t="b">
        <v>0</v>
      </c>
      <c r="K2585">
        <v>1</v>
      </c>
      <c r="L2585" t="str">
        <f>IF(sensor_data[[#This Row],[HVAC Setting]]&lt;=2, "Low", IF(sensor_data[[#This Row],[HVAC Setting]]=3, "Normal", "High"))</f>
        <v>Low</v>
      </c>
      <c r="M2585">
        <v>6</v>
      </c>
      <c r="N2585">
        <v>6</v>
      </c>
      <c r="O2585">
        <f>(sensor_data[[#This Row],[Energy Consumption]]-AVERAGE(sensor_data[Energy Consumption]))/_xlfn.STDEV.P(sensor_data[Energy Consumption])</f>
        <v>-0.17909308767204782</v>
      </c>
      <c r="P2585" t="str">
        <f>IF(ABS(sensor_data[[#This Row],[z_zcore]])&gt;3, "Outlier", "Normal")</f>
        <v>Normal</v>
      </c>
      <c r="Q2585">
        <f>AVERAGEIF(sensor_data[Unit ID], sensor_data[[#This Row],[Unit ID]], sensor_data[EC])</f>
        <v>16.49722222222222</v>
      </c>
      <c r="R2585">
        <f>IF(ISBLANK(sensor_data[[#This Row],[EC]]), sensor_data[[#This Row],[average]], sensor_data[[#This Row],[EC]])</f>
        <v>6</v>
      </c>
      <c r="S2585" t="str">
        <f>IF(sensor_data[[#This Row],[Filled Energy Consumption]]&gt;AVERAGE(sensor_data[Filled Energy Consumption]), "High", "Low")</f>
        <v>Low</v>
      </c>
      <c r="T2585" t="s">
        <v>295</v>
      </c>
      <c r="U2585" t="b">
        <v>0</v>
      </c>
      <c r="V2585">
        <v>12</v>
      </c>
      <c r="W2585">
        <v>0</v>
      </c>
      <c r="X2585" t="s">
        <v>19</v>
      </c>
    </row>
    <row r="2586" spans="1:24" x14ac:dyDescent="0.3">
      <c r="A2586" s="1">
        <v>45401.655497685184</v>
      </c>
      <c r="B2586" s="1" t="str">
        <f>TEXT(sensor_data[[#This Row],[Timestamp]], "MMMM")</f>
        <v>April</v>
      </c>
      <c r="C25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86" s="2">
        <f>MONTH(sensor_data[[#This Row],[Timestamp]])</f>
        <v>4</v>
      </c>
      <c r="E2586" s="2">
        <f>DAY(sensor_data[[#This Row],[Timestamp]])</f>
        <v>19</v>
      </c>
      <c r="F2586" t="s">
        <v>621</v>
      </c>
      <c r="H2586">
        <v>74.5</v>
      </c>
      <c r="I2586">
        <v>55.5</v>
      </c>
      <c r="J2586" t="b">
        <v>0</v>
      </c>
      <c r="K2586">
        <v>1</v>
      </c>
      <c r="L2586" t="str">
        <f>IF(sensor_data[[#This Row],[HVAC Setting]]&lt;=2, "Low", IF(sensor_data[[#This Row],[HVAC Setting]]=3, "Normal", "High"))</f>
        <v>Low</v>
      </c>
      <c r="M2586">
        <v>5</v>
      </c>
      <c r="N2586">
        <v>5</v>
      </c>
      <c r="O2586">
        <f>(sensor_data[[#This Row],[Energy Consumption]]-AVERAGE(sensor_data[Energy Consumption]))/_xlfn.STDEV.P(sensor_data[Energy Consumption])</f>
        <v>-0.19072140568551499</v>
      </c>
      <c r="P2586" t="str">
        <f>IF(ABS(sensor_data[[#This Row],[z_zcore]])&gt;3, "Outlier", "Normal")</f>
        <v>Normal</v>
      </c>
      <c r="Q2586">
        <f>AVERAGEIF(sensor_data[Unit ID], sensor_data[[#This Row],[Unit ID]], sensor_data[EC])</f>
        <v>16.49722222222222</v>
      </c>
      <c r="R2586">
        <f>IF(ISBLANK(sensor_data[[#This Row],[EC]]), sensor_data[[#This Row],[average]], sensor_data[[#This Row],[EC]])</f>
        <v>5</v>
      </c>
      <c r="S2586" t="str">
        <f>IF(sensor_data[[#This Row],[Filled Energy Consumption]]&gt;AVERAGE(sensor_data[Filled Energy Consumption]), "High", "Low")</f>
        <v>Low</v>
      </c>
      <c r="T2586" t="s">
        <v>130</v>
      </c>
      <c r="U2586" t="b">
        <v>0</v>
      </c>
      <c r="V2586">
        <v>21</v>
      </c>
      <c r="W2586">
        <v>0</v>
      </c>
      <c r="X2586" t="s">
        <v>19</v>
      </c>
    </row>
    <row r="2587" spans="1:24" x14ac:dyDescent="0.3">
      <c r="A2587" s="1">
        <v>45649.684664351851</v>
      </c>
      <c r="B2587" s="1" t="str">
        <f>TEXT(sensor_data[[#This Row],[Timestamp]], "MMMM")</f>
        <v>December</v>
      </c>
      <c r="C25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87" s="2">
        <f>MONTH(sensor_data[[#This Row],[Timestamp]])</f>
        <v>12</v>
      </c>
      <c r="E2587" s="2">
        <f>DAY(sensor_data[[#This Row],[Timestamp]])</f>
        <v>23</v>
      </c>
      <c r="F2587" t="s">
        <v>621</v>
      </c>
      <c r="H2587">
        <v>38.299999999999997</v>
      </c>
      <c r="I2587">
        <v>32.9</v>
      </c>
      <c r="J2587" t="b">
        <v>0</v>
      </c>
      <c r="K2587">
        <v>2</v>
      </c>
      <c r="L2587" t="str">
        <f>IF(sensor_data[[#This Row],[HVAC Setting]]&lt;=2, "Low", IF(sensor_data[[#This Row],[HVAC Setting]]=3, "Normal", "High"))</f>
        <v>Low</v>
      </c>
      <c r="O2587">
        <f>(sensor_data[[#This Row],[Energy Consumption]]-AVERAGE(sensor_data[Energy Consumption]))/_xlfn.STDEV.P(sensor_data[Energy Consumption])</f>
        <v>-0.24886299575285079</v>
      </c>
      <c r="P2587" t="str">
        <f>IF(ABS(sensor_data[[#This Row],[z_zcore]])&gt;3, "Outlier", "Normal")</f>
        <v>Normal</v>
      </c>
      <c r="Q2587">
        <f>AVERAGEIF(sensor_data[Unit ID], sensor_data[[#This Row],[Unit ID]], sensor_data[EC])</f>
        <v>16.49722222222222</v>
      </c>
      <c r="R2587">
        <f>IF(ISBLANK(sensor_data[[#This Row],[EC]]), sensor_data[[#This Row],[average]], sensor_data[[#This Row],[EC]])</f>
        <v>16.49722222222222</v>
      </c>
      <c r="S2587" t="str">
        <f>IF(sensor_data[[#This Row],[Filled Energy Consumption]]&gt;AVERAGE(sensor_data[Filled Energy Consumption]), "High", "Low")</f>
        <v>Low</v>
      </c>
      <c r="T2587" t="s">
        <v>86</v>
      </c>
      <c r="U2587" t="b">
        <v>0</v>
      </c>
      <c r="V2587">
        <v>19</v>
      </c>
      <c r="W2587">
        <v>0</v>
      </c>
      <c r="X2587" t="s">
        <v>14</v>
      </c>
    </row>
    <row r="2588" spans="1:24" x14ac:dyDescent="0.3">
      <c r="A2588" s="1">
        <v>45437.283900462964</v>
      </c>
      <c r="B2588" s="1" t="str">
        <f>TEXT(sensor_data[[#This Row],[Timestamp]], "MMMM")</f>
        <v>May</v>
      </c>
      <c r="C25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88" s="2">
        <f>MONTH(sensor_data[[#This Row],[Timestamp]])</f>
        <v>5</v>
      </c>
      <c r="E2588" s="2">
        <f>DAY(sensor_data[[#This Row],[Timestamp]])</f>
        <v>25</v>
      </c>
      <c r="F2588" t="s">
        <v>621</v>
      </c>
      <c r="H2588">
        <v>64.599999999999994</v>
      </c>
      <c r="I2588">
        <v>45</v>
      </c>
      <c r="J2588" t="b">
        <v>1</v>
      </c>
      <c r="K2588">
        <v>2.5</v>
      </c>
      <c r="L2588" t="str">
        <f>IF(sensor_data[[#This Row],[HVAC Setting]]&lt;=2, "Low", IF(sensor_data[[#This Row],[HVAC Setting]]=3, "Normal", "High"))</f>
        <v>High</v>
      </c>
      <c r="M2588">
        <v>16.059999999999999</v>
      </c>
      <c r="N2588">
        <v>16.059999999999999</v>
      </c>
      <c r="O2588">
        <f>(sensor_data[[#This Row],[Energy Consumption]]-AVERAGE(sensor_data[Energy Consumption]))/_xlfn.STDEV.P(sensor_data[Energy Consumption])</f>
        <v>-6.2112208456568195E-2</v>
      </c>
      <c r="P2588" t="str">
        <f>IF(ABS(sensor_data[[#This Row],[z_zcore]])&gt;3, "Outlier", "Normal")</f>
        <v>Normal</v>
      </c>
      <c r="Q2588">
        <f>AVERAGEIF(sensor_data[Unit ID], sensor_data[[#This Row],[Unit ID]], sensor_data[EC])</f>
        <v>16.49722222222222</v>
      </c>
      <c r="R2588">
        <f>IF(ISBLANK(sensor_data[[#This Row],[EC]]), sensor_data[[#This Row],[average]], sensor_data[[#This Row],[EC]])</f>
        <v>16.059999999999999</v>
      </c>
      <c r="S2588" t="str">
        <f>IF(sensor_data[[#This Row],[Filled Energy Consumption]]&gt;AVERAGE(sensor_data[Filled Energy Consumption]), "High", "Low")</f>
        <v>Low</v>
      </c>
      <c r="T2588" t="s">
        <v>622</v>
      </c>
      <c r="U2588" t="b">
        <v>1</v>
      </c>
      <c r="V2588">
        <v>3</v>
      </c>
      <c r="W2588">
        <v>1</v>
      </c>
      <c r="X2588" t="s">
        <v>19</v>
      </c>
    </row>
    <row r="2589" spans="1:24" x14ac:dyDescent="0.3">
      <c r="A2589" s="1">
        <v>45332.50677083333</v>
      </c>
      <c r="B2589" s="1" t="str">
        <f>TEXT(sensor_data[[#This Row],[Timestamp]], "MMMM")</f>
        <v>February</v>
      </c>
      <c r="C25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589" s="2">
        <f>MONTH(sensor_data[[#This Row],[Timestamp]])</f>
        <v>2</v>
      </c>
      <c r="E2589" s="2">
        <f>DAY(sensor_data[[#This Row],[Timestamp]])</f>
        <v>10</v>
      </c>
      <c r="F2589" t="s">
        <v>621</v>
      </c>
      <c r="H2589">
        <v>57.6</v>
      </c>
      <c r="I2589">
        <v>38.299999999999997</v>
      </c>
      <c r="J2589" t="b">
        <v>1</v>
      </c>
      <c r="K2589">
        <v>5</v>
      </c>
      <c r="L2589" t="str">
        <f>IF(sensor_data[[#This Row],[HVAC Setting]]&lt;=2, "Low", IF(sensor_data[[#This Row],[HVAC Setting]]=3, "Normal", "High"))</f>
        <v>High</v>
      </c>
      <c r="M2589">
        <v>27.82</v>
      </c>
      <c r="N2589">
        <v>27.82</v>
      </c>
      <c r="O2589">
        <f>(sensor_data[[#This Row],[Energy Consumption]]-AVERAGE(sensor_data[Energy Consumption]))/_xlfn.STDEV.P(sensor_data[Energy Consumption])</f>
        <v>7.4636811381805626E-2</v>
      </c>
      <c r="P2589" t="str">
        <f>IF(ABS(sensor_data[[#This Row],[z_zcore]])&gt;3, "Outlier", "Normal")</f>
        <v>Normal</v>
      </c>
      <c r="Q2589">
        <f>AVERAGEIF(sensor_data[Unit ID], sensor_data[[#This Row],[Unit ID]], sensor_data[EC])</f>
        <v>16.49722222222222</v>
      </c>
      <c r="R2589">
        <f>IF(ISBLANK(sensor_data[[#This Row],[EC]]), sensor_data[[#This Row],[average]], sensor_data[[#This Row],[EC]])</f>
        <v>27.82</v>
      </c>
      <c r="S2589" t="str">
        <f>IF(sensor_data[[#This Row],[Filled Energy Consumption]]&gt;AVERAGE(sensor_data[Filled Energy Consumption]), "High", "Low")</f>
        <v>High</v>
      </c>
      <c r="T2589" t="s">
        <v>508</v>
      </c>
      <c r="U2589" t="b">
        <v>1</v>
      </c>
      <c r="V2589">
        <v>23</v>
      </c>
      <c r="W2589">
        <v>1</v>
      </c>
      <c r="X2589" t="s">
        <v>19</v>
      </c>
    </row>
    <row r="2590" spans="1:24" x14ac:dyDescent="0.3">
      <c r="A2590" s="1">
        <v>45334.177071759259</v>
      </c>
      <c r="B2590" s="1" t="str">
        <f>TEXT(sensor_data[[#This Row],[Timestamp]], "MMMM")</f>
        <v>February</v>
      </c>
      <c r="C25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90" s="2">
        <f>MONTH(sensor_data[[#This Row],[Timestamp]])</f>
        <v>2</v>
      </c>
      <c r="E2590" s="2">
        <f>DAY(sensor_data[[#This Row],[Timestamp]])</f>
        <v>12</v>
      </c>
      <c r="F2590" t="s">
        <v>621</v>
      </c>
      <c r="H2590">
        <v>49.3</v>
      </c>
      <c r="I2590">
        <v>36</v>
      </c>
      <c r="J2590" t="b">
        <v>0</v>
      </c>
      <c r="K2590">
        <v>3</v>
      </c>
      <c r="L2590" t="str">
        <f>IF(sensor_data[[#This Row],[HVAC Setting]]&lt;=2, "Low", IF(sensor_data[[#This Row],[HVAC Setting]]=3, "Normal", "High"))</f>
        <v>Normal</v>
      </c>
      <c r="M2590">
        <v>17</v>
      </c>
      <c r="N2590">
        <v>17</v>
      </c>
      <c r="O2590">
        <f>(sensor_data[[#This Row],[Energy Consumption]]-AVERAGE(sensor_data[Energy Consumption]))/_xlfn.STDEV.P(sensor_data[Energy Consumption])</f>
        <v>-5.1181589523909048E-2</v>
      </c>
      <c r="P2590" t="str">
        <f>IF(ABS(sensor_data[[#This Row],[z_zcore]])&gt;3, "Outlier", "Normal")</f>
        <v>Normal</v>
      </c>
      <c r="Q2590">
        <f>AVERAGEIF(sensor_data[Unit ID], sensor_data[[#This Row],[Unit ID]], sensor_data[EC])</f>
        <v>16.49722222222222</v>
      </c>
      <c r="R2590">
        <f>IF(ISBLANK(sensor_data[[#This Row],[EC]]), sensor_data[[#This Row],[average]], sensor_data[[#This Row],[EC]])</f>
        <v>17</v>
      </c>
      <c r="S2590" t="str">
        <f>IF(sensor_data[[#This Row],[Filled Energy Consumption]]&gt;AVERAGE(sensor_data[Filled Energy Consumption]), "High", "Low")</f>
        <v>Low</v>
      </c>
      <c r="T2590" t="s">
        <v>416</v>
      </c>
      <c r="U2590" t="b">
        <v>0</v>
      </c>
      <c r="V2590">
        <v>8</v>
      </c>
      <c r="W2590">
        <v>0</v>
      </c>
      <c r="X2590" t="s">
        <v>19</v>
      </c>
    </row>
    <row r="2591" spans="1:24" x14ac:dyDescent="0.3">
      <c r="A2591" s="1">
        <v>45304.147615740738</v>
      </c>
      <c r="B2591" s="1" t="str">
        <f>TEXT(sensor_data[[#This Row],[Timestamp]], "MMMM")</f>
        <v>January</v>
      </c>
      <c r="C25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91" s="2">
        <f>MONTH(sensor_data[[#This Row],[Timestamp]])</f>
        <v>1</v>
      </c>
      <c r="E2591" s="2">
        <f>DAY(sensor_data[[#This Row],[Timestamp]])</f>
        <v>13</v>
      </c>
      <c r="F2591" t="s">
        <v>621</v>
      </c>
      <c r="H2591">
        <v>41.8</v>
      </c>
      <c r="I2591">
        <v>28.8</v>
      </c>
      <c r="J2591" t="b">
        <v>0</v>
      </c>
      <c r="K2591">
        <v>1.5</v>
      </c>
      <c r="L2591" t="str">
        <f>IF(sensor_data[[#This Row],[HVAC Setting]]&lt;=2, "Low", IF(sensor_data[[#This Row],[HVAC Setting]]=3, "Normal", "High"))</f>
        <v>Low</v>
      </c>
      <c r="M2591">
        <v>11.03</v>
      </c>
      <c r="N2591">
        <v>11.03</v>
      </c>
      <c r="O2591">
        <f>(sensor_data[[#This Row],[Energy Consumption]]-AVERAGE(sensor_data[Energy Consumption]))/_xlfn.STDEV.P(sensor_data[Energy Consumption])</f>
        <v>-0.12060264806430801</v>
      </c>
      <c r="P2591" t="str">
        <f>IF(ABS(sensor_data[[#This Row],[z_zcore]])&gt;3, "Outlier", "Normal")</f>
        <v>Normal</v>
      </c>
      <c r="Q2591">
        <f>AVERAGEIF(sensor_data[Unit ID], sensor_data[[#This Row],[Unit ID]], sensor_data[EC])</f>
        <v>16.49722222222222</v>
      </c>
      <c r="R2591">
        <f>IF(ISBLANK(sensor_data[[#This Row],[EC]]), sensor_data[[#This Row],[average]], sensor_data[[#This Row],[EC]])</f>
        <v>11.03</v>
      </c>
      <c r="S2591" t="str">
        <f>IF(sensor_data[[#This Row],[Filled Energy Consumption]]&gt;AVERAGE(sensor_data[Filled Energy Consumption]), "High", "Low")</f>
        <v>Low</v>
      </c>
      <c r="T2591" t="s">
        <v>302</v>
      </c>
      <c r="U2591" t="b">
        <v>0</v>
      </c>
      <c r="V2591">
        <v>17</v>
      </c>
      <c r="W2591">
        <v>1</v>
      </c>
      <c r="X2591" t="s">
        <v>14</v>
      </c>
    </row>
    <row r="2592" spans="1:24" x14ac:dyDescent="0.3">
      <c r="A2592" s="1">
        <v>45488.842476851853</v>
      </c>
      <c r="B2592" s="1" t="str">
        <f>TEXT(sensor_data[[#This Row],[Timestamp]], "MMMM")</f>
        <v>July</v>
      </c>
      <c r="C25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92" s="2">
        <f>MONTH(sensor_data[[#This Row],[Timestamp]])</f>
        <v>7</v>
      </c>
      <c r="E2592" s="2">
        <f>DAY(sensor_data[[#This Row],[Timestamp]])</f>
        <v>15</v>
      </c>
      <c r="F2592" t="s">
        <v>621</v>
      </c>
      <c r="H2592">
        <v>103.3</v>
      </c>
      <c r="I2592">
        <v>61.6</v>
      </c>
      <c r="J2592" t="b">
        <v>1</v>
      </c>
      <c r="K2592">
        <v>5</v>
      </c>
      <c r="L2592" t="str">
        <f>IF(sensor_data[[#This Row],[HVAC Setting]]&lt;=2, "Low", IF(sensor_data[[#This Row],[HVAC Setting]]=3, "Normal", "High"))</f>
        <v>High</v>
      </c>
      <c r="M2592">
        <v>32.47</v>
      </c>
      <c r="N2592">
        <v>32.47</v>
      </c>
      <c r="O2592">
        <f>(sensor_data[[#This Row],[Energy Consumption]]-AVERAGE(sensor_data[Energy Consumption]))/_xlfn.STDEV.P(sensor_data[Energy Consumption])</f>
        <v>0.12870849014442792</v>
      </c>
      <c r="P2592" t="str">
        <f>IF(ABS(sensor_data[[#This Row],[z_zcore]])&gt;3, "Outlier", "Normal")</f>
        <v>Normal</v>
      </c>
      <c r="Q2592">
        <f>AVERAGEIF(sensor_data[Unit ID], sensor_data[[#This Row],[Unit ID]], sensor_data[EC])</f>
        <v>16.49722222222222</v>
      </c>
      <c r="R2592">
        <f>IF(ISBLANK(sensor_data[[#This Row],[EC]]), sensor_data[[#This Row],[average]], sensor_data[[#This Row],[EC]])</f>
        <v>32.47</v>
      </c>
      <c r="S2592" t="str">
        <f>IF(sensor_data[[#This Row],[Filled Energy Consumption]]&gt;AVERAGE(sensor_data[Filled Energy Consumption]), "High", "Low")</f>
        <v>High</v>
      </c>
      <c r="T2592" t="s">
        <v>507</v>
      </c>
      <c r="U2592" t="b">
        <v>1</v>
      </c>
      <c r="V2592">
        <v>20</v>
      </c>
      <c r="W2592">
        <v>1</v>
      </c>
      <c r="X2592" t="s">
        <v>19</v>
      </c>
    </row>
    <row r="2593" spans="1:24" x14ac:dyDescent="0.3">
      <c r="A2593" s="1">
        <v>45339.895879629628</v>
      </c>
      <c r="B2593" s="1" t="str">
        <f>TEXT(sensor_data[[#This Row],[Timestamp]], "MMMM")</f>
        <v>February</v>
      </c>
      <c r="C25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93" s="2">
        <f>MONTH(sensor_data[[#This Row],[Timestamp]])</f>
        <v>2</v>
      </c>
      <c r="E2593" s="2">
        <f>DAY(sensor_data[[#This Row],[Timestamp]])</f>
        <v>17</v>
      </c>
      <c r="F2593" t="s">
        <v>621</v>
      </c>
      <c r="H2593">
        <v>51.7</v>
      </c>
      <c r="I2593">
        <v>31.1</v>
      </c>
      <c r="J2593" t="b">
        <v>1</v>
      </c>
      <c r="K2593">
        <v>4.5</v>
      </c>
      <c r="L2593" t="str">
        <f>IF(sensor_data[[#This Row],[HVAC Setting]]&lt;=2, "Low", IF(sensor_data[[#This Row],[HVAC Setting]]=3, "Normal", "High"))</f>
        <v>High</v>
      </c>
      <c r="M2593">
        <v>26.19</v>
      </c>
      <c r="N2593">
        <v>26.19</v>
      </c>
      <c r="O2593">
        <f>(sensor_data[[#This Row],[Energy Consumption]]-AVERAGE(sensor_data[Energy Consumption]))/_xlfn.STDEV.P(sensor_data[Energy Consumption])</f>
        <v>5.5682653019854172E-2</v>
      </c>
      <c r="P2593" t="str">
        <f>IF(ABS(sensor_data[[#This Row],[z_zcore]])&gt;3, "Outlier", "Normal")</f>
        <v>Normal</v>
      </c>
      <c r="Q2593">
        <f>AVERAGEIF(sensor_data[Unit ID], sensor_data[[#This Row],[Unit ID]], sensor_data[EC])</f>
        <v>16.49722222222222</v>
      </c>
      <c r="R2593">
        <f>IF(ISBLANK(sensor_data[[#This Row],[EC]]), sensor_data[[#This Row],[average]], sensor_data[[#This Row],[EC]])</f>
        <v>26.19</v>
      </c>
      <c r="S2593" t="str">
        <f>IF(sensor_data[[#This Row],[Filled Energy Consumption]]&gt;AVERAGE(sensor_data[Filled Energy Consumption]), "High", "Low")</f>
        <v>High</v>
      </c>
      <c r="T2593" t="s">
        <v>388</v>
      </c>
      <c r="U2593" t="b">
        <v>1</v>
      </c>
      <c r="V2593">
        <v>10</v>
      </c>
      <c r="W2593">
        <v>1</v>
      </c>
      <c r="X2593" t="s">
        <v>17</v>
      </c>
    </row>
    <row r="2594" spans="1:24" x14ac:dyDescent="0.3">
      <c r="A2594" s="1">
        <v>45499.194479166668</v>
      </c>
      <c r="B2594" s="1" t="str">
        <f>TEXT(sensor_data[[#This Row],[Timestamp]], "MMMM")</f>
        <v>July</v>
      </c>
      <c r="C25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94" s="2">
        <f>MONTH(sensor_data[[#This Row],[Timestamp]])</f>
        <v>7</v>
      </c>
      <c r="E2594" s="2">
        <f>DAY(sensor_data[[#This Row],[Timestamp]])</f>
        <v>26</v>
      </c>
      <c r="F2594" t="s">
        <v>621</v>
      </c>
      <c r="H2594">
        <v>90.8</v>
      </c>
      <c r="I2594">
        <v>60.2</v>
      </c>
      <c r="J2594" t="b">
        <v>0</v>
      </c>
      <c r="K2594">
        <v>3</v>
      </c>
      <c r="L2594" t="str">
        <f>IF(sensor_data[[#This Row],[HVAC Setting]]&lt;=2, "Low", IF(sensor_data[[#This Row],[HVAC Setting]]=3, "Normal", "High"))</f>
        <v>Normal</v>
      </c>
      <c r="M2594">
        <v>18</v>
      </c>
      <c r="N2594">
        <v>18</v>
      </c>
      <c r="O2594">
        <f>(sensor_data[[#This Row],[Energy Consumption]]-AVERAGE(sensor_data[Energy Consumption]))/_xlfn.STDEV.P(sensor_data[Energy Consumption])</f>
        <v>-3.9553271510441891E-2</v>
      </c>
      <c r="P2594" t="str">
        <f>IF(ABS(sensor_data[[#This Row],[z_zcore]])&gt;3, "Outlier", "Normal")</f>
        <v>Normal</v>
      </c>
      <c r="Q2594">
        <f>AVERAGEIF(sensor_data[Unit ID], sensor_data[[#This Row],[Unit ID]], sensor_data[EC])</f>
        <v>16.49722222222222</v>
      </c>
      <c r="R2594">
        <f>IF(ISBLANK(sensor_data[[#This Row],[EC]]), sensor_data[[#This Row],[average]], sensor_data[[#This Row],[EC]])</f>
        <v>18</v>
      </c>
      <c r="S2594" t="str">
        <f>IF(sensor_data[[#This Row],[Filled Energy Consumption]]&gt;AVERAGE(sensor_data[Filled Energy Consumption]), "High", "Low")</f>
        <v>High</v>
      </c>
      <c r="T2594" t="s">
        <v>20</v>
      </c>
      <c r="U2594" t="b">
        <v>0</v>
      </c>
      <c r="V2594">
        <v>12</v>
      </c>
      <c r="W2594">
        <v>1</v>
      </c>
      <c r="X2594" t="s">
        <v>19</v>
      </c>
    </row>
    <row r="2595" spans="1:24" x14ac:dyDescent="0.3">
      <c r="A2595" s="1">
        <v>45352.490219907406</v>
      </c>
      <c r="B2595" s="1" t="str">
        <f>TEXT(sensor_data[[#This Row],[Timestamp]], "MMMM")</f>
        <v>March</v>
      </c>
      <c r="C25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95" s="2">
        <f>MONTH(sensor_data[[#This Row],[Timestamp]])</f>
        <v>3</v>
      </c>
      <c r="E2595" s="2">
        <f>DAY(sensor_data[[#This Row],[Timestamp]])</f>
        <v>1</v>
      </c>
      <c r="F2595" t="s">
        <v>621</v>
      </c>
      <c r="H2595">
        <v>70.5</v>
      </c>
      <c r="I2595">
        <v>47.7</v>
      </c>
      <c r="J2595" t="b">
        <v>1</v>
      </c>
      <c r="K2595">
        <v>3</v>
      </c>
      <c r="L2595" t="str">
        <f>IF(sensor_data[[#This Row],[HVAC Setting]]&lt;=2, "Low", IF(sensor_data[[#This Row],[HVAC Setting]]=3, "Normal", "High"))</f>
        <v>Normal</v>
      </c>
      <c r="M2595">
        <v>16.41</v>
      </c>
      <c r="N2595">
        <v>16.41</v>
      </c>
      <c r="O2595">
        <f>(sensor_data[[#This Row],[Energy Consumption]]-AVERAGE(sensor_data[Energy Consumption]))/_xlfn.STDEV.P(sensor_data[Energy Consumption])</f>
        <v>-5.8042297151854674E-2</v>
      </c>
      <c r="P2595" t="str">
        <f>IF(ABS(sensor_data[[#This Row],[z_zcore]])&gt;3, "Outlier", "Normal")</f>
        <v>Normal</v>
      </c>
      <c r="Q2595">
        <f>AVERAGEIF(sensor_data[Unit ID], sensor_data[[#This Row],[Unit ID]], sensor_data[EC])</f>
        <v>16.49722222222222</v>
      </c>
      <c r="R2595">
        <f>IF(ISBLANK(sensor_data[[#This Row],[EC]]), sensor_data[[#This Row],[average]], sensor_data[[#This Row],[EC]])</f>
        <v>16.41</v>
      </c>
      <c r="S2595" t="str">
        <f>IF(sensor_data[[#This Row],[Filled Energy Consumption]]&gt;AVERAGE(sensor_data[Filled Energy Consumption]), "High", "Low")</f>
        <v>Low</v>
      </c>
      <c r="T2595" t="s">
        <v>467</v>
      </c>
      <c r="U2595" t="b">
        <v>1</v>
      </c>
      <c r="V2595">
        <v>24</v>
      </c>
      <c r="W2595">
        <v>1</v>
      </c>
      <c r="X2595" t="s">
        <v>19</v>
      </c>
    </row>
    <row r="2596" spans="1:24" x14ac:dyDescent="0.3">
      <c r="A2596" s="1">
        <v>45475.788368055553</v>
      </c>
      <c r="B2596" s="1" t="str">
        <f>TEXT(sensor_data[[#This Row],[Timestamp]], "MMMM")</f>
        <v>July</v>
      </c>
      <c r="C25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596" s="2">
        <f>MONTH(sensor_data[[#This Row],[Timestamp]])</f>
        <v>7</v>
      </c>
      <c r="E2596" s="2">
        <f>DAY(sensor_data[[#This Row],[Timestamp]])</f>
        <v>2</v>
      </c>
      <c r="F2596" t="s">
        <v>621</v>
      </c>
      <c r="H2596">
        <v>96.9</v>
      </c>
      <c r="I2596">
        <v>51.4</v>
      </c>
      <c r="J2596" t="b">
        <v>0</v>
      </c>
      <c r="K2596">
        <v>3</v>
      </c>
      <c r="L2596" t="str">
        <f>IF(sensor_data[[#This Row],[HVAC Setting]]&lt;=2, "Low", IF(sensor_data[[#This Row],[HVAC Setting]]=3, "Normal", "High"))</f>
        <v>Normal</v>
      </c>
      <c r="M2596">
        <v>18.7</v>
      </c>
      <c r="N2596">
        <v>18.7</v>
      </c>
      <c r="O2596">
        <f>(sensor_data[[#This Row],[Energy Consumption]]-AVERAGE(sensor_data[Energy Consumption]))/_xlfn.STDEV.P(sensor_data[Energy Consumption])</f>
        <v>-3.1413448901014884E-2</v>
      </c>
      <c r="P2596" t="str">
        <f>IF(ABS(sensor_data[[#This Row],[z_zcore]])&gt;3, "Outlier", "Normal")</f>
        <v>Normal</v>
      </c>
      <c r="Q2596">
        <f>AVERAGEIF(sensor_data[Unit ID], sensor_data[[#This Row],[Unit ID]], sensor_data[EC])</f>
        <v>16.49722222222222</v>
      </c>
      <c r="R2596">
        <f>IF(ISBLANK(sensor_data[[#This Row],[EC]]), sensor_data[[#This Row],[average]], sensor_data[[#This Row],[EC]])</f>
        <v>18.7</v>
      </c>
      <c r="S2596" t="str">
        <f>IF(sensor_data[[#This Row],[Filled Energy Consumption]]&gt;AVERAGE(sensor_data[Filled Energy Consumption]), "High", "Low")</f>
        <v>High</v>
      </c>
      <c r="T2596" t="s">
        <v>487</v>
      </c>
      <c r="U2596" t="b">
        <v>0</v>
      </c>
      <c r="V2596">
        <v>15</v>
      </c>
      <c r="W2596">
        <v>1</v>
      </c>
      <c r="X2596" t="s">
        <v>19</v>
      </c>
    </row>
    <row r="2597" spans="1:24" x14ac:dyDescent="0.3">
      <c r="A2597" s="1">
        <v>45544.058275462965</v>
      </c>
      <c r="B2597" s="1" t="str">
        <f>TEXT(sensor_data[[#This Row],[Timestamp]], "MMMM")</f>
        <v>September</v>
      </c>
      <c r="C25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597" s="2">
        <f>MONTH(sensor_data[[#This Row],[Timestamp]])</f>
        <v>9</v>
      </c>
      <c r="E2597" s="2">
        <f>DAY(sensor_data[[#This Row],[Timestamp]])</f>
        <v>9</v>
      </c>
      <c r="F2597" t="s">
        <v>621</v>
      </c>
      <c r="H2597">
        <v>76.8</v>
      </c>
      <c r="I2597">
        <v>44.6</v>
      </c>
      <c r="J2597" t="b">
        <v>0</v>
      </c>
      <c r="K2597">
        <v>1</v>
      </c>
      <c r="L2597" t="str">
        <f>IF(sensor_data[[#This Row],[HVAC Setting]]&lt;=2, "Low", IF(sensor_data[[#This Row],[HVAC Setting]]=3, "Normal", "High"))</f>
        <v>Low</v>
      </c>
      <c r="M2597">
        <v>5</v>
      </c>
      <c r="N2597">
        <v>5</v>
      </c>
      <c r="O2597">
        <f>(sensor_data[[#This Row],[Energy Consumption]]-AVERAGE(sensor_data[Energy Consumption]))/_xlfn.STDEV.P(sensor_data[Energy Consumption])</f>
        <v>-0.19072140568551499</v>
      </c>
      <c r="P2597" t="str">
        <f>IF(ABS(sensor_data[[#This Row],[z_zcore]])&gt;3, "Outlier", "Normal")</f>
        <v>Normal</v>
      </c>
      <c r="Q2597">
        <f>AVERAGEIF(sensor_data[Unit ID], sensor_data[[#This Row],[Unit ID]], sensor_data[EC])</f>
        <v>16.49722222222222</v>
      </c>
      <c r="R2597">
        <f>IF(ISBLANK(sensor_data[[#This Row],[EC]]), sensor_data[[#This Row],[average]], sensor_data[[#This Row],[EC]])</f>
        <v>5</v>
      </c>
      <c r="S2597" t="str">
        <f>IF(sensor_data[[#This Row],[Filled Energy Consumption]]&gt;AVERAGE(sensor_data[Filled Energy Consumption]), "High", "Low")</f>
        <v>Low</v>
      </c>
      <c r="T2597" t="s">
        <v>318</v>
      </c>
      <c r="U2597" t="b">
        <v>0</v>
      </c>
      <c r="V2597">
        <v>4</v>
      </c>
      <c r="W2597">
        <v>0</v>
      </c>
      <c r="X2597" t="s">
        <v>14</v>
      </c>
    </row>
    <row r="2598" spans="1:24" x14ac:dyDescent="0.3">
      <c r="A2598" s="1">
        <v>45418.487083333333</v>
      </c>
      <c r="B2598" s="1" t="str">
        <f>TEXT(sensor_data[[#This Row],[Timestamp]], "MMMM")</f>
        <v>May</v>
      </c>
      <c r="C25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98" s="2">
        <f>MONTH(sensor_data[[#This Row],[Timestamp]])</f>
        <v>5</v>
      </c>
      <c r="E2598" s="2">
        <f>DAY(sensor_data[[#This Row],[Timestamp]])</f>
        <v>6</v>
      </c>
      <c r="F2598" t="s">
        <v>621</v>
      </c>
      <c r="H2598">
        <v>82</v>
      </c>
      <c r="I2598">
        <v>41.2</v>
      </c>
      <c r="J2598" t="b">
        <v>1</v>
      </c>
      <c r="K2598">
        <v>4</v>
      </c>
      <c r="L2598" t="str">
        <f>IF(sensor_data[[#This Row],[HVAC Setting]]&lt;=2, "Low", IF(sensor_data[[#This Row],[HVAC Setting]]=3, "Normal", "High"))</f>
        <v>High</v>
      </c>
      <c r="M2598">
        <v>23.3</v>
      </c>
      <c r="N2598">
        <v>23.3</v>
      </c>
      <c r="O2598">
        <f>(sensor_data[[#This Row],[Energy Consumption]]-AVERAGE(sensor_data[Energy Consumption]))/_xlfn.STDEV.P(sensor_data[Energy Consumption])</f>
        <v>2.2076813960934069E-2</v>
      </c>
      <c r="P2598" t="str">
        <f>IF(ABS(sensor_data[[#This Row],[z_zcore]])&gt;3, "Outlier", "Normal")</f>
        <v>Normal</v>
      </c>
      <c r="Q2598">
        <f>AVERAGEIF(sensor_data[Unit ID], sensor_data[[#This Row],[Unit ID]], sensor_data[EC])</f>
        <v>16.49722222222222</v>
      </c>
      <c r="R2598">
        <f>IF(ISBLANK(sensor_data[[#This Row],[EC]]), sensor_data[[#This Row],[average]], sensor_data[[#This Row],[EC]])</f>
        <v>23.3</v>
      </c>
      <c r="S2598" t="str">
        <f>IF(sensor_data[[#This Row],[Filled Energy Consumption]]&gt;AVERAGE(sensor_data[Filled Energy Consumption]), "High", "Low")</f>
        <v>High</v>
      </c>
      <c r="T2598" t="s">
        <v>66</v>
      </c>
      <c r="U2598" t="b">
        <v>1</v>
      </c>
      <c r="V2598">
        <v>10</v>
      </c>
      <c r="W2598">
        <v>1</v>
      </c>
      <c r="X2598" t="s">
        <v>14</v>
      </c>
    </row>
    <row r="2599" spans="1:24" x14ac:dyDescent="0.3">
      <c r="A2599" s="1">
        <v>45293.22152777778</v>
      </c>
      <c r="B2599" s="1" t="str">
        <f>TEXT(sensor_data[[#This Row],[Timestamp]], "MMMM")</f>
        <v>January</v>
      </c>
      <c r="C25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599" s="2">
        <f>MONTH(sensor_data[[#This Row],[Timestamp]])</f>
        <v>1</v>
      </c>
      <c r="E2599" s="2">
        <f>DAY(sensor_data[[#This Row],[Timestamp]])</f>
        <v>2</v>
      </c>
      <c r="F2599" t="s">
        <v>621</v>
      </c>
      <c r="H2599">
        <v>37.799999999999997</v>
      </c>
      <c r="I2599">
        <v>28.2</v>
      </c>
      <c r="J2599" t="b">
        <v>0</v>
      </c>
      <c r="K2599">
        <v>3</v>
      </c>
      <c r="L2599" t="str">
        <f>IF(sensor_data[[#This Row],[HVAC Setting]]&lt;=2, "Low", IF(sensor_data[[#This Row],[HVAC Setting]]=3, "Normal", "High"))</f>
        <v>Normal</v>
      </c>
      <c r="M2599">
        <v>17</v>
      </c>
      <c r="N2599">
        <v>17</v>
      </c>
      <c r="O2599">
        <f>(sensor_data[[#This Row],[Energy Consumption]]-AVERAGE(sensor_data[Energy Consumption]))/_xlfn.STDEV.P(sensor_data[Energy Consumption])</f>
        <v>-5.1181589523909048E-2</v>
      </c>
      <c r="P2599" t="str">
        <f>IF(ABS(sensor_data[[#This Row],[z_zcore]])&gt;3, "Outlier", "Normal")</f>
        <v>Normal</v>
      </c>
      <c r="Q2599">
        <f>AVERAGEIF(sensor_data[Unit ID], sensor_data[[#This Row],[Unit ID]], sensor_data[EC])</f>
        <v>16.49722222222222</v>
      </c>
      <c r="R2599">
        <f>IF(ISBLANK(sensor_data[[#This Row],[EC]]), sensor_data[[#This Row],[average]], sensor_data[[#This Row],[EC]])</f>
        <v>17</v>
      </c>
      <c r="S2599" t="str">
        <f>IF(sensor_data[[#This Row],[Filled Energy Consumption]]&gt;AVERAGE(sensor_data[Filled Energy Consumption]), "High", "Low")</f>
        <v>Low</v>
      </c>
      <c r="T2599" t="s">
        <v>29</v>
      </c>
      <c r="U2599" t="b">
        <v>0</v>
      </c>
      <c r="V2599">
        <v>12</v>
      </c>
      <c r="W2599">
        <v>1</v>
      </c>
      <c r="X2599" t="s">
        <v>14</v>
      </c>
    </row>
    <row r="2600" spans="1:24" x14ac:dyDescent="0.3">
      <c r="A2600" s="1">
        <v>45440.96502314815</v>
      </c>
      <c r="B2600" s="1" t="str">
        <f>TEXT(sensor_data[[#This Row],[Timestamp]], "MMMM")</f>
        <v>May</v>
      </c>
      <c r="C26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00" s="2">
        <f>MONTH(sensor_data[[#This Row],[Timestamp]])</f>
        <v>5</v>
      </c>
      <c r="E2600" s="2">
        <f>DAY(sensor_data[[#This Row],[Timestamp]])</f>
        <v>28</v>
      </c>
      <c r="F2600" t="s">
        <v>621</v>
      </c>
      <c r="H2600">
        <v>61.1</v>
      </c>
      <c r="I2600">
        <v>39.299999999999997</v>
      </c>
      <c r="J2600" t="b">
        <v>0</v>
      </c>
      <c r="K2600">
        <v>1</v>
      </c>
      <c r="L2600" t="str">
        <f>IF(sensor_data[[#This Row],[HVAC Setting]]&lt;=2, "Low", IF(sensor_data[[#This Row],[HVAC Setting]]=3, "Normal", "High"))</f>
        <v>Low</v>
      </c>
      <c r="M2600">
        <v>6</v>
      </c>
      <c r="N2600">
        <v>6</v>
      </c>
      <c r="O2600">
        <f>(sensor_data[[#This Row],[Energy Consumption]]-AVERAGE(sensor_data[Energy Consumption]))/_xlfn.STDEV.P(sensor_data[Energy Consumption])</f>
        <v>-0.17909308767204782</v>
      </c>
      <c r="P2600" t="str">
        <f>IF(ABS(sensor_data[[#This Row],[z_zcore]])&gt;3, "Outlier", "Normal")</f>
        <v>Normal</v>
      </c>
      <c r="Q2600">
        <f>AVERAGEIF(sensor_data[Unit ID], sensor_data[[#This Row],[Unit ID]], sensor_data[EC])</f>
        <v>16.49722222222222</v>
      </c>
      <c r="R2600">
        <f>IF(ISBLANK(sensor_data[[#This Row],[EC]]), sensor_data[[#This Row],[average]], sensor_data[[#This Row],[EC]])</f>
        <v>6</v>
      </c>
      <c r="S2600" t="str">
        <f>IF(sensor_data[[#This Row],[Filled Energy Consumption]]&gt;AVERAGE(sensor_data[Filled Energy Consumption]), "High", "Low")</f>
        <v>Low</v>
      </c>
      <c r="T2600" t="s">
        <v>146</v>
      </c>
      <c r="U2600" t="b">
        <v>0</v>
      </c>
      <c r="V2600">
        <v>5</v>
      </c>
      <c r="W2600">
        <v>0</v>
      </c>
      <c r="X2600" t="s">
        <v>17</v>
      </c>
    </row>
    <row r="2601" spans="1:24" x14ac:dyDescent="0.3">
      <c r="A2601" s="1">
        <v>45589.565115740741</v>
      </c>
      <c r="B2601" s="1" t="str">
        <f>TEXT(sensor_data[[#This Row],[Timestamp]], "MMMM")</f>
        <v>October</v>
      </c>
      <c r="C26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01" s="2">
        <f>MONTH(sensor_data[[#This Row],[Timestamp]])</f>
        <v>10</v>
      </c>
      <c r="E2601" s="2">
        <f>DAY(sensor_data[[#This Row],[Timestamp]])</f>
        <v>24</v>
      </c>
      <c r="F2601" t="s">
        <v>621</v>
      </c>
      <c r="H2601">
        <v>65</v>
      </c>
      <c r="I2601">
        <v>32.299999999999997</v>
      </c>
      <c r="J2601" t="b">
        <v>0</v>
      </c>
      <c r="K2601">
        <v>2</v>
      </c>
      <c r="L2601" t="str">
        <f>IF(sensor_data[[#This Row],[HVAC Setting]]&lt;=2, "Low", IF(sensor_data[[#This Row],[HVAC Setting]]=3, "Normal", "High"))</f>
        <v>Low</v>
      </c>
      <c r="M2601">
        <v>10</v>
      </c>
      <c r="N2601">
        <v>10</v>
      </c>
      <c r="O2601">
        <f>(sensor_data[[#This Row],[Energy Consumption]]-AVERAGE(sensor_data[Energy Consumption]))/_xlfn.STDEV.P(sensor_data[Energy Consumption])</f>
        <v>-0.13257981561817916</v>
      </c>
      <c r="P2601" t="str">
        <f>IF(ABS(sensor_data[[#This Row],[z_zcore]])&gt;3, "Outlier", "Normal")</f>
        <v>Normal</v>
      </c>
      <c r="Q2601">
        <f>AVERAGEIF(sensor_data[Unit ID], sensor_data[[#This Row],[Unit ID]], sensor_data[EC])</f>
        <v>16.49722222222222</v>
      </c>
      <c r="R2601">
        <f>IF(ISBLANK(sensor_data[[#This Row],[EC]]), sensor_data[[#This Row],[average]], sensor_data[[#This Row],[EC]])</f>
        <v>10</v>
      </c>
      <c r="S2601" t="str">
        <f>IF(sensor_data[[#This Row],[Filled Energy Consumption]]&gt;AVERAGE(sensor_data[Filled Energy Consumption]), "High", "Low")</f>
        <v>Low</v>
      </c>
      <c r="T2601" t="s">
        <v>513</v>
      </c>
      <c r="U2601" t="b">
        <v>0</v>
      </c>
      <c r="V2601">
        <v>18</v>
      </c>
      <c r="W2601">
        <v>1</v>
      </c>
      <c r="X2601" t="s">
        <v>19</v>
      </c>
    </row>
    <row r="2602" spans="1:24" x14ac:dyDescent="0.3">
      <c r="A2602" s="1">
        <v>45502.495127314818</v>
      </c>
      <c r="B2602" s="1" t="str">
        <f>TEXT(sensor_data[[#This Row],[Timestamp]], "MMMM")</f>
        <v>July</v>
      </c>
      <c r="C26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02" s="2">
        <f>MONTH(sensor_data[[#This Row],[Timestamp]])</f>
        <v>7</v>
      </c>
      <c r="E2602" s="2">
        <f>DAY(sensor_data[[#This Row],[Timestamp]])</f>
        <v>29</v>
      </c>
      <c r="F2602" t="s">
        <v>623</v>
      </c>
      <c r="H2602">
        <v>98.6</v>
      </c>
      <c r="I2602">
        <v>47.4</v>
      </c>
      <c r="J2602" t="b">
        <v>0</v>
      </c>
      <c r="K2602">
        <v>4</v>
      </c>
      <c r="L2602" t="str">
        <f>IF(sensor_data[[#This Row],[HVAC Setting]]&lt;=2, "Low", IF(sensor_data[[#This Row],[HVAC Setting]]=3, "Normal", "High"))</f>
        <v>High</v>
      </c>
      <c r="M2602">
        <v>23</v>
      </c>
      <c r="N2602">
        <v>23</v>
      </c>
      <c r="O2602">
        <f>(sensor_data[[#This Row],[Energy Consumption]]-AVERAGE(sensor_data[Energy Consumption]))/_xlfn.STDEV.P(sensor_data[Energy Consumption])</f>
        <v>1.8588318556893912E-2</v>
      </c>
      <c r="P2602" t="str">
        <f>IF(ABS(sensor_data[[#This Row],[z_zcore]])&gt;3, "Outlier", "Normal")</f>
        <v>Normal</v>
      </c>
      <c r="Q2602">
        <f>AVERAGEIF(sensor_data[Unit ID], sensor_data[[#This Row],[Unit ID]], sensor_data[EC])</f>
        <v>18.748947368421049</v>
      </c>
      <c r="R2602">
        <f>IF(ISBLANK(sensor_data[[#This Row],[EC]]), sensor_data[[#This Row],[average]], sensor_data[[#This Row],[EC]])</f>
        <v>23</v>
      </c>
      <c r="S2602" t="str">
        <f>IF(sensor_data[[#This Row],[Filled Energy Consumption]]&gt;AVERAGE(sensor_data[Filled Energy Consumption]), "High", "Low")</f>
        <v>High</v>
      </c>
      <c r="T2602" t="s">
        <v>207</v>
      </c>
      <c r="U2602" t="b">
        <v>0</v>
      </c>
      <c r="V2602">
        <v>21</v>
      </c>
      <c r="W2602">
        <v>0</v>
      </c>
      <c r="X2602" t="s">
        <v>17</v>
      </c>
    </row>
    <row r="2603" spans="1:24" x14ac:dyDescent="0.3">
      <c r="A2603" s="1">
        <v>45320.056377314817</v>
      </c>
      <c r="B2603" s="1" t="str">
        <f>TEXT(sensor_data[[#This Row],[Timestamp]], "MMMM")</f>
        <v>January</v>
      </c>
      <c r="C26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03" s="2">
        <f>MONTH(sensor_data[[#This Row],[Timestamp]])</f>
        <v>1</v>
      </c>
      <c r="E2603" s="2">
        <f>DAY(sensor_data[[#This Row],[Timestamp]])</f>
        <v>29</v>
      </c>
      <c r="F2603" t="s">
        <v>623</v>
      </c>
      <c r="H2603">
        <v>53.5</v>
      </c>
      <c r="I2603">
        <v>25</v>
      </c>
      <c r="J2603" t="b">
        <v>1</v>
      </c>
      <c r="K2603">
        <v>4</v>
      </c>
      <c r="L2603" t="str">
        <f>IF(sensor_data[[#This Row],[HVAC Setting]]&lt;=2, "Low", IF(sensor_data[[#This Row],[HVAC Setting]]=3, "Normal", "High"))</f>
        <v>High</v>
      </c>
      <c r="M2603">
        <v>22.12</v>
      </c>
      <c r="N2603">
        <v>22.12</v>
      </c>
      <c r="O2603">
        <f>(sensor_data[[#This Row],[Energy Consumption]]-AVERAGE(sensor_data[Energy Consumption]))/_xlfn.STDEV.P(sensor_data[Energy Consumption])</f>
        <v>8.3553987050428227E-3</v>
      </c>
      <c r="P2603" t="str">
        <f>IF(ABS(sensor_data[[#This Row],[z_zcore]])&gt;3, "Outlier", "Normal")</f>
        <v>Normal</v>
      </c>
      <c r="Q2603">
        <f>AVERAGEIF(sensor_data[Unit ID], sensor_data[[#This Row],[Unit ID]], sensor_data[EC])</f>
        <v>18.748947368421049</v>
      </c>
      <c r="R2603">
        <f>IF(ISBLANK(sensor_data[[#This Row],[EC]]), sensor_data[[#This Row],[average]], sensor_data[[#This Row],[EC]])</f>
        <v>22.12</v>
      </c>
      <c r="S2603" t="str">
        <f>IF(sensor_data[[#This Row],[Filled Energy Consumption]]&gt;AVERAGE(sensor_data[Filled Energy Consumption]), "High", "Low")</f>
        <v>High</v>
      </c>
      <c r="T2603" t="s">
        <v>547</v>
      </c>
      <c r="U2603" t="b">
        <v>1</v>
      </c>
      <c r="V2603">
        <v>2</v>
      </c>
      <c r="W2603">
        <v>1</v>
      </c>
      <c r="X2603" t="s">
        <v>17</v>
      </c>
    </row>
    <row r="2604" spans="1:24" x14ac:dyDescent="0.3">
      <c r="A2604" s="1">
        <v>45449.591631944444</v>
      </c>
      <c r="B2604" s="1" t="str">
        <f>TEXT(sensor_data[[#This Row],[Timestamp]], "MMMM")</f>
        <v>June</v>
      </c>
      <c r="C26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04" s="2">
        <f>MONTH(sensor_data[[#This Row],[Timestamp]])</f>
        <v>6</v>
      </c>
      <c r="E2604" s="2">
        <f>DAY(sensor_data[[#This Row],[Timestamp]])</f>
        <v>6</v>
      </c>
      <c r="F2604" t="s">
        <v>623</v>
      </c>
      <c r="H2604">
        <v>91.7</v>
      </c>
      <c r="I2604">
        <v>63.5</v>
      </c>
      <c r="J2604" t="b">
        <v>0</v>
      </c>
      <c r="K2604">
        <v>3</v>
      </c>
      <c r="L2604" t="str">
        <f>IF(sensor_data[[#This Row],[HVAC Setting]]&lt;=2, "Low", IF(sensor_data[[#This Row],[HVAC Setting]]=3, "Normal", "High"))</f>
        <v>Normal</v>
      </c>
      <c r="O2604">
        <f>(sensor_data[[#This Row],[Energy Consumption]]-AVERAGE(sensor_data[Energy Consumption]))/_xlfn.STDEV.P(sensor_data[Energy Consumption])</f>
        <v>-0.24886299575285079</v>
      </c>
      <c r="P2604" t="str">
        <f>IF(ABS(sensor_data[[#This Row],[z_zcore]])&gt;3, "Outlier", "Normal")</f>
        <v>Normal</v>
      </c>
      <c r="Q2604">
        <f>AVERAGEIF(sensor_data[Unit ID], sensor_data[[#This Row],[Unit ID]], sensor_data[EC])</f>
        <v>18.748947368421049</v>
      </c>
      <c r="R2604">
        <f>IF(ISBLANK(sensor_data[[#This Row],[EC]]), sensor_data[[#This Row],[average]], sensor_data[[#This Row],[EC]])</f>
        <v>18.748947368421049</v>
      </c>
      <c r="S2604" t="str">
        <f>IF(sensor_data[[#This Row],[Filled Energy Consumption]]&gt;AVERAGE(sensor_data[Filled Energy Consumption]), "High", "Low")</f>
        <v>High</v>
      </c>
      <c r="T2604" t="s">
        <v>121</v>
      </c>
      <c r="U2604" t="b">
        <v>0</v>
      </c>
      <c r="V2604">
        <v>15</v>
      </c>
      <c r="W2604">
        <v>0</v>
      </c>
      <c r="X2604" t="s">
        <v>19</v>
      </c>
    </row>
    <row r="2605" spans="1:24" x14ac:dyDescent="0.3">
      <c r="A2605" s="1">
        <v>45575.342951388891</v>
      </c>
      <c r="B2605" s="1" t="str">
        <f>TEXT(sensor_data[[#This Row],[Timestamp]], "MMMM")</f>
        <v>October</v>
      </c>
      <c r="C26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05" s="2">
        <f>MONTH(sensor_data[[#This Row],[Timestamp]])</f>
        <v>10</v>
      </c>
      <c r="E2605" s="2">
        <f>DAY(sensor_data[[#This Row],[Timestamp]])</f>
        <v>10</v>
      </c>
      <c r="F2605" t="s">
        <v>623</v>
      </c>
      <c r="H2605">
        <v>79.099999999999994</v>
      </c>
      <c r="I2605">
        <v>42.7</v>
      </c>
      <c r="J2605" t="b">
        <v>0</v>
      </c>
      <c r="K2605">
        <v>3</v>
      </c>
      <c r="L2605" t="str">
        <f>IF(sensor_data[[#This Row],[HVAC Setting]]&lt;=2, "Low", IF(sensor_data[[#This Row],[HVAC Setting]]=3, "Normal", "High"))</f>
        <v>Normal</v>
      </c>
      <c r="M2605">
        <v>16</v>
      </c>
      <c r="N2605">
        <v>16</v>
      </c>
      <c r="O2605">
        <f>(sensor_data[[#This Row],[Energy Consumption]]-AVERAGE(sensor_data[Energy Consumption]))/_xlfn.STDEV.P(sensor_data[Energy Consumption])</f>
        <v>-6.2809907537376211E-2</v>
      </c>
      <c r="P2605" t="str">
        <f>IF(ABS(sensor_data[[#This Row],[z_zcore]])&gt;3, "Outlier", "Normal")</f>
        <v>Normal</v>
      </c>
      <c r="Q2605">
        <f>AVERAGEIF(sensor_data[Unit ID], sensor_data[[#This Row],[Unit ID]], sensor_data[EC])</f>
        <v>18.748947368421049</v>
      </c>
      <c r="R2605">
        <f>IF(ISBLANK(sensor_data[[#This Row],[EC]]), sensor_data[[#This Row],[average]], sensor_data[[#This Row],[EC]])</f>
        <v>16</v>
      </c>
      <c r="S2605" t="str">
        <f>IF(sensor_data[[#This Row],[Filled Energy Consumption]]&gt;AVERAGE(sensor_data[Filled Energy Consumption]), "High", "Low")</f>
        <v>Low</v>
      </c>
      <c r="T2605" t="s">
        <v>321</v>
      </c>
      <c r="U2605" t="b">
        <v>0</v>
      </c>
      <c r="V2605">
        <v>2</v>
      </c>
      <c r="W2605">
        <v>0</v>
      </c>
      <c r="X2605" t="s">
        <v>19</v>
      </c>
    </row>
    <row r="2606" spans="1:24" x14ac:dyDescent="0.3">
      <c r="A2606" s="1">
        <v>45542.416608796295</v>
      </c>
      <c r="B2606" s="1" t="str">
        <f>TEXT(sensor_data[[#This Row],[Timestamp]], "MMMM")</f>
        <v>September</v>
      </c>
      <c r="C26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06" s="2">
        <f>MONTH(sensor_data[[#This Row],[Timestamp]])</f>
        <v>9</v>
      </c>
      <c r="E2606" s="2">
        <f>DAY(sensor_data[[#This Row],[Timestamp]])</f>
        <v>7</v>
      </c>
      <c r="F2606" t="s">
        <v>623</v>
      </c>
      <c r="H2606">
        <v>76.900000000000006</v>
      </c>
      <c r="I2606">
        <v>42.6</v>
      </c>
      <c r="J2606" t="b">
        <v>0</v>
      </c>
      <c r="K2606">
        <v>3.5</v>
      </c>
      <c r="L2606" t="str">
        <f>IF(sensor_data[[#This Row],[HVAC Setting]]&lt;=2, "Low", IF(sensor_data[[#This Row],[HVAC Setting]]=3, "Normal", "High"))</f>
        <v>High</v>
      </c>
      <c r="M2606">
        <v>19.43</v>
      </c>
      <c r="N2606">
        <v>19.43</v>
      </c>
      <c r="O2606">
        <f>(sensor_data[[#This Row],[Energy Consumption]]-AVERAGE(sensor_data[Energy Consumption]))/_xlfn.STDEV.P(sensor_data[Energy Consumption])</f>
        <v>-2.2924776751183856E-2</v>
      </c>
      <c r="P2606" t="str">
        <f>IF(ABS(sensor_data[[#This Row],[z_zcore]])&gt;3, "Outlier", "Normal")</f>
        <v>Normal</v>
      </c>
      <c r="Q2606">
        <f>AVERAGEIF(sensor_data[Unit ID], sensor_data[[#This Row],[Unit ID]], sensor_data[EC])</f>
        <v>18.748947368421049</v>
      </c>
      <c r="R2606">
        <f>IF(ISBLANK(sensor_data[[#This Row],[EC]]), sensor_data[[#This Row],[average]], sensor_data[[#This Row],[EC]])</f>
        <v>19.43</v>
      </c>
      <c r="S2606" t="str">
        <f>IF(sensor_data[[#This Row],[Filled Energy Consumption]]&gt;AVERAGE(sensor_data[Filled Energy Consumption]), "High", "Low")</f>
        <v>High</v>
      </c>
      <c r="T2606" t="s">
        <v>44</v>
      </c>
      <c r="U2606" t="b">
        <v>0</v>
      </c>
      <c r="V2606">
        <v>21</v>
      </c>
      <c r="W2606">
        <v>0</v>
      </c>
      <c r="X2606" t="s">
        <v>19</v>
      </c>
    </row>
    <row r="2607" spans="1:24" x14ac:dyDescent="0.3">
      <c r="A2607" s="1">
        <v>45322.977777777778</v>
      </c>
      <c r="B2607" s="1" t="str">
        <f>TEXT(sensor_data[[#This Row],[Timestamp]], "MMMM")</f>
        <v>January</v>
      </c>
      <c r="C26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07" s="2">
        <f>MONTH(sensor_data[[#This Row],[Timestamp]])</f>
        <v>1</v>
      </c>
      <c r="E2607" s="2">
        <f>DAY(sensor_data[[#This Row],[Timestamp]])</f>
        <v>31</v>
      </c>
      <c r="F2607" t="s">
        <v>623</v>
      </c>
      <c r="H2607">
        <v>56.8</v>
      </c>
      <c r="I2607">
        <v>38.700000000000003</v>
      </c>
      <c r="J2607" t="b">
        <v>1</v>
      </c>
      <c r="K2607">
        <v>5</v>
      </c>
      <c r="L2607" t="str">
        <f>IF(sensor_data[[#This Row],[HVAC Setting]]&lt;=2, "Low", IF(sensor_data[[#This Row],[HVAC Setting]]=3, "Normal", "High"))</f>
        <v>High</v>
      </c>
      <c r="M2607">
        <v>27.18</v>
      </c>
      <c r="N2607">
        <v>27.18</v>
      </c>
      <c r="O2607">
        <f>(sensor_data[[#This Row],[Energy Consumption]]-AVERAGE(sensor_data[Energy Consumption]))/_xlfn.STDEV.P(sensor_data[Energy Consumption])</f>
        <v>6.7194687853186635E-2</v>
      </c>
      <c r="P2607" t="str">
        <f>IF(ABS(sensor_data[[#This Row],[z_zcore]])&gt;3, "Outlier", "Normal")</f>
        <v>Normal</v>
      </c>
      <c r="Q2607">
        <f>AVERAGEIF(sensor_data[Unit ID], sensor_data[[#This Row],[Unit ID]], sensor_data[EC])</f>
        <v>18.748947368421049</v>
      </c>
      <c r="R2607">
        <f>IF(ISBLANK(sensor_data[[#This Row],[EC]]), sensor_data[[#This Row],[average]], sensor_data[[#This Row],[EC]])</f>
        <v>27.18</v>
      </c>
      <c r="S2607" t="str">
        <f>IF(sensor_data[[#This Row],[Filled Energy Consumption]]&gt;AVERAGE(sensor_data[Filled Energy Consumption]), "High", "Low")</f>
        <v>High</v>
      </c>
      <c r="T2607" t="s">
        <v>38</v>
      </c>
      <c r="U2607" t="b">
        <v>1</v>
      </c>
      <c r="V2607">
        <v>11</v>
      </c>
      <c r="W2607">
        <v>1</v>
      </c>
      <c r="X2607" t="s">
        <v>17</v>
      </c>
    </row>
    <row r="2608" spans="1:24" x14ac:dyDescent="0.3">
      <c r="A2608" s="1">
        <v>45300.433749999997</v>
      </c>
      <c r="B2608" s="1" t="str">
        <f>TEXT(sensor_data[[#This Row],[Timestamp]], "MMMM")</f>
        <v>January</v>
      </c>
      <c r="C26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08" s="2">
        <f>MONTH(sensor_data[[#This Row],[Timestamp]])</f>
        <v>1</v>
      </c>
      <c r="E2608" s="2">
        <f>DAY(sensor_data[[#This Row],[Timestamp]])</f>
        <v>9</v>
      </c>
      <c r="F2608" t="s">
        <v>623</v>
      </c>
      <c r="H2608">
        <v>37.200000000000003</v>
      </c>
      <c r="I2608">
        <v>34.4</v>
      </c>
      <c r="J2608" t="b">
        <v>0</v>
      </c>
      <c r="K2608">
        <v>3</v>
      </c>
      <c r="L2608" t="str">
        <f>IF(sensor_data[[#This Row],[HVAC Setting]]&lt;=2, "Low", IF(sensor_data[[#This Row],[HVAC Setting]]=3, "Normal", "High"))</f>
        <v>Normal</v>
      </c>
      <c r="M2608">
        <v>17</v>
      </c>
      <c r="N2608">
        <v>17</v>
      </c>
      <c r="O2608">
        <f>(sensor_data[[#This Row],[Energy Consumption]]-AVERAGE(sensor_data[Energy Consumption]))/_xlfn.STDEV.P(sensor_data[Energy Consumption])</f>
        <v>-5.1181589523909048E-2</v>
      </c>
      <c r="P2608" t="str">
        <f>IF(ABS(sensor_data[[#This Row],[z_zcore]])&gt;3, "Outlier", "Normal")</f>
        <v>Normal</v>
      </c>
      <c r="Q2608">
        <f>AVERAGEIF(sensor_data[Unit ID], sensor_data[[#This Row],[Unit ID]], sensor_data[EC])</f>
        <v>18.748947368421049</v>
      </c>
      <c r="R2608">
        <f>IF(ISBLANK(sensor_data[[#This Row],[EC]]), sensor_data[[#This Row],[average]], sensor_data[[#This Row],[EC]])</f>
        <v>17</v>
      </c>
      <c r="S2608" t="str">
        <f>IF(sensor_data[[#This Row],[Filled Energy Consumption]]&gt;AVERAGE(sensor_data[Filled Energy Consumption]), "High", "Low")</f>
        <v>Low</v>
      </c>
      <c r="T2608" t="s">
        <v>442</v>
      </c>
      <c r="U2608" t="b">
        <v>0</v>
      </c>
      <c r="V2608">
        <v>1</v>
      </c>
      <c r="W2608">
        <v>1</v>
      </c>
      <c r="X2608" t="s">
        <v>19</v>
      </c>
    </row>
    <row r="2609" spans="1:24" x14ac:dyDescent="0.3">
      <c r="A2609" s="1">
        <v>45516.770960648151</v>
      </c>
      <c r="B2609" s="1" t="str">
        <f>TEXT(sensor_data[[#This Row],[Timestamp]], "MMMM")</f>
        <v>August</v>
      </c>
      <c r="C26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09" s="2">
        <f>MONTH(sensor_data[[#This Row],[Timestamp]])</f>
        <v>8</v>
      </c>
      <c r="E2609" s="2">
        <f>DAY(sensor_data[[#This Row],[Timestamp]])</f>
        <v>12</v>
      </c>
      <c r="F2609" t="s">
        <v>623</v>
      </c>
      <c r="H2609">
        <v>86.3</v>
      </c>
      <c r="I2609">
        <v>52.6</v>
      </c>
      <c r="J2609" t="b">
        <v>0</v>
      </c>
      <c r="K2609">
        <v>3</v>
      </c>
      <c r="L2609" t="str">
        <f>IF(sensor_data[[#This Row],[HVAC Setting]]&lt;=2, "Low", IF(sensor_data[[#This Row],[HVAC Setting]]=3, "Normal", "High"))</f>
        <v>Normal</v>
      </c>
      <c r="M2609">
        <v>18.7</v>
      </c>
      <c r="N2609">
        <v>18.7</v>
      </c>
      <c r="O2609">
        <f>(sensor_data[[#This Row],[Energy Consumption]]-AVERAGE(sensor_data[Energy Consumption]))/_xlfn.STDEV.P(sensor_data[Energy Consumption])</f>
        <v>-3.1413448901014884E-2</v>
      </c>
      <c r="P2609" t="str">
        <f>IF(ABS(sensor_data[[#This Row],[z_zcore]])&gt;3, "Outlier", "Normal")</f>
        <v>Normal</v>
      </c>
      <c r="Q2609">
        <f>AVERAGEIF(sensor_data[Unit ID], sensor_data[[#This Row],[Unit ID]], sensor_data[EC])</f>
        <v>18.748947368421049</v>
      </c>
      <c r="R2609">
        <f>IF(ISBLANK(sensor_data[[#This Row],[EC]]), sensor_data[[#This Row],[average]], sensor_data[[#This Row],[EC]])</f>
        <v>18.7</v>
      </c>
      <c r="S2609" t="str">
        <f>IF(sensor_data[[#This Row],[Filled Energy Consumption]]&gt;AVERAGE(sensor_data[Filled Energy Consumption]), "High", "Low")</f>
        <v>High</v>
      </c>
      <c r="T2609" t="s">
        <v>182</v>
      </c>
      <c r="U2609" t="b">
        <v>0</v>
      </c>
      <c r="V2609">
        <v>14</v>
      </c>
      <c r="W2609">
        <v>1</v>
      </c>
      <c r="X2609" t="s">
        <v>17</v>
      </c>
    </row>
    <row r="2610" spans="1:24" x14ac:dyDescent="0.3">
      <c r="A2610" s="1">
        <v>45356.213564814818</v>
      </c>
      <c r="B2610" s="1" t="str">
        <f>TEXT(sensor_data[[#This Row],[Timestamp]], "MMMM")</f>
        <v>March</v>
      </c>
      <c r="C26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10" s="2">
        <f>MONTH(sensor_data[[#This Row],[Timestamp]])</f>
        <v>3</v>
      </c>
      <c r="E2610" s="2">
        <f>DAY(sensor_data[[#This Row],[Timestamp]])</f>
        <v>5</v>
      </c>
      <c r="F2610" t="s">
        <v>623</v>
      </c>
      <c r="H2610">
        <v>68.099999999999994</v>
      </c>
      <c r="I2610">
        <v>37.700000000000003</v>
      </c>
      <c r="J2610" t="b">
        <v>0</v>
      </c>
      <c r="K2610">
        <v>0</v>
      </c>
      <c r="L2610" t="str">
        <f>IF(sensor_data[[#This Row],[HVAC Setting]]&lt;=2, "Low", IF(sensor_data[[#This Row],[HVAC Setting]]=3, "Normal", "High"))</f>
        <v>Low</v>
      </c>
      <c r="M2610">
        <v>1</v>
      </c>
      <c r="N2610">
        <v>1</v>
      </c>
      <c r="O2610">
        <f>(sensor_data[[#This Row],[Energy Consumption]]-AVERAGE(sensor_data[Energy Consumption]))/_xlfn.STDEV.P(sensor_data[Energy Consumption])</f>
        <v>-0.23723467773938361</v>
      </c>
      <c r="P2610" t="str">
        <f>IF(ABS(sensor_data[[#This Row],[z_zcore]])&gt;3, "Outlier", "Normal")</f>
        <v>Normal</v>
      </c>
      <c r="Q2610">
        <f>AVERAGEIF(sensor_data[Unit ID], sensor_data[[#This Row],[Unit ID]], sensor_data[EC])</f>
        <v>18.748947368421049</v>
      </c>
      <c r="R2610">
        <f>IF(ISBLANK(sensor_data[[#This Row],[EC]]), sensor_data[[#This Row],[average]], sensor_data[[#This Row],[EC]])</f>
        <v>1</v>
      </c>
      <c r="S2610" t="str">
        <f>IF(sensor_data[[#This Row],[Filled Energy Consumption]]&gt;AVERAGE(sensor_data[Filled Energy Consumption]), "High", "Low")</f>
        <v>Low</v>
      </c>
      <c r="T2610" t="s">
        <v>59</v>
      </c>
      <c r="U2610" t="b">
        <v>0</v>
      </c>
      <c r="V2610">
        <v>24</v>
      </c>
      <c r="W2610">
        <v>0</v>
      </c>
      <c r="X2610" t="s">
        <v>19</v>
      </c>
    </row>
    <row r="2611" spans="1:24" x14ac:dyDescent="0.3">
      <c r="A2611" s="1">
        <v>45580.292291666665</v>
      </c>
      <c r="B2611" s="1" t="str">
        <f>TEXT(sensor_data[[#This Row],[Timestamp]], "MMMM")</f>
        <v>October</v>
      </c>
      <c r="C26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11" s="2">
        <f>MONTH(sensor_data[[#This Row],[Timestamp]])</f>
        <v>10</v>
      </c>
      <c r="E2611" s="2">
        <f>DAY(sensor_data[[#This Row],[Timestamp]])</f>
        <v>15</v>
      </c>
      <c r="F2611" t="s">
        <v>623</v>
      </c>
      <c r="H2611">
        <v>66.8</v>
      </c>
      <c r="I2611">
        <v>30.2</v>
      </c>
      <c r="J2611" t="b">
        <v>1</v>
      </c>
      <c r="K2611">
        <v>3</v>
      </c>
      <c r="L2611" t="str">
        <f>IF(sensor_data[[#This Row],[HVAC Setting]]&lt;=2, "Low", IF(sensor_data[[#This Row],[HVAC Setting]]=3, "Normal", "High"))</f>
        <v>Normal</v>
      </c>
      <c r="M2611">
        <v>16.63</v>
      </c>
      <c r="N2611">
        <v>16.63</v>
      </c>
      <c r="O2611">
        <f>(sensor_data[[#This Row],[Energy Consumption]]-AVERAGE(sensor_data[Energy Consumption]))/_xlfn.STDEV.P(sensor_data[Energy Consumption])</f>
        <v>-5.5484067188891914E-2</v>
      </c>
      <c r="P2611" t="str">
        <f>IF(ABS(sensor_data[[#This Row],[z_zcore]])&gt;3, "Outlier", "Normal")</f>
        <v>Normal</v>
      </c>
      <c r="Q2611">
        <f>AVERAGEIF(sensor_data[Unit ID], sensor_data[[#This Row],[Unit ID]], sensor_data[EC])</f>
        <v>18.748947368421049</v>
      </c>
      <c r="R2611">
        <f>IF(ISBLANK(sensor_data[[#This Row],[EC]]), sensor_data[[#This Row],[average]], sensor_data[[#This Row],[EC]])</f>
        <v>16.63</v>
      </c>
      <c r="S2611" t="str">
        <f>IF(sensor_data[[#This Row],[Filled Energy Consumption]]&gt;AVERAGE(sensor_data[Filled Energy Consumption]), "High", "Low")</f>
        <v>Low</v>
      </c>
      <c r="T2611" t="s">
        <v>284</v>
      </c>
      <c r="U2611" t="b">
        <v>1</v>
      </c>
      <c r="V2611">
        <v>23</v>
      </c>
      <c r="W2611">
        <v>1</v>
      </c>
      <c r="X2611" t="s">
        <v>14</v>
      </c>
    </row>
    <row r="2612" spans="1:24" x14ac:dyDescent="0.3">
      <c r="A2612" s="1">
        <v>45323.702534722222</v>
      </c>
      <c r="B2612" s="1" t="str">
        <f>TEXT(sensor_data[[#This Row],[Timestamp]], "MMMM")</f>
        <v>February</v>
      </c>
      <c r="C26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12" s="2">
        <f>MONTH(sensor_data[[#This Row],[Timestamp]])</f>
        <v>2</v>
      </c>
      <c r="E2612" s="2">
        <f>DAY(sensor_data[[#This Row],[Timestamp]])</f>
        <v>1</v>
      </c>
      <c r="F2612" t="s">
        <v>623</v>
      </c>
      <c r="H2612">
        <v>45.3</v>
      </c>
      <c r="I2612">
        <v>34.5</v>
      </c>
      <c r="J2612" t="b">
        <v>1</v>
      </c>
      <c r="K2612">
        <v>4</v>
      </c>
      <c r="L2612" t="str">
        <f>IF(sensor_data[[#This Row],[HVAC Setting]]&lt;=2, "Low", IF(sensor_data[[#This Row],[HVAC Setting]]=3, "Normal", "High"))</f>
        <v>High</v>
      </c>
      <c r="M2612">
        <v>23.35</v>
      </c>
      <c r="N2612">
        <v>23.35</v>
      </c>
      <c r="O2612">
        <f>(sensor_data[[#This Row],[Energy Consumption]]-AVERAGE(sensor_data[Energy Consumption]))/_xlfn.STDEV.P(sensor_data[Energy Consumption])</f>
        <v>2.2658229861607437E-2</v>
      </c>
      <c r="P2612" t="str">
        <f>IF(ABS(sensor_data[[#This Row],[z_zcore]])&gt;3, "Outlier", "Normal")</f>
        <v>Normal</v>
      </c>
      <c r="Q2612">
        <f>AVERAGEIF(sensor_data[Unit ID], sensor_data[[#This Row],[Unit ID]], sensor_data[EC])</f>
        <v>18.748947368421049</v>
      </c>
      <c r="R2612">
        <f>IF(ISBLANK(sensor_data[[#This Row],[EC]]), sensor_data[[#This Row],[average]], sensor_data[[#This Row],[EC]])</f>
        <v>23.35</v>
      </c>
      <c r="S2612" t="str">
        <f>IF(sensor_data[[#This Row],[Filled Energy Consumption]]&gt;AVERAGE(sensor_data[Filled Energy Consumption]), "High", "Low")</f>
        <v>High</v>
      </c>
      <c r="T2612" t="s">
        <v>186</v>
      </c>
      <c r="U2612" t="b">
        <v>1</v>
      </c>
      <c r="V2612">
        <v>3</v>
      </c>
      <c r="W2612">
        <v>1</v>
      </c>
      <c r="X2612" t="s">
        <v>17</v>
      </c>
    </row>
    <row r="2613" spans="1:24" x14ac:dyDescent="0.3">
      <c r="A2613" s="1">
        <v>45445.202534722222</v>
      </c>
      <c r="B2613" s="1" t="str">
        <f>TEXT(sensor_data[[#This Row],[Timestamp]], "MMMM")</f>
        <v>June</v>
      </c>
      <c r="C26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13" s="2">
        <f>MONTH(sensor_data[[#This Row],[Timestamp]])</f>
        <v>6</v>
      </c>
      <c r="E2613" s="2">
        <f>DAY(sensor_data[[#This Row],[Timestamp]])</f>
        <v>2</v>
      </c>
      <c r="F2613" t="s">
        <v>623</v>
      </c>
      <c r="H2613">
        <v>96.3</v>
      </c>
      <c r="I2613">
        <v>60.3</v>
      </c>
      <c r="J2613" t="b">
        <v>1</v>
      </c>
      <c r="K2613">
        <v>3.5</v>
      </c>
      <c r="L2613" t="str">
        <f>IF(sensor_data[[#This Row],[HVAC Setting]]&lt;=2, "Low", IF(sensor_data[[#This Row],[HVAC Setting]]=3, "Normal", "High"))</f>
        <v>High</v>
      </c>
      <c r="M2613">
        <v>23.31</v>
      </c>
      <c r="N2613">
        <v>23.31</v>
      </c>
      <c r="O2613">
        <f>(sensor_data[[#This Row],[Energy Consumption]]-AVERAGE(sensor_data[Energy Consumption]))/_xlfn.STDEV.P(sensor_data[Energy Consumption])</f>
        <v>2.2193097141068718E-2</v>
      </c>
      <c r="P2613" t="str">
        <f>IF(ABS(sensor_data[[#This Row],[z_zcore]])&gt;3, "Outlier", "Normal")</f>
        <v>Normal</v>
      </c>
      <c r="Q2613">
        <f>AVERAGEIF(sensor_data[Unit ID], sensor_data[[#This Row],[Unit ID]], sensor_data[EC])</f>
        <v>18.748947368421049</v>
      </c>
      <c r="R2613">
        <f>IF(ISBLANK(sensor_data[[#This Row],[EC]]), sensor_data[[#This Row],[average]], sensor_data[[#This Row],[EC]])</f>
        <v>23.31</v>
      </c>
      <c r="S2613" t="str">
        <f>IF(sensor_data[[#This Row],[Filled Energy Consumption]]&gt;AVERAGE(sensor_data[Filled Energy Consumption]), "High", "Low")</f>
        <v>High</v>
      </c>
      <c r="T2613" t="s">
        <v>213</v>
      </c>
      <c r="U2613" t="b">
        <v>1</v>
      </c>
      <c r="V2613">
        <v>17</v>
      </c>
      <c r="W2613">
        <v>1</v>
      </c>
      <c r="X2613" t="s">
        <v>14</v>
      </c>
    </row>
    <row r="2614" spans="1:24" x14ac:dyDescent="0.3">
      <c r="A2614" s="1">
        <v>45512.641967592594</v>
      </c>
      <c r="B2614" s="1" t="str">
        <f>TEXT(sensor_data[[#This Row],[Timestamp]], "MMMM")</f>
        <v>August</v>
      </c>
      <c r="C26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14" s="2">
        <f>MONTH(sensor_data[[#This Row],[Timestamp]])</f>
        <v>8</v>
      </c>
      <c r="E2614" s="2">
        <f>DAY(sensor_data[[#This Row],[Timestamp]])</f>
        <v>8</v>
      </c>
      <c r="F2614" t="s">
        <v>623</v>
      </c>
      <c r="H2614">
        <v>92</v>
      </c>
      <c r="I2614">
        <v>49</v>
      </c>
      <c r="J2614" t="b">
        <v>0</v>
      </c>
      <c r="K2614">
        <v>3</v>
      </c>
      <c r="L2614" t="str">
        <f>IF(sensor_data[[#This Row],[HVAC Setting]]&lt;=2, "Low", IF(sensor_data[[#This Row],[HVAC Setting]]=3, "Normal", "High"))</f>
        <v>Normal</v>
      </c>
      <c r="M2614">
        <v>17</v>
      </c>
      <c r="N2614">
        <v>17</v>
      </c>
      <c r="O2614">
        <f>(sensor_data[[#This Row],[Energy Consumption]]-AVERAGE(sensor_data[Energy Consumption]))/_xlfn.STDEV.P(sensor_data[Energy Consumption])</f>
        <v>-5.1181589523909048E-2</v>
      </c>
      <c r="P2614" t="str">
        <f>IF(ABS(sensor_data[[#This Row],[z_zcore]])&gt;3, "Outlier", "Normal")</f>
        <v>Normal</v>
      </c>
      <c r="Q2614">
        <f>AVERAGEIF(sensor_data[Unit ID], sensor_data[[#This Row],[Unit ID]], sensor_data[EC])</f>
        <v>18.748947368421049</v>
      </c>
      <c r="R2614">
        <f>IF(ISBLANK(sensor_data[[#This Row],[EC]]), sensor_data[[#This Row],[average]], sensor_data[[#This Row],[EC]])</f>
        <v>17</v>
      </c>
      <c r="S2614" t="str">
        <f>IF(sensor_data[[#This Row],[Filled Energy Consumption]]&gt;AVERAGE(sensor_data[Filled Energy Consumption]), "High", "Low")</f>
        <v>Low</v>
      </c>
      <c r="T2614" t="s">
        <v>202</v>
      </c>
      <c r="U2614" t="b">
        <v>0</v>
      </c>
      <c r="V2614">
        <v>19</v>
      </c>
      <c r="W2614">
        <v>0</v>
      </c>
      <c r="X2614" t="s">
        <v>19</v>
      </c>
    </row>
    <row r="2615" spans="1:24" x14ac:dyDescent="0.3">
      <c r="A2615" s="1">
        <v>45635.816296296296</v>
      </c>
      <c r="B2615" s="1" t="str">
        <f>TEXT(sensor_data[[#This Row],[Timestamp]], "MMMM")</f>
        <v>December</v>
      </c>
      <c r="C26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15" s="2">
        <f>MONTH(sensor_data[[#This Row],[Timestamp]])</f>
        <v>12</v>
      </c>
      <c r="E2615" s="2">
        <f>DAY(sensor_data[[#This Row],[Timestamp]])</f>
        <v>9</v>
      </c>
      <c r="F2615" t="s">
        <v>623</v>
      </c>
      <c r="H2615">
        <v>52.2</v>
      </c>
      <c r="I2615">
        <v>34.6</v>
      </c>
      <c r="J2615" t="b">
        <v>0</v>
      </c>
      <c r="K2615">
        <v>3</v>
      </c>
      <c r="L2615" t="str">
        <f>IF(sensor_data[[#This Row],[HVAC Setting]]&lt;=2, "Low", IF(sensor_data[[#This Row],[HVAC Setting]]=3, "Normal", "High"))</f>
        <v>Normal</v>
      </c>
      <c r="M2615">
        <v>17.600000000000001</v>
      </c>
      <c r="N2615">
        <v>17.600000000000001</v>
      </c>
      <c r="O2615">
        <f>(sensor_data[[#This Row],[Energy Consumption]]-AVERAGE(sensor_data[Energy Consumption]))/_xlfn.STDEV.P(sensor_data[Energy Consumption])</f>
        <v>-4.4204598715828741E-2</v>
      </c>
      <c r="P2615" t="str">
        <f>IF(ABS(sensor_data[[#This Row],[z_zcore]])&gt;3, "Outlier", "Normal")</f>
        <v>Normal</v>
      </c>
      <c r="Q2615">
        <f>AVERAGEIF(sensor_data[Unit ID], sensor_data[[#This Row],[Unit ID]], sensor_data[EC])</f>
        <v>18.748947368421049</v>
      </c>
      <c r="R2615">
        <f>IF(ISBLANK(sensor_data[[#This Row],[EC]]), sensor_data[[#This Row],[average]], sensor_data[[#This Row],[EC]])</f>
        <v>17.600000000000001</v>
      </c>
      <c r="S2615" t="str">
        <f>IF(sensor_data[[#This Row],[Filled Energy Consumption]]&gt;AVERAGE(sensor_data[Filled Energy Consumption]), "High", "Low")</f>
        <v>Low</v>
      </c>
      <c r="T2615" t="s">
        <v>249</v>
      </c>
      <c r="U2615" t="b">
        <v>0</v>
      </c>
      <c r="V2615">
        <v>7</v>
      </c>
      <c r="W2615">
        <v>0</v>
      </c>
      <c r="X2615" t="s">
        <v>19</v>
      </c>
    </row>
    <row r="2616" spans="1:24" x14ac:dyDescent="0.3">
      <c r="A2616" s="1">
        <v>45352.577337962961</v>
      </c>
      <c r="B2616" s="1" t="str">
        <f>TEXT(sensor_data[[#This Row],[Timestamp]], "MMMM")</f>
        <v>March</v>
      </c>
      <c r="C26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16" s="2">
        <f>MONTH(sensor_data[[#This Row],[Timestamp]])</f>
        <v>3</v>
      </c>
      <c r="E2616" s="2">
        <f>DAY(sensor_data[[#This Row],[Timestamp]])</f>
        <v>1</v>
      </c>
      <c r="F2616" t="s">
        <v>623</v>
      </c>
      <c r="H2616">
        <v>62.5</v>
      </c>
      <c r="I2616">
        <v>35.799999999999997</v>
      </c>
      <c r="J2616" t="b">
        <v>1</v>
      </c>
      <c r="K2616">
        <v>3</v>
      </c>
      <c r="L2616" t="str">
        <f>IF(sensor_data[[#This Row],[HVAC Setting]]&lt;=2, "Low", IF(sensor_data[[#This Row],[HVAC Setting]]=3, "Normal", "High"))</f>
        <v>Normal</v>
      </c>
      <c r="M2616">
        <v>16.260000000000002</v>
      </c>
      <c r="N2616">
        <v>16.260000000000002</v>
      </c>
      <c r="O2616">
        <f>(sensor_data[[#This Row],[Energy Consumption]]-AVERAGE(sensor_data[Energy Consumption]))/_xlfn.STDEV.P(sensor_data[Energy Consumption])</f>
        <v>-5.9786544853874732E-2</v>
      </c>
      <c r="P2616" t="str">
        <f>IF(ABS(sensor_data[[#This Row],[z_zcore]])&gt;3, "Outlier", "Normal")</f>
        <v>Normal</v>
      </c>
      <c r="Q2616">
        <f>AVERAGEIF(sensor_data[Unit ID], sensor_data[[#This Row],[Unit ID]], sensor_data[EC])</f>
        <v>18.748947368421049</v>
      </c>
      <c r="R2616">
        <f>IF(ISBLANK(sensor_data[[#This Row],[EC]]), sensor_data[[#This Row],[average]], sensor_data[[#This Row],[EC]])</f>
        <v>16.260000000000002</v>
      </c>
      <c r="S2616" t="str">
        <f>IF(sensor_data[[#This Row],[Filled Energy Consumption]]&gt;AVERAGE(sensor_data[Filled Energy Consumption]), "High", "Low")</f>
        <v>Low</v>
      </c>
      <c r="T2616" t="s">
        <v>87</v>
      </c>
      <c r="U2616" t="b">
        <v>1</v>
      </c>
      <c r="V2616">
        <v>4</v>
      </c>
      <c r="W2616">
        <v>0</v>
      </c>
      <c r="X2616" t="s">
        <v>19</v>
      </c>
    </row>
    <row r="2617" spans="1:24" x14ac:dyDescent="0.3">
      <c r="A2617" s="1">
        <v>45353.310439814813</v>
      </c>
      <c r="B2617" s="1" t="str">
        <f>TEXT(sensor_data[[#This Row],[Timestamp]], "MMMM")</f>
        <v>March</v>
      </c>
      <c r="C26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17" s="2">
        <f>MONTH(sensor_data[[#This Row],[Timestamp]])</f>
        <v>3</v>
      </c>
      <c r="E2617" s="2">
        <f>DAY(sensor_data[[#This Row],[Timestamp]])</f>
        <v>2</v>
      </c>
      <c r="F2617" t="s">
        <v>623</v>
      </c>
      <c r="H2617">
        <v>62.7</v>
      </c>
      <c r="I2617">
        <v>38.4</v>
      </c>
      <c r="J2617" t="b">
        <v>1</v>
      </c>
      <c r="K2617">
        <v>3.5</v>
      </c>
      <c r="L2617" t="str">
        <f>IF(sensor_data[[#This Row],[HVAC Setting]]&lt;=2, "Low", IF(sensor_data[[#This Row],[HVAC Setting]]=3, "Normal", "High"))</f>
        <v>High</v>
      </c>
      <c r="M2617">
        <v>20.29</v>
      </c>
      <c r="N2617">
        <v>20.29</v>
      </c>
      <c r="O2617">
        <f>(sensor_data[[#This Row],[Energy Consumption]]-AVERAGE(sensor_data[Energy Consumption]))/_xlfn.STDEV.P(sensor_data[Energy Consumption])</f>
        <v>-1.2924423259602103E-2</v>
      </c>
      <c r="P2617" t="str">
        <f>IF(ABS(sensor_data[[#This Row],[z_zcore]])&gt;3, "Outlier", "Normal")</f>
        <v>Normal</v>
      </c>
      <c r="Q2617">
        <f>AVERAGEIF(sensor_data[Unit ID], sensor_data[[#This Row],[Unit ID]], sensor_data[EC])</f>
        <v>18.748947368421049</v>
      </c>
      <c r="R2617">
        <f>IF(ISBLANK(sensor_data[[#This Row],[EC]]), sensor_data[[#This Row],[average]], sensor_data[[#This Row],[EC]])</f>
        <v>20.29</v>
      </c>
      <c r="S2617" t="str">
        <f>IF(sensor_data[[#This Row],[Filled Energy Consumption]]&gt;AVERAGE(sensor_data[Filled Energy Consumption]), "High", "Low")</f>
        <v>High</v>
      </c>
      <c r="T2617" t="s">
        <v>47</v>
      </c>
      <c r="U2617" t="b">
        <v>1</v>
      </c>
      <c r="V2617">
        <v>5</v>
      </c>
      <c r="W2617">
        <v>1</v>
      </c>
      <c r="X2617" t="s">
        <v>19</v>
      </c>
    </row>
    <row r="2618" spans="1:24" x14ac:dyDescent="0.3">
      <c r="A2618" s="1">
        <v>45566.47997685185</v>
      </c>
      <c r="B2618" s="1" t="str">
        <f>TEXT(sensor_data[[#This Row],[Timestamp]], "MMMM")</f>
        <v>October</v>
      </c>
      <c r="C26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18" s="2">
        <f>MONTH(sensor_data[[#This Row],[Timestamp]])</f>
        <v>10</v>
      </c>
      <c r="E2618" s="2">
        <f>DAY(sensor_data[[#This Row],[Timestamp]])</f>
        <v>1</v>
      </c>
      <c r="F2618" t="s">
        <v>623</v>
      </c>
      <c r="H2618">
        <v>75.3</v>
      </c>
      <c r="I2618">
        <v>55.7</v>
      </c>
      <c r="J2618" t="b">
        <v>1</v>
      </c>
      <c r="K2618">
        <v>4</v>
      </c>
      <c r="L2618" t="str">
        <f>IF(sensor_data[[#This Row],[HVAC Setting]]&lt;=2, "Low", IF(sensor_data[[#This Row],[HVAC Setting]]=3, "Normal", "High"))</f>
        <v>High</v>
      </c>
      <c r="M2618">
        <v>23.59</v>
      </c>
      <c r="N2618">
        <v>23.59</v>
      </c>
      <c r="O2618">
        <f>(sensor_data[[#This Row],[Energy Consumption]]-AVERAGE(sensor_data[Energy Consumption]))/_xlfn.STDEV.P(sensor_data[Energy Consumption])</f>
        <v>2.5449026184839536E-2</v>
      </c>
      <c r="P2618" t="str">
        <f>IF(ABS(sensor_data[[#This Row],[z_zcore]])&gt;3, "Outlier", "Normal")</f>
        <v>Normal</v>
      </c>
      <c r="Q2618">
        <f>AVERAGEIF(sensor_data[Unit ID], sensor_data[[#This Row],[Unit ID]], sensor_data[EC])</f>
        <v>18.748947368421049</v>
      </c>
      <c r="R2618">
        <f>IF(ISBLANK(sensor_data[[#This Row],[EC]]), sensor_data[[#This Row],[average]], sensor_data[[#This Row],[EC]])</f>
        <v>23.59</v>
      </c>
      <c r="S2618" t="str">
        <f>IF(sensor_data[[#This Row],[Filled Energy Consumption]]&gt;AVERAGE(sensor_data[Filled Energy Consumption]), "High", "Low")</f>
        <v>High</v>
      </c>
      <c r="T2618" t="s">
        <v>468</v>
      </c>
      <c r="U2618" t="b">
        <v>1</v>
      </c>
      <c r="V2618">
        <v>8</v>
      </c>
      <c r="W2618">
        <v>1</v>
      </c>
      <c r="X2618" t="s">
        <v>17</v>
      </c>
    </row>
    <row r="2619" spans="1:24" x14ac:dyDescent="0.3">
      <c r="A2619" s="1">
        <v>45379.780972222223</v>
      </c>
      <c r="B2619" s="1" t="str">
        <f>TEXT(sensor_data[[#This Row],[Timestamp]], "MMMM")</f>
        <v>March</v>
      </c>
      <c r="C26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19" s="2">
        <f>MONTH(sensor_data[[#This Row],[Timestamp]])</f>
        <v>3</v>
      </c>
      <c r="E2619" s="2">
        <f>DAY(sensor_data[[#This Row],[Timestamp]])</f>
        <v>28</v>
      </c>
      <c r="F2619" t="s">
        <v>623</v>
      </c>
      <c r="H2619">
        <v>68.900000000000006</v>
      </c>
      <c r="I2619">
        <v>45.4</v>
      </c>
      <c r="J2619" t="b">
        <v>1</v>
      </c>
      <c r="K2619">
        <v>4</v>
      </c>
      <c r="L2619" t="str">
        <f>IF(sensor_data[[#This Row],[HVAC Setting]]&lt;=2, "Low", IF(sensor_data[[#This Row],[HVAC Setting]]=3, "Normal", "High"))</f>
        <v>High</v>
      </c>
      <c r="M2619">
        <v>24.01</v>
      </c>
      <c r="N2619">
        <v>24.01</v>
      </c>
      <c r="O2619">
        <f>(sensor_data[[#This Row],[Energy Consumption]]-AVERAGE(sensor_data[Energy Consumption]))/_xlfn.STDEV.P(sensor_data[Energy Consumption])</f>
        <v>3.0332919750495763E-2</v>
      </c>
      <c r="P2619" t="str">
        <f>IF(ABS(sensor_data[[#This Row],[z_zcore]])&gt;3, "Outlier", "Normal")</f>
        <v>Normal</v>
      </c>
      <c r="Q2619">
        <f>AVERAGEIF(sensor_data[Unit ID], sensor_data[[#This Row],[Unit ID]], sensor_data[EC])</f>
        <v>18.748947368421049</v>
      </c>
      <c r="R2619">
        <f>IF(ISBLANK(sensor_data[[#This Row],[EC]]), sensor_data[[#This Row],[average]], sensor_data[[#This Row],[EC]])</f>
        <v>24.01</v>
      </c>
      <c r="S2619" t="str">
        <f>IF(sensor_data[[#This Row],[Filled Energy Consumption]]&gt;AVERAGE(sensor_data[Filled Energy Consumption]), "High", "Low")</f>
        <v>High</v>
      </c>
      <c r="T2619" t="s">
        <v>25</v>
      </c>
      <c r="U2619" t="b">
        <v>1</v>
      </c>
      <c r="V2619">
        <v>11</v>
      </c>
      <c r="W2619">
        <v>1</v>
      </c>
      <c r="X2619" t="s">
        <v>19</v>
      </c>
    </row>
    <row r="2620" spans="1:24" x14ac:dyDescent="0.3">
      <c r="A2620" s="1">
        <v>45343.914201388892</v>
      </c>
      <c r="B2620" s="1" t="str">
        <f>TEXT(sensor_data[[#This Row],[Timestamp]], "MMMM")</f>
        <v>February</v>
      </c>
      <c r="C26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20" s="2">
        <f>MONTH(sensor_data[[#This Row],[Timestamp]])</f>
        <v>2</v>
      </c>
      <c r="E2620" s="2">
        <f>DAY(sensor_data[[#This Row],[Timestamp]])</f>
        <v>21</v>
      </c>
      <c r="F2620" t="s">
        <v>623</v>
      </c>
      <c r="H2620">
        <v>49.3</v>
      </c>
      <c r="I2620">
        <v>32.299999999999997</v>
      </c>
      <c r="J2620" t="b">
        <v>0</v>
      </c>
      <c r="K2620">
        <v>3</v>
      </c>
      <c r="L2620" t="str">
        <f>IF(sensor_data[[#This Row],[HVAC Setting]]&lt;=2, "Low", IF(sensor_data[[#This Row],[HVAC Setting]]=3, "Normal", "High"))</f>
        <v>Normal</v>
      </c>
      <c r="M2620">
        <v>18</v>
      </c>
      <c r="N2620">
        <v>18</v>
      </c>
      <c r="O2620">
        <f>(sensor_data[[#This Row],[Energy Consumption]]-AVERAGE(sensor_data[Energy Consumption]))/_xlfn.STDEV.P(sensor_data[Energy Consumption])</f>
        <v>-3.9553271510441891E-2</v>
      </c>
      <c r="P2620" t="str">
        <f>IF(ABS(sensor_data[[#This Row],[z_zcore]])&gt;3, "Outlier", "Normal")</f>
        <v>Normal</v>
      </c>
      <c r="Q2620">
        <f>AVERAGEIF(sensor_data[Unit ID], sensor_data[[#This Row],[Unit ID]], sensor_data[EC])</f>
        <v>18.748947368421049</v>
      </c>
      <c r="R2620">
        <f>IF(ISBLANK(sensor_data[[#This Row],[EC]]), sensor_data[[#This Row],[average]], sensor_data[[#This Row],[EC]])</f>
        <v>18</v>
      </c>
      <c r="S2620" t="str">
        <f>IF(sensor_data[[#This Row],[Filled Energy Consumption]]&gt;AVERAGE(sensor_data[Filled Energy Consumption]), "High", "Low")</f>
        <v>High</v>
      </c>
      <c r="T2620" t="s">
        <v>407</v>
      </c>
      <c r="U2620" t="b">
        <v>0</v>
      </c>
      <c r="V2620">
        <v>21</v>
      </c>
      <c r="W2620">
        <v>0</v>
      </c>
      <c r="X2620" t="s">
        <v>19</v>
      </c>
    </row>
    <row r="2621" spans="1:24" x14ac:dyDescent="0.3">
      <c r="A2621" s="1">
        <v>45421.970092592594</v>
      </c>
      <c r="B2621" s="1" t="str">
        <f>TEXT(sensor_data[[#This Row],[Timestamp]], "MMMM")</f>
        <v>May</v>
      </c>
      <c r="C26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21" s="2">
        <f>MONTH(sensor_data[[#This Row],[Timestamp]])</f>
        <v>5</v>
      </c>
      <c r="E2621" s="2">
        <f>DAY(sensor_data[[#This Row],[Timestamp]])</f>
        <v>9</v>
      </c>
      <c r="F2621" t="s">
        <v>623</v>
      </c>
      <c r="H2621">
        <v>72.7</v>
      </c>
      <c r="I2621">
        <v>54.1</v>
      </c>
      <c r="J2621" t="b">
        <v>1</v>
      </c>
      <c r="K2621">
        <v>2</v>
      </c>
      <c r="L2621" t="str">
        <f>IF(sensor_data[[#This Row],[HVAC Setting]]&lt;=2, "Low", IF(sensor_data[[#This Row],[HVAC Setting]]=3, "Normal", "High"))</f>
        <v>Low</v>
      </c>
      <c r="M2621">
        <v>11.76</v>
      </c>
      <c r="N2621">
        <v>11.76</v>
      </c>
      <c r="O2621">
        <f>(sensor_data[[#This Row],[Energy Consumption]]-AVERAGE(sensor_data[Energy Consumption]))/_xlfn.STDEV.P(sensor_data[Energy Consumption])</f>
        <v>-0.11211397591447697</v>
      </c>
      <c r="P2621" t="str">
        <f>IF(ABS(sensor_data[[#This Row],[z_zcore]])&gt;3, "Outlier", "Normal")</f>
        <v>Normal</v>
      </c>
      <c r="Q2621">
        <f>AVERAGEIF(sensor_data[Unit ID], sensor_data[[#This Row],[Unit ID]], sensor_data[EC])</f>
        <v>18.748947368421049</v>
      </c>
      <c r="R2621">
        <f>IF(ISBLANK(sensor_data[[#This Row],[EC]]), sensor_data[[#This Row],[average]], sensor_data[[#This Row],[EC]])</f>
        <v>11.76</v>
      </c>
      <c r="S2621" t="str">
        <f>IF(sensor_data[[#This Row],[Filled Energy Consumption]]&gt;AVERAGE(sensor_data[Filled Energy Consumption]), "High", "Low")</f>
        <v>Low</v>
      </c>
      <c r="T2621" t="s">
        <v>470</v>
      </c>
      <c r="U2621" t="b">
        <v>1</v>
      </c>
      <c r="V2621">
        <v>2</v>
      </c>
      <c r="W2621">
        <v>1</v>
      </c>
      <c r="X2621" t="s">
        <v>14</v>
      </c>
    </row>
    <row r="2622" spans="1:24" x14ac:dyDescent="0.3">
      <c r="A2622" s="1">
        <v>45615.957268518519</v>
      </c>
      <c r="B2622" s="1" t="str">
        <f>TEXT(sensor_data[[#This Row],[Timestamp]], "MMMM")</f>
        <v>November</v>
      </c>
      <c r="C26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22" s="2">
        <f>MONTH(sensor_data[[#This Row],[Timestamp]])</f>
        <v>11</v>
      </c>
      <c r="E2622" s="2">
        <f>DAY(sensor_data[[#This Row],[Timestamp]])</f>
        <v>19</v>
      </c>
      <c r="F2622" t="s">
        <v>624</v>
      </c>
      <c r="H2622">
        <v>71.099999999999994</v>
      </c>
      <c r="I2622">
        <v>46.5</v>
      </c>
      <c r="J2622" t="b">
        <v>1</v>
      </c>
      <c r="K2622">
        <v>4</v>
      </c>
      <c r="L2622" t="str">
        <f>IF(sensor_data[[#This Row],[HVAC Setting]]&lt;=2, "Low", IF(sensor_data[[#This Row],[HVAC Setting]]=3, "Normal", "High"))</f>
        <v>High</v>
      </c>
      <c r="M2622">
        <v>22.98</v>
      </c>
      <c r="N2622">
        <v>22.98</v>
      </c>
      <c r="O2622">
        <f>(sensor_data[[#This Row],[Energy Consumption]]-AVERAGE(sensor_data[Energy Consumption]))/_xlfn.STDEV.P(sensor_data[Energy Consumption])</f>
        <v>1.8355752196624574E-2</v>
      </c>
      <c r="P2622" t="str">
        <f>IF(ABS(sensor_data[[#This Row],[z_zcore]])&gt;3, "Outlier", "Normal")</f>
        <v>Normal</v>
      </c>
      <c r="Q2622">
        <f>AVERAGEIF(sensor_data[Unit ID], sensor_data[[#This Row],[Unit ID]], sensor_data[EC])</f>
        <v>19.992352941176474</v>
      </c>
      <c r="R2622">
        <f>IF(ISBLANK(sensor_data[[#This Row],[EC]]), sensor_data[[#This Row],[average]], sensor_data[[#This Row],[EC]])</f>
        <v>22.98</v>
      </c>
      <c r="S2622" t="str">
        <f>IF(sensor_data[[#This Row],[Filled Energy Consumption]]&gt;AVERAGE(sensor_data[Filled Energy Consumption]), "High", "Low")</f>
        <v>High</v>
      </c>
      <c r="T2622" t="s">
        <v>58</v>
      </c>
      <c r="U2622" t="b">
        <v>1</v>
      </c>
      <c r="V2622">
        <v>8</v>
      </c>
      <c r="W2622">
        <v>0</v>
      </c>
      <c r="X2622" t="s">
        <v>17</v>
      </c>
    </row>
    <row r="2623" spans="1:24" x14ac:dyDescent="0.3">
      <c r="A2623" s="1">
        <v>45647.953993055555</v>
      </c>
      <c r="B2623" s="1" t="str">
        <f>TEXT(sensor_data[[#This Row],[Timestamp]], "MMMM")</f>
        <v>December</v>
      </c>
      <c r="C26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23" s="2">
        <f>MONTH(sensor_data[[#This Row],[Timestamp]])</f>
        <v>12</v>
      </c>
      <c r="E2623" s="2">
        <f>DAY(sensor_data[[#This Row],[Timestamp]])</f>
        <v>21</v>
      </c>
      <c r="F2623" t="s">
        <v>624</v>
      </c>
      <c r="H2623">
        <v>41.7</v>
      </c>
      <c r="I2623">
        <v>37.200000000000003</v>
      </c>
      <c r="J2623" t="b">
        <v>1</v>
      </c>
      <c r="K2623">
        <v>3.5</v>
      </c>
      <c r="L2623" t="str">
        <f>IF(sensor_data[[#This Row],[HVAC Setting]]&lt;=2, "Low", IF(sensor_data[[#This Row],[HVAC Setting]]=3, "Normal", "High"))</f>
        <v>High</v>
      </c>
      <c r="M2623">
        <v>22.77</v>
      </c>
      <c r="N2623">
        <v>22.77</v>
      </c>
      <c r="O2623">
        <f>(sensor_data[[#This Row],[Energy Consumption]]-AVERAGE(sensor_data[Energy Consumption]))/_xlfn.STDEV.P(sensor_data[Energy Consumption])</f>
        <v>1.5913805413796462E-2</v>
      </c>
      <c r="P2623" t="str">
        <f>IF(ABS(sensor_data[[#This Row],[z_zcore]])&gt;3, "Outlier", "Normal")</f>
        <v>Normal</v>
      </c>
      <c r="Q2623">
        <f>AVERAGEIF(sensor_data[Unit ID], sensor_data[[#This Row],[Unit ID]], sensor_data[EC])</f>
        <v>19.992352941176474</v>
      </c>
      <c r="R2623">
        <f>IF(ISBLANK(sensor_data[[#This Row],[EC]]), sensor_data[[#This Row],[average]], sensor_data[[#This Row],[EC]])</f>
        <v>22.77</v>
      </c>
      <c r="S2623" t="str">
        <f>IF(sensor_data[[#This Row],[Filled Energy Consumption]]&gt;AVERAGE(sensor_data[Filled Energy Consumption]), "High", "Low")</f>
        <v>High</v>
      </c>
      <c r="T2623" t="s">
        <v>137</v>
      </c>
      <c r="U2623" t="b">
        <v>1</v>
      </c>
      <c r="V2623">
        <v>17</v>
      </c>
      <c r="W2623">
        <v>1</v>
      </c>
      <c r="X2623" t="s">
        <v>17</v>
      </c>
    </row>
    <row r="2624" spans="1:24" x14ac:dyDescent="0.3">
      <c r="A2624" s="1">
        <v>45350.679606481484</v>
      </c>
      <c r="B2624" s="1" t="str">
        <f>TEXT(sensor_data[[#This Row],[Timestamp]], "MMMM")</f>
        <v>February</v>
      </c>
      <c r="C26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24" s="2">
        <f>MONTH(sensor_data[[#This Row],[Timestamp]])</f>
        <v>2</v>
      </c>
      <c r="E2624" s="2">
        <f>DAY(sensor_data[[#This Row],[Timestamp]])</f>
        <v>28</v>
      </c>
      <c r="F2624" t="s">
        <v>624</v>
      </c>
      <c r="H2624">
        <v>48.8</v>
      </c>
      <c r="I2624">
        <v>34.4</v>
      </c>
      <c r="J2624" t="b">
        <v>0</v>
      </c>
      <c r="K2624">
        <v>2</v>
      </c>
      <c r="L2624" t="str">
        <f>IF(sensor_data[[#This Row],[HVAC Setting]]&lt;=2, "Low", IF(sensor_data[[#This Row],[HVAC Setting]]=3, "Normal", "High"))</f>
        <v>Low</v>
      </c>
      <c r="M2624">
        <v>13</v>
      </c>
      <c r="N2624">
        <v>13</v>
      </c>
      <c r="O2624">
        <f>(sensor_data[[#This Row],[Energy Consumption]]-AVERAGE(sensor_data[Energy Consumption]))/_xlfn.STDEV.P(sensor_data[Energy Consumption])</f>
        <v>-9.7694861577777695E-2</v>
      </c>
      <c r="P2624" t="str">
        <f>IF(ABS(sensor_data[[#This Row],[z_zcore]])&gt;3, "Outlier", "Normal")</f>
        <v>Normal</v>
      </c>
      <c r="Q2624">
        <f>AVERAGEIF(sensor_data[Unit ID], sensor_data[[#This Row],[Unit ID]], sensor_data[EC])</f>
        <v>19.992352941176474</v>
      </c>
      <c r="R2624">
        <f>IF(ISBLANK(sensor_data[[#This Row],[EC]]), sensor_data[[#This Row],[average]], sensor_data[[#This Row],[EC]])</f>
        <v>13</v>
      </c>
      <c r="S2624" t="str">
        <f>IF(sensor_data[[#This Row],[Filled Energy Consumption]]&gt;AVERAGE(sensor_data[Filled Energy Consumption]), "High", "Low")</f>
        <v>Low</v>
      </c>
      <c r="T2624" t="s">
        <v>400</v>
      </c>
      <c r="U2624" t="b">
        <v>0</v>
      </c>
      <c r="V2624">
        <v>16</v>
      </c>
      <c r="W2624">
        <v>0</v>
      </c>
      <c r="X2624" t="s">
        <v>19</v>
      </c>
    </row>
    <row r="2625" spans="1:24" x14ac:dyDescent="0.3">
      <c r="A2625" s="1">
        <v>45476.760833333334</v>
      </c>
      <c r="B2625" s="1" t="str">
        <f>TEXT(sensor_data[[#This Row],[Timestamp]], "MMMM")</f>
        <v>July</v>
      </c>
      <c r="C26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25" s="2">
        <f>MONTH(sensor_data[[#This Row],[Timestamp]])</f>
        <v>7</v>
      </c>
      <c r="E2625" s="2">
        <f>DAY(sensor_data[[#This Row],[Timestamp]])</f>
        <v>3</v>
      </c>
      <c r="F2625" t="s">
        <v>624</v>
      </c>
      <c r="H2625">
        <v>100.6</v>
      </c>
      <c r="I2625">
        <v>58.9</v>
      </c>
      <c r="J2625" t="b">
        <v>0</v>
      </c>
      <c r="K2625">
        <v>3</v>
      </c>
      <c r="L2625" t="str">
        <f>IF(sensor_data[[#This Row],[HVAC Setting]]&lt;=2, "Low", IF(sensor_data[[#This Row],[HVAC Setting]]=3, "Normal", "High"))</f>
        <v>Normal</v>
      </c>
      <c r="O2625">
        <f>(sensor_data[[#This Row],[Energy Consumption]]-AVERAGE(sensor_data[Energy Consumption]))/_xlfn.STDEV.P(sensor_data[Energy Consumption])</f>
        <v>-0.24886299575285079</v>
      </c>
      <c r="P2625" t="str">
        <f>IF(ABS(sensor_data[[#This Row],[z_zcore]])&gt;3, "Outlier", "Normal")</f>
        <v>Normal</v>
      </c>
      <c r="Q2625">
        <f>AVERAGEIF(sensor_data[Unit ID], sensor_data[[#This Row],[Unit ID]], sensor_data[EC])</f>
        <v>19.992352941176474</v>
      </c>
      <c r="R2625">
        <f>IF(ISBLANK(sensor_data[[#This Row],[EC]]), sensor_data[[#This Row],[average]], sensor_data[[#This Row],[EC]])</f>
        <v>19.992352941176474</v>
      </c>
      <c r="S2625" t="str">
        <f>IF(sensor_data[[#This Row],[Filled Energy Consumption]]&gt;AVERAGE(sensor_data[Filled Energy Consumption]), "High", "Low")</f>
        <v>High</v>
      </c>
      <c r="T2625" t="s">
        <v>27</v>
      </c>
      <c r="U2625" t="b">
        <v>0</v>
      </c>
      <c r="V2625">
        <v>1</v>
      </c>
      <c r="W2625">
        <v>1</v>
      </c>
      <c r="X2625" t="s">
        <v>17</v>
      </c>
    </row>
    <row r="2626" spans="1:24" x14ac:dyDescent="0.3">
      <c r="A2626" s="1">
        <v>45581.966689814813</v>
      </c>
      <c r="B2626" s="1" t="str">
        <f>TEXT(sensor_data[[#This Row],[Timestamp]], "MMMM")</f>
        <v>October</v>
      </c>
      <c r="C26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26" s="2">
        <f>MONTH(sensor_data[[#This Row],[Timestamp]])</f>
        <v>10</v>
      </c>
      <c r="E2626" s="2">
        <f>DAY(sensor_data[[#This Row],[Timestamp]])</f>
        <v>16</v>
      </c>
      <c r="F2626" t="s">
        <v>624</v>
      </c>
      <c r="H2626">
        <v>67.5</v>
      </c>
      <c r="I2626">
        <v>47.7</v>
      </c>
      <c r="J2626" t="b">
        <v>0</v>
      </c>
      <c r="K2626">
        <v>2</v>
      </c>
      <c r="L2626" t="str">
        <f>IF(sensor_data[[#This Row],[HVAC Setting]]&lt;=2, "Low", IF(sensor_data[[#This Row],[HVAC Setting]]=3, "Normal", "High"))</f>
        <v>Low</v>
      </c>
      <c r="M2626">
        <v>10</v>
      </c>
      <c r="N2626">
        <v>10</v>
      </c>
      <c r="O2626">
        <f>(sensor_data[[#This Row],[Energy Consumption]]-AVERAGE(sensor_data[Energy Consumption]))/_xlfn.STDEV.P(sensor_data[Energy Consumption])</f>
        <v>-0.13257981561817916</v>
      </c>
      <c r="P2626" t="str">
        <f>IF(ABS(sensor_data[[#This Row],[z_zcore]])&gt;3, "Outlier", "Normal")</f>
        <v>Normal</v>
      </c>
      <c r="Q2626">
        <f>AVERAGEIF(sensor_data[Unit ID], sensor_data[[#This Row],[Unit ID]], sensor_data[EC])</f>
        <v>19.992352941176474</v>
      </c>
      <c r="R2626">
        <f>IF(ISBLANK(sensor_data[[#This Row],[EC]]), sensor_data[[#This Row],[average]], sensor_data[[#This Row],[EC]])</f>
        <v>10</v>
      </c>
      <c r="S2626" t="str">
        <f>IF(sensor_data[[#This Row],[Filled Energy Consumption]]&gt;AVERAGE(sensor_data[Filled Energy Consumption]), "High", "Low")</f>
        <v>Low</v>
      </c>
      <c r="T2626" t="s">
        <v>327</v>
      </c>
      <c r="U2626" t="b">
        <v>0</v>
      </c>
      <c r="V2626">
        <v>22</v>
      </c>
      <c r="W2626">
        <v>0</v>
      </c>
      <c r="X2626" t="s">
        <v>17</v>
      </c>
    </row>
    <row r="2627" spans="1:24" x14ac:dyDescent="0.3">
      <c r="A2627" s="1">
        <v>45462.429513888892</v>
      </c>
      <c r="B2627" s="1" t="str">
        <f>TEXT(sensor_data[[#This Row],[Timestamp]], "MMMM")</f>
        <v>June</v>
      </c>
      <c r="C26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27" s="2">
        <f>MONTH(sensor_data[[#This Row],[Timestamp]])</f>
        <v>6</v>
      </c>
      <c r="E2627" s="2">
        <f>DAY(sensor_data[[#This Row],[Timestamp]])</f>
        <v>19</v>
      </c>
      <c r="F2627" t="s">
        <v>624</v>
      </c>
      <c r="H2627">
        <v>88.3</v>
      </c>
      <c r="I2627">
        <v>49.3</v>
      </c>
      <c r="J2627" t="b">
        <v>0</v>
      </c>
      <c r="K2627">
        <v>2</v>
      </c>
      <c r="L2627" t="str">
        <f>IF(sensor_data[[#This Row],[HVAC Setting]]&lt;=2, "Low", IF(sensor_data[[#This Row],[HVAC Setting]]=3, "Normal", "High"))</f>
        <v>Low</v>
      </c>
      <c r="M2627">
        <v>12</v>
      </c>
      <c r="N2627">
        <v>12</v>
      </c>
      <c r="O2627">
        <f>(sensor_data[[#This Row],[Energy Consumption]]-AVERAGE(sensor_data[Energy Consumption]))/_xlfn.STDEV.P(sensor_data[Energy Consumption])</f>
        <v>-0.10932317959124485</v>
      </c>
      <c r="P2627" t="str">
        <f>IF(ABS(sensor_data[[#This Row],[z_zcore]])&gt;3, "Outlier", "Normal")</f>
        <v>Normal</v>
      </c>
      <c r="Q2627">
        <f>AVERAGEIF(sensor_data[Unit ID], sensor_data[[#This Row],[Unit ID]], sensor_data[EC])</f>
        <v>19.992352941176474</v>
      </c>
      <c r="R2627">
        <f>IF(ISBLANK(sensor_data[[#This Row],[EC]]), sensor_data[[#This Row],[average]], sensor_data[[#This Row],[EC]])</f>
        <v>12</v>
      </c>
      <c r="S2627" t="str">
        <f>IF(sensor_data[[#This Row],[Filled Energy Consumption]]&gt;AVERAGE(sensor_data[Filled Energy Consumption]), "High", "Low")</f>
        <v>Low</v>
      </c>
      <c r="T2627" t="s">
        <v>369</v>
      </c>
      <c r="U2627" t="b">
        <v>0</v>
      </c>
      <c r="V2627">
        <v>21</v>
      </c>
      <c r="W2627">
        <v>0</v>
      </c>
      <c r="X2627" t="s">
        <v>19</v>
      </c>
    </row>
    <row r="2628" spans="1:24" x14ac:dyDescent="0.3">
      <c r="A2628" s="1">
        <v>45432.2731712963</v>
      </c>
      <c r="B2628" s="1" t="str">
        <f>TEXT(sensor_data[[#This Row],[Timestamp]], "MMMM")</f>
        <v>May</v>
      </c>
      <c r="C26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28" s="2">
        <f>MONTH(sensor_data[[#This Row],[Timestamp]])</f>
        <v>5</v>
      </c>
      <c r="E2628" s="2">
        <f>DAY(sensor_data[[#This Row],[Timestamp]])</f>
        <v>20</v>
      </c>
      <c r="F2628" t="s">
        <v>624</v>
      </c>
      <c r="H2628">
        <v>67.7</v>
      </c>
      <c r="I2628">
        <v>40</v>
      </c>
      <c r="J2628" t="b">
        <v>1</v>
      </c>
      <c r="K2628">
        <v>2</v>
      </c>
      <c r="L2628" t="str">
        <f>IF(sensor_data[[#This Row],[HVAC Setting]]&lt;=2, "Low", IF(sensor_data[[#This Row],[HVAC Setting]]=3, "Normal", "High"))</f>
        <v>Low</v>
      </c>
      <c r="O2628">
        <f>(sensor_data[[#This Row],[Energy Consumption]]-AVERAGE(sensor_data[Energy Consumption]))/_xlfn.STDEV.P(sensor_data[Energy Consumption])</f>
        <v>-0.24886299575285079</v>
      </c>
      <c r="P2628" t="str">
        <f>IF(ABS(sensor_data[[#This Row],[z_zcore]])&gt;3, "Outlier", "Normal")</f>
        <v>Normal</v>
      </c>
      <c r="Q2628">
        <f>AVERAGEIF(sensor_data[Unit ID], sensor_data[[#This Row],[Unit ID]], sensor_data[EC])</f>
        <v>19.992352941176474</v>
      </c>
      <c r="R2628">
        <f>IF(ISBLANK(sensor_data[[#This Row],[EC]]), sensor_data[[#This Row],[average]], sensor_data[[#This Row],[EC]])</f>
        <v>19.992352941176474</v>
      </c>
      <c r="S2628" t="str">
        <f>IF(sensor_data[[#This Row],[Filled Energy Consumption]]&gt;AVERAGE(sensor_data[Filled Energy Consumption]), "High", "Low")</f>
        <v>High</v>
      </c>
      <c r="T2628" t="s">
        <v>144</v>
      </c>
      <c r="U2628" t="b">
        <v>1</v>
      </c>
      <c r="V2628">
        <v>6</v>
      </c>
      <c r="W2628">
        <v>0</v>
      </c>
      <c r="X2628" t="s">
        <v>19</v>
      </c>
    </row>
    <row r="2629" spans="1:24" x14ac:dyDescent="0.3">
      <c r="A2629" s="1">
        <v>45317.684328703705</v>
      </c>
      <c r="B2629" s="1" t="str">
        <f>TEXT(sensor_data[[#This Row],[Timestamp]], "MMMM")</f>
        <v>January</v>
      </c>
      <c r="C26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29" s="2">
        <f>MONTH(sensor_data[[#This Row],[Timestamp]])</f>
        <v>1</v>
      </c>
      <c r="E2629" s="2">
        <f>DAY(sensor_data[[#This Row],[Timestamp]])</f>
        <v>26</v>
      </c>
      <c r="F2629" t="s">
        <v>624</v>
      </c>
      <c r="H2629">
        <v>49.6</v>
      </c>
      <c r="I2629">
        <v>36.5</v>
      </c>
      <c r="J2629" t="b">
        <v>0</v>
      </c>
      <c r="K2629">
        <v>4</v>
      </c>
      <c r="L2629" t="str">
        <f>IF(sensor_data[[#This Row],[HVAC Setting]]&lt;=2, "Low", IF(sensor_data[[#This Row],[HVAC Setting]]=3, "Normal", "High"))</f>
        <v>High</v>
      </c>
      <c r="M2629">
        <v>22</v>
      </c>
      <c r="N2629">
        <v>22</v>
      </c>
      <c r="O2629">
        <f>(sensor_data[[#This Row],[Energy Consumption]]-AVERAGE(sensor_data[Energy Consumption]))/_xlfn.STDEV.P(sensor_data[Energy Consumption])</f>
        <v>6.9600005434267524E-3</v>
      </c>
      <c r="P2629" t="str">
        <f>IF(ABS(sensor_data[[#This Row],[z_zcore]])&gt;3, "Outlier", "Normal")</f>
        <v>Normal</v>
      </c>
      <c r="Q2629">
        <f>AVERAGEIF(sensor_data[Unit ID], sensor_data[[#This Row],[Unit ID]], sensor_data[EC])</f>
        <v>19.992352941176474</v>
      </c>
      <c r="R2629">
        <f>IF(ISBLANK(sensor_data[[#This Row],[EC]]), sensor_data[[#This Row],[average]], sensor_data[[#This Row],[EC]])</f>
        <v>22</v>
      </c>
      <c r="S2629" t="str">
        <f>IF(sensor_data[[#This Row],[Filled Energy Consumption]]&gt;AVERAGE(sensor_data[Filled Energy Consumption]), "High", "Low")</f>
        <v>High</v>
      </c>
      <c r="T2629" t="s">
        <v>94</v>
      </c>
      <c r="U2629" t="b">
        <v>0</v>
      </c>
      <c r="V2629">
        <v>7</v>
      </c>
      <c r="W2629">
        <v>0</v>
      </c>
      <c r="X2629" t="s">
        <v>17</v>
      </c>
    </row>
    <row r="2630" spans="1:24" x14ac:dyDescent="0.3">
      <c r="A2630" s="1">
        <v>45303.184652777774</v>
      </c>
      <c r="B2630" s="1" t="str">
        <f>TEXT(sensor_data[[#This Row],[Timestamp]], "MMMM")</f>
        <v>January</v>
      </c>
      <c r="C26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30" s="2">
        <f>MONTH(sensor_data[[#This Row],[Timestamp]])</f>
        <v>1</v>
      </c>
      <c r="E2630" s="2">
        <f>DAY(sensor_data[[#This Row],[Timestamp]])</f>
        <v>12</v>
      </c>
      <c r="F2630" t="s">
        <v>624</v>
      </c>
      <c r="H2630">
        <v>45.4</v>
      </c>
      <c r="I2630">
        <v>38.299999999999997</v>
      </c>
      <c r="J2630" t="b">
        <v>0</v>
      </c>
      <c r="K2630">
        <v>3</v>
      </c>
      <c r="L2630" t="str">
        <f>IF(sensor_data[[#This Row],[HVAC Setting]]&lt;=2, "Low", IF(sensor_data[[#This Row],[HVAC Setting]]=3, "Normal", "High"))</f>
        <v>Normal</v>
      </c>
      <c r="M2630">
        <v>17</v>
      </c>
      <c r="N2630">
        <v>17</v>
      </c>
      <c r="O2630">
        <f>(sensor_data[[#This Row],[Energy Consumption]]-AVERAGE(sensor_data[Energy Consumption]))/_xlfn.STDEV.P(sensor_data[Energy Consumption])</f>
        <v>-5.1181589523909048E-2</v>
      </c>
      <c r="P2630" t="str">
        <f>IF(ABS(sensor_data[[#This Row],[z_zcore]])&gt;3, "Outlier", "Normal")</f>
        <v>Normal</v>
      </c>
      <c r="Q2630">
        <f>AVERAGEIF(sensor_data[Unit ID], sensor_data[[#This Row],[Unit ID]], sensor_data[EC])</f>
        <v>19.992352941176474</v>
      </c>
      <c r="R2630">
        <f>IF(ISBLANK(sensor_data[[#This Row],[EC]]), sensor_data[[#This Row],[average]], sensor_data[[#This Row],[EC]])</f>
        <v>17</v>
      </c>
      <c r="S2630" t="str">
        <f>IF(sensor_data[[#This Row],[Filled Energy Consumption]]&gt;AVERAGE(sensor_data[Filled Energy Consumption]), "High", "Low")</f>
        <v>Low</v>
      </c>
      <c r="T2630" t="s">
        <v>470</v>
      </c>
      <c r="U2630" t="b">
        <v>0</v>
      </c>
      <c r="V2630">
        <v>21</v>
      </c>
      <c r="W2630">
        <v>0</v>
      </c>
      <c r="X2630" t="s">
        <v>17</v>
      </c>
    </row>
    <row r="2631" spans="1:24" x14ac:dyDescent="0.3">
      <c r="A2631" s="1">
        <v>45601.924571759257</v>
      </c>
      <c r="B2631" s="1" t="str">
        <f>TEXT(sensor_data[[#This Row],[Timestamp]], "MMMM")</f>
        <v>November</v>
      </c>
      <c r="C26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31" s="2">
        <f>MONTH(sensor_data[[#This Row],[Timestamp]])</f>
        <v>11</v>
      </c>
      <c r="E2631" s="2">
        <f>DAY(sensor_data[[#This Row],[Timestamp]])</f>
        <v>5</v>
      </c>
      <c r="F2631" t="s">
        <v>624</v>
      </c>
      <c r="H2631">
        <v>68.400000000000006</v>
      </c>
      <c r="I2631">
        <v>44.2</v>
      </c>
      <c r="J2631" t="b">
        <v>0</v>
      </c>
      <c r="K2631">
        <v>1</v>
      </c>
      <c r="L2631" t="str">
        <f>IF(sensor_data[[#This Row],[HVAC Setting]]&lt;=2, "Low", IF(sensor_data[[#This Row],[HVAC Setting]]=3, "Normal", "High"))</f>
        <v>Low</v>
      </c>
      <c r="O2631">
        <f>(sensor_data[[#This Row],[Energy Consumption]]-AVERAGE(sensor_data[Energy Consumption]))/_xlfn.STDEV.P(sensor_data[Energy Consumption])</f>
        <v>-0.24886299575285079</v>
      </c>
      <c r="P2631" t="str">
        <f>IF(ABS(sensor_data[[#This Row],[z_zcore]])&gt;3, "Outlier", "Normal")</f>
        <v>Normal</v>
      </c>
      <c r="Q2631">
        <f>AVERAGEIF(sensor_data[Unit ID], sensor_data[[#This Row],[Unit ID]], sensor_data[EC])</f>
        <v>19.992352941176474</v>
      </c>
      <c r="R2631">
        <f>IF(ISBLANK(sensor_data[[#This Row],[EC]]), sensor_data[[#This Row],[average]], sensor_data[[#This Row],[EC]])</f>
        <v>19.992352941176474</v>
      </c>
      <c r="S2631" t="str">
        <f>IF(sensor_data[[#This Row],[Filled Energy Consumption]]&gt;AVERAGE(sensor_data[Filled Energy Consumption]), "High", "Low")</f>
        <v>High</v>
      </c>
      <c r="T2631" t="s">
        <v>320</v>
      </c>
      <c r="U2631" t="b">
        <v>0</v>
      </c>
      <c r="V2631">
        <v>12</v>
      </c>
      <c r="W2631">
        <v>0</v>
      </c>
      <c r="X2631" t="s">
        <v>14</v>
      </c>
    </row>
    <row r="2632" spans="1:24" x14ac:dyDescent="0.3">
      <c r="A2632" s="1">
        <v>45654.334745370368</v>
      </c>
      <c r="B2632" s="1" t="str">
        <f>TEXT(sensor_data[[#This Row],[Timestamp]], "MMMM")</f>
        <v>December</v>
      </c>
      <c r="C26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32" s="2">
        <f>MONTH(sensor_data[[#This Row],[Timestamp]])</f>
        <v>12</v>
      </c>
      <c r="E2632" s="2">
        <f>DAY(sensor_data[[#This Row],[Timestamp]])</f>
        <v>28</v>
      </c>
      <c r="F2632" t="s">
        <v>624</v>
      </c>
      <c r="H2632">
        <v>46</v>
      </c>
      <c r="I2632">
        <v>31.9</v>
      </c>
      <c r="J2632" t="b">
        <v>1</v>
      </c>
      <c r="K2632">
        <v>4.5</v>
      </c>
      <c r="L2632" t="str">
        <f>IF(sensor_data[[#This Row],[HVAC Setting]]&lt;=2, "Low", IF(sensor_data[[#This Row],[HVAC Setting]]=3, "Normal", "High"))</f>
        <v>High</v>
      </c>
      <c r="M2632">
        <v>28.57</v>
      </c>
      <c r="N2632">
        <v>28.57</v>
      </c>
      <c r="O2632">
        <f>(sensor_data[[#This Row],[Energy Consumption]]-AVERAGE(sensor_data[Energy Consumption]))/_xlfn.STDEV.P(sensor_data[Energy Consumption])</f>
        <v>8.3358049891905997E-2</v>
      </c>
      <c r="P2632" t="str">
        <f>IF(ABS(sensor_data[[#This Row],[z_zcore]])&gt;3, "Outlier", "Normal")</f>
        <v>Normal</v>
      </c>
      <c r="Q2632">
        <f>AVERAGEIF(sensor_data[Unit ID], sensor_data[[#This Row],[Unit ID]], sensor_data[EC])</f>
        <v>19.992352941176474</v>
      </c>
      <c r="R2632">
        <f>IF(ISBLANK(sensor_data[[#This Row],[EC]]), sensor_data[[#This Row],[average]], sensor_data[[#This Row],[EC]])</f>
        <v>28.57</v>
      </c>
      <c r="S2632" t="str">
        <f>IF(sensor_data[[#This Row],[Filled Energy Consumption]]&gt;AVERAGE(sensor_data[Filled Energy Consumption]), "High", "Low")</f>
        <v>High</v>
      </c>
      <c r="T2632" t="s">
        <v>20</v>
      </c>
      <c r="U2632" t="b">
        <v>1</v>
      </c>
      <c r="V2632">
        <v>21</v>
      </c>
      <c r="W2632">
        <v>1</v>
      </c>
      <c r="X2632" t="s">
        <v>17</v>
      </c>
    </row>
    <row r="2633" spans="1:24" x14ac:dyDescent="0.3">
      <c r="A2633" s="1">
        <v>45301.559467592589</v>
      </c>
      <c r="B2633" s="1" t="str">
        <f>TEXT(sensor_data[[#This Row],[Timestamp]], "MMMM")</f>
        <v>January</v>
      </c>
      <c r="C26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33" s="2">
        <f>MONTH(sensor_data[[#This Row],[Timestamp]])</f>
        <v>1</v>
      </c>
      <c r="E2633" s="2">
        <f>DAY(sensor_data[[#This Row],[Timestamp]])</f>
        <v>10</v>
      </c>
      <c r="F2633" t="s">
        <v>624</v>
      </c>
      <c r="H2633">
        <v>40.4</v>
      </c>
      <c r="I2633">
        <v>26.7</v>
      </c>
      <c r="J2633" t="b">
        <v>0</v>
      </c>
      <c r="K2633">
        <v>4</v>
      </c>
      <c r="L2633" t="str">
        <f>IF(sensor_data[[#This Row],[HVAC Setting]]&lt;=2, "Low", IF(sensor_data[[#This Row],[HVAC Setting]]=3, "Normal", "High"))</f>
        <v>High</v>
      </c>
      <c r="M2633">
        <v>22</v>
      </c>
      <c r="N2633">
        <v>22</v>
      </c>
      <c r="O2633">
        <f>(sensor_data[[#This Row],[Energy Consumption]]-AVERAGE(sensor_data[Energy Consumption]))/_xlfn.STDEV.P(sensor_data[Energy Consumption])</f>
        <v>6.9600005434267524E-3</v>
      </c>
      <c r="P2633" t="str">
        <f>IF(ABS(sensor_data[[#This Row],[z_zcore]])&gt;3, "Outlier", "Normal")</f>
        <v>Normal</v>
      </c>
      <c r="Q2633">
        <f>AVERAGEIF(sensor_data[Unit ID], sensor_data[[#This Row],[Unit ID]], sensor_data[EC])</f>
        <v>19.992352941176474</v>
      </c>
      <c r="R2633">
        <f>IF(ISBLANK(sensor_data[[#This Row],[EC]]), sensor_data[[#This Row],[average]], sensor_data[[#This Row],[EC]])</f>
        <v>22</v>
      </c>
      <c r="S2633" t="str">
        <f>IF(sensor_data[[#This Row],[Filled Energy Consumption]]&gt;AVERAGE(sensor_data[Filled Energy Consumption]), "High", "Low")</f>
        <v>High</v>
      </c>
      <c r="T2633" t="s">
        <v>441</v>
      </c>
      <c r="U2633" t="b">
        <v>0</v>
      </c>
      <c r="V2633">
        <v>3</v>
      </c>
      <c r="W2633">
        <v>1</v>
      </c>
      <c r="X2633" t="s">
        <v>17</v>
      </c>
    </row>
    <row r="2634" spans="1:24" x14ac:dyDescent="0.3">
      <c r="A2634" s="1">
        <v>45589.988692129627</v>
      </c>
      <c r="B2634" s="1" t="str">
        <f>TEXT(sensor_data[[#This Row],[Timestamp]], "MMMM")</f>
        <v>October</v>
      </c>
      <c r="C26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34" s="2">
        <f>MONTH(sensor_data[[#This Row],[Timestamp]])</f>
        <v>10</v>
      </c>
      <c r="E2634" s="2">
        <f>DAY(sensor_data[[#This Row],[Timestamp]])</f>
        <v>24</v>
      </c>
      <c r="F2634" t="s">
        <v>624</v>
      </c>
      <c r="H2634">
        <v>62.7</v>
      </c>
      <c r="I2634">
        <v>39.4</v>
      </c>
      <c r="J2634" t="b">
        <v>0</v>
      </c>
      <c r="K2634">
        <v>2</v>
      </c>
      <c r="L2634" t="str">
        <f>IF(sensor_data[[#This Row],[HVAC Setting]]&lt;=2, "Low", IF(sensor_data[[#This Row],[HVAC Setting]]=3, "Normal", "High"))</f>
        <v>Low</v>
      </c>
      <c r="M2634">
        <v>10</v>
      </c>
      <c r="N2634">
        <v>10</v>
      </c>
      <c r="O2634">
        <f>(sensor_data[[#This Row],[Energy Consumption]]-AVERAGE(sensor_data[Energy Consumption]))/_xlfn.STDEV.P(sensor_data[Energy Consumption])</f>
        <v>-0.13257981561817916</v>
      </c>
      <c r="P2634" t="str">
        <f>IF(ABS(sensor_data[[#This Row],[z_zcore]])&gt;3, "Outlier", "Normal")</f>
        <v>Normal</v>
      </c>
      <c r="Q2634">
        <f>AVERAGEIF(sensor_data[Unit ID], sensor_data[[#This Row],[Unit ID]], sensor_data[EC])</f>
        <v>19.992352941176474</v>
      </c>
      <c r="R2634">
        <f>IF(ISBLANK(sensor_data[[#This Row],[EC]]), sensor_data[[#This Row],[average]], sensor_data[[#This Row],[EC]])</f>
        <v>10</v>
      </c>
      <c r="S2634" t="str">
        <f>IF(sensor_data[[#This Row],[Filled Energy Consumption]]&gt;AVERAGE(sensor_data[Filled Energy Consumption]), "High", "Low")</f>
        <v>Low</v>
      </c>
      <c r="T2634" t="s">
        <v>302</v>
      </c>
      <c r="U2634" t="b">
        <v>0</v>
      </c>
      <c r="V2634">
        <v>12</v>
      </c>
      <c r="W2634">
        <v>0</v>
      </c>
      <c r="X2634" t="s">
        <v>19</v>
      </c>
    </row>
    <row r="2635" spans="1:24" x14ac:dyDescent="0.3">
      <c r="A2635" s="1">
        <v>45651.643206018518</v>
      </c>
      <c r="B2635" s="1" t="str">
        <f>TEXT(sensor_data[[#This Row],[Timestamp]], "MMMM")</f>
        <v>December</v>
      </c>
      <c r="C26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35" s="2">
        <f>MONTH(sensor_data[[#This Row],[Timestamp]])</f>
        <v>12</v>
      </c>
      <c r="E2635" s="2">
        <f>DAY(sensor_data[[#This Row],[Timestamp]])</f>
        <v>25</v>
      </c>
      <c r="F2635" t="s">
        <v>624</v>
      </c>
      <c r="H2635">
        <v>43.9</v>
      </c>
      <c r="I2635">
        <v>36.799999999999997</v>
      </c>
      <c r="J2635" t="b">
        <v>1</v>
      </c>
      <c r="K2635">
        <v>4.5</v>
      </c>
      <c r="L2635" t="str">
        <f>IF(sensor_data[[#This Row],[HVAC Setting]]&lt;=2, "Low", IF(sensor_data[[#This Row],[HVAC Setting]]=3, "Normal", "High"))</f>
        <v>High</v>
      </c>
      <c r="M2635">
        <v>27.18</v>
      </c>
      <c r="N2635">
        <v>27.18</v>
      </c>
      <c r="O2635">
        <f>(sensor_data[[#This Row],[Energy Consumption]]-AVERAGE(sensor_data[Energy Consumption]))/_xlfn.STDEV.P(sensor_data[Energy Consumption])</f>
        <v>6.7194687853186635E-2</v>
      </c>
      <c r="P2635" t="str">
        <f>IF(ABS(sensor_data[[#This Row],[z_zcore]])&gt;3, "Outlier", "Normal")</f>
        <v>Normal</v>
      </c>
      <c r="Q2635">
        <f>AVERAGEIF(sensor_data[Unit ID], sensor_data[[#This Row],[Unit ID]], sensor_data[EC])</f>
        <v>19.992352941176474</v>
      </c>
      <c r="R2635">
        <f>IF(ISBLANK(sensor_data[[#This Row],[EC]]), sensor_data[[#This Row],[average]], sensor_data[[#This Row],[EC]])</f>
        <v>27.18</v>
      </c>
      <c r="S2635" t="str">
        <f>IF(sensor_data[[#This Row],[Filled Energy Consumption]]&gt;AVERAGE(sensor_data[Filled Energy Consumption]), "High", "Low")</f>
        <v>High</v>
      </c>
      <c r="T2635" t="s">
        <v>40</v>
      </c>
      <c r="U2635" t="b">
        <v>1</v>
      </c>
      <c r="V2635">
        <v>20</v>
      </c>
      <c r="W2635">
        <v>1</v>
      </c>
      <c r="X2635" t="s">
        <v>14</v>
      </c>
    </row>
    <row r="2636" spans="1:24" x14ac:dyDescent="0.3">
      <c r="A2636" s="1">
        <v>45338.908761574072</v>
      </c>
      <c r="B2636" s="1" t="str">
        <f>TEXT(sensor_data[[#This Row],[Timestamp]], "MMMM")</f>
        <v>February</v>
      </c>
      <c r="C26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36" s="2">
        <f>MONTH(sensor_data[[#This Row],[Timestamp]])</f>
        <v>2</v>
      </c>
      <c r="E2636" s="2">
        <f>DAY(sensor_data[[#This Row],[Timestamp]])</f>
        <v>16</v>
      </c>
      <c r="F2636" t="s">
        <v>624</v>
      </c>
      <c r="H2636">
        <v>56.5</v>
      </c>
      <c r="I2636">
        <v>26.9</v>
      </c>
      <c r="J2636" t="b">
        <v>1</v>
      </c>
      <c r="K2636">
        <v>5</v>
      </c>
      <c r="L2636" t="str">
        <f>IF(sensor_data[[#This Row],[HVAC Setting]]&lt;=2, "Low", IF(sensor_data[[#This Row],[HVAC Setting]]=3, "Normal", "High"))</f>
        <v>High</v>
      </c>
      <c r="M2636">
        <v>27.8</v>
      </c>
      <c r="N2636">
        <v>27.8</v>
      </c>
      <c r="O2636">
        <f>(sensor_data[[#This Row],[Energy Consumption]]-AVERAGE(sensor_data[Energy Consumption]))/_xlfn.STDEV.P(sensor_data[Energy Consumption])</f>
        <v>7.4404245021536294E-2</v>
      </c>
      <c r="P2636" t="str">
        <f>IF(ABS(sensor_data[[#This Row],[z_zcore]])&gt;3, "Outlier", "Normal")</f>
        <v>Normal</v>
      </c>
      <c r="Q2636">
        <f>AVERAGEIF(sensor_data[Unit ID], sensor_data[[#This Row],[Unit ID]], sensor_data[EC])</f>
        <v>19.992352941176474</v>
      </c>
      <c r="R2636">
        <f>IF(ISBLANK(sensor_data[[#This Row],[EC]]), sensor_data[[#This Row],[average]], sensor_data[[#This Row],[EC]])</f>
        <v>27.8</v>
      </c>
      <c r="S2636" t="str">
        <f>IF(sensor_data[[#This Row],[Filled Energy Consumption]]&gt;AVERAGE(sensor_data[Filled Energy Consumption]), "High", "Low")</f>
        <v>High</v>
      </c>
      <c r="T2636" t="s">
        <v>300</v>
      </c>
      <c r="U2636" t="b">
        <v>1</v>
      </c>
      <c r="V2636">
        <v>19</v>
      </c>
      <c r="W2636">
        <v>1</v>
      </c>
      <c r="X2636" t="s">
        <v>19</v>
      </c>
    </row>
    <row r="2637" spans="1:24" x14ac:dyDescent="0.3">
      <c r="A2637" s="1">
        <v>45337.770624999997</v>
      </c>
      <c r="B2637" s="1" t="str">
        <f>TEXT(sensor_data[[#This Row],[Timestamp]], "MMMM")</f>
        <v>February</v>
      </c>
      <c r="C26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37" s="2">
        <f>MONTH(sensor_data[[#This Row],[Timestamp]])</f>
        <v>2</v>
      </c>
      <c r="E2637" s="2">
        <f>DAY(sensor_data[[#This Row],[Timestamp]])</f>
        <v>15</v>
      </c>
      <c r="F2637" t="s">
        <v>624</v>
      </c>
      <c r="H2637">
        <v>52.9</v>
      </c>
      <c r="I2637">
        <v>27</v>
      </c>
      <c r="J2637" t="b">
        <v>0</v>
      </c>
      <c r="K2637">
        <v>4</v>
      </c>
      <c r="L2637" t="str">
        <f>IF(sensor_data[[#This Row],[HVAC Setting]]&lt;=2, "Low", IF(sensor_data[[#This Row],[HVAC Setting]]=3, "Normal", "High"))</f>
        <v>High</v>
      </c>
      <c r="M2637">
        <v>22</v>
      </c>
      <c r="N2637">
        <v>22</v>
      </c>
      <c r="O2637">
        <f>(sensor_data[[#This Row],[Energy Consumption]]-AVERAGE(sensor_data[Energy Consumption]))/_xlfn.STDEV.P(sensor_data[Energy Consumption])</f>
        <v>6.9600005434267524E-3</v>
      </c>
      <c r="P2637" t="str">
        <f>IF(ABS(sensor_data[[#This Row],[z_zcore]])&gt;3, "Outlier", "Normal")</f>
        <v>Normal</v>
      </c>
      <c r="Q2637">
        <f>AVERAGEIF(sensor_data[Unit ID], sensor_data[[#This Row],[Unit ID]], sensor_data[EC])</f>
        <v>19.992352941176474</v>
      </c>
      <c r="R2637">
        <f>IF(ISBLANK(sensor_data[[#This Row],[EC]]), sensor_data[[#This Row],[average]], sensor_data[[#This Row],[EC]])</f>
        <v>22</v>
      </c>
      <c r="S2637" t="str">
        <f>IF(sensor_data[[#This Row],[Filled Energy Consumption]]&gt;AVERAGE(sensor_data[Filled Energy Consumption]), "High", "Low")</f>
        <v>High</v>
      </c>
      <c r="T2637" t="s">
        <v>408</v>
      </c>
      <c r="U2637" t="b">
        <v>0</v>
      </c>
      <c r="V2637">
        <v>19</v>
      </c>
      <c r="W2637">
        <v>0</v>
      </c>
      <c r="X2637" t="s">
        <v>17</v>
      </c>
    </row>
    <row r="2638" spans="1:24" x14ac:dyDescent="0.3">
      <c r="A2638" s="1">
        <v>45345.660497685189</v>
      </c>
      <c r="B2638" s="1" t="str">
        <f>TEXT(sensor_data[[#This Row],[Timestamp]], "MMMM")</f>
        <v>February</v>
      </c>
      <c r="C26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38" s="2">
        <f>MONTH(sensor_data[[#This Row],[Timestamp]])</f>
        <v>2</v>
      </c>
      <c r="E2638" s="2">
        <f>DAY(sensor_data[[#This Row],[Timestamp]])</f>
        <v>23</v>
      </c>
      <c r="F2638" t="s">
        <v>624</v>
      </c>
      <c r="H2638">
        <v>51.5</v>
      </c>
      <c r="I2638">
        <v>36.6</v>
      </c>
      <c r="J2638" t="b">
        <v>1</v>
      </c>
      <c r="K2638">
        <v>3</v>
      </c>
      <c r="L2638" t="str">
        <f>IF(sensor_data[[#This Row],[HVAC Setting]]&lt;=2, "Low", IF(sensor_data[[#This Row],[HVAC Setting]]=3, "Normal", "High"))</f>
        <v>Normal</v>
      </c>
      <c r="M2638">
        <v>18.54</v>
      </c>
      <c r="N2638">
        <v>18.54</v>
      </c>
      <c r="O2638">
        <f>(sensor_data[[#This Row],[Energy Consumption]]-AVERAGE(sensor_data[Energy Consumption]))/_xlfn.STDEV.P(sensor_data[Energy Consumption])</f>
        <v>-3.3273979783169635E-2</v>
      </c>
      <c r="P2638" t="str">
        <f>IF(ABS(sensor_data[[#This Row],[z_zcore]])&gt;3, "Outlier", "Normal")</f>
        <v>Normal</v>
      </c>
      <c r="Q2638">
        <f>AVERAGEIF(sensor_data[Unit ID], sensor_data[[#This Row],[Unit ID]], sensor_data[EC])</f>
        <v>19.992352941176474</v>
      </c>
      <c r="R2638">
        <f>IF(ISBLANK(sensor_data[[#This Row],[EC]]), sensor_data[[#This Row],[average]], sensor_data[[#This Row],[EC]])</f>
        <v>18.54</v>
      </c>
      <c r="S2638" t="str">
        <f>IF(sensor_data[[#This Row],[Filled Energy Consumption]]&gt;AVERAGE(sensor_data[Filled Energy Consumption]), "High", "Low")</f>
        <v>High</v>
      </c>
      <c r="T2638" t="s">
        <v>335</v>
      </c>
      <c r="U2638" t="b">
        <v>1</v>
      </c>
      <c r="V2638">
        <v>23</v>
      </c>
      <c r="W2638">
        <v>0</v>
      </c>
      <c r="X2638" t="s">
        <v>14</v>
      </c>
    </row>
    <row r="2639" spans="1:24" x14ac:dyDescent="0.3">
      <c r="A2639" s="1">
        <v>45475.948750000003</v>
      </c>
      <c r="B2639" s="1" t="str">
        <f>TEXT(sensor_data[[#This Row],[Timestamp]], "MMMM")</f>
        <v>July</v>
      </c>
      <c r="C26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39" s="2">
        <f>MONTH(sensor_data[[#This Row],[Timestamp]])</f>
        <v>7</v>
      </c>
      <c r="E2639" s="2">
        <f>DAY(sensor_data[[#This Row],[Timestamp]])</f>
        <v>2</v>
      </c>
      <c r="F2639" t="s">
        <v>624</v>
      </c>
      <c r="H2639">
        <v>99.3</v>
      </c>
      <c r="I2639">
        <v>69.900000000000006</v>
      </c>
      <c r="J2639" t="b">
        <v>1</v>
      </c>
      <c r="K2639">
        <v>3</v>
      </c>
      <c r="L2639" t="str">
        <f>IF(sensor_data[[#This Row],[HVAC Setting]]&lt;=2, "Low", IF(sensor_data[[#This Row],[HVAC Setting]]=3, "Normal", "High"))</f>
        <v>Normal</v>
      </c>
      <c r="M2639">
        <v>18.29</v>
      </c>
      <c r="N2639">
        <v>18.29</v>
      </c>
      <c r="O2639">
        <f>(sensor_data[[#This Row],[Energy Consumption]]-AVERAGE(sensor_data[Energy Consumption]))/_xlfn.STDEV.P(sensor_data[Energy Consumption])</f>
        <v>-3.6181059286536421E-2</v>
      </c>
      <c r="P2639" t="str">
        <f>IF(ABS(sensor_data[[#This Row],[z_zcore]])&gt;3, "Outlier", "Normal")</f>
        <v>Normal</v>
      </c>
      <c r="Q2639">
        <f>AVERAGEIF(sensor_data[Unit ID], sensor_data[[#This Row],[Unit ID]], sensor_data[EC])</f>
        <v>19.992352941176474</v>
      </c>
      <c r="R2639">
        <f>IF(ISBLANK(sensor_data[[#This Row],[EC]]), sensor_data[[#This Row],[average]], sensor_data[[#This Row],[EC]])</f>
        <v>18.29</v>
      </c>
      <c r="S2639" t="str">
        <f>IF(sensor_data[[#This Row],[Filled Energy Consumption]]&gt;AVERAGE(sensor_data[Filled Energy Consumption]), "High", "Low")</f>
        <v>High</v>
      </c>
      <c r="T2639" t="s">
        <v>341</v>
      </c>
      <c r="U2639" t="b">
        <v>1</v>
      </c>
      <c r="V2639">
        <v>21</v>
      </c>
      <c r="W2639">
        <v>1</v>
      </c>
      <c r="X2639" t="s">
        <v>17</v>
      </c>
    </row>
    <row r="2640" spans="1:24" x14ac:dyDescent="0.3">
      <c r="A2640" s="1">
        <v>45454.071122685185</v>
      </c>
      <c r="B2640" s="1" t="str">
        <f>TEXT(sensor_data[[#This Row],[Timestamp]], "MMMM")</f>
        <v>June</v>
      </c>
      <c r="C26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40" s="2">
        <f>MONTH(sensor_data[[#This Row],[Timestamp]])</f>
        <v>6</v>
      </c>
      <c r="E2640" s="2">
        <f>DAY(sensor_data[[#This Row],[Timestamp]])</f>
        <v>11</v>
      </c>
      <c r="F2640" t="s">
        <v>624</v>
      </c>
      <c r="H2640">
        <v>98</v>
      </c>
      <c r="I2640">
        <v>53.7</v>
      </c>
      <c r="J2640" t="b">
        <v>0</v>
      </c>
      <c r="K2640">
        <v>3</v>
      </c>
      <c r="L2640" t="str">
        <f>IF(sensor_data[[#This Row],[HVAC Setting]]&lt;=2, "Low", IF(sensor_data[[#This Row],[HVAC Setting]]=3, "Normal", "High"))</f>
        <v>Normal</v>
      </c>
      <c r="M2640">
        <v>18</v>
      </c>
      <c r="N2640">
        <v>18</v>
      </c>
      <c r="O2640">
        <f>(sensor_data[[#This Row],[Energy Consumption]]-AVERAGE(sensor_data[Energy Consumption]))/_xlfn.STDEV.P(sensor_data[Energy Consumption])</f>
        <v>-3.9553271510441891E-2</v>
      </c>
      <c r="P2640" t="str">
        <f>IF(ABS(sensor_data[[#This Row],[z_zcore]])&gt;3, "Outlier", "Normal")</f>
        <v>Normal</v>
      </c>
      <c r="Q2640">
        <f>AVERAGEIF(sensor_data[Unit ID], sensor_data[[#This Row],[Unit ID]], sensor_data[EC])</f>
        <v>19.992352941176474</v>
      </c>
      <c r="R2640">
        <f>IF(ISBLANK(sensor_data[[#This Row],[EC]]), sensor_data[[#This Row],[average]], sensor_data[[#This Row],[EC]])</f>
        <v>18</v>
      </c>
      <c r="S2640" t="str">
        <f>IF(sensor_data[[#This Row],[Filled Energy Consumption]]&gt;AVERAGE(sensor_data[Filled Energy Consumption]), "High", "Low")</f>
        <v>High</v>
      </c>
      <c r="T2640" t="s">
        <v>270</v>
      </c>
      <c r="U2640" t="b">
        <v>0</v>
      </c>
      <c r="V2640">
        <v>5</v>
      </c>
      <c r="W2640">
        <v>0</v>
      </c>
      <c r="X2640" t="s">
        <v>17</v>
      </c>
    </row>
    <row r="2641" spans="1:24" x14ac:dyDescent="0.3">
      <c r="A2641" s="1">
        <v>45612.998113425929</v>
      </c>
      <c r="B2641" s="1" t="str">
        <f>TEXT(sensor_data[[#This Row],[Timestamp]], "MMMM")</f>
        <v>November</v>
      </c>
      <c r="C26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41" s="2">
        <f>MONTH(sensor_data[[#This Row],[Timestamp]])</f>
        <v>11</v>
      </c>
      <c r="E2641" s="2">
        <f>DAY(sensor_data[[#This Row],[Timestamp]])</f>
        <v>16</v>
      </c>
      <c r="F2641" t="s">
        <v>624</v>
      </c>
      <c r="H2641">
        <v>71</v>
      </c>
      <c r="I2641">
        <v>54.9</v>
      </c>
      <c r="J2641" t="b">
        <v>1</v>
      </c>
      <c r="K2641">
        <v>4.5</v>
      </c>
      <c r="L2641" t="str">
        <f>IF(sensor_data[[#This Row],[HVAC Setting]]&lt;=2, "Low", IF(sensor_data[[#This Row],[HVAC Setting]]=3, "Normal", "High"))</f>
        <v>High</v>
      </c>
      <c r="M2641">
        <v>27.74</v>
      </c>
      <c r="N2641">
        <v>27.74</v>
      </c>
      <c r="O2641">
        <f>(sensor_data[[#This Row],[Energy Consumption]]-AVERAGE(sensor_data[Energy Consumption]))/_xlfn.STDEV.P(sensor_data[Energy Consumption])</f>
        <v>7.370654594072823E-2</v>
      </c>
      <c r="P2641" t="str">
        <f>IF(ABS(sensor_data[[#This Row],[z_zcore]])&gt;3, "Outlier", "Normal")</f>
        <v>Normal</v>
      </c>
      <c r="Q2641">
        <f>AVERAGEIF(sensor_data[Unit ID], sensor_data[[#This Row],[Unit ID]], sensor_data[EC])</f>
        <v>19.992352941176474</v>
      </c>
      <c r="R2641">
        <f>IF(ISBLANK(sensor_data[[#This Row],[EC]]), sensor_data[[#This Row],[average]], sensor_data[[#This Row],[EC]])</f>
        <v>27.74</v>
      </c>
      <c r="S2641" t="str">
        <f>IF(sensor_data[[#This Row],[Filled Energy Consumption]]&gt;AVERAGE(sensor_data[Filled Energy Consumption]), "High", "Low")</f>
        <v>High</v>
      </c>
      <c r="T2641" t="s">
        <v>317</v>
      </c>
      <c r="U2641" t="b">
        <v>1</v>
      </c>
      <c r="V2641">
        <v>15</v>
      </c>
      <c r="W2641">
        <v>1</v>
      </c>
      <c r="X2641" t="s">
        <v>17</v>
      </c>
    </row>
    <row r="2642" spans="1:24" x14ac:dyDescent="0.3">
      <c r="A2642" s="1">
        <v>45578.27815972222</v>
      </c>
      <c r="B2642" s="1" t="str">
        <f>TEXT(sensor_data[[#This Row],[Timestamp]], "MMMM")</f>
        <v>October</v>
      </c>
      <c r="C26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42" s="2">
        <f>MONTH(sensor_data[[#This Row],[Timestamp]])</f>
        <v>10</v>
      </c>
      <c r="E2642" s="2">
        <f>DAY(sensor_data[[#This Row],[Timestamp]])</f>
        <v>13</v>
      </c>
      <c r="F2642" t="s">
        <v>572</v>
      </c>
      <c r="H2642">
        <v>71</v>
      </c>
      <c r="I2642">
        <v>51.2</v>
      </c>
      <c r="J2642" t="b">
        <v>1</v>
      </c>
      <c r="K2642">
        <v>3.5</v>
      </c>
      <c r="L2642" t="str">
        <f>IF(sensor_data[[#This Row],[HVAC Setting]]&lt;=2, "Low", IF(sensor_data[[#This Row],[HVAC Setting]]=3, "Normal", "High"))</f>
        <v>High</v>
      </c>
      <c r="M2642">
        <v>20.57</v>
      </c>
      <c r="N2642">
        <v>20.57</v>
      </c>
      <c r="O2642">
        <f>(sensor_data[[#This Row],[Energy Consumption]]-AVERAGE(sensor_data[Energy Consumption]))/_xlfn.STDEV.P(sensor_data[Energy Consumption])</f>
        <v>-9.6684942158312848E-3</v>
      </c>
      <c r="P2642" t="str">
        <f>IF(ABS(sensor_data[[#This Row],[z_zcore]])&gt;3, "Outlier", "Normal")</f>
        <v>Normal</v>
      </c>
      <c r="Q2642">
        <f>AVERAGEIF(sensor_data[Unit ID], sensor_data[[#This Row],[Unit ID]], sensor_data[EC])</f>
        <v>18.017358490566039</v>
      </c>
      <c r="R2642">
        <f>IF(ISBLANK(sensor_data[[#This Row],[EC]]), sensor_data[[#This Row],[average]], sensor_data[[#This Row],[EC]])</f>
        <v>20.57</v>
      </c>
      <c r="S2642" t="str">
        <f>IF(sensor_data[[#This Row],[Filled Energy Consumption]]&gt;AVERAGE(sensor_data[Filled Energy Consumption]), "High", "Low")</f>
        <v>High</v>
      </c>
      <c r="T2642" t="s">
        <v>73</v>
      </c>
      <c r="U2642" t="b">
        <v>1</v>
      </c>
      <c r="V2642">
        <v>20</v>
      </c>
      <c r="W2642">
        <v>0</v>
      </c>
      <c r="X2642" t="s">
        <v>19</v>
      </c>
    </row>
    <row r="2643" spans="1:24" x14ac:dyDescent="0.3">
      <c r="A2643" s="1">
        <v>45642.187951388885</v>
      </c>
      <c r="B2643" s="1" t="str">
        <f>TEXT(sensor_data[[#This Row],[Timestamp]], "MMMM")</f>
        <v>December</v>
      </c>
      <c r="C26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43" s="2">
        <f>MONTH(sensor_data[[#This Row],[Timestamp]])</f>
        <v>12</v>
      </c>
      <c r="E2643" s="2">
        <f>DAY(sensor_data[[#This Row],[Timestamp]])</f>
        <v>16</v>
      </c>
      <c r="F2643" t="s">
        <v>572</v>
      </c>
      <c r="H2643">
        <v>43.1</v>
      </c>
      <c r="I2643">
        <v>37.299999999999997</v>
      </c>
      <c r="J2643" t="b">
        <v>1</v>
      </c>
      <c r="K2643">
        <v>4</v>
      </c>
      <c r="L2643" t="str">
        <f>IF(sensor_data[[#This Row],[HVAC Setting]]&lt;=2, "Low", IF(sensor_data[[#This Row],[HVAC Setting]]=3, "Normal", "High"))</f>
        <v>High</v>
      </c>
      <c r="M2643">
        <v>24.45</v>
      </c>
      <c r="N2643">
        <v>24.45</v>
      </c>
      <c r="O2643">
        <f>(sensor_data[[#This Row],[Energy Consumption]]-AVERAGE(sensor_data[Energy Consumption]))/_xlfn.STDEV.P(sensor_data[Energy Consumption])</f>
        <v>3.544937967642129E-2</v>
      </c>
      <c r="P2643" t="str">
        <f>IF(ABS(sensor_data[[#This Row],[z_zcore]])&gt;3, "Outlier", "Normal")</f>
        <v>Normal</v>
      </c>
      <c r="Q2643">
        <f>AVERAGEIF(sensor_data[Unit ID], sensor_data[[#This Row],[Unit ID]], sensor_data[EC])</f>
        <v>18.017358490566039</v>
      </c>
      <c r="R2643">
        <f>IF(ISBLANK(sensor_data[[#This Row],[EC]]), sensor_data[[#This Row],[average]], sensor_data[[#This Row],[EC]])</f>
        <v>24.45</v>
      </c>
      <c r="S2643" t="str">
        <f>IF(sensor_data[[#This Row],[Filled Energy Consumption]]&gt;AVERAGE(sensor_data[Filled Energy Consumption]), "High", "Low")</f>
        <v>High</v>
      </c>
      <c r="T2643" t="s">
        <v>103</v>
      </c>
      <c r="U2643" t="b">
        <v>1</v>
      </c>
      <c r="V2643">
        <v>5</v>
      </c>
      <c r="W2643">
        <v>0</v>
      </c>
      <c r="X2643" t="s">
        <v>14</v>
      </c>
    </row>
    <row r="2644" spans="1:24" x14ac:dyDescent="0.3">
      <c r="A2644" s="1">
        <v>45434.087025462963</v>
      </c>
      <c r="B2644" s="1" t="str">
        <f>TEXT(sensor_data[[#This Row],[Timestamp]], "MMMM")</f>
        <v>May</v>
      </c>
      <c r="C26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44" s="2">
        <f>MONTH(sensor_data[[#This Row],[Timestamp]])</f>
        <v>5</v>
      </c>
      <c r="E2644" s="2">
        <f>DAY(sensor_data[[#This Row],[Timestamp]])</f>
        <v>22</v>
      </c>
      <c r="F2644" t="s">
        <v>572</v>
      </c>
      <c r="H2644">
        <v>61.2</v>
      </c>
      <c r="I2644">
        <v>53.4</v>
      </c>
      <c r="J2644" t="b">
        <v>0</v>
      </c>
      <c r="K2644">
        <v>1</v>
      </c>
      <c r="L2644" t="str">
        <f>IF(sensor_data[[#This Row],[HVAC Setting]]&lt;=2, "Low", IF(sensor_data[[#This Row],[HVAC Setting]]=3, "Normal", "High"))</f>
        <v>Low</v>
      </c>
      <c r="O2644">
        <f>(sensor_data[[#This Row],[Energy Consumption]]-AVERAGE(sensor_data[Energy Consumption]))/_xlfn.STDEV.P(sensor_data[Energy Consumption])</f>
        <v>-0.24886299575285079</v>
      </c>
      <c r="P2644" t="str">
        <f>IF(ABS(sensor_data[[#This Row],[z_zcore]])&gt;3, "Outlier", "Normal")</f>
        <v>Normal</v>
      </c>
      <c r="Q2644">
        <f>AVERAGEIF(sensor_data[Unit ID], sensor_data[[#This Row],[Unit ID]], sensor_data[EC])</f>
        <v>18.017358490566039</v>
      </c>
      <c r="R2644">
        <f>IF(ISBLANK(sensor_data[[#This Row],[EC]]), sensor_data[[#This Row],[average]], sensor_data[[#This Row],[EC]])</f>
        <v>18.017358490566039</v>
      </c>
      <c r="S2644" t="str">
        <f>IF(sensor_data[[#This Row],[Filled Energy Consumption]]&gt;AVERAGE(sensor_data[Filled Energy Consumption]), "High", "Low")</f>
        <v>High</v>
      </c>
      <c r="T2644" t="s">
        <v>276</v>
      </c>
      <c r="U2644" t="b">
        <v>0</v>
      </c>
      <c r="V2644">
        <v>20</v>
      </c>
      <c r="W2644">
        <v>0</v>
      </c>
      <c r="X2644" t="s">
        <v>19</v>
      </c>
    </row>
    <row r="2645" spans="1:24" x14ac:dyDescent="0.3">
      <c r="A2645" s="1">
        <v>45531.989652777775</v>
      </c>
      <c r="B2645" s="1" t="str">
        <f>TEXT(sensor_data[[#This Row],[Timestamp]], "MMMM")</f>
        <v>August</v>
      </c>
      <c r="C26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45" s="2">
        <f>MONTH(sensor_data[[#This Row],[Timestamp]])</f>
        <v>8</v>
      </c>
      <c r="E2645" s="2">
        <f>DAY(sensor_data[[#This Row],[Timestamp]])</f>
        <v>27</v>
      </c>
      <c r="F2645" t="s">
        <v>572</v>
      </c>
      <c r="H2645">
        <v>85.7</v>
      </c>
      <c r="I2645">
        <v>65.2</v>
      </c>
      <c r="J2645" t="b">
        <v>0</v>
      </c>
      <c r="K2645">
        <v>2</v>
      </c>
      <c r="L2645" t="str">
        <f>IF(sensor_data[[#This Row],[HVAC Setting]]&lt;=2, "Low", IF(sensor_data[[#This Row],[HVAC Setting]]=3, "Normal", "High"))</f>
        <v>Low</v>
      </c>
      <c r="O2645">
        <f>(sensor_data[[#This Row],[Energy Consumption]]-AVERAGE(sensor_data[Energy Consumption]))/_xlfn.STDEV.P(sensor_data[Energy Consumption])</f>
        <v>-0.24886299575285079</v>
      </c>
      <c r="P2645" t="str">
        <f>IF(ABS(sensor_data[[#This Row],[z_zcore]])&gt;3, "Outlier", "Normal")</f>
        <v>Normal</v>
      </c>
      <c r="Q2645">
        <f>AVERAGEIF(sensor_data[Unit ID], sensor_data[[#This Row],[Unit ID]], sensor_data[EC])</f>
        <v>18.017358490566039</v>
      </c>
      <c r="R2645">
        <f>IF(ISBLANK(sensor_data[[#This Row],[EC]]), sensor_data[[#This Row],[average]], sensor_data[[#This Row],[EC]])</f>
        <v>18.017358490566039</v>
      </c>
      <c r="S2645" t="str">
        <f>IF(sensor_data[[#This Row],[Filled Energy Consumption]]&gt;AVERAGE(sensor_data[Filled Energy Consumption]), "High", "Low")</f>
        <v>High</v>
      </c>
      <c r="T2645" t="s">
        <v>432</v>
      </c>
      <c r="U2645" t="b">
        <v>0</v>
      </c>
      <c r="V2645">
        <v>3</v>
      </c>
      <c r="W2645">
        <v>0</v>
      </c>
      <c r="X2645" t="s">
        <v>14</v>
      </c>
    </row>
    <row r="2646" spans="1:24" x14ac:dyDescent="0.3">
      <c r="A2646" s="1">
        <v>45388.04515046296</v>
      </c>
      <c r="B2646" s="1" t="str">
        <f>TEXT(sensor_data[[#This Row],[Timestamp]], "MMMM")</f>
        <v>April</v>
      </c>
      <c r="C26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46" s="2">
        <f>MONTH(sensor_data[[#This Row],[Timestamp]])</f>
        <v>4</v>
      </c>
      <c r="E2646" s="2">
        <f>DAY(sensor_data[[#This Row],[Timestamp]])</f>
        <v>6</v>
      </c>
      <c r="F2646" t="s">
        <v>572</v>
      </c>
      <c r="H2646">
        <v>68.400000000000006</v>
      </c>
      <c r="I2646">
        <v>44.9</v>
      </c>
      <c r="J2646" t="b">
        <v>1</v>
      </c>
      <c r="K2646">
        <v>1.5</v>
      </c>
      <c r="L2646" t="str">
        <f>IF(sensor_data[[#This Row],[HVAC Setting]]&lt;=2, "Low", IF(sensor_data[[#This Row],[HVAC Setting]]=3, "Normal", "High"))</f>
        <v>Low</v>
      </c>
      <c r="M2646">
        <v>10.31</v>
      </c>
      <c r="N2646">
        <v>10.31</v>
      </c>
      <c r="O2646">
        <f>(sensor_data[[#This Row],[Energy Consumption]]-AVERAGE(sensor_data[Energy Consumption]))/_xlfn.STDEV.P(sensor_data[Energy Consumption])</f>
        <v>-0.12897503703400434</v>
      </c>
      <c r="P2646" t="str">
        <f>IF(ABS(sensor_data[[#This Row],[z_zcore]])&gt;3, "Outlier", "Normal")</f>
        <v>Normal</v>
      </c>
      <c r="Q2646">
        <f>AVERAGEIF(sensor_data[Unit ID], sensor_data[[#This Row],[Unit ID]], sensor_data[EC])</f>
        <v>18.017358490566039</v>
      </c>
      <c r="R2646">
        <f>IF(ISBLANK(sensor_data[[#This Row],[EC]]), sensor_data[[#This Row],[average]], sensor_data[[#This Row],[EC]])</f>
        <v>10.31</v>
      </c>
      <c r="S2646" t="str">
        <f>IF(sensor_data[[#This Row],[Filled Energy Consumption]]&gt;AVERAGE(sensor_data[Filled Energy Consumption]), "High", "Low")</f>
        <v>Low</v>
      </c>
      <c r="T2646" t="s">
        <v>235</v>
      </c>
      <c r="U2646" t="b">
        <v>1</v>
      </c>
      <c r="V2646">
        <v>16</v>
      </c>
      <c r="W2646">
        <v>1</v>
      </c>
      <c r="X2646" t="s">
        <v>19</v>
      </c>
    </row>
    <row r="2647" spans="1:24" x14ac:dyDescent="0.3">
      <c r="A2647" s="1">
        <v>45348.918287037035</v>
      </c>
      <c r="B2647" s="1" t="str">
        <f>TEXT(sensor_data[[#This Row],[Timestamp]], "MMMM")</f>
        <v>February</v>
      </c>
      <c r="C26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47" s="2">
        <f>MONTH(sensor_data[[#This Row],[Timestamp]])</f>
        <v>2</v>
      </c>
      <c r="E2647" s="2">
        <f>DAY(sensor_data[[#This Row],[Timestamp]])</f>
        <v>26</v>
      </c>
      <c r="F2647" t="s">
        <v>572</v>
      </c>
      <c r="H2647">
        <v>39.9</v>
      </c>
      <c r="I2647">
        <v>25.1</v>
      </c>
      <c r="J2647" t="b">
        <v>0</v>
      </c>
      <c r="K2647">
        <v>2</v>
      </c>
      <c r="L2647" t="str">
        <f>IF(sensor_data[[#This Row],[HVAC Setting]]&lt;=2, "Low", IF(sensor_data[[#This Row],[HVAC Setting]]=3, "Normal", "High"))</f>
        <v>Low</v>
      </c>
      <c r="M2647">
        <v>13</v>
      </c>
      <c r="N2647">
        <v>13</v>
      </c>
      <c r="O2647">
        <f>(sensor_data[[#This Row],[Energy Consumption]]-AVERAGE(sensor_data[Energy Consumption]))/_xlfn.STDEV.P(sensor_data[Energy Consumption])</f>
        <v>-9.7694861577777695E-2</v>
      </c>
      <c r="P2647" t="str">
        <f>IF(ABS(sensor_data[[#This Row],[z_zcore]])&gt;3, "Outlier", "Normal")</f>
        <v>Normal</v>
      </c>
      <c r="Q2647">
        <f>AVERAGEIF(sensor_data[Unit ID], sensor_data[[#This Row],[Unit ID]], sensor_data[EC])</f>
        <v>18.017358490566039</v>
      </c>
      <c r="R2647">
        <f>IF(ISBLANK(sensor_data[[#This Row],[EC]]), sensor_data[[#This Row],[average]], sensor_data[[#This Row],[EC]])</f>
        <v>13</v>
      </c>
      <c r="S2647" t="str">
        <f>IF(sensor_data[[#This Row],[Filled Energy Consumption]]&gt;AVERAGE(sensor_data[Filled Energy Consumption]), "High", "Low")</f>
        <v>Low</v>
      </c>
      <c r="T2647" t="s">
        <v>258</v>
      </c>
      <c r="U2647" t="b">
        <v>0</v>
      </c>
      <c r="V2647">
        <v>4</v>
      </c>
      <c r="W2647">
        <v>1</v>
      </c>
      <c r="X2647" t="s">
        <v>19</v>
      </c>
    </row>
    <row r="2648" spans="1:24" x14ac:dyDescent="0.3">
      <c r="A2648" s="1">
        <v>45409.779479166667</v>
      </c>
      <c r="B2648" s="1" t="str">
        <f>TEXT(sensor_data[[#This Row],[Timestamp]], "MMMM")</f>
        <v>April</v>
      </c>
      <c r="C26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48" s="2">
        <f>MONTH(sensor_data[[#This Row],[Timestamp]])</f>
        <v>4</v>
      </c>
      <c r="E2648" s="2">
        <f>DAY(sensor_data[[#This Row],[Timestamp]])</f>
        <v>27</v>
      </c>
      <c r="F2648" t="s">
        <v>572</v>
      </c>
      <c r="H2648">
        <v>80.900000000000006</v>
      </c>
      <c r="I2648">
        <v>54</v>
      </c>
      <c r="J2648" t="b">
        <v>1</v>
      </c>
      <c r="K2648">
        <v>5</v>
      </c>
      <c r="L2648" t="str">
        <f>IF(sensor_data[[#This Row],[HVAC Setting]]&lt;=2, "Low", IF(sensor_data[[#This Row],[HVAC Setting]]=3, "Normal", "High"))</f>
        <v>High</v>
      </c>
      <c r="M2648">
        <v>32.56</v>
      </c>
      <c r="N2648">
        <v>32.56</v>
      </c>
      <c r="O2648">
        <f>(sensor_data[[#This Row],[Energy Consumption]]-AVERAGE(sensor_data[Energy Consumption]))/_xlfn.STDEV.P(sensor_data[Energy Consumption])</f>
        <v>0.12975503876563999</v>
      </c>
      <c r="P2648" t="str">
        <f>IF(ABS(sensor_data[[#This Row],[z_zcore]])&gt;3, "Outlier", "Normal")</f>
        <v>Normal</v>
      </c>
      <c r="Q2648">
        <f>AVERAGEIF(sensor_data[Unit ID], sensor_data[[#This Row],[Unit ID]], sensor_data[EC])</f>
        <v>18.017358490566039</v>
      </c>
      <c r="R2648">
        <f>IF(ISBLANK(sensor_data[[#This Row],[EC]]), sensor_data[[#This Row],[average]], sensor_data[[#This Row],[EC]])</f>
        <v>32.56</v>
      </c>
      <c r="S2648" t="str">
        <f>IF(sensor_data[[#This Row],[Filled Energy Consumption]]&gt;AVERAGE(sensor_data[Filled Energy Consumption]), "High", "Low")</f>
        <v>High</v>
      </c>
      <c r="T2648" t="s">
        <v>144</v>
      </c>
      <c r="U2648" t="b">
        <v>1</v>
      </c>
      <c r="V2648">
        <v>2</v>
      </c>
      <c r="W2648">
        <v>1</v>
      </c>
      <c r="X2648" t="s">
        <v>19</v>
      </c>
    </row>
    <row r="2649" spans="1:24" x14ac:dyDescent="0.3">
      <c r="A2649" s="1">
        <v>45644.595833333333</v>
      </c>
      <c r="B2649" s="1" t="str">
        <f>TEXT(sensor_data[[#This Row],[Timestamp]], "MMMM")</f>
        <v>December</v>
      </c>
      <c r="C26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49" s="2">
        <f>MONTH(sensor_data[[#This Row],[Timestamp]])</f>
        <v>12</v>
      </c>
      <c r="E2649" s="2">
        <f>DAY(sensor_data[[#This Row],[Timestamp]])</f>
        <v>18</v>
      </c>
      <c r="F2649" t="s">
        <v>572</v>
      </c>
      <c r="H2649">
        <v>42.6</v>
      </c>
      <c r="I2649">
        <v>39.700000000000003</v>
      </c>
      <c r="J2649" t="b">
        <v>0</v>
      </c>
      <c r="K2649">
        <v>4</v>
      </c>
      <c r="L2649" t="str">
        <f>IF(sensor_data[[#This Row],[HVAC Setting]]&lt;=2, "Low", IF(sensor_data[[#This Row],[HVAC Setting]]=3, "Normal", "High"))</f>
        <v>High</v>
      </c>
      <c r="M2649">
        <v>22</v>
      </c>
      <c r="N2649">
        <v>22</v>
      </c>
      <c r="O2649">
        <f>(sensor_data[[#This Row],[Energy Consumption]]-AVERAGE(sensor_data[Energy Consumption]))/_xlfn.STDEV.P(sensor_data[Energy Consumption])</f>
        <v>6.9600005434267524E-3</v>
      </c>
      <c r="P2649" t="str">
        <f>IF(ABS(sensor_data[[#This Row],[z_zcore]])&gt;3, "Outlier", "Normal")</f>
        <v>Normal</v>
      </c>
      <c r="Q2649">
        <f>AVERAGEIF(sensor_data[Unit ID], sensor_data[[#This Row],[Unit ID]], sensor_data[EC])</f>
        <v>18.017358490566039</v>
      </c>
      <c r="R2649">
        <f>IF(ISBLANK(sensor_data[[#This Row],[EC]]), sensor_data[[#This Row],[average]], sensor_data[[#This Row],[EC]])</f>
        <v>22</v>
      </c>
      <c r="S2649" t="str">
        <f>IF(sensor_data[[#This Row],[Filled Energy Consumption]]&gt;AVERAGE(sensor_data[Filled Energy Consumption]), "High", "Low")</f>
        <v>High</v>
      </c>
      <c r="T2649" t="s">
        <v>115</v>
      </c>
      <c r="U2649" t="b">
        <v>0</v>
      </c>
      <c r="V2649">
        <v>21</v>
      </c>
      <c r="W2649">
        <v>0</v>
      </c>
      <c r="X2649" t="s">
        <v>19</v>
      </c>
    </row>
    <row r="2650" spans="1:24" x14ac:dyDescent="0.3">
      <c r="A2650" s="1">
        <v>45437.498715277776</v>
      </c>
      <c r="B2650" s="1" t="str">
        <f>TEXT(sensor_data[[#This Row],[Timestamp]], "MMMM")</f>
        <v>May</v>
      </c>
      <c r="C26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50" s="2">
        <f>MONTH(sensor_data[[#This Row],[Timestamp]])</f>
        <v>5</v>
      </c>
      <c r="E2650" s="2">
        <f>DAY(sensor_data[[#This Row],[Timestamp]])</f>
        <v>25</v>
      </c>
      <c r="F2650" t="s">
        <v>572</v>
      </c>
      <c r="H2650">
        <v>67</v>
      </c>
      <c r="I2650">
        <v>30.1</v>
      </c>
      <c r="J2650" t="b">
        <v>1</v>
      </c>
      <c r="K2650">
        <v>2.5</v>
      </c>
      <c r="L2650" t="str">
        <f>IF(sensor_data[[#This Row],[HVAC Setting]]&lt;=2, "Low", IF(sensor_data[[#This Row],[HVAC Setting]]=3, "Normal", "High"))</f>
        <v>High</v>
      </c>
      <c r="O2650">
        <f>(sensor_data[[#This Row],[Energy Consumption]]-AVERAGE(sensor_data[Energy Consumption]))/_xlfn.STDEV.P(sensor_data[Energy Consumption])</f>
        <v>-0.24886299575285079</v>
      </c>
      <c r="P2650" t="str">
        <f>IF(ABS(sensor_data[[#This Row],[z_zcore]])&gt;3, "Outlier", "Normal")</f>
        <v>Normal</v>
      </c>
      <c r="Q2650">
        <f>AVERAGEIF(sensor_data[Unit ID], sensor_data[[#This Row],[Unit ID]], sensor_data[EC])</f>
        <v>18.017358490566039</v>
      </c>
      <c r="R2650">
        <f>IF(ISBLANK(sensor_data[[#This Row],[EC]]), sensor_data[[#This Row],[average]], sensor_data[[#This Row],[EC]])</f>
        <v>18.017358490566039</v>
      </c>
      <c r="S2650" t="str">
        <f>IF(sensor_data[[#This Row],[Filled Energy Consumption]]&gt;AVERAGE(sensor_data[Filled Energy Consumption]), "High", "Low")</f>
        <v>High</v>
      </c>
      <c r="T2650" t="s">
        <v>304</v>
      </c>
      <c r="U2650" t="b">
        <v>1</v>
      </c>
      <c r="V2650">
        <v>7</v>
      </c>
      <c r="W2650">
        <v>1</v>
      </c>
      <c r="X2650" t="s">
        <v>14</v>
      </c>
    </row>
    <row r="2651" spans="1:24" x14ac:dyDescent="0.3">
      <c r="A2651" s="1">
        <v>45501.739699074074</v>
      </c>
      <c r="B2651" s="1" t="str">
        <f>TEXT(sensor_data[[#This Row],[Timestamp]], "MMMM")</f>
        <v>July</v>
      </c>
      <c r="C26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51" s="2">
        <f>MONTH(sensor_data[[#This Row],[Timestamp]])</f>
        <v>7</v>
      </c>
      <c r="E2651" s="2">
        <f>DAY(sensor_data[[#This Row],[Timestamp]])</f>
        <v>28</v>
      </c>
      <c r="F2651" t="s">
        <v>572</v>
      </c>
      <c r="H2651">
        <v>90.8</v>
      </c>
      <c r="I2651">
        <v>58.2</v>
      </c>
      <c r="J2651" t="b">
        <v>1</v>
      </c>
      <c r="K2651">
        <v>5</v>
      </c>
      <c r="L2651" t="str">
        <f>IF(sensor_data[[#This Row],[HVAC Setting]]&lt;=2, "Low", IF(sensor_data[[#This Row],[HVAC Setting]]=3, "Normal", "High"))</f>
        <v>High</v>
      </c>
      <c r="M2651">
        <v>35.72</v>
      </c>
      <c r="N2651">
        <v>35.72</v>
      </c>
      <c r="O2651">
        <f>(sensor_data[[#This Row],[Energy Consumption]]-AVERAGE(sensor_data[Energy Consumption]))/_xlfn.STDEV.P(sensor_data[Energy Consumption])</f>
        <v>0.16650052368819618</v>
      </c>
      <c r="P2651" t="str">
        <f>IF(ABS(sensor_data[[#This Row],[z_zcore]])&gt;3, "Outlier", "Normal")</f>
        <v>Normal</v>
      </c>
      <c r="Q2651">
        <f>AVERAGEIF(sensor_data[Unit ID], sensor_data[[#This Row],[Unit ID]], sensor_data[EC])</f>
        <v>18.017358490566039</v>
      </c>
      <c r="R2651">
        <f>IF(ISBLANK(sensor_data[[#This Row],[EC]]), sensor_data[[#This Row],[average]], sensor_data[[#This Row],[EC]])</f>
        <v>35.72</v>
      </c>
      <c r="S2651" t="str">
        <f>IF(sensor_data[[#This Row],[Filled Energy Consumption]]&gt;AVERAGE(sensor_data[Filled Energy Consumption]), "High", "Low")</f>
        <v>High</v>
      </c>
      <c r="T2651" t="s">
        <v>284</v>
      </c>
      <c r="U2651" t="b">
        <v>1</v>
      </c>
      <c r="V2651">
        <v>8</v>
      </c>
      <c r="W2651">
        <v>1</v>
      </c>
      <c r="X2651" t="s">
        <v>14</v>
      </c>
    </row>
    <row r="2652" spans="1:24" x14ac:dyDescent="0.3">
      <c r="A2652" s="1">
        <v>45439.580081018517</v>
      </c>
      <c r="B2652" s="1" t="str">
        <f>TEXT(sensor_data[[#This Row],[Timestamp]], "MMMM")</f>
        <v>May</v>
      </c>
      <c r="C26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52" s="2">
        <f>MONTH(sensor_data[[#This Row],[Timestamp]])</f>
        <v>5</v>
      </c>
      <c r="E2652" s="2">
        <f>DAY(sensor_data[[#This Row],[Timestamp]])</f>
        <v>27</v>
      </c>
      <c r="F2652" t="s">
        <v>572</v>
      </c>
      <c r="H2652">
        <v>69.5</v>
      </c>
      <c r="I2652">
        <v>32.299999999999997</v>
      </c>
      <c r="J2652" t="b">
        <v>1</v>
      </c>
      <c r="K2652">
        <v>3</v>
      </c>
      <c r="L2652" t="str">
        <f>IF(sensor_data[[#This Row],[HVAC Setting]]&lt;=2, "Low", IF(sensor_data[[#This Row],[HVAC Setting]]=3, "Normal", "High"))</f>
        <v>Normal</v>
      </c>
      <c r="M2652">
        <v>16.940000000000001</v>
      </c>
      <c r="N2652">
        <v>16.940000000000001</v>
      </c>
      <c r="O2652">
        <f>(sensor_data[[#This Row],[Energy Consumption]]-AVERAGE(sensor_data[Energy Consumption]))/_xlfn.STDEV.P(sensor_data[Energy Consumption])</f>
        <v>-5.1879288604717064E-2</v>
      </c>
      <c r="P2652" t="str">
        <f>IF(ABS(sensor_data[[#This Row],[z_zcore]])&gt;3, "Outlier", "Normal")</f>
        <v>Normal</v>
      </c>
      <c r="Q2652">
        <f>AVERAGEIF(sensor_data[Unit ID], sensor_data[[#This Row],[Unit ID]], sensor_data[EC])</f>
        <v>18.017358490566039</v>
      </c>
      <c r="R2652">
        <f>IF(ISBLANK(sensor_data[[#This Row],[EC]]), sensor_data[[#This Row],[average]], sensor_data[[#This Row],[EC]])</f>
        <v>16.940000000000001</v>
      </c>
      <c r="S2652" t="str">
        <f>IF(sensor_data[[#This Row],[Filled Energy Consumption]]&gt;AVERAGE(sensor_data[Filled Energy Consumption]), "High", "Low")</f>
        <v>Low</v>
      </c>
      <c r="T2652" t="s">
        <v>190</v>
      </c>
      <c r="U2652" t="b">
        <v>1</v>
      </c>
      <c r="V2652">
        <v>8</v>
      </c>
      <c r="W2652">
        <v>0</v>
      </c>
      <c r="X2652" t="s">
        <v>19</v>
      </c>
    </row>
    <row r="2653" spans="1:24" x14ac:dyDescent="0.3">
      <c r="A2653" s="1">
        <v>45434.237766203703</v>
      </c>
      <c r="B2653" s="1" t="str">
        <f>TEXT(sensor_data[[#This Row],[Timestamp]], "MMMM")</f>
        <v>May</v>
      </c>
      <c r="C26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53" s="2">
        <f>MONTH(sensor_data[[#This Row],[Timestamp]])</f>
        <v>5</v>
      </c>
      <c r="E2653" s="2">
        <f>DAY(sensor_data[[#This Row],[Timestamp]])</f>
        <v>22</v>
      </c>
      <c r="F2653" t="s">
        <v>572</v>
      </c>
      <c r="H2653">
        <v>61.1</v>
      </c>
      <c r="I2653">
        <v>43.2</v>
      </c>
      <c r="J2653" t="b">
        <v>0</v>
      </c>
      <c r="K2653">
        <v>2</v>
      </c>
      <c r="L2653" t="str">
        <f>IF(sensor_data[[#This Row],[HVAC Setting]]&lt;=2, "Low", IF(sensor_data[[#This Row],[HVAC Setting]]=3, "Normal", "High"))</f>
        <v>Low</v>
      </c>
      <c r="M2653">
        <v>10</v>
      </c>
      <c r="N2653">
        <v>10</v>
      </c>
      <c r="O2653">
        <f>(sensor_data[[#This Row],[Energy Consumption]]-AVERAGE(sensor_data[Energy Consumption]))/_xlfn.STDEV.P(sensor_data[Energy Consumption])</f>
        <v>-0.13257981561817916</v>
      </c>
      <c r="P2653" t="str">
        <f>IF(ABS(sensor_data[[#This Row],[z_zcore]])&gt;3, "Outlier", "Normal")</f>
        <v>Normal</v>
      </c>
      <c r="Q2653">
        <f>AVERAGEIF(sensor_data[Unit ID], sensor_data[[#This Row],[Unit ID]], sensor_data[EC])</f>
        <v>18.017358490566039</v>
      </c>
      <c r="R2653">
        <f>IF(ISBLANK(sensor_data[[#This Row],[EC]]), sensor_data[[#This Row],[average]], sensor_data[[#This Row],[EC]])</f>
        <v>10</v>
      </c>
      <c r="S2653" t="str">
        <f>IF(sensor_data[[#This Row],[Filled Energy Consumption]]&gt;AVERAGE(sensor_data[Filled Energy Consumption]), "High", "Low")</f>
        <v>Low</v>
      </c>
      <c r="T2653" t="s">
        <v>490</v>
      </c>
      <c r="U2653" t="b">
        <v>0</v>
      </c>
      <c r="V2653">
        <v>9</v>
      </c>
      <c r="W2653">
        <v>0</v>
      </c>
      <c r="X2653" t="s">
        <v>19</v>
      </c>
    </row>
    <row r="2654" spans="1:24" x14ac:dyDescent="0.3">
      <c r="A2654" s="1">
        <v>45430.328958333332</v>
      </c>
      <c r="B2654" s="1" t="str">
        <f>TEXT(sensor_data[[#This Row],[Timestamp]], "MMMM")</f>
        <v>May</v>
      </c>
      <c r="C26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54" s="2">
        <f>MONTH(sensor_data[[#This Row],[Timestamp]])</f>
        <v>5</v>
      </c>
      <c r="E2654" s="2">
        <f>DAY(sensor_data[[#This Row],[Timestamp]])</f>
        <v>18</v>
      </c>
      <c r="F2654" t="s">
        <v>572</v>
      </c>
      <c r="H2654">
        <v>64.5</v>
      </c>
      <c r="I2654">
        <v>46.7</v>
      </c>
      <c r="J2654" t="b">
        <v>1</v>
      </c>
      <c r="K2654">
        <v>2.5</v>
      </c>
      <c r="L2654" t="str">
        <f>IF(sensor_data[[#This Row],[HVAC Setting]]&lt;=2, "Low", IF(sensor_data[[#This Row],[HVAC Setting]]=3, "Normal", "High"))</f>
        <v>High</v>
      </c>
      <c r="M2654">
        <v>16.77</v>
      </c>
      <c r="N2654">
        <v>16.77</v>
      </c>
      <c r="O2654">
        <f>(sensor_data[[#This Row],[Energy Consumption]]-AVERAGE(sensor_data[Energy Consumption]))/_xlfn.STDEV.P(sensor_data[Energy Consumption])</f>
        <v>-5.3856102667006502E-2</v>
      </c>
      <c r="P2654" t="str">
        <f>IF(ABS(sensor_data[[#This Row],[z_zcore]])&gt;3, "Outlier", "Normal")</f>
        <v>Normal</v>
      </c>
      <c r="Q2654">
        <f>AVERAGEIF(sensor_data[Unit ID], sensor_data[[#This Row],[Unit ID]], sensor_data[EC])</f>
        <v>18.017358490566039</v>
      </c>
      <c r="R2654">
        <f>IF(ISBLANK(sensor_data[[#This Row],[EC]]), sensor_data[[#This Row],[average]], sensor_data[[#This Row],[EC]])</f>
        <v>16.77</v>
      </c>
      <c r="S2654" t="str">
        <f>IF(sensor_data[[#This Row],[Filled Energy Consumption]]&gt;AVERAGE(sensor_data[Filled Energy Consumption]), "High", "Low")</f>
        <v>Low</v>
      </c>
      <c r="T2654" t="s">
        <v>52</v>
      </c>
      <c r="U2654" t="b">
        <v>1</v>
      </c>
      <c r="V2654">
        <v>21</v>
      </c>
      <c r="W2654">
        <v>1</v>
      </c>
      <c r="X2654" t="s">
        <v>14</v>
      </c>
    </row>
    <row r="2655" spans="1:24" x14ac:dyDescent="0.3">
      <c r="A2655" s="1">
        <v>45359.557743055557</v>
      </c>
      <c r="B2655" s="1" t="str">
        <f>TEXT(sensor_data[[#This Row],[Timestamp]], "MMMM")</f>
        <v>March</v>
      </c>
      <c r="C26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55" s="2">
        <f>MONTH(sensor_data[[#This Row],[Timestamp]])</f>
        <v>3</v>
      </c>
      <c r="E2655" s="2">
        <f>DAY(sensor_data[[#This Row],[Timestamp]])</f>
        <v>8</v>
      </c>
      <c r="F2655" t="s">
        <v>572</v>
      </c>
      <c r="H2655">
        <v>68.099999999999994</v>
      </c>
      <c r="I2655">
        <v>35</v>
      </c>
      <c r="J2655" t="b">
        <v>0</v>
      </c>
      <c r="K2655">
        <v>2</v>
      </c>
      <c r="L2655" t="str">
        <f>IF(sensor_data[[#This Row],[HVAC Setting]]&lt;=2, "Low", IF(sensor_data[[#This Row],[HVAC Setting]]=3, "Normal", "High"))</f>
        <v>Low</v>
      </c>
      <c r="M2655">
        <v>10</v>
      </c>
      <c r="N2655">
        <v>10</v>
      </c>
      <c r="O2655">
        <f>(sensor_data[[#This Row],[Energy Consumption]]-AVERAGE(sensor_data[Energy Consumption]))/_xlfn.STDEV.P(sensor_data[Energy Consumption])</f>
        <v>-0.13257981561817916</v>
      </c>
      <c r="P2655" t="str">
        <f>IF(ABS(sensor_data[[#This Row],[z_zcore]])&gt;3, "Outlier", "Normal")</f>
        <v>Normal</v>
      </c>
      <c r="Q2655">
        <f>AVERAGEIF(sensor_data[Unit ID], sensor_data[[#This Row],[Unit ID]], sensor_data[EC])</f>
        <v>18.017358490566039</v>
      </c>
      <c r="R2655">
        <f>IF(ISBLANK(sensor_data[[#This Row],[EC]]), sensor_data[[#This Row],[average]], sensor_data[[#This Row],[EC]])</f>
        <v>10</v>
      </c>
      <c r="S2655" t="str">
        <f>IF(sensor_data[[#This Row],[Filled Energy Consumption]]&gt;AVERAGE(sensor_data[Filled Energy Consumption]), "High", "Low")</f>
        <v>Low</v>
      </c>
      <c r="T2655" t="s">
        <v>163</v>
      </c>
      <c r="U2655" t="b">
        <v>0</v>
      </c>
      <c r="V2655">
        <v>10</v>
      </c>
      <c r="W2655">
        <v>0</v>
      </c>
      <c r="X2655" t="s">
        <v>14</v>
      </c>
    </row>
    <row r="2656" spans="1:24" x14ac:dyDescent="0.3">
      <c r="A2656" s="1">
        <v>45646.277789351851</v>
      </c>
      <c r="B2656" s="1" t="str">
        <f>TEXT(sensor_data[[#This Row],[Timestamp]], "MMMM")</f>
        <v>December</v>
      </c>
      <c r="C26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56" s="2">
        <f>MONTH(sensor_data[[#This Row],[Timestamp]])</f>
        <v>12</v>
      </c>
      <c r="E2656" s="2">
        <f>DAY(sensor_data[[#This Row],[Timestamp]])</f>
        <v>20</v>
      </c>
      <c r="F2656" t="s">
        <v>572</v>
      </c>
      <c r="H2656">
        <v>57.5</v>
      </c>
      <c r="I2656">
        <v>38.4</v>
      </c>
      <c r="J2656" t="b">
        <v>1</v>
      </c>
      <c r="K2656">
        <v>4</v>
      </c>
      <c r="L2656" t="str">
        <f>IF(sensor_data[[#This Row],[HVAC Setting]]&lt;=2, "Low", IF(sensor_data[[#This Row],[HVAC Setting]]=3, "Normal", "High"))</f>
        <v>High</v>
      </c>
      <c r="M2656">
        <v>22.28</v>
      </c>
      <c r="N2656">
        <v>22.28</v>
      </c>
      <c r="O2656">
        <f>(sensor_data[[#This Row],[Energy Consumption]]-AVERAGE(sensor_data[Energy Consumption]))/_xlfn.STDEV.P(sensor_data[Energy Consumption])</f>
        <v>1.021592958719757E-2</v>
      </c>
      <c r="P2656" t="str">
        <f>IF(ABS(sensor_data[[#This Row],[z_zcore]])&gt;3, "Outlier", "Normal")</f>
        <v>Normal</v>
      </c>
      <c r="Q2656">
        <f>AVERAGEIF(sensor_data[Unit ID], sensor_data[[#This Row],[Unit ID]], sensor_data[EC])</f>
        <v>18.017358490566039</v>
      </c>
      <c r="R2656">
        <f>IF(ISBLANK(sensor_data[[#This Row],[EC]]), sensor_data[[#This Row],[average]], sensor_data[[#This Row],[EC]])</f>
        <v>22.28</v>
      </c>
      <c r="S2656" t="str">
        <f>IF(sensor_data[[#This Row],[Filled Energy Consumption]]&gt;AVERAGE(sensor_data[Filled Energy Consumption]), "High", "Low")</f>
        <v>High</v>
      </c>
      <c r="T2656" t="s">
        <v>322</v>
      </c>
      <c r="U2656" t="b">
        <v>1</v>
      </c>
      <c r="V2656">
        <v>10</v>
      </c>
      <c r="W2656">
        <v>1</v>
      </c>
      <c r="X2656" t="s">
        <v>14</v>
      </c>
    </row>
    <row r="2657" spans="1:24" x14ac:dyDescent="0.3">
      <c r="A2657" s="1">
        <v>45500.561296296299</v>
      </c>
      <c r="B2657" s="1" t="str">
        <f>TEXT(sensor_data[[#This Row],[Timestamp]], "MMMM")</f>
        <v>July</v>
      </c>
      <c r="C26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57" s="2">
        <f>MONTH(sensor_data[[#This Row],[Timestamp]])</f>
        <v>7</v>
      </c>
      <c r="E2657" s="2">
        <f>DAY(sensor_data[[#This Row],[Timestamp]])</f>
        <v>27</v>
      </c>
      <c r="F2657" t="s">
        <v>572</v>
      </c>
      <c r="H2657">
        <v>84.9</v>
      </c>
      <c r="I2657">
        <v>55.1</v>
      </c>
      <c r="J2657" t="b">
        <v>1</v>
      </c>
      <c r="K2657">
        <v>4.5</v>
      </c>
      <c r="L2657" t="str">
        <f>IF(sensor_data[[#This Row],[HVAC Setting]]&lt;=2, "Low", IF(sensor_data[[#This Row],[HVAC Setting]]=3, "Normal", "High"))</f>
        <v>High</v>
      </c>
      <c r="M2657">
        <v>26.26</v>
      </c>
      <c r="N2657">
        <v>26.26</v>
      </c>
      <c r="O2657">
        <f>(sensor_data[[#This Row],[Energy Consumption]]-AVERAGE(sensor_data[Energy Consumption]))/_xlfn.STDEV.P(sensor_data[Energy Consumption])</f>
        <v>5.6496635280796875E-2</v>
      </c>
      <c r="P2657" t="str">
        <f>IF(ABS(sensor_data[[#This Row],[z_zcore]])&gt;3, "Outlier", "Normal")</f>
        <v>Normal</v>
      </c>
      <c r="Q2657">
        <f>AVERAGEIF(sensor_data[Unit ID], sensor_data[[#This Row],[Unit ID]], sensor_data[EC])</f>
        <v>18.017358490566039</v>
      </c>
      <c r="R2657">
        <f>IF(ISBLANK(sensor_data[[#This Row],[EC]]), sensor_data[[#This Row],[average]], sensor_data[[#This Row],[EC]])</f>
        <v>26.26</v>
      </c>
      <c r="S2657" t="str">
        <f>IF(sensor_data[[#This Row],[Filled Energy Consumption]]&gt;AVERAGE(sensor_data[Filled Energy Consumption]), "High", "Low")</f>
        <v>High</v>
      </c>
      <c r="T2657" t="s">
        <v>249</v>
      </c>
      <c r="U2657" t="b">
        <v>1</v>
      </c>
      <c r="V2657">
        <v>16</v>
      </c>
      <c r="W2657">
        <v>1</v>
      </c>
      <c r="X2657" t="s">
        <v>19</v>
      </c>
    </row>
    <row r="2658" spans="1:24" x14ac:dyDescent="0.3">
      <c r="A2658" s="1">
        <v>45478.297395833331</v>
      </c>
      <c r="B2658" s="1" t="str">
        <f>TEXT(sensor_data[[#This Row],[Timestamp]], "MMMM")</f>
        <v>July</v>
      </c>
      <c r="C26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58" s="2">
        <f>MONTH(sensor_data[[#This Row],[Timestamp]])</f>
        <v>7</v>
      </c>
      <c r="E2658" s="2">
        <f>DAY(sensor_data[[#This Row],[Timestamp]])</f>
        <v>5</v>
      </c>
      <c r="F2658" t="s">
        <v>572</v>
      </c>
      <c r="H2658">
        <v>97.6</v>
      </c>
      <c r="I2658">
        <v>45.5</v>
      </c>
      <c r="J2658" t="b">
        <v>1</v>
      </c>
      <c r="K2658">
        <v>4</v>
      </c>
      <c r="L2658" t="str">
        <f>IF(sensor_data[[#This Row],[HVAC Setting]]&lt;=2, "Low", IF(sensor_data[[#This Row],[HVAC Setting]]=3, "Normal", "High"))</f>
        <v>High</v>
      </c>
      <c r="M2658">
        <v>23.38</v>
      </c>
      <c r="N2658">
        <v>23.38</v>
      </c>
      <c r="O2658">
        <f>(sensor_data[[#This Row],[Energy Consumption]]-AVERAGE(sensor_data[Energy Consumption]))/_xlfn.STDEV.P(sensor_data[Energy Consumption])</f>
        <v>2.3007079402011424E-2</v>
      </c>
      <c r="P2658" t="str">
        <f>IF(ABS(sensor_data[[#This Row],[z_zcore]])&gt;3, "Outlier", "Normal")</f>
        <v>Normal</v>
      </c>
      <c r="Q2658">
        <f>AVERAGEIF(sensor_data[Unit ID], sensor_data[[#This Row],[Unit ID]], sensor_data[EC])</f>
        <v>18.017358490566039</v>
      </c>
      <c r="R2658">
        <f>IF(ISBLANK(sensor_data[[#This Row],[EC]]), sensor_data[[#This Row],[average]], sensor_data[[#This Row],[EC]])</f>
        <v>23.38</v>
      </c>
      <c r="S2658" t="str">
        <f>IF(sensor_data[[#This Row],[Filled Energy Consumption]]&gt;AVERAGE(sensor_data[Filled Energy Consumption]), "High", "Low")</f>
        <v>High</v>
      </c>
      <c r="T2658" t="s">
        <v>166</v>
      </c>
      <c r="U2658" t="b">
        <v>1</v>
      </c>
      <c r="V2658">
        <v>9</v>
      </c>
      <c r="W2658">
        <v>1</v>
      </c>
      <c r="X2658" t="s">
        <v>14</v>
      </c>
    </row>
    <row r="2659" spans="1:24" x14ac:dyDescent="0.3">
      <c r="A2659" s="1">
        <v>45392.800787037035</v>
      </c>
      <c r="B2659" s="1" t="str">
        <f>TEXT(sensor_data[[#This Row],[Timestamp]], "MMMM")</f>
        <v>April</v>
      </c>
      <c r="C26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59" s="2">
        <f>MONTH(sensor_data[[#This Row],[Timestamp]])</f>
        <v>4</v>
      </c>
      <c r="E2659" s="2">
        <f>DAY(sensor_data[[#This Row],[Timestamp]])</f>
        <v>10</v>
      </c>
      <c r="F2659" t="s">
        <v>572</v>
      </c>
      <c r="H2659">
        <v>77.599999999999994</v>
      </c>
      <c r="I2659">
        <v>39.1</v>
      </c>
      <c r="J2659" t="b">
        <v>1</v>
      </c>
      <c r="K2659">
        <v>3</v>
      </c>
      <c r="L2659" t="str">
        <f>IF(sensor_data[[#This Row],[HVAC Setting]]&lt;=2, "Low", IF(sensor_data[[#This Row],[HVAC Setting]]=3, "Normal", "High"))</f>
        <v>Normal</v>
      </c>
      <c r="M2659">
        <v>19.13</v>
      </c>
      <c r="N2659">
        <v>19.13</v>
      </c>
      <c r="O2659">
        <f>(sensor_data[[#This Row],[Energy Consumption]]-AVERAGE(sensor_data[Energy Consumption]))/_xlfn.STDEV.P(sensor_data[Energy Consumption])</f>
        <v>-2.6413272155224009E-2</v>
      </c>
      <c r="P2659" t="str">
        <f>IF(ABS(sensor_data[[#This Row],[z_zcore]])&gt;3, "Outlier", "Normal")</f>
        <v>Normal</v>
      </c>
      <c r="Q2659">
        <f>AVERAGEIF(sensor_data[Unit ID], sensor_data[[#This Row],[Unit ID]], sensor_data[EC])</f>
        <v>18.017358490566039</v>
      </c>
      <c r="R2659">
        <f>IF(ISBLANK(sensor_data[[#This Row],[EC]]), sensor_data[[#This Row],[average]], sensor_data[[#This Row],[EC]])</f>
        <v>19.13</v>
      </c>
      <c r="S2659" t="str">
        <f>IF(sensor_data[[#This Row],[Filled Energy Consumption]]&gt;AVERAGE(sensor_data[Filled Energy Consumption]), "High", "Low")</f>
        <v>High</v>
      </c>
      <c r="T2659" t="s">
        <v>375</v>
      </c>
      <c r="U2659" t="b">
        <v>1</v>
      </c>
      <c r="V2659">
        <v>21</v>
      </c>
      <c r="W2659">
        <v>0</v>
      </c>
      <c r="X2659" t="s">
        <v>14</v>
      </c>
    </row>
    <row r="2660" spans="1:24" x14ac:dyDescent="0.3">
      <c r="A2660" s="1">
        <v>45387.440763888888</v>
      </c>
      <c r="B2660" s="1" t="str">
        <f>TEXT(sensor_data[[#This Row],[Timestamp]], "MMMM")</f>
        <v>April</v>
      </c>
      <c r="C26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0" s="2">
        <f>MONTH(sensor_data[[#This Row],[Timestamp]])</f>
        <v>4</v>
      </c>
      <c r="E2660" s="2">
        <f>DAY(sensor_data[[#This Row],[Timestamp]])</f>
        <v>5</v>
      </c>
      <c r="F2660" t="s">
        <v>572</v>
      </c>
      <c r="H2660">
        <v>69.599999999999994</v>
      </c>
      <c r="I2660">
        <v>59.5</v>
      </c>
      <c r="J2660" t="b">
        <v>1</v>
      </c>
      <c r="K2660">
        <v>4</v>
      </c>
      <c r="L2660" t="str">
        <f>IF(sensor_data[[#This Row],[HVAC Setting]]&lt;=2, "Low", IF(sensor_data[[#This Row],[HVAC Setting]]=3, "Normal", "High"))</f>
        <v>High</v>
      </c>
      <c r="M2660">
        <v>22.86</v>
      </c>
      <c r="N2660">
        <v>22.86</v>
      </c>
      <c r="O2660">
        <f>(sensor_data[[#This Row],[Energy Consumption]]-AVERAGE(sensor_data[Energy Consumption]))/_xlfn.STDEV.P(sensor_data[Energy Consumption])</f>
        <v>1.6960354035008503E-2</v>
      </c>
      <c r="P2660" t="str">
        <f>IF(ABS(sensor_data[[#This Row],[z_zcore]])&gt;3, "Outlier", "Normal")</f>
        <v>Normal</v>
      </c>
      <c r="Q2660">
        <f>AVERAGEIF(sensor_data[Unit ID], sensor_data[[#This Row],[Unit ID]], sensor_data[EC])</f>
        <v>18.017358490566039</v>
      </c>
      <c r="R2660">
        <f>IF(ISBLANK(sensor_data[[#This Row],[EC]]), sensor_data[[#This Row],[average]], sensor_data[[#This Row],[EC]])</f>
        <v>22.86</v>
      </c>
      <c r="S2660" t="str">
        <f>IF(sensor_data[[#This Row],[Filled Energy Consumption]]&gt;AVERAGE(sensor_data[Filled Energy Consumption]), "High", "Low")</f>
        <v>High</v>
      </c>
      <c r="T2660" t="s">
        <v>418</v>
      </c>
      <c r="U2660" t="b">
        <v>1</v>
      </c>
      <c r="V2660">
        <v>21</v>
      </c>
      <c r="W2660">
        <v>0</v>
      </c>
      <c r="X2660" t="s">
        <v>17</v>
      </c>
    </row>
    <row r="2661" spans="1:24" x14ac:dyDescent="0.3">
      <c r="A2661" s="1">
        <v>45441.213587962964</v>
      </c>
      <c r="B2661" s="1" t="str">
        <f>TEXT(sensor_data[[#This Row],[Timestamp]], "MMMM")</f>
        <v>May</v>
      </c>
      <c r="C26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1" s="2">
        <f>MONTH(sensor_data[[#This Row],[Timestamp]])</f>
        <v>5</v>
      </c>
      <c r="E2661" s="2">
        <f>DAY(sensor_data[[#This Row],[Timestamp]])</f>
        <v>29</v>
      </c>
      <c r="F2661" t="s">
        <v>572</v>
      </c>
      <c r="H2661">
        <v>61.4</v>
      </c>
      <c r="I2661">
        <v>46.9</v>
      </c>
      <c r="J2661" t="b">
        <v>1</v>
      </c>
      <c r="K2661">
        <v>2</v>
      </c>
      <c r="L2661" t="str">
        <f>IF(sensor_data[[#This Row],[HVAC Setting]]&lt;=2, "Low", IF(sensor_data[[#This Row],[HVAC Setting]]=3, "Normal", "High"))</f>
        <v>Low</v>
      </c>
      <c r="M2661">
        <v>12.58</v>
      </c>
      <c r="N2661">
        <v>12.58</v>
      </c>
      <c r="O2661">
        <f>(sensor_data[[#This Row],[Energy Consumption]]-AVERAGE(sensor_data[Energy Consumption]))/_xlfn.STDEV.P(sensor_data[Energy Consumption])</f>
        <v>-0.1025787551434339</v>
      </c>
      <c r="P2661" t="str">
        <f>IF(ABS(sensor_data[[#This Row],[z_zcore]])&gt;3, "Outlier", "Normal")</f>
        <v>Normal</v>
      </c>
      <c r="Q2661">
        <f>AVERAGEIF(sensor_data[Unit ID], sensor_data[[#This Row],[Unit ID]], sensor_data[EC])</f>
        <v>18.017358490566039</v>
      </c>
      <c r="R2661">
        <f>IF(ISBLANK(sensor_data[[#This Row],[EC]]), sensor_data[[#This Row],[average]], sensor_data[[#This Row],[EC]])</f>
        <v>12.58</v>
      </c>
      <c r="S2661" t="str">
        <f>IF(sensor_data[[#This Row],[Filled Energy Consumption]]&gt;AVERAGE(sensor_data[Filled Energy Consumption]), "High", "Low")</f>
        <v>Low</v>
      </c>
      <c r="T2661" t="s">
        <v>376</v>
      </c>
      <c r="U2661" t="b">
        <v>1</v>
      </c>
      <c r="V2661">
        <v>10</v>
      </c>
      <c r="W2661">
        <v>1</v>
      </c>
      <c r="X2661" t="s">
        <v>19</v>
      </c>
    </row>
    <row r="2662" spans="1:24" x14ac:dyDescent="0.3">
      <c r="A2662" s="1">
        <v>45386.330011574071</v>
      </c>
      <c r="B2662" s="1" t="str">
        <f>TEXT(sensor_data[[#This Row],[Timestamp]], "MMMM")</f>
        <v>April</v>
      </c>
      <c r="C26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2" s="2">
        <f>MONTH(sensor_data[[#This Row],[Timestamp]])</f>
        <v>4</v>
      </c>
      <c r="E2662" s="2">
        <f>DAY(sensor_data[[#This Row],[Timestamp]])</f>
        <v>4</v>
      </c>
      <c r="F2662" t="s">
        <v>135</v>
      </c>
      <c r="H2662">
        <v>59.8</v>
      </c>
      <c r="I2662">
        <v>46.8</v>
      </c>
      <c r="J2662" t="b">
        <v>0</v>
      </c>
      <c r="K2662">
        <v>1</v>
      </c>
      <c r="L2662" t="str">
        <f>IF(sensor_data[[#This Row],[HVAC Setting]]&lt;=2, "Low", IF(sensor_data[[#This Row],[HVAC Setting]]=3, "Normal", "High"))</f>
        <v>Low</v>
      </c>
      <c r="M2662">
        <v>6</v>
      </c>
      <c r="N2662">
        <v>6</v>
      </c>
      <c r="O2662">
        <f>(sensor_data[[#This Row],[Energy Consumption]]-AVERAGE(sensor_data[Energy Consumption]))/_xlfn.STDEV.P(sensor_data[Energy Consumption])</f>
        <v>-0.17909308767204782</v>
      </c>
      <c r="P2662" t="str">
        <f>IF(ABS(sensor_data[[#This Row],[z_zcore]])&gt;3, "Outlier", "Normal")</f>
        <v>Normal</v>
      </c>
      <c r="Q2662">
        <f>AVERAGEIF(sensor_data[Unit ID], sensor_data[[#This Row],[Unit ID]], sensor_data[EC])</f>
        <v>17.145000000000003</v>
      </c>
      <c r="R2662">
        <f>IF(ISBLANK(sensor_data[[#This Row],[EC]]), sensor_data[[#This Row],[average]], sensor_data[[#This Row],[EC]])</f>
        <v>6</v>
      </c>
      <c r="S2662" t="str">
        <f>IF(sensor_data[[#This Row],[Filled Energy Consumption]]&gt;AVERAGE(sensor_data[Filled Energy Consumption]), "High", "Low")</f>
        <v>Low</v>
      </c>
      <c r="T2662" t="s">
        <v>514</v>
      </c>
      <c r="U2662" t="b">
        <v>0</v>
      </c>
      <c r="V2662">
        <v>3</v>
      </c>
      <c r="W2662">
        <v>1</v>
      </c>
      <c r="X2662" t="s">
        <v>19</v>
      </c>
    </row>
    <row r="2663" spans="1:24" x14ac:dyDescent="0.3">
      <c r="A2663" s="1">
        <v>45604.890347222223</v>
      </c>
      <c r="B2663" s="1" t="str">
        <f>TEXT(sensor_data[[#This Row],[Timestamp]], "MMMM")</f>
        <v>November</v>
      </c>
      <c r="C26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63" s="2">
        <f>MONTH(sensor_data[[#This Row],[Timestamp]])</f>
        <v>11</v>
      </c>
      <c r="E2663" s="2">
        <f>DAY(sensor_data[[#This Row],[Timestamp]])</f>
        <v>8</v>
      </c>
      <c r="F2663" t="s">
        <v>135</v>
      </c>
      <c r="H2663">
        <v>63.3</v>
      </c>
      <c r="I2663">
        <v>45.3</v>
      </c>
      <c r="J2663" t="b">
        <v>1</v>
      </c>
      <c r="K2663">
        <v>3</v>
      </c>
      <c r="L2663" t="str">
        <f>IF(sensor_data[[#This Row],[HVAC Setting]]&lt;=2, "Low", IF(sensor_data[[#This Row],[HVAC Setting]]=3, "Normal", "High"))</f>
        <v>Normal</v>
      </c>
      <c r="M2663">
        <v>18.420000000000002</v>
      </c>
      <c r="N2663">
        <v>18.420000000000002</v>
      </c>
      <c r="O2663">
        <f>(sensor_data[[#This Row],[Energy Consumption]]-AVERAGE(sensor_data[Energy Consumption]))/_xlfn.STDEV.P(sensor_data[Energy Consumption])</f>
        <v>-3.4669377944785661E-2</v>
      </c>
      <c r="P2663" t="str">
        <f>IF(ABS(sensor_data[[#This Row],[z_zcore]])&gt;3, "Outlier", "Normal")</f>
        <v>Normal</v>
      </c>
      <c r="Q2663">
        <f>AVERAGEIF(sensor_data[Unit ID], sensor_data[[#This Row],[Unit ID]], sensor_data[EC])</f>
        <v>17.145000000000003</v>
      </c>
      <c r="R2663">
        <f>IF(ISBLANK(sensor_data[[#This Row],[EC]]), sensor_data[[#This Row],[average]], sensor_data[[#This Row],[EC]])</f>
        <v>18.420000000000002</v>
      </c>
      <c r="S2663" t="str">
        <f>IF(sensor_data[[#This Row],[Filled Energy Consumption]]&gt;AVERAGE(sensor_data[Filled Energy Consumption]), "High", "Low")</f>
        <v>High</v>
      </c>
      <c r="T2663" t="s">
        <v>38</v>
      </c>
      <c r="U2663" t="b">
        <v>1</v>
      </c>
      <c r="V2663">
        <v>6</v>
      </c>
      <c r="W2663">
        <v>1</v>
      </c>
      <c r="X2663" t="s">
        <v>17</v>
      </c>
    </row>
    <row r="2664" spans="1:24" x14ac:dyDescent="0.3">
      <c r="A2664" s="1">
        <v>45433.096979166665</v>
      </c>
      <c r="B2664" s="1" t="str">
        <f>TEXT(sensor_data[[#This Row],[Timestamp]], "MMMM")</f>
        <v>May</v>
      </c>
      <c r="C26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64" s="2">
        <f>MONTH(sensor_data[[#This Row],[Timestamp]])</f>
        <v>5</v>
      </c>
      <c r="E2664" s="2">
        <f>DAY(sensor_data[[#This Row],[Timestamp]])</f>
        <v>21</v>
      </c>
      <c r="F2664" t="s">
        <v>135</v>
      </c>
      <c r="H2664">
        <v>61.9</v>
      </c>
      <c r="I2664">
        <v>59.7</v>
      </c>
      <c r="J2664" t="b">
        <v>0</v>
      </c>
      <c r="K2664">
        <v>1</v>
      </c>
      <c r="L2664" t="str">
        <f>IF(sensor_data[[#This Row],[HVAC Setting]]&lt;=2, "Low", IF(sensor_data[[#This Row],[HVAC Setting]]=3, "Normal", "High"))</f>
        <v>Low</v>
      </c>
      <c r="M2664">
        <v>5</v>
      </c>
      <c r="N2664">
        <v>5</v>
      </c>
      <c r="O2664">
        <f>(sensor_data[[#This Row],[Energy Consumption]]-AVERAGE(sensor_data[Energy Consumption]))/_xlfn.STDEV.P(sensor_data[Energy Consumption])</f>
        <v>-0.19072140568551499</v>
      </c>
      <c r="P2664" t="str">
        <f>IF(ABS(sensor_data[[#This Row],[z_zcore]])&gt;3, "Outlier", "Normal")</f>
        <v>Normal</v>
      </c>
      <c r="Q2664">
        <f>AVERAGEIF(sensor_data[Unit ID], sensor_data[[#This Row],[Unit ID]], sensor_data[EC])</f>
        <v>17.145000000000003</v>
      </c>
      <c r="R2664">
        <f>IF(ISBLANK(sensor_data[[#This Row],[EC]]), sensor_data[[#This Row],[average]], sensor_data[[#This Row],[EC]])</f>
        <v>5</v>
      </c>
      <c r="S2664" t="str">
        <f>IF(sensor_data[[#This Row],[Filled Energy Consumption]]&gt;AVERAGE(sensor_data[Filled Energy Consumption]), "High", "Low")</f>
        <v>Low</v>
      </c>
      <c r="T2664" t="s">
        <v>453</v>
      </c>
      <c r="U2664" t="b">
        <v>0</v>
      </c>
      <c r="V2664">
        <v>1</v>
      </c>
      <c r="W2664">
        <v>0</v>
      </c>
      <c r="X2664" t="s">
        <v>19</v>
      </c>
    </row>
    <row r="2665" spans="1:24" x14ac:dyDescent="0.3">
      <c r="A2665" s="1">
        <v>45601.375300925924</v>
      </c>
      <c r="B2665" s="1" t="str">
        <f>TEXT(sensor_data[[#This Row],[Timestamp]], "MMMM")</f>
        <v>November</v>
      </c>
      <c r="C26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5" s="2">
        <f>MONTH(sensor_data[[#This Row],[Timestamp]])</f>
        <v>11</v>
      </c>
      <c r="E2665" s="2">
        <f>DAY(sensor_data[[#This Row],[Timestamp]])</f>
        <v>5</v>
      </c>
      <c r="F2665" t="s">
        <v>135</v>
      </c>
      <c r="H2665">
        <v>78.599999999999994</v>
      </c>
      <c r="I2665">
        <v>51</v>
      </c>
      <c r="J2665" t="b">
        <v>0</v>
      </c>
      <c r="K2665">
        <v>3</v>
      </c>
      <c r="L2665" t="str">
        <f>IF(sensor_data[[#This Row],[HVAC Setting]]&lt;=2, "Low", IF(sensor_data[[#This Row],[HVAC Setting]]=3, "Normal", "High"))</f>
        <v>Normal</v>
      </c>
      <c r="M2665">
        <v>16</v>
      </c>
      <c r="N2665">
        <v>16</v>
      </c>
      <c r="O2665">
        <f>(sensor_data[[#This Row],[Energy Consumption]]-AVERAGE(sensor_data[Energy Consumption]))/_xlfn.STDEV.P(sensor_data[Energy Consumption])</f>
        <v>-6.2809907537376211E-2</v>
      </c>
      <c r="P2665" t="str">
        <f>IF(ABS(sensor_data[[#This Row],[z_zcore]])&gt;3, "Outlier", "Normal")</f>
        <v>Normal</v>
      </c>
      <c r="Q2665">
        <f>AVERAGEIF(sensor_data[Unit ID], sensor_data[[#This Row],[Unit ID]], sensor_data[EC])</f>
        <v>17.145000000000003</v>
      </c>
      <c r="R2665">
        <f>IF(ISBLANK(sensor_data[[#This Row],[EC]]), sensor_data[[#This Row],[average]], sensor_data[[#This Row],[EC]])</f>
        <v>16</v>
      </c>
      <c r="S2665" t="str">
        <f>IF(sensor_data[[#This Row],[Filled Energy Consumption]]&gt;AVERAGE(sensor_data[Filled Energy Consumption]), "High", "Low")</f>
        <v>Low</v>
      </c>
      <c r="T2665" t="s">
        <v>45</v>
      </c>
      <c r="U2665" t="b">
        <v>0</v>
      </c>
      <c r="V2665">
        <v>3</v>
      </c>
      <c r="W2665">
        <v>0</v>
      </c>
      <c r="X2665" t="s">
        <v>19</v>
      </c>
    </row>
    <row r="2666" spans="1:24" x14ac:dyDescent="0.3">
      <c r="A2666" s="1">
        <v>45571.413043981483</v>
      </c>
      <c r="B2666" s="1" t="str">
        <f>TEXT(sensor_data[[#This Row],[Timestamp]], "MMMM")</f>
        <v>October</v>
      </c>
      <c r="C26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6" s="2">
        <f>MONTH(sensor_data[[#This Row],[Timestamp]])</f>
        <v>10</v>
      </c>
      <c r="E2666" s="2">
        <f>DAY(sensor_data[[#This Row],[Timestamp]])</f>
        <v>6</v>
      </c>
      <c r="F2666" t="s">
        <v>135</v>
      </c>
      <c r="H2666">
        <v>62.4</v>
      </c>
      <c r="I2666">
        <v>46.1</v>
      </c>
      <c r="J2666" t="b">
        <v>1</v>
      </c>
      <c r="K2666">
        <v>2.5</v>
      </c>
      <c r="L2666" t="str">
        <f>IF(sensor_data[[#This Row],[HVAC Setting]]&lt;=2, "Low", IF(sensor_data[[#This Row],[HVAC Setting]]=3, "Normal", "High"))</f>
        <v>High</v>
      </c>
      <c r="M2666">
        <v>17</v>
      </c>
      <c r="N2666">
        <v>17</v>
      </c>
      <c r="O2666">
        <f>(sensor_data[[#This Row],[Energy Consumption]]-AVERAGE(sensor_data[Energy Consumption]))/_xlfn.STDEV.P(sensor_data[Energy Consumption])</f>
        <v>-5.1181589523909048E-2</v>
      </c>
      <c r="P2666" t="str">
        <f>IF(ABS(sensor_data[[#This Row],[z_zcore]])&gt;3, "Outlier", "Normal")</f>
        <v>Normal</v>
      </c>
      <c r="Q2666">
        <f>AVERAGEIF(sensor_data[Unit ID], sensor_data[[#This Row],[Unit ID]], sensor_data[EC])</f>
        <v>17.145000000000003</v>
      </c>
      <c r="R2666">
        <f>IF(ISBLANK(sensor_data[[#This Row],[EC]]), sensor_data[[#This Row],[average]], sensor_data[[#This Row],[EC]])</f>
        <v>17</v>
      </c>
      <c r="S2666" t="str">
        <f>IF(sensor_data[[#This Row],[Filled Energy Consumption]]&gt;AVERAGE(sensor_data[Filled Energy Consumption]), "High", "Low")</f>
        <v>Low</v>
      </c>
      <c r="T2666" t="s">
        <v>404</v>
      </c>
      <c r="U2666" t="b">
        <v>1</v>
      </c>
      <c r="V2666">
        <v>19</v>
      </c>
      <c r="W2666">
        <v>1</v>
      </c>
      <c r="X2666" t="s">
        <v>19</v>
      </c>
    </row>
    <row r="2667" spans="1:24" x14ac:dyDescent="0.3">
      <c r="A2667" s="1">
        <v>45497.288865740738</v>
      </c>
      <c r="B2667" s="1" t="str">
        <f>TEXT(sensor_data[[#This Row],[Timestamp]], "MMMM")</f>
        <v>July</v>
      </c>
      <c r="C26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7" s="2">
        <f>MONTH(sensor_data[[#This Row],[Timestamp]])</f>
        <v>7</v>
      </c>
      <c r="E2667" s="2">
        <f>DAY(sensor_data[[#This Row],[Timestamp]])</f>
        <v>24</v>
      </c>
      <c r="F2667" t="s">
        <v>135</v>
      </c>
      <c r="H2667">
        <v>102.3</v>
      </c>
      <c r="I2667">
        <v>53.5</v>
      </c>
      <c r="J2667" t="b">
        <v>1</v>
      </c>
      <c r="K2667">
        <v>4</v>
      </c>
      <c r="L2667" t="str">
        <f>IF(sensor_data[[#This Row],[HVAC Setting]]&lt;=2, "Low", IF(sensor_data[[#This Row],[HVAC Setting]]=3, "Normal", "High"))</f>
        <v>High</v>
      </c>
      <c r="M2667">
        <v>23.26</v>
      </c>
      <c r="N2667">
        <v>23.26</v>
      </c>
      <c r="O2667">
        <f>(sensor_data[[#This Row],[Energy Consumption]]-AVERAGE(sensor_data[Energy Consumption]))/_xlfn.STDEV.P(sensor_data[Energy Consumption])</f>
        <v>2.1611681240395392E-2</v>
      </c>
      <c r="P2667" t="str">
        <f>IF(ABS(sensor_data[[#This Row],[z_zcore]])&gt;3, "Outlier", "Normal")</f>
        <v>Normal</v>
      </c>
      <c r="Q2667">
        <f>AVERAGEIF(sensor_data[Unit ID], sensor_data[[#This Row],[Unit ID]], sensor_data[EC])</f>
        <v>17.145000000000003</v>
      </c>
      <c r="R2667">
        <f>IF(ISBLANK(sensor_data[[#This Row],[EC]]), sensor_data[[#This Row],[average]], sensor_data[[#This Row],[EC]])</f>
        <v>23.26</v>
      </c>
      <c r="S2667" t="str">
        <f>IF(sensor_data[[#This Row],[Filled Energy Consumption]]&gt;AVERAGE(sensor_data[Filled Energy Consumption]), "High", "Low")</f>
        <v>High</v>
      </c>
      <c r="T2667" t="s">
        <v>18</v>
      </c>
      <c r="U2667" t="b">
        <v>1</v>
      </c>
      <c r="V2667">
        <v>9</v>
      </c>
      <c r="W2667">
        <v>1</v>
      </c>
      <c r="X2667" t="s">
        <v>17</v>
      </c>
    </row>
    <row r="2668" spans="1:24" x14ac:dyDescent="0.3">
      <c r="A2668" s="1">
        <v>45629.483796296299</v>
      </c>
      <c r="B2668" s="1" t="str">
        <f>TEXT(sensor_data[[#This Row],[Timestamp]], "MMMM")</f>
        <v>December</v>
      </c>
      <c r="C26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68" s="2">
        <f>MONTH(sensor_data[[#This Row],[Timestamp]])</f>
        <v>12</v>
      </c>
      <c r="E2668" s="2">
        <f>DAY(sensor_data[[#This Row],[Timestamp]])</f>
        <v>3</v>
      </c>
      <c r="F2668" t="s">
        <v>135</v>
      </c>
      <c r="H2668">
        <v>44</v>
      </c>
      <c r="I2668">
        <v>27.4</v>
      </c>
      <c r="J2668" t="b">
        <v>0</v>
      </c>
      <c r="K2668">
        <v>3</v>
      </c>
      <c r="L2668" t="str">
        <f>IF(sensor_data[[#This Row],[HVAC Setting]]&lt;=2, "Low", IF(sensor_data[[#This Row],[HVAC Setting]]=3, "Normal", "High"))</f>
        <v>Normal</v>
      </c>
      <c r="M2668">
        <v>17</v>
      </c>
      <c r="N2668">
        <v>17</v>
      </c>
      <c r="O2668">
        <f>(sensor_data[[#This Row],[Energy Consumption]]-AVERAGE(sensor_data[Energy Consumption]))/_xlfn.STDEV.P(sensor_data[Energy Consumption])</f>
        <v>-5.1181589523909048E-2</v>
      </c>
      <c r="P2668" t="str">
        <f>IF(ABS(sensor_data[[#This Row],[z_zcore]])&gt;3, "Outlier", "Normal")</f>
        <v>Normal</v>
      </c>
      <c r="Q2668">
        <f>AVERAGEIF(sensor_data[Unit ID], sensor_data[[#This Row],[Unit ID]], sensor_data[EC])</f>
        <v>17.145000000000003</v>
      </c>
      <c r="R2668">
        <f>IF(ISBLANK(sensor_data[[#This Row],[EC]]), sensor_data[[#This Row],[average]], sensor_data[[#This Row],[EC]])</f>
        <v>17</v>
      </c>
      <c r="S2668" t="str">
        <f>IF(sensor_data[[#This Row],[Filled Energy Consumption]]&gt;AVERAGE(sensor_data[Filled Energy Consumption]), "High", "Low")</f>
        <v>Low</v>
      </c>
      <c r="T2668" t="s">
        <v>163</v>
      </c>
      <c r="U2668" t="b">
        <v>0</v>
      </c>
      <c r="V2668">
        <v>7</v>
      </c>
      <c r="W2668">
        <v>0</v>
      </c>
      <c r="X2668" t="s">
        <v>17</v>
      </c>
    </row>
    <row r="2669" spans="1:24" x14ac:dyDescent="0.3">
      <c r="A2669" s="1">
        <v>45348.882395833331</v>
      </c>
      <c r="B2669" s="1" t="str">
        <f>TEXT(sensor_data[[#This Row],[Timestamp]], "MMMM")</f>
        <v>February</v>
      </c>
      <c r="C26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69" s="2">
        <f>MONTH(sensor_data[[#This Row],[Timestamp]])</f>
        <v>2</v>
      </c>
      <c r="E2669" s="2">
        <f>DAY(sensor_data[[#This Row],[Timestamp]])</f>
        <v>26</v>
      </c>
      <c r="F2669" t="s">
        <v>135</v>
      </c>
      <c r="H2669">
        <v>49.9</v>
      </c>
      <c r="I2669">
        <v>33.1</v>
      </c>
      <c r="J2669" t="b">
        <v>1</v>
      </c>
      <c r="K2669">
        <v>4</v>
      </c>
      <c r="L2669" t="str">
        <f>IF(sensor_data[[#This Row],[HVAC Setting]]&lt;=2, "Low", IF(sensor_data[[#This Row],[HVAC Setting]]=3, "Normal", "High"))</f>
        <v>High</v>
      </c>
      <c r="M2669">
        <v>25.85</v>
      </c>
      <c r="N2669">
        <v>25.85</v>
      </c>
      <c r="O2669">
        <f>(sensor_data[[#This Row],[Energy Consumption]]-AVERAGE(sensor_data[Energy Consumption]))/_xlfn.STDEV.P(sensor_data[Energy Consumption])</f>
        <v>5.1729024895275338E-2</v>
      </c>
      <c r="P2669" t="str">
        <f>IF(ABS(sensor_data[[#This Row],[z_zcore]])&gt;3, "Outlier", "Normal")</f>
        <v>Normal</v>
      </c>
      <c r="Q2669">
        <f>AVERAGEIF(sensor_data[Unit ID], sensor_data[[#This Row],[Unit ID]], sensor_data[EC])</f>
        <v>17.145000000000003</v>
      </c>
      <c r="R2669">
        <f>IF(ISBLANK(sensor_data[[#This Row],[EC]]), sensor_data[[#This Row],[average]], sensor_data[[#This Row],[EC]])</f>
        <v>25.85</v>
      </c>
      <c r="S2669" t="str">
        <f>IF(sensor_data[[#This Row],[Filled Energy Consumption]]&gt;AVERAGE(sensor_data[Filled Energy Consumption]), "High", "Low")</f>
        <v>High</v>
      </c>
      <c r="T2669" t="s">
        <v>46</v>
      </c>
      <c r="U2669" t="b">
        <v>1</v>
      </c>
      <c r="V2669">
        <v>20</v>
      </c>
      <c r="W2669">
        <v>1</v>
      </c>
      <c r="X2669" t="s">
        <v>19</v>
      </c>
    </row>
    <row r="2670" spans="1:24" x14ac:dyDescent="0.3">
      <c r="A2670" s="1">
        <v>45433.791203703702</v>
      </c>
      <c r="B2670" s="1" t="str">
        <f>TEXT(sensor_data[[#This Row],[Timestamp]], "MMMM")</f>
        <v>May</v>
      </c>
      <c r="C26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70" s="2">
        <f>MONTH(sensor_data[[#This Row],[Timestamp]])</f>
        <v>5</v>
      </c>
      <c r="E2670" s="2">
        <f>DAY(sensor_data[[#This Row],[Timestamp]])</f>
        <v>21</v>
      </c>
      <c r="F2670" t="s">
        <v>135</v>
      </c>
      <c r="H2670">
        <v>68.8</v>
      </c>
      <c r="I2670">
        <v>39.1</v>
      </c>
      <c r="J2670" t="b">
        <v>0</v>
      </c>
      <c r="K2670">
        <v>2</v>
      </c>
      <c r="L2670" t="str">
        <f>IF(sensor_data[[#This Row],[HVAC Setting]]&lt;=2, "Low", IF(sensor_data[[#This Row],[HVAC Setting]]=3, "Normal", "High"))</f>
        <v>Low</v>
      </c>
      <c r="M2670">
        <v>12.1</v>
      </c>
      <c r="N2670">
        <v>12.1</v>
      </c>
      <c r="O2670">
        <f>(sensor_data[[#This Row],[Energy Consumption]]-AVERAGE(sensor_data[Energy Consumption]))/_xlfn.STDEV.P(sensor_data[Energy Consumption])</f>
        <v>-0.10816034778989814</v>
      </c>
      <c r="P2670" t="str">
        <f>IF(ABS(sensor_data[[#This Row],[z_zcore]])&gt;3, "Outlier", "Normal")</f>
        <v>Normal</v>
      </c>
      <c r="Q2670">
        <f>AVERAGEIF(sensor_data[Unit ID], sensor_data[[#This Row],[Unit ID]], sensor_data[EC])</f>
        <v>17.145000000000003</v>
      </c>
      <c r="R2670">
        <f>IF(ISBLANK(sensor_data[[#This Row],[EC]]), sensor_data[[#This Row],[average]], sensor_data[[#This Row],[EC]])</f>
        <v>12.1</v>
      </c>
      <c r="S2670" t="str">
        <f>IF(sensor_data[[#This Row],[Filled Energy Consumption]]&gt;AVERAGE(sensor_data[Filled Energy Consumption]), "High", "Low")</f>
        <v>Low</v>
      </c>
      <c r="T2670" t="s">
        <v>340</v>
      </c>
      <c r="U2670" t="b">
        <v>0</v>
      </c>
      <c r="V2670">
        <v>3</v>
      </c>
      <c r="W2670">
        <v>0</v>
      </c>
      <c r="X2670" t="s">
        <v>17</v>
      </c>
    </row>
    <row r="2671" spans="1:24" x14ac:dyDescent="0.3">
      <c r="A2671" s="1">
        <v>45385.706458333334</v>
      </c>
      <c r="B2671" s="1" t="str">
        <f>TEXT(sensor_data[[#This Row],[Timestamp]], "MMMM")</f>
        <v>April</v>
      </c>
      <c r="C26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71" s="2">
        <f>MONTH(sensor_data[[#This Row],[Timestamp]])</f>
        <v>4</v>
      </c>
      <c r="E2671" s="2">
        <f>DAY(sensor_data[[#This Row],[Timestamp]])</f>
        <v>3</v>
      </c>
      <c r="F2671" t="s">
        <v>135</v>
      </c>
      <c r="H2671">
        <v>67.8</v>
      </c>
      <c r="I2671">
        <v>31.9</v>
      </c>
      <c r="J2671" t="b">
        <v>0</v>
      </c>
      <c r="K2671">
        <v>3</v>
      </c>
      <c r="L2671" t="str">
        <f>IF(sensor_data[[#This Row],[HVAC Setting]]&lt;=2, "Low", IF(sensor_data[[#This Row],[HVAC Setting]]=3, "Normal", "High"))</f>
        <v>Normal</v>
      </c>
      <c r="M2671">
        <v>15</v>
      </c>
      <c r="N2671">
        <v>15</v>
      </c>
      <c r="O2671">
        <f>(sensor_data[[#This Row],[Energy Consumption]]-AVERAGE(sensor_data[Energy Consumption]))/_xlfn.STDEV.P(sensor_data[Energy Consumption])</f>
        <v>-7.4438225550843368E-2</v>
      </c>
      <c r="P2671" t="str">
        <f>IF(ABS(sensor_data[[#This Row],[z_zcore]])&gt;3, "Outlier", "Normal")</f>
        <v>Normal</v>
      </c>
      <c r="Q2671">
        <f>AVERAGEIF(sensor_data[Unit ID], sensor_data[[#This Row],[Unit ID]], sensor_data[EC])</f>
        <v>17.145000000000003</v>
      </c>
      <c r="R2671">
        <f>IF(ISBLANK(sensor_data[[#This Row],[EC]]), sensor_data[[#This Row],[average]], sensor_data[[#This Row],[EC]])</f>
        <v>15</v>
      </c>
      <c r="S2671" t="str">
        <f>IF(sensor_data[[#This Row],[Filled Energy Consumption]]&gt;AVERAGE(sensor_data[Filled Energy Consumption]), "High", "Low")</f>
        <v>Low</v>
      </c>
      <c r="T2671" t="s">
        <v>563</v>
      </c>
      <c r="U2671" t="b">
        <v>0</v>
      </c>
      <c r="V2671">
        <v>19</v>
      </c>
      <c r="W2671">
        <v>0</v>
      </c>
      <c r="X2671" t="s">
        <v>17</v>
      </c>
    </row>
    <row r="2672" spans="1:24" x14ac:dyDescent="0.3">
      <c r="A2672" s="1">
        <v>45319.633136574077</v>
      </c>
      <c r="B2672" s="1" t="str">
        <f>TEXT(sensor_data[[#This Row],[Timestamp]], "MMMM")</f>
        <v>January</v>
      </c>
      <c r="C26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72" s="2">
        <f>MONTH(sensor_data[[#This Row],[Timestamp]])</f>
        <v>1</v>
      </c>
      <c r="E2672" s="2">
        <f>DAY(sensor_data[[#This Row],[Timestamp]])</f>
        <v>28</v>
      </c>
      <c r="F2672" t="s">
        <v>135</v>
      </c>
      <c r="H2672">
        <v>46.8</v>
      </c>
      <c r="I2672">
        <v>30.3</v>
      </c>
      <c r="J2672" t="b">
        <v>1</v>
      </c>
      <c r="K2672">
        <v>3.5</v>
      </c>
      <c r="L2672" t="str">
        <f>IF(sensor_data[[#This Row],[HVAC Setting]]&lt;=2, "Low", IF(sensor_data[[#This Row],[HVAC Setting]]=3, "Normal", "High"))</f>
        <v>High</v>
      </c>
      <c r="M2672">
        <v>22.73</v>
      </c>
      <c r="N2672">
        <v>22.73</v>
      </c>
      <c r="O2672">
        <f>(sensor_data[[#This Row],[Energy Consumption]]-AVERAGE(sensor_data[Energy Consumption]))/_xlfn.STDEV.P(sensor_data[Energy Consumption])</f>
        <v>1.5448672693257785E-2</v>
      </c>
      <c r="P2672" t="str">
        <f>IF(ABS(sensor_data[[#This Row],[z_zcore]])&gt;3, "Outlier", "Normal")</f>
        <v>Normal</v>
      </c>
      <c r="Q2672">
        <f>AVERAGEIF(sensor_data[Unit ID], sensor_data[[#This Row],[Unit ID]], sensor_data[EC])</f>
        <v>17.145000000000003</v>
      </c>
      <c r="R2672">
        <f>IF(ISBLANK(sensor_data[[#This Row],[EC]]), sensor_data[[#This Row],[average]], sensor_data[[#This Row],[EC]])</f>
        <v>22.73</v>
      </c>
      <c r="S2672" t="str">
        <f>IF(sensor_data[[#This Row],[Filled Energy Consumption]]&gt;AVERAGE(sensor_data[Filled Energy Consumption]), "High", "Low")</f>
        <v>High</v>
      </c>
      <c r="T2672" t="s">
        <v>497</v>
      </c>
      <c r="U2672" t="b">
        <v>1</v>
      </c>
      <c r="V2672">
        <v>24</v>
      </c>
      <c r="W2672">
        <v>1</v>
      </c>
      <c r="X2672" t="s">
        <v>19</v>
      </c>
    </row>
    <row r="2673" spans="1:24" x14ac:dyDescent="0.3">
      <c r="A2673" s="1">
        <v>45603.549849537034</v>
      </c>
      <c r="B2673" s="1" t="str">
        <f>TEXT(sensor_data[[#This Row],[Timestamp]], "MMMM")</f>
        <v>November</v>
      </c>
      <c r="C26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73" s="2">
        <f>MONTH(sensor_data[[#This Row],[Timestamp]])</f>
        <v>11</v>
      </c>
      <c r="E2673" s="2">
        <f>DAY(sensor_data[[#This Row],[Timestamp]])</f>
        <v>7</v>
      </c>
      <c r="F2673" t="s">
        <v>135</v>
      </c>
      <c r="H2673">
        <v>65.8</v>
      </c>
      <c r="I2673">
        <v>55.4</v>
      </c>
      <c r="J2673" t="b">
        <v>1</v>
      </c>
      <c r="K2673">
        <v>3</v>
      </c>
      <c r="L2673" t="str">
        <f>IF(sensor_data[[#This Row],[HVAC Setting]]&lt;=2, "Low", IF(sensor_data[[#This Row],[HVAC Setting]]=3, "Normal", "High"))</f>
        <v>Normal</v>
      </c>
      <c r="M2673">
        <v>17.37</v>
      </c>
      <c r="N2673">
        <v>17.37</v>
      </c>
      <c r="O2673">
        <f>(sensor_data[[#This Row],[Energy Consumption]]-AVERAGE(sensor_data[Energy Consumption]))/_xlfn.STDEV.P(sensor_data[Energy Consumption])</f>
        <v>-4.6879111858926188E-2</v>
      </c>
      <c r="P2673" t="str">
        <f>IF(ABS(sensor_data[[#This Row],[z_zcore]])&gt;3, "Outlier", "Normal")</f>
        <v>Normal</v>
      </c>
      <c r="Q2673">
        <f>AVERAGEIF(sensor_data[Unit ID], sensor_data[[#This Row],[Unit ID]], sensor_data[EC])</f>
        <v>17.145000000000003</v>
      </c>
      <c r="R2673">
        <f>IF(ISBLANK(sensor_data[[#This Row],[EC]]), sensor_data[[#This Row],[average]], sensor_data[[#This Row],[EC]])</f>
        <v>17.37</v>
      </c>
      <c r="S2673" t="str">
        <f>IF(sensor_data[[#This Row],[Filled Energy Consumption]]&gt;AVERAGE(sensor_data[Filled Energy Consumption]), "High", "Low")</f>
        <v>Low</v>
      </c>
      <c r="T2673" t="s">
        <v>112</v>
      </c>
      <c r="U2673" t="b">
        <v>1</v>
      </c>
      <c r="V2673">
        <v>2</v>
      </c>
      <c r="W2673">
        <v>0</v>
      </c>
      <c r="X2673" t="s">
        <v>14</v>
      </c>
    </row>
    <row r="2674" spans="1:24" x14ac:dyDescent="0.3">
      <c r="A2674" s="1">
        <v>45403.650243055556</v>
      </c>
      <c r="B2674" s="1" t="str">
        <f>TEXT(sensor_data[[#This Row],[Timestamp]], "MMMM")</f>
        <v>April</v>
      </c>
      <c r="C26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74" s="2">
        <f>MONTH(sensor_data[[#This Row],[Timestamp]])</f>
        <v>4</v>
      </c>
      <c r="E2674" s="2">
        <f>DAY(sensor_data[[#This Row],[Timestamp]])</f>
        <v>21</v>
      </c>
      <c r="F2674" t="s">
        <v>135</v>
      </c>
      <c r="H2674">
        <v>69.7</v>
      </c>
      <c r="I2674">
        <v>35.6</v>
      </c>
      <c r="J2674" t="b">
        <v>1</v>
      </c>
      <c r="K2674">
        <v>4.5</v>
      </c>
      <c r="L2674" t="str">
        <f>IF(sensor_data[[#This Row],[HVAC Setting]]&lt;=2, "Low", IF(sensor_data[[#This Row],[HVAC Setting]]=3, "Normal", "High"))</f>
        <v>High</v>
      </c>
      <c r="M2674">
        <v>26.56</v>
      </c>
      <c r="N2674">
        <v>26.56</v>
      </c>
      <c r="O2674">
        <f>(sensor_data[[#This Row],[Energy Consumption]]-AVERAGE(sensor_data[Energy Consumption]))/_xlfn.STDEV.P(sensor_data[Energy Consumption])</f>
        <v>5.998513068483699E-2</v>
      </c>
      <c r="P2674" t="str">
        <f>IF(ABS(sensor_data[[#This Row],[z_zcore]])&gt;3, "Outlier", "Normal")</f>
        <v>Normal</v>
      </c>
      <c r="Q2674">
        <f>AVERAGEIF(sensor_data[Unit ID], sensor_data[[#This Row],[Unit ID]], sensor_data[EC])</f>
        <v>17.145000000000003</v>
      </c>
      <c r="R2674">
        <f>IF(ISBLANK(sensor_data[[#This Row],[EC]]), sensor_data[[#This Row],[average]], sensor_data[[#This Row],[EC]])</f>
        <v>26.56</v>
      </c>
      <c r="S2674" t="str">
        <f>IF(sensor_data[[#This Row],[Filled Energy Consumption]]&gt;AVERAGE(sensor_data[Filled Energy Consumption]), "High", "Low")</f>
        <v>High</v>
      </c>
      <c r="T2674" t="s">
        <v>369</v>
      </c>
      <c r="U2674" t="b">
        <v>1</v>
      </c>
      <c r="V2674">
        <v>16</v>
      </c>
      <c r="W2674">
        <v>1</v>
      </c>
      <c r="X2674" t="s">
        <v>19</v>
      </c>
    </row>
    <row r="2675" spans="1:24" x14ac:dyDescent="0.3">
      <c r="A2675" s="1">
        <v>45632.639143518521</v>
      </c>
      <c r="B2675" s="1" t="str">
        <f>TEXT(sensor_data[[#This Row],[Timestamp]], "MMMM")</f>
        <v>December</v>
      </c>
      <c r="C26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75" s="2">
        <f>MONTH(sensor_data[[#This Row],[Timestamp]])</f>
        <v>12</v>
      </c>
      <c r="E2675" s="2">
        <f>DAY(sensor_data[[#This Row],[Timestamp]])</f>
        <v>6</v>
      </c>
      <c r="F2675" t="s">
        <v>135</v>
      </c>
      <c r="H2675">
        <v>48.3</v>
      </c>
      <c r="I2675">
        <v>26.4</v>
      </c>
      <c r="J2675" t="b">
        <v>0</v>
      </c>
      <c r="K2675">
        <v>3</v>
      </c>
      <c r="L2675" t="str">
        <f>IF(sensor_data[[#This Row],[HVAC Setting]]&lt;=2, "Low", IF(sensor_data[[#This Row],[HVAC Setting]]=3, "Normal", "High"))</f>
        <v>Normal</v>
      </c>
      <c r="M2675">
        <v>17</v>
      </c>
      <c r="N2675">
        <v>17</v>
      </c>
      <c r="O2675">
        <f>(sensor_data[[#This Row],[Energy Consumption]]-AVERAGE(sensor_data[Energy Consumption]))/_xlfn.STDEV.P(sensor_data[Energy Consumption])</f>
        <v>-5.1181589523909048E-2</v>
      </c>
      <c r="P2675" t="str">
        <f>IF(ABS(sensor_data[[#This Row],[z_zcore]])&gt;3, "Outlier", "Normal")</f>
        <v>Normal</v>
      </c>
      <c r="Q2675">
        <f>AVERAGEIF(sensor_data[Unit ID], sensor_data[[#This Row],[Unit ID]], sensor_data[EC])</f>
        <v>17.145000000000003</v>
      </c>
      <c r="R2675">
        <f>IF(ISBLANK(sensor_data[[#This Row],[EC]]), sensor_data[[#This Row],[average]], sensor_data[[#This Row],[EC]])</f>
        <v>17</v>
      </c>
      <c r="S2675" t="str">
        <f>IF(sensor_data[[#This Row],[Filled Energy Consumption]]&gt;AVERAGE(sensor_data[Filled Energy Consumption]), "High", "Low")</f>
        <v>Low</v>
      </c>
      <c r="T2675" t="s">
        <v>21</v>
      </c>
      <c r="U2675" t="b">
        <v>0</v>
      </c>
      <c r="V2675">
        <v>10</v>
      </c>
      <c r="W2675">
        <v>0</v>
      </c>
      <c r="X2675" t="s">
        <v>14</v>
      </c>
    </row>
    <row r="2676" spans="1:24" x14ac:dyDescent="0.3">
      <c r="A2676" s="1">
        <v>45477.212326388886</v>
      </c>
      <c r="B2676" s="1" t="str">
        <f>TEXT(sensor_data[[#This Row],[Timestamp]], "MMMM")</f>
        <v>July</v>
      </c>
      <c r="C26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76" s="2">
        <f>MONTH(sensor_data[[#This Row],[Timestamp]])</f>
        <v>7</v>
      </c>
      <c r="E2676" s="2">
        <f>DAY(sensor_data[[#This Row],[Timestamp]])</f>
        <v>4</v>
      </c>
      <c r="F2676" t="s">
        <v>135</v>
      </c>
      <c r="H2676">
        <v>80.900000000000006</v>
      </c>
      <c r="I2676">
        <v>66.5</v>
      </c>
      <c r="J2676" t="b">
        <v>0</v>
      </c>
      <c r="K2676">
        <v>1.5</v>
      </c>
      <c r="L2676" t="str">
        <f>IF(sensor_data[[#This Row],[HVAC Setting]]&lt;=2, "Low", IF(sensor_data[[#This Row],[HVAC Setting]]=3, "Normal", "High"))</f>
        <v>Low</v>
      </c>
      <c r="M2676">
        <v>7.88</v>
      </c>
      <c r="N2676">
        <v>7.88</v>
      </c>
      <c r="O2676">
        <f>(sensor_data[[#This Row],[Energy Consumption]]-AVERAGE(sensor_data[Energy Consumption]))/_xlfn.STDEV.P(sensor_data[Energy Consumption])</f>
        <v>-0.15723184980672958</v>
      </c>
      <c r="P2676" t="str">
        <f>IF(ABS(sensor_data[[#This Row],[z_zcore]])&gt;3, "Outlier", "Normal")</f>
        <v>Normal</v>
      </c>
      <c r="Q2676">
        <f>AVERAGEIF(sensor_data[Unit ID], sensor_data[[#This Row],[Unit ID]], sensor_data[EC])</f>
        <v>17.145000000000003</v>
      </c>
      <c r="R2676">
        <f>IF(ISBLANK(sensor_data[[#This Row],[EC]]), sensor_data[[#This Row],[average]], sensor_data[[#This Row],[EC]])</f>
        <v>7.88</v>
      </c>
      <c r="S2676" t="str">
        <f>IF(sensor_data[[#This Row],[Filled Energy Consumption]]&gt;AVERAGE(sensor_data[Filled Energy Consumption]), "High", "Low")</f>
        <v>Low</v>
      </c>
      <c r="T2676" t="s">
        <v>259</v>
      </c>
      <c r="U2676" t="b">
        <v>0</v>
      </c>
      <c r="V2676">
        <v>5</v>
      </c>
      <c r="W2676">
        <v>0</v>
      </c>
      <c r="X2676" t="s">
        <v>17</v>
      </c>
    </row>
    <row r="2677" spans="1:24" x14ac:dyDescent="0.3">
      <c r="A2677" s="1">
        <v>45641.497557870367</v>
      </c>
      <c r="B2677" s="1" t="str">
        <f>TEXT(sensor_data[[#This Row],[Timestamp]], "MMMM")</f>
        <v>December</v>
      </c>
      <c r="C26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77" s="2">
        <f>MONTH(sensor_data[[#This Row],[Timestamp]])</f>
        <v>12</v>
      </c>
      <c r="E2677" s="2">
        <f>DAY(sensor_data[[#This Row],[Timestamp]])</f>
        <v>15</v>
      </c>
      <c r="F2677" t="s">
        <v>135</v>
      </c>
      <c r="H2677">
        <v>52.6</v>
      </c>
      <c r="I2677">
        <v>38.200000000000003</v>
      </c>
      <c r="J2677" t="b">
        <v>0</v>
      </c>
      <c r="K2677">
        <v>3.5</v>
      </c>
      <c r="L2677" t="str">
        <f>IF(sensor_data[[#This Row],[HVAC Setting]]&lt;=2, "Low", IF(sensor_data[[#This Row],[HVAC Setting]]=3, "Normal", "High"))</f>
        <v>High</v>
      </c>
      <c r="M2677">
        <v>18.38</v>
      </c>
      <c r="N2677">
        <v>18.38</v>
      </c>
      <c r="O2677">
        <f>(sensor_data[[#This Row],[Energy Consumption]]-AVERAGE(sensor_data[Energy Consumption]))/_xlfn.STDEV.P(sensor_data[Energy Consumption])</f>
        <v>-3.513451066532438E-2</v>
      </c>
      <c r="P2677" t="str">
        <f>IF(ABS(sensor_data[[#This Row],[z_zcore]])&gt;3, "Outlier", "Normal")</f>
        <v>Normal</v>
      </c>
      <c r="Q2677">
        <f>AVERAGEIF(sensor_data[Unit ID], sensor_data[[#This Row],[Unit ID]], sensor_data[EC])</f>
        <v>17.145000000000003</v>
      </c>
      <c r="R2677">
        <f>IF(ISBLANK(sensor_data[[#This Row],[EC]]), sensor_data[[#This Row],[average]], sensor_data[[#This Row],[EC]])</f>
        <v>18.38</v>
      </c>
      <c r="S2677" t="str">
        <f>IF(sensor_data[[#This Row],[Filled Energy Consumption]]&gt;AVERAGE(sensor_data[Filled Energy Consumption]), "High", "Low")</f>
        <v>High</v>
      </c>
      <c r="T2677" t="s">
        <v>268</v>
      </c>
      <c r="U2677" t="b">
        <v>0</v>
      </c>
      <c r="V2677">
        <v>23</v>
      </c>
      <c r="W2677">
        <v>0</v>
      </c>
      <c r="X2677" t="s">
        <v>17</v>
      </c>
    </row>
    <row r="2678" spans="1:24" x14ac:dyDescent="0.3">
      <c r="A2678" s="1">
        <v>45540.396226851852</v>
      </c>
      <c r="B2678" s="1" t="str">
        <f>TEXT(sensor_data[[#This Row],[Timestamp]], "MMMM")</f>
        <v>September</v>
      </c>
      <c r="C26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78" s="2">
        <f>MONTH(sensor_data[[#This Row],[Timestamp]])</f>
        <v>9</v>
      </c>
      <c r="E2678" s="2">
        <f>DAY(sensor_data[[#This Row],[Timestamp]])</f>
        <v>5</v>
      </c>
      <c r="F2678" t="s">
        <v>135</v>
      </c>
      <c r="H2678">
        <v>72.2</v>
      </c>
      <c r="I2678">
        <v>38</v>
      </c>
      <c r="J2678" t="b">
        <v>1</v>
      </c>
      <c r="K2678">
        <v>4</v>
      </c>
      <c r="L2678" t="str">
        <f>IF(sensor_data[[#This Row],[HVAC Setting]]&lt;=2, "Low", IF(sensor_data[[#This Row],[HVAC Setting]]=3, "Normal", "High"))</f>
        <v>High</v>
      </c>
      <c r="M2678">
        <v>22.69</v>
      </c>
      <c r="N2678">
        <v>22.69</v>
      </c>
      <c r="O2678">
        <f>(sensor_data[[#This Row],[Energy Consumption]]-AVERAGE(sensor_data[Energy Consumption]))/_xlfn.STDEV.P(sensor_data[Energy Consumption])</f>
        <v>1.4983539972719107E-2</v>
      </c>
      <c r="P2678" t="str">
        <f>IF(ABS(sensor_data[[#This Row],[z_zcore]])&gt;3, "Outlier", "Normal")</f>
        <v>Normal</v>
      </c>
      <c r="Q2678">
        <f>AVERAGEIF(sensor_data[Unit ID], sensor_data[[#This Row],[Unit ID]], sensor_data[EC])</f>
        <v>17.145000000000003</v>
      </c>
      <c r="R2678">
        <f>IF(ISBLANK(sensor_data[[#This Row],[EC]]), sensor_data[[#This Row],[average]], sensor_data[[#This Row],[EC]])</f>
        <v>22.69</v>
      </c>
      <c r="S2678" t="str">
        <f>IF(sensor_data[[#This Row],[Filled Energy Consumption]]&gt;AVERAGE(sensor_data[Filled Energy Consumption]), "High", "Low")</f>
        <v>High</v>
      </c>
      <c r="T2678" t="s">
        <v>246</v>
      </c>
      <c r="U2678" t="b">
        <v>1</v>
      </c>
      <c r="V2678">
        <v>8</v>
      </c>
      <c r="W2678">
        <v>0</v>
      </c>
      <c r="X2678" t="s">
        <v>19</v>
      </c>
    </row>
    <row r="2679" spans="1:24" x14ac:dyDescent="0.3">
      <c r="A2679" s="1">
        <v>45614.440057870372</v>
      </c>
      <c r="B2679" s="1" t="str">
        <f>TEXT(sensor_data[[#This Row],[Timestamp]], "MMMM")</f>
        <v>November</v>
      </c>
      <c r="C26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79" s="2">
        <f>MONTH(sensor_data[[#This Row],[Timestamp]])</f>
        <v>11</v>
      </c>
      <c r="E2679" s="2">
        <f>DAY(sensor_data[[#This Row],[Timestamp]])</f>
        <v>18</v>
      </c>
      <c r="F2679" t="s">
        <v>135</v>
      </c>
      <c r="H2679">
        <v>72.3</v>
      </c>
      <c r="I2679">
        <v>53.5</v>
      </c>
      <c r="J2679" t="b">
        <v>0</v>
      </c>
      <c r="K2679">
        <v>2</v>
      </c>
      <c r="L2679" t="str">
        <f>IF(sensor_data[[#This Row],[HVAC Setting]]&lt;=2, "Low", IF(sensor_data[[#This Row],[HVAC Setting]]=3, "Normal", "High"))</f>
        <v>Low</v>
      </c>
      <c r="M2679">
        <v>10</v>
      </c>
      <c r="N2679">
        <v>10</v>
      </c>
      <c r="O2679">
        <f>(sensor_data[[#This Row],[Energy Consumption]]-AVERAGE(sensor_data[Energy Consumption]))/_xlfn.STDEV.P(sensor_data[Energy Consumption])</f>
        <v>-0.13257981561817916</v>
      </c>
      <c r="P2679" t="str">
        <f>IF(ABS(sensor_data[[#This Row],[z_zcore]])&gt;3, "Outlier", "Normal")</f>
        <v>Normal</v>
      </c>
      <c r="Q2679">
        <f>AVERAGEIF(sensor_data[Unit ID], sensor_data[[#This Row],[Unit ID]], sensor_data[EC])</f>
        <v>17.145000000000003</v>
      </c>
      <c r="R2679">
        <f>IF(ISBLANK(sensor_data[[#This Row],[EC]]), sensor_data[[#This Row],[average]], sensor_data[[#This Row],[EC]])</f>
        <v>10</v>
      </c>
      <c r="S2679" t="str">
        <f>IF(sensor_data[[#This Row],[Filled Energy Consumption]]&gt;AVERAGE(sensor_data[Filled Energy Consumption]), "High", "Low")</f>
        <v>Low</v>
      </c>
      <c r="T2679" t="s">
        <v>230</v>
      </c>
      <c r="U2679" t="b">
        <v>0</v>
      </c>
      <c r="V2679">
        <v>7</v>
      </c>
      <c r="W2679">
        <v>0</v>
      </c>
      <c r="X2679" t="s">
        <v>17</v>
      </c>
    </row>
    <row r="2680" spans="1:24" x14ac:dyDescent="0.3">
      <c r="A2680" s="1">
        <v>45587.699270833335</v>
      </c>
      <c r="B2680" s="1" t="str">
        <f>TEXT(sensor_data[[#This Row],[Timestamp]], "MMMM")</f>
        <v>October</v>
      </c>
      <c r="C26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80" s="2">
        <f>MONTH(sensor_data[[#This Row],[Timestamp]])</f>
        <v>10</v>
      </c>
      <c r="E2680" s="2">
        <f>DAY(sensor_data[[#This Row],[Timestamp]])</f>
        <v>22</v>
      </c>
      <c r="F2680" t="s">
        <v>135</v>
      </c>
      <c r="H2680">
        <v>74.2</v>
      </c>
      <c r="I2680">
        <v>46</v>
      </c>
      <c r="J2680" t="b">
        <v>1</v>
      </c>
      <c r="K2680">
        <v>2</v>
      </c>
      <c r="L2680" t="str">
        <f>IF(sensor_data[[#This Row],[HVAC Setting]]&lt;=2, "Low", IF(sensor_data[[#This Row],[HVAC Setting]]=3, "Normal", "High"))</f>
        <v>Low</v>
      </c>
      <c r="M2680">
        <v>12.76</v>
      </c>
      <c r="N2680">
        <v>12.76</v>
      </c>
      <c r="O2680">
        <f>(sensor_data[[#This Row],[Energy Consumption]]-AVERAGE(sensor_data[Energy Consumption]))/_xlfn.STDEV.P(sensor_data[Energy Consumption])</f>
        <v>-0.10048565790100981</v>
      </c>
      <c r="P2680" t="str">
        <f>IF(ABS(sensor_data[[#This Row],[z_zcore]])&gt;3, "Outlier", "Normal")</f>
        <v>Normal</v>
      </c>
      <c r="Q2680">
        <f>AVERAGEIF(sensor_data[Unit ID], sensor_data[[#This Row],[Unit ID]], sensor_data[EC])</f>
        <v>17.145000000000003</v>
      </c>
      <c r="R2680">
        <f>IF(ISBLANK(sensor_data[[#This Row],[EC]]), sensor_data[[#This Row],[average]], sensor_data[[#This Row],[EC]])</f>
        <v>12.76</v>
      </c>
      <c r="S2680" t="str">
        <f>IF(sensor_data[[#This Row],[Filled Energy Consumption]]&gt;AVERAGE(sensor_data[Filled Energy Consumption]), "High", "Low")</f>
        <v>Low</v>
      </c>
      <c r="T2680" t="s">
        <v>157</v>
      </c>
      <c r="U2680" t="b">
        <v>1</v>
      </c>
      <c r="V2680">
        <v>1</v>
      </c>
      <c r="W2680">
        <v>1</v>
      </c>
      <c r="X2680" t="s">
        <v>14</v>
      </c>
    </row>
    <row r="2681" spans="1:24" x14ac:dyDescent="0.3">
      <c r="A2681" s="1">
        <v>45347.91615740741</v>
      </c>
      <c r="B2681" s="1" t="str">
        <f>TEXT(sensor_data[[#This Row],[Timestamp]], "MMMM")</f>
        <v>February</v>
      </c>
      <c r="C26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81" s="2">
        <f>MONTH(sensor_data[[#This Row],[Timestamp]])</f>
        <v>2</v>
      </c>
      <c r="E2681" s="2">
        <f>DAY(sensor_data[[#This Row],[Timestamp]])</f>
        <v>25</v>
      </c>
      <c r="F2681" t="s">
        <v>135</v>
      </c>
      <c r="H2681">
        <v>58.1</v>
      </c>
      <c r="I2681">
        <v>31.7</v>
      </c>
      <c r="J2681" t="b">
        <v>1</v>
      </c>
      <c r="K2681">
        <v>4.5</v>
      </c>
      <c r="L2681" t="str">
        <f>IF(sensor_data[[#This Row],[HVAC Setting]]&lt;=2, "Low", IF(sensor_data[[#This Row],[HVAC Setting]]=3, "Normal", "High"))</f>
        <v>High</v>
      </c>
      <c r="M2681">
        <v>26.57</v>
      </c>
      <c r="N2681">
        <v>26.57</v>
      </c>
      <c r="O2681">
        <f>(sensor_data[[#This Row],[Energy Consumption]]-AVERAGE(sensor_data[Energy Consumption]))/_xlfn.STDEV.P(sensor_data[Energy Consumption])</f>
        <v>6.0101413864971677E-2</v>
      </c>
      <c r="P2681" t="str">
        <f>IF(ABS(sensor_data[[#This Row],[z_zcore]])&gt;3, "Outlier", "Normal")</f>
        <v>Normal</v>
      </c>
      <c r="Q2681">
        <f>AVERAGEIF(sensor_data[Unit ID], sensor_data[[#This Row],[Unit ID]], sensor_data[EC])</f>
        <v>17.145000000000003</v>
      </c>
      <c r="R2681">
        <f>IF(ISBLANK(sensor_data[[#This Row],[EC]]), sensor_data[[#This Row],[average]], sensor_data[[#This Row],[EC]])</f>
        <v>26.57</v>
      </c>
      <c r="S2681" t="str">
        <f>IF(sensor_data[[#This Row],[Filled Energy Consumption]]&gt;AVERAGE(sensor_data[Filled Energy Consumption]), "High", "Low")</f>
        <v>High</v>
      </c>
      <c r="T2681" t="s">
        <v>77</v>
      </c>
      <c r="U2681" t="b">
        <v>1</v>
      </c>
      <c r="V2681">
        <v>8</v>
      </c>
      <c r="W2681">
        <v>1</v>
      </c>
      <c r="X2681" t="s">
        <v>14</v>
      </c>
    </row>
    <row r="2682" spans="1:24" x14ac:dyDescent="0.3">
      <c r="A2682" s="1">
        <v>45556.736527777779</v>
      </c>
      <c r="B2682" s="1" t="str">
        <f>TEXT(sensor_data[[#This Row],[Timestamp]], "MMMM")</f>
        <v>September</v>
      </c>
      <c r="C26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682" s="2">
        <f>MONTH(sensor_data[[#This Row],[Timestamp]])</f>
        <v>9</v>
      </c>
      <c r="E2682" s="2">
        <f>DAY(sensor_data[[#This Row],[Timestamp]])</f>
        <v>21</v>
      </c>
      <c r="F2682" t="s">
        <v>625</v>
      </c>
      <c r="H2682">
        <v>76.900000000000006</v>
      </c>
      <c r="I2682">
        <v>37</v>
      </c>
      <c r="J2682" t="b">
        <v>1</v>
      </c>
      <c r="K2682">
        <v>4.5</v>
      </c>
      <c r="L2682" t="str">
        <f>IF(sensor_data[[#This Row],[HVAC Setting]]&lt;=2, "Low", IF(sensor_data[[#This Row],[HVAC Setting]]=3, "Normal", "High"))</f>
        <v>High</v>
      </c>
      <c r="M2682">
        <v>28.99</v>
      </c>
      <c r="N2682">
        <v>28.99</v>
      </c>
      <c r="O2682">
        <f>(sensor_data[[#This Row],[Energy Consumption]]-AVERAGE(sensor_data[Energy Consumption]))/_xlfn.STDEV.P(sensor_data[Energy Consumption])</f>
        <v>8.8241943457562186E-2</v>
      </c>
      <c r="P2682" t="str">
        <f>IF(ABS(sensor_data[[#This Row],[z_zcore]])&gt;3, "Outlier", "Normal")</f>
        <v>Normal</v>
      </c>
      <c r="Q2682">
        <f>AVERAGEIF(sensor_data[Unit ID], sensor_data[[#This Row],[Unit ID]], sensor_data[EC])</f>
        <v>17.049428571428571</v>
      </c>
      <c r="R2682">
        <f>IF(ISBLANK(sensor_data[[#This Row],[EC]]), sensor_data[[#This Row],[average]], sensor_data[[#This Row],[EC]])</f>
        <v>28.99</v>
      </c>
      <c r="S2682" t="str">
        <f>IF(sensor_data[[#This Row],[Filled Energy Consumption]]&gt;AVERAGE(sensor_data[Filled Energy Consumption]), "High", "Low")</f>
        <v>High</v>
      </c>
      <c r="T2682" t="s">
        <v>181</v>
      </c>
      <c r="U2682" t="b">
        <v>1</v>
      </c>
      <c r="V2682">
        <v>6</v>
      </c>
      <c r="W2682">
        <v>1</v>
      </c>
      <c r="X2682" t="s">
        <v>17</v>
      </c>
    </row>
    <row r="2683" spans="1:24" x14ac:dyDescent="0.3">
      <c r="A2683" s="1">
        <v>45320.060474537036</v>
      </c>
      <c r="B2683" s="1" t="str">
        <f>TEXT(sensor_data[[#This Row],[Timestamp]], "MMMM")</f>
        <v>January</v>
      </c>
      <c r="C26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83" s="2">
        <f>MONTH(sensor_data[[#This Row],[Timestamp]])</f>
        <v>1</v>
      </c>
      <c r="E2683" s="2">
        <f>DAY(sensor_data[[#This Row],[Timestamp]])</f>
        <v>29</v>
      </c>
      <c r="F2683" t="s">
        <v>625</v>
      </c>
      <c r="H2683">
        <v>43.6</v>
      </c>
      <c r="I2683">
        <v>39.1</v>
      </c>
      <c r="J2683" t="b">
        <v>0</v>
      </c>
      <c r="K2683">
        <v>1</v>
      </c>
      <c r="L2683" t="str">
        <f>IF(sensor_data[[#This Row],[HVAC Setting]]&lt;=2, "Low", IF(sensor_data[[#This Row],[HVAC Setting]]=3, "Normal", "High"))</f>
        <v>Low</v>
      </c>
      <c r="M2683">
        <v>8</v>
      </c>
      <c r="N2683">
        <v>8</v>
      </c>
      <c r="O2683">
        <f>(sensor_data[[#This Row],[Energy Consumption]]-AVERAGE(sensor_data[Energy Consumption]))/_xlfn.STDEV.P(sensor_data[Energy Consumption])</f>
        <v>-0.15583645164511351</v>
      </c>
      <c r="P2683" t="str">
        <f>IF(ABS(sensor_data[[#This Row],[z_zcore]])&gt;3, "Outlier", "Normal")</f>
        <v>Normal</v>
      </c>
      <c r="Q2683">
        <f>AVERAGEIF(sensor_data[Unit ID], sensor_data[[#This Row],[Unit ID]], sensor_data[EC])</f>
        <v>17.049428571428571</v>
      </c>
      <c r="R2683">
        <f>IF(ISBLANK(sensor_data[[#This Row],[EC]]), sensor_data[[#This Row],[average]], sensor_data[[#This Row],[EC]])</f>
        <v>8</v>
      </c>
      <c r="S2683" t="str">
        <f>IF(sensor_data[[#This Row],[Filled Energy Consumption]]&gt;AVERAGE(sensor_data[Filled Energy Consumption]), "High", "Low")</f>
        <v>Low</v>
      </c>
      <c r="T2683" t="s">
        <v>86</v>
      </c>
      <c r="U2683" t="b">
        <v>0</v>
      </c>
      <c r="V2683">
        <v>22</v>
      </c>
      <c r="W2683">
        <v>1</v>
      </c>
      <c r="X2683" t="s">
        <v>17</v>
      </c>
    </row>
    <row r="2684" spans="1:24" x14ac:dyDescent="0.3">
      <c r="A2684" s="1">
        <v>45573.947604166664</v>
      </c>
      <c r="B2684" s="1" t="str">
        <f>TEXT(sensor_data[[#This Row],[Timestamp]], "MMMM")</f>
        <v>October</v>
      </c>
      <c r="C26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84" s="2">
        <f>MONTH(sensor_data[[#This Row],[Timestamp]])</f>
        <v>10</v>
      </c>
      <c r="E2684" s="2">
        <f>DAY(sensor_data[[#This Row],[Timestamp]])</f>
        <v>8</v>
      </c>
      <c r="F2684" t="s">
        <v>625</v>
      </c>
      <c r="H2684">
        <v>70.7</v>
      </c>
      <c r="I2684">
        <v>53.2</v>
      </c>
      <c r="J2684" t="b">
        <v>0</v>
      </c>
      <c r="K2684">
        <v>2</v>
      </c>
      <c r="L2684" t="str">
        <f>IF(sensor_data[[#This Row],[HVAC Setting]]&lt;=2, "Low", IF(sensor_data[[#This Row],[HVAC Setting]]=3, "Normal", "High"))</f>
        <v>Low</v>
      </c>
      <c r="O2684">
        <f>(sensor_data[[#This Row],[Energy Consumption]]-AVERAGE(sensor_data[Energy Consumption]))/_xlfn.STDEV.P(sensor_data[Energy Consumption])</f>
        <v>-0.24886299575285079</v>
      </c>
      <c r="P2684" t="str">
        <f>IF(ABS(sensor_data[[#This Row],[z_zcore]])&gt;3, "Outlier", "Normal")</f>
        <v>Normal</v>
      </c>
      <c r="Q2684">
        <f>AVERAGEIF(sensor_data[Unit ID], sensor_data[[#This Row],[Unit ID]], sensor_data[EC])</f>
        <v>17.049428571428571</v>
      </c>
      <c r="R2684">
        <f>IF(ISBLANK(sensor_data[[#This Row],[EC]]), sensor_data[[#This Row],[average]], sensor_data[[#This Row],[EC]])</f>
        <v>17.049428571428571</v>
      </c>
      <c r="S2684" t="str">
        <f>IF(sensor_data[[#This Row],[Filled Energy Consumption]]&gt;AVERAGE(sensor_data[Filled Energy Consumption]), "High", "Low")</f>
        <v>Low</v>
      </c>
      <c r="T2684" t="s">
        <v>488</v>
      </c>
      <c r="U2684" t="b">
        <v>0</v>
      </c>
      <c r="V2684">
        <v>18</v>
      </c>
      <c r="W2684">
        <v>0</v>
      </c>
      <c r="X2684" t="s">
        <v>19</v>
      </c>
    </row>
    <row r="2685" spans="1:24" x14ac:dyDescent="0.3">
      <c r="A2685" s="1">
        <v>45602.650451388887</v>
      </c>
      <c r="B2685" s="1" t="str">
        <f>TEXT(sensor_data[[#This Row],[Timestamp]], "MMMM")</f>
        <v>November</v>
      </c>
      <c r="C26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85" s="2">
        <f>MONTH(sensor_data[[#This Row],[Timestamp]])</f>
        <v>11</v>
      </c>
      <c r="E2685" s="2">
        <f>DAY(sensor_data[[#This Row],[Timestamp]])</f>
        <v>6</v>
      </c>
      <c r="F2685" t="s">
        <v>625</v>
      </c>
      <c r="H2685">
        <v>73.400000000000006</v>
      </c>
      <c r="I2685">
        <v>51</v>
      </c>
      <c r="J2685" t="b">
        <v>0</v>
      </c>
      <c r="K2685">
        <v>2</v>
      </c>
      <c r="L2685" t="str">
        <f>IF(sensor_data[[#This Row],[HVAC Setting]]&lt;=2, "Low", IF(sensor_data[[#This Row],[HVAC Setting]]=3, "Normal", "High"))</f>
        <v>Low</v>
      </c>
      <c r="M2685">
        <v>10</v>
      </c>
      <c r="N2685">
        <v>10</v>
      </c>
      <c r="O2685">
        <f>(sensor_data[[#This Row],[Energy Consumption]]-AVERAGE(sensor_data[Energy Consumption]))/_xlfn.STDEV.P(sensor_data[Energy Consumption])</f>
        <v>-0.13257981561817916</v>
      </c>
      <c r="P2685" t="str">
        <f>IF(ABS(sensor_data[[#This Row],[z_zcore]])&gt;3, "Outlier", "Normal")</f>
        <v>Normal</v>
      </c>
      <c r="Q2685">
        <f>AVERAGEIF(sensor_data[Unit ID], sensor_data[[#This Row],[Unit ID]], sensor_data[EC])</f>
        <v>17.049428571428571</v>
      </c>
      <c r="R2685">
        <f>IF(ISBLANK(sensor_data[[#This Row],[EC]]), sensor_data[[#This Row],[average]], sensor_data[[#This Row],[EC]])</f>
        <v>10</v>
      </c>
      <c r="S2685" t="str">
        <f>IF(sensor_data[[#This Row],[Filled Energy Consumption]]&gt;AVERAGE(sensor_data[Filled Energy Consumption]), "High", "Low")</f>
        <v>Low</v>
      </c>
      <c r="T2685" t="s">
        <v>157</v>
      </c>
      <c r="U2685" t="b">
        <v>0</v>
      </c>
      <c r="V2685">
        <v>18</v>
      </c>
      <c r="W2685">
        <v>1</v>
      </c>
      <c r="X2685" t="s">
        <v>19</v>
      </c>
    </row>
    <row r="2686" spans="1:24" x14ac:dyDescent="0.3">
      <c r="A2686" s="1">
        <v>45591.299733796295</v>
      </c>
      <c r="B2686" s="1" t="str">
        <f>TEXT(sensor_data[[#This Row],[Timestamp]], "MMMM")</f>
        <v>October</v>
      </c>
      <c r="C26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86" s="2">
        <f>MONTH(sensor_data[[#This Row],[Timestamp]])</f>
        <v>10</v>
      </c>
      <c r="E2686" s="2">
        <f>DAY(sensor_data[[#This Row],[Timestamp]])</f>
        <v>26</v>
      </c>
      <c r="F2686" t="s">
        <v>625</v>
      </c>
      <c r="H2686">
        <v>64.3</v>
      </c>
      <c r="I2686">
        <v>50.6</v>
      </c>
      <c r="J2686" t="b">
        <v>1</v>
      </c>
      <c r="K2686">
        <v>3.5</v>
      </c>
      <c r="L2686" t="str">
        <f>IF(sensor_data[[#This Row],[HVAC Setting]]&lt;=2, "Low", IF(sensor_data[[#This Row],[HVAC Setting]]=3, "Normal", "High"))</f>
        <v>High</v>
      </c>
      <c r="M2686">
        <v>19.43</v>
      </c>
      <c r="N2686">
        <v>19.43</v>
      </c>
      <c r="O2686">
        <f>(sensor_data[[#This Row],[Energy Consumption]]-AVERAGE(sensor_data[Energy Consumption]))/_xlfn.STDEV.P(sensor_data[Energy Consumption])</f>
        <v>-2.2924776751183856E-2</v>
      </c>
      <c r="P2686" t="str">
        <f>IF(ABS(sensor_data[[#This Row],[z_zcore]])&gt;3, "Outlier", "Normal")</f>
        <v>Normal</v>
      </c>
      <c r="Q2686">
        <f>AVERAGEIF(sensor_data[Unit ID], sensor_data[[#This Row],[Unit ID]], sensor_data[EC])</f>
        <v>17.049428571428571</v>
      </c>
      <c r="R2686">
        <f>IF(ISBLANK(sensor_data[[#This Row],[EC]]), sensor_data[[#This Row],[average]], sensor_data[[#This Row],[EC]])</f>
        <v>19.43</v>
      </c>
      <c r="S2686" t="str">
        <f>IF(sensor_data[[#This Row],[Filled Energy Consumption]]&gt;AVERAGE(sensor_data[Filled Energy Consumption]), "High", "Low")</f>
        <v>High</v>
      </c>
      <c r="T2686" t="s">
        <v>518</v>
      </c>
      <c r="U2686" t="b">
        <v>1</v>
      </c>
      <c r="V2686">
        <v>21</v>
      </c>
      <c r="W2686">
        <v>0</v>
      </c>
      <c r="X2686" t="s">
        <v>19</v>
      </c>
    </row>
    <row r="2687" spans="1:24" x14ac:dyDescent="0.3">
      <c r="A2687" s="1">
        <v>45521.887766203705</v>
      </c>
      <c r="B2687" s="1" t="str">
        <f>TEXT(sensor_data[[#This Row],[Timestamp]], "MMMM")</f>
        <v>August</v>
      </c>
      <c r="C26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87" s="2">
        <f>MONTH(sensor_data[[#This Row],[Timestamp]])</f>
        <v>8</v>
      </c>
      <c r="E2687" s="2">
        <f>DAY(sensor_data[[#This Row],[Timestamp]])</f>
        <v>17</v>
      </c>
      <c r="F2687" t="s">
        <v>625</v>
      </c>
      <c r="H2687">
        <v>98.2</v>
      </c>
      <c r="I2687">
        <v>55.1</v>
      </c>
      <c r="J2687" t="b">
        <v>1</v>
      </c>
      <c r="K2687">
        <v>5</v>
      </c>
      <c r="L2687" t="str">
        <f>IF(sensor_data[[#This Row],[HVAC Setting]]&lt;=2, "Low", IF(sensor_data[[#This Row],[HVAC Setting]]=3, "Normal", "High"))</f>
        <v>High</v>
      </c>
      <c r="M2687">
        <v>31.87</v>
      </c>
      <c r="N2687">
        <v>31.87</v>
      </c>
      <c r="O2687">
        <f>(sensor_data[[#This Row],[Energy Consumption]]-AVERAGE(sensor_data[Energy Consumption]))/_xlfn.STDEV.P(sensor_data[Energy Consumption])</f>
        <v>0.12173149933634764</v>
      </c>
      <c r="P2687" t="str">
        <f>IF(ABS(sensor_data[[#This Row],[z_zcore]])&gt;3, "Outlier", "Normal")</f>
        <v>Normal</v>
      </c>
      <c r="Q2687">
        <f>AVERAGEIF(sensor_data[Unit ID], sensor_data[[#This Row],[Unit ID]], sensor_data[EC])</f>
        <v>17.049428571428571</v>
      </c>
      <c r="R2687">
        <f>IF(ISBLANK(sensor_data[[#This Row],[EC]]), sensor_data[[#This Row],[average]], sensor_data[[#This Row],[EC]])</f>
        <v>31.87</v>
      </c>
      <c r="S2687" t="str">
        <f>IF(sensor_data[[#This Row],[Filled Energy Consumption]]&gt;AVERAGE(sensor_data[Filled Energy Consumption]), "High", "Low")</f>
        <v>High</v>
      </c>
      <c r="T2687" t="s">
        <v>44</v>
      </c>
      <c r="U2687" t="b">
        <v>1</v>
      </c>
      <c r="V2687">
        <v>7</v>
      </c>
      <c r="W2687">
        <v>1</v>
      </c>
      <c r="X2687" t="s">
        <v>14</v>
      </c>
    </row>
    <row r="2688" spans="1:24" x14ac:dyDescent="0.3">
      <c r="A2688" s="1">
        <v>45454.08797453704</v>
      </c>
      <c r="B2688" s="1" t="str">
        <f>TEXT(sensor_data[[#This Row],[Timestamp]], "MMMM")</f>
        <v>June</v>
      </c>
      <c r="C26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88" s="2">
        <f>MONTH(sensor_data[[#This Row],[Timestamp]])</f>
        <v>6</v>
      </c>
      <c r="E2688" s="2">
        <f>DAY(sensor_data[[#This Row],[Timestamp]])</f>
        <v>11</v>
      </c>
      <c r="F2688" t="s">
        <v>625</v>
      </c>
      <c r="H2688">
        <v>93</v>
      </c>
      <c r="I2688">
        <v>53</v>
      </c>
      <c r="J2688" t="b">
        <v>0</v>
      </c>
      <c r="K2688">
        <v>2</v>
      </c>
      <c r="L2688" t="str">
        <f>IF(sensor_data[[#This Row],[HVAC Setting]]&lt;=2, "Low", IF(sensor_data[[#This Row],[HVAC Setting]]=3, "Normal", "High"))</f>
        <v>Low</v>
      </c>
      <c r="M2688">
        <v>12</v>
      </c>
      <c r="N2688">
        <v>12</v>
      </c>
      <c r="O2688">
        <f>(sensor_data[[#This Row],[Energy Consumption]]-AVERAGE(sensor_data[Energy Consumption]))/_xlfn.STDEV.P(sensor_data[Energy Consumption])</f>
        <v>-0.10932317959124485</v>
      </c>
      <c r="P2688" t="str">
        <f>IF(ABS(sensor_data[[#This Row],[z_zcore]])&gt;3, "Outlier", "Normal")</f>
        <v>Normal</v>
      </c>
      <c r="Q2688">
        <f>AVERAGEIF(sensor_data[Unit ID], sensor_data[[#This Row],[Unit ID]], sensor_data[EC])</f>
        <v>17.049428571428571</v>
      </c>
      <c r="R2688">
        <f>IF(ISBLANK(sensor_data[[#This Row],[EC]]), sensor_data[[#This Row],[average]], sensor_data[[#This Row],[EC]])</f>
        <v>12</v>
      </c>
      <c r="S2688" t="str">
        <f>IF(sensor_data[[#This Row],[Filled Energy Consumption]]&gt;AVERAGE(sensor_data[Filled Energy Consumption]), "High", "Low")</f>
        <v>Low</v>
      </c>
      <c r="T2688" t="s">
        <v>504</v>
      </c>
      <c r="U2688" t="b">
        <v>0</v>
      </c>
      <c r="V2688">
        <v>24</v>
      </c>
      <c r="W2688">
        <v>0</v>
      </c>
      <c r="X2688" t="s">
        <v>14</v>
      </c>
    </row>
    <row r="2689" spans="1:24" x14ac:dyDescent="0.3">
      <c r="A2689" s="1">
        <v>45589.322546296295</v>
      </c>
      <c r="B2689" s="1" t="str">
        <f>TEXT(sensor_data[[#This Row],[Timestamp]], "MMMM")</f>
        <v>October</v>
      </c>
      <c r="C26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89" s="2">
        <f>MONTH(sensor_data[[#This Row],[Timestamp]])</f>
        <v>10</v>
      </c>
      <c r="E2689" s="2">
        <f>DAY(sensor_data[[#This Row],[Timestamp]])</f>
        <v>24</v>
      </c>
      <c r="F2689" t="s">
        <v>625</v>
      </c>
      <c r="H2689">
        <v>59.4</v>
      </c>
      <c r="I2689">
        <v>55.7</v>
      </c>
      <c r="J2689" t="b">
        <v>0</v>
      </c>
      <c r="K2689">
        <v>2</v>
      </c>
      <c r="L2689" t="str">
        <f>IF(sensor_data[[#This Row],[HVAC Setting]]&lt;=2, "Low", IF(sensor_data[[#This Row],[HVAC Setting]]=3, "Normal", "High"))</f>
        <v>Low</v>
      </c>
      <c r="M2689">
        <v>10</v>
      </c>
      <c r="N2689">
        <v>10</v>
      </c>
      <c r="O2689">
        <f>(sensor_data[[#This Row],[Energy Consumption]]-AVERAGE(sensor_data[Energy Consumption]))/_xlfn.STDEV.P(sensor_data[Energy Consumption])</f>
        <v>-0.13257981561817916</v>
      </c>
      <c r="P2689" t="str">
        <f>IF(ABS(sensor_data[[#This Row],[z_zcore]])&gt;3, "Outlier", "Normal")</f>
        <v>Normal</v>
      </c>
      <c r="Q2689">
        <f>AVERAGEIF(sensor_data[Unit ID], sensor_data[[#This Row],[Unit ID]], sensor_data[EC])</f>
        <v>17.049428571428571</v>
      </c>
      <c r="R2689">
        <f>IF(ISBLANK(sensor_data[[#This Row],[EC]]), sensor_data[[#This Row],[average]], sensor_data[[#This Row],[EC]])</f>
        <v>10</v>
      </c>
      <c r="S2689" t="str">
        <f>IF(sensor_data[[#This Row],[Filled Energy Consumption]]&gt;AVERAGE(sensor_data[Filled Energy Consumption]), "High", "Low")</f>
        <v>Low</v>
      </c>
      <c r="T2689" t="s">
        <v>31</v>
      </c>
      <c r="U2689" t="b">
        <v>0</v>
      </c>
      <c r="V2689">
        <v>13</v>
      </c>
      <c r="W2689">
        <v>0</v>
      </c>
      <c r="X2689" t="s">
        <v>19</v>
      </c>
    </row>
    <row r="2690" spans="1:24" x14ac:dyDescent="0.3">
      <c r="A2690" s="1">
        <v>45484.24486111111</v>
      </c>
      <c r="B2690" s="1" t="str">
        <f>TEXT(sensor_data[[#This Row],[Timestamp]], "MMMM")</f>
        <v>July</v>
      </c>
      <c r="C26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90" s="2">
        <f>MONTH(sensor_data[[#This Row],[Timestamp]])</f>
        <v>7</v>
      </c>
      <c r="E2690" s="2">
        <f>DAY(sensor_data[[#This Row],[Timestamp]])</f>
        <v>11</v>
      </c>
      <c r="F2690" t="s">
        <v>625</v>
      </c>
      <c r="H2690">
        <v>97.9</v>
      </c>
      <c r="I2690">
        <v>44.4</v>
      </c>
      <c r="J2690" t="b">
        <v>1</v>
      </c>
      <c r="K2690">
        <v>2</v>
      </c>
      <c r="L2690" t="str">
        <f>IF(sensor_data[[#This Row],[HVAC Setting]]&lt;=2, "Low", IF(sensor_data[[#This Row],[HVAC Setting]]=3, "Normal", "High"))</f>
        <v>Low</v>
      </c>
      <c r="O2690">
        <f>(sensor_data[[#This Row],[Energy Consumption]]-AVERAGE(sensor_data[Energy Consumption]))/_xlfn.STDEV.P(sensor_data[Energy Consumption])</f>
        <v>-0.24886299575285079</v>
      </c>
      <c r="P2690" t="str">
        <f>IF(ABS(sensor_data[[#This Row],[z_zcore]])&gt;3, "Outlier", "Normal")</f>
        <v>Normal</v>
      </c>
      <c r="Q2690">
        <f>AVERAGEIF(sensor_data[Unit ID], sensor_data[[#This Row],[Unit ID]], sensor_data[EC])</f>
        <v>17.049428571428571</v>
      </c>
      <c r="R2690">
        <f>IF(ISBLANK(sensor_data[[#This Row],[EC]]), sensor_data[[#This Row],[average]], sensor_data[[#This Row],[EC]])</f>
        <v>17.049428571428571</v>
      </c>
      <c r="S2690" t="str">
        <f>IF(sensor_data[[#This Row],[Filled Energy Consumption]]&gt;AVERAGE(sensor_data[Filled Energy Consumption]), "High", "Low")</f>
        <v>Low</v>
      </c>
      <c r="T2690" t="s">
        <v>532</v>
      </c>
      <c r="U2690" t="b">
        <v>1</v>
      </c>
      <c r="V2690">
        <v>10</v>
      </c>
      <c r="W2690">
        <v>0</v>
      </c>
      <c r="X2690" t="s">
        <v>14</v>
      </c>
    </row>
    <row r="2691" spans="1:24" x14ac:dyDescent="0.3">
      <c r="A2691" s="1">
        <v>45488.373402777775</v>
      </c>
      <c r="B2691" s="1" t="str">
        <f>TEXT(sensor_data[[#This Row],[Timestamp]], "MMMM")</f>
        <v>July</v>
      </c>
      <c r="C26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91" s="2">
        <f>MONTH(sensor_data[[#This Row],[Timestamp]])</f>
        <v>7</v>
      </c>
      <c r="E2691" s="2">
        <f>DAY(sensor_data[[#This Row],[Timestamp]])</f>
        <v>15</v>
      </c>
      <c r="F2691" t="s">
        <v>625</v>
      </c>
      <c r="H2691">
        <v>80.2</v>
      </c>
      <c r="I2691">
        <v>54.3</v>
      </c>
      <c r="J2691" t="b">
        <v>0</v>
      </c>
      <c r="K2691">
        <v>2</v>
      </c>
      <c r="L2691" t="str">
        <f>IF(sensor_data[[#This Row],[HVAC Setting]]&lt;=2, "Low", IF(sensor_data[[#This Row],[HVAC Setting]]=3, "Normal", "High"))</f>
        <v>Low</v>
      </c>
      <c r="M2691">
        <v>10</v>
      </c>
      <c r="N2691">
        <v>10</v>
      </c>
      <c r="O2691">
        <f>(sensor_data[[#This Row],[Energy Consumption]]-AVERAGE(sensor_data[Energy Consumption]))/_xlfn.STDEV.P(sensor_data[Energy Consumption])</f>
        <v>-0.13257981561817916</v>
      </c>
      <c r="P2691" t="str">
        <f>IF(ABS(sensor_data[[#This Row],[z_zcore]])&gt;3, "Outlier", "Normal")</f>
        <v>Normal</v>
      </c>
      <c r="Q2691">
        <f>AVERAGEIF(sensor_data[Unit ID], sensor_data[[#This Row],[Unit ID]], sensor_data[EC])</f>
        <v>17.049428571428571</v>
      </c>
      <c r="R2691">
        <f>IF(ISBLANK(sensor_data[[#This Row],[EC]]), sensor_data[[#This Row],[average]], sensor_data[[#This Row],[EC]])</f>
        <v>10</v>
      </c>
      <c r="S2691" t="str">
        <f>IF(sensor_data[[#This Row],[Filled Energy Consumption]]&gt;AVERAGE(sensor_data[Filled Energy Consumption]), "High", "Low")</f>
        <v>Low</v>
      </c>
      <c r="T2691" t="s">
        <v>356</v>
      </c>
      <c r="U2691" t="b">
        <v>0</v>
      </c>
      <c r="V2691">
        <v>11</v>
      </c>
      <c r="W2691">
        <v>0</v>
      </c>
      <c r="X2691" t="s">
        <v>19</v>
      </c>
    </row>
    <row r="2692" spans="1:24" x14ac:dyDescent="0.3">
      <c r="A2692" s="1">
        <v>45578.668252314812</v>
      </c>
      <c r="B2692" s="1" t="str">
        <f>TEXT(sensor_data[[#This Row],[Timestamp]], "MMMM")</f>
        <v>October</v>
      </c>
      <c r="C26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92" s="2">
        <f>MONTH(sensor_data[[#This Row],[Timestamp]])</f>
        <v>10</v>
      </c>
      <c r="E2692" s="2">
        <f>DAY(sensor_data[[#This Row],[Timestamp]])</f>
        <v>13</v>
      </c>
      <c r="F2692" t="s">
        <v>625</v>
      </c>
      <c r="H2692">
        <v>68.599999999999994</v>
      </c>
      <c r="I2692">
        <v>53.7</v>
      </c>
      <c r="J2692" t="b">
        <v>1</v>
      </c>
      <c r="K2692">
        <v>4.5</v>
      </c>
      <c r="L2692" t="str">
        <f>IF(sensor_data[[#This Row],[HVAC Setting]]&lt;=2, "Low", IF(sensor_data[[#This Row],[HVAC Setting]]=3, "Normal", "High"))</f>
        <v>High</v>
      </c>
      <c r="M2692">
        <v>25.81</v>
      </c>
      <c r="N2692">
        <v>25.81</v>
      </c>
      <c r="O2692">
        <f>(sensor_data[[#This Row],[Energy Consumption]]-AVERAGE(sensor_data[Energy Consumption]))/_xlfn.STDEV.P(sensor_data[Energy Consumption])</f>
        <v>5.1263892174736619E-2</v>
      </c>
      <c r="P2692" t="str">
        <f>IF(ABS(sensor_data[[#This Row],[z_zcore]])&gt;3, "Outlier", "Normal")</f>
        <v>Normal</v>
      </c>
      <c r="Q2692">
        <f>AVERAGEIF(sensor_data[Unit ID], sensor_data[[#This Row],[Unit ID]], sensor_data[EC])</f>
        <v>17.049428571428571</v>
      </c>
      <c r="R2692">
        <f>IF(ISBLANK(sensor_data[[#This Row],[EC]]), sensor_data[[#This Row],[average]], sensor_data[[#This Row],[EC]])</f>
        <v>25.81</v>
      </c>
      <c r="S2692" t="str">
        <f>IF(sensor_data[[#This Row],[Filled Energy Consumption]]&gt;AVERAGE(sensor_data[Filled Energy Consumption]), "High", "Low")</f>
        <v>High</v>
      </c>
      <c r="T2692" t="s">
        <v>156</v>
      </c>
      <c r="U2692" t="b">
        <v>1</v>
      </c>
      <c r="V2692">
        <v>19</v>
      </c>
      <c r="W2692">
        <v>1</v>
      </c>
      <c r="X2692" t="s">
        <v>17</v>
      </c>
    </row>
    <row r="2693" spans="1:24" x14ac:dyDescent="0.3">
      <c r="A2693" s="1">
        <v>45598.177002314813</v>
      </c>
      <c r="B2693" s="1" t="str">
        <f>TEXT(sensor_data[[#This Row],[Timestamp]], "MMMM")</f>
        <v>November</v>
      </c>
      <c r="C26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93" s="2">
        <f>MONTH(sensor_data[[#This Row],[Timestamp]])</f>
        <v>11</v>
      </c>
      <c r="E2693" s="2">
        <f>DAY(sensor_data[[#This Row],[Timestamp]])</f>
        <v>2</v>
      </c>
      <c r="F2693" t="s">
        <v>625</v>
      </c>
      <c r="H2693">
        <v>69.599999999999994</v>
      </c>
      <c r="I2693">
        <v>34.6</v>
      </c>
      <c r="J2693" t="b">
        <v>0</v>
      </c>
      <c r="K2693">
        <v>2.5</v>
      </c>
      <c r="L2693" t="str">
        <f>IF(sensor_data[[#This Row],[HVAC Setting]]&lt;=2, "Low", IF(sensor_data[[#This Row],[HVAC Setting]]=3, "Normal", "High"))</f>
        <v>High</v>
      </c>
      <c r="M2693">
        <v>13.12</v>
      </c>
      <c r="N2693">
        <v>13.12</v>
      </c>
      <c r="O2693">
        <f>(sensor_data[[#This Row],[Energy Consumption]]-AVERAGE(sensor_data[Energy Consumption]))/_xlfn.STDEV.P(sensor_data[Energy Consumption])</f>
        <v>-9.6299463416161649E-2</v>
      </c>
      <c r="P2693" t="str">
        <f>IF(ABS(sensor_data[[#This Row],[z_zcore]])&gt;3, "Outlier", "Normal")</f>
        <v>Normal</v>
      </c>
      <c r="Q2693">
        <f>AVERAGEIF(sensor_data[Unit ID], sensor_data[[#This Row],[Unit ID]], sensor_data[EC])</f>
        <v>17.049428571428571</v>
      </c>
      <c r="R2693">
        <f>IF(ISBLANK(sensor_data[[#This Row],[EC]]), sensor_data[[#This Row],[average]], sensor_data[[#This Row],[EC]])</f>
        <v>13.12</v>
      </c>
      <c r="S2693" t="str">
        <f>IF(sensor_data[[#This Row],[Filled Energy Consumption]]&gt;AVERAGE(sensor_data[Filled Energy Consumption]), "High", "Low")</f>
        <v>Low</v>
      </c>
      <c r="T2693" t="s">
        <v>520</v>
      </c>
      <c r="U2693" t="b">
        <v>0</v>
      </c>
      <c r="V2693">
        <v>23</v>
      </c>
      <c r="W2693">
        <v>0</v>
      </c>
      <c r="X2693" t="s">
        <v>14</v>
      </c>
    </row>
    <row r="2694" spans="1:24" x14ac:dyDescent="0.3">
      <c r="A2694" s="1">
        <v>45379.148865740739</v>
      </c>
      <c r="B2694" s="1" t="str">
        <f>TEXT(sensor_data[[#This Row],[Timestamp]], "MMMM")</f>
        <v>March</v>
      </c>
      <c r="C26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94" s="2">
        <f>MONTH(sensor_data[[#This Row],[Timestamp]])</f>
        <v>3</v>
      </c>
      <c r="E2694" s="2">
        <f>DAY(sensor_data[[#This Row],[Timestamp]])</f>
        <v>28</v>
      </c>
      <c r="F2694" t="s">
        <v>625</v>
      </c>
      <c r="H2694">
        <v>65.599999999999994</v>
      </c>
      <c r="I2694">
        <v>31.1</v>
      </c>
      <c r="J2694" t="b">
        <v>0</v>
      </c>
      <c r="K2694">
        <v>0</v>
      </c>
      <c r="L2694" t="str">
        <f>IF(sensor_data[[#This Row],[HVAC Setting]]&lt;=2, "Low", IF(sensor_data[[#This Row],[HVAC Setting]]=3, "Normal", "High"))</f>
        <v>Low</v>
      </c>
      <c r="M2694">
        <v>1</v>
      </c>
      <c r="N2694">
        <v>1</v>
      </c>
      <c r="O2694">
        <f>(sensor_data[[#This Row],[Energy Consumption]]-AVERAGE(sensor_data[Energy Consumption]))/_xlfn.STDEV.P(sensor_data[Energy Consumption])</f>
        <v>-0.23723467773938361</v>
      </c>
      <c r="P2694" t="str">
        <f>IF(ABS(sensor_data[[#This Row],[z_zcore]])&gt;3, "Outlier", "Normal")</f>
        <v>Normal</v>
      </c>
      <c r="Q2694">
        <f>AVERAGEIF(sensor_data[Unit ID], sensor_data[[#This Row],[Unit ID]], sensor_data[EC])</f>
        <v>17.049428571428571</v>
      </c>
      <c r="R2694">
        <f>IF(ISBLANK(sensor_data[[#This Row],[EC]]), sensor_data[[#This Row],[average]], sensor_data[[#This Row],[EC]])</f>
        <v>1</v>
      </c>
      <c r="S2694" t="str">
        <f>IF(sensor_data[[#This Row],[Filled Energy Consumption]]&gt;AVERAGE(sensor_data[Filled Energy Consumption]), "High", "Low")</f>
        <v>Low</v>
      </c>
      <c r="T2694" t="s">
        <v>148</v>
      </c>
      <c r="U2694" t="b">
        <v>0</v>
      </c>
      <c r="V2694">
        <v>7</v>
      </c>
      <c r="W2694">
        <v>0</v>
      </c>
      <c r="X2694" t="s">
        <v>17</v>
      </c>
    </row>
    <row r="2695" spans="1:24" x14ac:dyDescent="0.3">
      <c r="A2695" s="1">
        <v>45393.373807870368</v>
      </c>
      <c r="B2695" s="1" t="str">
        <f>TEXT(sensor_data[[#This Row],[Timestamp]], "MMMM")</f>
        <v>April</v>
      </c>
      <c r="C26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695" s="2">
        <f>MONTH(sensor_data[[#This Row],[Timestamp]])</f>
        <v>4</v>
      </c>
      <c r="E2695" s="2">
        <f>DAY(sensor_data[[#This Row],[Timestamp]])</f>
        <v>11</v>
      </c>
      <c r="F2695" t="s">
        <v>625</v>
      </c>
      <c r="H2695">
        <v>71.3</v>
      </c>
      <c r="I2695">
        <v>31.6</v>
      </c>
      <c r="J2695" t="b">
        <v>0</v>
      </c>
      <c r="K2695">
        <v>2</v>
      </c>
      <c r="L2695" t="str">
        <f>IF(sensor_data[[#This Row],[HVAC Setting]]&lt;=2, "Low", IF(sensor_data[[#This Row],[HVAC Setting]]=3, "Normal", "High"))</f>
        <v>Low</v>
      </c>
      <c r="M2695">
        <v>10</v>
      </c>
      <c r="N2695">
        <v>10</v>
      </c>
      <c r="O2695">
        <f>(sensor_data[[#This Row],[Energy Consumption]]-AVERAGE(sensor_data[Energy Consumption]))/_xlfn.STDEV.P(sensor_data[Energy Consumption])</f>
        <v>-0.13257981561817916</v>
      </c>
      <c r="P2695" t="str">
        <f>IF(ABS(sensor_data[[#This Row],[z_zcore]])&gt;3, "Outlier", "Normal")</f>
        <v>Normal</v>
      </c>
      <c r="Q2695">
        <f>AVERAGEIF(sensor_data[Unit ID], sensor_data[[#This Row],[Unit ID]], sensor_data[EC])</f>
        <v>17.049428571428571</v>
      </c>
      <c r="R2695">
        <f>IF(ISBLANK(sensor_data[[#This Row],[EC]]), sensor_data[[#This Row],[average]], sensor_data[[#This Row],[EC]])</f>
        <v>10</v>
      </c>
      <c r="S2695" t="str">
        <f>IF(sensor_data[[#This Row],[Filled Energy Consumption]]&gt;AVERAGE(sensor_data[Filled Energy Consumption]), "High", "Low")</f>
        <v>Low</v>
      </c>
      <c r="T2695" t="s">
        <v>428</v>
      </c>
      <c r="U2695" t="b">
        <v>0</v>
      </c>
      <c r="V2695">
        <v>3</v>
      </c>
      <c r="W2695">
        <v>0</v>
      </c>
      <c r="X2695" t="s">
        <v>19</v>
      </c>
    </row>
    <row r="2696" spans="1:24" x14ac:dyDescent="0.3">
      <c r="A2696" s="1">
        <v>45466.604687500003</v>
      </c>
      <c r="B2696" s="1" t="str">
        <f>TEXT(sensor_data[[#This Row],[Timestamp]], "MMMM")</f>
        <v>June</v>
      </c>
      <c r="C26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696" s="2">
        <f>MONTH(sensor_data[[#This Row],[Timestamp]])</f>
        <v>6</v>
      </c>
      <c r="E2696" s="2">
        <f>DAY(sensor_data[[#This Row],[Timestamp]])</f>
        <v>23</v>
      </c>
      <c r="F2696" t="s">
        <v>625</v>
      </c>
      <c r="H2696">
        <v>94.5</v>
      </c>
      <c r="I2696">
        <v>46.8</v>
      </c>
      <c r="J2696" t="b">
        <v>1</v>
      </c>
      <c r="K2696">
        <v>5</v>
      </c>
      <c r="L2696" t="str">
        <f>IF(sensor_data[[#This Row],[HVAC Setting]]&lt;=2, "Low", IF(sensor_data[[#This Row],[HVAC Setting]]=3, "Normal", "High"))</f>
        <v>High</v>
      </c>
      <c r="M2696">
        <v>3144</v>
      </c>
      <c r="O2696">
        <f>(sensor_data[[#This Row],[Energy Consumption]]-AVERAGE(sensor_data[Energy Consumption]))/_xlfn.STDEV.P(sensor_data[Energy Consumption])</f>
        <v>36.310568838587905</v>
      </c>
      <c r="P2696" t="str">
        <f>IF(ABS(sensor_data[[#This Row],[z_zcore]])&gt;3, "Outlier", "Normal")</f>
        <v>Outlier</v>
      </c>
      <c r="Q2696">
        <f>AVERAGEIF(sensor_data[Unit ID], sensor_data[[#This Row],[Unit ID]], sensor_data[EC])</f>
        <v>17.049428571428571</v>
      </c>
      <c r="R2696">
        <f>IF(ISBLANK(sensor_data[[#This Row],[EC]]), sensor_data[[#This Row],[average]], sensor_data[[#This Row],[EC]])</f>
        <v>17.049428571428571</v>
      </c>
      <c r="S2696" t="str">
        <f>IF(sensor_data[[#This Row],[Filled Energy Consumption]]&gt;AVERAGE(sensor_data[Filled Energy Consumption]), "High", "Low")</f>
        <v>Low</v>
      </c>
      <c r="T2696" t="s">
        <v>325</v>
      </c>
      <c r="U2696" t="b">
        <v>1</v>
      </c>
      <c r="V2696">
        <v>22</v>
      </c>
      <c r="W2696">
        <v>1</v>
      </c>
      <c r="X2696" t="s">
        <v>17</v>
      </c>
    </row>
    <row r="2697" spans="1:24" x14ac:dyDescent="0.3">
      <c r="A2697" s="1">
        <v>45351.081770833334</v>
      </c>
      <c r="B2697" s="1" t="str">
        <f>TEXT(sensor_data[[#This Row],[Timestamp]], "MMMM")</f>
        <v>February</v>
      </c>
      <c r="C26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97" s="2">
        <f>MONTH(sensor_data[[#This Row],[Timestamp]])</f>
        <v>2</v>
      </c>
      <c r="E2697" s="2">
        <f>DAY(sensor_data[[#This Row],[Timestamp]])</f>
        <v>29</v>
      </c>
      <c r="F2697" t="s">
        <v>625</v>
      </c>
      <c r="H2697">
        <v>41.2</v>
      </c>
      <c r="I2697">
        <v>33.200000000000003</v>
      </c>
      <c r="J2697" t="b">
        <v>0</v>
      </c>
      <c r="K2697">
        <v>1</v>
      </c>
      <c r="L2697" t="str">
        <f>IF(sensor_data[[#This Row],[HVAC Setting]]&lt;=2, "Low", IF(sensor_data[[#This Row],[HVAC Setting]]=3, "Normal", "High"))</f>
        <v>Low</v>
      </c>
      <c r="M2697">
        <v>8</v>
      </c>
      <c r="N2697">
        <v>8</v>
      </c>
      <c r="O2697">
        <f>(sensor_data[[#This Row],[Energy Consumption]]-AVERAGE(sensor_data[Energy Consumption]))/_xlfn.STDEV.P(sensor_data[Energy Consumption])</f>
        <v>-0.15583645164511351</v>
      </c>
      <c r="P2697" t="str">
        <f>IF(ABS(sensor_data[[#This Row],[z_zcore]])&gt;3, "Outlier", "Normal")</f>
        <v>Normal</v>
      </c>
      <c r="Q2697">
        <f>AVERAGEIF(sensor_data[Unit ID], sensor_data[[#This Row],[Unit ID]], sensor_data[EC])</f>
        <v>17.049428571428571</v>
      </c>
      <c r="R2697">
        <f>IF(ISBLANK(sensor_data[[#This Row],[EC]]), sensor_data[[#This Row],[average]], sensor_data[[#This Row],[EC]])</f>
        <v>8</v>
      </c>
      <c r="S2697" t="str">
        <f>IF(sensor_data[[#This Row],[Filled Energy Consumption]]&gt;AVERAGE(sensor_data[Filled Energy Consumption]), "High", "Low")</f>
        <v>Low</v>
      </c>
      <c r="T2697" t="s">
        <v>296</v>
      </c>
      <c r="U2697" t="b">
        <v>0</v>
      </c>
      <c r="V2697">
        <v>19</v>
      </c>
      <c r="W2697">
        <v>0</v>
      </c>
      <c r="X2697" t="s">
        <v>17</v>
      </c>
    </row>
    <row r="2698" spans="1:24" x14ac:dyDescent="0.3">
      <c r="A2698" s="1">
        <v>45333.112800925926</v>
      </c>
      <c r="B2698" s="1" t="str">
        <f>TEXT(sensor_data[[#This Row],[Timestamp]], "MMMM")</f>
        <v>February</v>
      </c>
      <c r="C26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98" s="2">
        <f>MONTH(sensor_data[[#This Row],[Timestamp]])</f>
        <v>2</v>
      </c>
      <c r="E2698" s="2">
        <f>DAY(sensor_data[[#This Row],[Timestamp]])</f>
        <v>11</v>
      </c>
      <c r="F2698" t="s">
        <v>625</v>
      </c>
      <c r="H2698">
        <v>43.1</v>
      </c>
      <c r="I2698">
        <v>26.8</v>
      </c>
      <c r="J2698" t="b">
        <v>0</v>
      </c>
      <c r="K2698">
        <v>3.5</v>
      </c>
      <c r="L2698" t="str">
        <f>IF(sensor_data[[#This Row],[HVAC Setting]]&lt;=2, "Low", IF(sensor_data[[#This Row],[HVAC Setting]]=3, "Normal", "High"))</f>
        <v>High</v>
      </c>
      <c r="M2698">
        <v>20.48</v>
      </c>
      <c r="N2698">
        <v>20.48</v>
      </c>
      <c r="O2698">
        <f>(sensor_data[[#This Row],[Energy Consumption]]-AVERAGE(sensor_data[Energy Consumption]))/_xlfn.STDEV.P(sensor_data[Energy Consumption])</f>
        <v>-1.0715042837043326E-2</v>
      </c>
      <c r="P2698" t="str">
        <f>IF(ABS(sensor_data[[#This Row],[z_zcore]])&gt;3, "Outlier", "Normal")</f>
        <v>Normal</v>
      </c>
      <c r="Q2698">
        <f>AVERAGEIF(sensor_data[Unit ID], sensor_data[[#This Row],[Unit ID]], sensor_data[EC])</f>
        <v>17.049428571428571</v>
      </c>
      <c r="R2698">
        <f>IF(ISBLANK(sensor_data[[#This Row],[EC]]), sensor_data[[#This Row],[average]], sensor_data[[#This Row],[EC]])</f>
        <v>20.48</v>
      </c>
      <c r="S2698" t="str">
        <f>IF(sensor_data[[#This Row],[Filled Energy Consumption]]&gt;AVERAGE(sensor_data[Filled Energy Consumption]), "High", "Low")</f>
        <v>High</v>
      </c>
      <c r="T2698" t="s">
        <v>362</v>
      </c>
      <c r="U2698" t="b">
        <v>0</v>
      </c>
      <c r="V2698">
        <v>5</v>
      </c>
      <c r="W2698">
        <v>1</v>
      </c>
      <c r="X2698" t="s">
        <v>14</v>
      </c>
    </row>
    <row r="2699" spans="1:24" x14ac:dyDescent="0.3">
      <c r="A2699" s="1">
        <v>45504.0781712963</v>
      </c>
      <c r="B2699" s="1" t="str">
        <f>TEXT(sensor_data[[#This Row],[Timestamp]], "MMMM")</f>
        <v>July</v>
      </c>
      <c r="C26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699" s="2">
        <f>MONTH(sensor_data[[#This Row],[Timestamp]])</f>
        <v>7</v>
      </c>
      <c r="E2699" s="2">
        <f>DAY(sensor_data[[#This Row],[Timestamp]])</f>
        <v>31</v>
      </c>
      <c r="F2699" t="s">
        <v>625</v>
      </c>
      <c r="H2699">
        <v>101.9</v>
      </c>
      <c r="I2699">
        <v>57.6</v>
      </c>
      <c r="J2699" t="b">
        <v>1</v>
      </c>
      <c r="K2699">
        <v>4</v>
      </c>
      <c r="L2699" t="str">
        <f>IF(sensor_data[[#This Row],[HVAC Setting]]&lt;=2, "Low", IF(sensor_data[[#This Row],[HVAC Setting]]=3, "Normal", "High"))</f>
        <v>High</v>
      </c>
      <c r="M2699">
        <v>24.01</v>
      </c>
      <c r="N2699">
        <v>24.01</v>
      </c>
      <c r="O2699">
        <f>(sensor_data[[#This Row],[Energy Consumption]]-AVERAGE(sensor_data[Energy Consumption]))/_xlfn.STDEV.P(sensor_data[Energy Consumption])</f>
        <v>3.0332919750495763E-2</v>
      </c>
      <c r="P2699" t="str">
        <f>IF(ABS(sensor_data[[#This Row],[z_zcore]])&gt;3, "Outlier", "Normal")</f>
        <v>Normal</v>
      </c>
      <c r="Q2699">
        <f>AVERAGEIF(sensor_data[Unit ID], sensor_data[[#This Row],[Unit ID]], sensor_data[EC])</f>
        <v>17.049428571428571</v>
      </c>
      <c r="R2699">
        <f>IF(ISBLANK(sensor_data[[#This Row],[EC]]), sensor_data[[#This Row],[average]], sensor_data[[#This Row],[EC]])</f>
        <v>24.01</v>
      </c>
      <c r="S2699" t="str">
        <f>IF(sensor_data[[#This Row],[Filled Energy Consumption]]&gt;AVERAGE(sensor_data[Filled Energy Consumption]), "High", "Low")</f>
        <v>High</v>
      </c>
      <c r="T2699" t="s">
        <v>496</v>
      </c>
      <c r="U2699" t="b">
        <v>1</v>
      </c>
      <c r="V2699">
        <v>15</v>
      </c>
      <c r="W2699">
        <v>1</v>
      </c>
      <c r="X2699" t="s">
        <v>14</v>
      </c>
    </row>
    <row r="2700" spans="1:24" x14ac:dyDescent="0.3">
      <c r="A2700" s="1">
        <v>45369.278263888889</v>
      </c>
      <c r="B2700" s="1" t="str">
        <f>TEXT(sensor_data[[#This Row],[Timestamp]], "MMMM")</f>
        <v>March</v>
      </c>
      <c r="C27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00" s="2">
        <f>MONTH(sensor_data[[#This Row],[Timestamp]])</f>
        <v>3</v>
      </c>
      <c r="E2700" s="2">
        <f>DAY(sensor_data[[#This Row],[Timestamp]])</f>
        <v>18</v>
      </c>
      <c r="F2700" t="s">
        <v>625</v>
      </c>
      <c r="H2700">
        <v>79.599999999999994</v>
      </c>
      <c r="I2700">
        <v>42.3</v>
      </c>
      <c r="J2700" t="b">
        <v>0</v>
      </c>
      <c r="K2700">
        <v>3</v>
      </c>
      <c r="L2700" t="str">
        <f>IF(sensor_data[[#This Row],[HVAC Setting]]&lt;=2, "Low", IF(sensor_data[[#This Row],[HVAC Setting]]=3, "Normal", "High"))</f>
        <v>Normal</v>
      </c>
      <c r="M2700">
        <v>16</v>
      </c>
      <c r="N2700">
        <v>16</v>
      </c>
      <c r="O2700">
        <f>(sensor_data[[#This Row],[Energy Consumption]]-AVERAGE(sensor_data[Energy Consumption]))/_xlfn.STDEV.P(sensor_data[Energy Consumption])</f>
        <v>-6.2809907537376211E-2</v>
      </c>
      <c r="P2700" t="str">
        <f>IF(ABS(sensor_data[[#This Row],[z_zcore]])&gt;3, "Outlier", "Normal")</f>
        <v>Normal</v>
      </c>
      <c r="Q2700">
        <f>AVERAGEIF(sensor_data[Unit ID], sensor_data[[#This Row],[Unit ID]], sensor_data[EC])</f>
        <v>17.049428571428571</v>
      </c>
      <c r="R2700">
        <f>IF(ISBLANK(sensor_data[[#This Row],[EC]]), sensor_data[[#This Row],[average]], sensor_data[[#This Row],[EC]])</f>
        <v>16</v>
      </c>
      <c r="S2700" t="str">
        <f>IF(sensor_data[[#This Row],[Filled Energy Consumption]]&gt;AVERAGE(sensor_data[Filled Energy Consumption]), "High", "Low")</f>
        <v>Low</v>
      </c>
      <c r="T2700" t="s">
        <v>38</v>
      </c>
      <c r="U2700" t="b">
        <v>0</v>
      </c>
      <c r="V2700">
        <v>11</v>
      </c>
      <c r="W2700">
        <v>0</v>
      </c>
      <c r="X2700" t="s">
        <v>19</v>
      </c>
    </row>
    <row r="2701" spans="1:24" x14ac:dyDescent="0.3">
      <c r="A2701" s="1">
        <v>45573.067719907405</v>
      </c>
      <c r="B2701" s="1" t="str">
        <f>TEXT(sensor_data[[#This Row],[Timestamp]], "MMMM")</f>
        <v>October</v>
      </c>
      <c r="C27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01" s="2">
        <f>MONTH(sensor_data[[#This Row],[Timestamp]])</f>
        <v>10</v>
      </c>
      <c r="E2701" s="2">
        <f>DAY(sensor_data[[#This Row],[Timestamp]])</f>
        <v>8</v>
      </c>
      <c r="F2701" t="s">
        <v>625</v>
      </c>
      <c r="H2701">
        <v>59.6</v>
      </c>
      <c r="I2701">
        <v>56</v>
      </c>
      <c r="J2701" t="b">
        <v>0</v>
      </c>
      <c r="K2701">
        <v>0</v>
      </c>
      <c r="L2701" t="str">
        <f>IF(sensor_data[[#This Row],[HVAC Setting]]&lt;=2, "Low", IF(sensor_data[[#This Row],[HVAC Setting]]=3, "Normal", "High"))</f>
        <v>Low</v>
      </c>
      <c r="M2701">
        <v>1</v>
      </c>
      <c r="N2701">
        <v>1</v>
      </c>
      <c r="O2701">
        <f>(sensor_data[[#This Row],[Energy Consumption]]-AVERAGE(sensor_data[Energy Consumption]))/_xlfn.STDEV.P(sensor_data[Energy Consumption])</f>
        <v>-0.23723467773938361</v>
      </c>
      <c r="P2701" t="str">
        <f>IF(ABS(sensor_data[[#This Row],[z_zcore]])&gt;3, "Outlier", "Normal")</f>
        <v>Normal</v>
      </c>
      <c r="Q2701">
        <f>AVERAGEIF(sensor_data[Unit ID], sensor_data[[#This Row],[Unit ID]], sensor_data[EC])</f>
        <v>17.049428571428571</v>
      </c>
      <c r="R2701">
        <f>IF(ISBLANK(sensor_data[[#This Row],[EC]]), sensor_data[[#This Row],[average]], sensor_data[[#This Row],[EC]])</f>
        <v>1</v>
      </c>
      <c r="S2701" t="str">
        <f>IF(sensor_data[[#This Row],[Filled Energy Consumption]]&gt;AVERAGE(sensor_data[Filled Energy Consumption]), "High", "Low")</f>
        <v>Low</v>
      </c>
      <c r="T2701" t="s">
        <v>277</v>
      </c>
      <c r="U2701" t="b">
        <v>0</v>
      </c>
      <c r="V2701">
        <v>7</v>
      </c>
      <c r="W2701">
        <v>0</v>
      </c>
      <c r="X2701" t="s">
        <v>14</v>
      </c>
    </row>
    <row r="2702" spans="1:24" x14ac:dyDescent="0.3">
      <c r="A2702" s="1">
        <v>45416.78943287037</v>
      </c>
      <c r="B2702" s="1" t="str">
        <f>TEXT(sensor_data[[#This Row],[Timestamp]], "MMMM")</f>
        <v>May</v>
      </c>
      <c r="C27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02" s="2">
        <f>MONTH(sensor_data[[#This Row],[Timestamp]])</f>
        <v>5</v>
      </c>
      <c r="E2702" s="2">
        <f>DAY(sensor_data[[#This Row],[Timestamp]])</f>
        <v>4</v>
      </c>
      <c r="F2702" t="s">
        <v>626</v>
      </c>
      <c r="H2702">
        <v>74.5</v>
      </c>
      <c r="I2702">
        <v>31.4</v>
      </c>
      <c r="J2702" t="b">
        <v>1</v>
      </c>
      <c r="K2702">
        <v>5</v>
      </c>
      <c r="L2702" t="str">
        <f>IF(sensor_data[[#This Row],[HVAC Setting]]&lt;=2, "Low", IF(sensor_data[[#This Row],[HVAC Setting]]=3, "Normal", "High"))</f>
        <v>High</v>
      </c>
      <c r="M2702">
        <v>33.270000000000003</v>
      </c>
      <c r="N2702">
        <v>33.270000000000003</v>
      </c>
      <c r="O2702">
        <f>(sensor_data[[#This Row],[Energy Consumption]]-AVERAGE(sensor_data[Energy Consumption]))/_xlfn.STDEV.P(sensor_data[Energy Consumption])</f>
        <v>0.13801114455520169</v>
      </c>
      <c r="P2702" t="str">
        <f>IF(ABS(sensor_data[[#This Row],[z_zcore]])&gt;3, "Outlier", "Normal")</f>
        <v>Normal</v>
      </c>
      <c r="Q2702">
        <f>AVERAGEIF(sensor_data[Unit ID], sensor_data[[#This Row],[Unit ID]], sensor_data[EC])</f>
        <v>14.849473684210526</v>
      </c>
      <c r="R2702">
        <f>IF(ISBLANK(sensor_data[[#This Row],[EC]]), sensor_data[[#This Row],[average]], sensor_data[[#This Row],[EC]])</f>
        <v>33.270000000000003</v>
      </c>
      <c r="S2702" t="str">
        <f>IF(sensor_data[[#This Row],[Filled Energy Consumption]]&gt;AVERAGE(sensor_data[Filled Energy Consumption]), "High", "Low")</f>
        <v>High</v>
      </c>
      <c r="T2702" t="s">
        <v>431</v>
      </c>
      <c r="U2702" t="b">
        <v>1</v>
      </c>
      <c r="V2702">
        <v>14</v>
      </c>
      <c r="W2702">
        <v>1</v>
      </c>
      <c r="X2702" t="s">
        <v>17</v>
      </c>
    </row>
    <row r="2703" spans="1:24" x14ac:dyDescent="0.3">
      <c r="A2703" s="1">
        <v>45344.533796296295</v>
      </c>
      <c r="B2703" s="1" t="str">
        <f>TEXT(sensor_data[[#This Row],[Timestamp]], "MMMM")</f>
        <v>February</v>
      </c>
      <c r="C27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03" s="2">
        <f>MONTH(sensor_data[[#This Row],[Timestamp]])</f>
        <v>2</v>
      </c>
      <c r="E2703" s="2">
        <f>DAY(sensor_data[[#This Row],[Timestamp]])</f>
        <v>22</v>
      </c>
      <c r="F2703" t="s">
        <v>626</v>
      </c>
      <c r="H2703">
        <v>56.9</v>
      </c>
      <c r="I2703">
        <v>34.5</v>
      </c>
      <c r="J2703" t="b">
        <v>1</v>
      </c>
      <c r="K2703">
        <v>4</v>
      </c>
      <c r="L2703" t="str">
        <f>IF(sensor_data[[#This Row],[HVAC Setting]]&lt;=2, "Low", IF(sensor_data[[#This Row],[HVAC Setting]]=3, "Normal", "High"))</f>
        <v>High</v>
      </c>
      <c r="M2703">
        <v>21.23</v>
      </c>
      <c r="N2703">
        <v>21.23</v>
      </c>
      <c r="O2703">
        <f>(sensor_data[[#This Row],[Energy Consumption]]-AVERAGE(sensor_data[Energy Consumption]))/_xlfn.STDEV.P(sensor_data[Energy Consumption])</f>
        <v>-1.9938043269429563E-3</v>
      </c>
      <c r="P2703" t="str">
        <f>IF(ABS(sensor_data[[#This Row],[z_zcore]])&gt;3, "Outlier", "Normal")</f>
        <v>Normal</v>
      </c>
      <c r="Q2703">
        <f>AVERAGEIF(sensor_data[Unit ID], sensor_data[[#This Row],[Unit ID]], sensor_data[EC])</f>
        <v>14.849473684210526</v>
      </c>
      <c r="R2703">
        <f>IF(ISBLANK(sensor_data[[#This Row],[EC]]), sensor_data[[#This Row],[average]], sensor_data[[#This Row],[EC]])</f>
        <v>21.23</v>
      </c>
      <c r="S2703" t="str">
        <f>IF(sensor_data[[#This Row],[Filled Energy Consumption]]&gt;AVERAGE(sensor_data[Filled Energy Consumption]), "High", "Low")</f>
        <v>High</v>
      </c>
      <c r="T2703" t="s">
        <v>100</v>
      </c>
      <c r="U2703" t="b">
        <v>1</v>
      </c>
      <c r="V2703">
        <v>2</v>
      </c>
      <c r="W2703">
        <v>0</v>
      </c>
      <c r="X2703" t="s">
        <v>19</v>
      </c>
    </row>
    <row r="2704" spans="1:24" x14ac:dyDescent="0.3">
      <c r="A2704" s="1">
        <v>45309.014837962961</v>
      </c>
      <c r="B2704" s="1" t="str">
        <f>TEXT(sensor_data[[#This Row],[Timestamp]], "MMMM")</f>
        <v>January</v>
      </c>
      <c r="C27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04" s="2">
        <f>MONTH(sensor_data[[#This Row],[Timestamp]])</f>
        <v>1</v>
      </c>
      <c r="E2704" s="2">
        <f>DAY(sensor_data[[#This Row],[Timestamp]])</f>
        <v>18</v>
      </c>
      <c r="F2704" t="s">
        <v>626</v>
      </c>
      <c r="H2704">
        <v>46.9</v>
      </c>
      <c r="I2704">
        <v>28</v>
      </c>
      <c r="J2704" t="b">
        <v>1</v>
      </c>
      <c r="K2704">
        <v>2</v>
      </c>
      <c r="L2704" t="str">
        <f>IF(sensor_data[[#This Row],[HVAC Setting]]&lt;=2, "Low", IF(sensor_data[[#This Row],[HVAC Setting]]=3, "Normal", "High"))</f>
        <v>Low</v>
      </c>
      <c r="M2704">
        <v>15.38</v>
      </c>
      <c r="N2704">
        <v>15.38</v>
      </c>
      <c r="O2704">
        <f>(sensor_data[[#This Row],[Energy Consumption]]-AVERAGE(sensor_data[Energy Consumption]))/_xlfn.STDEV.P(sensor_data[Energy Consumption])</f>
        <v>-7.0019464705725842E-2</v>
      </c>
      <c r="P2704" t="str">
        <f>IF(ABS(sensor_data[[#This Row],[z_zcore]])&gt;3, "Outlier", "Normal")</f>
        <v>Normal</v>
      </c>
      <c r="Q2704">
        <f>AVERAGEIF(sensor_data[Unit ID], sensor_data[[#This Row],[Unit ID]], sensor_data[EC])</f>
        <v>14.849473684210526</v>
      </c>
      <c r="R2704">
        <f>IF(ISBLANK(sensor_data[[#This Row],[EC]]), sensor_data[[#This Row],[average]], sensor_data[[#This Row],[EC]])</f>
        <v>15.38</v>
      </c>
      <c r="S2704" t="str">
        <f>IF(sensor_data[[#This Row],[Filled Energy Consumption]]&gt;AVERAGE(sensor_data[Filled Energy Consumption]), "High", "Low")</f>
        <v>Low</v>
      </c>
      <c r="T2704" t="s">
        <v>187</v>
      </c>
      <c r="U2704" t="b">
        <v>1</v>
      </c>
      <c r="V2704">
        <v>5</v>
      </c>
      <c r="W2704">
        <v>0</v>
      </c>
      <c r="X2704" t="s">
        <v>19</v>
      </c>
    </row>
    <row r="2705" spans="1:24" x14ac:dyDescent="0.3">
      <c r="A2705" s="1">
        <v>45582.076562499999</v>
      </c>
      <c r="B2705" s="1" t="str">
        <f>TEXT(sensor_data[[#This Row],[Timestamp]], "MMMM")</f>
        <v>October</v>
      </c>
      <c r="C27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05" s="2">
        <f>MONTH(sensor_data[[#This Row],[Timestamp]])</f>
        <v>10</v>
      </c>
      <c r="E2705" s="2">
        <f>DAY(sensor_data[[#This Row],[Timestamp]])</f>
        <v>17</v>
      </c>
      <c r="F2705" t="s">
        <v>626</v>
      </c>
      <c r="H2705">
        <v>74.2</v>
      </c>
      <c r="I2705">
        <v>47</v>
      </c>
      <c r="J2705" t="b">
        <v>0</v>
      </c>
      <c r="K2705">
        <v>0</v>
      </c>
      <c r="L2705" t="str">
        <f>IF(sensor_data[[#This Row],[HVAC Setting]]&lt;=2, "Low", IF(sensor_data[[#This Row],[HVAC Setting]]=3, "Normal", "High"))</f>
        <v>Low</v>
      </c>
      <c r="M2705">
        <v>0</v>
      </c>
      <c r="N2705">
        <v>0</v>
      </c>
      <c r="O2705">
        <f>(sensor_data[[#This Row],[Energy Consumption]]-AVERAGE(sensor_data[Energy Consumption]))/_xlfn.STDEV.P(sensor_data[Energy Consumption])</f>
        <v>-0.24886299575285079</v>
      </c>
      <c r="P2705" t="str">
        <f>IF(ABS(sensor_data[[#This Row],[z_zcore]])&gt;3, "Outlier", "Normal")</f>
        <v>Normal</v>
      </c>
      <c r="Q2705">
        <f>AVERAGEIF(sensor_data[Unit ID], sensor_data[[#This Row],[Unit ID]], sensor_data[EC])</f>
        <v>14.849473684210526</v>
      </c>
      <c r="R2705">
        <f>IF(ISBLANK(sensor_data[[#This Row],[EC]]), sensor_data[[#This Row],[average]], sensor_data[[#This Row],[EC]])</f>
        <v>0</v>
      </c>
      <c r="S2705" t="str">
        <f>IF(sensor_data[[#This Row],[Filled Energy Consumption]]&gt;AVERAGE(sensor_data[Filled Energy Consumption]), "High", "Low")</f>
        <v>Low</v>
      </c>
      <c r="T2705" t="s">
        <v>273</v>
      </c>
      <c r="U2705" t="b">
        <v>0</v>
      </c>
      <c r="V2705">
        <v>20</v>
      </c>
      <c r="W2705">
        <v>0</v>
      </c>
      <c r="X2705" t="s">
        <v>19</v>
      </c>
    </row>
    <row r="2706" spans="1:24" x14ac:dyDescent="0.3">
      <c r="A2706" s="1">
        <v>45474.732499999998</v>
      </c>
      <c r="B2706" s="1" t="str">
        <f>TEXT(sensor_data[[#This Row],[Timestamp]], "MMMM")</f>
        <v>July</v>
      </c>
      <c r="C27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06" s="2">
        <f>MONTH(sensor_data[[#This Row],[Timestamp]])</f>
        <v>7</v>
      </c>
      <c r="E2706" s="2">
        <f>DAY(sensor_data[[#This Row],[Timestamp]])</f>
        <v>1</v>
      </c>
      <c r="F2706" t="s">
        <v>626</v>
      </c>
      <c r="H2706">
        <v>101.8</v>
      </c>
      <c r="I2706">
        <v>62.3</v>
      </c>
      <c r="J2706" t="b">
        <v>1</v>
      </c>
      <c r="K2706">
        <v>4</v>
      </c>
      <c r="L2706" t="str">
        <f>IF(sensor_data[[#This Row],[HVAC Setting]]&lt;=2, "Low", IF(sensor_data[[#This Row],[HVAC Setting]]=3, "Normal", "High"))</f>
        <v>High</v>
      </c>
      <c r="M2706">
        <v>25.43</v>
      </c>
      <c r="N2706">
        <v>25.43</v>
      </c>
      <c r="O2706">
        <f>(sensor_data[[#This Row],[Energy Consumption]]-AVERAGE(sensor_data[Energy Consumption]))/_xlfn.STDEV.P(sensor_data[Energy Consumption])</f>
        <v>4.6845131329619108E-2</v>
      </c>
      <c r="P2706" t="str">
        <f>IF(ABS(sensor_data[[#This Row],[z_zcore]])&gt;3, "Outlier", "Normal")</f>
        <v>Normal</v>
      </c>
      <c r="Q2706">
        <f>AVERAGEIF(sensor_data[Unit ID], sensor_data[[#This Row],[Unit ID]], sensor_data[EC])</f>
        <v>14.849473684210526</v>
      </c>
      <c r="R2706">
        <f>IF(ISBLANK(sensor_data[[#This Row],[EC]]), sensor_data[[#This Row],[average]], sensor_data[[#This Row],[EC]])</f>
        <v>25.43</v>
      </c>
      <c r="S2706" t="str">
        <f>IF(sensor_data[[#This Row],[Filled Energy Consumption]]&gt;AVERAGE(sensor_data[Filled Energy Consumption]), "High", "Low")</f>
        <v>High</v>
      </c>
      <c r="T2706" t="s">
        <v>163</v>
      </c>
      <c r="U2706" t="b">
        <v>1</v>
      </c>
      <c r="V2706">
        <v>10</v>
      </c>
      <c r="W2706">
        <v>1</v>
      </c>
      <c r="X2706" t="s">
        <v>17</v>
      </c>
    </row>
    <row r="2707" spans="1:24" x14ac:dyDescent="0.3">
      <c r="A2707" s="1">
        <v>45466.480891203704</v>
      </c>
      <c r="B2707" s="1" t="str">
        <f>TEXT(sensor_data[[#This Row],[Timestamp]], "MMMM")</f>
        <v>June</v>
      </c>
      <c r="C27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07" s="2">
        <f>MONTH(sensor_data[[#This Row],[Timestamp]])</f>
        <v>6</v>
      </c>
      <c r="E2707" s="2">
        <f>DAY(sensor_data[[#This Row],[Timestamp]])</f>
        <v>23</v>
      </c>
      <c r="F2707" t="s">
        <v>626</v>
      </c>
      <c r="H2707">
        <v>92.1</v>
      </c>
      <c r="I2707">
        <v>43.7</v>
      </c>
      <c r="J2707" t="b">
        <v>0</v>
      </c>
      <c r="K2707">
        <v>3.5</v>
      </c>
      <c r="L2707" t="str">
        <f>IF(sensor_data[[#This Row],[HVAC Setting]]&lt;=2, "Low", IF(sensor_data[[#This Row],[HVAC Setting]]=3, "Normal", "High"))</f>
        <v>High</v>
      </c>
      <c r="M2707">
        <v>20.48</v>
      </c>
      <c r="N2707">
        <v>20.48</v>
      </c>
      <c r="O2707">
        <f>(sensor_data[[#This Row],[Energy Consumption]]-AVERAGE(sensor_data[Energy Consumption]))/_xlfn.STDEV.P(sensor_data[Energy Consumption])</f>
        <v>-1.0715042837043326E-2</v>
      </c>
      <c r="P2707" t="str">
        <f>IF(ABS(sensor_data[[#This Row],[z_zcore]])&gt;3, "Outlier", "Normal")</f>
        <v>Normal</v>
      </c>
      <c r="Q2707">
        <f>AVERAGEIF(sensor_data[Unit ID], sensor_data[[#This Row],[Unit ID]], sensor_data[EC])</f>
        <v>14.849473684210526</v>
      </c>
      <c r="R2707">
        <f>IF(ISBLANK(sensor_data[[#This Row],[EC]]), sensor_data[[#This Row],[average]], sensor_data[[#This Row],[EC]])</f>
        <v>20.48</v>
      </c>
      <c r="S2707" t="str">
        <f>IF(sensor_data[[#This Row],[Filled Energy Consumption]]&gt;AVERAGE(sensor_data[Filled Energy Consumption]), "High", "Low")</f>
        <v>High</v>
      </c>
      <c r="T2707" t="s">
        <v>42</v>
      </c>
      <c r="U2707" t="b">
        <v>0</v>
      </c>
      <c r="V2707">
        <v>1</v>
      </c>
      <c r="W2707">
        <v>0</v>
      </c>
      <c r="X2707" t="s">
        <v>17</v>
      </c>
    </row>
    <row r="2708" spans="1:24" x14ac:dyDescent="0.3">
      <c r="A2708" s="1">
        <v>45391.265370370369</v>
      </c>
      <c r="B2708" s="1" t="str">
        <f>TEXT(sensor_data[[#This Row],[Timestamp]], "MMMM")</f>
        <v>April</v>
      </c>
      <c r="C27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08" s="2">
        <f>MONTH(sensor_data[[#This Row],[Timestamp]])</f>
        <v>4</v>
      </c>
      <c r="E2708" s="2">
        <f>DAY(sensor_data[[#This Row],[Timestamp]])</f>
        <v>9</v>
      </c>
      <c r="F2708" t="s">
        <v>626</v>
      </c>
      <c r="H2708">
        <v>74.400000000000006</v>
      </c>
      <c r="I2708">
        <v>38.1</v>
      </c>
      <c r="J2708" t="b">
        <v>0</v>
      </c>
      <c r="K2708">
        <v>3</v>
      </c>
      <c r="L2708" t="str">
        <f>IF(sensor_data[[#This Row],[HVAC Setting]]&lt;=2, "Low", IF(sensor_data[[#This Row],[HVAC Setting]]=3, "Normal", "High"))</f>
        <v>Normal</v>
      </c>
      <c r="M2708">
        <v>16</v>
      </c>
      <c r="N2708">
        <v>16</v>
      </c>
      <c r="O2708">
        <f>(sensor_data[[#This Row],[Energy Consumption]]-AVERAGE(sensor_data[Energy Consumption]))/_xlfn.STDEV.P(sensor_data[Energy Consumption])</f>
        <v>-6.2809907537376211E-2</v>
      </c>
      <c r="P2708" t="str">
        <f>IF(ABS(sensor_data[[#This Row],[z_zcore]])&gt;3, "Outlier", "Normal")</f>
        <v>Normal</v>
      </c>
      <c r="Q2708">
        <f>AVERAGEIF(sensor_data[Unit ID], sensor_data[[#This Row],[Unit ID]], sensor_data[EC])</f>
        <v>14.849473684210526</v>
      </c>
      <c r="R2708">
        <f>IF(ISBLANK(sensor_data[[#This Row],[EC]]), sensor_data[[#This Row],[average]], sensor_data[[#This Row],[EC]])</f>
        <v>16</v>
      </c>
      <c r="S2708" t="str">
        <f>IF(sensor_data[[#This Row],[Filled Energy Consumption]]&gt;AVERAGE(sensor_data[Filled Energy Consumption]), "High", "Low")</f>
        <v>Low</v>
      </c>
      <c r="T2708" t="s">
        <v>520</v>
      </c>
      <c r="U2708" t="b">
        <v>0</v>
      </c>
      <c r="V2708">
        <v>10</v>
      </c>
      <c r="W2708">
        <v>0</v>
      </c>
      <c r="X2708" t="s">
        <v>17</v>
      </c>
    </row>
    <row r="2709" spans="1:24" x14ac:dyDescent="0.3">
      <c r="A2709" s="1">
        <v>45300.257731481484</v>
      </c>
      <c r="B2709" s="1" t="str">
        <f>TEXT(sensor_data[[#This Row],[Timestamp]], "MMMM")</f>
        <v>January</v>
      </c>
      <c r="C27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09" s="2">
        <f>MONTH(sensor_data[[#This Row],[Timestamp]])</f>
        <v>1</v>
      </c>
      <c r="E2709" s="2">
        <f>DAY(sensor_data[[#This Row],[Timestamp]])</f>
        <v>9</v>
      </c>
      <c r="F2709" t="s">
        <v>626</v>
      </c>
      <c r="H2709">
        <v>56.2</v>
      </c>
      <c r="I2709">
        <v>33.799999999999997</v>
      </c>
      <c r="J2709" t="b">
        <v>1</v>
      </c>
      <c r="K2709">
        <v>5</v>
      </c>
      <c r="L2709" t="str">
        <f>IF(sensor_data[[#This Row],[HVAC Setting]]&lt;=2, "Low", IF(sensor_data[[#This Row],[HVAC Setting]]=3, "Normal", "High"))</f>
        <v>High</v>
      </c>
      <c r="M2709">
        <v>27.56</v>
      </c>
      <c r="N2709">
        <v>27.56</v>
      </c>
      <c r="O2709">
        <f>(sensor_data[[#This Row],[Energy Consumption]]-AVERAGE(sensor_data[Energy Consumption]))/_xlfn.STDEV.P(sensor_data[Energy Consumption])</f>
        <v>7.1613448698304147E-2</v>
      </c>
      <c r="P2709" t="str">
        <f>IF(ABS(sensor_data[[#This Row],[z_zcore]])&gt;3, "Outlier", "Normal")</f>
        <v>Normal</v>
      </c>
      <c r="Q2709">
        <f>AVERAGEIF(sensor_data[Unit ID], sensor_data[[#This Row],[Unit ID]], sensor_data[EC])</f>
        <v>14.849473684210526</v>
      </c>
      <c r="R2709">
        <f>IF(ISBLANK(sensor_data[[#This Row],[EC]]), sensor_data[[#This Row],[average]], sensor_data[[#This Row],[EC]])</f>
        <v>27.56</v>
      </c>
      <c r="S2709" t="str">
        <f>IF(sensor_data[[#This Row],[Filled Energy Consumption]]&gt;AVERAGE(sensor_data[Filled Energy Consumption]), "High", "Low")</f>
        <v>High</v>
      </c>
      <c r="T2709" t="s">
        <v>611</v>
      </c>
      <c r="U2709" t="b">
        <v>1</v>
      </c>
      <c r="V2709">
        <v>16</v>
      </c>
      <c r="W2709">
        <v>1</v>
      </c>
      <c r="X2709" t="s">
        <v>17</v>
      </c>
    </row>
    <row r="2710" spans="1:24" x14ac:dyDescent="0.3">
      <c r="A2710" s="1">
        <v>45547.222488425927</v>
      </c>
      <c r="B2710" s="1" t="str">
        <f>TEXT(sensor_data[[#This Row],[Timestamp]], "MMMM")</f>
        <v>September</v>
      </c>
      <c r="C27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10" s="2">
        <f>MONTH(sensor_data[[#This Row],[Timestamp]])</f>
        <v>9</v>
      </c>
      <c r="E2710" s="2">
        <f>DAY(sensor_data[[#This Row],[Timestamp]])</f>
        <v>12</v>
      </c>
      <c r="F2710" t="s">
        <v>626</v>
      </c>
      <c r="H2710">
        <v>64</v>
      </c>
      <c r="I2710">
        <v>45</v>
      </c>
      <c r="J2710" t="b">
        <v>0</v>
      </c>
      <c r="K2710">
        <v>1</v>
      </c>
      <c r="L2710" t="str">
        <f>IF(sensor_data[[#This Row],[HVAC Setting]]&lt;=2, "Low", IF(sensor_data[[#This Row],[HVAC Setting]]=3, "Normal", "High"))</f>
        <v>Low</v>
      </c>
      <c r="M2710">
        <v>5</v>
      </c>
      <c r="N2710">
        <v>5</v>
      </c>
      <c r="O2710">
        <f>(sensor_data[[#This Row],[Energy Consumption]]-AVERAGE(sensor_data[Energy Consumption]))/_xlfn.STDEV.P(sensor_data[Energy Consumption])</f>
        <v>-0.19072140568551499</v>
      </c>
      <c r="P2710" t="str">
        <f>IF(ABS(sensor_data[[#This Row],[z_zcore]])&gt;3, "Outlier", "Normal")</f>
        <v>Normal</v>
      </c>
      <c r="Q2710">
        <f>AVERAGEIF(sensor_data[Unit ID], sensor_data[[#This Row],[Unit ID]], sensor_data[EC])</f>
        <v>14.849473684210526</v>
      </c>
      <c r="R2710">
        <f>IF(ISBLANK(sensor_data[[#This Row],[EC]]), sensor_data[[#This Row],[average]], sensor_data[[#This Row],[EC]])</f>
        <v>5</v>
      </c>
      <c r="S2710" t="str">
        <f>IF(sensor_data[[#This Row],[Filled Energy Consumption]]&gt;AVERAGE(sensor_data[Filled Energy Consumption]), "High", "Low")</f>
        <v>Low</v>
      </c>
      <c r="T2710" t="s">
        <v>418</v>
      </c>
      <c r="U2710" t="b">
        <v>0</v>
      </c>
      <c r="V2710">
        <v>16</v>
      </c>
      <c r="W2710">
        <v>0</v>
      </c>
      <c r="X2710" t="s">
        <v>14</v>
      </c>
    </row>
    <row r="2711" spans="1:24" x14ac:dyDescent="0.3">
      <c r="A2711" s="1">
        <v>45577.051944444444</v>
      </c>
      <c r="B2711" s="1" t="str">
        <f>TEXT(sensor_data[[#This Row],[Timestamp]], "MMMM")</f>
        <v>October</v>
      </c>
      <c r="C27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11" s="2">
        <f>MONTH(sensor_data[[#This Row],[Timestamp]])</f>
        <v>10</v>
      </c>
      <c r="E2711" s="2">
        <f>DAY(sensor_data[[#This Row],[Timestamp]])</f>
        <v>12</v>
      </c>
      <c r="F2711" t="s">
        <v>626</v>
      </c>
      <c r="H2711">
        <v>62.6</v>
      </c>
      <c r="I2711">
        <v>47.3</v>
      </c>
      <c r="J2711" t="b">
        <v>1</v>
      </c>
      <c r="K2711">
        <v>3.5</v>
      </c>
      <c r="L2711" t="str">
        <f>IF(sensor_data[[#This Row],[HVAC Setting]]&lt;=2, "Low", IF(sensor_data[[#This Row],[HVAC Setting]]=3, "Normal", "High"))</f>
        <v>High</v>
      </c>
      <c r="M2711">
        <v>20.55</v>
      </c>
      <c r="N2711">
        <v>20.55</v>
      </c>
      <c r="O2711">
        <f>(sensor_data[[#This Row],[Energy Consumption]]-AVERAGE(sensor_data[Energy Consumption]))/_xlfn.STDEV.P(sensor_data[Energy Consumption])</f>
        <v>-9.9010605761006218E-3</v>
      </c>
      <c r="P2711" t="str">
        <f>IF(ABS(sensor_data[[#This Row],[z_zcore]])&gt;3, "Outlier", "Normal")</f>
        <v>Normal</v>
      </c>
      <c r="Q2711">
        <f>AVERAGEIF(sensor_data[Unit ID], sensor_data[[#This Row],[Unit ID]], sensor_data[EC])</f>
        <v>14.849473684210526</v>
      </c>
      <c r="R2711">
        <f>IF(ISBLANK(sensor_data[[#This Row],[EC]]), sensor_data[[#This Row],[average]], sensor_data[[#This Row],[EC]])</f>
        <v>20.55</v>
      </c>
      <c r="S2711" t="str">
        <f>IF(sensor_data[[#This Row],[Filled Energy Consumption]]&gt;AVERAGE(sensor_data[Filled Energy Consumption]), "High", "Low")</f>
        <v>High</v>
      </c>
      <c r="T2711" t="s">
        <v>307</v>
      </c>
      <c r="U2711" t="b">
        <v>1</v>
      </c>
      <c r="V2711">
        <v>22</v>
      </c>
      <c r="W2711">
        <v>1</v>
      </c>
      <c r="X2711" t="s">
        <v>14</v>
      </c>
    </row>
    <row r="2712" spans="1:24" x14ac:dyDescent="0.3">
      <c r="A2712" s="1">
        <v>45574.973854166667</v>
      </c>
      <c r="B2712" s="1" t="str">
        <f>TEXT(sensor_data[[#This Row],[Timestamp]], "MMMM")</f>
        <v>October</v>
      </c>
      <c r="C27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12" s="2">
        <f>MONTH(sensor_data[[#This Row],[Timestamp]])</f>
        <v>10</v>
      </c>
      <c r="E2712" s="2">
        <f>DAY(sensor_data[[#This Row],[Timestamp]])</f>
        <v>9</v>
      </c>
      <c r="F2712" t="s">
        <v>626</v>
      </c>
      <c r="H2712">
        <v>68.900000000000006</v>
      </c>
      <c r="I2712">
        <v>35.4</v>
      </c>
      <c r="J2712" t="b">
        <v>0</v>
      </c>
      <c r="K2712">
        <v>1</v>
      </c>
      <c r="L2712" t="str">
        <f>IF(sensor_data[[#This Row],[HVAC Setting]]&lt;=2, "Low", IF(sensor_data[[#This Row],[HVAC Setting]]=3, "Normal", "High"))</f>
        <v>Low</v>
      </c>
      <c r="M2712">
        <v>6</v>
      </c>
      <c r="N2712">
        <v>6</v>
      </c>
      <c r="O2712">
        <f>(sensor_data[[#This Row],[Energy Consumption]]-AVERAGE(sensor_data[Energy Consumption]))/_xlfn.STDEV.P(sensor_data[Energy Consumption])</f>
        <v>-0.17909308767204782</v>
      </c>
      <c r="P2712" t="str">
        <f>IF(ABS(sensor_data[[#This Row],[z_zcore]])&gt;3, "Outlier", "Normal")</f>
        <v>Normal</v>
      </c>
      <c r="Q2712">
        <f>AVERAGEIF(sensor_data[Unit ID], sensor_data[[#This Row],[Unit ID]], sensor_data[EC])</f>
        <v>14.849473684210526</v>
      </c>
      <c r="R2712">
        <f>IF(ISBLANK(sensor_data[[#This Row],[EC]]), sensor_data[[#This Row],[average]], sensor_data[[#This Row],[EC]])</f>
        <v>6</v>
      </c>
      <c r="S2712" t="str">
        <f>IF(sensor_data[[#This Row],[Filled Energy Consumption]]&gt;AVERAGE(sensor_data[Filled Energy Consumption]), "High", "Low")</f>
        <v>Low</v>
      </c>
      <c r="T2712" t="s">
        <v>286</v>
      </c>
      <c r="U2712" t="b">
        <v>0</v>
      </c>
      <c r="V2712">
        <v>5</v>
      </c>
      <c r="W2712">
        <v>1</v>
      </c>
      <c r="X2712" t="s">
        <v>14</v>
      </c>
    </row>
    <row r="2713" spans="1:24" x14ac:dyDescent="0.3">
      <c r="A2713" s="1">
        <v>45379.12128472222</v>
      </c>
      <c r="B2713" s="1" t="str">
        <f>TEXT(sensor_data[[#This Row],[Timestamp]], "MMMM")</f>
        <v>March</v>
      </c>
      <c r="C27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13" s="2">
        <f>MONTH(sensor_data[[#This Row],[Timestamp]])</f>
        <v>3</v>
      </c>
      <c r="E2713" s="2">
        <f>DAY(sensor_data[[#This Row],[Timestamp]])</f>
        <v>28</v>
      </c>
      <c r="F2713" t="s">
        <v>626</v>
      </c>
      <c r="H2713">
        <v>64.5</v>
      </c>
      <c r="I2713">
        <v>39</v>
      </c>
      <c r="J2713" t="b">
        <v>0</v>
      </c>
      <c r="K2713">
        <v>0</v>
      </c>
      <c r="L2713" t="str">
        <f>IF(sensor_data[[#This Row],[HVAC Setting]]&lt;=2, "Low", IF(sensor_data[[#This Row],[HVAC Setting]]=3, "Normal", "High"))</f>
        <v>Low</v>
      </c>
      <c r="M2713">
        <v>1</v>
      </c>
      <c r="N2713">
        <v>1</v>
      </c>
      <c r="O2713">
        <f>(sensor_data[[#This Row],[Energy Consumption]]-AVERAGE(sensor_data[Energy Consumption]))/_xlfn.STDEV.P(sensor_data[Energy Consumption])</f>
        <v>-0.23723467773938361</v>
      </c>
      <c r="P2713" t="str">
        <f>IF(ABS(sensor_data[[#This Row],[z_zcore]])&gt;3, "Outlier", "Normal")</f>
        <v>Normal</v>
      </c>
      <c r="Q2713">
        <f>AVERAGEIF(sensor_data[Unit ID], sensor_data[[#This Row],[Unit ID]], sensor_data[EC])</f>
        <v>14.849473684210526</v>
      </c>
      <c r="R2713">
        <f>IF(ISBLANK(sensor_data[[#This Row],[EC]]), sensor_data[[#This Row],[average]], sensor_data[[#This Row],[EC]])</f>
        <v>1</v>
      </c>
      <c r="S2713" t="str">
        <f>IF(sensor_data[[#This Row],[Filled Energy Consumption]]&gt;AVERAGE(sensor_data[Filled Energy Consumption]), "High", "Low")</f>
        <v>Low</v>
      </c>
      <c r="T2713" t="s">
        <v>424</v>
      </c>
      <c r="U2713" t="b">
        <v>0</v>
      </c>
      <c r="V2713">
        <v>21</v>
      </c>
      <c r="W2713">
        <v>0</v>
      </c>
      <c r="X2713" t="s">
        <v>19</v>
      </c>
    </row>
    <row r="2714" spans="1:24" x14ac:dyDescent="0.3">
      <c r="A2714" s="1">
        <v>45405.024421296293</v>
      </c>
      <c r="B2714" s="1" t="str">
        <f>TEXT(sensor_data[[#This Row],[Timestamp]], "MMMM")</f>
        <v>April</v>
      </c>
      <c r="C27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14" s="2">
        <f>MONTH(sensor_data[[#This Row],[Timestamp]])</f>
        <v>4</v>
      </c>
      <c r="E2714" s="2">
        <f>DAY(sensor_data[[#This Row],[Timestamp]])</f>
        <v>23</v>
      </c>
      <c r="F2714" t="s">
        <v>626</v>
      </c>
      <c r="H2714">
        <v>73.5</v>
      </c>
      <c r="I2714">
        <v>57.8</v>
      </c>
      <c r="J2714" t="b">
        <v>0</v>
      </c>
      <c r="K2714">
        <v>2</v>
      </c>
      <c r="L2714" t="str">
        <f>IF(sensor_data[[#This Row],[HVAC Setting]]&lt;=2, "Low", IF(sensor_data[[#This Row],[HVAC Setting]]=3, "Normal", "High"))</f>
        <v>Low</v>
      </c>
      <c r="M2714">
        <v>11</v>
      </c>
      <c r="N2714">
        <v>11</v>
      </c>
      <c r="O2714">
        <f>(sensor_data[[#This Row],[Energy Consumption]]-AVERAGE(sensor_data[Energy Consumption]))/_xlfn.STDEV.P(sensor_data[Energy Consumption])</f>
        <v>-0.12095149760471202</v>
      </c>
      <c r="P2714" t="str">
        <f>IF(ABS(sensor_data[[#This Row],[z_zcore]])&gt;3, "Outlier", "Normal")</f>
        <v>Normal</v>
      </c>
      <c r="Q2714">
        <f>AVERAGEIF(sensor_data[Unit ID], sensor_data[[#This Row],[Unit ID]], sensor_data[EC])</f>
        <v>14.849473684210526</v>
      </c>
      <c r="R2714">
        <f>IF(ISBLANK(sensor_data[[#This Row],[EC]]), sensor_data[[#This Row],[average]], sensor_data[[#This Row],[EC]])</f>
        <v>11</v>
      </c>
      <c r="S2714" t="str">
        <f>IF(sensor_data[[#This Row],[Filled Energy Consumption]]&gt;AVERAGE(sensor_data[Filled Energy Consumption]), "High", "Low")</f>
        <v>Low</v>
      </c>
      <c r="T2714" t="s">
        <v>256</v>
      </c>
      <c r="U2714" t="b">
        <v>0</v>
      </c>
      <c r="V2714">
        <v>23</v>
      </c>
      <c r="W2714">
        <v>1</v>
      </c>
      <c r="X2714" t="s">
        <v>19</v>
      </c>
    </row>
    <row r="2715" spans="1:24" x14ac:dyDescent="0.3">
      <c r="A2715" s="1">
        <v>45581.983738425923</v>
      </c>
      <c r="B2715" s="1" t="str">
        <f>TEXT(sensor_data[[#This Row],[Timestamp]], "MMMM")</f>
        <v>October</v>
      </c>
      <c r="C27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15" s="2">
        <f>MONTH(sensor_data[[#This Row],[Timestamp]])</f>
        <v>10</v>
      </c>
      <c r="E2715" s="2">
        <f>DAY(sensor_data[[#This Row],[Timestamp]])</f>
        <v>16</v>
      </c>
      <c r="F2715" t="s">
        <v>626</v>
      </c>
      <c r="H2715">
        <v>58.4</v>
      </c>
      <c r="I2715">
        <v>49.7</v>
      </c>
      <c r="J2715" t="b">
        <v>0</v>
      </c>
      <c r="K2715">
        <v>1</v>
      </c>
      <c r="L2715" t="str">
        <f>IF(sensor_data[[#This Row],[HVAC Setting]]&lt;=2, "Low", IF(sensor_data[[#This Row],[HVAC Setting]]=3, "Normal", "High"))</f>
        <v>Low</v>
      </c>
      <c r="M2715">
        <v>6</v>
      </c>
      <c r="N2715">
        <v>6</v>
      </c>
      <c r="O2715">
        <f>(sensor_data[[#This Row],[Energy Consumption]]-AVERAGE(sensor_data[Energy Consumption]))/_xlfn.STDEV.P(sensor_data[Energy Consumption])</f>
        <v>-0.17909308767204782</v>
      </c>
      <c r="P2715" t="str">
        <f>IF(ABS(sensor_data[[#This Row],[z_zcore]])&gt;3, "Outlier", "Normal")</f>
        <v>Normal</v>
      </c>
      <c r="Q2715">
        <f>AVERAGEIF(sensor_data[Unit ID], sensor_data[[#This Row],[Unit ID]], sensor_data[EC])</f>
        <v>14.849473684210526</v>
      </c>
      <c r="R2715">
        <f>IF(ISBLANK(sensor_data[[#This Row],[EC]]), sensor_data[[#This Row],[average]], sensor_data[[#This Row],[EC]])</f>
        <v>6</v>
      </c>
      <c r="S2715" t="str">
        <f>IF(sensor_data[[#This Row],[Filled Energy Consumption]]&gt;AVERAGE(sensor_data[Filled Energy Consumption]), "High", "Low")</f>
        <v>Low</v>
      </c>
      <c r="T2715" t="s">
        <v>536</v>
      </c>
      <c r="U2715" t="b">
        <v>0</v>
      </c>
      <c r="V2715">
        <v>14</v>
      </c>
      <c r="W2715">
        <v>0</v>
      </c>
      <c r="X2715" t="s">
        <v>19</v>
      </c>
    </row>
    <row r="2716" spans="1:24" x14ac:dyDescent="0.3">
      <c r="A2716" s="1">
        <v>45492.359409722223</v>
      </c>
      <c r="B2716" s="1" t="str">
        <f>TEXT(sensor_data[[#This Row],[Timestamp]], "MMMM")</f>
        <v>July</v>
      </c>
      <c r="C27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16" s="2">
        <f>MONTH(sensor_data[[#This Row],[Timestamp]])</f>
        <v>7</v>
      </c>
      <c r="E2716" s="2">
        <f>DAY(sensor_data[[#This Row],[Timestamp]])</f>
        <v>19</v>
      </c>
      <c r="F2716" t="s">
        <v>626</v>
      </c>
      <c r="H2716">
        <v>87.7</v>
      </c>
      <c r="I2716">
        <v>41.2</v>
      </c>
      <c r="J2716" t="b">
        <v>0</v>
      </c>
      <c r="K2716">
        <v>2</v>
      </c>
      <c r="L2716" t="str">
        <f>IF(sensor_data[[#This Row],[HVAC Setting]]&lt;=2, "Low", IF(sensor_data[[#This Row],[HVAC Setting]]=3, "Normal", "High"))</f>
        <v>Low</v>
      </c>
      <c r="M2716">
        <v>12</v>
      </c>
      <c r="N2716">
        <v>12</v>
      </c>
      <c r="O2716">
        <f>(sensor_data[[#This Row],[Energy Consumption]]-AVERAGE(sensor_data[Energy Consumption]))/_xlfn.STDEV.P(sensor_data[Energy Consumption])</f>
        <v>-0.10932317959124485</v>
      </c>
      <c r="P2716" t="str">
        <f>IF(ABS(sensor_data[[#This Row],[z_zcore]])&gt;3, "Outlier", "Normal")</f>
        <v>Normal</v>
      </c>
      <c r="Q2716">
        <f>AVERAGEIF(sensor_data[Unit ID], sensor_data[[#This Row],[Unit ID]], sensor_data[EC])</f>
        <v>14.849473684210526</v>
      </c>
      <c r="R2716">
        <f>IF(ISBLANK(sensor_data[[#This Row],[EC]]), sensor_data[[#This Row],[average]], sensor_data[[#This Row],[EC]])</f>
        <v>12</v>
      </c>
      <c r="S2716" t="str">
        <f>IF(sensor_data[[#This Row],[Filled Energy Consumption]]&gt;AVERAGE(sensor_data[Filled Energy Consumption]), "High", "Low")</f>
        <v>Low</v>
      </c>
      <c r="T2716" t="s">
        <v>264</v>
      </c>
      <c r="U2716" t="b">
        <v>0</v>
      </c>
      <c r="V2716">
        <v>24</v>
      </c>
      <c r="W2716">
        <v>0</v>
      </c>
      <c r="X2716" t="s">
        <v>17</v>
      </c>
    </row>
    <row r="2717" spans="1:24" x14ac:dyDescent="0.3">
      <c r="A2717" s="1">
        <v>45441.86346064815</v>
      </c>
      <c r="B2717" s="1" t="str">
        <f>TEXT(sensor_data[[#This Row],[Timestamp]], "MMMM")</f>
        <v>May</v>
      </c>
      <c r="C27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17" s="2">
        <f>MONTH(sensor_data[[#This Row],[Timestamp]])</f>
        <v>5</v>
      </c>
      <c r="E2717" s="2">
        <f>DAY(sensor_data[[#This Row],[Timestamp]])</f>
        <v>29</v>
      </c>
      <c r="F2717" t="s">
        <v>626</v>
      </c>
      <c r="H2717">
        <v>72.599999999999994</v>
      </c>
      <c r="I2717">
        <v>54.6</v>
      </c>
      <c r="J2717" t="b">
        <v>1</v>
      </c>
      <c r="K2717">
        <v>3</v>
      </c>
      <c r="L2717" t="str">
        <f>IF(sensor_data[[#This Row],[HVAC Setting]]&lt;=2, "Low", IF(sensor_data[[#This Row],[HVAC Setting]]=3, "Normal", "High"))</f>
        <v>Normal</v>
      </c>
      <c r="O2717">
        <f>(sensor_data[[#This Row],[Energy Consumption]]-AVERAGE(sensor_data[Energy Consumption]))/_xlfn.STDEV.P(sensor_data[Energy Consumption])</f>
        <v>-0.24886299575285079</v>
      </c>
      <c r="P2717" t="str">
        <f>IF(ABS(sensor_data[[#This Row],[z_zcore]])&gt;3, "Outlier", "Normal")</f>
        <v>Normal</v>
      </c>
      <c r="Q2717">
        <f>AVERAGEIF(sensor_data[Unit ID], sensor_data[[#This Row],[Unit ID]], sensor_data[EC])</f>
        <v>14.849473684210526</v>
      </c>
      <c r="R2717">
        <f>IF(ISBLANK(sensor_data[[#This Row],[EC]]), sensor_data[[#This Row],[average]], sensor_data[[#This Row],[EC]])</f>
        <v>14.849473684210526</v>
      </c>
      <c r="S2717" t="str">
        <f>IF(sensor_data[[#This Row],[Filled Energy Consumption]]&gt;AVERAGE(sensor_data[Filled Energy Consumption]), "High", "Low")</f>
        <v>Low</v>
      </c>
      <c r="T2717" t="s">
        <v>525</v>
      </c>
      <c r="U2717" t="b">
        <v>1</v>
      </c>
      <c r="V2717">
        <v>18</v>
      </c>
      <c r="W2717">
        <v>1</v>
      </c>
      <c r="X2717" t="s">
        <v>19</v>
      </c>
    </row>
    <row r="2718" spans="1:24" x14ac:dyDescent="0.3">
      <c r="A2718" s="1">
        <v>45513.061701388891</v>
      </c>
      <c r="B2718" s="1" t="str">
        <f>TEXT(sensor_data[[#This Row],[Timestamp]], "MMMM")</f>
        <v>August</v>
      </c>
      <c r="C27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18" s="2">
        <f>MONTH(sensor_data[[#This Row],[Timestamp]])</f>
        <v>8</v>
      </c>
      <c r="E2718" s="2">
        <f>DAY(sensor_data[[#This Row],[Timestamp]])</f>
        <v>9</v>
      </c>
      <c r="F2718" t="s">
        <v>626</v>
      </c>
      <c r="H2718">
        <v>86.9</v>
      </c>
      <c r="I2718">
        <v>59</v>
      </c>
      <c r="J2718" t="b">
        <v>0</v>
      </c>
      <c r="K2718">
        <v>1</v>
      </c>
      <c r="L2718" t="str">
        <f>IF(sensor_data[[#This Row],[HVAC Setting]]&lt;=2, "Low", IF(sensor_data[[#This Row],[HVAC Setting]]=3, "Normal", "High"))</f>
        <v>Low</v>
      </c>
      <c r="M2718">
        <v>7</v>
      </c>
      <c r="N2718">
        <v>7</v>
      </c>
      <c r="O2718">
        <f>(sensor_data[[#This Row],[Energy Consumption]]-AVERAGE(sensor_data[Energy Consumption]))/_xlfn.STDEV.P(sensor_data[Energy Consumption])</f>
        <v>-0.16746476965858065</v>
      </c>
      <c r="P2718" t="str">
        <f>IF(ABS(sensor_data[[#This Row],[z_zcore]])&gt;3, "Outlier", "Normal")</f>
        <v>Normal</v>
      </c>
      <c r="Q2718">
        <f>AVERAGEIF(sensor_data[Unit ID], sensor_data[[#This Row],[Unit ID]], sensor_data[EC])</f>
        <v>14.849473684210526</v>
      </c>
      <c r="R2718">
        <f>IF(ISBLANK(sensor_data[[#This Row],[EC]]), sensor_data[[#This Row],[average]], sensor_data[[#This Row],[EC]])</f>
        <v>7</v>
      </c>
      <c r="S2718" t="str">
        <f>IF(sensor_data[[#This Row],[Filled Energy Consumption]]&gt;AVERAGE(sensor_data[Filled Energy Consumption]), "High", "Low")</f>
        <v>Low</v>
      </c>
      <c r="T2718" t="s">
        <v>32</v>
      </c>
      <c r="U2718" t="b">
        <v>0</v>
      </c>
      <c r="V2718">
        <v>6</v>
      </c>
      <c r="W2718">
        <v>0</v>
      </c>
      <c r="X2718" t="s">
        <v>19</v>
      </c>
    </row>
    <row r="2719" spans="1:24" x14ac:dyDescent="0.3">
      <c r="A2719" s="1">
        <v>45325.351979166669</v>
      </c>
      <c r="B2719" s="1" t="str">
        <f>TEXT(sensor_data[[#This Row],[Timestamp]], "MMMM")</f>
        <v>February</v>
      </c>
      <c r="C27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19" s="2">
        <f>MONTH(sensor_data[[#This Row],[Timestamp]])</f>
        <v>2</v>
      </c>
      <c r="E2719" s="2">
        <f>DAY(sensor_data[[#This Row],[Timestamp]])</f>
        <v>3</v>
      </c>
      <c r="F2719" t="s">
        <v>626</v>
      </c>
      <c r="H2719">
        <v>43.7</v>
      </c>
      <c r="I2719">
        <v>39.5</v>
      </c>
      <c r="J2719" t="b">
        <v>1</v>
      </c>
      <c r="K2719">
        <v>5</v>
      </c>
      <c r="L2719" t="str">
        <f>IF(sensor_data[[#This Row],[HVAC Setting]]&lt;=2, "Low", IF(sensor_data[[#This Row],[HVAC Setting]]=3, "Normal", "High"))</f>
        <v>High</v>
      </c>
      <c r="M2719">
        <v>30.47</v>
      </c>
      <c r="N2719">
        <v>30.47</v>
      </c>
      <c r="O2719">
        <f>(sensor_data[[#This Row],[Energy Consumption]]-AVERAGE(sensor_data[Energy Consumption]))/_xlfn.STDEV.P(sensor_data[Energy Consumption])</f>
        <v>0.1054518541174936</v>
      </c>
      <c r="P2719" t="str">
        <f>IF(ABS(sensor_data[[#This Row],[z_zcore]])&gt;3, "Outlier", "Normal")</f>
        <v>Normal</v>
      </c>
      <c r="Q2719">
        <f>AVERAGEIF(sensor_data[Unit ID], sensor_data[[#This Row],[Unit ID]], sensor_data[EC])</f>
        <v>14.849473684210526</v>
      </c>
      <c r="R2719">
        <f>IF(ISBLANK(sensor_data[[#This Row],[EC]]), sensor_data[[#This Row],[average]], sensor_data[[#This Row],[EC]])</f>
        <v>30.47</v>
      </c>
      <c r="S2719" t="str">
        <f>IF(sensor_data[[#This Row],[Filled Energy Consumption]]&gt;AVERAGE(sensor_data[Filled Energy Consumption]), "High", "Low")</f>
        <v>High</v>
      </c>
      <c r="T2719" t="s">
        <v>129</v>
      </c>
      <c r="U2719" t="b">
        <v>1</v>
      </c>
      <c r="V2719">
        <v>21</v>
      </c>
      <c r="W2719">
        <v>1</v>
      </c>
      <c r="X2719" t="s">
        <v>19</v>
      </c>
    </row>
    <row r="2720" spans="1:24" x14ac:dyDescent="0.3">
      <c r="A2720" s="1">
        <v>45380.024247685185</v>
      </c>
      <c r="B2720" s="1" t="str">
        <f>TEXT(sensor_data[[#This Row],[Timestamp]], "MMMM")</f>
        <v>March</v>
      </c>
      <c r="C27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20" s="2">
        <f>MONTH(sensor_data[[#This Row],[Timestamp]])</f>
        <v>3</v>
      </c>
      <c r="E2720" s="2">
        <f>DAY(sensor_data[[#This Row],[Timestamp]])</f>
        <v>29</v>
      </c>
      <c r="F2720" t="s">
        <v>626</v>
      </c>
      <c r="H2720">
        <v>76.3</v>
      </c>
      <c r="I2720">
        <v>35.1</v>
      </c>
      <c r="J2720" t="b">
        <v>0</v>
      </c>
      <c r="K2720">
        <v>2</v>
      </c>
      <c r="L2720" t="str">
        <f>IF(sensor_data[[#This Row],[HVAC Setting]]&lt;=2, "Low", IF(sensor_data[[#This Row],[HVAC Setting]]=3, "Normal", "High"))</f>
        <v>Low</v>
      </c>
      <c r="M2720">
        <v>11</v>
      </c>
      <c r="N2720">
        <v>11</v>
      </c>
      <c r="O2720">
        <f>(sensor_data[[#This Row],[Energy Consumption]]-AVERAGE(sensor_data[Energy Consumption]))/_xlfn.STDEV.P(sensor_data[Energy Consumption])</f>
        <v>-0.12095149760471202</v>
      </c>
      <c r="P2720" t="str">
        <f>IF(ABS(sensor_data[[#This Row],[z_zcore]])&gt;3, "Outlier", "Normal")</f>
        <v>Normal</v>
      </c>
      <c r="Q2720">
        <f>AVERAGEIF(sensor_data[Unit ID], sensor_data[[#This Row],[Unit ID]], sensor_data[EC])</f>
        <v>14.849473684210526</v>
      </c>
      <c r="R2720">
        <f>IF(ISBLANK(sensor_data[[#This Row],[EC]]), sensor_data[[#This Row],[average]], sensor_data[[#This Row],[EC]])</f>
        <v>11</v>
      </c>
      <c r="S2720" t="str">
        <f>IF(sensor_data[[#This Row],[Filled Energy Consumption]]&gt;AVERAGE(sensor_data[Filled Energy Consumption]), "High", "Low")</f>
        <v>Low</v>
      </c>
      <c r="T2720" t="s">
        <v>273</v>
      </c>
      <c r="U2720" t="b">
        <v>0</v>
      </c>
      <c r="V2720">
        <v>18</v>
      </c>
      <c r="W2720">
        <v>0</v>
      </c>
      <c r="X2720" t="s">
        <v>17</v>
      </c>
    </row>
    <row r="2721" spans="1:24" x14ac:dyDescent="0.3">
      <c r="A2721" s="1">
        <v>45611.621238425927</v>
      </c>
      <c r="B2721" s="1" t="str">
        <f>TEXT(sensor_data[[#This Row],[Timestamp]], "MMMM")</f>
        <v>November</v>
      </c>
      <c r="C27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21" s="2">
        <f>MONTH(sensor_data[[#This Row],[Timestamp]])</f>
        <v>11</v>
      </c>
      <c r="E2721" s="2">
        <f>DAY(sensor_data[[#This Row],[Timestamp]])</f>
        <v>15</v>
      </c>
      <c r="F2721" t="s">
        <v>626</v>
      </c>
      <c r="H2721">
        <v>63.7</v>
      </c>
      <c r="I2721">
        <v>46.8</v>
      </c>
      <c r="J2721" t="b">
        <v>1</v>
      </c>
      <c r="K2721">
        <v>2</v>
      </c>
      <c r="L2721" t="str">
        <f>IF(sensor_data[[#This Row],[HVAC Setting]]&lt;=2, "Low", IF(sensor_data[[#This Row],[HVAC Setting]]=3, "Normal", "High"))</f>
        <v>Low</v>
      </c>
      <c r="M2721">
        <v>12.77</v>
      </c>
      <c r="N2721">
        <v>12.77</v>
      </c>
      <c r="O2721">
        <f>(sensor_data[[#This Row],[Energy Consumption]]-AVERAGE(sensor_data[Energy Consumption]))/_xlfn.STDEV.P(sensor_data[Energy Consumption])</f>
        <v>-0.10036937472087515</v>
      </c>
      <c r="P2721" t="str">
        <f>IF(ABS(sensor_data[[#This Row],[z_zcore]])&gt;3, "Outlier", "Normal")</f>
        <v>Normal</v>
      </c>
      <c r="Q2721">
        <f>AVERAGEIF(sensor_data[Unit ID], sensor_data[[#This Row],[Unit ID]], sensor_data[EC])</f>
        <v>14.849473684210526</v>
      </c>
      <c r="R2721">
        <f>IF(ISBLANK(sensor_data[[#This Row],[EC]]), sensor_data[[#This Row],[average]], sensor_data[[#This Row],[EC]])</f>
        <v>12.77</v>
      </c>
      <c r="S2721" t="str">
        <f>IF(sensor_data[[#This Row],[Filled Energy Consumption]]&gt;AVERAGE(sensor_data[Filled Energy Consumption]), "High", "Low")</f>
        <v>Low</v>
      </c>
      <c r="T2721" t="s">
        <v>198</v>
      </c>
      <c r="U2721" t="b">
        <v>1</v>
      </c>
      <c r="V2721">
        <v>16</v>
      </c>
      <c r="W2721">
        <v>1</v>
      </c>
      <c r="X2721" t="s">
        <v>17</v>
      </c>
    </row>
    <row r="2722" spans="1:24" x14ac:dyDescent="0.3">
      <c r="A2722" s="1">
        <v>45326.163321759261</v>
      </c>
      <c r="B2722" s="1" t="str">
        <f>TEXT(sensor_data[[#This Row],[Timestamp]], "MMMM")</f>
        <v>February</v>
      </c>
      <c r="C27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22" s="2">
        <f>MONTH(sensor_data[[#This Row],[Timestamp]])</f>
        <v>2</v>
      </c>
      <c r="E2722" s="2">
        <f>DAY(sensor_data[[#This Row],[Timestamp]])</f>
        <v>4</v>
      </c>
      <c r="F2722" t="s">
        <v>627</v>
      </c>
      <c r="H2722">
        <v>53.9</v>
      </c>
      <c r="I2722">
        <v>35.700000000000003</v>
      </c>
      <c r="J2722" t="b">
        <v>1</v>
      </c>
      <c r="K2722">
        <v>4.5</v>
      </c>
      <c r="L2722" t="str">
        <f>IF(sensor_data[[#This Row],[HVAC Setting]]&lt;=2, "Low", IF(sensor_data[[#This Row],[HVAC Setting]]=3, "Normal", "High"))</f>
        <v>High</v>
      </c>
      <c r="M2722">
        <v>26.7</v>
      </c>
      <c r="N2722">
        <v>26.7</v>
      </c>
      <c r="O2722">
        <f>(sensor_data[[#This Row],[Energy Consumption]]-AVERAGE(sensor_data[Energy Consumption]))/_xlfn.STDEV.P(sensor_data[Energy Consumption])</f>
        <v>6.1613095206722396E-2</v>
      </c>
      <c r="P2722" t="str">
        <f>IF(ABS(sensor_data[[#This Row],[z_zcore]])&gt;3, "Outlier", "Normal")</f>
        <v>Normal</v>
      </c>
      <c r="Q2722">
        <f>AVERAGEIF(sensor_data[Unit ID], sensor_data[[#This Row],[Unit ID]], sensor_data[EC])</f>
        <v>18.347368421052632</v>
      </c>
      <c r="R2722">
        <f>IF(ISBLANK(sensor_data[[#This Row],[EC]]), sensor_data[[#This Row],[average]], sensor_data[[#This Row],[EC]])</f>
        <v>26.7</v>
      </c>
      <c r="S2722" t="str">
        <f>IF(sensor_data[[#This Row],[Filled Energy Consumption]]&gt;AVERAGE(sensor_data[Filled Energy Consumption]), "High", "Low")</f>
        <v>High</v>
      </c>
      <c r="T2722" t="s">
        <v>85</v>
      </c>
      <c r="U2722" t="b">
        <v>1</v>
      </c>
      <c r="V2722">
        <v>9</v>
      </c>
      <c r="W2722">
        <v>0</v>
      </c>
      <c r="X2722" t="s">
        <v>17</v>
      </c>
    </row>
    <row r="2723" spans="1:24" x14ac:dyDescent="0.3">
      <c r="A2723" s="1">
        <v>45642.157835648148</v>
      </c>
      <c r="B2723" s="1" t="str">
        <f>TEXT(sensor_data[[#This Row],[Timestamp]], "MMMM")</f>
        <v>December</v>
      </c>
      <c r="C27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23" s="2">
        <f>MONTH(sensor_data[[#This Row],[Timestamp]])</f>
        <v>12</v>
      </c>
      <c r="E2723" s="2">
        <f>DAY(sensor_data[[#This Row],[Timestamp]])</f>
        <v>16</v>
      </c>
      <c r="F2723" t="s">
        <v>627</v>
      </c>
      <c r="H2723">
        <v>37.4</v>
      </c>
      <c r="I2723">
        <v>39.200000000000003</v>
      </c>
      <c r="J2723" t="b">
        <v>0</v>
      </c>
      <c r="K2723">
        <v>3</v>
      </c>
      <c r="L2723" t="str">
        <f>IF(sensor_data[[#This Row],[HVAC Setting]]&lt;=2, "Low", IF(sensor_data[[#This Row],[HVAC Setting]]=3, "Normal", "High"))</f>
        <v>Normal</v>
      </c>
      <c r="M2723">
        <v>17</v>
      </c>
      <c r="N2723">
        <v>17</v>
      </c>
      <c r="O2723">
        <f>(sensor_data[[#This Row],[Energy Consumption]]-AVERAGE(sensor_data[Energy Consumption]))/_xlfn.STDEV.P(sensor_data[Energy Consumption])</f>
        <v>-5.1181589523909048E-2</v>
      </c>
      <c r="P2723" t="str">
        <f>IF(ABS(sensor_data[[#This Row],[z_zcore]])&gt;3, "Outlier", "Normal")</f>
        <v>Normal</v>
      </c>
      <c r="Q2723">
        <f>AVERAGEIF(sensor_data[Unit ID], sensor_data[[#This Row],[Unit ID]], sensor_data[EC])</f>
        <v>18.347368421052632</v>
      </c>
      <c r="R2723">
        <f>IF(ISBLANK(sensor_data[[#This Row],[EC]]), sensor_data[[#This Row],[average]], sensor_data[[#This Row],[EC]])</f>
        <v>17</v>
      </c>
      <c r="S2723" t="str">
        <f>IF(sensor_data[[#This Row],[Filled Energy Consumption]]&gt;AVERAGE(sensor_data[Filled Energy Consumption]), "High", "Low")</f>
        <v>Low</v>
      </c>
      <c r="T2723" t="s">
        <v>118</v>
      </c>
      <c r="U2723" t="b">
        <v>0</v>
      </c>
      <c r="V2723">
        <v>11</v>
      </c>
      <c r="W2723">
        <v>1</v>
      </c>
      <c r="X2723" t="s">
        <v>14</v>
      </c>
    </row>
    <row r="2724" spans="1:24" x14ac:dyDescent="0.3">
      <c r="A2724" s="1">
        <v>45523.615358796298</v>
      </c>
      <c r="B2724" s="1" t="str">
        <f>TEXT(sensor_data[[#This Row],[Timestamp]], "MMMM")</f>
        <v>August</v>
      </c>
      <c r="C27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24" s="2">
        <f>MONTH(sensor_data[[#This Row],[Timestamp]])</f>
        <v>8</v>
      </c>
      <c r="E2724" s="2">
        <f>DAY(sensor_data[[#This Row],[Timestamp]])</f>
        <v>19</v>
      </c>
      <c r="F2724" t="s">
        <v>627</v>
      </c>
      <c r="H2724">
        <v>94.3</v>
      </c>
      <c r="I2724">
        <v>41.7</v>
      </c>
      <c r="J2724" t="b">
        <v>0</v>
      </c>
      <c r="K2724">
        <v>3</v>
      </c>
      <c r="L2724" t="str">
        <f>IF(sensor_data[[#This Row],[HVAC Setting]]&lt;=2, "Low", IF(sensor_data[[#This Row],[HVAC Setting]]=3, "Normal", "High"))</f>
        <v>Normal</v>
      </c>
      <c r="M2724">
        <v>17</v>
      </c>
      <c r="N2724">
        <v>17</v>
      </c>
      <c r="O2724">
        <f>(sensor_data[[#This Row],[Energy Consumption]]-AVERAGE(sensor_data[Energy Consumption]))/_xlfn.STDEV.P(sensor_data[Energy Consumption])</f>
        <v>-5.1181589523909048E-2</v>
      </c>
      <c r="P2724" t="str">
        <f>IF(ABS(sensor_data[[#This Row],[z_zcore]])&gt;3, "Outlier", "Normal")</f>
        <v>Normal</v>
      </c>
      <c r="Q2724">
        <f>AVERAGEIF(sensor_data[Unit ID], sensor_data[[#This Row],[Unit ID]], sensor_data[EC])</f>
        <v>18.347368421052632</v>
      </c>
      <c r="R2724">
        <f>IF(ISBLANK(sensor_data[[#This Row],[EC]]), sensor_data[[#This Row],[average]], sensor_data[[#This Row],[EC]])</f>
        <v>17</v>
      </c>
      <c r="S2724" t="str">
        <f>IF(sensor_data[[#This Row],[Filled Energy Consumption]]&gt;AVERAGE(sensor_data[Filled Energy Consumption]), "High", "Low")</f>
        <v>Low</v>
      </c>
      <c r="T2724" t="s">
        <v>234</v>
      </c>
      <c r="U2724" t="b">
        <v>0</v>
      </c>
      <c r="V2724">
        <v>7</v>
      </c>
      <c r="W2724">
        <v>0</v>
      </c>
      <c r="X2724" t="s">
        <v>17</v>
      </c>
    </row>
    <row r="2725" spans="1:24" x14ac:dyDescent="0.3">
      <c r="A2725" s="1">
        <v>45566.100590277776</v>
      </c>
      <c r="B2725" s="1" t="str">
        <f>TEXT(sensor_data[[#This Row],[Timestamp]], "MMMM")</f>
        <v>October</v>
      </c>
      <c r="C27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25" s="2">
        <f>MONTH(sensor_data[[#This Row],[Timestamp]])</f>
        <v>10</v>
      </c>
      <c r="E2725" s="2">
        <f>DAY(sensor_data[[#This Row],[Timestamp]])</f>
        <v>1</v>
      </c>
      <c r="F2725" t="s">
        <v>627</v>
      </c>
      <c r="H2725">
        <v>64.3</v>
      </c>
      <c r="I2725">
        <v>43.6</v>
      </c>
      <c r="J2725" t="b">
        <v>1</v>
      </c>
      <c r="K2725">
        <v>2</v>
      </c>
      <c r="L2725" t="str">
        <f>IF(sensor_data[[#This Row],[HVAC Setting]]&lt;=2, "Low", IF(sensor_data[[#This Row],[HVAC Setting]]=3, "Normal", "High"))</f>
        <v>Low</v>
      </c>
      <c r="M2725">
        <v>11.67</v>
      </c>
      <c r="N2725">
        <v>11.67</v>
      </c>
      <c r="O2725">
        <f>(sensor_data[[#This Row],[Energy Consumption]]-AVERAGE(sensor_data[Energy Consumption]))/_xlfn.STDEV.P(sensor_data[Energy Consumption])</f>
        <v>-0.11316052453568902</v>
      </c>
      <c r="P2725" t="str">
        <f>IF(ABS(sensor_data[[#This Row],[z_zcore]])&gt;3, "Outlier", "Normal")</f>
        <v>Normal</v>
      </c>
      <c r="Q2725">
        <f>AVERAGEIF(sensor_data[Unit ID], sensor_data[[#This Row],[Unit ID]], sensor_data[EC])</f>
        <v>18.347368421052632</v>
      </c>
      <c r="R2725">
        <f>IF(ISBLANK(sensor_data[[#This Row],[EC]]), sensor_data[[#This Row],[average]], sensor_data[[#This Row],[EC]])</f>
        <v>11.67</v>
      </c>
      <c r="S2725" t="str">
        <f>IF(sensor_data[[#This Row],[Filled Energy Consumption]]&gt;AVERAGE(sensor_data[Filled Energy Consumption]), "High", "Low")</f>
        <v>Low</v>
      </c>
      <c r="T2725" t="s">
        <v>261</v>
      </c>
      <c r="U2725" t="b">
        <v>1</v>
      </c>
      <c r="V2725">
        <v>2</v>
      </c>
      <c r="W2725">
        <v>1</v>
      </c>
      <c r="X2725" t="s">
        <v>14</v>
      </c>
    </row>
    <row r="2726" spans="1:24" x14ac:dyDescent="0.3">
      <c r="A2726" s="1">
        <v>45642.564687500002</v>
      </c>
      <c r="B2726" s="1" t="str">
        <f>TEXT(sensor_data[[#This Row],[Timestamp]], "MMMM")</f>
        <v>December</v>
      </c>
      <c r="C27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26" s="2">
        <f>MONTH(sensor_data[[#This Row],[Timestamp]])</f>
        <v>12</v>
      </c>
      <c r="E2726" s="2">
        <f>DAY(sensor_data[[#This Row],[Timestamp]])</f>
        <v>16</v>
      </c>
      <c r="F2726" t="s">
        <v>627</v>
      </c>
      <c r="H2726">
        <v>41.3</v>
      </c>
      <c r="I2726">
        <v>30.6</v>
      </c>
      <c r="J2726" t="b">
        <v>0</v>
      </c>
      <c r="K2726">
        <v>3</v>
      </c>
      <c r="L2726" t="str">
        <f>IF(sensor_data[[#This Row],[HVAC Setting]]&lt;=2, "Low", IF(sensor_data[[#This Row],[HVAC Setting]]=3, "Normal", "High"))</f>
        <v>Normal</v>
      </c>
      <c r="M2726">
        <v>17</v>
      </c>
      <c r="N2726">
        <v>17</v>
      </c>
      <c r="O2726">
        <f>(sensor_data[[#This Row],[Energy Consumption]]-AVERAGE(sensor_data[Energy Consumption]))/_xlfn.STDEV.P(sensor_data[Energy Consumption])</f>
        <v>-5.1181589523909048E-2</v>
      </c>
      <c r="P2726" t="str">
        <f>IF(ABS(sensor_data[[#This Row],[z_zcore]])&gt;3, "Outlier", "Normal")</f>
        <v>Normal</v>
      </c>
      <c r="Q2726">
        <f>AVERAGEIF(sensor_data[Unit ID], sensor_data[[#This Row],[Unit ID]], sensor_data[EC])</f>
        <v>18.347368421052632</v>
      </c>
      <c r="R2726">
        <f>IF(ISBLANK(sensor_data[[#This Row],[EC]]), sensor_data[[#This Row],[average]], sensor_data[[#This Row],[EC]])</f>
        <v>17</v>
      </c>
      <c r="S2726" t="str">
        <f>IF(sensor_data[[#This Row],[Filled Energy Consumption]]&gt;AVERAGE(sensor_data[Filled Energy Consumption]), "High", "Low")</f>
        <v>Low</v>
      </c>
      <c r="T2726" t="s">
        <v>308</v>
      </c>
      <c r="U2726" t="b">
        <v>0</v>
      </c>
      <c r="V2726">
        <v>18</v>
      </c>
      <c r="W2726">
        <v>1</v>
      </c>
      <c r="X2726" t="s">
        <v>14</v>
      </c>
    </row>
    <row r="2727" spans="1:24" x14ac:dyDescent="0.3">
      <c r="A2727" s="1">
        <v>45355.99858796296</v>
      </c>
      <c r="B2727" s="1" t="str">
        <f>TEXT(sensor_data[[#This Row],[Timestamp]], "MMMM")</f>
        <v>March</v>
      </c>
      <c r="C27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27" s="2">
        <f>MONTH(sensor_data[[#This Row],[Timestamp]])</f>
        <v>3</v>
      </c>
      <c r="E2727" s="2">
        <f>DAY(sensor_data[[#This Row],[Timestamp]])</f>
        <v>4</v>
      </c>
      <c r="F2727" t="s">
        <v>627</v>
      </c>
      <c r="H2727">
        <v>78</v>
      </c>
      <c r="I2727">
        <v>33.299999999999997</v>
      </c>
      <c r="J2727" t="b">
        <v>0</v>
      </c>
      <c r="K2727">
        <v>2</v>
      </c>
      <c r="L2727" t="str">
        <f>IF(sensor_data[[#This Row],[HVAC Setting]]&lt;=2, "Low", IF(sensor_data[[#This Row],[HVAC Setting]]=3, "Normal", "High"))</f>
        <v>Low</v>
      </c>
      <c r="M2727">
        <v>10</v>
      </c>
      <c r="N2727">
        <v>10</v>
      </c>
      <c r="O2727">
        <f>(sensor_data[[#This Row],[Energy Consumption]]-AVERAGE(sensor_data[Energy Consumption]))/_xlfn.STDEV.P(sensor_data[Energy Consumption])</f>
        <v>-0.13257981561817916</v>
      </c>
      <c r="P2727" t="str">
        <f>IF(ABS(sensor_data[[#This Row],[z_zcore]])&gt;3, "Outlier", "Normal")</f>
        <v>Normal</v>
      </c>
      <c r="Q2727">
        <f>AVERAGEIF(sensor_data[Unit ID], sensor_data[[#This Row],[Unit ID]], sensor_data[EC])</f>
        <v>18.347368421052632</v>
      </c>
      <c r="R2727">
        <f>IF(ISBLANK(sensor_data[[#This Row],[EC]]), sensor_data[[#This Row],[average]], sensor_data[[#This Row],[EC]])</f>
        <v>10</v>
      </c>
      <c r="S2727" t="str">
        <f>IF(sensor_data[[#This Row],[Filled Energy Consumption]]&gt;AVERAGE(sensor_data[Filled Energy Consumption]), "High", "Low")</f>
        <v>Low</v>
      </c>
      <c r="T2727" t="s">
        <v>319</v>
      </c>
      <c r="U2727" t="b">
        <v>0</v>
      </c>
      <c r="V2727">
        <v>2</v>
      </c>
      <c r="W2727">
        <v>0</v>
      </c>
      <c r="X2727" t="s">
        <v>19</v>
      </c>
    </row>
    <row r="2728" spans="1:24" x14ac:dyDescent="0.3">
      <c r="A2728" s="1">
        <v>45654.953240740739</v>
      </c>
      <c r="B2728" s="1" t="str">
        <f>TEXT(sensor_data[[#This Row],[Timestamp]], "MMMM")</f>
        <v>December</v>
      </c>
      <c r="C27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28" s="2">
        <f>MONTH(sensor_data[[#This Row],[Timestamp]])</f>
        <v>12</v>
      </c>
      <c r="E2728" s="2">
        <f>DAY(sensor_data[[#This Row],[Timestamp]])</f>
        <v>28</v>
      </c>
      <c r="F2728" t="s">
        <v>627</v>
      </c>
      <c r="H2728">
        <v>41.3</v>
      </c>
      <c r="I2728">
        <v>26.4</v>
      </c>
      <c r="J2728" t="b">
        <v>0</v>
      </c>
      <c r="K2728">
        <v>3.5</v>
      </c>
      <c r="L2728" t="str">
        <f>IF(sensor_data[[#This Row],[HVAC Setting]]&lt;=2, "Low", IF(sensor_data[[#This Row],[HVAC Setting]]=3, "Normal", "High"))</f>
        <v>High</v>
      </c>
      <c r="M2728">
        <v>20.48</v>
      </c>
      <c r="N2728">
        <v>20.48</v>
      </c>
      <c r="O2728">
        <f>(sensor_data[[#This Row],[Energy Consumption]]-AVERAGE(sensor_data[Energy Consumption]))/_xlfn.STDEV.P(sensor_data[Energy Consumption])</f>
        <v>-1.0715042837043326E-2</v>
      </c>
      <c r="P2728" t="str">
        <f>IF(ABS(sensor_data[[#This Row],[z_zcore]])&gt;3, "Outlier", "Normal")</f>
        <v>Normal</v>
      </c>
      <c r="Q2728">
        <f>AVERAGEIF(sensor_data[Unit ID], sensor_data[[#This Row],[Unit ID]], sensor_data[EC])</f>
        <v>18.347368421052632</v>
      </c>
      <c r="R2728">
        <f>IF(ISBLANK(sensor_data[[#This Row],[EC]]), sensor_data[[#This Row],[average]], sensor_data[[#This Row],[EC]])</f>
        <v>20.48</v>
      </c>
      <c r="S2728" t="str">
        <f>IF(sensor_data[[#This Row],[Filled Energy Consumption]]&gt;AVERAGE(sensor_data[Filled Energy Consumption]), "High", "Low")</f>
        <v>High</v>
      </c>
      <c r="T2728" t="s">
        <v>22</v>
      </c>
      <c r="U2728" t="b">
        <v>0</v>
      </c>
      <c r="V2728">
        <v>23</v>
      </c>
      <c r="W2728">
        <v>1</v>
      </c>
      <c r="X2728" t="s">
        <v>19</v>
      </c>
    </row>
    <row r="2729" spans="1:24" x14ac:dyDescent="0.3">
      <c r="A2729" s="1">
        <v>45516.055324074077</v>
      </c>
      <c r="B2729" s="1" t="str">
        <f>TEXT(sensor_data[[#This Row],[Timestamp]], "MMMM")</f>
        <v>August</v>
      </c>
      <c r="C27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29" s="2">
        <f>MONTH(sensor_data[[#This Row],[Timestamp]])</f>
        <v>8</v>
      </c>
      <c r="E2729" s="2">
        <f>DAY(sensor_data[[#This Row],[Timestamp]])</f>
        <v>12</v>
      </c>
      <c r="F2729" t="s">
        <v>627</v>
      </c>
      <c r="H2729">
        <v>85</v>
      </c>
      <c r="I2729">
        <v>61.1</v>
      </c>
      <c r="J2729" t="b">
        <v>1</v>
      </c>
      <c r="K2729">
        <v>3</v>
      </c>
      <c r="L2729" t="str">
        <f>IF(sensor_data[[#This Row],[HVAC Setting]]&lt;=2, "Low", IF(sensor_data[[#This Row],[HVAC Setting]]=3, "Normal", "High"))</f>
        <v>Normal</v>
      </c>
      <c r="M2729">
        <v>17.54</v>
      </c>
      <c r="N2729">
        <v>17.54</v>
      </c>
      <c r="O2729">
        <f>(sensor_data[[#This Row],[Energy Consumption]]-AVERAGE(sensor_data[Energy Consumption]))/_xlfn.STDEV.P(sensor_data[Energy Consumption])</f>
        <v>-4.4902297796636792E-2</v>
      </c>
      <c r="P2729" t="str">
        <f>IF(ABS(sensor_data[[#This Row],[z_zcore]])&gt;3, "Outlier", "Normal")</f>
        <v>Normal</v>
      </c>
      <c r="Q2729">
        <f>AVERAGEIF(sensor_data[Unit ID], sensor_data[[#This Row],[Unit ID]], sensor_data[EC])</f>
        <v>18.347368421052632</v>
      </c>
      <c r="R2729">
        <f>IF(ISBLANK(sensor_data[[#This Row],[EC]]), sensor_data[[#This Row],[average]], sensor_data[[#This Row],[EC]])</f>
        <v>17.54</v>
      </c>
      <c r="S2729" t="str">
        <f>IF(sensor_data[[#This Row],[Filled Energy Consumption]]&gt;AVERAGE(sensor_data[Filled Energy Consumption]), "High", "Low")</f>
        <v>Low</v>
      </c>
      <c r="T2729" t="s">
        <v>171</v>
      </c>
      <c r="U2729" t="b">
        <v>1</v>
      </c>
      <c r="V2729">
        <v>15</v>
      </c>
      <c r="W2729">
        <v>1</v>
      </c>
      <c r="X2729" t="s">
        <v>14</v>
      </c>
    </row>
    <row r="2730" spans="1:24" x14ac:dyDescent="0.3">
      <c r="A2730" s="1">
        <v>45430.69771990741</v>
      </c>
      <c r="B2730" s="1" t="str">
        <f>TEXT(sensor_data[[#This Row],[Timestamp]], "MMMM")</f>
        <v>May</v>
      </c>
      <c r="C27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30" s="2">
        <f>MONTH(sensor_data[[#This Row],[Timestamp]])</f>
        <v>5</v>
      </c>
      <c r="E2730" s="2">
        <f>DAY(sensor_data[[#This Row],[Timestamp]])</f>
        <v>18</v>
      </c>
      <c r="F2730" t="s">
        <v>627</v>
      </c>
      <c r="H2730">
        <v>70.900000000000006</v>
      </c>
      <c r="I2730">
        <v>40.700000000000003</v>
      </c>
      <c r="J2730" t="b">
        <v>1</v>
      </c>
      <c r="K2730">
        <v>2.5</v>
      </c>
      <c r="L2730" t="str">
        <f>IF(sensor_data[[#This Row],[HVAC Setting]]&lt;=2, "Low", IF(sensor_data[[#This Row],[HVAC Setting]]=3, "Normal", "High"))</f>
        <v>High</v>
      </c>
      <c r="M2730">
        <v>15.36</v>
      </c>
      <c r="N2730">
        <v>15.36</v>
      </c>
      <c r="O2730">
        <f>(sensor_data[[#This Row],[Energy Consumption]]-AVERAGE(sensor_data[Energy Consumption]))/_xlfn.STDEV.P(sensor_data[Energy Consumption])</f>
        <v>-7.0252031065995202E-2</v>
      </c>
      <c r="P2730" t="str">
        <f>IF(ABS(sensor_data[[#This Row],[z_zcore]])&gt;3, "Outlier", "Normal")</f>
        <v>Normal</v>
      </c>
      <c r="Q2730">
        <f>AVERAGEIF(sensor_data[Unit ID], sensor_data[[#This Row],[Unit ID]], sensor_data[EC])</f>
        <v>18.347368421052632</v>
      </c>
      <c r="R2730">
        <f>IF(ISBLANK(sensor_data[[#This Row],[EC]]), sensor_data[[#This Row],[average]], sensor_data[[#This Row],[EC]])</f>
        <v>15.36</v>
      </c>
      <c r="S2730" t="str">
        <f>IF(sensor_data[[#This Row],[Filled Energy Consumption]]&gt;AVERAGE(sensor_data[Filled Energy Consumption]), "High", "Low")</f>
        <v>Low</v>
      </c>
      <c r="T2730" t="s">
        <v>43</v>
      </c>
      <c r="U2730" t="b">
        <v>1</v>
      </c>
      <c r="V2730">
        <v>5</v>
      </c>
      <c r="W2730">
        <v>1</v>
      </c>
      <c r="X2730" t="s">
        <v>19</v>
      </c>
    </row>
    <row r="2731" spans="1:24" x14ac:dyDescent="0.3">
      <c r="A2731" s="1">
        <v>45649.094930555555</v>
      </c>
      <c r="B2731" s="1" t="str">
        <f>TEXT(sensor_data[[#This Row],[Timestamp]], "MMMM")</f>
        <v>December</v>
      </c>
      <c r="C27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31" s="2">
        <f>MONTH(sensor_data[[#This Row],[Timestamp]])</f>
        <v>12</v>
      </c>
      <c r="E2731" s="2">
        <f>DAY(sensor_data[[#This Row],[Timestamp]])</f>
        <v>23</v>
      </c>
      <c r="F2731" t="s">
        <v>627</v>
      </c>
      <c r="H2731">
        <v>46.4</v>
      </c>
      <c r="I2731">
        <v>31.4</v>
      </c>
      <c r="J2731" t="b">
        <v>1</v>
      </c>
      <c r="K2731">
        <v>3</v>
      </c>
      <c r="L2731" t="str">
        <f>IF(sensor_data[[#This Row],[HVAC Setting]]&lt;=2, "Low", IF(sensor_data[[#This Row],[HVAC Setting]]=3, "Normal", "High"))</f>
        <v>Normal</v>
      </c>
      <c r="M2731">
        <v>18.62</v>
      </c>
      <c r="N2731">
        <v>18.62</v>
      </c>
      <c r="O2731">
        <f>(sensor_data[[#This Row],[Energy Consumption]]-AVERAGE(sensor_data[Energy Consumption]))/_xlfn.STDEV.P(sensor_data[Energy Consumption])</f>
        <v>-3.2343714342092239E-2</v>
      </c>
      <c r="P2731" t="str">
        <f>IF(ABS(sensor_data[[#This Row],[z_zcore]])&gt;3, "Outlier", "Normal")</f>
        <v>Normal</v>
      </c>
      <c r="Q2731">
        <f>AVERAGEIF(sensor_data[Unit ID], sensor_data[[#This Row],[Unit ID]], sensor_data[EC])</f>
        <v>18.347368421052632</v>
      </c>
      <c r="R2731">
        <f>IF(ISBLANK(sensor_data[[#This Row],[EC]]), sensor_data[[#This Row],[average]], sensor_data[[#This Row],[EC]])</f>
        <v>18.62</v>
      </c>
      <c r="S2731" t="str">
        <f>IF(sensor_data[[#This Row],[Filled Energy Consumption]]&gt;AVERAGE(sensor_data[Filled Energy Consumption]), "High", "Low")</f>
        <v>High</v>
      </c>
      <c r="T2731" t="s">
        <v>500</v>
      </c>
      <c r="U2731" t="b">
        <v>1</v>
      </c>
      <c r="V2731">
        <v>18</v>
      </c>
      <c r="W2731">
        <v>1</v>
      </c>
      <c r="X2731" t="s">
        <v>19</v>
      </c>
    </row>
    <row r="2732" spans="1:24" x14ac:dyDescent="0.3">
      <c r="A2732" s="1">
        <v>45651.382326388892</v>
      </c>
      <c r="B2732" s="1" t="str">
        <f>TEXT(sensor_data[[#This Row],[Timestamp]], "MMMM")</f>
        <v>December</v>
      </c>
      <c r="C27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32" s="2">
        <f>MONTH(sensor_data[[#This Row],[Timestamp]])</f>
        <v>12</v>
      </c>
      <c r="E2732" s="2">
        <f>DAY(sensor_data[[#This Row],[Timestamp]])</f>
        <v>25</v>
      </c>
      <c r="F2732" t="s">
        <v>627</v>
      </c>
      <c r="H2732">
        <v>54</v>
      </c>
      <c r="I2732">
        <v>32.799999999999997</v>
      </c>
      <c r="J2732" t="b">
        <v>1</v>
      </c>
      <c r="K2732">
        <v>5</v>
      </c>
      <c r="L2732" t="str">
        <f>IF(sensor_data[[#This Row],[HVAC Setting]]&lt;=2, "Low", IF(sensor_data[[#This Row],[HVAC Setting]]=3, "Normal", "High"))</f>
        <v>High</v>
      </c>
      <c r="M2732">
        <v>28.66</v>
      </c>
      <c r="N2732">
        <v>28.66</v>
      </c>
      <c r="O2732">
        <f>(sensor_data[[#This Row],[Energy Consumption]]-AVERAGE(sensor_data[Energy Consumption]))/_xlfn.STDEV.P(sensor_data[Energy Consumption])</f>
        <v>8.4404598513118045E-2</v>
      </c>
      <c r="P2732" t="str">
        <f>IF(ABS(sensor_data[[#This Row],[z_zcore]])&gt;3, "Outlier", "Normal")</f>
        <v>Normal</v>
      </c>
      <c r="Q2732">
        <f>AVERAGEIF(sensor_data[Unit ID], sensor_data[[#This Row],[Unit ID]], sensor_data[EC])</f>
        <v>18.347368421052632</v>
      </c>
      <c r="R2732">
        <f>IF(ISBLANK(sensor_data[[#This Row],[EC]]), sensor_data[[#This Row],[average]], sensor_data[[#This Row],[EC]])</f>
        <v>28.66</v>
      </c>
      <c r="S2732" t="str">
        <f>IF(sensor_data[[#This Row],[Filled Energy Consumption]]&gt;AVERAGE(sensor_data[Filled Energy Consumption]), "High", "Low")</f>
        <v>High</v>
      </c>
      <c r="T2732" t="s">
        <v>503</v>
      </c>
      <c r="U2732" t="b">
        <v>1</v>
      </c>
      <c r="V2732">
        <v>16</v>
      </c>
      <c r="W2732">
        <v>1</v>
      </c>
      <c r="X2732" t="s">
        <v>19</v>
      </c>
    </row>
    <row r="2733" spans="1:24" x14ac:dyDescent="0.3">
      <c r="A2733" s="1">
        <v>45358.062650462962</v>
      </c>
      <c r="B2733" s="1" t="str">
        <f>TEXT(sensor_data[[#This Row],[Timestamp]], "MMMM")</f>
        <v>March</v>
      </c>
      <c r="C27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33" s="2">
        <f>MONTH(sensor_data[[#This Row],[Timestamp]])</f>
        <v>3</v>
      </c>
      <c r="E2733" s="2">
        <f>DAY(sensor_data[[#This Row],[Timestamp]])</f>
        <v>7</v>
      </c>
      <c r="F2733" t="s">
        <v>627</v>
      </c>
      <c r="H2733">
        <v>61.1</v>
      </c>
      <c r="I2733">
        <v>44.4</v>
      </c>
      <c r="J2733" t="b">
        <v>1</v>
      </c>
      <c r="K2733">
        <v>2</v>
      </c>
      <c r="L2733" t="str">
        <f>IF(sensor_data[[#This Row],[HVAC Setting]]&lt;=2, "Low", IF(sensor_data[[#This Row],[HVAC Setting]]=3, "Normal", "High"))</f>
        <v>Low</v>
      </c>
      <c r="M2733">
        <v>11.1</v>
      </c>
      <c r="N2733">
        <v>11.1</v>
      </c>
      <c r="O2733">
        <f>(sensor_data[[#This Row],[Energy Consumption]]-AVERAGE(sensor_data[Energy Consumption]))/_xlfn.STDEV.P(sensor_data[Energy Consumption])</f>
        <v>-0.11978866580336531</v>
      </c>
      <c r="P2733" t="str">
        <f>IF(ABS(sensor_data[[#This Row],[z_zcore]])&gt;3, "Outlier", "Normal")</f>
        <v>Normal</v>
      </c>
      <c r="Q2733">
        <f>AVERAGEIF(sensor_data[Unit ID], sensor_data[[#This Row],[Unit ID]], sensor_data[EC])</f>
        <v>18.347368421052632</v>
      </c>
      <c r="R2733">
        <f>IF(ISBLANK(sensor_data[[#This Row],[EC]]), sensor_data[[#This Row],[average]], sensor_data[[#This Row],[EC]])</f>
        <v>11.1</v>
      </c>
      <c r="S2733" t="str">
        <f>IF(sensor_data[[#This Row],[Filled Energy Consumption]]&gt;AVERAGE(sensor_data[Filled Energy Consumption]), "High", "Low")</f>
        <v>Low</v>
      </c>
      <c r="T2733" t="s">
        <v>184</v>
      </c>
      <c r="U2733" t="b">
        <v>1</v>
      </c>
      <c r="V2733">
        <v>17</v>
      </c>
      <c r="W2733">
        <v>1</v>
      </c>
      <c r="X2733" t="s">
        <v>19</v>
      </c>
    </row>
    <row r="2734" spans="1:24" x14ac:dyDescent="0.3">
      <c r="A2734" s="1">
        <v>45308.803356481483</v>
      </c>
      <c r="B2734" s="1" t="str">
        <f>TEXT(sensor_data[[#This Row],[Timestamp]], "MMMM")</f>
        <v>January</v>
      </c>
      <c r="C27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34" s="2">
        <f>MONTH(sensor_data[[#This Row],[Timestamp]])</f>
        <v>1</v>
      </c>
      <c r="E2734" s="2">
        <f>DAY(sensor_data[[#This Row],[Timestamp]])</f>
        <v>17</v>
      </c>
      <c r="F2734" t="s">
        <v>627</v>
      </c>
      <c r="H2734">
        <v>44</v>
      </c>
      <c r="I2734">
        <v>30.4</v>
      </c>
      <c r="J2734" t="b">
        <v>1</v>
      </c>
      <c r="K2734">
        <v>5</v>
      </c>
      <c r="L2734" t="str">
        <f>IF(sensor_data[[#This Row],[HVAC Setting]]&lt;=2, "Low", IF(sensor_data[[#This Row],[HVAC Setting]]=3, "Normal", "High"))</f>
        <v>High</v>
      </c>
      <c r="M2734">
        <v>31.65</v>
      </c>
      <c r="N2734">
        <v>31.65</v>
      </c>
      <c r="O2734">
        <f>(sensor_data[[#This Row],[Energy Consumption]]-AVERAGE(sensor_data[Energy Consumption]))/_xlfn.STDEV.P(sensor_data[Energy Consumption])</f>
        <v>0.11917326937338484</v>
      </c>
      <c r="P2734" t="str">
        <f>IF(ABS(sensor_data[[#This Row],[z_zcore]])&gt;3, "Outlier", "Normal")</f>
        <v>Normal</v>
      </c>
      <c r="Q2734">
        <f>AVERAGEIF(sensor_data[Unit ID], sensor_data[[#This Row],[Unit ID]], sensor_data[EC])</f>
        <v>18.347368421052632</v>
      </c>
      <c r="R2734">
        <f>IF(ISBLANK(sensor_data[[#This Row],[EC]]), sensor_data[[#This Row],[average]], sensor_data[[#This Row],[EC]])</f>
        <v>31.65</v>
      </c>
      <c r="S2734" t="str">
        <f>IF(sensor_data[[#This Row],[Filled Energy Consumption]]&gt;AVERAGE(sensor_data[Filled Energy Consumption]), "High", "Low")</f>
        <v>High</v>
      </c>
      <c r="T2734" t="s">
        <v>580</v>
      </c>
      <c r="U2734" t="b">
        <v>1</v>
      </c>
      <c r="V2734">
        <v>20</v>
      </c>
      <c r="W2734">
        <v>1</v>
      </c>
      <c r="X2734" t="s">
        <v>19</v>
      </c>
    </row>
    <row r="2735" spans="1:24" x14ac:dyDescent="0.3">
      <c r="A2735" s="1">
        <v>45412.272337962961</v>
      </c>
      <c r="B2735" s="1" t="str">
        <f>TEXT(sensor_data[[#This Row],[Timestamp]], "MMMM")</f>
        <v>April</v>
      </c>
      <c r="C27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35" s="2">
        <f>MONTH(sensor_data[[#This Row],[Timestamp]])</f>
        <v>4</v>
      </c>
      <c r="E2735" s="2">
        <f>DAY(sensor_data[[#This Row],[Timestamp]])</f>
        <v>30</v>
      </c>
      <c r="F2735" t="s">
        <v>627</v>
      </c>
      <c r="H2735">
        <v>63.6</v>
      </c>
      <c r="I2735">
        <v>57.9</v>
      </c>
      <c r="J2735" t="b">
        <v>1</v>
      </c>
      <c r="K2735">
        <v>3</v>
      </c>
      <c r="L2735" t="str">
        <f>IF(sensor_data[[#This Row],[HVAC Setting]]&lt;=2, "Low", IF(sensor_data[[#This Row],[HVAC Setting]]=3, "Normal", "High"))</f>
        <v>Normal</v>
      </c>
      <c r="M2735">
        <v>17.87</v>
      </c>
      <c r="N2735">
        <v>17.87</v>
      </c>
      <c r="O2735">
        <f>(sensor_data[[#This Row],[Energy Consumption]]-AVERAGE(sensor_data[Energy Consumption]))/_xlfn.STDEV.P(sensor_data[Energy Consumption])</f>
        <v>-4.106495285219261E-2</v>
      </c>
      <c r="P2735" t="str">
        <f>IF(ABS(sensor_data[[#This Row],[z_zcore]])&gt;3, "Outlier", "Normal")</f>
        <v>Normal</v>
      </c>
      <c r="Q2735">
        <f>AVERAGEIF(sensor_data[Unit ID], sensor_data[[#This Row],[Unit ID]], sensor_data[EC])</f>
        <v>18.347368421052632</v>
      </c>
      <c r="R2735">
        <f>IF(ISBLANK(sensor_data[[#This Row],[EC]]), sensor_data[[#This Row],[average]], sensor_data[[#This Row],[EC]])</f>
        <v>17.87</v>
      </c>
      <c r="S2735" t="str">
        <f>IF(sensor_data[[#This Row],[Filled Energy Consumption]]&gt;AVERAGE(sensor_data[Filled Energy Consumption]), "High", "Low")</f>
        <v>Low</v>
      </c>
      <c r="T2735" t="s">
        <v>385</v>
      </c>
      <c r="U2735" t="b">
        <v>1</v>
      </c>
      <c r="V2735">
        <v>21</v>
      </c>
      <c r="W2735">
        <v>1</v>
      </c>
      <c r="X2735" t="s">
        <v>19</v>
      </c>
    </row>
    <row r="2736" spans="1:24" x14ac:dyDescent="0.3">
      <c r="A2736" s="1">
        <v>45577.852141203701</v>
      </c>
      <c r="B2736" s="1" t="str">
        <f>TEXT(sensor_data[[#This Row],[Timestamp]], "MMMM")</f>
        <v>October</v>
      </c>
      <c r="C27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36" s="2">
        <f>MONTH(sensor_data[[#This Row],[Timestamp]])</f>
        <v>10</v>
      </c>
      <c r="E2736" s="2">
        <f>DAY(sensor_data[[#This Row],[Timestamp]])</f>
        <v>12</v>
      </c>
      <c r="F2736" t="s">
        <v>627</v>
      </c>
      <c r="H2736">
        <v>82.5</v>
      </c>
      <c r="I2736">
        <v>35.200000000000003</v>
      </c>
      <c r="J2736" t="b">
        <v>1</v>
      </c>
      <c r="K2736">
        <v>4.5</v>
      </c>
      <c r="L2736" t="str">
        <f>IF(sensor_data[[#This Row],[HVAC Setting]]&lt;=2, "Low", IF(sensor_data[[#This Row],[HVAC Setting]]=3, "Normal", "High"))</f>
        <v>High</v>
      </c>
      <c r="O2736">
        <f>(sensor_data[[#This Row],[Energy Consumption]]-AVERAGE(sensor_data[Energy Consumption]))/_xlfn.STDEV.P(sensor_data[Energy Consumption])</f>
        <v>-0.24886299575285079</v>
      </c>
      <c r="P2736" t="str">
        <f>IF(ABS(sensor_data[[#This Row],[z_zcore]])&gt;3, "Outlier", "Normal")</f>
        <v>Normal</v>
      </c>
      <c r="Q2736">
        <f>AVERAGEIF(sensor_data[Unit ID], sensor_data[[#This Row],[Unit ID]], sensor_data[EC])</f>
        <v>18.347368421052632</v>
      </c>
      <c r="R2736">
        <f>IF(ISBLANK(sensor_data[[#This Row],[EC]]), sensor_data[[#This Row],[average]], sensor_data[[#This Row],[EC]])</f>
        <v>18.347368421052632</v>
      </c>
      <c r="S2736" t="str">
        <f>IF(sensor_data[[#This Row],[Filled Energy Consumption]]&gt;AVERAGE(sensor_data[Filled Energy Consumption]), "High", "Low")</f>
        <v>High</v>
      </c>
      <c r="T2736" t="s">
        <v>413</v>
      </c>
      <c r="U2736" t="b">
        <v>1</v>
      </c>
      <c r="V2736">
        <v>14</v>
      </c>
      <c r="W2736">
        <v>1</v>
      </c>
      <c r="X2736" t="s">
        <v>19</v>
      </c>
    </row>
    <row r="2737" spans="1:24" x14ac:dyDescent="0.3">
      <c r="A2737" s="1">
        <v>45406.526909722219</v>
      </c>
      <c r="B2737" s="1" t="str">
        <f>TEXT(sensor_data[[#This Row],[Timestamp]], "MMMM")</f>
        <v>April</v>
      </c>
      <c r="C27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37" s="2">
        <f>MONTH(sensor_data[[#This Row],[Timestamp]])</f>
        <v>4</v>
      </c>
      <c r="E2737" s="2">
        <f>DAY(sensor_data[[#This Row],[Timestamp]])</f>
        <v>24</v>
      </c>
      <c r="F2737" t="s">
        <v>627</v>
      </c>
      <c r="H2737">
        <v>76.400000000000006</v>
      </c>
      <c r="I2737">
        <v>38.299999999999997</v>
      </c>
      <c r="J2737" t="b">
        <v>1</v>
      </c>
      <c r="K2737">
        <v>3</v>
      </c>
      <c r="L2737" t="str">
        <f>IF(sensor_data[[#This Row],[HVAC Setting]]&lt;=2, "Low", IF(sensor_data[[#This Row],[HVAC Setting]]=3, "Normal", "High"))</f>
        <v>Normal</v>
      </c>
      <c r="M2737">
        <v>17.07</v>
      </c>
      <c r="N2737">
        <v>17.07</v>
      </c>
      <c r="O2737">
        <f>(sensor_data[[#This Row],[Energy Consumption]]-AVERAGE(sensor_data[Energy Consumption]))/_xlfn.STDEV.P(sensor_data[Energy Consumption])</f>
        <v>-5.0367607262966345E-2</v>
      </c>
      <c r="P2737" t="str">
        <f>IF(ABS(sensor_data[[#This Row],[z_zcore]])&gt;3, "Outlier", "Normal")</f>
        <v>Normal</v>
      </c>
      <c r="Q2737">
        <f>AVERAGEIF(sensor_data[Unit ID], sensor_data[[#This Row],[Unit ID]], sensor_data[EC])</f>
        <v>18.347368421052632</v>
      </c>
      <c r="R2737">
        <f>IF(ISBLANK(sensor_data[[#This Row],[EC]]), sensor_data[[#This Row],[average]], sensor_data[[#This Row],[EC]])</f>
        <v>17.07</v>
      </c>
      <c r="S2737" t="str">
        <f>IF(sensor_data[[#This Row],[Filled Energy Consumption]]&gt;AVERAGE(sensor_data[Filled Energy Consumption]), "High", "Low")</f>
        <v>Low</v>
      </c>
      <c r="T2737" t="s">
        <v>297</v>
      </c>
      <c r="U2737" t="b">
        <v>1</v>
      </c>
      <c r="V2737">
        <v>2</v>
      </c>
      <c r="W2737">
        <v>1</v>
      </c>
      <c r="X2737" t="s">
        <v>19</v>
      </c>
    </row>
    <row r="2738" spans="1:24" x14ac:dyDescent="0.3">
      <c r="A2738" s="1">
        <v>45356.153738425928</v>
      </c>
      <c r="B2738" s="1" t="str">
        <f>TEXT(sensor_data[[#This Row],[Timestamp]], "MMMM")</f>
        <v>March</v>
      </c>
      <c r="C27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38" s="2">
        <f>MONTH(sensor_data[[#This Row],[Timestamp]])</f>
        <v>3</v>
      </c>
      <c r="E2738" s="2">
        <f>DAY(sensor_data[[#This Row],[Timestamp]])</f>
        <v>5</v>
      </c>
      <c r="F2738" t="s">
        <v>627</v>
      </c>
      <c r="H2738">
        <v>58.4</v>
      </c>
      <c r="I2738">
        <v>41.7</v>
      </c>
      <c r="J2738" t="b">
        <v>1</v>
      </c>
      <c r="K2738">
        <v>1</v>
      </c>
      <c r="L2738" t="str">
        <f>IF(sensor_data[[#This Row],[HVAC Setting]]&lt;=2, "Low", IF(sensor_data[[#This Row],[HVAC Setting]]=3, "Normal", "High"))</f>
        <v>Low</v>
      </c>
      <c r="M2738">
        <v>7.22</v>
      </c>
      <c r="N2738">
        <v>7.22</v>
      </c>
      <c r="O2738">
        <f>(sensor_data[[#This Row],[Energy Consumption]]-AVERAGE(sensor_data[Energy Consumption]))/_xlfn.STDEV.P(sensor_data[Energy Consumption])</f>
        <v>-0.16490653969561789</v>
      </c>
      <c r="P2738" t="str">
        <f>IF(ABS(sensor_data[[#This Row],[z_zcore]])&gt;3, "Outlier", "Normal")</f>
        <v>Normal</v>
      </c>
      <c r="Q2738">
        <f>AVERAGEIF(sensor_data[Unit ID], sensor_data[[#This Row],[Unit ID]], sensor_data[EC])</f>
        <v>18.347368421052632</v>
      </c>
      <c r="R2738">
        <f>IF(ISBLANK(sensor_data[[#This Row],[EC]]), sensor_data[[#This Row],[average]], sensor_data[[#This Row],[EC]])</f>
        <v>7.22</v>
      </c>
      <c r="S2738" t="str">
        <f>IF(sensor_data[[#This Row],[Filled Energy Consumption]]&gt;AVERAGE(sensor_data[Filled Energy Consumption]), "High", "Low")</f>
        <v>Low</v>
      </c>
      <c r="T2738" t="s">
        <v>368</v>
      </c>
      <c r="U2738" t="b">
        <v>1</v>
      </c>
      <c r="V2738">
        <v>5</v>
      </c>
      <c r="W2738">
        <v>1</v>
      </c>
      <c r="X2738" t="s">
        <v>17</v>
      </c>
    </row>
    <row r="2739" spans="1:24" x14ac:dyDescent="0.3">
      <c r="A2739" s="1">
        <v>45638.586631944447</v>
      </c>
      <c r="B2739" s="1" t="str">
        <f>TEXT(sensor_data[[#This Row],[Timestamp]], "MMMM")</f>
        <v>December</v>
      </c>
      <c r="C27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39" s="2">
        <f>MONTH(sensor_data[[#This Row],[Timestamp]])</f>
        <v>12</v>
      </c>
      <c r="E2739" s="2">
        <f>DAY(sensor_data[[#This Row],[Timestamp]])</f>
        <v>12</v>
      </c>
      <c r="F2739" t="s">
        <v>627</v>
      </c>
      <c r="H2739">
        <v>49.7</v>
      </c>
      <c r="I2739">
        <v>34.9</v>
      </c>
      <c r="J2739" t="b">
        <v>0</v>
      </c>
      <c r="K2739">
        <v>3</v>
      </c>
      <c r="L2739" t="str">
        <f>IF(sensor_data[[#This Row],[HVAC Setting]]&lt;=2, "Low", IF(sensor_data[[#This Row],[HVAC Setting]]=3, "Normal", "High"))</f>
        <v>Normal</v>
      </c>
      <c r="M2739">
        <v>17</v>
      </c>
      <c r="N2739">
        <v>17</v>
      </c>
      <c r="O2739">
        <f>(sensor_data[[#This Row],[Energy Consumption]]-AVERAGE(sensor_data[Energy Consumption]))/_xlfn.STDEV.P(sensor_data[Energy Consumption])</f>
        <v>-5.1181589523909048E-2</v>
      </c>
      <c r="P2739" t="str">
        <f>IF(ABS(sensor_data[[#This Row],[z_zcore]])&gt;3, "Outlier", "Normal")</f>
        <v>Normal</v>
      </c>
      <c r="Q2739">
        <f>AVERAGEIF(sensor_data[Unit ID], sensor_data[[#This Row],[Unit ID]], sensor_data[EC])</f>
        <v>18.347368421052632</v>
      </c>
      <c r="R2739">
        <f>IF(ISBLANK(sensor_data[[#This Row],[EC]]), sensor_data[[#This Row],[average]], sensor_data[[#This Row],[EC]])</f>
        <v>17</v>
      </c>
      <c r="S2739" t="str">
        <f>IF(sensor_data[[#This Row],[Filled Energy Consumption]]&gt;AVERAGE(sensor_data[Filled Energy Consumption]), "High", "Low")</f>
        <v>Low</v>
      </c>
      <c r="T2739" t="s">
        <v>275</v>
      </c>
      <c r="U2739" t="b">
        <v>0</v>
      </c>
      <c r="V2739">
        <v>21</v>
      </c>
      <c r="W2739">
        <v>0</v>
      </c>
      <c r="X2739" t="s">
        <v>17</v>
      </c>
    </row>
    <row r="2740" spans="1:24" x14ac:dyDescent="0.3">
      <c r="A2740" s="1">
        <v>45576.459618055553</v>
      </c>
      <c r="B2740" s="1" t="str">
        <f>TEXT(sensor_data[[#This Row],[Timestamp]], "MMMM")</f>
        <v>October</v>
      </c>
      <c r="C27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40" s="2">
        <f>MONTH(sensor_data[[#This Row],[Timestamp]])</f>
        <v>10</v>
      </c>
      <c r="E2740" s="2">
        <f>DAY(sensor_data[[#This Row],[Timestamp]])</f>
        <v>11</v>
      </c>
      <c r="F2740" t="s">
        <v>627</v>
      </c>
      <c r="H2740">
        <v>74.7</v>
      </c>
      <c r="I2740">
        <v>56.8</v>
      </c>
      <c r="J2740" t="b">
        <v>0</v>
      </c>
      <c r="K2740">
        <v>3</v>
      </c>
      <c r="L2740" t="str">
        <f>IF(sensor_data[[#This Row],[HVAC Setting]]&lt;=2, "Low", IF(sensor_data[[#This Row],[HVAC Setting]]=3, "Normal", "High"))</f>
        <v>Normal</v>
      </c>
      <c r="M2740">
        <v>16</v>
      </c>
      <c r="N2740">
        <v>16</v>
      </c>
      <c r="O2740">
        <f>(sensor_data[[#This Row],[Energy Consumption]]-AVERAGE(sensor_data[Energy Consumption]))/_xlfn.STDEV.P(sensor_data[Energy Consumption])</f>
        <v>-6.2809907537376211E-2</v>
      </c>
      <c r="P2740" t="str">
        <f>IF(ABS(sensor_data[[#This Row],[z_zcore]])&gt;3, "Outlier", "Normal")</f>
        <v>Normal</v>
      </c>
      <c r="Q2740">
        <f>AVERAGEIF(sensor_data[Unit ID], sensor_data[[#This Row],[Unit ID]], sensor_data[EC])</f>
        <v>18.347368421052632</v>
      </c>
      <c r="R2740">
        <f>IF(ISBLANK(sensor_data[[#This Row],[EC]]), sensor_data[[#This Row],[average]], sensor_data[[#This Row],[EC]])</f>
        <v>16</v>
      </c>
      <c r="S2740" t="str">
        <f>IF(sensor_data[[#This Row],[Filled Energy Consumption]]&gt;AVERAGE(sensor_data[Filled Energy Consumption]), "High", "Low")</f>
        <v>Low</v>
      </c>
      <c r="T2740" t="s">
        <v>212</v>
      </c>
      <c r="U2740" t="b">
        <v>0</v>
      </c>
      <c r="V2740">
        <v>7</v>
      </c>
      <c r="W2740">
        <v>0</v>
      </c>
      <c r="X2740" t="s">
        <v>19</v>
      </c>
    </row>
    <row r="2741" spans="1:24" x14ac:dyDescent="0.3">
      <c r="A2741" s="1">
        <v>45476.558113425926</v>
      </c>
      <c r="B2741" s="1" t="str">
        <f>TEXT(sensor_data[[#This Row],[Timestamp]], "MMMM")</f>
        <v>July</v>
      </c>
      <c r="C27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41" s="2">
        <f>MONTH(sensor_data[[#This Row],[Timestamp]])</f>
        <v>7</v>
      </c>
      <c r="E2741" s="2">
        <f>DAY(sensor_data[[#This Row],[Timestamp]])</f>
        <v>3</v>
      </c>
      <c r="F2741" t="s">
        <v>627</v>
      </c>
      <c r="H2741">
        <v>95.3</v>
      </c>
      <c r="I2741">
        <v>56.8</v>
      </c>
      <c r="J2741" t="b">
        <v>1</v>
      </c>
      <c r="K2741">
        <v>5</v>
      </c>
      <c r="L2741" t="str">
        <f>IF(sensor_data[[#This Row],[HVAC Setting]]&lt;=2, "Low", IF(sensor_data[[#This Row],[HVAC Setting]]=3, "Normal", "High"))</f>
        <v>High</v>
      </c>
      <c r="M2741">
        <v>30.66</v>
      </c>
      <c r="N2741">
        <v>30.66</v>
      </c>
      <c r="O2741">
        <f>(sensor_data[[#This Row],[Energy Consumption]]-AVERAGE(sensor_data[Energy Consumption]))/_xlfn.STDEV.P(sensor_data[Energy Consumption])</f>
        <v>0.10766123454005236</v>
      </c>
      <c r="P2741" t="str">
        <f>IF(ABS(sensor_data[[#This Row],[z_zcore]])&gt;3, "Outlier", "Normal")</f>
        <v>Normal</v>
      </c>
      <c r="Q2741">
        <f>AVERAGEIF(sensor_data[Unit ID], sensor_data[[#This Row],[Unit ID]], sensor_data[EC])</f>
        <v>18.347368421052632</v>
      </c>
      <c r="R2741">
        <f>IF(ISBLANK(sensor_data[[#This Row],[EC]]), sensor_data[[#This Row],[average]], sensor_data[[#This Row],[EC]])</f>
        <v>30.66</v>
      </c>
      <c r="S2741" t="str">
        <f>IF(sensor_data[[#This Row],[Filled Energy Consumption]]&gt;AVERAGE(sensor_data[Filled Energy Consumption]), "High", "Low")</f>
        <v>High</v>
      </c>
      <c r="T2741" t="s">
        <v>132</v>
      </c>
      <c r="U2741" t="b">
        <v>1</v>
      </c>
      <c r="V2741">
        <v>22</v>
      </c>
      <c r="W2741">
        <v>1</v>
      </c>
      <c r="X2741" t="s">
        <v>17</v>
      </c>
    </row>
    <row r="2742" spans="1:24" x14ac:dyDescent="0.3">
      <c r="A2742" s="1">
        <v>45384.061377314814</v>
      </c>
      <c r="B2742" s="1" t="str">
        <f>TEXT(sensor_data[[#This Row],[Timestamp]], "MMMM")</f>
        <v>April</v>
      </c>
      <c r="C27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42" s="2">
        <f>MONTH(sensor_data[[#This Row],[Timestamp]])</f>
        <v>4</v>
      </c>
      <c r="E2742" s="2">
        <f>DAY(sensor_data[[#This Row],[Timestamp]])</f>
        <v>2</v>
      </c>
      <c r="F2742" t="s">
        <v>628</v>
      </c>
      <c r="H2742">
        <v>75.3</v>
      </c>
      <c r="I2742">
        <v>55.9</v>
      </c>
      <c r="J2742" t="b">
        <v>0</v>
      </c>
      <c r="K2742">
        <v>2</v>
      </c>
      <c r="L2742" t="str">
        <f>IF(sensor_data[[#This Row],[HVAC Setting]]&lt;=2, "Low", IF(sensor_data[[#This Row],[HVAC Setting]]=3, "Normal", "High"))</f>
        <v>Low</v>
      </c>
      <c r="M2742">
        <v>11</v>
      </c>
      <c r="N2742">
        <v>11</v>
      </c>
      <c r="O2742">
        <f>(sensor_data[[#This Row],[Energy Consumption]]-AVERAGE(sensor_data[Energy Consumption]))/_xlfn.STDEV.P(sensor_data[Energy Consumption])</f>
        <v>-0.12095149760471202</v>
      </c>
      <c r="P2742" t="str">
        <f>IF(ABS(sensor_data[[#This Row],[z_zcore]])&gt;3, "Outlier", "Normal")</f>
        <v>Normal</v>
      </c>
      <c r="Q2742">
        <f>AVERAGEIF(sensor_data[Unit ID], sensor_data[[#This Row],[Unit ID]], sensor_data[EC])</f>
        <v>15.359473684210528</v>
      </c>
      <c r="R2742">
        <f>IF(ISBLANK(sensor_data[[#This Row],[EC]]), sensor_data[[#This Row],[average]], sensor_data[[#This Row],[EC]])</f>
        <v>11</v>
      </c>
      <c r="S2742" t="str">
        <f>IF(sensor_data[[#This Row],[Filled Energy Consumption]]&gt;AVERAGE(sensor_data[Filled Energy Consumption]), "High", "Low")</f>
        <v>Low</v>
      </c>
      <c r="T2742" t="s">
        <v>481</v>
      </c>
      <c r="U2742" t="b">
        <v>0</v>
      </c>
      <c r="V2742">
        <v>4</v>
      </c>
      <c r="W2742">
        <v>1</v>
      </c>
      <c r="X2742" t="s">
        <v>17</v>
      </c>
    </row>
    <row r="2743" spans="1:24" x14ac:dyDescent="0.3">
      <c r="A2743" s="1">
        <v>45502.575266203705</v>
      </c>
      <c r="B2743" s="1" t="str">
        <f>TEXT(sensor_data[[#This Row],[Timestamp]], "MMMM")</f>
        <v>July</v>
      </c>
      <c r="C27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43" s="2">
        <f>MONTH(sensor_data[[#This Row],[Timestamp]])</f>
        <v>7</v>
      </c>
      <c r="E2743" s="2">
        <f>DAY(sensor_data[[#This Row],[Timestamp]])</f>
        <v>29</v>
      </c>
      <c r="F2743" t="s">
        <v>628</v>
      </c>
      <c r="H2743">
        <v>96.1</v>
      </c>
      <c r="I2743">
        <v>68.8</v>
      </c>
      <c r="J2743" t="b">
        <v>0</v>
      </c>
      <c r="K2743">
        <v>2</v>
      </c>
      <c r="L2743" t="str">
        <f>IF(sensor_data[[#This Row],[HVAC Setting]]&lt;=2, "Low", IF(sensor_data[[#This Row],[HVAC Setting]]=3, "Normal", "High"))</f>
        <v>Low</v>
      </c>
      <c r="M2743">
        <v>12</v>
      </c>
      <c r="N2743">
        <v>12</v>
      </c>
      <c r="O2743">
        <f>(sensor_data[[#This Row],[Energy Consumption]]-AVERAGE(sensor_data[Energy Consumption]))/_xlfn.STDEV.P(sensor_data[Energy Consumption])</f>
        <v>-0.10932317959124485</v>
      </c>
      <c r="P2743" t="str">
        <f>IF(ABS(sensor_data[[#This Row],[z_zcore]])&gt;3, "Outlier", "Normal")</f>
        <v>Normal</v>
      </c>
      <c r="Q2743">
        <f>AVERAGEIF(sensor_data[Unit ID], sensor_data[[#This Row],[Unit ID]], sensor_data[EC])</f>
        <v>15.359473684210528</v>
      </c>
      <c r="R2743">
        <f>IF(ISBLANK(sensor_data[[#This Row],[EC]]), sensor_data[[#This Row],[average]], sensor_data[[#This Row],[EC]])</f>
        <v>12</v>
      </c>
      <c r="S2743" t="str">
        <f>IF(sensor_data[[#This Row],[Filled Energy Consumption]]&gt;AVERAGE(sensor_data[Filled Energy Consumption]), "High", "Low")</f>
        <v>Low</v>
      </c>
      <c r="T2743" t="s">
        <v>71</v>
      </c>
      <c r="U2743" t="b">
        <v>0</v>
      </c>
      <c r="V2743">
        <v>21</v>
      </c>
      <c r="W2743">
        <v>0</v>
      </c>
      <c r="X2743" t="s">
        <v>19</v>
      </c>
    </row>
    <row r="2744" spans="1:24" x14ac:dyDescent="0.3">
      <c r="A2744" s="1">
        <v>45531.309398148151</v>
      </c>
      <c r="B2744" s="1" t="str">
        <f>TEXT(sensor_data[[#This Row],[Timestamp]], "MMMM")</f>
        <v>August</v>
      </c>
      <c r="C27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44" s="2">
        <f>MONTH(sensor_data[[#This Row],[Timestamp]])</f>
        <v>8</v>
      </c>
      <c r="E2744" s="2">
        <f>DAY(sensor_data[[#This Row],[Timestamp]])</f>
        <v>27</v>
      </c>
      <c r="F2744" t="s">
        <v>628</v>
      </c>
      <c r="H2744">
        <v>81.5</v>
      </c>
      <c r="I2744">
        <v>62.9</v>
      </c>
      <c r="J2744" t="b">
        <v>0</v>
      </c>
      <c r="K2744">
        <v>2</v>
      </c>
      <c r="L2744" t="str">
        <f>IF(sensor_data[[#This Row],[HVAC Setting]]&lt;=2, "Low", IF(sensor_data[[#This Row],[HVAC Setting]]=3, "Normal", "High"))</f>
        <v>Low</v>
      </c>
      <c r="M2744">
        <v>10</v>
      </c>
      <c r="N2744">
        <v>10</v>
      </c>
      <c r="O2744">
        <f>(sensor_data[[#This Row],[Energy Consumption]]-AVERAGE(sensor_data[Energy Consumption]))/_xlfn.STDEV.P(sensor_data[Energy Consumption])</f>
        <v>-0.13257981561817916</v>
      </c>
      <c r="P2744" t="str">
        <f>IF(ABS(sensor_data[[#This Row],[z_zcore]])&gt;3, "Outlier", "Normal")</f>
        <v>Normal</v>
      </c>
      <c r="Q2744">
        <f>AVERAGEIF(sensor_data[Unit ID], sensor_data[[#This Row],[Unit ID]], sensor_data[EC])</f>
        <v>15.359473684210528</v>
      </c>
      <c r="R2744">
        <f>IF(ISBLANK(sensor_data[[#This Row],[EC]]), sensor_data[[#This Row],[average]], sensor_data[[#This Row],[EC]])</f>
        <v>10</v>
      </c>
      <c r="S2744" t="str">
        <f>IF(sensor_data[[#This Row],[Filled Energy Consumption]]&gt;AVERAGE(sensor_data[Filled Energy Consumption]), "High", "Low")</f>
        <v>Low</v>
      </c>
      <c r="T2744" t="s">
        <v>471</v>
      </c>
      <c r="U2744" t="b">
        <v>0</v>
      </c>
      <c r="V2744">
        <v>9</v>
      </c>
      <c r="W2744">
        <v>0</v>
      </c>
      <c r="X2744" t="s">
        <v>19</v>
      </c>
    </row>
    <row r="2745" spans="1:24" x14ac:dyDescent="0.3">
      <c r="A2745" s="1">
        <v>45352.704108796293</v>
      </c>
      <c r="B2745" s="1" t="str">
        <f>TEXT(sensor_data[[#This Row],[Timestamp]], "MMMM")</f>
        <v>March</v>
      </c>
      <c r="C27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45" s="2">
        <f>MONTH(sensor_data[[#This Row],[Timestamp]])</f>
        <v>3</v>
      </c>
      <c r="E2745" s="2">
        <f>DAY(sensor_data[[#This Row],[Timestamp]])</f>
        <v>1</v>
      </c>
      <c r="F2745" t="s">
        <v>628</v>
      </c>
      <c r="H2745">
        <v>77.7</v>
      </c>
      <c r="I2745">
        <v>47.6</v>
      </c>
      <c r="J2745" t="b">
        <v>0</v>
      </c>
      <c r="K2745">
        <v>2</v>
      </c>
      <c r="L2745" t="str">
        <f>IF(sensor_data[[#This Row],[HVAC Setting]]&lt;=2, "Low", IF(sensor_data[[#This Row],[HVAC Setting]]=3, "Normal", "High"))</f>
        <v>Low</v>
      </c>
      <c r="M2745">
        <v>10</v>
      </c>
      <c r="N2745">
        <v>10</v>
      </c>
      <c r="O2745">
        <f>(sensor_data[[#This Row],[Energy Consumption]]-AVERAGE(sensor_data[Energy Consumption]))/_xlfn.STDEV.P(sensor_data[Energy Consumption])</f>
        <v>-0.13257981561817916</v>
      </c>
      <c r="P2745" t="str">
        <f>IF(ABS(sensor_data[[#This Row],[z_zcore]])&gt;3, "Outlier", "Normal")</f>
        <v>Normal</v>
      </c>
      <c r="Q2745">
        <f>AVERAGEIF(sensor_data[Unit ID], sensor_data[[#This Row],[Unit ID]], sensor_data[EC])</f>
        <v>15.359473684210528</v>
      </c>
      <c r="R2745">
        <f>IF(ISBLANK(sensor_data[[#This Row],[EC]]), sensor_data[[#This Row],[average]], sensor_data[[#This Row],[EC]])</f>
        <v>10</v>
      </c>
      <c r="S2745" t="str">
        <f>IF(sensor_data[[#This Row],[Filled Energy Consumption]]&gt;AVERAGE(sensor_data[Filled Energy Consumption]), "High", "Low")</f>
        <v>Low</v>
      </c>
      <c r="T2745" t="s">
        <v>165</v>
      </c>
      <c r="U2745" t="b">
        <v>0</v>
      </c>
      <c r="V2745">
        <v>7</v>
      </c>
      <c r="W2745">
        <v>0</v>
      </c>
      <c r="X2745" t="s">
        <v>14</v>
      </c>
    </row>
    <row r="2746" spans="1:24" x14ac:dyDescent="0.3">
      <c r="A2746" s="1">
        <v>45369.34138888889</v>
      </c>
      <c r="B2746" s="1" t="str">
        <f>TEXT(sensor_data[[#This Row],[Timestamp]], "MMMM")</f>
        <v>March</v>
      </c>
      <c r="C27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46" s="2">
        <f>MONTH(sensor_data[[#This Row],[Timestamp]])</f>
        <v>3</v>
      </c>
      <c r="E2746" s="2">
        <f>DAY(sensor_data[[#This Row],[Timestamp]])</f>
        <v>18</v>
      </c>
      <c r="F2746" t="s">
        <v>628</v>
      </c>
      <c r="H2746">
        <v>68.3</v>
      </c>
      <c r="I2746">
        <v>51.5</v>
      </c>
      <c r="J2746" t="b">
        <v>0</v>
      </c>
      <c r="K2746">
        <v>1</v>
      </c>
      <c r="L2746" t="str">
        <f>IF(sensor_data[[#This Row],[HVAC Setting]]&lt;=2, "Low", IF(sensor_data[[#This Row],[HVAC Setting]]=3, "Normal", "High"))</f>
        <v>Low</v>
      </c>
      <c r="M2746">
        <v>6</v>
      </c>
      <c r="N2746">
        <v>6</v>
      </c>
      <c r="O2746">
        <f>(sensor_data[[#This Row],[Energy Consumption]]-AVERAGE(sensor_data[Energy Consumption]))/_xlfn.STDEV.P(sensor_data[Energy Consumption])</f>
        <v>-0.17909308767204782</v>
      </c>
      <c r="P2746" t="str">
        <f>IF(ABS(sensor_data[[#This Row],[z_zcore]])&gt;3, "Outlier", "Normal")</f>
        <v>Normal</v>
      </c>
      <c r="Q2746">
        <f>AVERAGEIF(sensor_data[Unit ID], sensor_data[[#This Row],[Unit ID]], sensor_data[EC])</f>
        <v>15.359473684210528</v>
      </c>
      <c r="R2746">
        <f>IF(ISBLANK(sensor_data[[#This Row],[EC]]), sensor_data[[#This Row],[average]], sensor_data[[#This Row],[EC]])</f>
        <v>6</v>
      </c>
      <c r="S2746" t="str">
        <f>IF(sensor_data[[#This Row],[Filled Energy Consumption]]&gt;AVERAGE(sensor_data[Filled Energy Consumption]), "High", "Low")</f>
        <v>Low</v>
      </c>
      <c r="T2746" t="s">
        <v>137</v>
      </c>
      <c r="U2746" t="b">
        <v>0</v>
      </c>
      <c r="V2746">
        <v>15</v>
      </c>
      <c r="W2746">
        <v>0</v>
      </c>
      <c r="X2746" t="s">
        <v>17</v>
      </c>
    </row>
    <row r="2747" spans="1:24" x14ac:dyDescent="0.3">
      <c r="A2747" s="1">
        <v>45636.937245370369</v>
      </c>
      <c r="B2747" s="1" t="str">
        <f>TEXT(sensor_data[[#This Row],[Timestamp]], "MMMM")</f>
        <v>December</v>
      </c>
      <c r="C27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47" s="2">
        <f>MONTH(sensor_data[[#This Row],[Timestamp]])</f>
        <v>12</v>
      </c>
      <c r="E2747" s="2">
        <f>DAY(sensor_data[[#This Row],[Timestamp]])</f>
        <v>10</v>
      </c>
      <c r="F2747" t="s">
        <v>628</v>
      </c>
      <c r="H2747">
        <v>44.3</v>
      </c>
      <c r="I2747">
        <v>34.299999999999997</v>
      </c>
      <c r="J2747" t="b">
        <v>0</v>
      </c>
      <c r="K2747">
        <v>4</v>
      </c>
      <c r="L2747" t="str">
        <f>IF(sensor_data[[#This Row],[HVAC Setting]]&lt;=2, "Low", IF(sensor_data[[#This Row],[HVAC Setting]]=3, "Normal", "High"))</f>
        <v>High</v>
      </c>
      <c r="M2747">
        <v>22</v>
      </c>
      <c r="N2747">
        <v>22</v>
      </c>
      <c r="O2747">
        <f>(sensor_data[[#This Row],[Energy Consumption]]-AVERAGE(sensor_data[Energy Consumption]))/_xlfn.STDEV.P(sensor_data[Energy Consumption])</f>
        <v>6.9600005434267524E-3</v>
      </c>
      <c r="P2747" t="str">
        <f>IF(ABS(sensor_data[[#This Row],[z_zcore]])&gt;3, "Outlier", "Normal")</f>
        <v>Normal</v>
      </c>
      <c r="Q2747">
        <f>AVERAGEIF(sensor_data[Unit ID], sensor_data[[#This Row],[Unit ID]], sensor_data[EC])</f>
        <v>15.359473684210528</v>
      </c>
      <c r="R2747">
        <f>IF(ISBLANK(sensor_data[[#This Row],[EC]]), sensor_data[[#This Row],[average]], sensor_data[[#This Row],[EC]])</f>
        <v>22</v>
      </c>
      <c r="S2747" t="str">
        <f>IF(sensor_data[[#This Row],[Filled Energy Consumption]]&gt;AVERAGE(sensor_data[Filled Energy Consumption]), "High", "Low")</f>
        <v>High</v>
      </c>
      <c r="T2747" t="s">
        <v>28</v>
      </c>
      <c r="U2747" t="b">
        <v>0</v>
      </c>
      <c r="V2747">
        <v>4</v>
      </c>
      <c r="W2747">
        <v>0</v>
      </c>
      <c r="X2747" t="s">
        <v>19</v>
      </c>
    </row>
    <row r="2748" spans="1:24" x14ac:dyDescent="0.3">
      <c r="A2748" s="1">
        <v>45559.175115740742</v>
      </c>
      <c r="B2748" s="1" t="str">
        <f>TEXT(sensor_data[[#This Row],[Timestamp]], "MMMM")</f>
        <v>September</v>
      </c>
      <c r="C27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48" s="2">
        <f>MONTH(sensor_data[[#This Row],[Timestamp]])</f>
        <v>9</v>
      </c>
      <c r="E2748" s="2">
        <f>DAY(sensor_data[[#This Row],[Timestamp]])</f>
        <v>24</v>
      </c>
      <c r="F2748" t="s">
        <v>628</v>
      </c>
      <c r="H2748">
        <v>55.5</v>
      </c>
      <c r="I2748">
        <v>46</v>
      </c>
      <c r="J2748" t="b">
        <v>0</v>
      </c>
      <c r="K2748">
        <v>0</v>
      </c>
      <c r="L2748" t="str">
        <f>IF(sensor_data[[#This Row],[HVAC Setting]]&lt;=2, "Low", IF(sensor_data[[#This Row],[HVAC Setting]]=3, "Normal", "High"))</f>
        <v>Low</v>
      </c>
      <c r="M2748">
        <v>1</v>
      </c>
      <c r="N2748">
        <v>1</v>
      </c>
      <c r="O2748">
        <f>(sensor_data[[#This Row],[Energy Consumption]]-AVERAGE(sensor_data[Energy Consumption]))/_xlfn.STDEV.P(sensor_data[Energy Consumption])</f>
        <v>-0.23723467773938361</v>
      </c>
      <c r="P2748" t="str">
        <f>IF(ABS(sensor_data[[#This Row],[z_zcore]])&gt;3, "Outlier", "Normal")</f>
        <v>Normal</v>
      </c>
      <c r="Q2748">
        <f>AVERAGEIF(sensor_data[Unit ID], sensor_data[[#This Row],[Unit ID]], sensor_data[EC])</f>
        <v>15.359473684210528</v>
      </c>
      <c r="R2748">
        <f>IF(ISBLANK(sensor_data[[#This Row],[EC]]), sensor_data[[#This Row],[average]], sensor_data[[#This Row],[EC]])</f>
        <v>1</v>
      </c>
      <c r="S2748" t="str">
        <f>IF(sensor_data[[#This Row],[Filled Energy Consumption]]&gt;AVERAGE(sensor_data[Filled Energy Consumption]), "High", "Low")</f>
        <v>Low</v>
      </c>
      <c r="T2748" t="s">
        <v>52</v>
      </c>
      <c r="U2748" t="b">
        <v>0</v>
      </c>
      <c r="V2748">
        <v>1</v>
      </c>
      <c r="W2748">
        <v>0</v>
      </c>
      <c r="X2748" t="s">
        <v>19</v>
      </c>
    </row>
    <row r="2749" spans="1:24" x14ac:dyDescent="0.3">
      <c r="A2749" s="1">
        <v>45578.388518518521</v>
      </c>
      <c r="B2749" s="1" t="str">
        <f>TEXT(sensor_data[[#This Row],[Timestamp]], "MMMM")</f>
        <v>October</v>
      </c>
      <c r="C27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49" s="2">
        <f>MONTH(sensor_data[[#This Row],[Timestamp]])</f>
        <v>10</v>
      </c>
      <c r="E2749" s="2">
        <f>DAY(sensor_data[[#This Row],[Timestamp]])</f>
        <v>13</v>
      </c>
      <c r="F2749" t="s">
        <v>628</v>
      </c>
      <c r="H2749">
        <v>65.400000000000006</v>
      </c>
      <c r="I2749">
        <v>40.1</v>
      </c>
      <c r="J2749" t="b">
        <v>1</v>
      </c>
      <c r="K2749">
        <v>2.5</v>
      </c>
      <c r="L2749" t="str">
        <f>IF(sensor_data[[#This Row],[HVAC Setting]]&lt;=2, "Low", IF(sensor_data[[#This Row],[HVAC Setting]]=3, "Normal", "High"))</f>
        <v>High</v>
      </c>
      <c r="M2749">
        <v>17.149999999999999</v>
      </c>
      <c r="N2749">
        <v>17.149999999999999</v>
      </c>
      <c r="O2749">
        <f>(sensor_data[[#This Row],[Energy Consumption]]-AVERAGE(sensor_data[Energy Consumption]))/_xlfn.STDEV.P(sensor_data[Energy Consumption])</f>
        <v>-4.943734182188899E-2</v>
      </c>
      <c r="P2749" t="str">
        <f>IF(ABS(sensor_data[[#This Row],[z_zcore]])&gt;3, "Outlier", "Normal")</f>
        <v>Normal</v>
      </c>
      <c r="Q2749">
        <f>AVERAGEIF(sensor_data[Unit ID], sensor_data[[#This Row],[Unit ID]], sensor_data[EC])</f>
        <v>15.359473684210528</v>
      </c>
      <c r="R2749">
        <f>IF(ISBLANK(sensor_data[[#This Row],[EC]]), sensor_data[[#This Row],[average]], sensor_data[[#This Row],[EC]])</f>
        <v>17.149999999999999</v>
      </c>
      <c r="S2749" t="str">
        <f>IF(sensor_data[[#This Row],[Filled Energy Consumption]]&gt;AVERAGE(sensor_data[Filled Energy Consumption]), "High", "Low")</f>
        <v>Low</v>
      </c>
      <c r="T2749" t="s">
        <v>527</v>
      </c>
      <c r="U2749" t="b">
        <v>1</v>
      </c>
      <c r="V2749">
        <v>13</v>
      </c>
      <c r="W2749">
        <v>1</v>
      </c>
      <c r="X2749" t="s">
        <v>17</v>
      </c>
    </row>
    <row r="2750" spans="1:24" x14ac:dyDescent="0.3">
      <c r="A2750" s="1">
        <v>45643.619687500002</v>
      </c>
      <c r="B2750" s="1" t="str">
        <f>TEXT(sensor_data[[#This Row],[Timestamp]], "MMMM")</f>
        <v>December</v>
      </c>
      <c r="C27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50" s="2">
        <f>MONTH(sensor_data[[#This Row],[Timestamp]])</f>
        <v>12</v>
      </c>
      <c r="E2750" s="2">
        <f>DAY(sensor_data[[#This Row],[Timestamp]])</f>
        <v>17</v>
      </c>
      <c r="F2750" t="s">
        <v>628</v>
      </c>
      <c r="H2750">
        <v>52.6</v>
      </c>
      <c r="I2750">
        <v>31.8</v>
      </c>
      <c r="J2750" t="b">
        <v>0</v>
      </c>
      <c r="K2750">
        <v>2</v>
      </c>
      <c r="L2750" t="str">
        <f>IF(sensor_data[[#This Row],[HVAC Setting]]&lt;=2, "Low", IF(sensor_data[[#This Row],[HVAC Setting]]=3, "Normal", "High"))</f>
        <v>Low</v>
      </c>
      <c r="M2750">
        <v>11</v>
      </c>
      <c r="N2750">
        <v>11</v>
      </c>
      <c r="O2750">
        <f>(sensor_data[[#This Row],[Energy Consumption]]-AVERAGE(sensor_data[Energy Consumption]))/_xlfn.STDEV.P(sensor_data[Energy Consumption])</f>
        <v>-0.12095149760471202</v>
      </c>
      <c r="P2750" t="str">
        <f>IF(ABS(sensor_data[[#This Row],[z_zcore]])&gt;3, "Outlier", "Normal")</f>
        <v>Normal</v>
      </c>
      <c r="Q2750">
        <f>AVERAGEIF(sensor_data[Unit ID], sensor_data[[#This Row],[Unit ID]], sensor_data[EC])</f>
        <v>15.359473684210528</v>
      </c>
      <c r="R2750">
        <f>IF(ISBLANK(sensor_data[[#This Row],[EC]]), sensor_data[[#This Row],[average]], sensor_data[[#This Row],[EC]])</f>
        <v>11</v>
      </c>
      <c r="S2750" t="str">
        <f>IF(sensor_data[[#This Row],[Filled Energy Consumption]]&gt;AVERAGE(sensor_data[Filled Energy Consumption]), "High", "Low")</f>
        <v>Low</v>
      </c>
      <c r="T2750" t="s">
        <v>101</v>
      </c>
      <c r="U2750" t="b">
        <v>0</v>
      </c>
      <c r="V2750">
        <v>8</v>
      </c>
      <c r="W2750">
        <v>0</v>
      </c>
      <c r="X2750" t="s">
        <v>19</v>
      </c>
    </row>
    <row r="2751" spans="1:24" x14ac:dyDescent="0.3">
      <c r="A2751" s="1">
        <v>45501.827245370368</v>
      </c>
      <c r="B2751" s="1" t="str">
        <f>TEXT(sensor_data[[#This Row],[Timestamp]], "MMMM")</f>
        <v>July</v>
      </c>
      <c r="C27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51" s="2">
        <f>MONTH(sensor_data[[#This Row],[Timestamp]])</f>
        <v>7</v>
      </c>
      <c r="E2751" s="2">
        <f>DAY(sensor_data[[#This Row],[Timestamp]])</f>
        <v>28</v>
      </c>
      <c r="F2751" t="s">
        <v>628</v>
      </c>
      <c r="H2751">
        <v>86</v>
      </c>
      <c r="I2751">
        <v>43</v>
      </c>
      <c r="J2751" t="b">
        <v>1</v>
      </c>
      <c r="K2751">
        <v>5</v>
      </c>
      <c r="L2751" t="str">
        <f>IF(sensor_data[[#This Row],[HVAC Setting]]&lt;=2, "Low", IF(sensor_data[[#This Row],[HVAC Setting]]=3, "Normal", "High"))</f>
        <v>High</v>
      </c>
      <c r="O2751">
        <f>(sensor_data[[#This Row],[Energy Consumption]]-AVERAGE(sensor_data[Energy Consumption]))/_xlfn.STDEV.P(sensor_data[Energy Consumption])</f>
        <v>-0.24886299575285079</v>
      </c>
      <c r="P2751" t="str">
        <f>IF(ABS(sensor_data[[#This Row],[z_zcore]])&gt;3, "Outlier", "Normal")</f>
        <v>Normal</v>
      </c>
      <c r="Q2751">
        <f>AVERAGEIF(sensor_data[Unit ID], sensor_data[[#This Row],[Unit ID]], sensor_data[EC])</f>
        <v>15.359473684210528</v>
      </c>
      <c r="R2751">
        <f>IF(ISBLANK(sensor_data[[#This Row],[EC]]), sensor_data[[#This Row],[average]], sensor_data[[#This Row],[EC]])</f>
        <v>15.359473684210528</v>
      </c>
      <c r="S2751" t="str">
        <f>IF(sensor_data[[#This Row],[Filled Energy Consumption]]&gt;AVERAGE(sensor_data[Filled Energy Consumption]), "High", "Low")</f>
        <v>Low</v>
      </c>
      <c r="T2751" t="s">
        <v>225</v>
      </c>
      <c r="U2751" t="b">
        <v>1</v>
      </c>
      <c r="V2751">
        <v>10</v>
      </c>
      <c r="W2751">
        <v>1</v>
      </c>
      <c r="X2751" t="s">
        <v>19</v>
      </c>
    </row>
    <row r="2752" spans="1:24" x14ac:dyDescent="0.3">
      <c r="A2752" s="1">
        <v>45322.455462962964</v>
      </c>
      <c r="B2752" s="1" t="str">
        <f>TEXT(sensor_data[[#This Row],[Timestamp]], "MMMM")</f>
        <v>January</v>
      </c>
      <c r="C27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52" s="2">
        <f>MONTH(sensor_data[[#This Row],[Timestamp]])</f>
        <v>1</v>
      </c>
      <c r="E2752" s="2">
        <f>DAY(sensor_data[[#This Row],[Timestamp]])</f>
        <v>31</v>
      </c>
      <c r="F2752" t="s">
        <v>628</v>
      </c>
      <c r="H2752">
        <v>47.6</v>
      </c>
      <c r="I2752">
        <v>38.6</v>
      </c>
      <c r="J2752" t="b">
        <v>1</v>
      </c>
      <c r="K2752">
        <v>5</v>
      </c>
      <c r="L2752" t="str">
        <f>IF(sensor_data[[#This Row],[HVAC Setting]]&lt;=2, "Low", IF(sensor_data[[#This Row],[HVAC Setting]]=3, "Normal", "High"))</f>
        <v>High</v>
      </c>
      <c r="M2752">
        <v>29.8</v>
      </c>
      <c r="N2752">
        <v>29.8</v>
      </c>
      <c r="O2752">
        <f>(sensor_data[[#This Row],[Energy Consumption]]-AVERAGE(sensor_data[Energy Consumption]))/_xlfn.STDEV.P(sensor_data[Energy Consumption])</f>
        <v>9.7660881048470607E-2</v>
      </c>
      <c r="P2752" t="str">
        <f>IF(ABS(sensor_data[[#This Row],[z_zcore]])&gt;3, "Outlier", "Normal")</f>
        <v>Normal</v>
      </c>
      <c r="Q2752">
        <f>AVERAGEIF(sensor_data[Unit ID], sensor_data[[#This Row],[Unit ID]], sensor_data[EC])</f>
        <v>15.359473684210528</v>
      </c>
      <c r="R2752">
        <f>IF(ISBLANK(sensor_data[[#This Row],[EC]]), sensor_data[[#This Row],[average]], sensor_data[[#This Row],[EC]])</f>
        <v>29.8</v>
      </c>
      <c r="S2752" t="str">
        <f>IF(sensor_data[[#This Row],[Filled Energy Consumption]]&gt;AVERAGE(sensor_data[Filled Energy Consumption]), "High", "Low")</f>
        <v>High</v>
      </c>
      <c r="T2752" t="s">
        <v>339</v>
      </c>
      <c r="U2752" t="b">
        <v>1</v>
      </c>
      <c r="V2752">
        <v>21</v>
      </c>
      <c r="W2752">
        <v>1</v>
      </c>
      <c r="X2752" t="s">
        <v>14</v>
      </c>
    </row>
    <row r="2753" spans="1:24" x14ac:dyDescent="0.3">
      <c r="A2753" s="1">
        <v>45343.617534722223</v>
      </c>
      <c r="B2753" s="1" t="str">
        <f>TEXT(sensor_data[[#This Row],[Timestamp]], "MMMM")</f>
        <v>February</v>
      </c>
      <c r="C27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53" s="2">
        <f>MONTH(sensor_data[[#This Row],[Timestamp]])</f>
        <v>2</v>
      </c>
      <c r="E2753" s="2">
        <f>DAY(sensor_data[[#This Row],[Timestamp]])</f>
        <v>21</v>
      </c>
      <c r="F2753" t="s">
        <v>628</v>
      </c>
      <c r="H2753">
        <v>44.6</v>
      </c>
      <c r="I2753">
        <v>29.6</v>
      </c>
      <c r="J2753" t="b">
        <v>0</v>
      </c>
      <c r="K2753">
        <v>3</v>
      </c>
      <c r="L2753" t="str">
        <f>IF(sensor_data[[#This Row],[HVAC Setting]]&lt;=2, "Low", IF(sensor_data[[#This Row],[HVAC Setting]]=3, "Normal", "High"))</f>
        <v>Normal</v>
      </c>
      <c r="M2753">
        <v>17</v>
      </c>
      <c r="N2753">
        <v>17</v>
      </c>
      <c r="O2753">
        <f>(sensor_data[[#This Row],[Energy Consumption]]-AVERAGE(sensor_data[Energy Consumption]))/_xlfn.STDEV.P(sensor_data[Energy Consumption])</f>
        <v>-5.1181589523909048E-2</v>
      </c>
      <c r="P2753" t="str">
        <f>IF(ABS(sensor_data[[#This Row],[z_zcore]])&gt;3, "Outlier", "Normal")</f>
        <v>Normal</v>
      </c>
      <c r="Q2753">
        <f>AVERAGEIF(sensor_data[Unit ID], sensor_data[[#This Row],[Unit ID]], sensor_data[EC])</f>
        <v>15.359473684210528</v>
      </c>
      <c r="R2753">
        <f>IF(ISBLANK(sensor_data[[#This Row],[EC]]), sensor_data[[#This Row],[average]], sensor_data[[#This Row],[EC]])</f>
        <v>17</v>
      </c>
      <c r="S2753" t="str">
        <f>IF(sensor_data[[#This Row],[Filled Energy Consumption]]&gt;AVERAGE(sensor_data[Filled Energy Consumption]), "High", "Low")</f>
        <v>Low</v>
      </c>
      <c r="T2753" t="s">
        <v>353</v>
      </c>
      <c r="U2753" t="b">
        <v>0</v>
      </c>
      <c r="V2753">
        <v>12</v>
      </c>
      <c r="W2753">
        <v>0</v>
      </c>
      <c r="X2753" t="s">
        <v>19</v>
      </c>
    </row>
    <row r="2754" spans="1:24" x14ac:dyDescent="0.3">
      <c r="A2754" s="1">
        <v>45474.011053240742</v>
      </c>
      <c r="B2754" s="1" t="str">
        <f>TEXT(sensor_data[[#This Row],[Timestamp]], "MMMM")</f>
        <v>July</v>
      </c>
      <c r="C27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54" s="2">
        <f>MONTH(sensor_data[[#This Row],[Timestamp]])</f>
        <v>7</v>
      </c>
      <c r="E2754" s="2">
        <f>DAY(sensor_data[[#This Row],[Timestamp]])</f>
        <v>1</v>
      </c>
      <c r="F2754" t="s">
        <v>628</v>
      </c>
      <c r="H2754">
        <v>84.7</v>
      </c>
      <c r="I2754">
        <v>59.6</v>
      </c>
      <c r="J2754" t="b">
        <v>0</v>
      </c>
      <c r="K2754">
        <v>3</v>
      </c>
      <c r="L2754" t="str">
        <f>IF(sensor_data[[#This Row],[HVAC Setting]]&lt;=2, "Low", IF(sensor_data[[#This Row],[HVAC Setting]]=3, "Normal", "High"))</f>
        <v>Normal</v>
      </c>
      <c r="M2754">
        <v>16</v>
      </c>
      <c r="N2754">
        <v>16</v>
      </c>
      <c r="O2754">
        <f>(sensor_data[[#This Row],[Energy Consumption]]-AVERAGE(sensor_data[Energy Consumption]))/_xlfn.STDEV.P(sensor_data[Energy Consumption])</f>
        <v>-6.2809907537376211E-2</v>
      </c>
      <c r="P2754" t="str">
        <f>IF(ABS(sensor_data[[#This Row],[z_zcore]])&gt;3, "Outlier", "Normal")</f>
        <v>Normal</v>
      </c>
      <c r="Q2754">
        <f>AVERAGEIF(sensor_data[Unit ID], sensor_data[[#This Row],[Unit ID]], sensor_data[EC])</f>
        <v>15.359473684210528</v>
      </c>
      <c r="R2754">
        <f>IF(ISBLANK(sensor_data[[#This Row],[EC]]), sensor_data[[#This Row],[average]], sensor_data[[#This Row],[EC]])</f>
        <v>16</v>
      </c>
      <c r="S2754" t="str">
        <f>IF(sensor_data[[#This Row],[Filled Energy Consumption]]&gt;AVERAGE(sensor_data[Filled Energy Consumption]), "High", "Low")</f>
        <v>Low</v>
      </c>
      <c r="T2754" t="s">
        <v>468</v>
      </c>
      <c r="U2754" t="b">
        <v>0</v>
      </c>
      <c r="V2754">
        <v>15</v>
      </c>
      <c r="W2754">
        <v>1</v>
      </c>
      <c r="X2754" t="s">
        <v>19</v>
      </c>
    </row>
    <row r="2755" spans="1:24" x14ac:dyDescent="0.3">
      <c r="A2755" s="1">
        <v>45541.432615740741</v>
      </c>
      <c r="B2755" s="1" t="str">
        <f>TEXT(sensor_data[[#This Row],[Timestamp]], "MMMM")</f>
        <v>September</v>
      </c>
      <c r="C27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55" s="2">
        <f>MONTH(sensor_data[[#This Row],[Timestamp]])</f>
        <v>9</v>
      </c>
      <c r="E2755" s="2">
        <f>DAY(sensor_data[[#This Row],[Timestamp]])</f>
        <v>6</v>
      </c>
      <c r="F2755" t="s">
        <v>628</v>
      </c>
      <c r="H2755">
        <v>70.400000000000006</v>
      </c>
      <c r="I2755">
        <v>57.3</v>
      </c>
      <c r="J2755" t="b">
        <v>1</v>
      </c>
      <c r="K2755">
        <v>4</v>
      </c>
      <c r="L2755" t="str">
        <f>IF(sensor_data[[#This Row],[HVAC Setting]]&lt;=2, "Low", IF(sensor_data[[#This Row],[HVAC Setting]]=3, "Normal", "High"))</f>
        <v>High</v>
      </c>
      <c r="M2755">
        <v>22.18</v>
      </c>
      <c r="N2755">
        <v>22.18</v>
      </c>
      <c r="O2755">
        <f>(sensor_data[[#This Row],[Energy Consumption]]-AVERAGE(sensor_data[Energy Consumption]))/_xlfn.STDEV.P(sensor_data[Energy Consumption])</f>
        <v>9.0530977858508388E-3</v>
      </c>
      <c r="P2755" t="str">
        <f>IF(ABS(sensor_data[[#This Row],[z_zcore]])&gt;3, "Outlier", "Normal")</f>
        <v>Normal</v>
      </c>
      <c r="Q2755">
        <f>AVERAGEIF(sensor_data[Unit ID], sensor_data[[#This Row],[Unit ID]], sensor_data[EC])</f>
        <v>15.359473684210528</v>
      </c>
      <c r="R2755">
        <f>IF(ISBLANK(sensor_data[[#This Row],[EC]]), sensor_data[[#This Row],[average]], sensor_data[[#This Row],[EC]])</f>
        <v>22.18</v>
      </c>
      <c r="S2755" t="str">
        <f>IF(sensor_data[[#This Row],[Filled Energy Consumption]]&gt;AVERAGE(sensor_data[Filled Energy Consumption]), "High", "Low")</f>
        <v>High</v>
      </c>
      <c r="T2755" t="s">
        <v>540</v>
      </c>
      <c r="U2755" t="b">
        <v>1</v>
      </c>
      <c r="V2755">
        <v>12</v>
      </c>
      <c r="W2755">
        <v>1</v>
      </c>
      <c r="X2755" t="s">
        <v>14</v>
      </c>
    </row>
    <row r="2756" spans="1:24" x14ac:dyDescent="0.3">
      <c r="A2756" s="1">
        <v>45450.122395833336</v>
      </c>
      <c r="B2756" s="1" t="str">
        <f>TEXT(sensor_data[[#This Row],[Timestamp]], "MMMM")</f>
        <v>June</v>
      </c>
      <c r="C27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56" s="2">
        <f>MONTH(sensor_data[[#This Row],[Timestamp]])</f>
        <v>6</v>
      </c>
      <c r="E2756" s="2">
        <f>DAY(sensor_data[[#This Row],[Timestamp]])</f>
        <v>7</v>
      </c>
      <c r="F2756" t="s">
        <v>628</v>
      </c>
      <c r="H2756">
        <v>85.6</v>
      </c>
      <c r="I2756">
        <v>68.400000000000006</v>
      </c>
      <c r="J2756" t="b">
        <v>0</v>
      </c>
      <c r="K2756">
        <v>3</v>
      </c>
      <c r="L2756" t="str">
        <f>IF(sensor_data[[#This Row],[HVAC Setting]]&lt;=2, "Low", IF(sensor_data[[#This Row],[HVAC Setting]]=3, "Normal", "High"))</f>
        <v>Normal</v>
      </c>
      <c r="M2756">
        <v>18</v>
      </c>
      <c r="N2756">
        <v>18</v>
      </c>
      <c r="O2756">
        <f>(sensor_data[[#This Row],[Energy Consumption]]-AVERAGE(sensor_data[Energy Consumption]))/_xlfn.STDEV.P(sensor_data[Energy Consumption])</f>
        <v>-3.9553271510441891E-2</v>
      </c>
      <c r="P2756" t="str">
        <f>IF(ABS(sensor_data[[#This Row],[z_zcore]])&gt;3, "Outlier", "Normal")</f>
        <v>Normal</v>
      </c>
      <c r="Q2756">
        <f>AVERAGEIF(sensor_data[Unit ID], sensor_data[[#This Row],[Unit ID]], sensor_data[EC])</f>
        <v>15.359473684210528</v>
      </c>
      <c r="R2756">
        <f>IF(ISBLANK(sensor_data[[#This Row],[EC]]), sensor_data[[#This Row],[average]], sensor_data[[#This Row],[EC]])</f>
        <v>18</v>
      </c>
      <c r="S2756" t="str">
        <f>IF(sensor_data[[#This Row],[Filled Energy Consumption]]&gt;AVERAGE(sensor_data[Filled Energy Consumption]), "High", "Low")</f>
        <v>High</v>
      </c>
      <c r="T2756" t="s">
        <v>542</v>
      </c>
      <c r="U2756" t="b">
        <v>0</v>
      </c>
      <c r="V2756">
        <v>12</v>
      </c>
      <c r="W2756">
        <v>0</v>
      </c>
      <c r="X2756" t="s">
        <v>17</v>
      </c>
    </row>
    <row r="2757" spans="1:24" x14ac:dyDescent="0.3">
      <c r="A2757" s="1">
        <v>45510.386666666665</v>
      </c>
      <c r="B2757" s="1" t="str">
        <f>TEXT(sensor_data[[#This Row],[Timestamp]], "MMMM")</f>
        <v>August</v>
      </c>
      <c r="C27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57" s="2">
        <f>MONTH(sensor_data[[#This Row],[Timestamp]])</f>
        <v>8</v>
      </c>
      <c r="E2757" s="2">
        <f>DAY(sensor_data[[#This Row],[Timestamp]])</f>
        <v>6</v>
      </c>
      <c r="F2757" t="s">
        <v>628</v>
      </c>
      <c r="H2757">
        <v>86.7</v>
      </c>
      <c r="I2757">
        <v>62.4</v>
      </c>
      <c r="J2757" t="b">
        <v>0</v>
      </c>
      <c r="K2757">
        <v>4</v>
      </c>
      <c r="L2757" t="str">
        <f>IF(sensor_data[[#This Row],[HVAC Setting]]&lt;=2, "Low", IF(sensor_data[[#This Row],[HVAC Setting]]=3, "Normal", "High"))</f>
        <v>High</v>
      </c>
      <c r="M2757">
        <v>23</v>
      </c>
      <c r="N2757">
        <v>23</v>
      </c>
      <c r="O2757">
        <f>(sensor_data[[#This Row],[Energy Consumption]]-AVERAGE(sensor_data[Energy Consumption]))/_xlfn.STDEV.P(sensor_data[Energy Consumption])</f>
        <v>1.8588318556893912E-2</v>
      </c>
      <c r="P2757" t="str">
        <f>IF(ABS(sensor_data[[#This Row],[z_zcore]])&gt;3, "Outlier", "Normal")</f>
        <v>Normal</v>
      </c>
      <c r="Q2757">
        <f>AVERAGEIF(sensor_data[Unit ID], sensor_data[[#This Row],[Unit ID]], sensor_data[EC])</f>
        <v>15.359473684210528</v>
      </c>
      <c r="R2757">
        <f>IF(ISBLANK(sensor_data[[#This Row],[EC]]), sensor_data[[#This Row],[average]], sensor_data[[#This Row],[EC]])</f>
        <v>23</v>
      </c>
      <c r="S2757" t="str">
        <f>IF(sensor_data[[#This Row],[Filled Energy Consumption]]&gt;AVERAGE(sensor_data[Filled Energy Consumption]), "High", "Low")</f>
        <v>High</v>
      </c>
      <c r="T2757" t="s">
        <v>157</v>
      </c>
      <c r="U2757" t="b">
        <v>0</v>
      </c>
      <c r="V2757">
        <v>6</v>
      </c>
      <c r="W2757">
        <v>0</v>
      </c>
      <c r="X2757" t="s">
        <v>17</v>
      </c>
    </row>
    <row r="2758" spans="1:24" x14ac:dyDescent="0.3">
      <c r="A2758" s="1">
        <v>45460.200312499997</v>
      </c>
      <c r="B2758" s="1" t="str">
        <f>TEXT(sensor_data[[#This Row],[Timestamp]], "MMMM")</f>
        <v>June</v>
      </c>
      <c r="C27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58" s="2">
        <f>MONTH(sensor_data[[#This Row],[Timestamp]])</f>
        <v>6</v>
      </c>
      <c r="E2758" s="2">
        <f>DAY(sensor_data[[#This Row],[Timestamp]])</f>
        <v>17</v>
      </c>
      <c r="F2758" t="s">
        <v>628</v>
      </c>
      <c r="H2758">
        <v>93.8</v>
      </c>
      <c r="I2758">
        <v>43.1</v>
      </c>
      <c r="J2758" t="b">
        <v>0</v>
      </c>
      <c r="K2758">
        <v>2</v>
      </c>
      <c r="L2758" t="str">
        <f>IF(sensor_data[[#This Row],[HVAC Setting]]&lt;=2, "Low", IF(sensor_data[[#This Row],[HVAC Setting]]=3, "Normal", "High"))</f>
        <v>Low</v>
      </c>
      <c r="M2758">
        <v>12</v>
      </c>
      <c r="N2758">
        <v>12</v>
      </c>
      <c r="O2758">
        <f>(sensor_data[[#This Row],[Energy Consumption]]-AVERAGE(sensor_data[Energy Consumption]))/_xlfn.STDEV.P(sensor_data[Energy Consumption])</f>
        <v>-0.10932317959124485</v>
      </c>
      <c r="P2758" t="str">
        <f>IF(ABS(sensor_data[[#This Row],[z_zcore]])&gt;3, "Outlier", "Normal")</f>
        <v>Normal</v>
      </c>
      <c r="Q2758">
        <f>AVERAGEIF(sensor_data[Unit ID], sensor_data[[#This Row],[Unit ID]], sensor_data[EC])</f>
        <v>15.359473684210528</v>
      </c>
      <c r="R2758">
        <f>IF(ISBLANK(sensor_data[[#This Row],[EC]]), sensor_data[[#This Row],[average]], sensor_data[[#This Row],[EC]])</f>
        <v>12</v>
      </c>
      <c r="S2758" t="str">
        <f>IF(sensor_data[[#This Row],[Filled Energy Consumption]]&gt;AVERAGE(sensor_data[Filled Energy Consumption]), "High", "Low")</f>
        <v>Low</v>
      </c>
      <c r="T2758" t="s">
        <v>18</v>
      </c>
      <c r="U2758" t="b">
        <v>0</v>
      </c>
      <c r="V2758">
        <v>24</v>
      </c>
      <c r="W2758">
        <v>0</v>
      </c>
      <c r="X2758" t="s">
        <v>19</v>
      </c>
    </row>
    <row r="2759" spans="1:24" x14ac:dyDescent="0.3">
      <c r="A2759" s="1">
        <v>45496.56490740741</v>
      </c>
      <c r="B2759" s="1" t="str">
        <f>TEXT(sensor_data[[#This Row],[Timestamp]], "MMMM")</f>
        <v>July</v>
      </c>
      <c r="C27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59" s="2">
        <f>MONTH(sensor_data[[#This Row],[Timestamp]])</f>
        <v>7</v>
      </c>
      <c r="E2759" s="2">
        <f>DAY(sensor_data[[#This Row],[Timestamp]])</f>
        <v>23</v>
      </c>
      <c r="F2759" t="s">
        <v>628</v>
      </c>
      <c r="H2759">
        <v>100.7</v>
      </c>
      <c r="I2759">
        <v>47.6</v>
      </c>
      <c r="J2759" t="b">
        <v>1</v>
      </c>
      <c r="K2759">
        <v>3</v>
      </c>
      <c r="L2759" t="str">
        <f>IF(sensor_data[[#This Row],[HVAC Setting]]&lt;=2, "Low", IF(sensor_data[[#This Row],[HVAC Setting]]=3, "Normal", "High"))</f>
        <v>Normal</v>
      </c>
      <c r="M2759">
        <v>18.82</v>
      </c>
      <c r="N2759">
        <v>18.82</v>
      </c>
      <c r="O2759">
        <f>(sensor_data[[#This Row],[Energy Consumption]]-AVERAGE(sensor_data[Energy Consumption]))/_xlfn.STDEV.P(sensor_data[Energy Consumption])</f>
        <v>-3.0018050739398814E-2</v>
      </c>
      <c r="P2759" t="str">
        <f>IF(ABS(sensor_data[[#This Row],[z_zcore]])&gt;3, "Outlier", "Normal")</f>
        <v>Normal</v>
      </c>
      <c r="Q2759">
        <f>AVERAGEIF(sensor_data[Unit ID], sensor_data[[#This Row],[Unit ID]], sensor_data[EC])</f>
        <v>15.359473684210528</v>
      </c>
      <c r="R2759">
        <f>IF(ISBLANK(sensor_data[[#This Row],[EC]]), sensor_data[[#This Row],[average]], sensor_data[[#This Row],[EC]])</f>
        <v>18.82</v>
      </c>
      <c r="S2759" t="str">
        <f>IF(sensor_data[[#This Row],[Filled Energy Consumption]]&gt;AVERAGE(sensor_data[Filled Energy Consumption]), "High", "Low")</f>
        <v>High</v>
      </c>
      <c r="T2759" t="s">
        <v>555</v>
      </c>
      <c r="U2759" t="b">
        <v>1</v>
      </c>
      <c r="V2759">
        <v>21</v>
      </c>
      <c r="W2759">
        <v>1</v>
      </c>
      <c r="X2759" t="s">
        <v>19</v>
      </c>
    </row>
    <row r="2760" spans="1:24" x14ac:dyDescent="0.3">
      <c r="A2760" s="1">
        <v>45347.98027777778</v>
      </c>
      <c r="B2760" s="1" t="str">
        <f>TEXT(sensor_data[[#This Row],[Timestamp]], "MMMM")</f>
        <v>February</v>
      </c>
      <c r="C27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60" s="2">
        <f>MONTH(sensor_data[[#This Row],[Timestamp]])</f>
        <v>2</v>
      </c>
      <c r="E2760" s="2">
        <f>DAY(sensor_data[[#This Row],[Timestamp]])</f>
        <v>25</v>
      </c>
      <c r="F2760" t="s">
        <v>628</v>
      </c>
      <c r="H2760">
        <v>53</v>
      </c>
      <c r="I2760">
        <v>29.5</v>
      </c>
      <c r="J2760" t="b">
        <v>0</v>
      </c>
      <c r="K2760">
        <v>3.5</v>
      </c>
      <c r="L2760" t="str">
        <f>IF(sensor_data[[#This Row],[HVAC Setting]]&lt;=2, "Low", IF(sensor_data[[#This Row],[HVAC Setting]]=3, "Normal", "High"))</f>
        <v>High</v>
      </c>
      <c r="M2760">
        <v>18.38</v>
      </c>
      <c r="N2760">
        <v>18.38</v>
      </c>
      <c r="O2760">
        <f>(sensor_data[[#This Row],[Energy Consumption]]-AVERAGE(sensor_data[Energy Consumption]))/_xlfn.STDEV.P(sensor_data[Energy Consumption])</f>
        <v>-3.513451066532438E-2</v>
      </c>
      <c r="P2760" t="str">
        <f>IF(ABS(sensor_data[[#This Row],[z_zcore]])&gt;3, "Outlier", "Normal")</f>
        <v>Normal</v>
      </c>
      <c r="Q2760">
        <f>AVERAGEIF(sensor_data[Unit ID], sensor_data[[#This Row],[Unit ID]], sensor_data[EC])</f>
        <v>15.359473684210528</v>
      </c>
      <c r="R2760">
        <f>IF(ISBLANK(sensor_data[[#This Row],[EC]]), sensor_data[[#This Row],[average]], sensor_data[[#This Row],[EC]])</f>
        <v>18.38</v>
      </c>
      <c r="S2760" t="str">
        <f>IF(sensor_data[[#This Row],[Filled Energy Consumption]]&gt;AVERAGE(sensor_data[Filled Energy Consumption]), "High", "Low")</f>
        <v>High</v>
      </c>
      <c r="T2760" t="s">
        <v>190</v>
      </c>
      <c r="U2760" t="b">
        <v>0</v>
      </c>
      <c r="V2760">
        <v>17</v>
      </c>
      <c r="W2760">
        <v>0</v>
      </c>
      <c r="X2760" t="s">
        <v>14</v>
      </c>
    </row>
    <row r="2761" spans="1:24" x14ac:dyDescent="0.3">
      <c r="A2761" s="1">
        <v>45622.777511574073</v>
      </c>
      <c r="B2761" s="1" t="str">
        <f>TEXT(sensor_data[[#This Row],[Timestamp]], "MMMM")</f>
        <v>November</v>
      </c>
      <c r="C27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61" s="2">
        <f>MONTH(sensor_data[[#This Row],[Timestamp]])</f>
        <v>11</v>
      </c>
      <c r="E2761" s="2">
        <f>DAY(sensor_data[[#This Row],[Timestamp]])</f>
        <v>26</v>
      </c>
      <c r="F2761" t="s">
        <v>628</v>
      </c>
      <c r="H2761">
        <v>72.5</v>
      </c>
      <c r="I2761">
        <v>50.9</v>
      </c>
      <c r="J2761" t="b">
        <v>0</v>
      </c>
      <c r="K2761">
        <v>3</v>
      </c>
      <c r="L2761" t="str">
        <f>IF(sensor_data[[#This Row],[HVAC Setting]]&lt;=2, "Low", IF(sensor_data[[#This Row],[HVAC Setting]]=3, "Normal", "High"))</f>
        <v>Normal</v>
      </c>
      <c r="M2761">
        <v>16.5</v>
      </c>
      <c r="N2761">
        <v>16.5</v>
      </c>
      <c r="O2761">
        <f>(sensor_data[[#This Row],[Energy Consumption]]-AVERAGE(sensor_data[Energy Consumption]))/_xlfn.STDEV.P(sensor_data[Energy Consumption])</f>
        <v>-5.6995748530642633E-2</v>
      </c>
      <c r="P2761" t="str">
        <f>IF(ABS(sensor_data[[#This Row],[z_zcore]])&gt;3, "Outlier", "Normal")</f>
        <v>Normal</v>
      </c>
      <c r="Q2761">
        <f>AVERAGEIF(sensor_data[Unit ID], sensor_data[[#This Row],[Unit ID]], sensor_data[EC])</f>
        <v>15.359473684210528</v>
      </c>
      <c r="R2761">
        <f>IF(ISBLANK(sensor_data[[#This Row],[EC]]), sensor_data[[#This Row],[average]], sensor_data[[#This Row],[EC]])</f>
        <v>16.5</v>
      </c>
      <c r="S2761" t="str">
        <f>IF(sensor_data[[#This Row],[Filled Energy Consumption]]&gt;AVERAGE(sensor_data[Filled Energy Consumption]), "High", "Low")</f>
        <v>Low</v>
      </c>
      <c r="T2761" t="s">
        <v>271</v>
      </c>
      <c r="U2761" t="b">
        <v>0</v>
      </c>
      <c r="V2761">
        <v>7</v>
      </c>
      <c r="W2761">
        <v>0</v>
      </c>
      <c r="X2761" t="s">
        <v>17</v>
      </c>
    </row>
    <row r="2762" spans="1:24" x14ac:dyDescent="0.3">
      <c r="A2762" s="1">
        <v>45334.552499999998</v>
      </c>
      <c r="B2762" s="1" t="str">
        <f>TEXT(sensor_data[[#This Row],[Timestamp]], "MMMM")</f>
        <v>February</v>
      </c>
      <c r="C27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62" s="2">
        <f>MONTH(sensor_data[[#This Row],[Timestamp]])</f>
        <v>2</v>
      </c>
      <c r="E2762" s="2">
        <f>DAY(sensor_data[[#This Row],[Timestamp]])</f>
        <v>12</v>
      </c>
      <c r="F2762" t="s">
        <v>621</v>
      </c>
      <c r="H2762">
        <v>53.6</v>
      </c>
      <c r="I2762">
        <v>32.6</v>
      </c>
      <c r="J2762" t="b">
        <v>0</v>
      </c>
      <c r="K2762">
        <v>4</v>
      </c>
      <c r="L2762" t="str">
        <f>IF(sensor_data[[#This Row],[HVAC Setting]]&lt;=2, "Low", IF(sensor_data[[#This Row],[HVAC Setting]]=3, "Normal", "High"))</f>
        <v>High</v>
      </c>
      <c r="M2762">
        <v>20</v>
      </c>
      <c r="N2762">
        <v>20</v>
      </c>
      <c r="O2762">
        <f>(sensor_data[[#This Row],[Energy Consumption]]-AVERAGE(sensor_data[Energy Consumption]))/_xlfn.STDEV.P(sensor_data[Energy Consumption])</f>
        <v>-1.6296635483507568E-2</v>
      </c>
      <c r="P2762" t="str">
        <f>IF(ABS(sensor_data[[#This Row],[z_zcore]])&gt;3, "Outlier", "Normal")</f>
        <v>Normal</v>
      </c>
      <c r="Q2762">
        <f>AVERAGEIF(sensor_data[Unit ID], sensor_data[[#This Row],[Unit ID]], sensor_data[EC])</f>
        <v>16.49722222222222</v>
      </c>
      <c r="R2762">
        <f>IF(ISBLANK(sensor_data[[#This Row],[EC]]), sensor_data[[#This Row],[average]], sensor_data[[#This Row],[EC]])</f>
        <v>20</v>
      </c>
      <c r="S2762" t="str">
        <f>IF(sensor_data[[#This Row],[Filled Energy Consumption]]&gt;AVERAGE(sensor_data[Filled Energy Consumption]), "High", "Low")</f>
        <v>High</v>
      </c>
      <c r="T2762" t="s">
        <v>428</v>
      </c>
      <c r="U2762" t="b">
        <v>0</v>
      </c>
      <c r="V2762">
        <v>6</v>
      </c>
      <c r="W2762">
        <v>1</v>
      </c>
      <c r="X2762" t="s">
        <v>19</v>
      </c>
    </row>
    <row r="2763" spans="1:24" x14ac:dyDescent="0.3">
      <c r="A2763" s="1">
        <v>45328.811724537038</v>
      </c>
      <c r="B2763" s="1" t="str">
        <f>TEXT(sensor_data[[#This Row],[Timestamp]], "MMMM")</f>
        <v>February</v>
      </c>
      <c r="C27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63" s="2">
        <f>MONTH(sensor_data[[#This Row],[Timestamp]])</f>
        <v>2</v>
      </c>
      <c r="E2763" s="2">
        <f>DAY(sensor_data[[#This Row],[Timestamp]])</f>
        <v>6</v>
      </c>
      <c r="F2763" t="s">
        <v>621</v>
      </c>
      <c r="H2763">
        <v>48.1</v>
      </c>
      <c r="I2763">
        <v>33.700000000000003</v>
      </c>
      <c r="J2763" t="b">
        <v>0</v>
      </c>
      <c r="K2763">
        <v>3</v>
      </c>
      <c r="L2763" t="str">
        <f>IF(sensor_data[[#This Row],[HVAC Setting]]&lt;=2, "Low", IF(sensor_data[[#This Row],[HVAC Setting]]=3, "Normal", "High"))</f>
        <v>Normal</v>
      </c>
      <c r="M2763">
        <v>19.8</v>
      </c>
      <c r="N2763">
        <v>19.8</v>
      </c>
      <c r="O2763">
        <f>(sensor_data[[#This Row],[Energy Consumption]]-AVERAGE(sensor_data[Energy Consumption]))/_xlfn.STDEV.P(sensor_data[Energy Consumption])</f>
        <v>-1.8622299086200993E-2</v>
      </c>
      <c r="P2763" t="str">
        <f>IF(ABS(sensor_data[[#This Row],[z_zcore]])&gt;3, "Outlier", "Normal")</f>
        <v>Normal</v>
      </c>
      <c r="Q2763">
        <f>AVERAGEIF(sensor_data[Unit ID], sensor_data[[#This Row],[Unit ID]], sensor_data[EC])</f>
        <v>16.49722222222222</v>
      </c>
      <c r="R2763">
        <f>IF(ISBLANK(sensor_data[[#This Row],[EC]]), sensor_data[[#This Row],[average]], sensor_data[[#This Row],[EC]])</f>
        <v>19.8</v>
      </c>
      <c r="S2763" t="str">
        <f>IF(sensor_data[[#This Row],[Filled Energy Consumption]]&gt;AVERAGE(sensor_data[Filled Energy Consumption]), "High", "Low")</f>
        <v>High</v>
      </c>
      <c r="T2763" t="s">
        <v>239</v>
      </c>
      <c r="U2763" t="b">
        <v>0</v>
      </c>
      <c r="V2763">
        <v>1</v>
      </c>
      <c r="W2763">
        <v>0</v>
      </c>
      <c r="X2763" t="s">
        <v>19</v>
      </c>
    </row>
    <row r="2764" spans="1:24" x14ac:dyDescent="0.3">
      <c r="A2764" s="1">
        <v>45583.650393518517</v>
      </c>
      <c r="B2764" s="1" t="str">
        <f>TEXT(sensor_data[[#This Row],[Timestamp]], "MMMM")</f>
        <v>October</v>
      </c>
      <c r="C27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64" s="2">
        <f>MONTH(sensor_data[[#This Row],[Timestamp]])</f>
        <v>10</v>
      </c>
      <c r="E2764" s="2">
        <f>DAY(sensor_data[[#This Row],[Timestamp]])</f>
        <v>18</v>
      </c>
      <c r="F2764" t="s">
        <v>621</v>
      </c>
      <c r="H2764">
        <v>70.7</v>
      </c>
      <c r="I2764">
        <v>33.799999999999997</v>
      </c>
      <c r="J2764" t="b">
        <v>0</v>
      </c>
      <c r="K2764">
        <v>3</v>
      </c>
      <c r="L2764" t="str">
        <f>IF(sensor_data[[#This Row],[HVAC Setting]]&lt;=2, "Low", IF(sensor_data[[#This Row],[HVAC Setting]]=3, "Normal", "High"))</f>
        <v>Normal</v>
      </c>
      <c r="M2764">
        <v>16</v>
      </c>
      <c r="N2764">
        <v>16</v>
      </c>
      <c r="O2764">
        <f>(sensor_data[[#This Row],[Energy Consumption]]-AVERAGE(sensor_data[Energy Consumption]))/_xlfn.STDEV.P(sensor_data[Energy Consumption])</f>
        <v>-6.2809907537376211E-2</v>
      </c>
      <c r="P2764" t="str">
        <f>IF(ABS(sensor_data[[#This Row],[z_zcore]])&gt;3, "Outlier", "Normal")</f>
        <v>Normal</v>
      </c>
      <c r="Q2764">
        <f>AVERAGEIF(sensor_data[Unit ID], sensor_data[[#This Row],[Unit ID]], sensor_data[EC])</f>
        <v>16.49722222222222</v>
      </c>
      <c r="R2764">
        <f>IF(ISBLANK(sensor_data[[#This Row],[EC]]), sensor_data[[#This Row],[average]], sensor_data[[#This Row],[EC]])</f>
        <v>16</v>
      </c>
      <c r="S2764" t="str">
        <f>IF(sensor_data[[#This Row],[Filled Energy Consumption]]&gt;AVERAGE(sensor_data[Filled Energy Consumption]), "High", "Low")</f>
        <v>Low</v>
      </c>
      <c r="T2764" t="s">
        <v>151</v>
      </c>
      <c r="U2764" t="b">
        <v>0</v>
      </c>
      <c r="V2764">
        <v>17</v>
      </c>
      <c r="W2764">
        <v>1</v>
      </c>
      <c r="X2764" t="s">
        <v>17</v>
      </c>
    </row>
    <row r="2765" spans="1:24" x14ac:dyDescent="0.3">
      <c r="A2765" s="1">
        <v>45535.587696759256</v>
      </c>
      <c r="B2765" s="1" t="str">
        <f>TEXT(sensor_data[[#This Row],[Timestamp]], "MMMM")</f>
        <v>August</v>
      </c>
      <c r="C27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65" s="2">
        <f>MONTH(sensor_data[[#This Row],[Timestamp]])</f>
        <v>8</v>
      </c>
      <c r="E2765" s="2">
        <f>DAY(sensor_data[[#This Row],[Timestamp]])</f>
        <v>31</v>
      </c>
      <c r="F2765" t="s">
        <v>621</v>
      </c>
      <c r="H2765">
        <v>84.9</v>
      </c>
      <c r="I2765">
        <v>61.8</v>
      </c>
      <c r="J2765" t="b">
        <v>1</v>
      </c>
      <c r="K2765">
        <v>3.5</v>
      </c>
      <c r="L2765" t="str">
        <f>IF(sensor_data[[#This Row],[HVAC Setting]]&lt;=2, "Low", IF(sensor_data[[#This Row],[HVAC Setting]]=3, "Normal", "High"))</f>
        <v>High</v>
      </c>
      <c r="M2765">
        <v>19.64</v>
      </c>
      <c r="N2765">
        <v>19.64</v>
      </c>
      <c r="O2765">
        <f>(sensor_data[[#This Row],[Energy Consumption]]-AVERAGE(sensor_data[Energy Consumption]))/_xlfn.STDEV.P(sensor_data[Energy Consumption])</f>
        <v>-2.048282996835574E-2</v>
      </c>
      <c r="P2765" t="str">
        <f>IF(ABS(sensor_data[[#This Row],[z_zcore]])&gt;3, "Outlier", "Normal")</f>
        <v>Normal</v>
      </c>
      <c r="Q2765">
        <f>AVERAGEIF(sensor_data[Unit ID], sensor_data[[#This Row],[Unit ID]], sensor_data[EC])</f>
        <v>16.49722222222222</v>
      </c>
      <c r="R2765">
        <f>IF(ISBLANK(sensor_data[[#This Row],[EC]]), sensor_data[[#This Row],[average]], sensor_data[[#This Row],[EC]])</f>
        <v>19.64</v>
      </c>
      <c r="S2765" t="str">
        <f>IF(sensor_data[[#This Row],[Filled Energy Consumption]]&gt;AVERAGE(sensor_data[Filled Energy Consumption]), "High", "Low")</f>
        <v>High</v>
      </c>
      <c r="T2765" t="s">
        <v>302</v>
      </c>
      <c r="U2765" t="b">
        <v>1</v>
      </c>
      <c r="V2765">
        <v>2</v>
      </c>
      <c r="W2765">
        <v>1</v>
      </c>
      <c r="X2765" t="s">
        <v>19</v>
      </c>
    </row>
    <row r="2766" spans="1:24" x14ac:dyDescent="0.3">
      <c r="A2766" s="1">
        <v>45557.00372685185</v>
      </c>
      <c r="B2766" s="1" t="str">
        <f>TEXT(sensor_data[[#This Row],[Timestamp]], "MMMM")</f>
        <v>September</v>
      </c>
      <c r="C27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66" s="2">
        <f>MONTH(sensor_data[[#This Row],[Timestamp]])</f>
        <v>9</v>
      </c>
      <c r="E2766" s="2">
        <f>DAY(sensor_data[[#This Row],[Timestamp]])</f>
        <v>22</v>
      </c>
      <c r="F2766" t="s">
        <v>621</v>
      </c>
      <c r="H2766">
        <v>66.400000000000006</v>
      </c>
      <c r="I2766">
        <v>56.4</v>
      </c>
      <c r="J2766" t="b">
        <v>1</v>
      </c>
      <c r="K2766">
        <v>3.5</v>
      </c>
      <c r="L2766" t="str">
        <f>IF(sensor_data[[#This Row],[HVAC Setting]]&lt;=2, "Low", IF(sensor_data[[#This Row],[HVAC Setting]]=3, "Normal", "High"))</f>
        <v>High</v>
      </c>
      <c r="M2766">
        <v>20.57</v>
      </c>
      <c r="N2766">
        <v>20.57</v>
      </c>
      <c r="O2766">
        <f>(sensor_data[[#This Row],[Energy Consumption]]-AVERAGE(sensor_data[Energy Consumption]))/_xlfn.STDEV.P(sensor_data[Energy Consumption])</f>
        <v>-9.6684942158312848E-3</v>
      </c>
      <c r="P2766" t="str">
        <f>IF(ABS(sensor_data[[#This Row],[z_zcore]])&gt;3, "Outlier", "Normal")</f>
        <v>Normal</v>
      </c>
      <c r="Q2766">
        <f>AVERAGEIF(sensor_data[Unit ID], sensor_data[[#This Row],[Unit ID]], sensor_data[EC])</f>
        <v>16.49722222222222</v>
      </c>
      <c r="R2766">
        <f>IF(ISBLANK(sensor_data[[#This Row],[EC]]), sensor_data[[#This Row],[average]], sensor_data[[#This Row],[EC]])</f>
        <v>20.57</v>
      </c>
      <c r="S2766" t="str">
        <f>IF(sensor_data[[#This Row],[Filled Energy Consumption]]&gt;AVERAGE(sensor_data[Filled Energy Consumption]), "High", "Low")</f>
        <v>High</v>
      </c>
      <c r="T2766" t="s">
        <v>110</v>
      </c>
      <c r="U2766" t="b">
        <v>1</v>
      </c>
      <c r="V2766">
        <v>6</v>
      </c>
      <c r="W2766">
        <v>1</v>
      </c>
      <c r="X2766" t="s">
        <v>17</v>
      </c>
    </row>
    <row r="2767" spans="1:24" x14ac:dyDescent="0.3">
      <c r="A2767" s="1">
        <v>45378.857812499999</v>
      </c>
      <c r="B2767" s="1" t="str">
        <f>TEXT(sensor_data[[#This Row],[Timestamp]], "MMMM")</f>
        <v>March</v>
      </c>
      <c r="C27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67" s="2">
        <f>MONTH(sensor_data[[#This Row],[Timestamp]])</f>
        <v>3</v>
      </c>
      <c r="E2767" s="2">
        <f>DAY(sensor_data[[#This Row],[Timestamp]])</f>
        <v>27</v>
      </c>
      <c r="F2767" t="s">
        <v>621</v>
      </c>
      <c r="H2767">
        <v>71.099999999999994</v>
      </c>
      <c r="I2767">
        <v>45.6</v>
      </c>
      <c r="J2767" t="b">
        <v>0</v>
      </c>
      <c r="K2767">
        <v>4</v>
      </c>
      <c r="L2767" t="str">
        <f>IF(sensor_data[[#This Row],[HVAC Setting]]&lt;=2, "Low", IF(sensor_data[[#This Row],[HVAC Setting]]=3, "Normal", "High"))</f>
        <v>High</v>
      </c>
      <c r="O2767">
        <f>(sensor_data[[#This Row],[Energy Consumption]]-AVERAGE(sensor_data[Energy Consumption]))/_xlfn.STDEV.P(sensor_data[Energy Consumption])</f>
        <v>-0.24886299575285079</v>
      </c>
      <c r="P2767" t="str">
        <f>IF(ABS(sensor_data[[#This Row],[z_zcore]])&gt;3, "Outlier", "Normal")</f>
        <v>Normal</v>
      </c>
      <c r="Q2767">
        <f>AVERAGEIF(sensor_data[Unit ID], sensor_data[[#This Row],[Unit ID]], sensor_data[EC])</f>
        <v>16.49722222222222</v>
      </c>
      <c r="R2767">
        <f>IF(ISBLANK(sensor_data[[#This Row],[EC]]), sensor_data[[#This Row],[average]], sensor_data[[#This Row],[EC]])</f>
        <v>16.49722222222222</v>
      </c>
      <c r="S2767" t="str">
        <f>IF(sensor_data[[#This Row],[Filled Energy Consumption]]&gt;AVERAGE(sensor_data[Filled Energy Consumption]), "High", "Low")</f>
        <v>Low</v>
      </c>
      <c r="T2767" t="s">
        <v>378</v>
      </c>
      <c r="U2767" t="b">
        <v>0</v>
      </c>
      <c r="V2767">
        <v>21</v>
      </c>
      <c r="W2767">
        <v>0</v>
      </c>
      <c r="X2767" t="s">
        <v>14</v>
      </c>
    </row>
    <row r="2768" spans="1:24" x14ac:dyDescent="0.3">
      <c r="A2768" s="1">
        <v>45428.094212962962</v>
      </c>
      <c r="B2768" s="1" t="str">
        <f>TEXT(sensor_data[[#This Row],[Timestamp]], "MMMM")</f>
        <v>May</v>
      </c>
      <c r="C27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68" s="2">
        <f>MONTH(sensor_data[[#This Row],[Timestamp]])</f>
        <v>5</v>
      </c>
      <c r="E2768" s="2">
        <f>DAY(sensor_data[[#This Row],[Timestamp]])</f>
        <v>16</v>
      </c>
      <c r="F2768" t="s">
        <v>621</v>
      </c>
      <c r="H2768">
        <v>65.8</v>
      </c>
      <c r="I2768">
        <v>32.700000000000003</v>
      </c>
      <c r="J2768" t="b">
        <v>0</v>
      </c>
      <c r="K2768">
        <v>1</v>
      </c>
      <c r="L2768" t="str">
        <f>IF(sensor_data[[#This Row],[HVAC Setting]]&lt;=2, "Low", IF(sensor_data[[#This Row],[HVAC Setting]]=3, "Normal", "High"))</f>
        <v>Low</v>
      </c>
      <c r="M2768">
        <v>5</v>
      </c>
      <c r="N2768">
        <v>5</v>
      </c>
      <c r="O2768">
        <f>(sensor_data[[#This Row],[Energy Consumption]]-AVERAGE(sensor_data[Energy Consumption]))/_xlfn.STDEV.P(sensor_data[Energy Consumption])</f>
        <v>-0.19072140568551499</v>
      </c>
      <c r="P2768" t="str">
        <f>IF(ABS(sensor_data[[#This Row],[z_zcore]])&gt;3, "Outlier", "Normal")</f>
        <v>Normal</v>
      </c>
      <c r="Q2768">
        <f>AVERAGEIF(sensor_data[Unit ID], sensor_data[[#This Row],[Unit ID]], sensor_data[EC])</f>
        <v>16.49722222222222</v>
      </c>
      <c r="R2768">
        <f>IF(ISBLANK(sensor_data[[#This Row],[EC]]), sensor_data[[#This Row],[average]], sensor_data[[#This Row],[EC]])</f>
        <v>5</v>
      </c>
      <c r="S2768" t="str">
        <f>IF(sensor_data[[#This Row],[Filled Energy Consumption]]&gt;AVERAGE(sensor_data[Filled Energy Consumption]), "High", "Low")</f>
        <v>Low</v>
      </c>
      <c r="T2768" t="s">
        <v>231</v>
      </c>
      <c r="U2768" t="b">
        <v>0</v>
      </c>
      <c r="V2768">
        <v>7</v>
      </c>
      <c r="W2768">
        <v>0</v>
      </c>
      <c r="X2768" t="s">
        <v>14</v>
      </c>
    </row>
    <row r="2769" spans="1:24" x14ac:dyDescent="0.3">
      <c r="A2769" s="1">
        <v>45301.205821759257</v>
      </c>
      <c r="B2769" s="1" t="str">
        <f>TEXT(sensor_data[[#This Row],[Timestamp]], "MMMM")</f>
        <v>January</v>
      </c>
      <c r="C27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69" s="2">
        <f>MONTH(sensor_data[[#This Row],[Timestamp]])</f>
        <v>1</v>
      </c>
      <c r="E2769" s="2">
        <f>DAY(sensor_data[[#This Row],[Timestamp]])</f>
        <v>10</v>
      </c>
      <c r="F2769" t="s">
        <v>621</v>
      </c>
      <c r="H2769">
        <v>50.9</v>
      </c>
      <c r="I2769">
        <v>37.6</v>
      </c>
      <c r="J2769" t="b">
        <v>0</v>
      </c>
      <c r="K2769">
        <v>2</v>
      </c>
      <c r="L2769" t="str">
        <f>IF(sensor_data[[#This Row],[HVAC Setting]]&lt;=2, "Low", IF(sensor_data[[#This Row],[HVAC Setting]]=3, "Normal", "High"))</f>
        <v>Low</v>
      </c>
      <c r="M2769">
        <v>10</v>
      </c>
      <c r="N2769">
        <v>10</v>
      </c>
      <c r="O2769">
        <f>(sensor_data[[#This Row],[Energy Consumption]]-AVERAGE(sensor_data[Energy Consumption]))/_xlfn.STDEV.P(sensor_data[Energy Consumption])</f>
        <v>-0.13257981561817916</v>
      </c>
      <c r="P2769" t="str">
        <f>IF(ABS(sensor_data[[#This Row],[z_zcore]])&gt;3, "Outlier", "Normal")</f>
        <v>Normal</v>
      </c>
      <c r="Q2769">
        <f>AVERAGEIF(sensor_data[Unit ID], sensor_data[[#This Row],[Unit ID]], sensor_data[EC])</f>
        <v>16.49722222222222</v>
      </c>
      <c r="R2769">
        <f>IF(ISBLANK(sensor_data[[#This Row],[EC]]), sensor_data[[#This Row],[average]], sensor_data[[#This Row],[EC]])</f>
        <v>10</v>
      </c>
      <c r="S2769" t="str">
        <f>IF(sensor_data[[#This Row],[Filled Energy Consumption]]&gt;AVERAGE(sensor_data[Filled Energy Consumption]), "High", "Low")</f>
        <v>Low</v>
      </c>
      <c r="T2769" t="s">
        <v>454</v>
      </c>
      <c r="U2769" t="b">
        <v>0</v>
      </c>
      <c r="V2769">
        <v>12</v>
      </c>
      <c r="W2769">
        <v>0</v>
      </c>
      <c r="X2769" t="s">
        <v>17</v>
      </c>
    </row>
    <row r="2770" spans="1:24" x14ac:dyDescent="0.3">
      <c r="A2770" s="1">
        <v>45365.140555555554</v>
      </c>
      <c r="B2770" s="1" t="str">
        <f>TEXT(sensor_data[[#This Row],[Timestamp]], "MMMM")</f>
        <v>March</v>
      </c>
      <c r="C27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70" s="2">
        <f>MONTH(sensor_data[[#This Row],[Timestamp]])</f>
        <v>3</v>
      </c>
      <c r="E2770" s="2">
        <f>DAY(sensor_data[[#This Row],[Timestamp]])</f>
        <v>14</v>
      </c>
      <c r="F2770" t="s">
        <v>621</v>
      </c>
      <c r="H2770">
        <v>58.6</v>
      </c>
      <c r="I2770">
        <v>52.1</v>
      </c>
      <c r="J2770" t="b">
        <v>0</v>
      </c>
      <c r="K2770">
        <v>1</v>
      </c>
      <c r="L2770" t="str">
        <f>IF(sensor_data[[#This Row],[HVAC Setting]]&lt;=2, "Low", IF(sensor_data[[#This Row],[HVAC Setting]]=3, "Normal", "High"))</f>
        <v>Low</v>
      </c>
      <c r="M2770">
        <v>5</v>
      </c>
      <c r="N2770">
        <v>5</v>
      </c>
      <c r="O2770">
        <f>(sensor_data[[#This Row],[Energy Consumption]]-AVERAGE(sensor_data[Energy Consumption]))/_xlfn.STDEV.P(sensor_data[Energy Consumption])</f>
        <v>-0.19072140568551499</v>
      </c>
      <c r="P2770" t="str">
        <f>IF(ABS(sensor_data[[#This Row],[z_zcore]])&gt;3, "Outlier", "Normal")</f>
        <v>Normal</v>
      </c>
      <c r="Q2770">
        <f>AVERAGEIF(sensor_data[Unit ID], sensor_data[[#This Row],[Unit ID]], sensor_data[EC])</f>
        <v>16.49722222222222</v>
      </c>
      <c r="R2770">
        <f>IF(ISBLANK(sensor_data[[#This Row],[EC]]), sensor_data[[#This Row],[average]], sensor_data[[#This Row],[EC]])</f>
        <v>5</v>
      </c>
      <c r="S2770" t="str">
        <f>IF(sensor_data[[#This Row],[Filled Energy Consumption]]&gt;AVERAGE(sensor_data[Filled Energy Consumption]), "High", "Low")</f>
        <v>Low</v>
      </c>
      <c r="T2770" t="s">
        <v>33</v>
      </c>
      <c r="U2770" t="b">
        <v>0</v>
      </c>
      <c r="V2770">
        <v>16</v>
      </c>
      <c r="W2770">
        <v>0</v>
      </c>
      <c r="X2770" t="s">
        <v>19</v>
      </c>
    </row>
    <row r="2771" spans="1:24" x14ac:dyDescent="0.3">
      <c r="A2771" s="1">
        <v>45362.865856481483</v>
      </c>
      <c r="B2771" s="1" t="str">
        <f>TEXT(sensor_data[[#This Row],[Timestamp]], "MMMM")</f>
        <v>March</v>
      </c>
      <c r="C27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71" s="2">
        <f>MONTH(sensor_data[[#This Row],[Timestamp]])</f>
        <v>3</v>
      </c>
      <c r="E2771" s="2">
        <f>DAY(sensor_data[[#This Row],[Timestamp]])</f>
        <v>11</v>
      </c>
      <c r="F2771" t="s">
        <v>621</v>
      </c>
      <c r="H2771">
        <v>68.3</v>
      </c>
      <c r="I2771">
        <v>51.2</v>
      </c>
      <c r="J2771" t="b">
        <v>0</v>
      </c>
      <c r="K2771">
        <v>4</v>
      </c>
      <c r="L2771" t="str">
        <f>IF(sensor_data[[#This Row],[HVAC Setting]]&lt;=2, "Low", IF(sensor_data[[#This Row],[HVAC Setting]]=3, "Normal", "High"))</f>
        <v>High</v>
      </c>
      <c r="M2771">
        <v>22</v>
      </c>
      <c r="N2771">
        <v>22</v>
      </c>
      <c r="O2771">
        <f>(sensor_data[[#This Row],[Energy Consumption]]-AVERAGE(sensor_data[Energy Consumption]))/_xlfn.STDEV.P(sensor_data[Energy Consumption])</f>
        <v>6.9600005434267524E-3</v>
      </c>
      <c r="P2771" t="str">
        <f>IF(ABS(sensor_data[[#This Row],[z_zcore]])&gt;3, "Outlier", "Normal")</f>
        <v>Normal</v>
      </c>
      <c r="Q2771">
        <f>AVERAGEIF(sensor_data[Unit ID], sensor_data[[#This Row],[Unit ID]], sensor_data[EC])</f>
        <v>16.49722222222222</v>
      </c>
      <c r="R2771">
        <f>IF(ISBLANK(sensor_data[[#This Row],[EC]]), sensor_data[[#This Row],[average]], sensor_data[[#This Row],[EC]])</f>
        <v>22</v>
      </c>
      <c r="S2771" t="str">
        <f>IF(sensor_data[[#This Row],[Filled Energy Consumption]]&gt;AVERAGE(sensor_data[Filled Energy Consumption]), "High", "Low")</f>
        <v>High</v>
      </c>
      <c r="T2771" t="s">
        <v>309</v>
      </c>
      <c r="U2771" t="b">
        <v>0</v>
      </c>
      <c r="V2771">
        <v>10</v>
      </c>
      <c r="W2771">
        <v>0</v>
      </c>
      <c r="X2771" t="s">
        <v>17</v>
      </c>
    </row>
    <row r="2772" spans="1:24" x14ac:dyDescent="0.3">
      <c r="A2772" s="1">
        <v>45338.856979166667</v>
      </c>
      <c r="B2772" s="1" t="str">
        <f>TEXT(sensor_data[[#This Row],[Timestamp]], "MMMM")</f>
        <v>February</v>
      </c>
      <c r="C27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72" s="2">
        <f>MONTH(sensor_data[[#This Row],[Timestamp]])</f>
        <v>2</v>
      </c>
      <c r="E2772" s="2">
        <f>DAY(sensor_data[[#This Row],[Timestamp]])</f>
        <v>16</v>
      </c>
      <c r="F2772" t="s">
        <v>621</v>
      </c>
      <c r="H2772">
        <v>50.2</v>
      </c>
      <c r="I2772">
        <v>27.1</v>
      </c>
      <c r="J2772" t="b">
        <v>0</v>
      </c>
      <c r="K2772">
        <v>3</v>
      </c>
      <c r="L2772" t="str">
        <f>IF(sensor_data[[#This Row],[HVAC Setting]]&lt;=2, "Low", IF(sensor_data[[#This Row],[HVAC Setting]]=3, "Normal", "High"))</f>
        <v>Normal</v>
      </c>
      <c r="M2772">
        <v>17.600000000000001</v>
      </c>
      <c r="N2772">
        <v>17.600000000000001</v>
      </c>
      <c r="O2772">
        <f>(sensor_data[[#This Row],[Energy Consumption]]-AVERAGE(sensor_data[Energy Consumption]))/_xlfn.STDEV.P(sensor_data[Energy Consumption])</f>
        <v>-4.4204598715828741E-2</v>
      </c>
      <c r="P2772" t="str">
        <f>IF(ABS(sensor_data[[#This Row],[z_zcore]])&gt;3, "Outlier", "Normal")</f>
        <v>Normal</v>
      </c>
      <c r="Q2772">
        <f>AVERAGEIF(sensor_data[Unit ID], sensor_data[[#This Row],[Unit ID]], sensor_data[EC])</f>
        <v>16.49722222222222</v>
      </c>
      <c r="R2772">
        <f>IF(ISBLANK(sensor_data[[#This Row],[EC]]), sensor_data[[#This Row],[average]], sensor_data[[#This Row],[EC]])</f>
        <v>17.600000000000001</v>
      </c>
      <c r="S2772" t="str">
        <f>IF(sensor_data[[#This Row],[Filled Energy Consumption]]&gt;AVERAGE(sensor_data[Filled Energy Consumption]), "High", "Low")</f>
        <v>Low</v>
      </c>
      <c r="T2772" t="s">
        <v>328</v>
      </c>
      <c r="U2772" t="b">
        <v>0</v>
      </c>
      <c r="V2772">
        <v>14</v>
      </c>
      <c r="W2772">
        <v>1</v>
      </c>
      <c r="X2772" t="s">
        <v>19</v>
      </c>
    </row>
    <row r="2773" spans="1:24" x14ac:dyDescent="0.3">
      <c r="A2773" s="1">
        <v>45340.16983796296</v>
      </c>
      <c r="B2773" s="1" t="str">
        <f>TEXT(sensor_data[[#This Row],[Timestamp]], "MMMM")</f>
        <v>February</v>
      </c>
      <c r="C27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73" s="2">
        <f>MONTH(sensor_data[[#This Row],[Timestamp]])</f>
        <v>2</v>
      </c>
      <c r="E2773" s="2">
        <f>DAY(sensor_data[[#This Row],[Timestamp]])</f>
        <v>18</v>
      </c>
      <c r="F2773" t="s">
        <v>621</v>
      </c>
      <c r="H2773">
        <v>52.3</v>
      </c>
      <c r="I2773">
        <v>34.200000000000003</v>
      </c>
      <c r="J2773" t="b">
        <v>0</v>
      </c>
      <c r="K2773">
        <v>2.5</v>
      </c>
      <c r="L2773" t="str">
        <f>IF(sensor_data[[#This Row],[HVAC Setting]]&lt;=2, "Low", IF(sensor_data[[#This Row],[HVAC Setting]]=3, "Normal", "High"))</f>
        <v>High</v>
      </c>
      <c r="M2773">
        <v>13.12</v>
      </c>
      <c r="N2773">
        <v>13.12</v>
      </c>
      <c r="O2773">
        <f>(sensor_data[[#This Row],[Energy Consumption]]-AVERAGE(sensor_data[Energy Consumption]))/_xlfn.STDEV.P(sensor_data[Energy Consumption])</f>
        <v>-9.6299463416161649E-2</v>
      </c>
      <c r="P2773" t="str">
        <f>IF(ABS(sensor_data[[#This Row],[z_zcore]])&gt;3, "Outlier", "Normal")</f>
        <v>Normal</v>
      </c>
      <c r="Q2773">
        <f>AVERAGEIF(sensor_data[Unit ID], sensor_data[[#This Row],[Unit ID]], sensor_data[EC])</f>
        <v>16.49722222222222</v>
      </c>
      <c r="R2773">
        <f>IF(ISBLANK(sensor_data[[#This Row],[EC]]), sensor_data[[#This Row],[average]], sensor_data[[#This Row],[EC]])</f>
        <v>13.12</v>
      </c>
      <c r="S2773" t="str">
        <f>IF(sensor_data[[#This Row],[Filled Energy Consumption]]&gt;AVERAGE(sensor_data[Filled Energy Consumption]), "High", "Low")</f>
        <v>Low</v>
      </c>
      <c r="T2773" t="s">
        <v>311</v>
      </c>
      <c r="U2773" t="b">
        <v>0</v>
      </c>
      <c r="V2773">
        <v>8</v>
      </c>
      <c r="W2773">
        <v>1</v>
      </c>
      <c r="X2773" t="s">
        <v>17</v>
      </c>
    </row>
    <row r="2774" spans="1:24" x14ac:dyDescent="0.3">
      <c r="A2774" s="1">
        <v>45634.207858796297</v>
      </c>
      <c r="B2774" s="1" t="str">
        <f>TEXT(sensor_data[[#This Row],[Timestamp]], "MMMM")</f>
        <v>December</v>
      </c>
      <c r="C27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74" s="2">
        <f>MONTH(sensor_data[[#This Row],[Timestamp]])</f>
        <v>12</v>
      </c>
      <c r="E2774" s="2">
        <f>DAY(sensor_data[[#This Row],[Timestamp]])</f>
        <v>8</v>
      </c>
      <c r="F2774" t="s">
        <v>621</v>
      </c>
      <c r="H2774">
        <v>53.8</v>
      </c>
      <c r="I2774">
        <v>36.299999999999997</v>
      </c>
      <c r="J2774" t="b">
        <v>0</v>
      </c>
      <c r="K2774">
        <v>3.5</v>
      </c>
      <c r="L2774" t="str">
        <f>IF(sensor_data[[#This Row],[HVAC Setting]]&lt;=2, "Low", IF(sensor_data[[#This Row],[HVAC Setting]]=3, "Normal", "High"))</f>
        <v>High</v>
      </c>
      <c r="M2774">
        <v>18.38</v>
      </c>
      <c r="N2774">
        <v>18.38</v>
      </c>
      <c r="O2774">
        <f>(sensor_data[[#This Row],[Energy Consumption]]-AVERAGE(sensor_data[Energy Consumption]))/_xlfn.STDEV.P(sensor_data[Energy Consumption])</f>
        <v>-3.513451066532438E-2</v>
      </c>
      <c r="P2774" t="str">
        <f>IF(ABS(sensor_data[[#This Row],[z_zcore]])&gt;3, "Outlier", "Normal")</f>
        <v>Normal</v>
      </c>
      <c r="Q2774">
        <f>AVERAGEIF(sensor_data[Unit ID], sensor_data[[#This Row],[Unit ID]], sensor_data[EC])</f>
        <v>16.49722222222222</v>
      </c>
      <c r="R2774">
        <f>IF(ISBLANK(sensor_data[[#This Row],[EC]]), sensor_data[[#This Row],[average]], sensor_data[[#This Row],[EC]])</f>
        <v>18.38</v>
      </c>
      <c r="S2774" t="str">
        <f>IF(sensor_data[[#This Row],[Filled Energy Consumption]]&gt;AVERAGE(sensor_data[Filled Energy Consumption]), "High", "Low")</f>
        <v>High</v>
      </c>
      <c r="T2774" t="s">
        <v>228</v>
      </c>
      <c r="U2774" t="b">
        <v>0</v>
      </c>
      <c r="V2774">
        <v>7</v>
      </c>
      <c r="W2774">
        <v>0</v>
      </c>
      <c r="X2774" t="s">
        <v>17</v>
      </c>
    </row>
    <row r="2775" spans="1:24" x14ac:dyDescent="0.3">
      <c r="A2775" s="1">
        <v>45411.847962962966</v>
      </c>
      <c r="B2775" s="1" t="str">
        <f>TEXT(sensor_data[[#This Row],[Timestamp]], "MMMM")</f>
        <v>April</v>
      </c>
      <c r="C27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75" s="2">
        <f>MONTH(sensor_data[[#This Row],[Timestamp]])</f>
        <v>4</v>
      </c>
      <c r="E2775" s="2">
        <f>DAY(sensor_data[[#This Row],[Timestamp]])</f>
        <v>29</v>
      </c>
      <c r="F2775" t="s">
        <v>621</v>
      </c>
      <c r="H2775">
        <v>78.099999999999994</v>
      </c>
      <c r="I2775">
        <v>33.700000000000003</v>
      </c>
      <c r="J2775" t="b">
        <v>1</v>
      </c>
      <c r="K2775">
        <v>4</v>
      </c>
      <c r="L2775" t="str">
        <f>IF(sensor_data[[#This Row],[HVAC Setting]]&lt;=2, "Low", IF(sensor_data[[#This Row],[HVAC Setting]]=3, "Normal", "High"))</f>
        <v>High</v>
      </c>
      <c r="M2775">
        <v>24.2</v>
      </c>
      <c r="N2775">
        <v>24.2</v>
      </c>
      <c r="O2775">
        <f>(sensor_data[[#This Row],[Energy Consumption]]-AVERAGE(sensor_data[Energy Consumption]))/_xlfn.STDEV.P(sensor_data[Energy Consumption])</f>
        <v>3.2542300173054498E-2</v>
      </c>
      <c r="P2775" t="str">
        <f>IF(ABS(sensor_data[[#This Row],[z_zcore]])&gt;3, "Outlier", "Normal")</f>
        <v>Normal</v>
      </c>
      <c r="Q2775">
        <f>AVERAGEIF(sensor_data[Unit ID], sensor_data[[#This Row],[Unit ID]], sensor_data[EC])</f>
        <v>16.49722222222222</v>
      </c>
      <c r="R2775">
        <f>IF(ISBLANK(sensor_data[[#This Row],[EC]]), sensor_data[[#This Row],[average]], sensor_data[[#This Row],[EC]])</f>
        <v>24.2</v>
      </c>
      <c r="S2775" t="str">
        <f>IF(sensor_data[[#This Row],[Filled Energy Consumption]]&gt;AVERAGE(sensor_data[Filled Energy Consumption]), "High", "Low")</f>
        <v>High</v>
      </c>
      <c r="T2775" t="s">
        <v>155</v>
      </c>
      <c r="U2775" t="b">
        <v>1</v>
      </c>
      <c r="V2775">
        <v>10</v>
      </c>
      <c r="W2775">
        <v>1</v>
      </c>
      <c r="X2775" t="s">
        <v>19</v>
      </c>
    </row>
    <row r="2776" spans="1:24" x14ac:dyDescent="0.3">
      <c r="A2776" s="1">
        <v>45535.662835648145</v>
      </c>
      <c r="B2776" s="1" t="str">
        <f>TEXT(sensor_data[[#This Row],[Timestamp]], "MMMM")</f>
        <v>August</v>
      </c>
      <c r="C27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76" s="2">
        <f>MONTH(sensor_data[[#This Row],[Timestamp]])</f>
        <v>8</v>
      </c>
      <c r="E2776" s="2">
        <f>DAY(sensor_data[[#This Row],[Timestamp]])</f>
        <v>31</v>
      </c>
      <c r="F2776" t="s">
        <v>621</v>
      </c>
      <c r="H2776">
        <v>99.5</v>
      </c>
      <c r="I2776">
        <v>59.5</v>
      </c>
      <c r="J2776" t="b">
        <v>1</v>
      </c>
      <c r="K2776">
        <v>4.5</v>
      </c>
      <c r="L2776" t="str">
        <f>IF(sensor_data[[#This Row],[HVAC Setting]]&lt;=2, "Low", IF(sensor_data[[#This Row],[HVAC Setting]]=3, "Normal", "High"))</f>
        <v>High</v>
      </c>
      <c r="M2776">
        <v>28.11</v>
      </c>
      <c r="N2776">
        <v>28.11</v>
      </c>
      <c r="O2776">
        <f>(sensor_data[[#This Row],[Energy Consumption]]-AVERAGE(sensor_data[Energy Consumption]))/_xlfn.STDEV.P(sensor_data[Energy Consumption])</f>
        <v>7.8009023605711103E-2</v>
      </c>
      <c r="P2776" t="str">
        <f>IF(ABS(sensor_data[[#This Row],[z_zcore]])&gt;3, "Outlier", "Normal")</f>
        <v>Normal</v>
      </c>
      <c r="Q2776">
        <f>AVERAGEIF(sensor_data[Unit ID], sensor_data[[#This Row],[Unit ID]], sensor_data[EC])</f>
        <v>16.49722222222222</v>
      </c>
      <c r="R2776">
        <f>IF(ISBLANK(sensor_data[[#This Row],[EC]]), sensor_data[[#This Row],[average]], sensor_data[[#This Row],[EC]])</f>
        <v>28.11</v>
      </c>
      <c r="S2776" t="str">
        <f>IF(sensor_data[[#This Row],[Filled Energy Consumption]]&gt;AVERAGE(sensor_data[Filled Energy Consumption]), "High", "Low")</f>
        <v>High</v>
      </c>
      <c r="T2776" t="s">
        <v>122</v>
      </c>
      <c r="U2776" t="b">
        <v>1</v>
      </c>
      <c r="V2776">
        <v>9</v>
      </c>
      <c r="W2776">
        <v>1</v>
      </c>
      <c r="X2776" t="s">
        <v>19</v>
      </c>
    </row>
    <row r="2777" spans="1:24" x14ac:dyDescent="0.3">
      <c r="A2777" s="1">
        <v>45367.949733796297</v>
      </c>
      <c r="B2777" s="1" t="str">
        <f>TEXT(sensor_data[[#This Row],[Timestamp]], "MMMM")</f>
        <v>March</v>
      </c>
      <c r="C27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77" s="2">
        <f>MONTH(sensor_data[[#This Row],[Timestamp]])</f>
        <v>3</v>
      </c>
      <c r="E2777" s="2">
        <f>DAY(sensor_data[[#This Row],[Timestamp]])</f>
        <v>16</v>
      </c>
      <c r="F2777" t="s">
        <v>621</v>
      </c>
      <c r="H2777">
        <v>72.099999999999994</v>
      </c>
      <c r="I2777">
        <v>54.6</v>
      </c>
      <c r="J2777" t="b">
        <v>1</v>
      </c>
      <c r="K2777">
        <v>3.5</v>
      </c>
      <c r="L2777" t="str">
        <f>IF(sensor_data[[#This Row],[HVAC Setting]]&lt;=2, "Low", IF(sensor_data[[#This Row],[HVAC Setting]]=3, "Normal", "High"))</f>
        <v>High</v>
      </c>
      <c r="M2777">
        <v>19.5</v>
      </c>
      <c r="N2777">
        <v>19.5</v>
      </c>
      <c r="O2777">
        <f>(sensor_data[[#This Row],[Energy Consumption]]-AVERAGE(sensor_data[Energy Consumption]))/_xlfn.STDEV.P(sensor_data[Energy Consumption])</f>
        <v>-2.2110794490241149E-2</v>
      </c>
      <c r="P2777" t="str">
        <f>IF(ABS(sensor_data[[#This Row],[z_zcore]])&gt;3, "Outlier", "Normal")</f>
        <v>Normal</v>
      </c>
      <c r="Q2777">
        <f>AVERAGEIF(sensor_data[Unit ID], sensor_data[[#This Row],[Unit ID]], sensor_data[EC])</f>
        <v>16.49722222222222</v>
      </c>
      <c r="R2777">
        <f>IF(ISBLANK(sensor_data[[#This Row],[EC]]), sensor_data[[#This Row],[average]], sensor_data[[#This Row],[EC]])</f>
        <v>19.5</v>
      </c>
      <c r="S2777" t="str">
        <f>IF(sensor_data[[#This Row],[Filled Energy Consumption]]&gt;AVERAGE(sensor_data[Filled Energy Consumption]), "High", "Low")</f>
        <v>High</v>
      </c>
      <c r="T2777" t="s">
        <v>497</v>
      </c>
      <c r="U2777" t="b">
        <v>1</v>
      </c>
      <c r="V2777">
        <v>21</v>
      </c>
      <c r="W2777">
        <v>1</v>
      </c>
      <c r="X2777" t="s">
        <v>14</v>
      </c>
    </row>
    <row r="2778" spans="1:24" x14ac:dyDescent="0.3">
      <c r="A2778" s="1">
        <v>45492.233078703706</v>
      </c>
      <c r="B2778" s="1" t="str">
        <f>TEXT(sensor_data[[#This Row],[Timestamp]], "MMMM")</f>
        <v>July</v>
      </c>
      <c r="C27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78" s="2">
        <f>MONTH(sensor_data[[#This Row],[Timestamp]])</f>
        <v>7</v>
      </c>
      <c r="E2778" s="2">
        <f>DAY(sensor_data[[#This Row],[Timestamp]])</f>
        <v>19</v>
      </c>
      <c r="F2778" t="s">
        <v>621</v>
      </c>
      <c r="H2778">
        <v>91.9</v>
      </c>
      <c r="I2778">
        <v>62.9</v>
      </c>
      <c r="J2778" t="b">
        <v>0</v>
      </c>
      <c r="K2778">
        <v>1</v>
      </c>
      <c r="L2778" t="str">
        <f>IF(sensor_data[[#This Row],[HVAC Setting]]&lt;=2, "Low", IF(sensor_data[[#This Row],[HVAC Setting]]=3, "Normal", "High"))</f>
        <v>Low</v>
      </c>
      <c r="O2778">
        <f>(sensor_data[[#This Row],[Energy Consumption]]-AVERAGE(sensor_data[Energy Consumption]))/_xlfn.STDEV.P(sensor_data[Energy Consumption])</f>
        <v>-0.24886299575285079</v>
      </c>
      <c r="P2778" t="str">
        <f>IF(ABS(sensor_data[[#This Row],[z_zcore]])&gt;3, "Outlier", "Normal")</f>
        <v>Normal</v>
      </c>
      <c r="Q2778">
        <f>AVERAGEIF(sensor_data[Unit ID], sensor_data[[#This Row],[Unit ID]], sensor_data[EC])</f>
        <v>16.49722222222222</v>
      </c>
      <c r="R2778">
        <f>IF(ISBLANK(sensor_data[[#This Row],[EC]]), sensor_data[[#This Row],[average]], sensor_data[[#This Row],[EC]])</f>
        <v>16.49722222222222</v>
      </c>
      <c r="S2778" t="str">
        <f>IF(sensor_data[[#This Row],[Filled Energy Consumption]]&gt;AVERAGE(sensor_data[Filled Energy Consumption]), "High", "Low")</f>
        <v>Low</v>
      </c>
      <c r="T2778" t="s">
        <v>483</v>
      </c>
      <c r="U2778" t="b">
        <v>0</v>
      </c>
      <c r="V2778">
        <v>4</v>
      </c>
      <c r="W2778">
        <v>0</v>
      </c>
      <c r="X2778" t="s">
        <v>19</v>
      </c>
    </row>
    <row r="2779" spans="1:24" x14ac:dyDescent="0.3">
      <c r="A2779" s="1">
        <v>45628.170347222222</v>
      </c>
      <c r="B2779" s="1" t="str">
        <f>TEXT(sensor_data[[#This Row],[Timestamp]], "MMMM")</f>
        <v>December</v>
      </c>
      <c r="C27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79" s="2">
        <f>MONTH(sensor_data[[#This Row],[Timestamp]])</f>
        <v>12</v>
      </c>
      <c r="E2779" s="2">
        <f>DAY(sensor_data[[#This Row],[Timestamp]])</f>
        <v>2</v>
      </c>
      <c r="F2779" t="s">
        <v>621</v>
      </c>
      <c r="H2779">
        <v>34.200000000000003</v>
      </c>
      <c r="I2779">
        <v>34.4</v>
      </c>
      <c r="J2779" t="b">
        <v>0</v>
      </c>
      <c r="K2779">
        <v>2</v>
      </c>
      <c r="L2779" t="str">
        <f>IF(sensor_data[[#This Row],[HVAC Setting]]&lt;=2, "Low", IF(sensor_data[[#This Row],[HVAC Setting]]=3, "Normal", "High"))</f>
        <v>Low</v>
      </c>
      <c r="M2779">
        <v>12</v>
      </c>
      <c r="N2779">
        <v>12</v>
      </c>
      <c r="O2779">
        <f>(sensor_data[[#This Row],[Energy Consumption]]-AVERAGE(sensor_data[Energy Consumption]))/_xlfn.STDEV.P(sensor_data[Energy Consumption])</f>
        <v>-0.10932317959124485</v>
      </c>
      <c r="P2779" t="str">
        <f>IF(ABS(sensor_data[[#This Row],[z_zcore]])&gt;3, "Outlier", "Normal")</f>
        <v>Normal</v>
      </c>
      <c r="Q2779">
        <f>AVERAGEIF(sensor_data[Unit ID], sensor_data[[#This Row],[Unit ID]], sensor_data[EC])</f>
        <v>16.49722222222222</v>
      </c>
      <c r="R2779">
        <f>IF(ISBLANK(sensor_data[[#This Row],[EC]]), sensor_data[[#This Row],[average]], sensor_data[[#This Row],[EC]])</f>
        <v>12</v>
      </c>
      <c r="S2779" t="str">
        <f>IF(sensor_data[[#This Row],[Filled Energy Consumption]]&gt;AVERAGE(sensor_data[Filled Energy Consumption]), "High", "Low")</f>
        <v>Low</v>
      </c>
      <c r="T2779" t="s">
        <v>210</v>
      </c>
      <c r="U2779" t="b">
        <v>0</v>
      </c>
      <c r="V2779">
        <v>4</v>
      </c>
      <c r="W2779">
        <v>0</v>
      </c>
      <c r="X2779" t="s">
        <v>19</v>
      </c>
    </row>
    <row r="2780" spans="1:24" x14ac:dyDescent="0.3">
      <c r="A2780" s="1">
        <v>45394.850925925923</v>
      </c>
      <c r="B2780" s="1" t="str">
        <f>TEXT(sensor_data[[#This Row],[Timestamp]], "MMMM")</f>
        <v>April</v>
      </c>
      <c r="C27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80" s="2">
        <f>MONTH(sensor_data[[#This Row],[Timestamp]])</f>
        <v>4</v>
      </c>
      <c r="E2780" s="2">
        <f>DAY(sensor_data[[#This Row],[Timestamp]])</f>
        <v>12</v>
      </c>
      <c r="F2780" t="s">
        <v>621</v>
      </c>
      <c r="H2780">
        <v>81.5</v>
      </c>
      <c r="I2780">
        <v>33.799999999999997</v>
      </c>
      <c r="J2780" t="b">
        <v>1</v>
      </c>
      <c r="K2780">
        <v>4</v>
      </c>
      <c r="L2780" t="str">
        <f>IF(sensor_data[[#This Row],[HVAC Setting]]&lt;=2, "Low", IF(sensor_data[[#This Row],[HVAC Setting]]=3, "Normal", "High"))</f>
        <v>High</v>
      </c>
      <c r="O2780">
        <f>(sensor_data[[#This Row],[Energy Consumption]]-AVERAGE(sensor_data[Energy Consumption]))/_xlfn.STDEV.P(sensor_data[Energy Consumption])</f>
        <v>-0.24886299575285079</v>
      </c>
      <c r="P2780" t="str">
        <f>IF(ABS(sensor_data[[#This Row],[z_zcore]])&gt;3, "Outlier", "Normal")</f>
        <v>Normal</v>
      </c>
      <c r="Q2780">
        <f>AVERAGEIF(sensor_data[Unit ID], sensor_data[[#This Row],[Unit ID]], sensor_data[EC])</f>
        <v>16.49722222222222</v>
      </c>
      <c r="R2780">
        <f>IF(ISBLANK(sensor_data[[#This Row],[EC]]), sensor_data[[#This Row],[average]], sensor_data[[#This Row],[EC]])</f>
        <v>16.49722222222222</v>
      </c>
      <c r="S2780" t="str">
        <f>IF(sensor_data[[#This Row],[Filled Energy Consumption]]&gt;AVERAGE(sensor_data[Filled Energy Consumption]), "High", "Low")</f>
        <v>Low</v>
      </c>
      <c r="T2780" t="s">
        <v>318</v>
      </c>
      <c r="U2780" t="b">
        <v>1</v>
      </c>
      <c r="V2780">
        <v>5</v>
      </c>
      <c r="W2780">
        <v>1</v>
      </c>
      <c r="X2780" t="s">
        <v>17</v>
      </c>
    </row>
    <row r="2781" spans="1:24" x14ac:dyDescent="0.3">
      <c r="A2781" s="1">
        <v>45345.620729166665</v>
      </c>
      <c r="B2781" s="1" t="str">
        <f>TEXT(sensor_data[[#This Row],[Timestamp]], "MMMM")</f>
        <v>February</v>
      </c>
      <c r="C27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81" s="2">
        <f>MONTH(sensor_data[[#This Row],[Timestamp]])</f>
        <v>2</v>
      </c>
      <c r="E2781" s="2">
        <f>DAY(sensor_data[[#This Row],[Timestamp]])</f>
        <v>23</v>
      </c>
      <c r="F2781" t="s">
        <v>621</v>
      </c>
      <c r="H2781">
        <v>36.200000000000003</v>
      </c>
      <c r="I2781">
        <v>29.2</v>
      </c>
      <c r="J2781" t="b">
        <v>0</v>
      </c>
      <c r="K2781">
        <v>3</v>
      </c>
      <c r="L2781" t="str">
        <f>IF(sensor_data[[#This Row],[HVAC Setting]]&lt;=2, "Low", IF(sensor_data[[#This Row],[HVAC Setting]]=3, "Normal", "High"))</f>
        <v>Normal</v>
      </c>
      <c r="M2781">
        <v>17</v>
      </c>
      <c r="N2781">
        <v>17</v>
      </c>
      <c r="O2781">
        <f>(sensor_data[[#This Row],[Energy Consumption]]-AVERAGE(sensor_data[Energy Consumption]))/_xlfn.STDEV.P(sensor_data[Energy Consumption])</f>
        <v>-5.1181589523909048E-2</v>
      </c>
      <c r="P2781" t="str">
        <f>IF(ABS(sensor_data[[#This Row],[z_zcore]])&gt;3, "Outlier", "Normal")</f>
        <v>Normal</v>
      </c>
      <c r="Q2781">
        <f>AVERAGEIF(sensor_data[Unit ID], sensor_data[[#This Row],[Unit ID]], sensor_data[EC])</f>
        <v>16.49722222222222</v>
      </c>
      <c r="R2781">
        <f>IF(ISBLANK(sensor_data[[#This Row],[EC]]), sensor_data[[#This Row],[average]], sensor_data[[#This Row],[EC]])</f>
        <v>17</v>
      </c>
      <c r="S2781" t="str">
        <f>IF(sensor_data[[#This Row],[Filled Energy Consumption]]&gt;AVERAGE(sensor_data[Filled Energy Consumption]), "High", "Low")</f>
        <v>Low</v>
      </c>
      <c r="T2781" t="s">
        <v>547</v>
      </c>
      <c r="U2781" t="b">
        <v>0</v>
      </c>
      <c r="V2781">
        <v>22</v>
      </c>
      <c r="W2781">
        <v>0</v>
      </c>
      <c r="X2781" t="s">
        <v>17</v>
      </c>
    </row>
    <row r="2782" spans="1:24" x14ac:dyDescent="0.3">
      <c r="A2782" s="1">
        <v>45581.593506944446</v>
      </c>
      <c r="B2782" s="1" t="str">
        <f>TEXT(sensor_data[[#This Row],[Timestamp]], "MMMM")</f>
        <v>October</v>
      </c>
      <c r="C27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82" s="2">
        <f>MONTH(sensor_data[[#This Row],[Timestamp]])</f>
        <v>10</v>
      </c>
      <c r="E2782" s="2">
        <f>DAY(sensor_data[[#This Row],[Timestamp]])</f>
        <v>16</v>
      </c>
      <c r="F2782" t="s">
        <v>629</v>
      </c>
      <c r="H2782">
        <v>70.099999999999994</v>
      </c>
      <c r="I2782">
        <v>47.6</v>
      </c>
      <c r="J2782" t="b">
        <v>1</v>
      </c>
      <c r="K2782">
        <v>3</v>
      </c>
      <c r="L2782" t="str">
        <f>IF(sensor_data[[#This Row],[HVAC Setting]]&lt;=2, "Low", IF(sensor_data[[#This Row],[HVAC Setting]]=3, "Normal", "High"))</f>
        <v>Normal</v>
      </c>
      <c r="M2782">
        <v>16.07</v>
      </c>
      <c r="N2782">
        <v>16.07</v>
      </c>
      <c r="O2782">
        <f>(sensor_data[[#This Row],[Energy Consumption]]-AVERAGE(sensor_data[Energy Consumption]))/_xlfn.STDEV.P(sensor_data[Energy Consumption])</f>
        <v>-6.1995925276433508E-2</v>
      </c>
      <c r="P2782" t="str">
        <f>IF(ABS(sensor_data[[#This Row],[z_zcore]])&gt;3, "Outlier", "Normal")</f>
        <v>Normal</v>
      </c>
      <c r="Q2782">
        <f>AVERAGEIF(sensor_data[Unit ID], sensor_data[[#This Row],[Unit ID]], sensor_data[EC])</f>
        <v>18.832307692307694</v>
      </c>
      <c r="R2782">
        <f>IF(ISBLANK(sensor_data[[#This Row],[EC]]), sensor_data[[#This Row],[average]], sensor_data[[#This Row],[EC]])</f>
        <v>16.07</v>
      </c>
      <c r="S2782" t="str">
        <f>IF(sensor_data[[#This Row],[Filled Energy Consumption]]&gt;AVERAGE(sensor_data[Filled Energy Consumption]), "High", "Low")</f>
        <v>Low</v>
      </c>
      <c r="T2782" t="s">
        <v>298</v>
      </c>
      <c r="U2782" t="b">
        <v>1</v>
      </c>
      <c r="V2782">
        <v>3</v>
      </c>
      <c r="W2782">
        <v>0</v>
      </c>
      <c r="X2782" t="s">
        <v>17</v>
      </c>
    </row>
    <row r="2783" spans="1:24" x14ac:dyDescent="0.3">
      <c r="A2783" s="1">
        <v>45317.454270833332</v>
      </c>
      <c r="B2783" s="1" t="str">
        <f>TEXT(sensor_data[[#This Row],[Timestamp]], "MMMM")</f>
        <v>January</v>
      </c>
      <c r="C27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83" s="2">
        <f>MONTH(sensor_data[[#This Row],[Timestamp]])</f>
        <v>1</v>
      </c>
      <c r="E2783" s="2">
        <f>DAY(sensor_data[[#This Row],[Timestamp]])</f>
        <v>26</v>
      </c>
      <c r="F2783" t="s">
        <v>629</v>
      </c>
      <c r="H2783">
        <v>36.5</v>
      </c>
      <c r="I2783">
        <v>29</v>
      </c>
      <c r="J2783" t="b">
        <v>0</v>
      </c>
      <c r="K2783">
        <v>3</v>
      </c>
      <c r="L2783" t="str">
        <f>IF(sensor_data[[#This Row],[HVAC Setting]]&lt;=2, "Low", IF(sensor_data[[#This Row],[HVAC Setting]]=3, "Normal", "High"))</f>
        <v>Normal</v>
      </c>
      <c r="M2783">
        <v>17</v>
      </c>
      <c r="N2783">
        <v>17</v>
      </c>
      <c r="O2783">
        <f>(sensor_data[[#This Row],[Energy Consumption]]-AVERAGE(sensor_data[Energy Consumption]))/_xlfn.STDEV.P(sensor_data[Energy Consumption])</f>
        <v>-5.1181589523909048E-2</v>
      </c>
      <c r="P2783" t="str">
        <f>IF(ABS(sensor_data[[#This Row],[z_zcore]])&gt;3, "Outlier", "Normal")</f>
        <v>Normal</v>
      </c>
      <c r="Q2783">
        <f>AVERAGEIF(sensor_data[Unit ID], sensor_data[[#This Row],[Unit ID]], sensor_data[EC])</f>
        <v>18.832307692307694</v>
      </c>
      <c r="R2783">
        <f>IF(ISBLANK(sensor_data[[#This Row],[EC]]), sensor_data[[#This Row],[average]], sensor_data[[#This Row],[EC]])</f>
        <v>17</v>
      </c>
      <c r="S2783" t="str">
        <f>IF(sensor_data[[#This Row],[Filled Energy Consumption]]&gt;AVERAGE(sensor_data[Filled Energy Consumption]), "High", "Low")</f>
        <v>Low</v>
      </c>
      <c r="T2783" t="s">
        <v>304</v>
      </c>
      <c r="U2783" t="b">
        <v>0</v>
      </c>
      <c r="V2783">
        <v>19</v>
      </c>
      <c r="W2783">
        <v>0</v>
      </c>
      <c r="X2783" t="s">
        <v>19</v>
      </c>
    </row>
    <row r="2784" spans="1:24" x14ac:dyDescent="0.3">
      <c r="A2784" s="1">
        <v>45578.873611111114</v>
      </c>
      <c r="B2784" s="1" t="str">
        <f>TEXT(sensor_data[[#This Row],[Timestamp]], "MMMM")</f>
        <v>October</v>
      </c>
      <c r="C27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84" s="2">
        <f>MONTH(sensor_data[[#This Row],[Timestamp]])</f>
        <v>10</v>
      </c>
      <c r="E2784" s="2">
        <f>DAY(sensor_data[[#This Row],[Timestamp]])</f>
        <v>13</v>
      </c>
      <c r="F2784" t="s">
        <v>629</v>
      </c>
      <c r="H2784">
        <v>69.2</v>
      </c>
      <c r="I2784">
        <v>54.9</v>
      </c>
      <c r="J2784" t="b">
        <v>1</v>
      </c>
      <c r="K2784">
        <v>3.5</v>
      </c>
      <c r="L2784" t="str">
        <f>IF(sensor_data[[#This Row],[HVAC Setting]]&lt;=2, "Low", IF(sensor_data[[#This Row],[HVAC Setting]]=3, "Normal", "High"))</f>
        <v>High</v>
      </c>
      <c r="M2784">
        <v>24.51</v>
      </c>
      <c r="N2784">
        <v>24.51</v>
      </c>
      <c r="O2784">
        <f>(sensor_data[[#This Row],[Energy Consumption]]-AVERAGE(sensor_data[Energy Consumption]))/_xlfn.STDEV.P(sensor_data[Energy Consumption])</f>
        <v>3.6147078757229341E-2</v>
      </c>
      <c r="P2784" t="str">
        <f>IF(ABS(sensor_data[[#This Row],[z_zcore]])&gt;3, "Outlier", "Normal")</f>
        <v>Normal</v>
      </c>
      <c r="Q2784">
        <f>AVERAGEIF(sensor_data[Unit ID], sensor_data[[#This Row],[Unit ID]], sensor_data[EC])</f>
        <v>18.832307692307694</v>
      </c>
      <c r="R2784">
        <f>IF(ISBLANK(sensor_data[[#This Row],[EC]]), sensor_data[[#This Row],[average]], sensor_data[[#This Row],[EC]])</f>
        <v>24.51</v>
      </c>
      <c r="S2784" t="str">
        <f>IF(sensor_data[[#This Row],[Filled Energy Consumption]]&gt;AVERAGE(sensor_data[Filled Energy Consumption]), "High", "Low")</f>
        <v>High</v>
      </c>
      <c r="T2784" t="s">
        <v>136</v>
      </c>
      <c r="U2784" t="b">
        <v>1</v>
      </c>
      <c r="V2784">
        <v>9</v>
      </c>
      <c r="W2784">
        <v>1</v>
      </c>
      <c r="X2784" t="s">
        <v>14</v>
      </c>
    </row>
    <row r="2785" spans="1:24" x14ac:dyDescent="0.3">
      <c r="A2785" s="1">
        <v>45309.384120370371</v>
      </c>
      <c r="B2785" s="1" t="str">
        <f>TEXT(sensor_data[[#This Row],[Timestamp]], "MMMM")</f>
        <v>January</v>
      </c>
      <c r="C27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85" s="2">
        <f>MONTH(sensor_data[[#This Row],[Timestamp]])</f>
        <v>1</v>
      </c>
      <c r="E2785" s="2">
        <f>DAY(sensor_data[[#This Row],[Timestamp]])</f>
        <v>18</v>
      </c>
      <c r="F2785" t="s">
        <v>629</v>
      </c>
      <c r="H2785">
        <v>49.6</v>
      </c>
      <c r="I2785">
        <v>28.3</v>
      </c>
      <c r="J2785" t="b">
        <v>1</v>
      </c>
      <c r="K2785">
        <v>3</v>
      </c>
      <c r="L2785" t="str">
        <f>IF(sensor_data[[#This Row],[HVAC Setting]]&lt;=2, "Low", IF(sensor_data[[#This Row],[HVAC Setting]]=3, "Normal", "High"))</f>
        <v>Normal</v>
      </c>
      <c r="M2785">
        <v>19.66</v>
      </c>
      <c r="N2785">
        <v>19.66</v>
      </c>
      <c r="O2785">
        <f>(sensor_data[[#This Row],[Energy Consumption]]-AVERAGE(sensor_data[Energy Consumption]))/_xlfn.STDEV.P(sensor_data[Energy Consumption])</f>
        <v>-2.0250263608086402E-2</v>
      </c>
      <c r="P2785" t="str">
        <f>IF(ABS(sensor_data[[#This Row],[z_zcore]])&gt;3, "Outlier", "Normal")</f>
        <v>Normal</v>
      </c>
      <c r="Q2785">
        <f>AVERAGEIF(sensor_data[Unit ID], sensor_data[[#This Row],[Unit ID]], sensor_data[EC])</f>
        <v>18.832307692307694</v>
      </c>
      <c r="R2785">
        <f>IF(ISBLANK(sensor_data[[#This Row],[EC]]), sensor_data[[#This Row],[average]], sensor_data[[#This Row],[EC]])</f>
        <v>19.66</v>
      </c>
      <c r="S2785" t="str">
        <f>IF(sensor_data[[#This Row],[Filled Energy Consumption]]&gt;AVERAGE(sensor_data[Filled Energy Consumption]), "High", "Low")</f>
        <v>High</v>
      </c>
      <c r="T2785" t="s">
        <v>410</v>
      </c>
      <c r="U2785" t="b">
        <v>1</v>
      </c>
      <c r="V2785">
        <v>20</v>
      </c>
      <c r="W2785">
        <v>1</v>
      </c>
      <c r="X2785" t="s">
        <v>17</v>
      </c>
    </row>
    <row r="2786" spans="1:24" x14ac:dyDescent="0.3">
      <c r="A2786" s="1">
        <v>45536.645300925928</v>
      </c>
      <c r="B2786" s="1" t="str">
        <f>TEXT(sensor_data[[#This Row],[Timestamp]], "MMMM")</f>
        <v>September</v>
      </c>
      <c r="C27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86" s="2">
        <f>MONTH(sensor_data[[#This Row],[Timestamp]])</f>
        <v>9</v>
      </c>
      <c r="E2786" s="2">
        <f>DAY(sensor_data[[#This Row],[Timestamp]])</f>
        <v>1</v>
      </c>
      <c r="F2786" t="s">
        <v>629</v>
      </c>
      <c r="H2786">
        <v>65.400000000000006</v>
      </c>
      <c r="I2786">
        <v>38.299999999999997</v>
      </c>
      <c r="J2786" t="b">
        <v>1</v>
      </c>
      <c r="K2786">
        <v>2.5</v>
      </c>
      <c r="L2786" t="str">
        <f>IF(sensor_data[[#This Row],[HVAC Setting]]&lt;=2, "Low", IF(sensor_data[[#This Row],[HVAC Setting]]=3, "Normal", "High"))</f>
        <v>High</v>
      </c>
      <c r="M2786">
        <v>15.41</v>
      </c>
      <c r="N2786">
        <v>15.41</v>
      </c>
      <c r="O2786">
        <f>(sensor_data[[#This Row],[Energy Consumption]]-AVERAGE(sensor_data[Energy Consumption]))/_xlfn.STDEV.P(sensor_data[Energy Consumption])</f>
        <v>-6.9670615165321831E-2</v>
      </c>
      <c r="P2786" t="str">
        <f>IF(ABS(sensor_data[[#This Row],[z_zcore]])&gt;3, "Outlier", "Normal")</f>
        <v>Normal</v>
      </c>
      <c r="Q2786">
        <f>AVERAGEIF(sensor_data[Unit ID], sensor_data[[#This Row],[Unit ID]], sensor_data[EC])</f>
        <v>18.832307692307694</v>
      </c>
      <c r="R2786">
        <f>IF(ISBLANK(sensor_data[[#This Row],[EC]]), sensor_data[[#This Row],[average]], sensor_data[[#This Row],[EC]])</f>
        <v>15.41</v>
      </c>
      <c r="S2786" t="str">
        <f>IF(sensor_data[[#This Row],[Filled Energy Consumption]]&gt;AVERAGE(sensor_data[Filled Energy Consumption]), "High", "Low")</f>
        <v>Low</v>
      </c>
      <c r="T2786" t="s">
        <v>358</v>
      </c>
      <c r="U2786" t="b">
        <v>1</v>
      </c>
      <c r="V2786">
        <v>16</v>
      </c>
      <c r="W2786">
        <v>1</v>
      </c>
      <c r="X2786" t="s">
        <v>19</v>
      </c>
    </row>
    <row r="2787" spans="1:24" x14ac:dyDescent="0.3">
      <c r="A2787" s="1">
        <v>45495.976875</v>
      </c>
      <c r="B2787" s="1" t="str">
        <f>TEXT(sensor_data[[#This Row],[Timestamp]], "MMMM")</f>
        <v>July</v>
      </c>
      <c r="C27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87" s="2">
        <f>MONTH(sensor_data[[#This Row],[Timestamp]])</f>
        <v>7</v>
      </c>
      <c r="E2787" s="2">
        <f>DAY(sensor_data[[#This Row],[Timestamp]])</f>
        <v>22</v>
      </c>
      <c r="F2787" t="s">
        <v>629</v>
      </c>
      <c r="H2787">
        <v>101.5</v>
      </c>
      <c r="I2787">
        <v>66.3</v>
      </c>
      <c r="J2787" t="b">
        <v>1</v>
      </c>
      <c r="K2787">
        <v>4</v>
      </c>
      <c r="L2787" t="str">
        <f>IF(sensor_data[[#This Row],[HVAC Setting]]&lt;=2, "Low", IF(sensor_data[[#This Row],[HVAC Setting]]=3, "Normal", "High"))</f>
        <v>High</v>
      </c>
      <c r="M2787">
        <v>23.96</v>
      </c>
      <c r="N2787">
        <v>23.96</v>
      </c>
      <c r="O2787">
        <f>(sensor_data[[#This Row],[Energy Consumption]]-AVERAGE(sensor_data[Energy Consumption]))/_xlfn.STDEV.P(sensor_data[Energy Consumption])</f>
        <v>2.9751503849822399E-2</v>
      </c>
      <c r="P2787" t="str">
        <f>IF(ABS(sensor_data[[#This Row],[z_zcore]])&gt;3, "Outlier", "Normal")</f>
        <v>Normal</v>
      </c>
      <c r="Q2787">
        <f>AVERAGEIF(sensor_data[Unit ID], sensor_data[[#This Row],[Unit ID]], sensor_data[EC])</f>
        <v>18.832307692307694</v>
      </c>
      <c r="R2787">
        <f>IF(ISBLANK(sensor_data[[#This Row],[EC]]), sensor_data[[#This Row],[average]], sensor_data[[#This Row],[EC]])</f>
        <v>23.96</v>
      </c>
      <c r="S2787" t="str">
        <f>IF(sensor_data[[#This Row],[Filled Energy Consumption]]&gt;AVERAGE(sensor_data[Filled Energy Consumption]), "High", "Low")</f>
        <v>High</v>
      </c>
      <c r="T2787" t="s">
        <v>464</v>
      </c>
      <c r="U2787" t="b">
        <v>1</v>
      </c>
      <c r="V2787">
        <v>3</v>
      </c>
      <c r="W2787">
        <v>1</v>
      </c>
      <c r="X2787" t="s">
        <v>19</v>
      </c>
    </row>
    <row r="2788" spans="1:24" x14ac:dyDescent="0.3">
      <c r="A2788" s="1">
        <v>45551.094675925924</v>
      </c>
      <c r="B2788" s="1" t="str">
        <f>TEXT(sensor_data[[#This Row],[Timestamp]], "MMMM")</f>
        <v>September</v>
      </c>
      <c r="C27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88" s="2">
        <f>MONTH(sensor_data[[#This Row],[Timestamp]])</f>
        <v>9</v>
      </c>
      <c r="E2788" s="2">
        <f>DAY(sensor_data[[#This Row],[Timestamp]])</f>
        <v>16</v>
      </c>
      <c r="F2788" t="s">
        <v>629</v>
      </c>
      <c r="H2788">
        <v>76.599999999999994</v>
      </c>
      <c r="I2788">
        <v>47.2</v>
      </c>
      <c r="J2788" t="b">
        <v>1</v>
      </c>
      <c r="K2788">
        <v>1</v>
      </c>
      <c r="L2788" t="str">
        <f>IF(sensor_data[[#This Row],[HVAC Setting]]&lt;=2, "Low", IF(sensor_data[[#This Row],[HVAC Setting]]=3, "Normal", "High"))</f>
        <v>Low</v>
      </c>
      <c r="M2788">
        <v>6.92</v>
      </c>
      <c r="N2788">
        <v>6.92</v>
      </c>
      <c r="O2788">
        <f>(sensor_data[[#This Row],[Energy Consumption]]-AVERAGE(sensor_data[Energy Consumption]))/_xlfn.STDEV.P(sensor_data[Energy Consumption])</f>
        <v>-0.16839503509965803</v>
      </c>
      <c r="P2788" t="str">
        <f>IF(ABS(sensor_data[[#This Row],[z_zcore]])&gt;3, "Outlier", "Normal")</f>
        <v>Normal</v>
      </c>
      <c r="Q2788">
        <f>AVERAGEIF(sensor_data[Unit ID], sensor_data[[#This Row],[Unit ID]], sensor_data[EC])</f>
        <v>18.832307692307694</v>
      </c>
      <c r="R2788">
        <f>IF(ISBLANK(sensor_data[[#This Row],[EC]]), sensor_data[[#This Row],[average]], sensor_data[[#This Row],[EC]])</f>
        <v>6.92</v>
      </c>
      <c r="S2788" t="str">
        <f>IF(sensor_data[[#This Row],[Filled Energy Consumption]]&gt;AVERAGE(sensor_data[Filled Energy Consumption]), "High", "Low")</f>
        <v>Low</v>
      </c>
      <c r="T2788" t="s">
        <v>468</v>
      </c>
      <c r="U2788" t="b">
        <v>1</v>
      </c>
      <c r="V2788">
        <v>4</v>
      </c>
      <c r="W2788">
        <v>1</v>
      </c>
      <c r="X2788" t="s">
        <v>17</v>
      </c>
    </row>
    <row r="2789" spans="1:24" x14ac:dyDescent="0.3">
      <c r="A2789" s="1">
        <v>45625.674189814818</v>
      </c>
      <c r="B2789" s="1" t="str">
        <f>TEXT(sensor_data[[#This Row],[Timestamp]], "MMMM")</f>
        <v>November</v>
      </c>
      <c r="C27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89" s="2">
        <f>MONTH(sensor_data[[#This Row],[Timestamp]])</f>
        <v>11</v>
      </c>
      <c r="E2789" s="2">
        <f>DAY(sensor_data[[#This Row],[Timestamp]])</f>
        <v>29</v>
      </c>
      <c r="F2789" t="s">
        <v>629</v>
      </c>
      <c r="H2789">
        <v>78.3</v>
      </c>
      <c r="I2789">
        <v>56.3</v>
      </c>
      <c r="J2789" t="b">
        <v>1</v>
      </c>
      <c r="K2789">
        <v>3</v>
      </c>
      <c r="L2789" t="str">
        <f>IF(sensor_data[[#This Row],[HVAC Setting]]&lt;=2, "Low", IF(sensor_data[[#This Row],[HVAC Setting]]=3, "Normal", "High"))</f>
        <v>Normal</v>
      </c>
      <c r="M2789">
        <v>17.45</v>
      </c>
      <c r="N2789">
        <v>17.45</v>
      </c>
      <c r="O2789">
        <f>(sensor_data[[#This Row],[Energy Consumption]]-AVERAGE(sensor_data[Energy Consumption]))/_xlfn.STDEV.P(sensor_data[Energy Consumption])</f>
        <v>-4.594884641784884E-2</v>
      </c>
      <c r="P2789" t="str">
        <f>IF(ABS(sensor_data[[#This Row],[z_zcore]])&gt;3, "Outlier", "Normal")</f>
        <v>Normal</v>
      </c>
      <c r="Q2789">
        <f>AVERAGEIF(sensor_data[Unit ID], sensor_data[[#This Row],[Unit ID]], sensor_data[EC])</f>
        <v>18.832307692307694</v>
      </c>
      <c r="R2789">
        <f>IF(ISBLANK(sensor_data[[#This Row],[EC]]), sensor_data[[#This Row],[average]], sensor_data[[#This Row],[EC]])</f>
        <v>17.45</v>
      </c>
      <c r="S2789" t="str">
        <f>IF(sensor_data[[#This Row],[Filled Energy Consumption]]&gt;AVERAGE(sensor_data[Filled Energy Consumption]), "High", "Low")</f>
        <v>Low</v>
      </c>
      <c r="T2789" t="s">
        <v>114</v>
      </c>
      <c r="U2789" t="b">
        <v>1</v>
      </c>
      <c r="V2789">
        <v>8</v>
      </c>
      <c r="W2789">
        <v>1</v>
      </c>
      <c r="X2789" t="s">
        <v>19</v>
      </c>
    </row>
    <row r="2790" spans="1:24" x14ac:dyDescent="0.3">
      <c r="A2790" s="1">
        <v>45456.613194444442</v>
      </c>
      <c r="B2790" s="1" t="str">
        <f>TEXT(sensor_data[[#This Row],[Timestamp]], "MMMM")</f>
        <v>June</v>
      </c>
      <c r="C27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90" s="2">
        <f>MONTH(sensor_data[[#This Row],[Timestamp]])</f>
        <v>6</v>
      </c>
      <c r="E2790" s="2">
        <f>DAY(sensor_data[[#This Row],[Timestamp]])</f>
        <v>13</v>
      </c>
      <c r="F2790" t="s">
        <v>629</v>
      </c>
      <c r="H2790">
        <v>85.2</v>
      </c>
      <c r="I2790">
        <v>59.5</v>
      </c>
      <c r="J2790" t="b">
        <v>0</v>
      </c>
      <c r="K2790">
        <v>2</v>
      </c>
      <c r="L2790" t="str">
        <f>IF(sensor_data[[#This Row],[HVAC Setting]]&lt;=2, "Low", IF(sensor_data[[#This Row],[HVAC Setting]]=3, "Normal", "High"))</f>
        <v>Low</v>
      </c>
      <c r="M2790">
        <v>12</v>
      </c>
      <c r="N2790">
        <v>12</v>
      </c>
      <c r="O2790">
        <f>(sensor_data[[#This Row],[Energy Consumption]]-AVERAGE(sensor_data[Energy Consumption]))/_xlfn.STDEV.P(sensor_data[Energy Consumption])</f>
        <v>-0.10932317959124485</v>
      </c>
      <c r="P2790" t="str">
        <f>IF(ABS(sensor_data[[#This Row],[z_zcore]])&gt;3, "Outlier", "Normal")</f>
        <v>Normal</v>
      </c>
      <c r="Q2790">
        <f>AVERAGEIF(sensor_data[Unit ID], sensor_data[[#This Row],[Unit ID]], sensor_data[EC])</f>
        <v>18.832307692307694</v>
      </c>
      <c r="R2790">
        <f>IF(ISBLANK(sensor_data[[#This Row],[EC]]), sensor_data[[#This Row],[average]], sensor_data[[#This Row],[EC]])</f>
        <v>12</v>
      </c>
      <c r="S2790" t="str">
        <f>IF(sensor_data[[#This Row],[Filled Energy Consumption]]&gt;AVERAGE(sensor_data[Filled Energy Consumption]), "High", "Low")</f>
        <v>Low</v>
      </c>
      <c r="T2790" t="s">
        <v>64</v>
      </c>
      <c r="U2790" t="b">
        <v>0</v>
      </c>
      <c r="V2790">
        <v>6</v>
      </c>
      <c r="W2790">
        <v>0</v>
      </c>
      <c r="X2790" t="s">
        <v>17</v>
      </c>
    </row>
    <row r="2791" spans="1:24" x14ac:dyDescent="0.3">
      <c r="A2791" s="1">
        <v>45465.338368055556</v>
      </c>
      <c r="B2791" s="1" t="str">
        <f>TEXT(sensor_data[[#This Row],[Timestamp]], "MMMM")</f>
        <v>June</v>
      </c>
      <c r="C27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91" s="2">
        <f>MONTH(sensor_data[[#This Row],[Timestamp]])</f>
        <v>6</v>
      </c>
      <c r="E2791" s="2">
        <f>DAY(sensor_data[[#This Row],[Timestamp]])</f>
        <v>22</v>
      </c>
      <c r="F2791" t="s">
        <v>629</v>
      </c>
      <c r="H2791">
        <v>89.5</v>
      </c>
      <c r="I2791">
        <v>53.4</v>
      </c>
      <c r="J2791" t="b">
        <v>0</v>
      </c>
      <c r="K2791">
        <v>3.5</v>
      </c>
      <c r="L2791" t="str">
        <f>IF(sensor_data[[#This Row],[HVAC Setting]]&lt;=2, "Low", IF(sensor_data[[#This Row],[HVAC Setting]]=3, "Normal", "High"))</f>
        <v>High</v>
      </c>
      <c r="M2791">
        <v>20.48</v>
      </c>
      <c r="N2791">
        <v>20.48</v>
      </c>
      <c r="O2791">
        <f>(sensor_data[[#This Row],[Energy Consumption]]-AVERAGE(sensor_data[Energy Consumption]))/_xlfn.STDEV.P(sensor_data[Energy Consumption])</f>
        <v>-1.0715042837043326E-2</v>
      </c>
      <c r="P2791" t="str">
        <f>IF(ABS(sensor_data[[#This Row],[z_zcore]])&gt;3, "Outlier", "Normal")</f>
        <v>Normal</v>
      </c>
      <c r="Q2791">
        <f>AVERAGEIF(sensor_data[Unit ID], sensor_data[[#This Row],[Unit ID]], sensor_data[EC])</f>
        <v>18.832307692307694</v>
      </c>
      <c r="R2791">
        <f>IF(ISBLANK(sensor_data[[#This Row],[EC]]), sensor_data[[#This Row],[average]], sensor_data[[#This Row],[EC]])</f>
        <v>20.48</v>
      </c>
      <c r="S2791" t="str">
        <f>IF(sensor_data[[#This Row],[Filled Energy Consumption]]&gt;AVERAGE(sensor_data[Filled Energy Consumption]), "High", "Low")</f>
        <v>High</v>
      </c>
      <c r="T2791" t="s">
        <v>252</v>
      </c>
      <c r="U2791" t="b">
        <v>0</v>
      </c>
      <c r="V2791">
        <v>17</v>
      </c>
      <c r="W2791">
        <v>0</v>
      </c>
      <c r="X2791" t="s">
        <v>14</v>
      </c>
    </row>
    <row r="2792" spans="1:24" x14ac:dyDescent="0.3">
      <c r="A2792" s="1">
        <v>45580.961550925924</v>
      </c>
      <c r="B2792" s="1" t="str">
        <f>TEXT(sensor_data[[#This Row],[Timestamp]], "MMMM")</f>
        <v>October</v>
      </c>
      <c r="C27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92" s="2">
        <f>MONTH(sensor_data[[#This Row],[Timestamp]])</f>
        <v>10</v>
      </c>
      <c r="E2792" s="2">
        <f>DAY(sensor_data[[#This Row],[Timestamp]])</f>
        <v>15</v>
      </c>
      <c r="F2792" t="s">
        <v>629</v>
      </c>
      <c r="H2792">
        <v>69.3</v>
      </c>
      <c r="I2792">
        <v>39</v>
      </c>
      <c r="J2792" t="b">
        <v>1</v>
      </c>
      <c r="K2792">
        <v>3</v>
      </c>
      <c r="L2792" t="str">
        <f>IF(sensor_data[[#This Row],[HVAC Setting]]&lt;=2, "Low", IF(sensor_data[[#This Row],[HVAC Setting]]=3, "Normal", "High"))</f>
        <v>Normal</v>
      </c>
      <c r="M2792">
        <v>16.78</v>
      </c>
      <c r="N2792">
        <v>16.78</v>
      </c>
      <c r="O2792">
        <f>(sensor_data[[#This Row],[Energy Consumption]]-AVERAGE(sensor_data[Energy Consumption]))/_xlfn.STDEV.P(sensor_data[Energy Consumption])</f>
        <v>-5.3739819486871815E-2</v>
      </c>
      <c r="P2792" t="str">
        <f>IF(ABS(sensor_data[[#This Row],[z_zcore]])&gt;3, "Outlier", "Normal")</f>
        <v>Normal</v>
      </c>
      <c r="Q2792">
        <f>AVERAGEIF(sensor_data[Unit ID], sensor_data[[#This Row],[Unit ID]], sensor_data[EC])</f>
        <v>18.832307692307694</v>
      </c>
      <c r="R2792">
        <f>IF(ISBLANK(sensor_data[[#This Row],[EC]]), sensor_data[[#This Row],[average]], sensor_data[[#This Row],[EC]])</f>
        <v>16.78</v>
      </c>
      <c r="S2792" t="str">
        <f>IF(sensor_data[[#This Row],[Filled Energy Consumption]]&gt;AVERAGE(sensor_data[Filled Energy Consumption]), "High", "Low")</f>
        <v>Low</v>
      </c>
      <c r="T2792" t="s">
        <v>157</v>
      </c>
      <c r="U2792" t="b">
        <v>1</v>
      </c>
      <c r="V2792">
        <v>9</v>
      </c>
      <c r="W2792">
        <v>1</v>
      </c>
      <c r="X2792" t="s">
        <v>17</v>
      </c>
    </row>
    <row r="2793" spans="1:24" x14ac:dyDescent="0.3">
      <c r="A2793" s="1">
        <v>45644.324513888889</v>
      </c>
      <c r="B2793" s="1" t="str">
        <f>TEXT(sensor_data[[#This Row],[Timestamp]], "MMMM")</f>
        <v>December</v>
      </c>
      <c r="C27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793" s="2">
        <f>MONTH(sensor_data[[#This Row],[Timestamp]])</f>
        <v>12</v>
      </c>
      <c r="E2793" s="2">
        <f>DAY(sensor_data[[#This Row],[Timestamp]])</f>
        <v>18</v>
      </c>
      <c r="F2793" t="s">
        <v>629</v>
      </c>
      <c r="H2793">
        <v>58.4</v>
      </c>
      <c r="I2793">
        <v>35.1</v>
      </c>
      <c r="J2793" t="b">
        <v>1</v>
      </c>
      <c r="K2793">
        <v>5</v>
      </c>
      <c r="L2793" t="str">
        <f>IF(sensor_data[[#This Row],[HVAC Setting]]&lt;=2, "Low", IF(sensor_data[[#This Row],[HVAC Setting]]=3, "Normal", "High"))</f>
        <v>High</v>
      </c>
      <c r="M2793">
        <v>26.06</v>
      </c>
      <c r="N2793">
        <v>26.06</v>
      </c>
      <c r="O2793">
        <f>(sensor_data[[#This Row],[Energy Consumption]]-AVERAGE(sensor_data[Energy Consumption]))/_xlfn.STDEV.P(sensor_data[Energy Consumption])</f>
        <v>5.4170971678103412E-2</v>
      </c>
      <c r="P2793" t="str">
        <f>IF(ABS(sensor_data[[#This Row],[z_zcore]])&gt;3, "Outlier", "Normal")</f>
        <v>Normal</v>
      </c>
      <c r="Q2793">
        <f>AVERAGEIF(sensor_data[Unit ID], sensor_data[[#This Row],[Unit ID]], sensor_data[EC])</f>
        <v>18.832307692307694</v>
      </c>
      <c r="R2793">
        <f>IF(ISBLANK(sensor_data[[#This Row],[EC]]), sensor_data[[#This Row],[average]], sensor_data[[#This Row],[EC]])</f>
        <v>26.06</v>
      </c>
      <c r="S2793" t="str">
        <f>IF(sensor_data[[#This Row],[Filled Energy Consumption]]&gt;AVERAGE(sensor_data[Filled Energy Consumption]), "High", "Low")</f>
        <v>High</v>
      </c>
      <c r="T2793" t="s">
        <v>130</v>
      </c>
      <c r="U2793" t="b">
        <v>1</v>
      </c>
      <c r="V2793">
        <v>14</v>
      </c>
      <c r="W2793">
        <v>0</v>
      </c>
      <c r="X2793" t="s">
        <v>17</v>
      </c>
    </row>
    <row r="2794" spans="1:24" x14ac:dyDescent="0.3">
      <c r="A2794" s="1">
        <v>45405.843877314815</v>
      </c>
      <c r="B2794" s="1" t="str">
        <f>TEXT(sensor_data[[#This Row],[Timestamp]], "MMMM")</f>
        <v>April</v>
      </c>
      <c r="C27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94" s="2">
        <f>MONTH(sensor_data[[#This Row],[Timestamp]])</f>
        <v>4</v>
      </c>
      <c r="E2794" s="2">
        <f>DAY(sensor_data[[#This Row],[Timestamp]])</f>
        <v>23</v>
      </c>
      <c r="F2794" t="s">
        <v>629</v>
      </c>
      <c r="H2794">
        <v>66.2</v>
      </c>
      <c r="I2794">
        <v>33.6</v>
      </c>
      <c r="J2794" t="b">
        <v>1</v>
      </c>
      <c r="K2794">
        <v>4</v>
      </c>
      <c r="L2794" t="str">
        <f>IF(sensor_data[[#This Row],[HVAC Setting]]&lt;=2, "Low", IF(sensor_data[[#This Row],[HVAC Setting]]=3, "Normal", "High"))</f>
        <v>High</v>
      </c>
      <c r="M2794">
        <v>23.65</v>
      </c>
      <c r="N2794">
        <v>23.65</v>
      </c>
      <c r="O2794">
        <f>(sensor_data[[#This Row],[Energy Consumption]]-AVERAGE(sensor_data[Energy Consumption]))/_xlfn.STDEV.P(sensor_data[Energy Consumption])</f>
        <v>2.6146725265647552E-2</v>
      </c>
      <c r="P2794" t="str">
        <f>IF(ABS(sensor_data[[#This Row],[z_zcore]])&gt;3, "Outlier", "Normal")</f>
        <v>Normal</v>
      </c>
      <c r="Q2794">
        <f>AVERAGEIF(sensor_data[Unit ID], sensor_data[[#This Row],[Unit ID]], sensor_data[EC])</f>
        <v>18.832307692307694</v>
      </c>
      <c r="R2794">
        <f>IF(ISBLANK(sensor_data[[#This Row],[EC]]), sensor_data[[#This Row],[average]], sensor_data[[#This Row],[EC]])</f>
        <v>23.65</v>
      </c>
      <c r="S2794" t="str">
        <f>IF(sensor_data[[#This Row],[Filled Energy Consumption]]&gt;AVERAGE(sensor_data[Filled Energy Consumption]), "High", "Low")</f>
        <v>High</v>
      </c>
      <c r="T2794" t="s">
        <v>311</v>
      </c>
      <c r="U2794" t="b">
        <v>1</v>
      </c>
      <c r="V2794">
        <v>6</v>
      </c>
      <c r="W2794">
        <v>1</v>
      </c>
      <c r="X2794" t="s">
        <v>14</v>
      </c>
    </row>
    <row r="2795" spans="1:24" x14ac:dyDescent="0.3">
      <c r="A2795" s="1">
        <v>45483.863125000003</v>
      </c>
      <c r="B2795" s="1" t="str">
        <f>TEXT(sensor_data[[#This Row],[Timestamp]], "MMMM")</f>
        <v>July</v>
      </c>
      <c r="C27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95" s="2">
        <f>MONTH(sensor_data[[#This Row],[Timestamp]])</f>
        <v>7</v>
      </c>
      <c r="E2795" s="2">
        <f>DAY(sensor_data[[#This Row],[Timestamp]])</f>
        <v>10</v>
      </c>
      <c r="F2795" t="s">
        <v>629</v>
      </c>
      <c r="H2795">
        <v>90.2</v>
      </c>
      <c r="I2795">
        <v>55.8</v>
      </c>
      <c r="J2795" t="b">
        <v>1</v>
      </c>
      <c r="K2795">
        <v>4</v>
      </c>
      <c r="L2795" t="str">
        <f>IF(sensor_data[[#This Row],[HVAC Setting]]&lt;=2, "Low", IF(sensor_data[[#This Row],[HVAC Setting]]=3, "Normal", "High"))</f>
        <v>High</v>
      </c>
      <c r="M2795">
        <v>25.49</v>
      </c>
      <c r="N2795">
        <v>25.49</v>
      </c>
      <c r="O2795">
        <f>(sensor_data[[#This Row],[Energy Consumption]]-AVERAGE(sensor_data[Energy Consumption]))/_xlfn.STDEV.P(sensor_data[Energy Consumption])</f>
        <v>4.7542830410427124E-2</v>
      </c>
      <c r="P2795" t="str">
        <f>IF(ABS(sensor_data[[#This Row],[z_zcore]])&gt;3, "Outlier", "Normal")</f>
        <v>Normal</v>
      </c>
      <c r="Q2795">
        <f>AVERAGEIF(sensor_data[Unit ID], sensor_data[[#This Row],[Unit ID]], sensor_data[EC])</f>
        <v>18.832307692307694</v>
      </c>
      <c r="R2795">
        <f>IF(ISBLANK(sensor_data[[#This Row],[EC]]), sensor_data[[#This Row],[average]], sensor_data[[#This Row],[EC]])</f>
        <v>25.49</v>
      </c>
      <c r="S2795" t="str">
        <f>IF(sensor_data[[#This Row],[Filled Energy Consumption]]&gt;AVERAGE(sensor_data[Filled Energy Consumption]), "High", "Low")</f>
        <v>High</v>
      </c>
      <c r="T2795" t="s">
        <v>111</v>
      </c>
      <c r="U2795" t="b">
        <v>1</v>
      </c>
      <c r="V2795">
        <v>1</v>
      </c>
      <c r="W2795">
        <v>1</v>
      </c>
      <c r="X2795" t="s">
        <v>19</v>
      </c>
    </row>
    <row r="2796" spans="1:24" x14ac:dyDescent="0.3">
      <c r="A2796" s="1">
        <v>45499.173680555556</v>
      </c>
      <c r="B2796" s="1" t="str">
        <f>TEXT(sensor_data[[#This Row],[Timestamp]], "MMMM")</f>
        <v>July</v>
      </c>
      <c r="C27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96" s="2">
        <f>MONTH(sensor_data[[#This Row],[Timestamp]])</f>
        <v>7</v>
      </c>
      <c r="E2796" s="2">
        <f>DAY(sensor_data[[#This Row],[Timestamp]])</f>
        <v>26</v>
      </c>
      <c r="F2796" t="s">
        <v>629</v>
      </c>
      <c r="H2796">
        <v>89</v>
      </c>
      <c r="I2796">
        <v>66.099999999999994</v>
      </c>
      <c r="J2796" t="b">
        <v>0</v>
      </c>
      <c r="K2796">
        <v>3</v>
      </c>
      <c r="L2796" t="str">
        <f>IF(sensor_data[[#This Row],[HVAC Setting]]&lt;=2, "Low", IF(sensor_data[[#This Row],[HVAC Setting]]=3, "Normal", "High"))</f>
        <v>Normal</v>
      </c>
      <c r="M2796">
        <v>18</v>
      </c>
      <c r="N2796">
        <v>18</v>
      </c>
      <c r="O2796">
        <f>(sensor_data[[#This Row],[Energy Consumption]]-AVERAGE(sensor_data[Energy Consumption]))/_xlfn.STDEV.P(sensor_data[Energy Consumption])</f>
        <v>-3.9553271510441891E-2</v>
      </c>
      <c r="P2796" t="str">
        <f>IF(ABS(sensor_data[[#This Row],[z_zcore]])&gt;3, "Outlier", "Normal")</f>
        <v>Normal</v>
      </c>
      <c r="Q2796">
        <f>AVERAGEIF(sensor_data[Unit ID], sensor_data[[#This Row],[Unit ID]], sensor_data[EC])</f>
        <v>18.832307692307694</v>
      </c>
      <c r="R2796">
        <f>IF(ISBLANK(sensor_data[[#This Row],[EC]]), sensor_data[[#This Row],[average]], sensor_data[[#This Row],[EC]])</f>
        <v>18</v>
      </c>
      <c r="S2796" t="str">
        <f>IF(sensor_data[[#This Row],[Filled Energy Consumption]]&gt;AVERAGE(sensor_data[Filled Energy Consumption]), "High", "Low")</f>
        <v>High</v>
      </c>
      <c r="T2796" t="s">
        <v>220</v>
      </c>
      <c r="U2796" t="b">
        <v>0</v>
      </c>
      <c r="V2796">
        <v>19</v>
      </c>
      <c r="W2796">
        <v>0</v>
      </c>
      <c r="X2796" t="s">
        <v>17</v>
      </c>
    </row>
    <row r="2797" spans="1:24" x14ac:dyDescent="0.3">
      <c r="A2797" s="1">
        <v>45437.728888888887</v>
      </c>
      <c r="B2797" s="1" t="str">
        <f>TEXT(sensor_data[[#This Row],[Timestamp]], "MMMM")</f>
        <v>May</v>
      </c>
      <c r="C27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797" s="2">
        <f>MONTH(sensor_data[[#This Row],[Timestamp]])</f>
        <v>5</v>
      </c>
      <c r="E2797" s="2">
        <f>DAY(sensor_data[[#This Row],[Timestamp]])</f>
        <v>25</v>
      </c>
      <c r="F2797" t="s">
        <v>629</v>
      </c>
      <c r="H2797">
        <v>71.099999999999994</v>
      </c>
      <c r="I2797">
        <v>44.3</v>
      </c>
      <c r="J2797" t="b">
        <v>1</v>
      </c>
      <c r="K2797">
        <v>3.5</v>
      </c>
      <c r="L2797" t="str">
        <f>IF(sensor_data[[#This Row],[HVAC Setting]]&lt;=2, "Low", IF(sensor_data[[#This Row],[HVAC Setting]]=3, "Normal", "High"))</f>
        <v>High</v>
      </c>
      <c r="M2797">
        <v>22.38</v>
      </c>
      <c r="N2797">
        <v>22.38</v>
      </c>
      <c r="O2797">
        <f>(sensor_data[[#This Row],[Energy Consumption]]-AVERAGE(sensor_data[Energy Consumption]))/_xlfn.STDEV.P(sensor_data[Energy Consumption])</f>
        <v>1.1378761388544262E-2</v>
      </c>
      <c r="P2797" t="str">
        <f>IF(ABS(sensor_data[[#This Row],[z_zcore]])&gt;3, "Outlier", "Normal")</f>
        <v>Normal</v>
      </c>
      <c r="Q2797">
        <f>AVERAGEIF(sensor_data[Unit ID], sensor_data[[#This Row],[Unit ID]], sensor_data[EC])</f>
        <v>18.832307692307694</v>
      </c>
      <c r="R2797">
        <f>IF(ISBLANK(sensor_data[[#This Row],[EC]]), sensor_data[[#This Row],[average]], sensor_data[[#This Row],[EC]])</f>
        <v>22.38</v>
      </c>
      <c r="S2797" t="str">
        <f>IF(sensor_data[[#This Row],[Filled Energy Consumption]]&gt;AVERAGE(sensor_data[Filled Energy Consumption]), "High", "Low")</f>
        <v>High</v>
      </c>
      <c r="T2797" t="s">
        <v>167</v>
      </c>
      <c r="U2797" t="b">
        <v>1</v>
      </c>
      <c r="V2797">
        <v>5</v>
      </c>
      <c r="W2797">
        <v>1</v>
      </c>
      <c r="X2797" t="s">
        <v>17</v>
      </c>
    </row>
    <row r="2798" spans="1:24" x14ac:dyDescent="0.3">
      <c r="A2798" s="1">
        <v>45553.950416666667</v>
      </c>
      <c r="B2798" s="1" t="str">
        <f>TEXT(sensor_data[[#This Row],[Timestamp]], "MMMM")</f>
        <v>September</v>
      </c>
      <c r="C27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798" s="2">
        <f>MONTH(sensor_data[[#This Row],[Timestamp]])</f>
        <v>9</v>
      </c>
      <c r="E2798" s="2">
        <f>DAY(sensor_data[[#This Row],[Timestamp]])</f>
        <v>18</v>
      </c>
      <c r="F2798" t="s">
        <v>629</v>
      </c>
      <c r="H2798">
        <v>62.2</v>
      </c>
      <c r="I2798">
        <v>37.5</v>
      </c>
      <c r="J2798" t="b">
        <v>0</v>
      </c>
      <c r="K2798">
        <v>2</v>
      </c>
      <c r="L2798" t="str">
        <f>IF(sensor_data[[#This Row],[HVAC Setting]]&lt;=2, "Low", IF(sensor_data[[#This Row],[HVAC Setting]]=3, "Normal", "High"))</f>
        <v>Low</v>
      </c>
      <c r="M2798">
        <v>10</v>
      </c>
      <c r="N2798">
        <v>10</v>
      </c>
      <c r="O2798">
        <f>(sensor_data[[#This Row],[Energy Consumption]]-AVERAGE(sensor_data[Energy Consumption]))/_xlfn.STDEV.P(sensor_data[Energy Consumption])</f>
        <v>-0.13257981561817916</v>
      </c>
      <c r="P2798" t="str">
        <f>IF(ABS(sensor_data[[#This Row],[z_zcore]])&gt;3, "Outlier", "Normal")</f>
        <v>Normal</v>
      </c>
      <c r="Q2798">
        <f>AVERAGEIF(sensor_data[Unit ID], sensor_data[[#This Row],[Unit ID]], sensor_data[EC])</f>
        <v>18.832307692307694</v>
      </c>
      <c r="R2798">
        <f>IF(ISBLANK(sensor_data[[#This Row],[EC]]), sensor_data[[#This Row],[average]], sensor_data[[#This Row],[EC]])</f>
        <v>10</v>
      </c>
      <c r="S2798" t="str">
        <f>IF(sensor_data[[#This Row],[Filled Energy Consumption]]&gt;AVERAGE(sensor_data[Filled Energy Consumption]), "High", "Low")</f>
        <v>Low</v>
      </c>
      <c r="T2798" t="s">
        <v>555</v>
      </c>
      <c r="U2798" t="b">
        <v>0</v>
      </c>
      <c r="V2798">
        <v>15</v>
      </c>
      <c r="W2798">
        <v>1</v>
      </c>
      <c r="X2798" t="s">
        <v>14</v>
      </c>
    </row>
    <row r="2799" spans="1:24" x14ac:dyDescent="0.3">
      <c r="A2799" s="1">
        <v>45473.675625000003</v>
      </c>
      <c r="B2799" s="1" t="str">
        <f>TEXT(sensor_data[[#This Row],[Timestamp]], "MMMM")</f>
        <v>June</v>
      </c>
      <c r="C27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799" s="2">
        <f>MONTH(sensor_data[[#This Row],[Timestamp]])</f>
        <v>6</v>
      </c>
      <c r="E2799" s="2">
        <f>DAY(sensor_data[[#This Row],[Timestamp]])</f>
        <v>30</v>
      </c>
      <c r="F2799" t="s">
        <v>629</v>
      </c>
      <c r="H2799">
        <v>91.5</v>
      </c>
      <c r="I2799">
        <v>44.6</v>
      </c>
      <c r="J2799" t="b">
        <v>0</v>
      </c>
      <c r="K2799">
        <v>4.5</v>
      </c>
      <c r="L2799" t="str">
        <f>IF(sensor_data[[#This Row],[HVAC Setting]]&lt;=2, "Low", IF(sensor_data[[#This Row],[HVAC Setting]]=3, "Normal", "High"))</f>
        <v>High</v>
      </c>
      <c r="M2799">
        <v>26.78</v>
      </c>
      <c r="N2799">
        <v>26.78</v>
      </c>
      <c r="O2799">
        <f>(sensor_data[[#This Row],[Energy Consumption]]-AVERAGE(sensor_data[Energy Consumption]))/_xlfn.STDEV.P(sensor_data[Energy Consumption])</f>
        <v>6.2543360647799792E-2</v>
      </c>
      <c r="P2799" t="str">
        <f>IF(ABS(sensor_data[[#This Row],[z_zcore]])&gt;3, "Outlier", "Normal")</f>
        <v>Normal</v>
      </c>
      <c r="Q2799">
        <f>AVERAGEIF(sensor_data[Unit ID], sensor_data[[#This Row],[Unit ID]], sensor_data[EC])</f>
        <v>18.832307692307694</v>
      </c>
      <c r="R2799">
        <f>IF(ISBLANK(sensor_data[[#This Row],[EC]]), sensor_data[[#This Row],[average]], sensor_data[[#This Row],[EC]])</f>
        <v>26.78</v>
      </c>
      <c r="S2799" t="str">
        <f>IF(sensor_data[[#This Row],[Filled Energy Consumption]]&gt;AVERAGE(sensor_data[Filled Energy Consumption]), "High", "Low")</f>
        <v>High</v>
      </c>
      <c r="T2799" t="s">
        <v>70</v>
      </c>
      <c r="U2799" t="b">
        <v>0</v>
      </c>
      <c r="V2799">
        <v>5</v>
      </c>
      <c r="W2799">
        <v>0</v>
      </c>
      <c r="X2799" t="s">
        <v>17</v>
      </c>
    </row>
    <row r="2800" spans="1:24" x14ac:dyDescent="0.3">
      <c r="A2800" s="1">
        <v>45634.834444444445</v>
      </c>
      <c r="B2800" s="1" t="str">
        <f>TEXT(sensor_data[[#This Row],[Timestamp]], "MMMM")</f>
        <v>December</v>
      </c>
      <c r="C28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00" s="2">
        <f>MONTH(sensor_data[[#This Row],[Timestamp]])</f>
        <v>12</v>
      </c>
      <c r="E2800" s="2">
        <f>DAY(sensor_data[[#This Row],[Timestamp]])</f>
        <v>8</v>
      </c>
      <c r="F2800" t="s">
        <v>629</v>
      </c>
      <c r="H2800">
        <v>54</v>
      </c>
      <c r="I2800">
        <v>39</v>
      </c>
      <c r="J2800" t="b">
        <v>1</v>
      </c>
      <c r="K2800">
        <v>4.5</v>
      </c>
      <c r="L2800" t="str">
        <f>IF(sensor_data[[#This Row],[HVAC Setting]]&lt;=2, "Low", IF(sensor_data[[#This Row],[HVAC Setting]]=3, "Normal", "High"))</f>
        <v>High</v>
      </c>
      <c r="M2800">
        <v>29.56</v>
      </c>
      <c r="N2800">
        <v>29.56</v>
      </c>
      <c r="O2800">
        <f>(sensor_data[[#This Row],[Energy Consumption]]-AVERAGE(sensor_data[Energy Consumption]))/_xlfn.STDEV.P(sensor_data[Energy Consumption])</f>
        <v>9.4870084725238474E-2</v>
      </c>
      <c r="P2800" t="str">
        <f>IF(ABS(sensor_data[[#This Row],[z_zcore]])&gt;3, "Outlier", "Normal")</f>
        <v>Normal</v>
      </c>
      <c r="Q2800">
        <f>AVERAGEIF(sensor_data[Unit ID], sensor_data[[#This Row],[Unit ID]], sensor_data[EC])</f>
        <v>18.832307692307694</v>
      </c>
      <c r="R2800">
        <f>IF(ISBLANK(sensor_data[[#This Row],[EC]]), sensor_data[[#This Row],[average]], sensor_data[[#This Row],[EC]])</f>
        <v>29.56</v>
      </c>
      <c r="S2800" t="str">
        <f>IF(sensor_data[[#This Row],[Filled Energy Consumption]]&gt;AVERAGE(sensor_data[Filled Energy Consumption]), "High", "Low")</f>
        <v>High</v>
      </c>
      <c r="T2800" t="s">
        <v>293</v>
      </c>
      <c r="U2800" t="b">
        <v>1</v>
      </c>
      <c r="V2800">
        <v>10</v>
      </c>
      <c r="W2800">
        <v>1</v>
      </c>
      <c r="X2800" t="s">
        <v>19</v>
      </c>
    </row>
    <row r="2801" spans="1:24" x14ac:dyDescent="0.3">
      <c r="A2801" s="1">
        <v>45627.498553240737</v>
      </c>
      <c r="B2801" s="1" t="str">
        <f>TEXT(sensor_data[[#This Row],[Timestamp]], "MMMM")</f>
        <v>December</v>
      </c>
      <c r="C28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01" s="2">
        <f>MONTH(sensor_data[[#This Row],[Timestamp]])</f>
        <v>12</v>
      </c>
      <c r="E2801" s="2">
        <f>DAY(sensor_data[[#This Row],[Timestamp]])</f>
        <v>1</v>
      </c>
      <c r="F2801" t="s">
        <v>629</v>
      </c>
      <c r="H2801">
        <v>46.9</v>
      </c>
      <c r="I2801">
        <v>26</v>
      </c>
      <c r="J2801" t="b">
        <v>1</v>
      </c>
      <c r="K2801">
        <v>4.5</v>
      </c>
      <c r="L2801" t="str">
        <f>IF(sensor_data[[#This Row],[HVAC Setting]]&lt;=2, "Low", IF(sensor_data[[#This Row],[HVAC Setting]]=3, "Normal", "High"))</f>
        <v>High</v>
      </c>
      <c r="M2801">
        <v>28.29</v>
      </c>
      <c r="N2801">
        <v>28.29</v>
      </c>
      <c r="O2801">
        <f>(sensor_data[[#This Row],[Energy Consumption]]-AVERAGE(sensor_data[Energy Consumption]))/_xlfn.STDEV.P(sensor_data[Energy Consumption])</f>
        <v>8.0102120848135186E-2</v>
      </c>
      <c r="P2801" t="str">
        <f>IF(ABS(sensor_data[[#This Row],[z_zcore]])&gt;3, "Outlier", "Normal")</f>
        <v>Normal</v>
      </c>
      <c r="Q2801">
        <f>AVERAGEIF(sensor_data[Unit ID], sensor_data[[#This Row],[Unit ID]], sensor_data[EC])</f>
        <v>18.832307692307694</v>
      </c>
      <c r="R2801">
        <f>IF(ISBLANK(sensor_data[[#This Row],[EC]]), sensor_data[[#This Row],[average]], sensor_data[[#This Row],[EC]])</f>
        <v>28.29</v>
      </c>
      <c r="S2801" t="str">
        <f>IF(sensor_data[[#This Row],[Filled Energy Consumption]]&gt;AVERAGE(sensor_data[Filled Energy Consumption]), "High", "Low")</f>
        <v>High</v>
      </c>
      <c r="T2801" t="s">
        <v>374</v>
      </c>
      <c r="U2801" t="b">
        <v>1</v>
      </c>
      <c r="V2801">
        <v>9</v>
      </c>
      <c r="W2801">
        <v>1</v>
      </c>
      <c r="X2801" t="s">
        <v>19</v>
      </c>
    </row>
    <row r="2802" spans="1:24" x14ac:dyDescent="0.3">
      <c r="A2802" s="1">
        <v>45631.899814814817</v>
      </c>
      <c r="B2802" s="1" t="str">
        <f>TEXT(sensor_data[[#This Row],[Timestamp]], "MMMM")</f>
        <v>December</v>
      </c>
      <c r="C28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02" s="2">
        <f>MONTH(sensor_data[[#This Row],[Timestamp]])</f>
        <v>12</v>
      </c>
      <c r="E2802" s="2">
        <f>DAY(sensor_data[[#This Row],[Timestamp]])</f>
        <v>5</v>
      </c>
      <c r="F2802" t="s">
        <v>630</v>
      </c>
      <c r="H2802">
        <v>49</v>
      </c>
      <c r="I2802">
        <v>33</v>
      </c>
      <c r="J2802" t="b">
        <v>1</v>
      </c>
      <c r="K2802">
        <v>5</v>
      </c>
      <c r="L2802" t="str">
        <f>IF(sensor_data[[#This Row],[HVAC Setting]]&lt;=2, "Low", IF(sensor_data[[#This Row],[HVAC Setting]]=3, "Normal", "High"))</f>
        <v>High</v>
      </c>
      <c r="M2802">
        <v>28.53</v>
      </c>
      <c r="N2802">
        <v>28.53</v>
      </c>
      <c r="O2802">
        <f>(sensor_data[[#This Row],[Energy Consumption]]-AVERAGE(sensor_data[Energy Consumption]))/_xlfn.STDEV.P(sensor_data[Energy Consumption])</f>
        <v>8.289291717136732E-2</v>
      </c>
      <c r="P2802" t="str">
        <f>IF(ABS(sensor_data[[#This Row],[z_zcore]])&gt;3, "Outlier", "Normal")</f>
        <v>Normal</v>
      </c>
      <c r="Q2802">
        <f>AVERAGEIF(sensor_data[Unit ID], sensor_data[[#This Row],[Unit ID]], sensor_data[EC])</f>
        <v>15.368947368421052</v>
      </c>
      <c r="R2802">
        <f>IF(ISBLANK(sensor_data[[#This Row],[EC]]), sensor_data[[#This Row],[average]], sensor_data[[#This Row],[EC]])</f>
        <v>28.53</v>
      </c>
      <c r="S2802" t="str">
        <f>IF(sensor_data[[#This Row],[Filled Energy Consumption]]&gt;AVERAGE(sensor_data[Filled Energy Consumption]), "High", "Low")</f>
        <v>High</v>
      </c>
      <c r="T2802" t="s">
        <v>407</v>
      </c>
      <c r="U2802" t="b">
        <v>1</v>
      </c>
      <c r="V2802">
        <v>5</v>
      </c>
      <c r="W2802">
        <v>1</v>
      </c>
      <c r="X2802" t="s">
        <v>17</v>
      </c>
    </row>
    <row r="2803" spans="1:24" x14ac:dyDescent="0.3">
      <c r="A2803" s="1">
        <v>45548.637685185182</v>
      </c>
      <c r="B2803" s="1" t="str">
        <f>TEXT(sensor_data[[#This Row],[Timestamp]], "MMMM")</f>
        <v>September</v>
      </c>
      <c r="C28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03" s="2">
        <f>MONTH(sensor_data[[#This Row],[Timestamp]])</f>
        <v>9</v>
      </c>
      <c r="E2803" s="2">
        <f>DAY(sensor_data[[#This Row],[Timestamp]])</f>
        <v>13</v>
      </c>
      <c r="F2803" t="s">
        <v>630</v>
      </c>
      <c r="H2803">
        <v>67.599999999999994</v>
      </c>
      <c r="I2803">
        <v>59.2</v>
      </c>
      <c r="J2803" t="b">
        <v>0</v>
      </c>
      <c r="K2803">
        <v>3</v>
      </c>
      <c r="L2803" t="str">
        <f>IF(sensor_data[[#This Row],[HVAC Setting]]&lt;=2, "Low", IF(sensor_data[[#This Row],[HVAC Setting]]=3, "Normal", "High"))</f>
        <v>Normal</v>
      </c>
      <c r="M2803">
        <v>15</v>
      </c>
      <c r="N2803">
        <v>15</v>
      </c>
      <c r="O2803">
        <f>(sensor_data[[#This Row],[Energy Consumption]]-AVERAGE(sensor_data[Energy Consumption]))/_xlfn.STDEV.P(sensor_data[Energy Consumption])</f>
        <v>-7.4438225550843368E-2</v>
      </c>
      <c r="P2803" t="str">
        <f>IF(ABS(sensor_data[[#This Row],[z_zcore]])&gt;3, "Outlier", "Normal")</f>
        <v>Normal</v>
      </c>
      <c r="Q2803">
        <f>AVERAGEIF(sensor_data[Unit ID], sensor_data[[#This Row],[Unit ID]], sensor_data[EC])</f>
        <v>15.368947368421052</v>
      </c>
      <c r="R2803">
        <f>IF(ISBLANK(sensor_data[[#This Row],[EC]]), sensor_data[[#This Row],[average]], sensor_data[[#This Row],[EC]])</f>
        <v>15</v>
      </c>
      <c r="S2803" t="str">
        <f>IF(sensor_data[[#This Row],[Filled Energy Consumption]]&gt;AVERAGE(sensor_data[Filled Energy Consumption]), "High", "Low")</f>
        <v>Low</v>
      </c>
      <c r="T2803" t="s">
        <v>103</v>
      </c>
      <c r="U2803" t="b">
        <v>0</v>
      </c>
      <c r="V2803">
        <v>7</v>
      </c>
      <c r="W2803">
        <v>0</v>
      </c>
      <c r="X2803" t="s">
        <v>17</v>
      </c>
    </row>
    <row r="2804" spans="1:24" x14ac:dyDescent="0.3">
      <c r="A2804" s="1">
        <v>45371.059861111113</v>
      </c>
      <c r="B2804" s="1" t="str">
        <f>TEXT(sensor_data[[#This Row],[Timestamp]], "MMMM")</f>
        <v>March</v>
      </c>
      <c r="C28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04" s="2">
        <f>MONTH(sensor_data[[#This Row],[Timestamp]])</f>
        <v>3</v>
      </c>
      <c r="E2804" s="2">
        <f>DAY(sensor_data[[#This Row],[Timestamp]])</f>
        <v>20</v>
      </c>
      <c r="F2804" t="s">
        <v>630</v>
      </c>
      <c r="H2804">
        <v>77.900000000000006</v>
      </c>
      <c r="I2804">
        <v>38</v>
      </c>
      <c r="J2804" t="b">
        <v>1</v>
      </c>
      <c r="K2804">
        <v>2</v>
      </c>
      <c r="L2804" t="str">
        <f>IF(sensor_data[[#This Row],[HVAC Setting]]&lt;=2, "Low", IF(sensor_data[[#This Row],[HVAC Setting]]=3, "Normal", "High"))</f>
        <v>Low</v>
      </c>
      <c r="M2804">
        <v>12.55</v>
      </c>
      <c r="N2804">
        <v>12.55</v>
      </c>
      <c r="O2804">
        <f>(sensor_data[[#This Row],[Energy Consumption]]-AVERAGE(sensor_data[Energy Consumption]))/_xlfn.STDEV.P(sensor_data[Energy Consumption])</f>
        <v>-0.10292760468383791</v>
      </c>
      <c r="P2804" t="str">
        <f>IF(ABS(sensor_data[[#This Row],[z_zcore]])&gt;3, "Outlier", "Normal")</f>
        <v>Normal</v>
      </c>
      <c r="Q2804">
        <f>AVERAGEIF(sensor_data[Unit ID], sensor_data[[#This Row],[Unit ID]], sensor_data[EC])</f>
        <v>15.368947368421052</v>
      </c>
      <c r="R2804">
        <f>IF(ISBLANK(sensor_data[[#This Row],[EC]]), sensor_data[[#This Row],[average]], sensor_data[[#This Row],[EC]])</f>
        <v>12.55</v>
      </c>
      <c r="S2804" t="str">
        <f>IF(sensor_data[[#This Row],[Filled Energy Consumption]]&gt;AVERAGE(sensor_data[Filled Energy Consumption]), "High", "Low")</f>
        <v>Low</v>
      </c>
      <c r="T2804" t="s">
        <v>302</v>
      </c>
      <c r="U2804" t="b">
        <v>1</v>
      </c>
      <c r="V2804">
        <v>16</v>
      </c>
      <c r="W2804">
        <v>0</v>
      </c>
      <c r="X2804" t="s">
        <v>17</v>
      </c>
    </row>
    <row r="2805" spans="1:24" x14ac:dyDescent="0.3">
      <c r="A2805" s="1">
        <v>45337.028958333336</v>
      </c>
      <c r="B2805" s="1" t="str">
        <f>TEXT(sensor_data[[#This Row],[Timestamp]], "MMMM")</f>
        <v>February</v>
      </c>
      <c r="C28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05" s="2">
        <f>MONTH(sensor_data[[#This Row],[Timestamp]])</f>
        <v>2</v>
      </c>
      <c r="E2805" s="2">
        <f>DAY(sensor_data[[#This Row],[Timestamp]])</f>
        <v>15</v>
      </c>
      <c r="F2805" t="s">
        <v>630</v>
      </c>
      <c r="H2805">
        <v>45</v>
      </c>
      <c r="I2805">
        <v>30.4</v>
      </c>
      <c r="J2805" t="b">
        <v>0</v>
      </c>
      <c r="K2805">
        <v>1</v>
      </c>
      <c r="L2805" t="str">
        <f>IF(sensor_data[[#This Row],[HVAC Setting]]&lt;=2, "Low", IF(sensor_data[[#This Row],[HVAC Setting]]=3, "Normal", "High"))</f>
        <v>Low</v>
      </c>
      <c r="M2805">
        <v>8</v>
      </c>
      <c r="N2805">
        <v>8</v>
      </c>
      <c r="O2805">
        <f>(sensor_data[[#This Row],[Energy Consumption]]-AVERAGE(sensor_data[Energy Consumption]))/_xlfn.STDEV.P(sensor_data[Energy Consumption])</f>
        <v>-0.15583645164511351</v>
      </c>
      <c r="P2805" t="str">
        <f>IF(ABS(sensor_data[[#This Row],[z_zcore]])&gt;3, "Outlier", "Normal")</f>
        <v>Normal</v>
      </c>
      <c r="Q2805">
        <f>AVERAGEIF(sensor_data[Unit ID], sensor_data[[#This Row],[Unit ID]], sensor_data[EC])</f>
        <v>15.368947368421052</v>
      </c>
      <c r="R2805">
        <f>IF(ISBLANK(sensor_data[[#This Row],[EC]]), sensor_data[[#This Row],[average]], sensor_data[[#This Row],[EC]])</f>
        <v>8</v>
      </c>
      <c r="S2805" t="str">
        <f>IF(sensor_data[[#This Row],[Filled Energy Consumption]]&gt;AVERAGE(sensor_data[Filled Energy Consumption]), "High", "Low")</f>
        <v>Low</v>
      </c>
      <c r="T2805" t="s">
        <v>138</v>
      </c>
      <c r="U2805" t="b">
        <v>0</v>
      </c>
      <c r="V2805">
        <v>13</v>
      </c>
      <c r="W2805">
        <v>0</v>
      </c>
      <c r="X2805" t="s">
        <v>17</v>
      </c>
    </row>
    <row r="2806" spans="1:24" x14ac:dyDescent="0.3">
      <c r="A2806" s="1">
        <v>45539.796747685185</v>
      </c>
      <c r="B2806" s="1" t="str">
        <f>TEXT(sensor_data[[#This Row],[Timestamp]], "MMMM")</f>
        <v>September</v>
      </c>
      <c r="C28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06" s="2">
        <f>MONTH(sensor_data[[#This Row],[Timestamp]])</f>
        <v>9</v>
      </c>
      <c r="E2806" s="2">
        <f>DAY(sensor_data[[#This Row],[Timestamp]])</f>
        <v>4</v>
      </c>
      <c r="F2806" t="s">
        <v>630</v>
      </c>
      <c r="H2806">
        <v>63.9</v>
      </c>
      <c r="I2806">
        <v>39.5</v>
      </c>
      <c r="J2806" t="b">
        <v>0</v>
      </c>
      <c r="K2806">
        <v>4</v>
      </c>
      <c r="L2806" t="str">
        <f>IF(sensor_data[[#This Row],[HVAC Setting]]&lt;=2, "Low", IF(sensor_data[[#This Row],[HVAC Setting]]=3, "Normal", "High"))</f>
        <v>High</v>
      </c>
      <c r="M2806">
        <v>22</v>
      </c>
      <c r="N2806">
        <v>22</v>
      </c>
      <c r="O2806">
        <f>(sensor_data[[#This Row],[Energy Consumption]]-AVERAGE(sensor_data[Energy Consumption]))/_xlfn.STDEV.P(sensor_data[Energy Consumption])</f>
        <v>6.9600005434267524E-3</v>
      </c>
      <c r="P2806" t="str">
        <f>IF(ABS(sensor_data[[#This Row],[z_zcore]])&gt;3, "Outlier", "Normal")</f>
        <v>Normal</v>
      </c>
      <c r="Q2806">
        <f>AVERAGEIF(sensor_data[Unit ID], sensor_data[[#This Row],[Unit ID]], sensor_data[EC])</f>
        <v>15.368947368421052</v>
      </c>
      <c r="R2806">
        <f>IF(ISBLANK(sensor_data[[#This Row],[EC]]), sensor_data[[#This Row],[average]], sensor_data[[#This Row],[EC]])</f>
        <v>22</v>
      </c>
      <c r="S2806" t="str">
        <f>IF(sensor_data[[#This Row],[Filled Energy Consumption]]&gt;AVERAGE(sensor_data[Filled Energy Consumption]), "High", "Low")</f>
        <v>High</v>
      </c>
      <c r="T2806" t="s">
        <v>51</v>
      </c>
      <c r="U2806" t="b">
        <v>0</v>
      </c>
      <c r="V2806">
        <v>4</v>
      </c>
      <c r="W2806">
        <v>1</v>
      </c>
      <c r="X2806" t="s">
        <v>14</v>
      </c>
    </row>
    <row r="2807" spans="1:24" x14ac:dyDescent="0.3">
      <c r="A2807" s="1">
        <v>45391.178344907406</v>
      </c>
      <c r="B2807" s="1" t="str">
        <f>TEXT(sensor_data[[#This Row],[Timestamp]], "MMMM")</f>
        <v>April</v>
      </c>
      <c r="C28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07" s="2">
        <f>MONTH(sensor_data[[#This Row],[Timestamp]])</f>
        <v>4</v>
      </c>
      <c r="E2807" s="2">
        <f>DAY(sensor_data[[#This Row],[Timestamp]])</f>
        <v>9</v>
      </c>
      <c r="F2807" t="s">
        <v>630</v>
      </c>
      <c r="H2807">
        <v>71.400000000000006</v>
      </c>
      <c r="I2807">
        <v>49.1</v>
      </c>
      <c r="J2807" t="b">
        <v>0</v>
      </c>
      <c r="K2807">
        <v>1</v>
      </c>
      <c r="L2807" t="str">
        <f>IF(sensor_data[[#This Row],[HVAC Setting]]&lt;=2, "Low", IF(sensor_data[[#This Row],[HVAC Setting]]=3, "Normal", "High"))</f>
        <v>Low</v>
      </c>
      <c r="M2807">
        <v>5</v>
      </c>
      <c r="N2807">
        <v>5</v>
      </c>
      <c r="O2807">
        <f>(sensor_data[[#This Row],[Energy Consumption]]-AVERAGE(sensor_data[Energy Consumption]))/_xlfn.STDEV.P(sensor_data[Energy Consumption])</f>
        <v>-0.19072140568551499</v>
      </c>
      <c r="P2807" t="str">
        <f>IF(ABS(sensor_data[[#This Row],[z_zcore]])&gt;3, "Outlier", "Normal")</f>
        <v>Normal</v>
      </c>
      <c r="Q2807">
        <f>AVERAGEIF(sensor_data[Unit ID], sensor_data[[#This Row],[Unit ID]], sensor_data[EC])</f>
        <v>15.368947368421052</v>
      </c>
      <c r="R2807">
        <f>IF(ISBLANK(sensor_data[[#This Row],[EC]]), sensor_data[[#This Row],[average]], sensor_data[[#This Row],[EC]])</f>
        <v>5</v>
      </c>
      <c r="S2807" t="str">
        <f>IF(sensor_data[[#This Row],[Filled Energy Consumption]]&gt;AVERAGE(sensor_data[Filled Energy Consumption]), "High", "Low")</f>
        <v>Low</v>
      </c>
      <c r="T2807" t="s">
        <v>192</v>
      </c>
      <c r="U2807" t="b">
        <v>0</v>
      </c>
      <c r="V2807">
        <v>4</v>
      </c>
      <c r="W2807">
        <v>0</v>
      </c>
      <c r="X2807" t="s">
        <v>17</v>
      </c>
    </row>
    <row r="2808" spans="1:24" x14ac:dyDescent="0.3">
      <c r="A2808" s="1">
        <v>45431.181608796294</v>
      </c>
      <c r="B2808" s="1" t="str">
        <f>TEXT(sensor_data[[#This Row],[Timestamp]], "MMMM")</f>
        <v>May</v>
      </c>
      <c r="C28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08" s="2">
        <f>MONTH(sensor_data[[#This Row],[Timestamp]])</f>
        <v>5</v>
      </c>
      <c r="E2808" s="2">
        <f>DAY(sensor_data[[#This Row],[Timestamp]])</f>
        <v>19</v>
      </c>
      <c r="F2808" t="s">
        <v>630</v>
      </c>
      <c r="H2808">
        <v>65.3</v>
      </c>
      <c r="I2808">
        <v>39.1</v>
      </c>
      <c r="J2808" t="b">
        <v>0</v>
      </c>
      <c r="K2808">
        <v>1.5</v>
      </c>
      <c r="L2808" t="str">
        <f>IF(sensor_data[[#This Row],[HVAC Setting]]&lt;=2, "Low", IF(sensor_data[[#This Row],[HVAC Setting]]=3, "Normal", "High"))</f>
        <v>Low</v>
      </c>
      <c r="M2808">
        <v>7.88</v>
      </c>
      <c r="N2808">
        <v>7.88</v>
      </c>
      <c r="O2808">
        <f>(sensor_data[[#This Row],[Energy Consumption]]-AVERAGE(sensor_data[Energy Consumption]))/_xlfn.STDEV.P(sensor_data[Energy Consumption])</f>
        <v>-0.15723184980672958</v>
      </c>
      <c r="P2808" t="str">
        <f>IF(ABS(sensor_data[[#This Row],[z_zcore]])&gt;3, "Outlier", "Normal")</f>
        <v>Normal</v>
      </c>
      <c r="Q2808">
        <f>AVERAGEIF(sensor_data[Unit ID], sensor_data[[#This Row],[Unit ID]], sensor_data[EC])</f>
        <v>15.368947368421052</v>
      </c>
      <c r="R2808">
        <f>IF(ISBLANK(sensor_data[[#This Row],[EC]]), sensor_data[[#This Row],[average]], sensor_data[[#This Row],[EC]])</f>
        <v>7.88</v>
      </c>
      <c r="S2808" t="str">
        <f>IF(sensor_data[[#This Row],[Filled Energy Consumption]]&gt;AVERAGE(sensor_data[Filled Energy Consumption]), "High", "Low")</f>
        <v>Low</v>
      </c>
      <c r="T2808" t="s">
        <v>439</v>
      </c>
      <c r="U2808" t="b">
        <v>0</v>
      </c>
      <c r="V2808">
        <v>15</v>
      </c>
      <c r="W2808">
        <v>0</v>
      </c>
      <c r="X2808" t="s">
        <v>17</v>
      </c>
    </row>
    <row r="2809" spans="1:24" x14ac:dyDescent="0.3">
      <c r="A2809" s="1">
        <v>45404.432627314818</v>
      </c>
      <c r="B2809" s="1" t="str">
        <f>TEXT(sensor_data[[#This Row],[Timestamp]], "MMMM")</f>
        <v>April</v>
      </c>
      <c r="C28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09" s="2">
        <f>MONTH(sensor_data[[#This Row],[Timestamp]])</f>
        <v>4</v>
      </c>
      <c r="E2809" s="2">
        <f>DAY(sensor_data[[#This Row],[Timestamp]])</f>
        <v>22</v>
      </c>
      <c r="F2809" t="s">
        <v>630</v>
      </c>
      <c r="H2809">
        <v>71.2</v>
      </c>
      <c r="I2809">
        <v>54.6</v>
      </c>
      <c r="J2809" t="b">
        <v>1</v>
      </c>
      <c r="K2809">
        <v>2</v>
      </c>
      <c r="L2809" t="str">
        <f>IF(sensor_data[[#This Row],[HVAC Setting]]&lt;=2, "Low", IF(sensor_data[[#This Row],[HVAC Setting]]=3, "Normal", "High"))</f>
        <v>Low</v>
      </c>
      <c r="M2809">
        <v>12.5</v>
      </c>
      <c r="N2809">
        <v>12.5</v>
      </c>
      <c r="O2809">
        <f>(sensor_data[[#This Row],[Energy Consumption]]-AVERAGE(sensor_data[Energy Consumption]))/_xlfn.STDEV.P(sensor_data[Energy Consumption])</f>
        <v>-0.10350902058451128</v>
      </c>
      <c r="P2809" t="str">
        <f>IF(ABS(sensor_data[[#This Row],[z_zcore]])&gt;3, "Outlier", "Normal")</f>
        <v>Normal</v>
      </c>
      <c r="Q2809">
        <f>AVERAGEIF(sensor_data[Unit ID], sensor_data[[#This Row],[Unit ID]], sensor_data[EC])</f>
        <v>15.368947368421052</v>
      </c>
      <c r="R2809">
        <f>IF(ISBLANK(sensor_data[[#This Row],[EC]]), sensor_data[[#This Row],[average]], sensor_data[[#This Row],[EC]])</f>
        <v>12.5</v>
      </c>
      <c r="S2809" t="str">
        <f>IF(sensor_data[[#This Row],[Filled Energy Consumption]]&gt;AVERAGE(sensor_data[Filled Energy Consumption]), "High", "Low")</f>
        <v>Low</v>
      </c>
      <c r="T2809" t="s">
        <v>521</v>
      </c>
      <c r="U2809" t="b">
        <v>1</v>
      </c>
      <c r="V2809">
        <v>17</v>
      </c>
      <c r="W2809">
        <v>1</v>
      </c>
      <c r="X2809" t="s">
        <v>14</v>
      </c>
    </row>
    <row r="2810" spans="1:24" x14ac:dyDescent="0.3">
      <c r="A2810" s="1">
        <v>45533.409942129627</v>
      </c>
      <c r="B2810" s="1" t="str">
        <f>TEXT(sensor_data[[#This Row],[Timestamp]], "MMMM")</f>
        <v>August</v>
      </c>
      <c r="C28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10" s="2">
        <f>MONTH(sensor_data[[#This Row],[Timestamp]])</f>
        <v>8</v>
      </c>
      <c r="E2810" s="2">
        <f>DAY(sensor_data[[#This Row],[Timestamp]])</f>
        <v>29</v>
      </c>
      <c r="F2810" t="s">
        <v>630</v>
      </c>
      <c r="H2810">
        <v>94.8</v>
      </c>
      <c r="I2810">
        <v>40.1</v>
      </c>
      <c r="J2810" t="b">
        <v>0</v>
      </c>
      <c r="K2810">
        <v>4</v>
      </c>
      <c r="L2810" t="str">
        <f>IF(sensor_data[[#This Row],[HVAC Setting]]&lt;=2, "Low", IF(sensor_data[[#This Row],[HVAC Setting]]=3, "Normal", "High"))</f>
        <v>High</v>
      </c>
      <c r="M2810">
        <v>23</v>
      </c>
      <c r="N2810">
        <v>23</v>
      </c>
      <c r="O2810">
        <f>(sensor_data[[#This Row],[Energy Consumption]]-AVERAGE(sensor_data[Energy Consumption]))/_xlfn.STDEV.P(sensor_data[Energy Consumption])</f>
        <v>1.8588318556893912E-2</v>
      </c>
      <c r="P2810" t="str">
        <f>IF(ABS(sensor_data[[#This Row],[z_zcore]])&gt;3, "Outlier", "Normal")</f>
        <v>Normal</v>
      </c>
      <c r="Q2810">
        <f>AVERAGEIF(sensor_data[Unit ID], sensor_data[[#This Row],[Unit ID]], sensor_data[EC])</f>
        <v>15.368947368421052</v>
      </c>
      <c r="R2810">
        <f>IF(ISBLANK(sensor_data[[#This Row],[EC]]), sensor_data[[#This Row],[average]], sensor_data[[#This Row],[EC]])</f>
        <v>23</v>
      </c>
      <c r="S2810" t="str">
        <f>IF(sensor_data[[#This Row],[Filled Energy Consumption]]&gt;AVERAGE(sensor_data[Filled Energy Consumption]), "High", "Low")</f>
        <v>High</v>
      </c>
      <c r="T2810" t="s">
        <v>89</v>
      </c>
      <c r="U2810" t="b">
        <v>0</v>
      </c>
      <c r="V2810">
        <v>18</v>
      </c>
      <c r="W2810">
        <v>0</v>
      </c>
      <c r="X2810" t="s">
        <v>17</v>
      </c>
    </row>
    <row r="2811" spans="1:24" x14ac:dyDescent="0.3">
      <c r="A2811" s="1">
        <v>45555.457476851851</v>
      </c>
      <c r="B2811" s="1" t="str">
        <f>TEXT(sensor_data[[#This Row],[Timestamp]], "MMMM")</f>
        <v>September</v>
      </c>
      <c r="C28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11" s="2">
        <f>MONTH(sensor_data[[#This Row],[Timestamp]])</f>
        <v>9</v>
      </c>
      <c r="E2811" s="2">
        <f>DAY(sensor_data[[#This Row],[Timestamp]])</f>
        <v>20</v>
      </c>
      <c r="F2811" t="s">
        <v>630</v>
      </c>
      <c r="H2811">
        <v>62.4</v>
      </c>
      <c r="I2811">
        <v>43.1</v>
      </c>
      <c r="J2811" t="b">
        <v>1</v>
      </c>
      <c r="K2811">
        <v>3</v>
      </c>
      <c r="L2811" t="str">
        <f>IF(sensor_data[[#This Row],[HVAC Setting]]&lt;=2, "Low", IF(sensor_data[[#This Row],[HVAC Setting]]=3, "Normal", "High"))</f>
        <v>Normal</v>
      </c>
      <c r="M2811">
        <v>16.850000000000001</v>
      </c>
      <c r="N2811">
        <v>16.850000000000001</v>
      </c>
      <c r="O2811">
        <f>(sensor_data[[#This Row],[Energy Consumption]]-AVERAGE(sensor_data[Energy Consumption]))/_xlfn.STDEV.P(sensor_data[Energy Consumption])</f>
        <v>-5.2925837225929105E-2</v>
      </c>
      <c r="P2811" t="str">
        <f>IF(ABS(sensor_data[[#This Row],[z_zcore]])&gt;3, "Outlier", "Normal")</f>
        <v>Normal</v>
      </c>
      <c r="Q2811">
        <f>AVERAGEIF(sensor_data[Unit ID], sensor_data[[#This Row],[Unit ID]], sensor_data[EC])</f>
        <v>15.368947368421052</v>
      </c>
      <c r="R2811">
        <f>IF(ISBLANK(sensor_data[[#This Row],[EC]]), sensor_data[[#This Row],[average]], sensor_data[[#This Row],[EC]])</f>
        <v>16.850000000000001</v>
      </c>
      <c r="S2811" t="str">
        <f>IF(sensor_data[[#This Row],[Filled Energy Consumption]]&gt;AVERAGE(sensor_data[Filled Energy Consumption]), "High", "Low")</f>
        <v>Low</v>
      </c>
      <c r="T2811" t="s">
        <v>374</v>
      </c>
      <c r="U2811" t="b">
        <v>1</v>
      </c>
      <c r="V2811">
        <v>18</v>
      </c>
      <c r="W2811">
        <v>1</v>
      </c>
      <c r="X2811" t="s">
        <v>19</v>
      </c>
    </row>
    <row r="2812" spans="1:24" x14ac:dyDescent="0.3">
      <c r="A2812" s="1">
        <v>45647.689305555556</v>
      </c>
      <c r="B2812" s="1" t="str">
        <f>TEXT(sensor_data[[#This Row],[Timestamp]], "MMMM")</f>
        <v>December</v>
      </c>
      <c r="C28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12" s="2">
        <f>MONTH(sensor_data[[#This Row],[Timestamp]])</f>
        <v>12</v>
      </c>
      <c r="E2812" s="2">
        <f>DAY(sensor_data[[#This Row],[Timestamp]])</f>
        <v>21</v>
      </c>
      <c r="F2812" t="s">
        <v>630</v>
      </c>
      <c r="H2812">
        <v>51.4</v>
      </c>
      <c r="I2812">
        <v>29.3</v>
      </c>
      <c r="J2812" t="b">
        <v>0</v>
      </c>
      <c r="K2812">
        <v>2.5</v>
      </c>
      <c r="L2812" t="str">
        <f>IF(sensor_data[[#This Row],[HVAC Setting]]&lt;=2, "Low", IF(sensor_data[[#This Row],[HVAC Setting]]=3, "Normal", "High"))</f>
        <v>High</v>
      </c>
      <c r="M2812">
        <v>14.18</v>
      </c>
      <c r="N2812">
        <v>14.18</v>
      </c>
      <c r="O2812">
        <f>(sensor_data[[#This Row],[Energy Consumption]]-AVERAGE(sensor_data[Energy Consumption]))/_xlfn.STDEV.P(sensor_data[Energy Consumption])</f>
        <v>-8.3973446321886441E-2</v>
      </c>
      <c r="P2812" t="str">
        <f>IF(ABS(sensor_data[[#This Row],[z_zcore]])&gt;3, "Outlier", "Normal")</f>
        <v>Normal</v>
      </c>
      <c r="Q2812">
        <f>AVERAGEIF(sensor_data[Unit ID], sensor_data[[#This Row],[Unit ID]], sensor_data[EC])</f>
        <v>15.368947368421052</v>
      </c>
      <c r="R2812">
        <f>IF(ISBLANK(sensor_data[[#This Row],[EC]]), sensor_data[[#This Row],[average]], sensor_data[[#This Row],[EC]])</f>
        <v>14.18</v>
      </c>
      <c r="S2812" t="str">
        <f>IF(sensor_data[[#This Row],[Filled Energy Consumption]]&gt;AVERAGE(sensor_data[Filled Energy Consumption]), "High", "Low")</f>
        <v>Low</v>
      </c>
      <c r="T2812" t="s">
        <v>69</v>
      </c>
      <c r="U2812" t="b">
        <v>0</v>
      </c>
      <c r="V2812">
        <v>12</v>
      </c>
      <c r="W2812">
        <v>0</v>
      </c>
      <c r="X2812" t="s">
        <v>19</v>
      </c>
    </row>
    <row r="2813" spans="1:24" x14ac:dyDescent="0.3">
      <c r="A2813" s="1">
        <v>45438.213495370372</v>
      </c>
      <c r="B2813" s="1" t="str">
        <f>TEXT(sensor_data[[#This Row],[Timestamp]], "MMMM")</f>
        <v>May</v>
      </c>
      <c r="C28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13" s="2">
        <f>MONTH(sensor_data[[#This Row],[Timestamp]])</f>
        <v>5</v>
      </c>
      <c r="E2813" s="2">
        <f>DAY(sensor_data[[#This Row],[Timestamp]])</f>
        <v>26</v>
      </c>
      <c r="F2813" t="s">
        <v>630</v>
      </c>
      <c r="H2813">
        <v>67.8</v>
      </c>
      <c r="I2813">
        <v>31.7</v>
      </c>
      <c r="J2813" t="b">
        <v>1</v>
      </c>
      <c r="K2813">
        <v>3.5</v>
      </c>
      <c r="L2813" t="str">
        <f>IF(sensor_data[[#This Row],[HVAC Setting]]&lt;=2, "Low", IF(sensor_data[[#This Row],[HVAC Setting]]=3, "Normal", "High"))</f>
        <v>High</v>
      </c>
      <c r="M2813">
        <v>19.54</v>
      </c>
      <c r="N2813">
        <v>19.54</v>
      </c>
      <c r="O2813">
        <f>(sensor_data[[#This Row],[Energy Consumption]]-AVERAGE(sensor_data[Energy Consumption]))/_xlfn.STDEV.P(sensor_data[Energy Consumption])</f>
        <v>-2.1645661769702472E-2</v>
      </c>
      <c r="P2813" t="str">
        <f>IF(ABS(sensor_data[[#This Row],[z_zcore]])&gt;3, "Outlier", "Normal")</f>
        <v>Normal</v>
      </c>
      <c r="Q2813">
        <f>AVERAGEIF(sensor_data[Unit ID], sensor_data[[#This Row],[Unit ID]], sensor_data[EC])</f>
        <v>15.368947368421052</v>
      </c>
      <c r="R2813">
        <f>IF(ISBLANK(sensor_data[[#This Row],[EC]]), sensor_data[[#This Row],[average]], sensor_data[[#This Row],[EC]])</f>
        <v>19.54</v>
      </c>
      <c r="S2813" t="str">
        <f>IF(sensor_data[[#This Row],[Filled Energy Consumption]]&gt;AVERAGE(sensor_data[Filled Energy Consumption]), "High", "Low")</f>
        <v>High</v>
      </c>
      <c r="T2813" t="s">
        <v>336</v>
      </c>
      <c r="U2813" t="b">
        <v>1</v>
      </c>
      <c r="V2813">
        <v>15</v>
      </c>
      <c r="W2813">
        <v>1</v>
      </c>
      <c r="X2813" t="s">
        <v>14</v>
      </c>
    </row>
    <row r="2814" spans="1:24" x14ac:dyDescent="0.3">
      <c r="A2814" s="1">
        <v>45633.907951388886</v>
      </c>
      <c r="B2814" s="1" t="str">
        <f>TEXT(sensor_data[[#This Row],[Timestamp]], "MMMM")</f>
        <v>December</v>
      </c>
      <c r="C28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14" s="2">
        <f>MONTH(sensor_data[[#This Row],[Timestamp]])</f>
        <v>12</v>
      </c>
      <c r="E2814" s="2">
        <f>DAY(sensor_data[[#This Row],[Timestamp]])</f>
        <v>7</v>
      </c>
      <c r="F2814" t="s">
        <v>630</v>
      </c>
      <c r="H2814">
        <v>53.1</v>
      </c>
      <c r="I2814">
        <v>33</v>
      </c>
      <c r="J2814" t="b">
        <v>1</v>
      </c>
      <c r="K2814">
        <v>4.5</v>
      </c>
      <c r="L2814" t="str">
        <f>IF(sensor_data[[#This Row],[HVAC Setting]]&lt;=2, "Low", IF(sensor_data[[#This Row],[HVAC Setting]]=3, "Normal", "High"))</f>
        <v>High</v>
      </c>
      <c r="M2814">
        <v>27.41</v>
      </c>
      <c r="N2814">
        <v>27.41</v>
      </c>
      <c r="O2814">
        <f>(sensor_data[[#This Row],[Energy Consumption]]-AVERAGE(sensor_data[Energy Consumption]))/_xlfn.STDEV.P(sensor_data[Energy Consumption])</f>
        <v>6.9869200996284089E-2</v>
      </c>
      <c r="P2814" t="str">
        <f>IF(ABS(sensor_data[[#This Row],[z_zcore]])&gt;3, "Outlier", "Normal")</f>
        <v>Normal</v>
      </c>
      <c r="Q2814">
        <f>AVERAGEIF(sensor_data[Unit ID], sensor_data[[#This Row],[Unit ID]], sensor_data[EC])</f>
        <v>15.368947368421052</v>
      </c>
      <c r="R2814">
        <f>IF(ISBLANK(sensor_data[[#This Row],[EC]]), sensor_data[[#This Row],[average]], sensor_data[[#This Row],[EC]])</f>
        <v>27.41</v>
      </c>
      <c r="S2814" t="str">
        <f>IF(sensor_data[[#This Row],[Filled Energy Consumption]]&gt;AVERAGE(sensor_data[Filled Energy Consumption]), "High", "Low")</f>
        <v>High</v>
      </c>
      <c r="T2814" t="s">
        <v>263</v>
      </c>
      <c r="U2814" t="b">
        <v>1</v>
      </c>
      <c r="V2814">
        <v>20</v>
      </c>
      <c r="W2814">
        <v>1</v>
      </c>
      <c r="X2814" t="s">
        <v>17</v>
      </c>
    </row>
    <row r="2815" spans="1:24" x14ac:dyDescent="0.3">
      <c r="A2815" s="1">
        <v>45609.360567129632</v>
      </c>
      <c r="B2815" s="1" t="str">
        <f>TEXT(sensor_data[[#This Row],[Timestamp]], "MMMM")</f>
        <v>November</v>
      </c>
      <c r="C28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15" s="2">
        <f>MONTH(sensor_data[[#This Row],[Timestamp]])</f>
        <v>11</v>
      </c>
      <c r="E2815" s="2">
        <f>DAY(sensor_data[[#This Row],[Timestamp]])</f>
        <v>13</v>
      </c>
      <c r="F2815" t="s">
        <v>630</v>
      </c>
      <c r="H2815">
        <v>75.099999999999994</v>
      </c>
      <c r="I2815">
        <v>34.9</v>
      </c>
      <c r="J2815" t="b">
        <v>0</v>
      </c>
      <c r="K2815">
        <v>1</v>
      </c>
      <c r="L2815" t="str">
        <f>IF(sensor_data[[#This Row],[HVAC Setting]]&lt;=2, "Low", IF(sensor_data[[#This Row],[HVAC Setting]]=3, "Normal", "High"))</f>
        <v>Low</v>
      </c>
      <c r="M2815">
        <v>5</v>
      </c>
      <c r="N2815">
        <v>5</v>
      </c>
      <c r="O2815">
        <f>(sensor_data[[#This Row],[Energy Consumption]]-AVERAGE(sensor_data[Energy Consumption]))/_xlfn.STDEV.P(sensor_data[Energy Consumption])</f>
        <v>-0.19072140568551499</v>
      </c>
      <c r="P2815" t="str">
        <f>IF(ABS(sensor_data[[#This Row],[z_zcore]])&gt;3, "Outlier", "Normal")</f>
        <v>Normal</v>
      </c>
      <c r="Q2815">
        <f>AVERAGEIF(sensor_data[Unit ID], sensor_data[[#This Row],[Unit ID]], sensor_data[EC])</f>
        <v>15.368947368421052</v>
      </c>
      <c r="R2815">
        <f>IF(ISBLANK(sensor_data[[#This Row],[EC]]), sensor_data[[#This Row],[average]], sensor_data[[#This Row],[EC]])</f>
        <v>5</v>
      </c>
      <c r="S2815" t="str">
        <f>IF(sensor_data[[#This Row],[Filled Energy Consumption]]&gt;AVERAGE(sensor_data[Filled Energy Consumption]), "High", "Low")</f>
        <v>Low</v>
      </c>
      <c r="T2815" t="s">
        <v>338</v>
      </c>
      <c r="U2815" t="b">
        <v>0</v>
      </c>
      <c r="V2815">
        <v>11</v>
      </c>
      <c r="W2815">
        <v>0</v>
      </c>
      <c r="X2815" t="s">
        <v>14</v>
      </c>
    </row>
    <row r="2816" spans="1:24" x14ac:dyDescent="0.3">
      <c r="A2816" s="1">
        <v>45369.080509259256</v>
      </c>
      <c r="B2816" s="1" t="str">
        <f>TEXT(sensor_data[[#This Row],[Timestamp]], "MMMM")</f>
        <v>March</v>
      </c>
      <c r="C28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16" s="2">
        <f>MONTH(sensor_data[[#This Row],[Timestamp]])</f>
        <v>3</v>
      </c>
      <c r="E2816" s="2">
        <f>DAY(sensor_data[[#This Row],[Timestamp]])</f>
        <v>18</v>
      </c>
      <c r="F2816" t="s">
        <v>630</v>
      </c>
      <c r="H2816">
        <v>60.3</v>
      </c>
      <c r="I2816">
        <v>31.1</v>
      </c>
      <c r="J2816" t="b">
        <v>1</v>
      </c>
      <c r="K2816">
        <v>1</v>
      </c>
      <c r="L2816" t="str">
        <f>IF(sensor_data[[#This Row],[HVAC Setting]]&lt;=2, "Low", IF(sensor_data[[#This Row],[HVAC Setting]]=3, "Normal", "High"))</f>
        <v>Low</v>
      </c>
      <c r="M2816">
        <v>7.66</v>
      </c>
      <c r="N2816">
        <v>7.66</v>
      </c>
      <c r="O2816">
        <f>(sensor_data[[#This Row],[Energy Consumption]]-AVERAGE(sensor_data[Energy Consumption]))/_xlfn.STDEV.P(sensor_data[Energy Consumption])</f>
        <v>-0.15979007976969234</v>
      </c>
      <c r="P2816" t="str">
        <f>IF(ABS(sensor_data[[#This Row],[z_zcore]])&gt;3, "Outlier", "Normal")</f>
        <v>Normal</v>
      </c>
      <c r="Q2816">
        <f>AVERAGEIF(sensor_data[Unit ID], sensor_data[[#This Row],[Unit ID]], sensor_data[EC])</f>
        <v>15.368947368421052</v>
      </c>
      <c r="R2816">
        <f>IF(ISBLANK(sensor_data[[#This Row],[EC]]), sensor_data[[#This Row],[average]], sensor_data[[#This Row],[EC]])</f>
        <v>7.66</v>
      </c>
      <c r="S2816" t="str">
        <f>IF(sensor_data[[#This Row],[Filled Energy Consumption]]&gt;AVERAGE(sensor_data[Filled Energy Consumption]), "High", "Low")</f>
        <v>Low</v>
      </c>
      <c r="T2816" t="s">
        <v>347</v>
      </c>
      <c r="U2816" t="b">
        <v>1</v>
      </c>
      <c r="V2816">
        <v>16</v>
      </c>
      <c r="W2816">
        <v>1</v>
      </c>
      <c r="X2816" t="s">
        <v>14</v>
      </c>
    </row>
    <row r="2817" spans="1:24" x14ac:dyDescent="0.3">
      <c r="A2817" s="1">
        <v>45458.540659722225</v>
      </c>
      <c r="B2817" s="1" t="str">
        <f>TEXT(sensor_data[[#This Row],[Timestamp]], "MMMM")</f>
        <v>June</v>
      </c>
      <c r="C28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17" s="2">
        <f>MONTH(sensor_data[[#This Row],[Timestamp]])</f>
        <v>6</v>
      </c>
      <c r="E2817" s="2">
        <f>DAY(sensor_data[[#This Row],[Timestamp]])</f>
        <v>15</v>
      </c>
      <c r="F2817" t="s">
        <v>630</v>
      </c>
      <c r="H2817">
        <v>91.2</v>
      </c>
      <c r="I2817">
        <v>56.7</v>
      </c>
      <c r="J2817" t="b">
        <v>1</v>
      </c>
      <c r="K2817">
        <v>4.5</v>
      </c>
      <c r="L2817" t="str">
        <f>IF(sensor_data[[#This Row],[HVAC Setting]]&lt;=2, "Low", IF(sensor_data[[#This Row],[HVAC Setting]]=3, "Normal", "High"))</f>
        <v>High</v>
      </c>
      <c r="M2817">
        <v>28.69</v>
      </c>
      <c r="N2817">
        <v>28.69</v>
      </c>
      <c r="O2817">
        <f>(sensor_data[[#This Row],[Energy Consumption]]-AVERAGE(sensor_data[Energy Consumption]))/_xlfn.STDEV.P(sensor_data[Energy Consumption])</f>
        <v>8.4753448053522071E-2</v>
      </c>
      <c r="P2817" t="str">
        <f>IF(ABS(sensor_data[[#This Row],[z_zcore]])&gt;3, "Outlier", "Normal")</f>
        <v>Normal</v>
      </c>
      <c r="Q2817">
        <f>AVERAGEIF(sensor_data[Unit ID], sensor_data[[#This Row],[Unit ID]], sensor_data[EC])</f>
        <v>15.368947368421052</v>
      </c>
      <c r="R2817">
        <f>IF(ISBLANK(sensor_data[[#This Row],[EC]]), sensor_data[[#This Row],[average]], sensor_data[[#This Row],[EC]])</f>
        <v>28.69</v>
      </c>
      <c r="S2817" t="str">
        <f>IF(sensor_data[[#This Row],[Filled Energy Consumption]]&gt;AVERAGE(sensor_data[Filled Energy Consumption]), "High", "Low")</f>
        <v>High</v>
      </c>
      <c r="T2817" t="s">
        <v>469</v>
      </c>
      <c r="U2817" t="b">
        <v>1</v>
      </c>
      <c r="V2817">
        <v>3</v>
      </c>
      <c r="W2817">
        <v>1</v>
      </c>
      <c r="X2817" t="s">
        <v>19</v>
      </c>
    </row>
    <row r="2818" spans="1:24" x14ac:dyDescent="0.3">
      <c r="A2818" s="1">
        <v>45406.559942129628</v>
      </c>
      <c r="B2818" s="1" t="str">
        <f>TEXT(sensor_data[[#This Row],[Timestamp]], "MMMM")</f>
        <v>April</v>
      </c>
      <c r="C28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18" s="2">
        <f>MONTH(sensor_data[[#This Row],[Timestamp]])</f>
        <v>4</v>
      </c>
      <c r="E2818" s="2">
        <f>DAY(sensor_data[[#This Row],[Timestamp]])</f>
        <v>24</v>
      </c>
      <c r="F2818" t="s">
        <v>630</v>
      </c>
      <c r="H2818">
        <v>65.7</v>
      </c>
      <c r="I2818">
        <v>58.6</v>
      </c>
      <c r="J2818" t="b">
        <v>0</v>
      </c>
      <c r="K2818">
        <v>2</v>
      </c>
      <c r="L2818" t="str">
        <f>IF(sensor_data[[#This Row],[HVAC Setting]]&lt;=2, "Low", IF(sensor_data[[#This Row],[HVAC Setting]]=3, "Normal", "High"))</f>
        <v>Low</v>
      </c>
      <c r="M2818">
        <v>10</v>
      </c>
      <c r="N2818">
        <v>10</v>
      </c>
      <c r="O2818">
        <f>(sensor_data[[#This Row],[Energy Consumption]]-AVERAGE(sensor_data[Energy Consumption]))/_xlfn.STDEV.P(sensor_data[Energy Consumption])</f>
        <v>-0.13257981561817916</v>
      </c>
      <c r="P2818" t="str">
        <f>IF(ABS(sensor_data[[#This Row],[z_zcore]])&gt;3, "Outlier", "Normal")</f>
        <v>Normal</v>
      </c>
      <c r="Q2818">
        <f>AVERAGEIF(sensor_data[Unit ID], sensor_data[[#This Row],[Unit ID]], sensor_data[EC])</f>
        <v>15.368947368421052</v>
      </c>
      <c r="R2818">
        <f>IF(ISBLANK(sensor_data[[#This Row],[EC]]), sensor_data[[#This Row],[average]], sensor_data[[#This Row],[EC]])</f>
        <v>10</v>
      </c>
      <c r="S2818" t="str">
        <f>IF(sensor_data[[#This Row],[Filled Energy Consumption]]&gt;AVERAGE(sensor_data[Filled Energy Consumption]), "High", "Low")</f>
        <v>Low</v>
      </c>
      <c r="T2818" t="s">
        <v>197</v>
      </c>
      <c r="U2818" t="b">
        <v>0</v>
      </c>
      <c r="V2818">
        <v>8</v>
      </c>
      <c r="W2818">
        <v>0</v>
      </c>
      <c r="X2818" t="s">
        <v>19</v>
      </c>
    </row>
    <row r="2819" spans="1:24" x14ac:dyDescent="0.3">
      <c r="A2819" s="1">
        <v>45489.086064814815</v>
      </c>
      <c r="B2819" s="1" t="str">
        <f>TEXT(sensor_data[[#This Row],[Timestamp]], "MMMM")</f>
        <v>July</v>
      </c>
      <c r="C28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19" s="2">
        <f>MONTH(sensor_data[[#This Row],[Timestamp]])</f>
        <v>7</v>
      </c>
      <c r="E2819" s="2">
        <f>DAY(sensor_data[[#This Row],[Timestamp]])</f>
        <v>16</v>
      </c>
      <c r="F2819" t="s">
        <v>630</v>
      </c>
      <c r="H2819">
        <v>90.2</v>
      </c>
      <c r="I2819">
        <v>51.4</v>
      </c>
      <c r="J2819" t="b">
        <v>1</v>
      </c>
      <c r="K2819">
        <v>4</v>
      </c>
      <c r="L2819" t="str">
        <f>IF(sensor_data[[#This Row],[HVAC Setting]]&lt;=2, "Low", IF(sensor_data[[#This Row],[HVAC Setting]]=3, "Normal", "High"))</f>
        <v>High</v>
      </c>
      <c r="O2819">
        <f>(sensor_data[[#This Row],[Energy Consumption]]-AVERAGE(sensor_data[Energy Consumption]))/_xlfn.STDEV.P(sensor_data[Energy Consumption])</f>
        <v>-0.24886299575285079</v>
      </c>
      <c r="P2819" t="str">
        <f>IF(ABS(sensor_data[[#This Row],[z_zcore]])&gt;3, "Outlier", "Normal")</f>
        <v>Normal</v>
      </c>
      <c r="Q2819">
        <f>AVERAGEIF(sensor_data[Unit ID], sensor_data[[#This Row],[Unit ID]], sensor_data[EC])</f>
        <v>15.368947368421052</v>
      </c>
      <c r="R2819">
        <f>IF(ISBLANK(sensor_data[[#This Row],[EC]]), sensor_data[[#This Row],[average]], sensor_data[[#This Row],[EC]])</f>
        <v>15.368947368421052</v>
      </c>
      <c r="S2819" t="str">
        <f>IF(sensor_data[[#This Row],[Filled Energy Consumption]]&gt;AVERAGE(sensor_data[Filled Energy Consumption]), "High", "Low")</f>
        <v>Low</v>
      </c>
      <c r="T2819" t="s">
        <v>450</v>
      </c>
      <c r="U2819" t="b">
        <v>1</v>
      </c>
      <c r="V2819">
        <v>23</v>
      </c>
      <c r="W2819">
        <v>1</v>
      </c>
      <c r="X2819" t="s">
        <v>19</v>
      </c>
    </row>
    <row r="2820" spans="1:24" x14ac:dyDescent="0.3">
      <c r="A2820" s="1">
        <v>45384.199212962965</v>
      </c>
      <c r="B2820" s="1" t="str">
        <f>TEXT(sensor_data[[#This Row],[Timestamp]], "MMMM")</f>
        <v>April</v>
      </c>
      <c r="C28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20" s="2">
        <f>MONTH(sensor_data[[#This Row],[Timestamp]])</f>
        <v>4</v>
      </c>
      <c r="E2820" s="2">
        <f>DAY(sensor_data[[#This Row],[Timestamp]])</f>
        <v>2</v>
      </c>
      <c r="F2820" t="s">
        <v>630</v>
      </c>
      <c r="H2820">
        <v>75.2</v>
      </c>
      <c r="I2820">
        <v>53.8</v>
      </c>
      <c r="J2820" t="b">
        <v>0</v>
      </c>
      <c r="K2820">
        <v>1</v>
      </c>
      <c r="L2820" t="str">
        <f>IF(sensor_data[[#This Row],[HVAC Setting]]&lt;=2, "Low", IF(sensor_data[[#This Row],[HVAC Setting]]=3, "Normal", "High"))</f>
        <v>Low</v>
      </c>
      <c r="M2820">
        <v>5</v>
      </c>
      <c r="N2820">
        <v>5</v>
      </c>
      <c r="O2820">
        <f>(sensor_data[[#This Row],[Energy Consumption]]-AVERAGE(sensor_data[Energy Consumption]))/_xlfn.STDEV.P(sensor_data[Energy Consumption])</f>
        <v>-0.19072140568551499</v>
      </c>
      <c r="P2820" t="str">
        <f>IF(ABS(sensor_data[[#This Row],[z_zcore]])&gt;3, "Outlier", "Normal")</f>
        <v>Normal</v>
      </c>
      <c r="Q2820">
        <f>AVERAGEIF(sensor_data[Unit ID], sensor_data[[#This Row],[Unit ID]], sensor_data[EC])</f>
        <v>15.368947368421052</v>
      </c>
      <c r="R2820">
        <f>IF(ISBLANK(sensor_data[[#This Row],[EC]]), sensor_data[[#This Row],[average]], sensor_data[[#This Row],[EC]])</f>
        <v>5</v>
      </c>
      <c r="S2820" t="str">
        <f>IF(sensor_data[[#This Row],[Filled Energy Consumption]]&gt;AVERAGE(sensor_data[Filled Energy Consumption]), "High", "Low")</f>
        <v>Low</v>
      </c>
      <c r="T2820" t="s">
        <v>519</v>
      </c>
      <c r="U2820" t="b">
        <v>0</v>
      </c>
      <c r="V2820">
        <v>22</v>
      </c>
      <c r="W2820">
        <v>1</v>
      </c>
      <c r="X2820" t="s">
        <v>19</v>
      </c>
    </row>
    <row r="2821" spans="1:24" x14ac:dyDescent="0.3">
      <c r="A2821" s="1">
        <v>45439.663124999999</v>
      </c>
      <c r="B2821" s="1" t="str">
        <f>TEXT(sensor_data[[#This Row],[Timestamp]], "MMMM")</f>
        <v>May</v>
      </c>
      <c r="C28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21" s="2">
        <f>MONTH(sensor_data[[#This Row],[Timestamp]])</f>
        <v>5</v>
      </c>
      <c r="E2821" s="2">
        <f>DAY(sensor_data[[#This Row],[Timestamp]])</f>
        <v>27</v>
      </c>
      <c r="F2821" t="s">
        <v>630</v>
      </c>
      <c r="H2821">
        <v>81.900000000000006</v>
      </c>
      <c r="I2821">
        <v>59.2</v>
      </c>
      <c r="J2821" t="b">
        <v>1</v>
      </c>
      <c r="K2821">
        <v>4</v>
      </c>
      <c r="L2821" t="str">
        <f>IF(sensor_data[[#This Row],[HVAC Setting]]&lt;=2, "Low", IF(sensor_data[[#This Row],[HVAC Setting]]=3, "Normal", "High"))</f>
        <v>High</v>
      </c>
      <c r="M2821">
        <v>23.22</v>
      </c>
      <c r="N2821">
        <v>23.22</v>
      </c>
      <c r="O2821">
        <f>(sensor_data[[#This Row],[Energy Consumption]]-AVERAGE(sensor_data[Energy Consumption]))/_xlfn.STDEV.P(sensor_data[Energy Consumption])</f>
        <v>2.1146548519856676E-2</v>
      </c>
      <c r="P2821" t="str">
        <f>IF(ABS(sensor_data[[#This Row],[z_zcore]])&gt;3, "Outlier", "Normal")</f>
        <v>Normal</v>
      </c>
      <c r="Q2821">
        <f>AVERAGEIF(sensor_data[Unit ID], sensor_data[[#This Row],[Unit ID]], sensor_data[EC])</f>
        <v>15.368947368421052</v>
      </c>
      <c r="R2821">
        <f>IF(ISBLANK(sensor_data[[#This Row],[EC]]), sensor_data[[#This Row],[average]], sensor_data[[#This Row],[EC]])</f>
        <v>23.22</v>
      </c>
      <c r="S2821" t="str">
        <f>IF(sensor_data[[#This Row],[Filled Energy Consumption]]&gt;AVERAGE(sensor_data[Filled Energy Consumption]), "High", "Low")</f>
        <v>High</v>
      </c>
      <c r="T2821" t="s">
        <v>140</v>
      </c>
      <c r="U2821" t="b">
        <v>1</v>
      </c>
      <c r="V2821">
        <v>19</v>
      </c>
      <c r="W2821">
        <v>0</v>
      </c>
      <c r="X2821" t="s">
        <v>14</v>
      </c>
    </row>
    <row r="2822" spans="1:24" x14ac:dyDescent="0.3">
      <c r="A2822" s="1">
        <v>45550.368414351855</v>
      </c>
      <c r="B2822" s="1" t="str">
        <f>TEXT(sensor_data[[#This Row],[Timestamp]], "MMMM")</f>
        <v>September</v>
      </c>
      <c r="C28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22" s="2">
        <f>MONTH(sensor_data[[#This Row],[Timestamp]])</f>
        <v>9</v>
      </c>
      <c r="E2822" s="2">
        <f>DAY(sensor_data[[#This Row],[Timestamp]])</f>
        <v>15</v>
      </c>
      <c r="F2822" t="s">
        <v>631</v>
      </c>
      <c r="H2822">
        <v>71.400000000000006</v>
      </c>
      <c r="I2822">
        <v>58.4</v>
      </c>
      <c r="J2822" t="b">
        <v>1</v>
      </c>
      <c r="K2822">
        <v>2.5</v>
      </c>
      <c r="L2822" t="str">
        <f>IF(sensor_data[[#This Row],[HVAC Setting]]&lt;=2, "Low", IF(sensor_data[[#This Row],[HVAC Setting]]=3, "Normal", "High"))</f>
        <v>High</v>
      </c>
      <c r="M2822">
        <v>15.41</v>
      </c>
      <c r="N2822">
        <v>15.41</v>
      </c>
      <c r="O2822">
        <f>(sensor_data[[#This Row],[Energy Consumption]]-AVERAGE(sensor_data[Energy Consumption]))/_xlfn.STDEV.P(sensor_data[Energy Consumption])</f>
        <v>-6.9670615165321831E-2</v>
      </c>
      <c r="P2822" t="str">
        <f>IF(ABS(sensor_data[[#This Row],[z_zcore]])&gt;3, "Outlier", "Normal")</f>
        <v>Normal</v>
      </c>
      <c r="Q2822">
        <f>AVERAGEIF(sensor_data[Unit ID], sensor_data[[#This Row],[Unit ID]], sensor_data[EC])</f>
        <v>18.916562500000001</v>
      </c>
      <c r="R2822">
        <f>IF(ISBLANK(sensor_data[[#This Row],[EC]]), sensor_data[[#This Row],[average]], sensor_data[[#This Row],[EC]])</f>
        <v>15.41</v>
      </c>
      <c r="S2822" t="str">
        <f>IF(sensor_data[[#This Row],[Filled Energy Consumption]]&gt;AVERAGE(sensor_data[Filled Energy Consumption]), "High", "Low")</f>
        <v>Low</v>
      </c>
      <c r="T2822" t="s">
        <v>223</v>
      </c>
      <c r="U2822" t="b">
        <v>1</v>
      </c>
      <c r="V2822">
        <v>24</v>
      </c>
      <c r="W2822">
        <v>1</v>
      </c>
      <c r="X2822" t="s">
        <v>19</v>
      </c>
    </row>
    <row r="2823" spans="1:24" x14ac:dyDescent="0.3">
      <c r="A2823" s="1">
        <v>45351.46435185185</v>
      </c>
      <c r="B2823" s="1" t="str">
        <f>TEXT(sensor_data[[#This Row],[Timestamp]], "MMMM")</f>
        <v>February</v>
      </c>
      <c r="C28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23" s="2">
        <f>MONTH(sensor_data[[#This Row],[Timestamp]])</f>
        <v>2</v>
      </c>
      <c r="E2823" s="2">
        <f>DAY(sensor_data[[#This Row],[Timestamp]])</f>
        <v>29</v>
      </c>
      <c r="F2823" t="s">
        <v>631</v>
      </c>
      <c r="H2823">
        <v>52.2</v>
      </c>
      <c r="I2823">
        <v>35.1</v>
      </c>
      <c r="J2823" t="b">
        <v>0</v>
      </c>
      <c r="K2823">
        <v>2</v>
      </c>
      <c r="L2823" t="str">
        <f>IF(sensor_data[[#This Row],[HVAC Setting]]&lt;=2, "Low", IF(sensor_data[[#This Row],[HVAC Setting]]=3, "Normal", "High"))</f>
        <v>Low</v>
      </c>
      <c r="O2823">
        <f>(sensor_data[[#This Row],[Energy Consumption]]-AVERAGE(sensor_data[Energy Consumption]))/_xlfn.STDEV.P(sensor_data[Energy Consumption])</f>
        <v>-0.24886299575285079</v>
      </c>
      <c r="P2823" t="str">
        <f>IF(ABS(sensor_data[[#This Row],[z_zcore]])&gt;3, "Outlier", "Normal")</f>
        <v>Normal</v>
      </c>
      <c r="Q2823">
        <f>AVERAGEIF(sensor_data[Unit ID], sensor_data[[#This Row],[Unit ID]], sensor_data[EC])</f>
        <v>18.916562500000001</v>
      </c>
      <c r="R2823">
        <f>IF(ISBLANK(sensor_data[[#This Row],[EC]]), sensor_data[[#This Row],[average]], sensor_data[[#This Row],[EC]])</f>
        <v>18.916562500000001</v>
      </c>
      <c r="S2823" t="str">
        <f>IF(sensor_data[[#This Row],[Filled Energy Consumption]]&gt;AVERAGE(sensor_data[Filled Energy Consumption]), "High", "Low")</f>
        <v>High</v>
      </c>
      <c r="T2823" t="s">
        <v>416</v>
      </c>
      <c r="U2823" t="b">
        <v>0</v>
      </c>
      <c r="V2823">
        <v>10</v>
      </c>
      <c r="W2823">
        <v>0</v>
      </c>
      <c r="X2823" t="s">
        <v>14</v>
      </c>
    </row>
    <row r="2824" spans="1:24" x14ac:dyDescent="0.3">
      <c r="A2824" s="1">
        <v>45358.812881944446</v>
      </c>
      <c r="B2824" s="1" t="str">
        <f>TEXT(sensor_data[[#This Row],[Timestamp]], "MMMM")</f>
        <v>March</v>
      </c>
      <c r="C28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24" s="2">
        <f>MONTH(sensor_data[[#This Row],[Timestamp]])</f>
        <v>3</v>
      </c>
      <c r="E2824" s="2">
        <f>DAY(sensor_data[[#This Row],[Timestamp]])</f>
        <v>7</v>
      </c>
      <c r="F2824" t="s">
        <v>631</v>
      </c>
      <c r="H2824">
        <v>81.5</v>
      </c>
      <c r="I2824">
        <v>57.3</v>
      </c>
      <c r="J2824" t="b">
        <v>1</v>
      </c>
      <c r="K2824">
        <v>4</v>
      </c>
      <c r="L2824" t="str">
        <f>IF(sensor_data[[#This Row],[HVAC Setting]]&lt;=2, "Low", IF(sensor_data[[#This Row],[HVAC Setting]]=3, "Normal", "High"))</f>
        <v>High</v>
      </c>
      <c r="M2824">
        <v>25.25</v>
      </c>
      <c r="N2824">
        <v>25.25</v>
      </c>
      <c r="O2824">
        <f>(sensor_data[[#This Row],[Energy Consumption]]-AVERAGE(sensor_data[Energy Consumption]))/_xlfn.STDEV.P(sensor_data[Energy Consumption])</f>
        <v>4.4752034087195025E-2</v>
      </c>
      <c r="P2824" t="str">
        <f>IF(ABS(sensor_data[[#This Row],[z_zcore]])&gt;3, "Outlier", "Normal")</f>
        <v>Normal</v>
      </c>
      <c r="Q2824">
        <f>AVERAGEIF(sensor_data[Unit ID], sensor_data[[#This Row],[Unit ID]], sensor_data[EC])</f>
        <v>18.916562500000001</v>
      </c>
      <c r="R2824">
        <f>IF(ISBLANK(sensor_data[[#This Row],[EC]]), sensor_data[[#This Row],[average]], sensor_data[[#This Row],[EC]])</f>
        <v>25.25</v>
      </c>
      <c r="S2824" t="str">
        <f>IF(sensor_data[[#This Row],[Filled Energy Consumption]]&gt;AVERAGE(sensor_data[Filled Energy Consumption]), "High", "Low")</f>
        <v>High</v>
      </c>
      <c r="T2824" t="s">
        <v>471</v>
      </c>
      <c r="U2824" t="b">
        <v>1</v>
      </c>
      <c r="V2824">
        <v>22</v>
      </c>
      <c r="W2824">
        <v>1</v>
      </c>
      <c r="X2824" t="s">
        <v>17</v>
      </c>
    </row>
    <row r="2825" spans="1:24" x14ac:dyDescent="0.3">
      <c r="A2825" s="1">
        <v>45637.823009259257</v>
      </c>
      <c r="B2825" s="1" t="str">
        <f>TEXT(sensor_data[[#This Row],[Timestamp]], "MMMM")</f>
        <v>December</v>
      </c>
      <c r="C28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25" s="2">
        <f>MONTH(sensor_data[[#This Row],[Timestamp]])</f>
        <v>12</v>
      </c>
      <c r="E2825" s="2">
        <f>DAY(sensor_data[[#This Row],[Timestamp]])</f>
        <v>11</v>
      </c>
      <c r="F2825" t="s">
        <v>631</v>
      </c>
      <c r="H2825">
        <v>53.7</v>
      </c>
      <c r="I2825">
        <v>28.7</v>
      </c>
      <c r="J2825" t="b">
        <v>1</v>
      </c>
      <c r="K2825">
        <v>4</v>
      </c>
      <c r="L2825" t="str">
        <f>IF(sensor_data[[#This Row],[HVAC Setting]]&lt;=2, "Low", IF(sensor_data[[#This Row],[HVAC Setting]]=3, "Normal", "High"))</f>
        <v>High</v>
      </c>
      <c r="M2825">
        <v>24.97</v>
      </c>
      <c r="N2825">
        <v>24.97</v>
      </c>
      <c r="O2825">
        <f>(sensor_data[[#This Row],[Energy Consumption]]-AVERAGE(sensor_data[Energy Consumption]))/_xlfn.STDEV.P(sensor_data[Energy Consumption])</f>
        <v>4.1496105043424207E-2</v>
      </c>
      <c r="P2825" t="str">
        <f>IF(ABS(sensor_data[[#This Row],[z_zcore]])&gt;3, "Outlier", "Normal")</f>
        <v>Normal</v>
      </c>
      <c r="Q2825">
        <f>AVERAGEIF(sensor_data[Unit ID], sensor_data[[#This Row],[Unit ID]], sensor_data[EC])</f>
        <v>18.916562500000001</v>
      </c>
      <c r="R2825">
        <f>IF(ISBLANK(sensor_data[[#This Row],[EC]]), sensor_data[[#This Row],[average]], sensor_data[[#This Row],[EC]])</f>
        <v>24.97</v>
      </c>
      <c r="S2825" t="str">
        <f>IF(sensor_data[[#This Row],[Filled Energy Consumption]]&gt;AVERAGE(sensor_data[Filled Energy Consumption]), "High", "Low")</f>
        <v>High</v>
      </c>
      <c r="T2825" t="s">
        <v>29</v>
      </c>
      <c r="U2825" t="b">
        <v>1</v>
      </c>
      <c r="V2825">
        <v>7</v>
      </c>
      <c r="W2825">
        <v>1</v>
      </c>
      <c r="X2825" t="s">
        <v>14</v>
      </c>
    </row>
    <row r="2826" spans="1:24" x14ac:dyDescent="0.3">
      <c r="A2826" s="1">
        <v>45654.87158564815</v>
      </c>
      <c r="B2826" s="1" t="str">
        <f>TEXT(sensor_data[[#This Row],[Timestamp]], "MMMM")</f>
        <v>December</v>
      </c>
      <c r="C28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26" s="2">
        <f>MONTH(sensor_data[[#This Row],[Timestamp]])</f>
        <v>12</v>
      </c>
      <c r="E2826" s="2">
        <f>DAY(sensor_data[[#This Row],[Timestamp]])</f>
        <v>28</v>
      </c>
      <c r="F2826" t="s">
        <v>631</v>
      </c>
      <c r="H2826">
        <v>43.1</v>
      </c>
      <c r="I2826">
        <v>25.6</v>
      </c>
      <c r="J2826" t="b">
        <v>1</v>
      </c>
      <c r="K2826">
        <v>4.5</v>
      </c>
      <c r="L2826" t="str">
        <f>IF(sensor_data[[#This Row],[HVAC Setting]]&lt;=2, "Low", IF(sensor_data[[#This Row],[HVAC Setting]]=3, "Normal", "High"))</f>
        <v>High</v>
      </c>
      <c r="M2826">
        <v>32.08</v>
      </c>
      <c r="N2826">
        <v>32.08</v>
      </c>
      <c r="O2826">
        <f>(sensor_data[[#This Row],[Energy Consumption]]-AVERAGE(sensor_data[Energy Consumption]))/_xlfn.STDEV.P(sensor_data[Energy Consumption])</f>
        <v>0.12417344611917572</v>
      </c>
      <c r="P2826" t="str">
        <f>IF(ABS(sensor_data[[#This Row],[z_zcore]])&gt;3, "Outlier", "Normal")</f>
        <v>Normal</v>
      </c>
      <c r="Q2826">
        <f>AVERAGEIF(sensor_data[Unit ID], sensor_data[[#This Row],[Unit ID]], sensor_data[EC])</f>
        <v>18.916562500000001</v>
      </c>
      <c r="R2826">
        <f>IF(ISBLANK(sensor_data[[#This Row],[EC]]), sensor_data[[#This Row],[average]], sensor_data[[#This Row],[EC]])</f>
        <v>32.08</v>
      </c>
      <c r="S2826" t="str">
        <f>IF(sensor_data[[#This Row],[Filled Energy Consumption]]&gt;AVERAGE(sensor_data[Filled Energy Consumption]), "High", "Low")</f>
        <v>High</v>
      </c>
      <c r="T2826" t="s">
        <v>83</v>
      </c>
      <c r="U2826" t="b">
        <v>1</v>
      </c>
      <c r="V2826">
        <v>24</v>
      </c>
      <c r="W2826">
        <v>1</v>
      </c>
      <c r="X2826" t="s">
        <v>14</v>
      </c>
    </row>
    <row r="2827" spans="1:24" x14ac:dyDescent="0.3">
      <c r="A2827" s="1">
        <v>45452.193113425928</v>
      </c>
      <c r="B2827" s="1" t="str">
        <f>TEXT(sensor_data[[#This Row],[Timestamp]], "MMMM")</f>
        <v>June</v>
      </c>
      <c r="C28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27" s="2">
        <f>MONTH(sensor_data[[#This Row],[Timestamp]])</f>
        <v>6</v>
      </c>
      <c r="E2827" s="2">
        <f>DAY(sensor_data[[#This Row],[Timestamp]])</f>
        <v>9</v>
      </c>
      <c r="F2827" t="s">
        <v>631</v>
      </c>
      <c r="H2827">
        <v>81.900000000000006</v>
      </c>
      <c r="I2827">
        <v>64.5</v>
      </c>
      <c r="J2827" t="b">
        <v>1</v>
      </c>
      <c r="K2827">
        <v>2.5</v>
      </c>
      <c r="L2827" t="str">
        <f>IF(sensor_data[[#This Row],[HVAC Setting]]&lt;=2, "Low", IF(sensor_data[[#This Row],[HVAC Setting]]=3, "Normal", "High"))</f>
        <v>High</v>
      </c>
      <c r="M2827">
        <v>14.39</v>
      </c>
      <c r="N2827">
        <v>14.39</v>
      </c>
      <c r="O2827">
        <f>(sensor_data[[#This Row],[Energy Consumption]]-AVERAGE(sensor_data[Energy Consumption]))/_xlfn.STDEV.P(sensor_data[Energy Consumption])</f>
        <v>-8.1531499539058333E-2</v>
      </c>
      <c r="P2827" t="str">
        <f>IF(ABS(sensor_data[[#This Row],[z_zcore]])&gt;3, "Outlier", "Normal")</f>
        <v>Normal</v>
      </c>
      <c r="Q2827">
        <f>AVERAGEIF(sensor_data[Unit ID], sensor_data[[#This Row],[Unit ID]], sensor_data[EC])</f>
        <v>18.916562500000001</v>
      </c>
      <c r="R2827">
        <f>IF(ISBLANK(sensor_data[[#This Row],[EC]]), sensor_data[[#This Row],[average]], sensor_data[[#This Row],[EC]])</f>
        <v>14.39</v>
      </c>
      <c r="S2827" t="str">
        <f>IF(sensor_data[[#This Row],[Filled Energy Consumption]]&gt;AVERAGE(sensor_data[Filled Energy Consumption]), "High", "Low")</f>
        <v>Low</v>
      </c>
      <c r="T2827" t="s">
        <v>158</v>
      </c>
      <c r="U2827" t="b">
        <v>1</v>
      </c>
      <c r="V2827">
        <v>8</v>
      </c>
      <c r="W2827">
        <v>0</v>
      </c>
      <c r="X2827" t="s">
        <v>17</v>
      </c>
    </row>
    <row r="2828" spans="1:24" x14ac:dyDescent="0.3">
      <c r="A2828" s="1">
        <v>45447.392361111109</v>
      </c>
      <c r="B2828" s="1" t="str">
        <f>TEXT(sensor_data[[#This Row],[Timestamp]], "MMMM")</f>
        <v>June</v>
      </c>
      <c r="C28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28" s="2">
        <f>MONTH(sensor_data[[#This Row],[Timestamp]])</f>
        <v>6</v>
      </c>
      <c r="E2828" s="2">
        <f>DAY(sensor_data[[#This Row],[Timestamp]])</f>
        <v>4</v>
      </c>
      <c r="F2828" t="s">
        <v>631</v>
      </c>
      <c r="H2828">
        <v>82.7</v>
      </c>
      <c r="I2828">
        <v>62.4</v>
      </c>
      <c r="J2828" t="b">
        <v>1</v>
      </c>
      <c r="K2828">
        <v>3</v>
      </c>
      <c r="L2828" t="str">
        <f>IF(sensor_data[[#This Row],[HVAC Setting]]&lt;=2, "Low", IF(sensor_data[[#This Row],[HVAC Setting]]=3, "Normal", "High"))</f>
        <v>Normal</v>
      </c>
      <c r="M2828">
        <v>17.670000000000002</v>
      </c>
      <c r="N2828">
        <v>17.670000000000002</v>
      </c>
      <c r="O2828">
        <f>(sensor_data[[#This Row],[Energy Consumption]]-AVERAGE(sensor_data[Energy Consumption]))/_xlfn.STDEV.P(sensor_data[Energy Consumption])</f>
        <v>-4.3390616454886032E-2</v>
      </c>
      <c r="P2828" t="str">
        <f>IF(ABS(sensor_data[[#This Row],[z_zcore]])&gt;3, "Outlier", "Normal")</f>
        <v>Normal</v>
      </c>
      <c r="Q2828">
        <f>AVERAGEIF(sensor_data[Unit ID], sensor_data[[#This Row],[Unit ID]], sensor_data[EC])</f>
        <v>18.916562500000001</v>
      </c>
      <c r="R2828">
        <f>IF(ISBLANK(sensor_data[[#This Row],[EC]]), sensor_data[[#This Row],[average]], sensor_data[[#This Row],[EC]])</f>
        <v>17.670000000000002</v>
      </c>
      <c r="S2828" t="str">
        <f>IF(sensor_data[[#This Row],[Filled Energy Consumption]]&gt;AVERAGE(sensor_data[Filled Energy Consumption]), "High", "Low")</f>
        <v>Low</v>
      </c>
      <c r="T2828" t="s">
        <v>356</v>
      </c>
      <c r="U2828" t="b">
        <v>1</v>
      </c>
      <c r="V2828">
        <v>13</v>
      </c>
      <c r="W2828">
        <v>1</v>
      </c>
      <c r="X2828" t="s">
        <v>17</v>
      </c>
    </row>
    <row r="2829" spans="1:24" x14ac:dyDescent="0.3">
      <c r="A2829" s="1">
        <v>45518.639143518521</v>
      </c>
      <c r="B2829" s="1" t="str">
        <f>TEXT(sensor_data[[#This Row],[Timestamp]], "MMMM")</f>
        <v>August</v>
      </c>
      <c r="C28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29" s="2">
        <f>MONTH(sensor_data[[#This Row],[Timestamp]])</f>
        <v>8</v>
      </c>
      <c r="E2829" s="2">
        <f>DAY(sensor_data[[#This Row],[Timestamp]])</f>
        <v>14</v>
      </c>
      <c r="F2829" t="s">
        <v>631</v>
      </c>
      <c r="H2829">
        <v>92.9</v>
      </c>
      <c r="I2829">
        <v>49.7</v>
      </c>
      <c r="J2829" t="b">
        <v>1</v>
      </c>
      <c r="K2829">
        <v>5</v>
      </c>
      <c r="L2829" t="str">
        <f>IF(sensor_data[[#This Row],[HVAC Setting]]&lt;=2, "Low", IF(sensor_data[[#This Row],[HVAC Setting]]=3, "Normal", "High"))</f>
        <v>High</v>
      </c>
      <c r="M2829">
        <v>30.31</v>
      </c>
      <c r="N2829">
        <v>30.31</v>
      </c>
      <c r="O2829">
        <f>(sensor_data[[#This Row],[Energy Consumption]]-AVERAGE(sensor_data[Energy Consumption]))/_xlfn.STDEV.P(sensor_data[Energy Consumption])</f>
        <v>0.10359132323533884</v>
      </c>
      <c r="P2829" t="str">
        <f>IF(ABS(sensor_data[[#This Row],[z_zcore]])&gt;3, "Outlier", "Normal")</f>
        <v>Normal</v>
      </c>
      <c r="Q2829">
        <f>AVERAGEIF(sensor_data[Unit ID], sensor_data[[#This Row],[Unit ID]], sensor_data[EC])</f>
        <v>18.916562500000001</v>
      </c>
      <c r="R2829">
        <f>IF(ISBLANK(sensor_data[[#This Row],[EC]]), sensor_data[[#This Row],[average]], sensor_data[[#This Row],[EC]])</f>
        <v>30.31</v>
      </c>
      <c r="S2829" t="str">
        <f>IF(sensor_data[[#This Row],[Filled Energy Consumption]]&gt;AVERAGE(sensor_data[Filled Energy Consumption]), "High", "Low")</f>
        <v>High</v>
      </c>
      <c r="T2829" t="s">
        <v>65</v>
      </c>
      <c r="U2829" t="b">
        <v>1</v>
      </c>
      <c r="V2829">
        <v>11</v>
      </c>
      <c r="W2829">
        <v>0</v>
      </c>
      <c r="X2829" t="s">
        <v>19</v>
      </c>
    </row>
    <row r="2830" spans="1:24" x14ac:dyDescent="0.3">
      <c r="A2830" s="1">
        <v>45619.334374999999</v>
      </c>
      <c r="B2830" s="1" t="str">
        <f>TEXT(sensor_data[[#This Row],[Timestamp]], "MMMM")</f>
        <v>November</v>
      </c>
      <c r="C28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30" s="2">
        <f>MONTH(sensor_data[[#This Row],[Timestamp]])</f>
        <v>11</v>
      </c>
      <c r="E2830" s="2">
        <f>DAY(sensor_data[[#This Row],[Timestamp]])</f>
        <v>23</v>
      </c>
      <c r="F2830" t="s">
        <v>631</v>
      </c>
      <c r="H2830">
        <v>81</v>
      </c>
      <c r="I2830">
        <v>48.5</v>
      </c>
      <c r="J2830" t="b">
        <v>1</v>
      </c>
      <c r="K2830">
        <v>4.5</v>
      </c>
      <c r="L2830" t="str">
        <f>IF(sensor_data[[#This Row],[HVAC Setting]]&lt;=2, "Low", IF(sensor_data[[#This Row],[HVAC Setting]]=3, "Normal", "High"))</f>
        <v>High</v>
      </c>
      <c r="O2830">
        <f>(sensor_data[[#This Row],[Energy Consumption]]-AVERAGE(sensor_data[Energy Consumption]))/_xlfn.STDEV.P(sensor_data[Energy Consumption])</f>
        <v>-0.24886299575285079</v>
      </c>
      <c r="P2830" t="str">
        <f>IF(ABS(sensor_data[[#This Row],[z_zcore]])&gt;3, "Outlier", "Normal")</f>
        <v>Normal</v>
      </c>
      <c r="Q2830">
        <f>AVERAGEIF(sensor_data[Unit ID], sensor_data[[#This Row],[Unit ID]], sensor_data[EC])</f>
        <v>18.916562500000001</v>
      </c>
      <c r="R2830">
        <f>IF(ISBLANK(sensor_data[[#This Row],[EC]]), sensor_data[[#This Row],[average]], sensor_data[[#This Row],[EC]])</f>
        <v>18.916562500000001</v>
      </c>
      <c r="S2830" t="str">
        <f>IF(sensor_data[[#This Row],[Filled Energy Consumption]]&gt;AVERAGE(sensor_data[Filled Energy Consumption]), "High", "Low")</f>
        <v>High</v>
      </c>
      <c r="T2830" t="s">
        <v>375</v>
      </c>
      <c r="U2830" t="b">
        <v>1</v>
      </c>
      <c r="V2830">
        <v>15</v>
      </c>
      <c r="W2830">
        <v>0</v>
      </c>
      <c r="X2830" t="s">
        <v>17</v>
      </c>
    </row>
    <row r="2831" spans="1:24" x14ac:dyDescent="0.3">
      <c r="A2831" s="1">
        <v>45444.204930555556</v>
      </c>
      <c r="B2831" s="1" t="str">
        <f>TEXT(sensor_data[[#This Row],[Timestamp]], "MMMM")</f>
        <v>June</v>
      </c>
      <c r="C28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31" s="2">
        <f>MONTH(sensor_data[[#This Row],[Timestamp]])</f>
        <v>6</v>
      </c>
      <c r="E2831" s="2">
        <f>DAY(sensor_data[[#This Row],[Timestamp]])</f>
        <v>1</v>
      </c>
      <c r="F2831" t="s">
        <v>631</v>
      </c>
      <c r="H2831">
        <v>93.7</v>
      </c>
      <c r="I2831">
        <v>55.3</v>
      </c>
      <c r="J2831" t="b">
        <v>1</v>
      </c>
      <c r="K2831">
        <v>2.5</v>
      </c>
      <c r="L2831" t="str">
        <f>IF(sensor_data[[#This Row],[HVAC Setting]]&lt;=2, "Low", IF(sensor_data[[#This Row],[HVAC Setting]]=3, "Normal", "High"))</f>
        <v>High</v>
      </c>
      <c r="M2831">
        <v>17.649999999999999</v>
      </c>
      <c r="N2831">
        <v>17.649999999999999</v>
      </c>
      <c r="O2831">
        <f>(sensor_data[[#This Row],[Energy Consumption]]-AVERAGE(sensor_data[Energy Consumption]))/_xlfn.STDEV.P(sensor_data[Energy Consumption])</f>
        <v>-4.3623182815155412E-2</v>
      </c>
      <c r="P2831" t="str">
        <f>IF(ABS(sensor_data[[#This Row],[z_zcore]])&gt;3, "Outlier", "Normal")</f>
        <v>Normal</v>
      </c>
      <c r="Q2831">
        <f>AVERAGEIF(sensor_data[Unit ID], sensor_data[[#This Row],[Unit ID]], sensor_data[EC])</f>
        <v>18.916562500000001</v>
      </c>
      <c r="R2831">
        <f>IF(ISBLANK(sensor_data[[#This Row],[EC]]), sensor_data[[#This Row],[average]], sensor_data[[#This Row],[EC]])</f>
        <v>17.649999999999999</v>
      </c>
      <c r="S2831" t="str">
        <f>IF(sensor_data[[#This Row],[Filled Energy Consumption]]&gt;AVERAGE(sensor_data[Filled Energy Consumption]), "High", "Low")</f>
        <v>Low</v>
      </c>
      <c r="T2831" t="s">
        <v>71</v>
      </c>
      <c r="U2831" t="b">
        <v>1</v>
      </c>
      <c r="V2831">
        <v>14</v>
      </c>
      <c r="W2831">
        <v>0</v>
      </c>
      <c r="X2831" t="s">
        <v>14</v>
      </c>
    </row>
    <row r="2832" spans="1:24" x14ac:dyDescent="0.3">
      <c r="A2832" s="1">
        <v>45473.00681712963</v>
      </c>
      <c r="B2832" s="1" t="str">
        <f>TEXT(sensor_data[[#This Row],[Timestamp]], "MMMM")</f>
        <v>June</v>
      </c>
      <c r="C28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32" s="2">
        <f>MONTH(sensor_data[[#This Row],[Timestamp]])</f>
        <v>6</v>
      </c>
      <c r="E2832" s="2">
        <f>DAY(sensor_data[[#This Row],[Timestamp]])</f>
        <v>30</v>
      </c>
      <c r="F2832" t="s">
        <v>631</v>
      </c>
      <c r="H2832">
        <v>84</v>
      </c>
      <c r="I2832">
        <v>60.3</v>
      </c>
      <c r="J2832" t="b">
        <v>0</v>
      </c>
      <c r="K2832">
        <v>1.5</v>
      </c>
      <c r="L2832" t="str">
        <f>IF(sensor_data[[#This Row],[HVAC Setting]]&lt;=2, "Low", IF(sensor_data[[#This Row],[HVAC Setting]]=3, "Normal", "High"))</f>
        <v>Low</v>
      </c>
      <c r="O2832">
        <f>(sensor_data[[#This Row],[Energy Consumption]]-AVERAGE(sensor_data[Energy Consumption]))/_xlfn.STDEV.P(sensor_data[Energy Consumption])</f>
        <v>-0.24886299575285079</v>
      </c>
      <c r="P2832" t="str">
        <f>IF(ABS(sensor_data[[#This Row],[z_zcore]])&gt;3, "Outlier", "Normal")</f>
        <v>Normal</v>
      </c>
      <c r="Q2832">
        <f>AVERAGEIF(sensor_data[Unit ID], sensor_data[[#This Row],[Unit ID]], sensor_data[EC])</f>
        <v>18.916562500000001</v>
      </c>
      <c r="R2832">
        <f>IF(ISBLANK(sensor_data[[#This Row],[EC]]), sensor_data[[#This Row],[average]], sensor_data[[#This Row],[EC]])</f>
        <v>18.916562500000001</v>
      </c>
      <c r="S2832" t="str">
        <f>IF(sensor_data[[#This Row],[Filled Energy Consumption]]&gt;AVERAGE(sensor_data[Filled Energy Consumption]), "High", "Low")</f>
        <v>High</v>
      </c>
      <c r="T2832" t="s">
        <v>44</v>
      </c>
      <c r="U2832" t="b">
        <v>0</v>
      </c>
      <c r="V2832">
        <v>14</v>
      </c>
      <c r="W2832">
        <v>0</v>
      </c>
      <c r="X2832" t="s">
        <v>19</v>
      </c>
    </row>
    <row r="2833" spans="1:24" x14ac:dyDescent="0.3">
      <c r="A2833" s="1">
        <v>45348.452025462961</v>
      </c>
      <c r="B2833" s="1" t="str">
        <f>TEXT(sensor_data[[#This Row],[Timestamp]], "MMMM")</f>
        <v>February</v>
      </c>
      <c r="C28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33" s="2">
        <f>MONTH(sensor_data[[#This Row],[Timestamp]])</f>
        <v>2</v>
      </c>
      <c r="E2833" s="2">
        <f>DAY(sensor_data[[#This Row],[Timestamp]])</f>
        <v>26</v>
      </c>
      <c r="F2833" t="s">
        <v>631</v>
      </c>
      <c r="H2833">
        <v>54.9</v>
      </c>
      <c r="I2833">
        <v>27.8</v>
      </c>
      <c r="J2833" t="b">
        <v>1</v>
      </c>
      <c r="K2833">
        <v>4</v>
      </c>
      <c r="L2833" t="str">
        <f>IF(sensor_data[[#This Row],[HVAC Setting]]&lt;=2, "Low", IF(sensor_data[[#This Row],[HVAC Setting]]=3, "Normal", "High"))</f>
        <v>High</v>
      </c>
      <c r="M2833">
        <v>22.53</v>
      </c>
      <c r="N2833">
        <v>22.53</v>
      </c>
      <c r="O2833">
        <f>(sensor_data[[#This Row],[Energy Consumption]]-AVERAGE(sensor_data[Energy Consumption]))/_xlfn.STDEV.P(sensor_data[Energy Consumption])</f>
        <v>1.3123009090564361E-2</v>
      </c>
      <c r="P2833" t="str">
        <f>IF(ABS(sensor_data[[#This Row],[z_zcore]])&gt;3, "Outlier", "Normal")</f>
        <v>Normal</v>
      </c>
      <c r="Q2833">
        <f>AVERAGEIF(sensor_data[Unit ID], sensor_data[[#This Row],[Unit ID]], sensor_data[EC])</f>
        <v>18.916562500000001</v>
      </c>
      <c r="R2833">
        <f>IF(ISBLANK(sensor_data[[#This Row],[EC]]), sensor_data[[#This Row],[average]], sensor_data[[#This Row],[EC]])</f>
        <v>22.53</v>
      </c>
      <c r="S2833" t="str">
        <f>IF(sensor_data[[#This Row],[Filled Energy Consumption]]&gt;AVERAGE(sensor_data[Filled Energy Consumption]), "High", "Low")</f>
        <v>High</v>
      </c>
      <c r="T2833" t="s">
        <v>212</v>
      </c>
      <c r="U2833" t="b">
        <v>1</v>
      </c>
      <c r="V2833">
        <v>22</v>
      </c>
      <c r="W2833">
        <v>0</v>
      </c>
      <c r="X2833" t="s">
        <v>17</v>
      </c>
    </row>
    <row r="2834" spans="1:24" x14ac:dyDescent="0.3">
      <c r="A2834" s="1">
        <v>45354.052141203705</v>
      </c>
      <c r="B2834" s="1" t="str">
        <f>TEXT(sensor_data[[#This Row],[Timestamp]], "MMMM")</f>
        <v>March</v>
      </c>
      <c r="C28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34" s="2">
        <f>MONTH(sensor_data[[#This Row],[Timestamp]])</f>
        <v>3</v>
      </c>
      <c r="E2834" s="2">
        <f>DAY(sensor_data[[#This Row],[Timestamp]])</f>
        <v>3</v>
      </c>
      <c r="F2834" t="s">
        <v>631</v>
      </c>
      <c r="H2834">
        <v>63.5</v>
      </c>
      <c r="I2834">
        <v>50.6</v>
      </c>
      <c r="J2834" t="b">
        <v>1</v>
      </c>
      <c r="K2834">
        <v>2.5</v>
      </c>
      <c r="L2834" t="str">
        <f>IF(sensor_data[[#This Row],[HVAC Setting]]&lt;=2, "Low", IF(sensor_data[[#This Row],[HVAC Setting]]=3, "Normal", "High"))</f>
        <v>High</v>
      </c>
      <c r="M2834">
        <v>16.05</v>
      </c>
      <c r="N2834">
        <v>16.05</v>
      </c>
      <c r="O2834">
        <f>(sensor_data[[#This Row],[Energy Consumption]]-AVERAGE(sensor_data[Energy Consumption]))/_xlfn.STDEV.P(sensor_data[Energy Consumption])</f>
        <v>-6.2228491636702847E-2</v>
      </c>
      <c r="P2834" t="str">
        <f>IF(ABS(sensor_data[[#This Row],[z_zcore]])&gt;3, "Outlier", "Normal")</f>
        <v>Normal</v>
      </c>
      <c r="Q2834">
        <f>AVERAGEIF(sensor_data[Unit ID], sensor_data[[#This Row],[Unit ID]], sensor_data[EC])</f>
        <v>18.916562500000001</v>
      </c>
      <c r="R2834">
        <f>IF(ISBLANK(sensor_data[[#This Row],[EC]]), sensor_data[[#This Row],[average]], sensor_data[[#This Row],[EC]])</f>
        <v>16.05</v>
      </c>
      <c r="S2834" t="str">
        <f>IF(sensor_data[[#This Row],[Filled Energy Consumption]]&gt;AVERAGE(sensor_data[Filled Energy Consumption]), "High", "Low")</f>
        <v>Low</v>
      </c>
      <c r="T2834" t="s">
        <v>190</v>
      </c>
      <c r="U2834" t="b">
        <v>1</v>
      </c>
      <c r="V2834">
        <v>12</v>
      </c>
      <c r="W2834">
        <v>1</v>
      </c>
      <c r="X2834" t="s">
        <v>14</v>
      </c>
    </row>
    <row r="2835" spans="1:24" x14ac:dyDescent="0.3">
      <c r="A2835" s="1">
        <v>45349.312071759261</v>
      </c>
      <c r="B2835" s="1" t="str">
        <f>TEXT(sensor_data[[#This Row],[Timestamp]], "MMMM")</f>
        <v>February</v>
      </c>
      <c r="C28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35" s="2">
        <f>MONTH(sensor_data[[#This Row],[Timestamp]])</f>
        <v>2</v>
      </c>
      <c r="E2835" s="2">
        <f>DAY(sensor_data[[#This Row],[Timestamp]])</f>
        <v>27</v>
      </c>
      <c r="F2835" t="s">
        <v>631</v>
      </c>
      <c r="H2835">
        <v>45</v>
      </c>
      <c r="I2835">
        <v>26.1</v>
      </c>
      <c r="J2835" t="b">
        <v>1</v>
      </c>
      <c r="K2835">
        <v>4</v>
      </c>
      <c r="L2835" t="str">
        <f>IF(sensor_data[[#This Row],[HVAC Setting]]&lt;=2, "Low", IF(sensor_data[[#This Row],[HVAC Setting]]=3, "Normal", "High"))</f>
        <v>High</v>
      </c>
      <c r="O2835">
        <f>(sensor_data[[#This Row],[Energy Consumption]]-AVERAGE(sensor_data[Energy Consumption]))/_xlfn.STDEV.P(sensor_data[Energy Consumption])</f>
        <v>-0.24886299575285079</v>
      </c>
      <c r="P2835" t="str">
        <f>IF(ABS(sensor_data[[#This Row],[z_zcore]])&gt;3, "Outlier", "Normal")</f>
        <v>Normal</v>
      </c>
      <c r="Q2835">
        <f>AVERAGEIF(sensor_data[Unit ID], sensor_data[[#This Row],[Unit ID]], sensor_data[EC])</f>
        <v>18.916562500000001</v>
      </c>
      <c r="R2835">
        <f>IF(ISBLANK(sensor_data[[#This Row],[EC]]), sensor_data[[#This Row],[average]], sensor_data[[#This Row],[EC]])</f>
        <v>18.916562500000001</v>
      </c>
      <c r="S2835" t="str">
        <f>IF(sensor_data[[#This Row],[Filled Energy Consumption]]&gt;AVERAGE(sensor_data[Filled Energy Consumption]), "High", "Low")</f>
        <v>High</v>
      </c>
      <c r="T2835" t="s">
        <v>431</v>
      </c>
      <c r="U2835" t="b">
        <v>1</v>
      </c>
      <c r="V2835">
        <v>18</v>
      </c>
      <c r="W2835">
        <v>1</v>
      </c>
      <c r="X2835" t="s">
        <v>14</v>
      </c>
    </row>
    <row r="2836" spans="1:24" x14ac:dyDescent="0.3">
      <c r="A2836" s="1">
        <v>45475.403263888889</v>
      </c>
      <c r="B2836" s="1" t="str">
        <f>TEXT(sensor_data[[#This Row],[Timestamp]], "MMMM")</f>
        <v>July</v>
      </c>
      <c r="C28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36" s="2">
        <f>MONTH(sensor_data[[#This Row],[Timestamp]])</f>
        <v>7</v>
      </c>
      <c r="E2836" s="2">
        <f>DAY(sensor_data[[#This Row],[Timestamp]])</f>
        <v>2</v>
      </c>
      <c r="F2836" t="s">
        <v>631</v>
      </c>
      <c r="H2836">
        <v>90.5</v>
      </c>
      <c r="I2836">
        <v>43.5</v>
      </c>
      <c r="J2836" t="b">
        <v>1</v>
      </c>
      <c r="K2836">
        <v>4</v>
      </c>
      <c r="L2836" t="str">
        <f>IF(sensor_data[[#This Row],[HVAC Setting]]&lt;=2, "Low", IF(sensor_data[[#This Row],[HVAC Setting]]=3, "Normal", "High"))</f>
        <v>High</v>
      </c>
      <c r="O2836">
        <f>(sensor_data[[#This Row],[Energy Consumption]]-AVERAGE(sensor_data[Energy Consumption]))/_xlfn.STDEV.P(sensor_data[Energy Consumption])</f>
        <v>-0.24886299575285079</v>
      </c>
      <c r="P2836" t="str">
        <f>IF(ABS(sensor_data[[#This Row],[z_zcore]])&gt;3, "Outlier", "Normal")</f>
        <v>Normal</v>
      </c>
      <c r="Q2836">
        <f>AVERAGEIF(sensor_data[Unit ID], sensor_data[[#This Row],[Unit ID]], sensor_data[EC])</f>
        <v>18.916562500000001</v>
      </c>
      <c r="R2836">
        <f>IF(ISBLANK(sensor_data[[#This Row],[EC]]), sensor_data[[#This Row],[average]], sensor_data[[#This Row],[EC]])</f>
        <v>18.916562500000001</v>
      </c>
      <c r="S2836" t="str">
        <f>IF(sensor_data[[#This Row],[Filled Energy Consumption]]&gt;AVERAGE(sensor_data[Filled Energy Consumption]), "High", "Low")</f>
        <v>High</v>
      </c>
      <c r="T2836" t="s">
        <v>116</v>
      </c>
      <c r="U2836" t="b">
        <v>1</v>
      </c>
      <c r="V2836">
        <v>3</v>
      </c>
      <c r="W2836">
        <v>1</v>
      </c>
      <c r="X2836" t="s">
        <v>14</v>
      </c>
    </row>
    <row r="2837" spans="1:24" x14ac:dyDescent="0.3">
      <c r="A2837" s="1">
        <v>45613.36791666667</v>
      </c>
      <c r="B2837" s="1" t="str">
        <f>TEXT(sensor_data[[#This Row],[Timestamp]], "MMMM")</f>
        <v>November</v>
      </c>
      <c r="C28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37" s="2">
        <f>MONTH(sensor_data[[#This Row],[Timestamp]])</f>
        <v>11</v>
      </c>
      <c r="E2837" s="2">
        <f>DAY(sensor_data[[#This Row],[Timestamp]])</f>
        <v>17</v>
      </c>
      <c r="F2837" t="s">
        <v>631</v>
      </c>
      <c r="H2837">
        <v>60.8</v>
      </c>
      <c r="I2837">
        <v>58.2</v>
      </c>
      <c r="J2837" t="b">
        <v>1</v>
      </c>
      <c r="K2837">
        <v>2.5</v>
      </c>
      <c r="L2837" t="str">
        <f>IF(sensor_data[[#This Row],[HVAC Setting]]&lt;=2, "Low", IF(sensor_data[[#This Row],[HVAC Setting]]=3, "Normal", "High"))</f>
        <v>High</v>
      </c>
      <c r="O2837">
        <f>(sensor_data[[#This Row],[Energy Consumption]]-AVERAGE(sensor_data[Energy Consumption]))/_xlfn.STDEV.P(sensor_data[Energy Consumption])</f>
        <v>-0.24886299575285079</v>
      </c>
      <c r="P2837" t="str">
        <f>IF(ABS(sensor_data[[#This Row],[z_zcore]])&gt;3, "Outlier", "Normal")</f>
        <v>Normal</v>
      </c>
      <c r="Q2837">
        <f>AVERAGEIF(sensor_data[Unit ID], sensor_data[[#This Row],[Unit ID]], sensor_data[EC])</f>
        <v>18.916562500000001</v>
      </c>
      <c r="R2837">
        <f>IF(ISBLANK(sensor_data[[#This Row],[EC]]), sensor_data[[#This Row],[average]], sensor_data[[#This Row],[EC]])</f>
        <v>18.916562500000001</v>
      </c>
      <c r="S2837" t="str">
        <f>IF(sensor_data[[#This Row],[Filled Energy Consumption]]&gt;AVERAGE(sensor_data[Filled Energy Consumption]), "High", "Low")</f>
        <v>High</v>
      </c>
      <c r="T2837" t="s">
        <v>291</v>
      </c>
      <c r="U2837" t="b">
        <v>1</v>
      </c>
      <c r="V2837">
        <v>2</v>
      </c>
      <c r="W2837">
        <v>1</v>
      </c>
      <c r="X2837" t="s">
        <v>19</v>
      </c>
    </row>
    <row r="2838" spans="1:24" x14ac:dyDescent="0.3">
      <c r="A2838" s="1">
        <v>45363.601111111115</v>
      </c>
      <c r="B2838" s="1" t="str">
        <f>TEXT(sensor_data[[#This Row],[Timestamp]], "MMMM")</f>
        <v>March</v>
      </c>
      <c r="C28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38" s="2">
        <f>MONTH(sensor_data[[#This Row],[Timestamp]])</f>
        <v>3</v>
      </c>
      <c r="E2838" s="2">
        <f>DAY(sensor_data[[#This Row],[Timestamp]])</f>
        <v>12</v>
      </c>
      <c r="F2838" t="s">
        <v>631</v>
      </c>
      <c r="H2838">
        <v>78.5</v>
      </c>
      <c r="I2838">
        <v>59</v>
      </c>
      <c r="J2838" t="b">
        <v>1</v>
      </c>
      <c r="K2838">
        <v>3</v>
      </c>
      <c r="L2838" t="str">
        <f>IF(sensor_data[[#This Row],[HVAC Setting]]&lt;=2, "Low", IF(sensor_data[[#This Row],[HVAC Setting]]=3, "Normal", "High"))</f>
        <v>Normal</v>
      </c>
      <c r="M2838">
        <v>17.940000000000001</v>
      </c>
      <c r="N2838">
        <v>17.940000000000001</v>
      </c>
      <c r="O2838">
        <f>(sensor_data[[#This Row],[Energy Consumption]]-AVERAGE(sensor_data[Energy Consumption]))/_xlfn.STDEV.P(sensor_data[Energy Consumption])</f>
        <v>-4.0250970591249907E-2</v>
      </c>
      <c r="P2838" t="str">
        <f>IF(ABS(sensor_data[[#This Row],[z_zcore]])&gt;3, "Outlier", "Normal")</f>
        <v>Normal</v>
      </c>
      <c r="Q2838">
        <f>AVERAGEIF(sensor_data[Unit ID], sensor_data[[#This Row],[Unit ID]], sensor_data[EC])</f>
        <v>18.916562500000001</v>
      </c>
      <c r="R2838">
        <f>IF(ISBLANK(sensor_data[[#This Row],[EC]]), sensor_data[[#This Row],[average]], sensor_data[[#This Row],[EC]])</f>
        <v>17.940000000000001</v>
      </c>
      <c r="S2838" t="str">
        <f>IF(sensor_data[[#This Row],[Filled Energy Consumption]]&gt;AVERAGE(sensor_data[Filled Energy Consumption]), "High", "Low")</f>
        <v>Low</v>
      </c>
      <c r="T2838" t="s">
        <v>632</v>
      </c>
      <c r="U2838" t="b">
        <v>1</v>
      </c>
      <c r="V2838">
        <v>21</v>
      </c>
      <c r="W2838">
        <v>0</v>
      </c>
      <c r="X2838" t="s">
        <v>14</v>
      </c>
    </row>
    <row r="2839" spans="1:24" x14ac:dyDescent="0.3">
      <c r="A2839" s="1">
        <v>45306.088483796295</v>
      </c>
      <c r="B2839" s="1" t="str">
        <f>TEXT(sensor_data[[#This Row],[Timestamp]], "MMMM")</f>
        <v>January</v>
      </c>
      <c r="C28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39" s="2">
        <f>MONTH(sensor_data[[#This Row],[Timestamp]])</f>
        <v>1</v>
      </c>
      <c r="E2839" s="2">
        <f>DAY(sensor_data[[#This Row],[Timestamp]])</f>
        <v>15</v>
      </c>
      <c r="F2839" t="s">
        <v>631</v>
      </c>
      <c r="H2839">
        <v>32.6</v>
      </c>
      <c r="I2839">
        <v>30</v>
      </c>
      <c r="J2839" t="b">
        <v>0</v>
      </c>
      <c r="K2839">
        <v>1</v>
      </c>
      <c r="L2839" t="str">
        <f>IF(sensor_data[[#This Row],[HVAC Setting]]&lt;=2, "Low", IF(sensor_data[[#This Row],[HVAC Setting]]=3, "Normal", "High"))</f>
        <v>Low</v>
      </c>
      <c r="M2839">
        <v>8</v>
      </c>
      <c r="N2839">
        <v>8</v>
      </c>
      <c r="O2839">
        <f>(sensor_data[[#This Row],[Energy Consumption]]-AVERAGE(sensor_data[Energy Consumption]))/_xlfn.STDEV.P(sensor_data[Energy Consumption])</f>
        <v>-0.15583645164511351</v>
      </c>
      <c r="P2839" t="str">
        <f>IF(ABS(sensor_data[[#This Row],[z_zcore]])&gt;3, "Outlier", "Normal")</f>
        <v>Normal</v>
      </c>
      <c r="Q2839">
        <f>AVERAGEIF(sensor_data[Unit ID], sensor_data[[#This Row],[Unit ID]], sensor_data[EC])</f>
        <v>18.916562500000001</v>
      </c>
      <c r="R2839">
        <f>IF(ISBLANK(sensor_data[[#This Row],[EC]]), sensor_data[[#This Row],[average]], sensor_data[[#This Row],[EC]])</f>
        <v>8</v>
      </c>
      <c r="S2839" t="str">
        <f>IF(sensor_data[[#This Row],[Filled Energy Consumption]]&gt;AVERAGE(sensor_data[Filled Energy Consumption]), "High", "Low")</f>
        <v>Low</v>
      </c>
      <c r="T2839" t="s">
        <v>253</v>
      </c>
      <c r="U2839" t="b">
        <v>0</v>
      </c>
      <c r="V2839">
        <v>1</v>
      </c>
      <c r="W2839">
        <v>0</v>
      </c>
      <c r="X2839" t="s">
        <v>17</v>
      </c>
    </row>
    <row r="2840" spans="1:24" x14ac:dyDescent="0.3">
      <c r="A2840" s="1">
        <v>45585.759189814817</v>
      </c>
      <c r="B2840" s="1" t="str">
        <f>TEXT(sensor_data[[#This Row],[Timestamp]], "MMMM")</f>
        <v>October</v>
      </c>
      <c r="C28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40" s="2">
        <f>MONTH(sensor_data[[#This Row],[Timestamp]])</f>
        <v>10</v>
      </c>
      <c r="E2840" s="2">
        <f>DAY(sensor_data[[#This Row],[Timestamp]])</f>
        <v>20</v>
      </c>
      <c r="F2840" t="s">
        <v>631</v>
      </c>
      <c r="H2840">
        <v>65.8</v>
      </c>
      <c r="I2840">
        <v>43.4</v>
      </c>
      <c r="J2840" t="b">
        <v>1</v>
      </c>
      <c r="K2840">
        <v>4.5</v>
      </c>
      <c r="L2840" t="str">
        <f>IF(sensor_data[[#This Row],[HVAC Setting]]&lt;=2, "Low", IF(sensor_data[[#This Row],[HVAC Setting]]=3, "Normal", "High"))</f>
        <v>High</v>
      </c>
      <c r="M2840">
        <v>27.79</v>
      </c>
      <c r="N2840">
        <v>27.79</v>
      </c>
      <c r="O2840">
        <f>(sensor_data[[#This Row],[Energy Consumption]]-AVERAGE(sensor_data[Energy Consumption]))/_xlfn.STDEV.P(sensor_data[Energy Consumption])</f>
        <v>7.4287961841401601E-2</v>
      </c>
      <c r="P2840" t="str">
        <f>IF(ABS(sensor_data[[#This Row],[z_zcore]])&gt;3, "Outlier", "Normal")</f>
        <v>Normal</v>
      </c>
      <c r="Q2840">
        <f>AVERAGEIF(sensor_data[Unit ID], sensor_data[[#This Row],[Unit ID]], sensor_data[EC])</f>
        <v>18.916562500000001</v>
      </c>
      <c r="R2840">
        <f>IF(ISBLANK(sensor_data[[#This Row],[EC]]), sensor_data[[#This Row],[average]], sensor_data[[#This Row],[EC]])</f>
        <v>27.79</v>
      </c>
      <c r="S2840" t="str">
        <f>IF(sensor_data[[#This Row],[Filled Energy Consumption]]&gt;AVERAGE(sensor_data[Filled Energy Consumption]), "High", "Low")</f>
        <v>High</v>
      </c>
      <c r="T2840" t="s">
        <v>399</v>
      </c>
      <c r="U2840" t="b">
        <v>1</v>
      </c>
      <c r="V2840">
        <v>21</v>
      </c>
      <c r="W2840">
        <v>1</v>
      </c>
      <c r="X2840" t="s">
        <v>19</v>
      </c>
    </row>
    <row r="2841" spans="1:24" x14ac:dyDescent="0.3">
      <c r="A2841" s="1">
        <v>45640.217650462961</v>
      </c>
      <c r="B2841" s="1" t="str">
        <f>TEXT(sensor_data[[#This Row],[Timestamp]], "MMMM")</f>
        <v>December</v>
      </c>
      <c r="C28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41" s="2">
        <f>MONTH(sensor_data[[#This Row],[Timestamp]])</f>
        <v>12</v>
      </c>
      <c r="E2841" s="2">
        <f>DAY(sensor_data[[#This Row],[Timestamp]])</f>
        <v>14</v>
      </c>
      <c r="F2841" t="s">
        <v>631</v>
      </c>
      <c r="H2841">
        <v>46.6</v>
      </c>
      <c r="I2841">
        <v>35.9</v>
      </c>
      <c r="J2841" t="b">
        <v>0</v>
      </c>
      <c r="K2841">
        <v>2.5</v>
      </c>
      <c r="L2841" t="str">
        <f>IF(sensor_data[[#This Row],[HVAC Setting]]&lt;=2, "Low", IF(sensor_data[[#This Row],[HVAC Setting]]=3, "Normal", "High"))</f>
        <v>High</v>
      </c>
      <c r="M2841">
        <v>15.23</v>
      </c>
      <c r="N2841">
        <v>15.23</v>
      </c>
      <c r="O2841">
        <f>(sensor_data[[#This Row],[Energy Consumption]]-AVERAGE(sensor_data[Energy Consumption]))/_xlfn.STDEV.P(sensor_data[Energy Consumption])</f>
        <v>-7.1763712407745914E-2</v>
      </c>
      <c r="P2841" t="str">
        <f>IF(ABS(sensor_data[[#This Row],[z_zcore]])&gt;3, "Outlier", "Normal")</f>
        <v>Normal</v>
      </c>
      <c r="Q2841">
        <f>AVERAGEIF(sensor_data[Unit ID], sensor_data[[#This Row],[Unit ID]], sensor_data[EC])</f>
        <v>18.916562500000001</v>
      </c>
      <c r="R2841">
        <f>IF(ISBLANK(sensor_data[[#This Row],[EC]]), sensor_data[[#This Row],[average]], sensor_data[[#This Row],[EC]])</f>
        <v>15.23</v>
      </c>
      <c r="S2841" t="str">
        <f>IF(sensor_data[[#This Row],[Filled Energy Consumption]]&gt;AVERAGE(sensor_data[Filled Energy Consumption]), "High", "Low")</f>
        <v>Low</v>
      </c>
      <c r="T2841" t="s">
        <v>25</v>
      </c>
      <c r="U2841" t="b">
        <v>0</v>
      </c>
      <c r="V2841">
        <v>13</v>
      </c>
      <c r="W2841">
        <v>0</v>
      </c>
      <c r="X2841" t="s">
        <v>19</v>
      </c>
    </row>
    <row r="2842" spans="1:24" x14ac:dyDescent="0.3">
      <c r="A2842" s="1">
        <v>45638.142384259256</v>
      </c>
      <c r="B2842" s="1" t="str">
        <f>TEXT(sensor_data[[#This Row],[Timestamp]], "MMMM")</f>
        <v>December</v>
      </c>
      <c r="C28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42" s="2">
        <f>MONTH(sensor_data[[#This Row],[Timestamp]])</f>
        <v>12</v>
      </c>
      <c r="E2842" s="2">
        <f>DAY(sensor_data[[#This Row],[Timestamp]])</f>
        <v>12</v>
      </c>
      <c r="F2842" t="s">
        <v>633</v>
      </c>
      <c r="H2842">
        <v>46.3</v>
      </c>
      <c r="I2842">
        <v>30.3</v>
      </c>
      <c r="J2842" t="b">
        <v>0</v>
      </c>
      <c r="K2842">
        <v>3</v>
      </c>
      <c r="L2842" t="str">
        <f>IF(sensor_data[[#This Row],[HVAC Setting]]&lt;=2, "Low", IF(sensor_data[[#This Row],[HVAC Setting]]=3, "Normal", "High"))</f>
        <v>Normal</v>
      </c>
      <c r="M2842">
        <v>17</v>
      </c>
      <c r="N2842">
        <v>17</v>
      </c>
      <c r="O2842">
        <f>(sensor_data[[#This Row],[Energy Consumption]]-AVERAGE(sensor_data[Energy Consumption]))/_xlfn.STDEV.P(sensor_data[Energy Consumption])</f>
        <v>-5.1181589523909048E-2</v>
      </c>
      <c r="P2842" t="str">
        <f>IF(ABS(sensor_data[[#This Row],[z_zcore]])&gt;3, "Outlier", "Normal")</f>
        <v>Normal</v>
      </c>
      <c r="Q2842">
        <f>AVERAGEIF(sensor_data[Unit ID], sensor_data[[#This Row],[Unit ID]], sensor_data[EC])</f>
        <v>18.893333333333331</v>
      </c>
      <c r="R2842">
        <f>IF(ISBLANK(sensor_data[[#This Row],[EC]]), sensor_data[[#This Row],[average]], sensor_data[[#This Row],[EC]])</f>
        <v>17</v>
      </c>
      <c r="S2842" t="str">
        <f>IF(sensor_data[[#This Row],[Filled Energy Consumption]]&gt;AVERAGE(sensor_data[Filled Energy Consumption]), "High", "Low")</f>
        <v>Low</v>
      </c>
      <c r="T2842" t="s">
        <v>506</v>
      </c>
      <c r="U2842" t="b">
        <v>0</v>
      </c>
      <c r="V2842">
        <v>4</v>
      </c>
      <c r="W2842">
        <v>0</v>
      </c>
      <c r="X2842" t="s">
        <v>14</v>
      </c>
    </row>
    <row r="2843" spans="1:24" x14ac:dyDescent="0.3">
      <c r="A2843" s="1">
        <v>45419.593657407408</v>
      </c>
      <c r="B2843" s="1" t="str">
        <f>TEXT(sensor_data[[#This Row],[Timestamp]], "MMMM")</f>
        <v>May</v>
      </c>
      <c r="C28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43" s="2">
        <f>MONTH(sensor_data[[#This Row],[Timestamp]])</f>
        <v>5</v>
      </c>
      <c r="E2843" s="2">
        <f>DAY(sensor_data[[#This Row],[Timestamp]])</f>
        <v>7</v>
      </c>
      <c r="F2843" t="s">
        <v>633</v>
      </c>
      <c r="H2843">
        <v>62.3</v>
      </c>
      <c r="I2843">
        <v>54.7</v>
      </c>
      <c r="J2843" t="b">
        <v>0</v>
      </c>
      <c r="K2843">
        <v>2</v>
      </c>
      <c r="L2843" t="str">
        <f>IF(sensor_data[[#This Row],[HVAC Setting]]&lt;=2, "Low", IF(sensor_data[[#This Row],[HVAC Setting]]=3, "Normal", "High"))</f>
        <v>Low</v>
      </c>
      <c r="M2843">
        <v>10</v>
      </c>
      <c r="N2843">
        <v>10</v>
      </c>
      <c r="O2843">
        <f>(sensor_data[[#This Row],[Energy Consumption]]-AVERAGE(sensor_data[Energy Consumption]))/_xlfn.STDEV.P(sensor_data[Energy Consumption])</f>
        <v>-0.13257981561817916</v>
      </c>
      <c r="P2843" t="str">
        <f>IF(ABS(sensor_data[[#This Row],[z_zcore]])&gt;3, "Outlier", "Normal")</f>
        <v>Normal</v>
      </c>
      <c r="Q2843">
        <f>AVERAGEIF(sensor_data[Unit ID], sensor_data[[#This Row],[Unit ID]], sensor_data[EC])</f>
        <v>18.893333333333331</v>
      </c>
      <c r="R2843">
        <f>IF(ISBLANK(sensor_data[[#This Row],[EC]]), sensor_data[[#This Row],[average]], sensor_data[[#This Row],[EC]])</f>
        <v>10</v>
      </c>
      <c r="S2843" t="str">
        <f>IF(sensor_data[[#This Row],[Filled Energy Consumption]]&gt;AVERAGE(sensor_data[Filled Energy Consumption]), "High", "Low")</f>
        <v>Low</v>
      </c>
      <c r="T2843" t="s">
        <v>508</v>
      </c>
      <c r="U2843" t="b">
        <v>0</v>
      </c>
      <c r="V2843">
        <v>11</v>
      </c>
      <c r="W2843">
        <v>0</v>
      </c>
      <c r="X2843" t="s">
        <v>14</v>
      </c>
    </row>
    <row r="2844" spans="1:24" x14ac:dyDescent="0.3">
      <c r="A2844" s="1">
        <v>45627.577662037038</v>
      </c>
      <c r="B2844" s="1" t="str">
        <f>TEXT(sensor_data[[#This Row],[Timestamp]], "MMMM")</f>
        <v>December</v>
      </c>
      <c r="C28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44" s="2">
        <f>MONTH(sensor_data[[#This Row],[Timestamp]])</f>
        <v>12</v>
      </c>
      <c r="E2844" s="2">
        <f>DAY(sensor_data[[#This Row],[Timestamp]])</f>
        <v>1</v>
      </c>
      <c r="F2844" t="s">
        <v>633</v>
      </c>
      <c r="H2844">
        <v>42</v>
      </c>
      <c r="I2844">
        <v>33.5</v>
      </c>
      <c r="J2844" t="b">
        <v>1</v>
      </c>
      <c r="K2844">
        <v>4.5</v>
      </c>
      <c r="L2844" t="str">
        <f>IF(sensor_data[[#This Row],[HVAC Setting]]&lt;=2, "Low", IF(sensor_data[[#This Row],[HVAC Setting]]=3, "Normal", "High"))</f>
        <v>High</v>
      </c>
      <c r="O2844">
        <f>(sensor_data[[#This Row],[Energy Consumption]]-AVERAGE(sensor_data[Energy Consumption]))/_xlfn.STDEV.P(sensor_data[Energy Consumption])</f>
        <v>-0.24886299575285079</v>
      </c>
      <c r="P2844" t="str">
        <f>IF(ABS(sensor_data[[#This Row],[z_zcore]])&gt;3, "Outlier", "Normal")</f>
        <v>Normal</v>
      </c>
      <c r="Q2844">
        <f>AVERAGEIF(sensor_data[Unit ID], sensor_data[[#This Row],[Unit ID]], sensor_data[EC])</f>
        <v>18.893333333333331</v>
      </c>
      <c r="R2844">
        <f>IF(ISBLANK(sensor_data[[#This Row],[EC]]), sensor_data[[#This Row],[average]], sensor_data[[#This Row],[EC]])</f>
        <v>18.893333333333331</v>
      </c>
      <c r="S2844" t="str">
        <f>IF(sensor_data[[#This Row],[Filled Energy Consumption]]&gt;AVERAGE(sensor_data[Filled Energy Consumption]), "High", "Low")</f>
        <v>High</v>
      </c>
      <c r="T2844" t="s">
        <v>269</v>
      </c>
      <c r="U2844" t="b">
        <v>1</v>
      </c>
      <c r="V2844">
        <v>23</v>
      </c>
      <c r="W2844">
        <v>1</v>
      </c>
      <c r="X2844" t="s">
        <v>17</v>
      </c>
    </row>
    <row r="2845" spans="1:24" x14ac:dyDescent="0.3">
      <c r="A2845" s="1">
        <v>45604.597418981481</v>
      </c>
      <c r="B2845" s="1" t="str">
        <f>TEXT(sensor_data[[#This Row],[Timestamp]], "MMMM")</f>
        <v>November</v>
      </c>
      <c r="C28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45" s="2">
        <f>MONTH(sensor_data[[#This Row],[Timestamp]])</f>
        <v>11</v>
      </c>
      <c r="E2845" s="2">
        <f>DAY(sensor_data[[#This Row],[Timestamp]])</f>
        <v>8</v>
      </c>
      <c r="F2845" t="s">
        <v>633</v>
      </c>
      <c r="H2845">
        <v>76.900000000000006</v>
      </c>
      <c r="I2845">
        <v>59.2</v>
      </c>
      <c r="J2845" t="b">
        <v>1</v>
      </c>
      <c r="K2845">
        <v>3</v>
      </c>
      <c r="L2845" t="str">
        <f>IF(sensor_data[[#This Row],[HVAC Setting]]&lt;=2, "Low", IF(sensor_data[[#This Row],[HVAC Setting]]=3, "Normal", "High"))</f>
        <v>Normal</v>
      </c>
      <c r="M2845">
        <v>16.420000000000002</v>
      </c>
      <c r="N2845">
        <v>16.420000000000002</v>
      </c>
      <c r="O2845">
        <f>(sensor_data[[#This Row],[Energy Consumption]]-AVERAGE(sensor_data[Energy Consumption]))/_xlfn.STDEV.P(sensor_data[Energy Consumption])</f>
        <v>-5.7926013971719988E-2</v>
      </c>
      <c r="P2845" t="str">
        <f>IF(ABS(sensor_data[[#This Row],[z_zcore]])&gt;3, "Outlier", "Normal")</f>
        <v>Normal</v>
      </c>
      <c r="Q2845">
        <f>AVERAGEIF(sensor_data[Unit ID], sensor_data[[#This Row],[Unit ID]], sensor_data[EC])</f>
        <v>18.893333333333331</v>
      </c>
      <c r="R2845">
        <f>IF(ISBLANK(sensor_data[[#This Row],[EC]]), sensor_data[[#This Row],[average]], sensor_data[[#This Row],[EC]])</f>
        <v>16.420000000000002</v>
      </c>
      <c r="S2845" t="str">
        <f>IF(sensor_data[[#This Row],[Filled Energy Consumption]]&gt;AVERAGE(sensor_data[Filled Energy Consumption]), "High", "Low")</f>
        <v>Low</v>
      </c>
      <c r="T2845" t="s">
        <v>543</v>
      </c>
      <c r="U2845" t="b">
        <v>1</v>
      </c>
      <c r="V2845">
        <v>6</v>
      </c>
      <c r="W2845">
        <v>0</v>
      </c>
      <c r="X2845" t="s">
        <v>14</v>
      </c>
    </row>
    <row r="2846" spans="1:24" x14ac:dyDescent="0.3">
      <c r="A2846" s="1">
        <v>45370.118275462963</v>
      </c>
      <c r="B2846" s="1" t="str">
        <f>TEXT(sensor_data[[#This Row],[Timestamp]], "MMMM")</f>
        <v>March</v>
      </c>
      <c r="C28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46" s="2">
        <f>MONTH(sensor_data[[#This Row],[Timestamp]])</f>
        <v>3</v>
      </c>
      <c r="E2846" s="2">
        <f>DAY(sensor_data[[#This Row],[Timestamp]])</f>
        <v>19</v>
      </c>
      <c r="F2846" t="s">
        <v>633</v>
      </c>
      <c r="H2846">
        <v>68.900000000000006</v>
      </c>
      <c r="I2846">
        <v>34.9</v>
      </c>
      <c r="J2846" t="b">
        <v>1</v>
      </c>
      <c r="K2846">
        <v>2</v>
      </c>
      <c r="L2846" t="str">
        <f>IF(sensor_data[[#This Row],[HVAC Setting]]&lt;=2, "Low", IF(sensor_data[[#This Row],[HVAC Setting]]=3, "Normal", "High"))</f>
        <v>Low</v>
      </c>
      <c r="M2846">
        <v>12.78</v>
      </c>
      <c r="N2846">
        <v>12.78</v>
      </c>
      <c r="O2846">
        <f>(sensor_data[[#This Row],[Energy Consumption]]-AVERAGE(sensor_data[Energy Consumption]))/_xlfn.STDEV.P(sensor_data[Energy Consumption])</f>
        <v>-0.10025309154074048</v>
      </c>
      <c r="P2846" t="str">
        <f>IF(ABS(sensor_data[[#This Row],[z_zcore]])&gt;3, "Outlier", "Normal")</f>
        <v>Normal</v>
      </c>
      <c r="Q2846">
        <f>AVERAGEIF(sensor_data[Unit ID], sensor_data[[#This Row],[Unit ID]], sensor_data[EC])</f>
        <v>18.893333333333331</v>
      </c>
      <c r="R2846">
        <f>IF(ISBLANK(sensor_data[[#This Row],[EC]]), sensor_data[[#This Row],[average]], sensor_data[[#This Row],[EC]])</f>
        <v>12.78</v>
      </c>
      <c r="S2846" t="str">
        <f>IF(sensor_data[[#This Row],[Filled Energy Consumption]]&gt;AVERAGE(sensor_data[Filled Energy Consumption]), "High", "Low")</f>
        <v>Low</v>
      </c>
      <c r="T2846" t="s">
        <v>13</v>
      </c>
      <c r="U2846" t="b">
        <v>1</v>
      </c>
      <c r="V2846">
        <v>9</v>
      </c>
      <c r="W2846">
        <v>0</v>
      </c>
      <c r="X2846" t="s">
        <v>17</v>
      </c>
    </row>
    <row r="2847" spans="1:24" x14ac:dyDescent="0.3">
      <c r="A2847" s="1">
        <v>45571.597604166665</v>
      </c>
      <c r="B2847" s="1" t="str">
        <f>TEXT(sensor_data[[#This Row],[Timestamp]], "MMMM")</f>
        <v>October</v>
      </c>
      <c r="C28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47" s="2">
        <f>MONTH(sensor_data[[#This Row],[Timestamp]])</f>
        <v>10</v>
      </c>
      <c r="E2847" s="2">
        <f>DAY(sensor_data[[#This Row],[Timestamp]])</f>
        <v>6</v>
      </c>
      <c r="F2847" t="s">
        <v>633</v>
      </c>
      <c r="H2847">
        <v>81.400000000000006</v>
      </c>
      <c r="I2847">
        <v>35.9</v>
      </c>
      <c r="J2847" t="b">
        <v>1</v>
      </c>
      <c r="K2847">
        <v>3.5</v>
      </c>
      <c r="L2847" t="str">
        <f>IF(sensor_data[[#This Row],[HVAC Setting]]&lt;=2, "Low", IF(sensor_data[[#This Row],[HVAC Setting]]=3, "Normal", "High"))</f>
        <v>High</v>
      </c>
      <c r="M2847">
        <v>21.4</v>
      </c>
      <c r="N2847">
        <v>21.4</v>
      </c>
      <c r="O2847">
        <f>(sensor_data[[#This Row],[Energy Consumption]]-AVERAGE(sensor_data[Energy Consumption]))/_xlfn.STDEV.P(sensor_data[Energy Consumption])</f>
        <v>-1.69902646535606E-5</v>
      </c>
      <c r="P2847" t="str">
        <f>IF(ABS(sensor_data[[#This Row],[z_zcore]])&gt;3, "Outlier", "Normal")</f>
        <v>Normal</v>
      </c>
      <c r="Q2847">
        <f>AVERAGEIF(sensor_data[Unit ID], sensor_data[[#This Row],[Unit ID]], sensor_data[EC])</f>
        <v>18.893333333333331</v>
      </c>
      <c r="R2847">
        <f>IF(ISBLANK(sensor_data[[#This Row],[EC]]), sensor_data[[#This Row],[average]], sensor_data[[#This Row],[EC]])</f>
        <v>21.4</v>
      </c>
      <c r="S2847" t="str">
        <f>IF(sensor_data[[#This Row],[Filled Energy Consumption]]&gt;AVERAGE(sensor_data[Filled Energy Consumption]), "High", "Low")</f>
        <v>High</v>
      </c>
      <c r="T2847" t="s">
        <v>84</v>
      </c>
      <c r="U2847" t="b">
        <v>1</v>
      </c>
      <c r="V2847">
        <v>5</v>
      </c>
      <c r="W2847">
        <v>1</v>
      </c>
      <c r="X2847" t="s">
        <v>17</v>
      </c>
    </row>
    <row r="2848" spans="1:24" x14ac:dyDescent="0.3">
      <c r="A2848" s="1">
        <v>45494.941724537035</v>
      </c>
      <c r="B2848" s="1" t="str">
        <f>TEXT(sensor_data[[#This Row],[Timestamp]], "MMMM")</f>
        <v>July</v>
      </c>
      <c r="C28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48" s="2">
        <f>MONTH(sensor_data[[#This Row],[Timestamp]])</f>
        <v>7</v>
      </c>
      <c r="E2848" s="2">
        <f>DAY(sensor_data[[#This Row],[Timestamp]])</f>
        <v>21</v>
      </c>
      <c r="F2848" t="s">
        <v>633</v>
      </c>
      <c r="H2848">
        <v>84.9</v>
      </c>
      <c r="I2848">
        <v>55.4</v>
      </c>
      <c r="J2848" t="b">
        <v>1</v>
      </c>
      <c r="K2848">
        <v>3.5</v>
      </c>
      <c r="L2848" t="str">
        <f>IF(sensor_data[[#This Row],[HVAC Setting]]&lt;=2, "Low", IF(sensor_data[[#This Row],[HVAC Setting]]=3, "Normal", "High"))</f>
        <v>High</v>
      </c>
      <c r="M2848">
        <v>20.04</v>
      </c>
      <c r="N2848">
        <v>20.04</v>
      </c>
      <c r="O2848">
        <f>(sensor_data[[#This Row],[Energy Consumption]]-AVERAGE(sensor_data[Energy Consumption]))/_xlfn.STDEV.P(sensor_data[Energy Consumption])</f>
        <v>-1.5831502762968894E-2</v>
      </c>
      <c r="P2848" t="str">
        <f>IF(ABS(sensor_data[[#This Row],[z_zcore]])&gt;3, "Outlier", "Normal")</f>
        <v>Normal</v>
      </c>
      <c r="Q2848">
        <f>AVERAGEIF(sensor_data[Unit ID], sensor_data[[#This Row],[Unit ID]], sensor_data[EC])</f>
        <v>18.893333333333331</v>
      </c>
      <c r="R2848">
        <f>IF(ISBLANK(sensor_data[[#This Row],[EC]]), sensor_data[[#This Row],[average]], sensor_data[[#This Row],[EC]])</f>
        <v>20.04</v>
      </c>
      <c r="S2848" t="str">
        <f>IF(sensor_data[[#This Row],[Filled Energy Consumption]]&gt;AVERAGE(sensor_data[Filled Energy Consumption]), "High", "Low")</f>
        <v>High</v>
      </c>
      <c r="T2848" t="s">
        <v>420</v>
      </c>
      <c r="U2848" t="b">
        <v>1</v>
      </c>
      <c r="V2848">
        <v>1</v>
      </c>
      <c r="W2848">
        <v>1</v>
      </c>
      <c r="X2848" t="s">
        <v>19</v>
      </c>
    </row>
    <row r="2849" spans="1:24" x14ac:dyDescent="0.3">
      <c r="A2849" s="1">
        <v>45653.19840277778</v>
      </c>
      <c r="B2849" s="1" t="str">
        <f>TEXT(sensor_data[[#This Row],[Timestamp]], "MMMM")</f>
        <v>December</v>
      </c>
      <c r="C28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49" s="2">
        <f>MONTH(sensor_data[[#This Row],[Timestamp]])</f>
        <v>12</v>
      </c>
      <c r="E2849" s="2">
        <f>DAY(sensor_data[[#This Row],[Timestamp]])</f>
        <v>27</v>
      </c>
      <c r="F2849" t="s">
        <v>633</v>
      </c>
      <c r="H2849">
        <v>35</v>
      </c>
      <c r="I2849">
        <v>29.6</v>
      </c>
      <c r="J2849" t="b">
        <v>0</v>
      </c>
      <c r="K2849">
        <v>2</v>
      </c>
      <c r="L2849" t="str">
        <f>IF(sensor_data[[#This Row],[HVAC Setting]]&lt;=2, "Low", IF(sensor_data[[#This Row],[HVAC Setting]]=3, "Normal", "High"))</f>
        <v>Low</v>
      </c>
      <c r="M2849">
        <v>12</v>
      </c>
      <c r="N2849">
        <v>12</v>
      </c>
      <c r="O2849">
        <f>(sensor_data[[#This Row],[Energy Consumption]]-AVERAGE(sensor_data[Energy Consumption]))/_xlfn.STDEV.P(sensor_data[Energy Consumption])</f>
        <v>-0.10932317959124485</v>
      </c>
      <c r="P2849" t="str">
        <f>IF(ABS(sensor_data[[#This Row],[z_zcore]])&gt;3, "Outlier", "Normal")</f>
        <v>Normal</v>
      </c>
      <c r="Q2849">
        <f>AVERAGEIF(sensor_data[Unit ID], sensor_data[[#This Row],[Unit ID]], sensor_data[EC])</f>
        <v>18.893333333333331</v>
      </c>
      <c r="R2849">
        <f>IF(ISBLANK(sensor_data[[#This Row],[EC]]), sensor_data[[#This Row],[average]], sensor_data[[#This Row],[EC]])</f>
        <v>12</v>
      </c>
      <c r="S2849" t="str">
        <f>IF(sensor_data[[#This Row],[Filled Energy Consumption]]&gt;AVERAGE(sensor_data[Filled Energy Consumption]), "High", "Low")</f>
        <v>Low</v>
      </c>
      <c r="T2849" t="s">
        <v>64</v>
      </c>
      <c r="U2849" t="b">
        <v>0</v>
      </c>
      <c r="V2849">
        <v>24</v>
      </c>
      <c r="W2849">
        <v>0</v>
      </c>
      <c r="X2849" t="s">
        <v>14</v>
      </c>
    </row>
    <row r="2850" spans="1:24" x14ac:dyDescent="0.3">
      <c r="A2850" s="1">
        <v>45495.717731481483</v>
      </c>
      <c r="B2850" s="1" t="str">
        <f>TEXT(sensor_data[[#This Row],[Timestamp]], "MMMM")</f>
        <v>July</v>
      </c>
      <c r="C28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50" s="2">
        <f>MONTH(sensor_data[[#This Row],[Timestamp]])</f>
        <v>7</v>
      </c>
      <c r="E2850" s="2">
        <f>DAY(sensor_data[[#This Row],[Timestamp]])</f>
        <v>22</v>
      </c>
      <c r="F2850" t="s">
        <v>633</v>
      </c>
      <c r="H2850">
        <v>91.6</v>
      </c>
      <c r="I2850">
        <v>56.1</v>
      </c>
      <c r="J2850" t="b">
        <v>1</v>
      </c>
      <c r="K2850">
        <v>5</v>
      </c>
      <c r="L2850" t="str">
        <f>IF(sensor_data[[#This Row],[HVAC Setting]]&lt;=2, "Low", IF(sensor_data[[#This Row],[HVAC Setting]]=3, "Normal", "High"))</f>
        <v>High</v>
      </c>
      <c r="M2850">
        <v>30.9</v>
      </c>
      <c r="N2850">
        <v>30.9</v>
      </c>
      <c r="O2850">
        <f>(sensor_data[[#This Row],[Energy Consumption]]-AVERAGE(sensor_data[Energy Consumption]))/_xlfn.STDEV.P(sensor_data[Energy Consumption])</f>
        <v>0.11045203086328446</v>
      </c>
      <c r="P2850" t="str">
        <f>IF(ABS(sensor_data[[#This Row],[z_zcore]])&gt;3, "Outlier", "Normal")</f>
        <v>Normal</v>
      </c>
      <c r="Q2850">
        <f>AVERAGEIF(sensor_data[Unit ID], sensor_data[[#This Row],[Unit ID]], sensor_data[EC])</f>
        <v>18.893333333333331</v>
      </c>
      <c r="R2850">
        <f>IF(ISBLANK(sensor_data[[#This Row],[EC]]), sensor_data[[#This Row],[average]], sensor_data[[#This Row],[EC]])</f>
        <v>30.9</v>
      </c>
      <c r="S2850" t="str">
        <f>IF(sensor_data[[#This Row],[Filled Energy Consumption]]&gt;AVERAGE(sensor_data[Filled Energy Consumption]), "High", "Low")</f>
        <v>High</v>
      </c>
      <c r="T2850" t="s">
        <v>479</v>
      </c>
      <c r="U2850" t="b">
        <v>1</v>
      </c>
      <c r="V2850">
        <v>17</v>
      </c>
      <c r="W2850">
        <v>1</v>
      </c>
      <c r="X2850" t="s">
        <v>19</v>
      </c>
    </row>
    <row r="2851" spans="1:24" x14ac:dyDescent="0.3">
      <c r="A2851" s="1">
        <v>45362.829016203701</v>
      </c>
      <c r="B2851" s="1" t="str">
        <f>TEXT(sensor_data[[#This Row],[Timestamp]], "MMMM")</f>
        <v>March</v>
      </c>
      <c r="C28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51" s="2">
        <f>MONTH(sensor_data[[#This Row],[Timestamp]])</f>
        <v>3</v>
      </c>
      <c r="E2851" s="2">
        <f>DAY(sensor_data[[#This Row],[Timestamp]])</f>
        <v>11</v>
      </c>
      <c r="F2851" t="s">
        <v>633</v>
      </c>
      <c r="H2851">
        <v>74.400000000000006</v>
      </c>
      <c r="I2851">
        <v>50.1</v>
      </c>
      <c r="J2851" t="b">
        <v>1</v>
      </c>
      <c r="K2851">
        <v>4</v>
      </c>
      <c r="L2851" t="str">
        <f>IF(sensor_data[[#This Row],[HVAC Setting]]&lt;=2, "Low", IF(sensor_data[[#This Row],[HVAC Setting]]=3, "Normal", "High"))</f>
        <v>High</v>
      </c>
      <c r="M2851">
        <v>24.72</v>
      </c>
      <c r="N2851">
        <v>24.72</v>
      </c>
      <c r="O2851">
        <f>(sensor_data[[#This Row],[Energy Consumption]]-AVERAGE(sensor_data[Energy Consumption]))/_xlfn.STDEV.P(sensor_data[Energy Consumption])</f>
        <v>3.8589025540057414E-2</v>
      </c>
      <c r="P2851" t="str">
        <f>IF(ABS(sensor_data[[#This Row],[z_zcore]])&gt;3, "Outlier", "Normal")</f>
        <v>Normal</v>
      </c>
      <c r="Q2851">
        <f>AVERAGEIF(sensor_data[Unit ID], sensor_data[[#This Row],[Unit ID]], sensor_data[EC])</f>
        <v>18.893333333333331</v>
      </c>
      <c r="R2851">
        <f>IF(ISBLANK(sensor_data[[#This Row],[EC]]), sensor_data[[#This Row],[average]], sensor_data[[#This Row],[EC]])</f>
        <v>24.72</v>
      </c>
      <c r="S2851" t="str">
        <f>IF(sensor_data[[#This Row],[Filled Energy Consumption]]&gt;AVERAGE(sensor_data[Filled Energy Consumption]), "High", "Low")</f>
        <v>High</v>
      </c>
      <c r="T2851" t="s">
        <v>15</v>
      </c>
      <c r="U2851" t="b">
        <v>1</v>
      </c>
      <c r="V2851">
        <v>11</v>
      </c>
      <c r="W2851">
        <v>1</v>
      </c>
      <c r="X2851" t="s">
        <v>17</v>
      </c>
    </row>
    <row r="2852" spans="1:24" x14ac:dyDescent="0.3">
      <c r="A2852" s="1">
        <v>45545.88890046296</v>
      </c>
      <c r="B2852" s="1" t="str">
        <f>TEXT(sensor_data[[#This Row],[Timestamp]], "MMMM")</f>
        <v>September</v>
      </c>
      <c r="C28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52" s="2">
        <f>MONTH(sensor_data[[#This Row],[Timestamp]])</f>
        <v>9</v>
      </c>
      <c r="E2852" s="2">
        <f>DAY(sensor_data[[#This Row],[Timestamp]])</f>
        <v>10</v>
      </c>
      <c r="F2852" t="s">
        <v>633</v>
      </c>
      <c r="H2852">
        <v>65.2</v>
      </c>
      <c r="I2852">
        <v>48.4</v>
      </c>
      <c r="J2852" t="b">
        <v>1</v>
      </c>
      <c r="K2852">
        <v>4</v>
      </c>
      <c r="L2852" t="str">
        <f>IF(sensor_data[[#This Row],[HVAC Setting]]&lt;=2, "Low", IF(sensor_data[[#This Row],[HVAC Setting]]=3, "Normal", "High"))</f>
        <v>High</v>
      </c>
      <c r="M2852">
        <v>21.64</v>
      </c>
      <c r="N2852">
        <v>21.64</v>
      </c>
      <c r="O2852">
        <f>(sensor_data[[#This Row],[Energy Consumption]]-AVERAGE(sensor_data[Energy Consumption]))/_xlfn.STDEV.P(sensor_data[Energy Consumption])</f>
        <v>2.773806058578581E-3</v>
      </c>
      <c r="P2852" t="str">
        <f>IF(ABS(sensor_data[[#This Row],[z_zcore]])&gt;3, "Outlier", "Normal")</f>
        <v>Normal</v>
      </c>
      <c r="Q2852">
        <f>AVERAGEIF(sensor_data[Unit ID], sensor_data[[#This Row],[Unit ID]], sensor_data[EC])</f>
        <v>18.893333333333331</v>
      </c>
      <c r="R2852">
        <f>IF(ISBLANK(sensor_data[[#This Row],[EC]]), sensor_data[[#This Row],[average]], sensor_data[[#This Row],[EC]])</f>
        <v>21.64</v>
      </c>
      <c r="S2852" t="str">
        <f>IF(sensor_data[[#This Row],[Filled Energy Consumption]]&gt;AVERAGE(sensor_data[Filled Energy Consumption]), "High", "Low")</f>
        <v>High</v>
      </c>
      <c r="T2852" t="s">
        <v>389</v>
      </c>
      <c r="U2852" t="b">
        <v>1</v>
      </c>
      <c r="V2852">
        <v>11</v>
      </c>
      <c r="W2852">
        <v>1</v>
      </c>
      <c r="X2852" t="s">
        <v>19</v>
      </c>
    </row>
    <row r="2853" spans="1:24" x14ac:dyDescent="0.3">
      <c r="A2853" s="1">
        <v>45644.952546296299</v>
      </c>
      <c r="B2853" s="1" t="str">
        <f>TEXT(sensor_data[[#This Row],[Timestamp]], "MMMM")</f>
        <v>December</v>
      </c>
      <c r="C28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53" s="2">
        <f>MONTH(sensor_data[[#This Row],[Timestamp]])</f>
        <v>12</v>
      </c>
      <c r="E2853" s="2">
        <f>DAY(sensor_data[[#This Row],[Timestamp]])</f>
        <v>18</v>
      </c>
      <c r="F2853" t="s">
        <v>633</v>
      </c>
      <c r="H2853">
        <v>49.6</v>
      </c>
      <c r="I2853">
        <v>39.9</v>
      </c>
      <c r="J2853" t="b">
        <v>0</v>
      </c>
      <c r="K2853">
        <v>4</v>
      </c>
      <c r="L2853" t="str">
        <f>IF(sensor_data[[#This Row],[HVAC Setting]]&lt;=2, "Low", IF(sensor_data[[#This Row],[HVAC Setting]]=3, "Normal", "High"))</f>
        <v>High</v>
      </c>
      <c r="M2853">
        <v>22</v>
      </c>
      <c r="N2853">
        <v>22</v>
      </c>
      <c r="O2853">
        <f>(sensor_data[[#This Row],[Energy Consumption]]-AVERAGE(sensor_data[Energy Consumption]))/_xlfn.STDEV.P(sensor_data[Energy Consumption])</f>
        <v>6.9600005434267524E-3</v>
      </c>
      <c r="P2853" t="str">
        <f>IF(ABS(sensor_data[[#This Row],[z_zcore]])&gt;3, "Outlier", "Normal")</f>
        <v>Normal</v>
      </c>
      <c r="Q2853">
        <f>AVERAGEIF(sensor_data[Unit ID], sensor_data[[#This Row],[Unit ID]], sensor_data[EC])</f>
        <v>18.893333333333331</v>
      </c>
      <c r="R2853">
        <f>IF(ISBLANK(sensor_data[[#This Row],[EC]]), sensor_data[[#This Row],[average]], sensor_data[[#This Row],[EC]])</f>
        <v>22</v>
      </c>
      <c r="S2853" t="str">
        <f>IF(sensor_data[[#This Row],[Filled Energy Consumption]]&gt;AVERAGE(sensor_data[Filled Energy Consumption]), "High", "Low")</f>
        <v>High</v>
      </c>
      <c r="T2853" t="s">
        <v>437</v>
      </c>
      <c r="U2853" t="b">
        <v>0</v>
      </c>
      <c r="V2853">
        <v>15</v>
      </c>
      <c r="W2853">
        <v>0</v>
      </c>
      <c r="X2853" t="s">
        <v>19</v>
      </c>
    </row>
    <row r="2854" spans="1:24" x14ac:dyDescent="0.3">
      <c r="A2854" s="1">
        <v>45505.253206018519</v>
      </c>
      <c r="B2854" s="1" t="str">
        <f>TEXT(sensor_data[[#This Row],[Timestamp]], "MMMM")</f>
        <v>August</v>
      </c>
      <c r="C28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54" s="2">
        <f>MONTH(sensor_data[[#This Row],[Timestamp]])</f>
        <v>8</v>
      </c>
      <c r="E2854" s="2">
        <f>DAY(sensor_data[[#This Row],[Timestamp]])</f>
        <v>1</v>
      </c>
      <c r="F2854" t="s">
        <v>633</v>
      </c>
      <c r="H2854">
        <v>97.9</v>
      </c>
      <c r="I2854">
        <v>68.2</v>
      </c>
      <c r="J2854" t="b">
        <v>0</v>
      </c>
      <c r="K2854">
        <v>3</v>
      </c>
      <c r="L2854" t="str">
        <f>IF(sensor_data[[#This Row],[HVAC Setting]]&lt;=2, "Low", IF(sensor_data[[#This Row],[HVAC Setting]]=3, "Normal", "High"))</f>
        <v>Normal</v>
      </c>
      <c r="M2854">
        <v>17</v>
      </c>
      <c r="N2854">
        <v>17</v>
      </c>
      <c r="O2854">
        <f>(sensor_data[[#This Row],[Energy Consumption]]-AVERAGE(sensor_data[Energy Consumption]))/_xlfn.STDEV.P(sensor_data[Energy Consumption])</f>
        <v>-5.1181589523909048E-2</v>
      </c>
      <c r="P2854" t="str">
        <f>IF(ABS(sensor_data[[#This Row],[z_zcore]])&gt;3, "Outlier", "Normal")</f>
        <v>Normal</v>
      </c>
      <c r="Q2854">
        <f>AVERAGEIF(sensor_data[Unit ID], sensor_data[[#This Row],[Unit ID]], sensor_data[EC])</f>
        <v>18.893333333333331</v>
      </c>
      <c r="R2854">
        <f>IF(ISBLANK(sensor_data[[#This Row],[EC]]), sensor_data[[#This Row],[average]], sensor_data[[#This Row],[EC]])</f>
        <v>17</v>
      </c>
      <c r="S2854" t="str">
        <f>IF(sensor_data[[#This Row],[Filled Energy Consumption]]&gt;AVERAGE(sensor_data[Filled Energy Consumption]), "High", "Low")</f>
        <v>Low</v>
      </c>
      <c r="T2854" t="s">
        <v>221</v>
      </c>
      <c r="U2854" t="b">
        <v>0</v>
      </c>
      <c r="V2854">
        <v>10</v>
      </c>
      <c r="W2854">
        <v>0</v>
      </c>
      <c r="X2854" t="s">
        <v>14</v>
      </c>
    </row>
    <row r="2855" spans="1:24" x14ac:dyDescent="0.3">
      <c r="A2855" s="1">
        <v>45600.153993055559</v>
      </c>
      <c r="B2855" s="1" t="str">
        <f>TEXT(sensor_data[[#This Row],[Timestamp]], "MMMM")</f>
        <v>November</v>
      </c>
      <c r="C28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55" s="2">
        <f>MONTH(sensor_data[[#This Row],[Timestamp]])</f>
        <v>11</v>
      </c>
      <c r="E2855" s="2">
        <f>DAY(sensor_data[[#This Row],[Timestamp]])</f>
        <v>4</v>
      </c>
      <c r="F2855" t="s">
        <v>633</v>
      </c>
      <c r="H2855">
        <v>63.8</v>
      </c>
      <c r="I2855">
        <v>32</v>
      </c>
      <c r="J2855" t="b">
        <v>0</v>
      </c>
      <c r="K2855">
        <v>1</v>
      </c>
      <c r="L2855" t="str">
        <f>IF(sensor_data[[#This Row],[HVAC Setting]]&lt;=2, "Low", IF(sensor_data[[#This Row],[HVAC Setting]]=3, "Normal", "High"))</f>
        <v>Low</v>
      </c>
      <c r="O2855">
        <f>(sensor_data[[#This Row],[Energy Consumption]]-AVERAGE(sensor_data[Energy Consumption]))/_xlfn.STDEV.P(sensor_data[Energy Consumption])</f>
        <v>-0.24886299575285079</v>
      </c>
      <c r="P2855" t="str">
        <f>IF(ABS(sensor_data[[#This Row],[z_zcore]])&gt;3, "Outlier", "Normal")</f>
        <v>Normal</v>
      </c>
      <c r="Q2855">
        <f>AVERAGEIF(sensor_data[Unit ID], sensor_data[[#This Row],[Unit ID]], sensor_data[EC])</f>
        <v>18.893333333333331</v>
      </c>
      <c r="R2855">
        <f>IF(ISBLANK(sensor_data[[#This Row],[EC]]), sensor_data[[#This Row],[average]], sensor_data[[#This Row],[EC]])</f>
        <v>18.893333333333331</v>
      </c>
      <c r="S2855" t="str">
        <f>IF(sensor_data[[#This Row],[Filled Energy Consumption]]&gt;AVERAGE(sensor_data[Filled Energy Consumption]), "High", "Low")</f>
        <v>High</v>
      </c>
      <c r="T2855" t="s">
        <v>83</v>
      </c>
      <c r="U2855" t="b">
        <v>0</v>
      </c>
      <c r="V2855">
        <v>3</v>
      </c>
      <c r="W2855">
        <v>0</v>
      </c>
      <c r="X2855" t="s">
        <v>14</v>
      </c>
    </row>
    <row r="2856" spans="1:24" x14ac:dyDescent="0.3">
      <c r="A2856" s="1">
        <v>45294.53052083333</v>
      </c>
      <c r="B2856" s="1" t="str">
        <f>TEXT(sensor_data[[#This Row],[Timestamp]], "MMMM")</f>
        <v>January</v>
      </c>
      <c r="C28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56" s="2">
        <f>MONTH(sensor_data[[#This Row],[Timestamp]])</f>
        <v>1</v>
      </c>
      <c r="E2856" s="2">
        <f>DAY(sensor_data[[#This Row],[Timestamp]])</f>
        <v>3</v>
      </c>
      <c r="F2856" t="s">
        <v>633</v>
      </c>
      <c r="H2856">
        <v>52.1</v>
      </c>
      <c r="I2856">
        <v>26.6</v>
      </c>
      <c r="J2856" t="b">
        <v>0</v>
      </c>
      <c r="K2856">
        <v>4</v>
      </c>
      <c r="L2856" t="str">
        <f>IF(sensor_data[[#This Row],[HVAC Setting]]&lt;=2, "Low", IF(sensor_data[[#This Row],[HVAC Setting]]=3, "Normal", "High"))</f>
        <v>High</v>
      </c>
      <c r="M2856">
        <v>20</v>
      </c>
      <c r="N2856">
        <v>20</v>
      </c>
      <c r="O2856">
        <f>(sensor_data[[#This Row],[Energy Consumption]]-AVERAGE(sensor_data[Energy Consumption]))/_xlfn.STDEV.P(sensor_data[Energy Consumption])</f>
        <v>-1.6296635483507568E-2</v>
      </c>
      <c r="P2856" t="str">
        <f>IF(ABS(sensor_data[[#This Row],[z_zcore]])&gt;3, "Outlier", "Normal")</f>
        <v>Normal</v>
      </c>
      <c r="Q2856">
        <f>AVERAGEIF(sensor_data[Unit ID], sensor_data[[#This Row],[Unit ID]], sensor_data[EC])</f>
        <v>18.893333333333331</v>
      </c>
      <c r="R2856">
        <f>IF(ISBLANK(sensor_data[[#This Row],[EC]]), sensor_data[[#This Row],[average]], sensor_data[[#This Row],[EC]])</f>
        <v>20</v>
      </c>
      <c r="S2856" t="str">
        <f>IF(sensor_data[[#This Row],[Filled Energy Consumption]]&gt;AVERAGE(sensor_data[Filled Energy Consumption]), "High", "Low")</f>
        <v>High</v>
      </c>
      <c r="T2856" t="s">
        <v>359</v>
      </c>
      <c r="U2856" t="b">
        <v>0</v>
      </c>
      <c r="V2856">
        <v>8</v>
      </c>
      <c r="W2856">
        <v>0</v>
      </c>
      <c r="X2856" t="s">
        <v>14</v>
      </c>
    </row>
    <row r="2857" spans="1:24" x14ac:dyDescent="0.3">
      <c r="A2857" s="1">
        <v>45434.928425925929</v>
      </c>
      <c r="B2857" s="1" t="str">
        <f>TEXT(sensor_data[[#This Row],[Timestamp]], "MMMM")</f>
        <v>May</v>
      </c>
      <c r="C28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57" s="2">
        <f>MONTH(sensor_data[[#This Row],[Timestamp]])</f>
        <v>5</v>
      </c>
      <c r="E2857" s="2">
        <f>DAY(sensor_data[[#This Row],[Timestamp]])</f>
        <v>22</v>
      </c>
      <c r="F2857" t="s">
        <v>633</v>
      </c>
      <c r="H2857">
        <v>80.2</v>
      </c>
      <c r="I2857">
        <v>36.200000000000003</v>
      </c>
      <c r="J2857" t="b">
        <v>0</v>
      </c>
      <c r="K2857">
        <v>3</v>
      </c>
      <c r="L2857" t="str">
        <f>IF(sensor_data[[#This Row],[HVAC Setting]]&lt;=2, "Low", IF(sensor_data[[#This Row],[HVAC Setting]]=3, "Normal", "High"))</f>
        <v>Normal</v>
      </c>
      <c r="M2857">
        <v>16</v>
      </c>
      <c r="N2857">
        <v>16</v>
      </c>
      <c r="O2857">
        <f>(sensor_data[[#This Row],[Energy Consumption]]-AVERAGE(sensor_data[Energy Consumption]))/_xlfn.STDEV.P(sensor_data[Energy Consumption])</f>
        <v>-6.2809907537376211E-2</v>
      </c>
      <c r="P2857" t="str">
        <f>IF(ABS(sensor_data[[#This Row],[z_zcore]])&gt;3, "Outlier", "Normal")</f>
        <v>Normal</v>
      </c>
      <c r="Q2857">
        <f>AVERAGEIF(sensor_data[Unit ID], sensor_data[[#This Row],[Unit ID]], sensor_data[EC])</f>
        <v>18.893333333333331</v>
      </c>
      <c r="R2857">
        <f>IF(ISBLANK(sensor_data[[#This Row],[EC]]), sensor_data[[#This Row],[average]], sensor_data[[#This Row],[EC]])</f>
        <v>16</v>
      </c>
      <c r="S2857" t="str">
        <f>IF(sensor_data[[#This Row],[Filled Energy Consumption]]&gt;AVERAGE(sensor_data[Filled Energy Consumption]), "High", "Low")</f>
        <v>Low</v>
      </c>
      <c r="T2857" t="s">
        <v>354</v>
      </c>
      <c r="U2857" t="b">
        <v>0</v>
      </c>
      <c r="V2857">
        <v>4</v>
      </c>
      <c r="W2857">
        <v>0</v>
      </c>
      <c r="X2857" t="s">
        <v>19</v>
      </c>
    </row>
    <row r="2858" spans="1:24" x14ac:dyDescent="0.3">
      <c r="A2858" s="1">
        <v>45416.1484375</v>
      </c>
      <c r="B2858" s="1" t="str">
        <f>TEXT(sensor_data[[#This Row],[Timestamp]], "MMMM")</f>
        <v>May</v>
      </c>
      <c r="C28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58" s="2">
        <f>MONTH(sensor_data[[#This Row],[Timestamp]])</f>
        <v>5</v>
      </c>
      <c r="E2858" s="2">
        <f>DAY(sensor_data[[#This Row],[Timestamp]])</f>
        <v>4</v>
      </c>
      <c r="F2858" t="s">
        <v>633</v>
      </c>
      <c r="H2858">
        <v>59.6</v>
      </c>
      <c r="I2858">
        <v>51.8</v>
      </c>
      <c r="J2858" t="b">
        <v>0</v>
      </c>
      <c r="K2858">
        <v>0.5</v>
      </c>
      <c r="L2858" t="str">
        <f>IF(sensor_data[[#This Row],[HVAC Setting]]&lt;=2, "Low", IF(sensor_data[[#This Row],[HVAC Setting]]=3, "Normal", "High"))</f>
        <v>Low</v>
      </c>
      <c r="M2858">
        <v>3.68</v>
      </c>
      <c r="N2858">
        <v>3.68</v>
      </c>
      <c r="O2858">
        <f>(sensor_data[[#This Row],[Energy Consumption]]-AVERAGE(sensor_data[Energy Consumption]))/_xlfn.STDEV.P(sensor_data[Energy Consumption])</f>
        <v>-0.20607078546329163</v>
      </c>
      <c r="P2858" t="str">
        <f>IF(ABS(sensor_data[[#This Row],[z_zcore]])&gt;3, "Outlier", "Normal")</f>
        <v>Normal</v>
      </c>
      <c r="Q2858">
        <f>AVERAGEIF(sensor_data[Unit ID], sensor_data[[#This Row],[Unit ID]], sensor_data[EC])</f>
        <v>18.893333333333331</v>
      </c>
      <c r="R2858">
        <f>IF(ISBLANK(sensor_data[[#This Row],[EC]]), sensor_data[[#This Row],[average]], sensor_data[[#This Row],[EC]])</f>
        <v>3.68</v>
      </c>
      <c r="S2858" t="str">
        <f>IF(sensor_data[[#This Row],[Filled Energy Consumption]]&gt;AVERAGE(sensor_data[Filled Energy Consumption]), "High", "Low")</f>
        <v>Low</v>
      </c>
      <c r="T2858" t="s">
        <v>216</v>
      </c>
      <c r="U2858" t="b">
        <v>0</v>
      </c>
      <c r="V2858">
        <v>10</v>
      </c>
      <c r="W2858">
        <v>0</v>
      </c>
      <c r="X2858" t="s">
        <v>14</v>
      </c>
    </row>
    <row r="2859" spans="1:24" x14ac:dyDescent="0.3">
      <c r="A2859" s="1">
        <v>45367.704328703701</v>
      </c>
      <c r="B2859" s="1" t="str">
        <f>TEXT(sensor_data[[#This Row],[Timestamp]], "MMMM")</f>
        <v>March</v>
      </c>
      <c r="C28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59" s="2">
        <f>MONTH(sensor_data[[#This Row],[Timestamp]])</f>
        <v>3</v>
      </c>
      <c r="E2859" s="2">
        <f>DAY(sensor_data[[#This Row],[Timestamp]])</f>
        <v>16</v>
      </c>
      <c r="F2859" t="s">
        <v>633</v>
      </c>
      <c r="H2859">
        <v>81.400000000000006</v>
      </c>
      <c r="I2859">
        <v>30.1</v>
      </c>
      <c r="J2859" t="b">
        <v>1</v>
      </c>
      <c r="K2859">
        <v>3.5</v>
      </c>
      <c r="L2859" t="str">
        <f>IF(sensor_data[[#This Row],[HVAC Setting]]&lt;=2, "Low", IF(sensor_data[[#This Row],[HVAC Setting]]=3, "Normal", "High"))</f>
        <v>High</v>
      </c>
      <c r="M2859">
        <v>20.64</v>
      </c>
      <c r="N2859">
        <v>20.64</v>
      </c>
      <c r="O2859">
        <f>(sensor_data[[#This Row],[Energy Consumption]]-AVERAGE(sensor_data[Energy Consumption]))/_xlfn.STDEV.P(sensor_data[Energy Consumption])</f>
        <v>-8.8545119548885803E-3</v>
      </c>
      <c r="P2859" t="str">
        <f>IF(ABS(sensor_data[[#This Row],[z_zcore]])&gt;3, "Outlier", "Normal")</f>
        <v>Normal</v>
      </c>
      <c r="Q2859">
        <f>AVERAGEIF(sensor_data[Unit ID], sensor_data[[#This Row],[Unit ID]], sensor_data[EC])</f>
        <v>18.893333333333331</v>
      </c>
      <c r="R2859">
        <f>IF(ISBLANK(sensor_data[[#This Row],[EC]]), sensor_data[[#This Row],[average]], sensor_data[[#This Row],[EC]])</f>
        <v>20.64</v>
      </c>
      <c r="S2859" t="str">
        <f>IF(sensor_data[[#This Row],[Filled Energy Consumption]]&gt;AVERAGE(sensor_data[Filled Energy Consumption]), "High", "Low")</f>
        <v>High</v>
      </c>
      <c r="T2859" t="s">
        <v>133</v>
      </c>
      <c r="U2859" t="b">
        <v>1</v>
      </c>
      <c r="V2859">
        <v>2</v>
      </c>
      <c r="W2859">
        <v>0</v>
      </c>
      <c r="X2859" t="s">
        <v>19</v>
      </c>
    </row>
    <row r="2860" spans="1:24" x14ac:dyDescent="0.3">
      <c r="A2860" s="1">
        <v>45443.778854166667</v>
      </c>
      <c r="B2860" s="1" t="str">
        <f>TEXT(sensor_data[[#This Row],[Timestamp]], "MMMM")</f>
        <v>May</v>
      </c>
      <c r="C28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60" s="2">
        <f>MONTH(sensor_data[[#This Row],[Timestamp]])</f>
        <v>5</v>
      </c>
      <c r="E2860" s="2">
        <f>DAY(sensor_data[[#This Row],[Timestamp]])</f>
        <v>31</v>
      </c>
      <c r="F2860" t="s">
        <v>633</v>
      </c>
      <c r="H2860">
        <v>71.599999999999994</v>
      </c>
      <c r="I2860">
        <v>52.3</v>
      </c>
      <c r="J2860" t="b">
        <v>1</v>
      </c>
      <c r="K2860">
        <v>5</v>
      </c>
      <c r="L2860" t="str">
        <f>IF(sensor_data[[#This Row],[HVAC Setting]]&lt;=2, "Low", IF(sensor_data[[#This Row],[HVAC Setting]]=3, "Normal", "High"))</f>
        <v>High</v>
      </c>
      <c r="M2860">
        <v>30.76</v>
      </c>
      <c r="N2860">
        <v>30.76</v>
      </c>
      <c r="O2860">
        <f>(sensor_data[[#This Row],[Energy Consumption]]-AVERAGE(sensor_data[Energy Consumption]))/_xlfn.STDEV.P(sensor_data[Energy Consumption])</f>
        <v>0.1088240663413991</v>
      </c>
      <c r="P2860" t="str">
        <f>IF(ABS(sensor_data[[#This Row],[z_zcore]])&gt;3, "Outlier", "Normal")</f>
        <v>Normal</v>
      </c>
      <c r="Q2860">
        <f>AVERAGEIF(sensor_data[Unit ID], sensor_data[[#This Row],[Unit ID]], sensor_data[EC])</f>
        <v>18.893333333333331</v>
      </c>
      <c r="R2860">
        <f>IF(ISBLANK(sensor_data[[#This Row],[EC]]), sensor_data[[#This Row],[average]], sensor_data[[#This Row],[EC]])</f>
        <v>30.76</v>
      </c>
      <c r="S2860" t="str">
        <f>IF(sensor_data[[#This Row],[Filled Energy Consumption]]&gt;AVERAGE(sensor_data[Filled Energy Consumption]), "High", "Low")</f>
        <v>High</v>
      </c>
      <c r="T2860" t="s">
        <v>353</v>
      </c>
      <c r="U2860" t="b">
        <v>1</v>
      </c>
      <c r="V2860">
        <v>15</v>
      </c>
      <c r="W2860">
        <v>1</v>
      </c>
      <c r="X2860" t="s">
        <v>17</v>
      </c>
    </row>
    <row r="2861" spans="1:24" x14ac:dyDescent="0.3">
      <c r="A2861" s="1">
        <v>45370.80400462963</v>
      </c>
      <c r="B2861" s="1" t="str">
        <f>TEXT(sensor_data[[#This Row],[Timestamp]], "MMMM")</f>
        <v>March</v>
      </c>
      <c r="C28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61" s="2">
        <f>MONTH(sensor_data[[#This Row],[Timestamp]])</f>
        <v>3</v>
      </c>
      <c r="E2861" s="2">
        <f>DAY(sensor_data[[#This Row],[Timestamp]])</f>
        <v>19</v>
      </c>
      <c r="F2861" t="s">
        <v>633</v>
      </c>
      <c r="H2861">
        <v>80.900000000000006</v>
      </c>
      <c r="I2861">
        <v>49.4</v>
      </c>
      <c r="J2861" t="b">
        <v>0</v>
      </c>
      <c r="K2861">
        <v>4</v>
      </c>
      <c r="L2861" t="str">
        <f>IF(sensor_data[[#This Row],[HVAC Setting]]&lt;=2, "Low", IF(sensor_data[[#This Row],[HVAC Setting]]=3, "Normal", "High"))</f>
        <v>High</v>
      </c>
      <c r="M2861">
        <v>23.1</v>
      </c>
      <c r="N2861">
        <v>23.1</v>
      </c>
      <c r="O2861">
        <f>(sensor_data[[#This Row],[Energy Consumption]]-AVERAGE(sensor_data[Energy Consumption]))/_xlfn.STDEV.P(sensor_data[Energy Consumption])</f>
        <v>1.9751150358240644E-2</v>
      </c>
      <c r="P2861" t="str">
        <f>IF(ABS(sensor_data[[#This Row],[z_zcore]])&gt;3, "Outlier", "Normal")</f>
        <v>Normal</v>
      </c>
      <c r="Q2861">
        <f>AVERAGEIF(sensor_data[Unit ID], sensor_data[[#This Row],[Unit ID]], sensor_data[EC])</f>
        <v>18.893333333333331</v>
      </c>
      <c r="R2861">
        <f>IF(ISBLANK(sensor_data[[#This Row],[EC]]), sensor_data[[#This Row],[average]], sensor_data[[#This Row],[EC]])</f>
        <v>23.1</v>
      </c>
      <c r="S2861" t="str">
        <f>IF(sensor_data[[#This Row],[Filled Energy Consumption]]&gt;AVERAGE(sensor_data[Filled Energy Consumption]), "High", "Low")</f>
        <v>High</v>
      </c>
      <c r="T2861" t="s">
        <v>161</v>
      </c>
      <c r="U2861" t="b">
        <v>0</v>
      </c>
      <c r="V2861">
        <v>14</v>
      </c>
      <c r="W2861">
        <v>0</v>
      </c>
      <c r="X2861" t="s">
        <v>17</v>
      </c>
    </row>
    <row r="2862" spans="1:24" x14ac:dyDescent="0.3">
      <c r="A2862" s="1">
        <v>45546.848344907405</v>
      </c>
      <c r="B2862" s="1" t="str">
        <f>TEXT(sensor_data[[#This Row],[Timestamp]], "MMMM")</f>
        <v>September</v>
      </c>
      <c r="C28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62" s="2">
        <f>MONTH(sensor_data[[#This Row],[Timestamp]])</f>
        <v>9</v>
      </c>
      <c r="E2862" s="2">
        <f>DAY(sensor_data[[#This Row],[Timestamp]])</f>
        <v>11</v>
      </c>
      <c r="F2862" t="s">
        <v>634</v>
      </c>
      <c r="H2862">
        <v>68.400000000000006</v>
      </c>
      <c r="I2862">
        <v>38.200000000000003</v>
      </c>
      <c r="J2862" t="b">
        <v>1</v>
      </c>
      <c r="K2862">
        <v>3</v>
      </c>
      <c r="L2862" t="str">
        <f>IF(sensor_data[[#This Row],[HVAC Setting]]&lt;=2, "Low", IF(sensor_data[[#This Row],[HVAC Setting]]=3, "Normal", "High"))</f>
        <v>Normal</v>
      </c>
      <c r="M2862">
        <v>18.84</v>
      </c>
      <c r="N2862">
        <v>18.84</v>
      </c>
      <c r="O2862">
        <f>(sensor_data[[#This Row],[Energy Consumption]]-AVERAGE(sensor_data[Energy Consumption]))/_xlfn.STDEV.P(sensor_data[Energy Consumption])</f>
        <v>-2.9785484379129475E-2</v>
      </c>
      <c r="P2862" t="str">
        <f>IF(ABS(sensor_data[[#This Row],[z_zcore]])&gt;3, "Outlier", "Normal")</f>
        <v>Normal</v>
      </c>
      <c r="Q2862">
        <f>AVERAGEIF(sensor_data[Unit ID], sensor_data[[#This Row],[Unit ID]], sensor_data[EC])</f>
        <v>18.870588235294118</v>
      </c>
      <c r="R2862">
        <f>IF(ISBLANK(sensor_data[[#This Row],[EC]]), sensor_data[[#This Row],[average]], sensor_data[[#This Row],[EC]])</f>
        <v>18.84</v>
      </c>
      <c r="S2862" t="str">
        <f>IF(sensor_data[[#This Row],[Filled Energy Consumption]]&gt;AVERAGE(sensor_data[Filled Energy Consumption]), "High", "Low")</f>
        <v>High</v>
      </c>
      <c r="T2862" t="s">
        <v>20</v>
      </c>
      <c r="U2862" t="b">
        <v>1</v>
      </c>
      <c r="V2862">
        <v>19</v>
      </c>
      <c r="W2862">
        <v>1</v>
      </c>
      <c r="X2862" t="s">
        <v>14</v>
      </c>
    </row>
    <row r="2863" spans="1:24" x14ac:dyDescent="0.3">
      <c r="A2863" s="1">
        <v>45400.483738425923</v>
      </c>
      <c r="B2863" s="1" t="str">
        <f>TEXT(sensor_data[[#This Row],[Timestamp]], "MMMM")</f>
        <v>April</v>
      </c>
      <c r="C28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63" s="2">
        <f>MONTH(sensor_data[[#This Row],[Timestamp]])</f>
        <v>4</v>
      </c>
      <c r="E2863" s="2">
        <f>DAY(sensor_data[[#This Row],[Timestamp]])</f>
        <v>18</v>
      </c>
      <c r="F2863" t="s">
        <v>634</v>
      </c>
      <c r="H2863">
        <v>71.400000000000006</v>
      </c>
      <c r="I2863">
        <v>39.200000000000003</v>
      </c>
      <c r="J2863" t="b">
        <v>0</v>
      </c>
      <c r="K2863">
        <v>2</v>
      </c>
      <c r="L2863" t="str">
        <f>IF(sensor_data[[#This Row],[HVAC Setting]]&lt;=2, "Low", IF(sensor_data[[#This Row],[HVAC Setting]]=3, "Normal", "High"))</f>
        <v>Low</v>
      </c>
      <c r="M2863">
        <v>10</v>
      </c>
      <c r="N2863">
        <v>10</v>
      </c>
      <c r="O2863">
        <f>(sensor_data[[#This Row],[Energy Consumption]]-AVERAGE(sensor_data[Energy Consumption]))/_xlfn.STDEV.P(sensor_data[Energy Consumption])</f>
        <v>-0.13257981561817916</v>
      </c>
      <c r="P2863" t="str">
        <f>IF(ABS(sensor_data[[#This Row],[z_zcore]])&gt;3, "Outlier", "Normal")</f>
        <v>Normal</v>
      </c>
      <c r="Q2863">
        <f>AVERAGEIF(sensor_data[Unit ID], sensor_data[[#This Row],[Unit ID]], sensor_data[EC])</f>
        <v>18.870588235294118</v>
      </c>
      <c r="R2863">
        <f>IF(ISBLANK(sensor_data[[#This Row],[EC]]), sensor_data[[#This Row],[average]], sensor_data[[#This Row],[EC]])</f>
        <v>10</v>
      </c>
      <c r="S2863" t="str">
        <f>IF(sensor_data[[#This Row],[Filled Energy Consumption]]&gt;AVERAGE(sensor_data[Filled Energy Consumption]), "High", "Low")</f>
        <v>Low</v>
      </c>
      <c r="T2863" t="s">
        <v>271</v>
      </c>
      <c r="U2863" t="b">
        <v>0</v>
      </c>
      <c r="V2863">
        <v>7</v>
      </c>
      <c r="W2863">
        <v>0</v>
      </c>
      <c r="X2863" t="s">
        <v>19</v>
      </c>
    </row>
    <row r="2864" spans="1:24" x14ac:dyDescent="0.3">
      <c r="A2864" s="1">
        <v>45645.853750000002</v>
      </c>
      <c r="B2864" s="1" t="str">
        <f>TEXT(sensor_data[[#This Row],[Timestamp]], "MMMM")</f>
        <v>December</v>
      </c>
      <c r="C28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64" s="2">
        <f>MONTH(sensor_data[[#This Row],[Timestamp]])</f>
        <v>12</v>
      </c>
      <c r="E2864" s="2">
        <f>DAY(sensor_data[[#This Row],[Timestamp]])</f>
        <v>19</v>
      </c>
      <c r="F2864" t="s">
        <v>634</v>
      </c>
      <c r="H2864">
        <v>43.8</v>
      </c>
      <c r="I2864">
        <v>29.8</v>
      </c>
      <c r="J2864" t="b">
        <v>1</v>
      </c>
      <c r="K2864">
        <v>5</v>
      </c>
      <c r="L2864" t="str">
        <f>IF(sensor_data[[#This Row],[HVAC Setting]]&lt;=2, "Low", IF(sensor_data[[#This Row],[HVAC Setting]]=3, "Normal", "High"))</f>
        <v>High</v>
      </c>
      <c r="O2864">
        <f>(sensor_data[[#This Row],[Energy Consumption]]-AVERAGE(sensor_data[Energy Consumption]))/_xlfn.STDEV.P(sensor_data[Energy Consumption])</f>
        <v>-0.24886299575285079</v>
      </c>
      <c r="P2864" t="str">
        <f>IF(ABS(sensor_data[[#This Row],[z_zcore]])&gt;3, "Outlier", "Normal")</f>
        <v>Normal</v>
      </c>
      <c r="Q2864">
        <f>AVERAGEIF(sensor_data[Unit ID], sensor_data[[#This Row],[Unit ID]], sensor_data[EC])</f>
        <v>18.870588235294118</v>
      </c>
      <c r="R2864">
        <f>IF(ISBLANK(sensor_data[[#This Row],[EC]]), sensor_data[[#This Row],[average]], sensor_data[[#This Row],[EC]])</f>
        <v>18.870588235294118</v>
      </c>
      <c r="S2864" t="str">
        <f>IF(sensor_data[[#This Row],[Filled Energy Consumption]]&gt;AVERAGE(sensor_data[Filled Energy Consumption]), "High", "Low")</f>
        <v>High</v>
      </c>
      <c r="T2864" t="s">
        <v>512</v>
      </c>
      <c r="U2864" t="b">
        <v>1</v>
      </c>
      <c r="V2864">
        <v>19</v>
      </c>
      <c r="W2864">
        <v>0</v>
      </c>
      <c r="X2864" t="s">
        <v>19</v>
      </c>
    </row>
    <row r="2865" spans="1:24" x14ac:dyDescent="0.3">
      <c r="A2865" s="1">
        <v>45345.647893518515</v>
      </c>
      <c r="B2865" s="1" t="str">
        <f>TEXT(sensor_data[[#This Row],[Timestamp]], "MMMM")</f>
        <v>February</v>
      </c>
      <c r="C28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65" s="2">
        <f>MONTH(sensor_data[[#This Row],[Timestamp]])</f>
        <v>2</v>
      </c>
      <c r="E2865" s="2">
        <f>DAY(sensor_data[[#This Row],[Timestamp]])</f>
        <v>23</v>
      </c>
      <c r="F2865" t="s">
        <v>634</v>
      </c>
      <c r="H2865">
        <v>53.1</v>
      </c>
      <c r="I2865">
        <v>26.1</v>
      </c>
      <c r="J2865" t="b">
        <v>1</v>
      </c>
      <c r="K2865">
        <v>4</v>
      </c>
      <c r="L2865" t="str">
        <f>IF(sensor_data[[#This Row],[HVAC Setting]]&lt;=2, "Low", IF(sensor_data[[#This Row],[HVAC Setting]]=3, "Normal", "High"))</f>
        <v>High</v>
      </c>
      <c r="M2865">
        <v>21.41</v>
      </c>
      <c r="N2865">
        <v>21.41</v>
      </c>
      <c r="O2865">
        <f>(sensor_data[[#This Row],[Energy Consumption]]-AVERAGE(sensor_data[Energy Consumption]))/_xlfn.STDEV.P(sensor_data[Energy Consumption])</f>
        <v>9.9292915481129189E-5</v>
      </c>
      <c r="P2865" t="str">
        <f>IF(ABS(sensor_data[[#This Row],[z_zcore]])&gt;3, "Outlier", "Normal")</f>
        <v>Normal</v>
      </c>
      <c r="Q2865">
        <f>AVERAGEIF(sensor_data[Unit ID], sensor_data[[#This Row],[Unit ID]], sensor_data[EC])</f>
        <v>18.870588235294118</v>
      </c>
      <c r="R2865">
        <f>IF(ISBLANK(sensor_data[[#This Row],[EC]]), sensor_data[[#This Row],[average]], sensor_data[[#This Row],[EC]])</f>
        <v>21.41</v>
      </c>
      <c r="S2865" t="str">
        <f>IF(sensor_data[[#This Row],[Filled Energy Consumption]]&gt;AVERAGE(sensor_data[Filled Energy Consumption]), "High", "Low")</f>
        <v>High</v>
      </c>
      <c r="T2865" t="s">
        <v>512</v>
      </c>
      <c r="U2865" t="b">
        <v>1</v>
      </c>
      <c r="V2865">
        <v>11</v>
      </c>
      <c r="W2865">
        <v>1</v>
      </c>
      <c r="X2865" t="s">
        <v>14</v>
      </c>
    </row>
    <row r="2866" spans="1:24" x14ac:dyDescent="0.3">
      <c r="A2866" s="1">
        <v>45435.210555555554</v>
      </c>
      <c r="B2866" s="1" t="str">
        <f>TEXT(sensor_data[[#This Row],[Timestamp]], "MMMM")</f>
        <v>May</v>
      </c>
      <c r="C28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66" s="2">
        <f>MONTH(sensor_data[[#This Row],[Timestamp]])</f>
        <v>5</v>
      </c>
      <c r="E2866" s="2">
        <f>DAY(sensor_data[[#This Row],[Timestamp]])</f>
        <v>23</v>
      </c>
      <c r="F2866" t="s">
        <v>634</v>
      </c>
      <c r="H2866">
        <v>73.8</v>
      </c>
      <c r="I2866">
        <v>36.200000000000003</v>
      </c>
      <c r="J2866" t="b">
        <v>0</v>
      </c>
      <c r="K2866">
        <v>1</v>
      </c>
      <c r="L2866" t="str">
        <f>IF(sensor_data[[#This Row],[HVAC Setting]]&lt;=2, "Low", IF(sensor_data[[#This Row],[HVAC Setting]]=3, "Normal", "High"))</f>
        <v>Low</v>
      </c>
      <c r="M2866">
        <v>5</v>
      </c>
      <c r="N2866">
        <v>5</v>
      </c>
      <c r="O2866">
        <f>(sensor_data[[#This Row],[Energy Consumption]]-AVERAGE(sensor_data[Energy Consumption]))/_xlfn.STDEV.P(sensor_data[Energy Consumption])</f>
        <v>-0.19072140568551499</v>
      </c>
      <c r="P2866" t="str">
        <f>IF(ABS(sensor_data[[#This Row],[z_zcore]])&gt;3, "Outlier", "Normal")</f>
        <v>Normal</v>
      </c>
      <c r="Q2866">
        <f>AVERAGEIF(sensor_data[Unit ID], sensor_data[[#This Row],[Unit ID]], sensor_data[EC])</f>
        <v>18.870588235294118</v>
      </c>
      <c r="R2866">
        <f>IF(ISBLANK(sensor_data[[#This Row],[EC]]), sensor_data[[#This Row],[average]], sensor_data[[#This Row],[EC]])</f>
        <v>5</v>
      </c>
      <c r="S2866" t="str">
        <f>IF(sensor_data[[#This Row],[Filled Energy Consumption]]&gt;AVERAGE(sensor_data[Filled Energy Consumption]), "High", "Low")</f>
        <v>Low</v>
      </c>
      <c r="T2866" t="s">
        <v>276</v>
      </c>
      <c r="U2866" t="b">
        <v>0</v>
      </c>
      <c r="V2866">
        <v>19</v>
      </c>
      <c r="W2866">
        <v>0</v>
      </c>
      <c r="X2866" t="s">
        <v>19</v>
      </c>
    </row>
    <row r="2867" spans="1:24" x14ac:dyDescent="0.3">
      <c r="A2867" s="1">
        <v>45294.604224537034</v>
      </c>
      <c r="B2867" s="1" t="str">
        <f>TEXT(sensor_data[[#This Row],[Timestamp]], "MMMM")</f>
        <v>January</v>
      </c>
      <c r="C28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67" s="2">
        <f>MONTH(sensor_data[[#This Row],[Timestamp]])</f>
        <v>1</v>
      </c>
      <c r="E2867" s="2">
        <f>DAY(sensor_data[[#This Row],[Timestamp]])</f>
        <v>3</v>
      </c>
      <c r="F2867" t="s">
        <v>634</v>
      </c>
      <c r="H2867">
        <v>49.6</v>
      </c>
      <c r="I2867">
        <v>29.5</v>
      </c>
      <c r="J2867" t="b">
        <v>1</v>
      </c>
      <c r="K2867">
        <v>3</v>
      </c>
      <c r="L2867" t="str">
        <f>IF(sensor_data[[#This Row],[HVAC Setting]]&lt;=2, "Low", IF(sensor_data[[#This Row],[HVAC Setting]]=3, "Normal", "High"))</f>
        <v>Normal</v>
      </c>
      <c r="M2867">
        <v>19.95</v>
      </c>
      <c r="N2867">
        <v>19.95</v>
      </c>
      <c r="O2867">
        <f>(sensor_data[[#This Row],[Energy Consumption]]-AVERAGE(sensor_data[Energy Consumption]))/_xlfn.STDEV.P(sensor_data[Energy Consumption])</f>
        <v>-1.6878051384180935E-2</v>
      </c>
      <c r="P2867" t="str">
        <f>IF(ABS(sensor_data[[#This Row],[z_zcore]])&gt;3, "Outlier", "Normal")</f>
        <v>Normal</v>
      </c>
      <c r="Q2867">
        <f>AVERAGEIF(sensor_data[Unit ID], sensor_data[[#This Row],[Unit ID]], sensor_data[EC])</f>
        <v>18.870588235294118</v>
      </c>
      <c r="R2867">
        <f>IF(ISBLANK(sensor_data[[#This Row],[EC]]), sensor_data[[#This Row],[average]], sensor_data[[#This Row],[EC]])</f>
        <v>19.95</v>
      </c>
      <c r="S2867" t="str">
        <f>IF(sensor_data[[#This Row],[Filled Energy Consumption]]&gt;AVERAGE(sensor_data[Filled Energy Consumption]), "High", "Low")</f>
        <v>High</v>
      </c>
      <c r="T2867" t="s">
        <v>242</v>
      </c>
      <c r="U2867" t="b">
        <v>1</v>
      </c>
      <c r="V2867">
        <v>8</v>
      </c>
      <c r="W2867">
        <v>1</v>
      </c>
      <c r="X2867" t="s">
        <v>19</v>
      </c>
    </row>
    <row r="2868" spans="1:24" x14ac:dyDescent="0.3">
      <c r="A2868" s="1">
        <v>45365.748807870368</v>
      </c>
      <c r="B2868" s="1" t="str">
        <f>TEXT(sensor_data[[#This Row],[Timestamp]], "MMMM")</f>
        <v>March</v>
      </c>
      <c r="C28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68" s="2">
        <f>MONTH(sensor_data[[#This Row],[Timestamp]])</f>
        <v>3</v>
      </c>
      <c r="E2868" s="2">
        <f>DAY(sensor_data[[#This Row],[Timestamp]])</f>
        <v>14</v>
      </c>
      <c r="F2868" t="s">
        <v>634</v>
      </c>
      <c r="H2868">
        <v>81.099999999999994</v>
      </c>
      <c r="I2868">
        <v>58.9</v>
      </c>
      <c r="J2868" t="b">
        <v>1</v>
      </c>
      <c r="K2868">
        <v>5</v>
      </c>
      <c r="L2868" t="str">
        <f>IF(sensor_data[[#This Row],[HVAC Setting]]&lt;=2, "Low", IF(sensor_data[[#This Row],[HVAC Setting]]=3, "Normal", "High"))</f>
        <v>High</v>
      </c>
      <c r="M2868">
        <v>30.94</v>
      </c>
      <c r="N2868">
        <v>30.94</v>
      </c>
      <c r="O2868">
        <f>(sensor_data[[#This Row],[Energy Consumption]]-AVERAGE(sensor_data[Energy Consumption]))/_xlfn.STDEV.P(sensor_data[Energy Consumption])</f>
        <v>0.11091716358382318</v>
      </c>
      <c r="P2868" t="str">
        <f>IF(ABS(sensor_data[[#This Row],[z_zcore]])&gt;3, "Outlier", "Normal")</f>
        <v>Normal</v>
      </c>
      <c r="Q2868">
        <f>AVERAGEIF(sensor_data[Unit ID], sensor_data[[#This Row],[Unit ID]], sensor_data[EC])</f>
        <v>18.870588235294118</v>
      </c>
      <c r="R2868">
        <f>IF(ISBLANK(sensor_data[[#This Row],[EC]]), sensor_data[[#This Row],[average]], sensor_data[[#This Row],[EC]])</f>
        <v>30.94</v>
      </c>
      <c r="S2868" t="str">
        <f>IF(sensor_data[[#This Row],[Filled Energy Consumption]]&gt;AVERAGE(sensor_data[Filled Energy Consumption]), "High", "Low")</f>
        <v>High</v>
      </c>
      <c r="T2868" t="s">
        <v>468</v>
      </c>
      <c r="U2868" t="b">
        <v>1</v>
      </c>
      <c r="V2868">
        <v>2</v>
      </c>
      <c r="W2868">
        <v>0</v>
      </c>
      <c r="X2868" t="s">
        <v>19</v>
      </c>
    </row>
    <row r="2869" spans="1:24" x14ac:dyDescent="0.3">
      <c r="A2869" s="1">
        <v>45465.374814814815</v>
      </c>
      <c r="B2869" s="1" t="str">
        <f>TEXT(sensor_data[[#This Row],[Timestamp]], "MMMM")</f>
        <v>June</v>
      </c>
      <c r="C28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69" s="2">
        <f>MONTH(sensor_data[[#This Row],[Timestamp]])</f>
        <v>6</v>
      </c>
      <c r="E2869" s="2">
        <f>DAY(sensor_data[[#This Row],[Timestamp]])</f>
        <v>22</v>
      </c>
      <c r="F2869" t="s">
        <v>634</v>
      </c>
      <c r="H2869">
        <v>88.8</v>
      </c>
      <c r="I2869">
        <v>60.5</v>
      </c>
      <c r="J2869" t="b">
        <v>1</v>
      </c>
      <c r="K2869">
        <v>4.5</v>
      </c>
      <c r="L2869" t="str">
        <f>IF(sensor_data[[#This Row],[HVAC Setting]]&lt;=2, "Low", IF(sensor_data[[#This Row],[HVAC Setting]]=3, "Normal", "High"))</f>
        <v>High</v>
      </c>
      <c r="M2869">
        <v>27.8</v>
      </c>
      <c r="N2869">
        <v>27.8</v>
      </c>
      <c r="O2869">
        <f>(sensor_data[[#This Row],[Energy Consumption]]-AVERAGE(sensor_data[Energy Consumption]))/_xlfn.STDEV.P(sensor_data[Energy Consumption])</f>
        <v>7.4404245021536294E-2</v>
      </c>
      <c r="P2869" t="str">
        <f>IF(ABS(sensor_data[[#This Row],[z_zcore]])&gt;3, "Outlier", "Normal")</f>
        <v>Normal</v>
      </c>
      <c r="Q2869">
        <f>AVERAGEIF(sensor_data[Unit ID], sensor_data[[#This Row],[Unit ID]], sensor_data[EC])</f>
        <v>18.870588235294118</v>
      </c>
      <c r="R2869">
        <f>IF(ISBLANK(sensor_data[[#This Row],[EC]]), sensor_data[[#This Row],[average]], sensor_data[[#This Row],[EC]])</f>
        <v>27.8</v>
      </c>
      <c r="S2869" t="str">
        <f>IF(sensor_data[[#This Row],[Filled Energy Consumption]]&gt;AVERAGE(sensor_data[Filled Energy Consumption]), "High", "Low")</f>
        <v>High</v>
      </c>
      <c r="T2869" t="s">
        <v>305</v>
      </c>
      <c r="U2869" t="b">
        <v>1</v>
      </c>
      <c r="V2869">
        <v>10</v>
      </c>
      <c r="W2869">
        <v>1</v>
      </c>
      <c r="X2869" t="s">
        <v>19</v>
      </c>
    </row>
    <row r="2870" spans="1:24" x14ac:dyDescent="0.3">
      <c r="A2870" s="1">
        <v>45389.623865740738</v>
      </c>
      <c r="B2870" s="1" t="str">
        <f>TEXT(sensor_data[[#This Row],[Timestamp]], "MMMM")</f>
        <v>April</v>
      </c>
      <c r="C28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70" s="2">
        <f>MONTH(sensor_data[[#This Row],[Timestamp]])</f>
        <v>4</v>
      </c>
      <c r="E2870" s="2">
        <f>DAY(sensor_data[[#This Row],[Timestamp]])</f>
        <v>7</v>
      </c>
      <c r="F2870" t="s">
        <v>634</v>
      </c>
      <c r="H2870">
        <v>75.099999999999994</v>
      </c>
      <c r="I2870">
        <v>49</v>
      </c>
      <c r="J2870" t="b">
        <v>1</v>
      </c>
      <c r="K2870">
        <v>3.5</v>
      </c>
      <c r="L2870" t="str">
        <f>IF(sensor_data[[#This Row],[HVAC Setting]]&lt;=2, "Low", IF(sensor_data[[#This Row],[HVAC Setting]]=3, "Normal", "High"))</f>
        <v>High</v>
      </c>
      <c r="M2870">
        <v>21.3</v>
      </c>
      <c r="N2870">
        <v>21.3</v>
      </c>
      <c r="O2870">
        <f>(sensor_data[[#This Row],[Energy Consumption]]-AVERAGE(sensor_data[Energy Consumption]))/_xlfn.STDEV.P(sensor_data[Energy Consumption])</f>
        <v>-1.1798220660002518E-3</v>
      </c>
      <c r="P2870" t="str">
        <f>IF(ABS(sensor_data[[#This Row],[z_zcore]])&gt;3, "Outlier", "Normal")</f>
        <v>Normal</v>
      </c>
      <c r="Q2870">
        <f>AVERAGEIF(sensor_data[Unit ID], sensor_data[[#This Row],[Unit ID]], sensor_data[EC])</f>
        <v>18.870588235294118</v>
      </c>
      <c r="R2870">
        <f>IF(ISBLANK(sensor_data[[#This Row],[EC]]), sensor_data[[#This Row],[average]], sensor_data[[#This Row],[EC]])</f>
        <v>21.3</v>
      </c>
      <c r="S2870" t="str">
        <f>IF(sensor_data[[#This Row],[Filled Energy Consumption]]&gt;AVERAGE(sensor_data[Filled Energy Consumption]), "High", "Low")</f>
        <v>High</v>
      </c>
      <c r="T2870" t="s">
        <v>484</v>
      </c>
      <c r="U2870" t="b">
        <v>1</v>
      </c>
      <c r="V2870">
        <v>21</v>
      </c>
      <c r="W2870">
        <v>1</v>
      </c>
      <c r="X2870" t="s">
        <v>17</v>
      </c>
    </row>
    <row r="2871" spans="1:24" x14ac:dyDescent="0.3">
      <c r="A2871" s="1">
        <v>45339.606562499997</v>
      </c>
      <c r="B2871" s="1" t="str">
        <f>TEXT(sensor_data[[#This Row],[Timestamp]], "MMMM")</f>
        <v>February</v>
      </c>
      <c r="C28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71" s="2">
        <f>MONTH(sensor_data[[#This Row],[Timestamp]])</f>
        <v>2</v>
      </c>
      <c r="E2871" s="2">
        <f>DAY(sensor_data[[#This Row],[Timestamp]])</f>
        <v>17</v>
      </c>
      <c r="F2871" t="s">
        <v>634</v>
      </c>
      <c r="H2871">
        <v>57.3</v>
      </c>
      <c r="I2871">
        <v>39.200000000000003</v>
      </c>
      <c r="J2871" t="b">
        <v>1</v>
      </c>
      <c r="K2871">
        <v>5</v>
      </c>
      <c r="L2871" t="str">
        <f>IF(sensor_data[[#This Row],[HVAC Setting]]&lt;=2, "Low", IF(sensor_data[[#This Row],[HVAC Setting]]=3, "Normal", "High"))</f>
        <v>High</v>
      </c>
      <c r="M2871">
        <v>29.14</v>
      </c>
      <c r="N2871">
        <v>29.14</v>
      </c>
      <c r="O2871">
        <f>(sensor_data[[#This Row],[Energy Consumption]]-AVERAGE(sensor_data[Energy Consumption]))/_xlfn.STDEV.P(sensor_data[Energy Consumption])</f>
        <v>8.9986191159582285E-2</v>
      </c>
      <c r="P2871" t="str">
        <f>IF(ABS(sensor_data[[#This Row],[z_zcore]])&gt;3, "Outlier", "Normal")</f>
        <v>Normal</v>
      </c>
      <c r="Q2871">
        <f>AVERAGEIF(sensor_data[Unit ID], sensor_data[[#This Row],[Unit ID]], sensor_data[EC])</f>
        <v>18.870588235294118</v>
      </c>
      <c r="R2871">
        <f>IF(ISBLANK(sensor_data[[#This Row],[EC]]), sensor_data[[#This Row],[average]], sensor_data[[#This Row],[EC]])</f>
        <v>29.14</v>
      </c>
      <c r="S2871" t="str">
        <f>IF(sensor_data[[#This Row],[Filled Energy Consumption]]&gt;AVERAGE(sensor_data[Filled Energy Consumption]), "High", "Low")</f>
        <v>High</v>
      </c>
      <c r="T2871" t="s">
        <v>365</v>
      </c>
      <c r="U2871" t="b">
        <v>1</v>
      </c>
      <c r="V2871">
        <v>8</v>
      </c>
      <c r="W2871">
        <v>1</v>
      </c>
      <c r="X2871" t="s">
        <v>14</v>
      </c>
    </row>
    <row r="2872" spans="1:24" x14ac:dyDescent="0.3">
      <c r="A2872" s="1">
        <v>45293.525902777779</v>
      </c>
      <c r="B2872" s="1" t="str">
        <f>TEXT(sensor_data[[#This Row],[Timestamp]], "MMMM")</f>
        <v>January</v>
      </c>
      <c r="C28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72" s="2">
        <f>MONTH(sensor_data[[#This Row],[Timestamp]])</f>
        <v>1</v>
      </c>
      <c r="E2872" s="2">
        <f>DAY(sensor_data[[#This Row],[Timestamp]])</f>
        <v>2</v>
      </c>
      <c r="F2872" t="s">
        <v>634</v>
      </c>
      <c r="H2872">
        <v>55.9</v>
      </c>
      <c r="I2872">
        <v>27.5</v>
      </c>
      <c r="J2872" t="b">
        <v>0</v>
      </c>
      <c r="K2872">
        <v>4</v>
      </c>
      <c r="L2872" t="str">
        <f>IF(sensor_data[[#This Row],[HVAC Setting]]&lt;=2, "Low", IF(sensor_data[[#This Row],[HVAC Setting]]=3, "Normal", "High"))</f>
        <v>High</v>
      </c>
      <c r="M2872">
        <v>20</v>
      </c>
      <c r="N2872">
        <v>20</v>
      </c>
      <c r="O2872">
        <f>(sensor_data[[#This Row],[Energy Consumption]]-AVERAGE(sensor_data[Energy Consumption]))/_xlfn.STDEV.P(sensor_data[Energy Consumption])</f>
        <v>-1.6296635483507568E-2</v>
      </c>
      <c r="P2872" t="str">
        <f>IF(ABS(sensor_data[[#This Row],[z_zcore]])&gt;3, "Outlier", "Normal")</f>
        <v>Normal</v>
      </c>
      <c r="Q2872">
        <f>AVERAGEIF(sensor_data[Unit ID], sensor_data[[#This Row],[Unit ID]], sensor_data[EC])</f>
        <v>18.870588235294118</v>
      </c>
      <c r="R2872">
        <f>IF(ISBLANK(sensor_data[[#This Row],[EC]]), sensor_data[[#This Row],[average]], sensor_data[[#This Row],[EC]])</f>
        <v>20</v>
      </c>
      <c r="S2872" t="str">
        <f>IF(sensor_data[[#This Row],[Filled Energy Consumption]]&gt;AVERAGE(sensor_data[Filled Energy Consumption]), "High", "Low")</f>
        <v>High</v>
      </c>
      <c r="T2872" t="s">
        <v>531</v>
      </c>
      <c r="U2872" t="b">
        <v>0</v>
      </c>
      <c r="V2872">
        <v>9</v>
      </c>
      <c r="W2872">
        <v>0</v>
      </c>
      <c r="X2872" t="s">
        <v>14</v>
      </c>
    </row>
    <row r="2873" spans="1:24" x14ac:dyDescent="0.3">
      <c r="A2873" s="1">
        <v>45389.119062500002</v>
      </c>
      <c r="B2873" s="1" t="str">
        <f>TEXT(sensor_data[[#This Row],[Timestamp]], "MMMM")</f>
        <v>April</v>
      </c>
      <c r="C28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73" s="2">
        <f>MONTH(sensor_data[[#This Row],[Timestamp]])</f>
        <v>4</v>
      </c>
      <c r="E2873" s="2">
        <f>DAY(sensor_data[[#This Row],[Timestamp]])</f>
        <v>7</v>
      </c>
      <c r="F2873" t="s">
        <v>634</v>
      </c>
      <c r="H2873">
        <v>71.2</v>
      </c>
      <c r="I2873">
        <v>37.5</v>
      </c>
      <c r="J2873" t="b">
        <v>0</v>
      </c>
      <c r="K2873">
        <v>2.5</v>
      </c>
      <c r="L2873" t="str">
        <f>IF(sensor_data[[#This Row],[HVAC Setting]]&lt;=2, "Low", IF(sensor_data[[#This Row],[HVAC Setting]]=3, "Normal", "High"))</f>
        <v>High</v>
      </c>
      <c r="M2873">
        <v>14.18</v>
      </c>
      <c r="N2873">
        <v>14.18</v>
      </c>
      <c r="O2873">
        <f>(sensor_data[[#This Row],[Energy Consumption]]-AVERAGE(sensor_data[Energy Consumption]))/_xlfn.STDEV.P(sensor_data[Energy Consumption])</f>
        <v>-8.3973446321886441E-2</v>
      </c>
      <c r="P2873" t="str">
        <f>IF(ABS(sensor_data[[#This Row],[z_zcore]])&gt;3, "Outlier", "Normal")</f>
        <v>Normal</v>
      </c>
      <c r="Q2873">
        <f>AVERAGEIF(sensor_data[Unit ID], sensor_data[[#This Row],[Unit ID]], sensor_data[EC])</f>
        <v>18.870588235294118</v>
      </c>
      <c r="R2873">
        <f>IF(ISBLANK(sensor_data[[#This Row],[EC]]), sensor_data[[#This Row],[average]], sensor_data[[#This Row],[EC]])</f>
        <v>14.18</v>
      </c>
      <c r="S2873" t="str">
        <f>IF(sensor_data[[#This Row],[Filled Energy Consumption]]&gt;AVERAGE(sensor_data[Filled Energy Consumption]), "High", "Low")</f>
        <v>Low</v>
      </c>
      <c r="T2873" t="s">
        <v>205</v>
      </c>
      <c r="U2873" t="b">
        <v>0</v>
      </c>
      <c r="V2873">
        <v>4</v>
      </c>
      <c r="W2873">
        <v>0</v>
      </c>
      <c r="X2873" t="s">
        <v>19</v>
      </c>
    </row>
    <row r="2874" spans="1:24" x14ac:dyDescent="0.3">
      <c r="A2874" s="1">
        <v>45570.447164351855</v>
      </c>
      <c r="B2874" s="1" t="str">
        <f>TEXT(sensor_data[[#This Row],[Timestamp]], "MMMM")</f>
        <v>October</v>
      </c>
      <c r="C28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74" s="2">
        <f>MONTH(sensor_data[[#This Row],[Timestamp]])</f>
        <v>10</v>
      </c>
      <c r="E2874" s="2">
        <f>DAY(sensor_data[[#This Row],[Timestamp]])</f>
        <v>5</v>
      </c>
      <c r="F2874" t="s">
        <v>634</v>
      </c>
      <c r="H2874">
        <v>67.900000000000006</v>
      </c>
      <c r="I2874">
        <v>57.8</v>
      </c>
      <c r="J2874" t="b">
        <v>1</v>
      </c>
      <c r="K2874">
        <v>2.5</v>
      </c>
      <c r="L2874" t="str">
        <f>IF(sensor_data[[#This Row],[HVAC Setting]]&lt;=2, "Low", IF(sensor_data[[#This Row],[HVAC Setting]]=3, "Normal", "High"))</f>
        <v>High</v>
      </c>
      <c r="M2874">
        <v>15.26</v>
      </c>
      <c r="N2874">
        <v>15.26</v>
      </c>
      <c r="O2874">
        <f>(sensor_data[[#This Row],[Energy Consumption]]-AVERAGE(sensor_data[Energy Consumption]))/_xlfn.STDEV.P(sensor_data[Energy Consumption])</f>
        <v>-7.1414862867341916E-2</v>
      </c>
      <c r="P2874" t="str">
        <f>IF(ABS(sensor_data[[#This Row],[z_zcore]])&gt;3, "Outlier", "Normal")</f>
        <v>Normal</v>
      </c>
      <c r="Q2874">
        <f>AVERAGEIF(sensor_data[Unit ID], sensor_data[[#This Row],[Unit ID]], sensor_data[EC])</f>
        <v>18.870588235294118</v>
      </c>
      <c r="R2874">
        <f>IF(ISBLANK(sensor_data[[#This Row],[EC]]), sensor_data[[#This Row],[average]], sensor_data[[#This Row],[EC]])</f>
        <v>15.26</v>
      </c>
      <c r="S2874" t="str">
        <f>IF(sensor_data[[#This Row],[Filled Energy Consumption]]&gt;AVERAGE(sensor_data[Filled Energy Consumption]), "High", "Low")</f>
        <v>Low</v>
      </c>
      <c r="T2874" t="s">
        <v>38</v>
      </c>
      <c r="U2874" t="b">
        <v>1</v>
      </c>
      <c r="V2874">
        <v>14</v>
      </c>
      <c r="W2874">
        <v>1</v>
      </c>
      <c r="X2874" t="s">
        <v>19</v>
      </c>
    </row>
    <row r="2875" spans="1:24" x14ac:dyDescent="0.3">
      <c r="A2875" s="1">
        <v>45426.511643518519</v>
      </c>
      <c r="B2875" s="1" t="str">
        <f>TEXT(sensor_data[[#This Row],[Timestamp]], "MMMM")</f>
        <v>May</v>
      </c>
      <c r="C28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75" s="2">
        <f>MONTH(sensor_data[[#This Row],[Timestamp]])</f>
        <v>5</v>
      </c>
      <c r="E2875" s="2">
        <f>DAY(sensor_data[[#This Row],[Timestamp]])</f>
        <v>14</v>
      </c>
      <c r="F2875" t="s">
        <v>634</v>
      </c>
      <c r="H2875">
        <v>61.7</v>
      </c>
      <c r="I2875">
        <v>46.1</v>
      </c>
      <c r="J2875" t="b">
        <v>0</v>
      </c>
      <c r="K2875">
        <v>2</v>
      </c>
      <c r="L2875" t="str">
        <f>IF(sensor_data[[#This Row],[HVAC Setting]]&lt;=2, "Low", IF(sensor_data[[#This Row],[HVAC Setting]]=3, "Normal", "High"))</f>
        <v>Low</v>
      </c>
      <c r="M2875">
        <v>10</v>
      </c>
      <c r="N2875">
        <v>10</v>
      </c>
      <c r="O2875">
        <f>(sensor_data[[#This Row],[Energy Consumption]]-AVERAGE(sensor_data[Energy Consumption]))/_xlfn.STDEV.P(sensor_data[Energy Consumption])</f>
        <v>-0.13257981561817916</v>
      </c>
      <c r="P2875" t="str">
        <f>IF(ABS(sensor_data[[#This Row],[z_zcore]])&gt;3, "Outlier", "Normal")</f>
        <v>Normal</v>
      </c>
      <c r="Q2875">
        <f>AVERAGEIF(sensor_data[Unit ID], sensor_data[[#This Row],[Unit ID]], sensor_data[EC])</f>
        <v>18.870588235294118</v>
      </c>
      <c r="R2875">
        <f>IF(ISBLANK(sensor_data[[#This Row],[EC]]), sensor_data[[#This Row],[average]], sensor_data[[#This Row],[EC]])</f>
        <v>10</v>
      </c>
      <c r="S2875" t="str">
        <f>IF(sensor_data[[#This Row],[Filled Energy Consumption]]&gt;AVERAGE(sensor_data[Filled Energy Consumption]), "High", "Low")</f>
        <v>Low</v>
      </c>
      <c r="T2875" t="s">
        <v>52</v>
      </c>
      <c r="U2875" t="b">
        <v>0</v>
      </c>
      <c r="V2875">
        <v>5</v>
      </c>
      <c r="W2875">
        <v>0</v>
      </c>
      <c r="X2875" t="s">
        <v>19</v>
      </c>
    </row>
    <row r="2876" spans="1:24" x14ac:dyDescent="0.3">
      <c r="A2876" s="1">
        <v>45522.770300925928</v>
      </c>
      <c r="B2876" s="1" t="str">
        <f>TEXT(sensor_data[[#This Row],[Timestamp]], "MMMM")</f>
        <v>August</v>
      </c>
      <c r="C28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76" s="2">
        <f>MONTH(sensor_data[[#This Row],[Timestamp]])</f>
        <v>8</v>
      </c>
      <c r="E2876" s="2">
        <f>DAY(sensor_data[[#This Row],[Timestamp]])</f>
        <v>18</v>
      </c>
      <c r="F2876" t="s">
        <v>634</v>
      </c>
      <c r="H2876">
        <v>100.6</v>
      </c>
      <c r="I2876">
        <v>65.8</v>
      </c>
      <c r="J2876" t="b">
        <v>1</v>
      </c>
      <c r="K2876">
        <v>5</v>
      </c>
      <c r="L2876" t="str">
        <f>IF(sensor_data[[#This Row],[HVAC Setting]]&lt;=2, "Low", IF(sensor_data[[#This Row],[HVAC Setting]]=3, "Normal", "High"))</f>
        <v>High</v>
      </c>
      <c r="M2876">
        <v>33.79</v>
      </c>
      <c r="N2876">
        <v>33.79</v>
      </c>
      <c r="O2876">
        <f>(sensor_data[[#This Row],[Energy Consumption]]-AVERAGE(sensor_data[Energy Consumption]))/_xlfn.STDEV.P(sensor_data[Energy Consumption])</f>
        <v>0.14405786992220457</v>
      </c>
      <c r="P2876" t="str">
        <f>IF(ABS(sensor_data[[#This Row],[z_zcore]])&gt;3, "Outlier", "Normal")</f>
        <v>Normal</v>
      </c>
      <c r="Q2876">
        <f>AVERAGEIF(sensor_data[Unit ID], sensor_data[[#This Row],[Unit ID]], sensor_data[EC])</f>
        <v>18.870588235294118</v>
      </c>
      <c r="R2876">
        <f>IF(ISBLANK(sensor_data[[#This Row],[EC]]), sensor_data[[#This Row],[average]], sensor_data[[#This Row],[EC]])</f>
        <v>33.79</v>
      </c>
      <c r="S2876" t="str">
        <f>IF(sensor_data[[#This Row],[Filled Energy Consumption]]&gt;AVERAGE(sensor_data[Filled Energy Consumption]), "High", "Low")</f>
        <v>High</v>
      </c>
      <c r="T2876" t="s">
        <v>516</v>
      </c>
      <c r="U2876" t="b">
        <v>1</v>
      </c>
      <c r="V2876">
        <v>10</v>
      </c>
      <c r="W2876">
        <v>1</v>
      </c>
      <c r="X2876" t="s">
        <v>14</v>
      </c>
    </row>
    <row r="2877" spans="1:24" x14ac:dyDescent="0.3">
      <c r="A2877" s="1">
        <v>45522.899606481478</v>
      </c>
      <c r="B2877" s="1" t="str">
        <f>TEXT(sensor_data[[#This Row],[Timestamp]], "MMMM")</f>
        <v>August</v>
      </c>
      <c r="C28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77" s="2">
        <f>MONTH(sensor_data[[#This Row],[Timestamp]])</f>
        <v>8</v>
      </c>
      <c r="E2877" s="2">
        <f>DAY(sensor_data[[#This Row],[Timestamp]])</f>
        <v>18</v>
      </c>
      <c r="F2877" t="s">
        <v>634</v>
      </c>
      <c r="H2877">
        <v>88.9</v>
      </c>
      <c r="I2877">
        <v>66.900000000000006</v>
      </c>
      <c r="J2877" t="b">
        <v>1</v>
      </c>
      <c r="K2877">
        <v>4.5</v>
      </c>
      <c r="L2877" t="str">
        <f>IF(sensor_data[[#This Row],[HVAC Setting]]&lt;=2, "Low", IF(sensor_data[[#This Row],[HVAC Setting]]=3, "Normal", "High"))</f>
        <v>High</v>
      </c>
      <c r="O2877">
        <f>(sensor_data[[#This Row],[Energy Consumption]]-AVERAGE(sensor_data[Energy Consumption]))/_xlfn.STDEV.P(sensor_data[Energy Consumption])</f>
        <v>-0.24886299575285079</v>
      </c>
      <c r="P2877" t="str">
        <f>IF(ABS(sensor_data[[#This Row],[z_zcore]])&gt;3, "Outlier", "Normal")</f>
        <v>Normal</v>
      </c>
      <c r="Q2877">
        <f>AVERAGEIF(sensor_data[Unit ID], sensor_data[[#This Row],[Unit ID]], sensor_data[EC])</f>
        <v>18.870588235294118</v>
      </c>
      <c r="R2877">
        <f>IF(ISBLANK(sensor_data[[#This Row],[EC]]), sensor_data[[#This Row],[average]], sensor_data[[#This Row],[EC]])</f>
        <v>18.870588235294118</v>
      </c>
      <c r="S2877" t="str">
        <f>IF(sensor_data[[#This Row],[Filled Energy Consumption]]&gt;AVERAGE(sensor_data[Filled Energy Consumption]), "High", "Low")</f>
        <v>High</v>
      </c>
      <c r="T2877" t="s">
        <v>45</v>
      </c>
      <c r="U2877" t="b">
        <v>1</v>
      </c>
      <c r="V2877">
        <v>20</v>
      </c>
      <c r="W2877">
        <v>1</v>
      </c>
      <c r="X2877" t="s">
        <v>14</v>
      </c>
    </row>
    <row r="2878" spans="1:24" x14ac:dyDescent="0.3">
      <c r="A2878" s="1">
        <v>45623.207245370373</v>
      </c>
      <c r="B2878" s="1" t="str">
        <f>TEXT(sensor_data[[#This Row],[Timestamp]], "MMMM")</f>
        <v>November</v>
      </c>
      <c r="C28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78" s="2">
        <f>MONTH(sensor_data[[#This Row],[Timestamp]])</f>
        <v>11</v>
      </c>
      <c r="E2878" s="2">
        <f>DAY(sensor_data[[#This Row],[Timestamp]])</f>
        <v>27</v>
      </c>
      <c r="F2878" t="s">
        <v>634</v>
      </c>
      <c r="H2878">
        <v>67.5</v>
      </c>
      <c r="I2878">
        <v>53.3</v>
      </c>
      <c r="J2878" t="b">
        <v>0</v>
      </c>
      <c r="K2878">
        <v>2</v>
      </c>
      <c r="L2878" t="str">
        <f>IF(sensor_data[[#This Row],[HVAC Setting]]&lt;=2, "Low", IF(sensor_data[[#This Row],[HVAC Setting]]=3, "Normal", "High"))</f>
        <v>Low</v>
      </c>
      <c r="M2878">
        <v>10</v>
      </c>
      <c r="N2878">
        <v>10</v>
      </c>
      <c r="O2878">
        <f>(sensor_data[[#This Row],[Energy Consumption]]-AVERAGE(sensor_data[Energy Consumption]))/_xlfn.STDEV.P(sensor_data[Energy Consumption])</f>
        <v>-0.13257981561817916</v>
      </c>
      <c r="P2878" t="str">
        <f>IF(ABS(sensor_data[[#This Row],[z_zcore]])&gt;3, "Outlier", "Normal")</f>
        <v>Normal</v>
      </c>
      <c r="Q2878">
        <f>AVERAGEIF(sensor_data[Unit ID], sensor_data[[#This Row],[Unit ID]], sensor_data[EC])</f>
        <v>18.870588235294118</v>
      </c>
      <c r="R2878">
        <f>IF(ISBLANK(sensor_data[[#This Row],[EC]]), sensor_data[[#This Row],[average]], sensor_data[[#This Row],[EC]])</f>
        <v>10</v>
      </c>
      <c r="S2878" t="str">
        <f>IF(sensor_data[[#This Row],[Filled Energy Consumption]]&gt;AVERAGE(sensor_data[Filled Energy Consumption]), "High", "Low")</f>
        <v>Low</v>
      </c>
      <c r="T2878" t="s">
        <v>109</v>
      </c>
      <c r="U2878" t="b">
        <v>0</v>
      </c>
      <c r="V2878">
        <v>15</v>
      </c>
      <c r="W2878">
        <v>0</v>
      </c>
      <c r="X2878" t="s">
        <v>17</v>
      </c>
    </row>
    <row r="2879" spans="1:24" x14ac:dyDescent="0.3">
      <c r="A2879" s="1">
        <v>45460.413472222222</v>
      </c>
      <c r="B2879" s="1" t="str">
        <f>TEXT(sensor_data[[#This Row],[Timestamp]], "MMMM")</f>
        <v>June</v>
      </c>
      <c r="C28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79" s="2">
        <f>MONTH(sensor_data[[#This Row],[Timestamp]])</f>
        <v>6</v>
      </c>
      <c r="E2879" s="2">
        <f>DAY(sensor_data[[#This Row],[Timestamp]])</f>
        <v>17</v>
      </c>
      <c r="F2879" t="s">
        <v>634</v>
      </c>
      <c r="H2879">
        <v>82.2</v>
      </c>
      <c r="I2879">
        <v>44.4</v>
      </c>
      <c r="J2879" t="b">
        <v>0</v>
      </c>
      <c r="K2879">
        <v>2</v>
      </c>
      <c r="L2879" t="str">
        <f>IF(sensor_data[[#This Row],[HVAC Setting]]&lt;=2, "Low", IF(sensor_data[[#This Row],[HVAC Setting]]=3, "Normal", "High"))</f>
        <v>Low</v>
      </c>
      <c r="M2879">
        <v>10</v>
      </c>
      <c r="N2879">
        <v>10</v>
      </c>
      <c r="O2879">
        <f>(sensor_data[[#This Row],[Energy Consumption]]-AVERAGE(sensor_data[Energy Consumption]))/_xlfn.STDEV.P(sensor_data[Energy Consumption])</f>
        <v>-0.13257981561817916</v>
      </c>
      <c r="P2879" t="str">
        <f>IF(ABS(sensor_data[[#This Row],[z_zcore]])&gt;3, "Outlier", "Normal")</f>
        <v>Normal</v>
      </c>
      <c r="Q2879">
        <f>AVERAGEIF(sensor_data[Unit ID], sensor_data[[#This Row],[Unit ID]], sensor_data[EC])</f>
        <v>18.870588235294118</v>
      </c>
      <c r="R2879">
        <f>IF(ISBLANK(sensor_data[[#This Row],[EC]]), sensor_data[[#This Row],[average]], sensor_data[[#This Row],[EC]])</f>
        <v>10</v>
      </c>
      <c r="S2879" t="str">
        <f>IF(sensor_data[[#This Row],[Filled Energy Consumption]]&gt;AVERAGE(sensor_data[Filled Energy Consumption]), "High", "Low")</f>
        <v>Low</v>
      </c>
      <c r="T2879" t="s">
        <v>205</v>
      </c>
      <c r="U2879" t="b">
        <v>0</v>
      </c>
      <c r="V2879">
        <v>24</v>
      </c>
      <c r="W2879">
        <v>0</v>
      </c>
      <c r="X2879" t="s">
        <v>14</v>
      </c>
    </row>
    <row r="2880" spans="1:24" x14ac:dyDescent="0.3">
      <c r="A2880" s="1">
        <v>45396.817106481481</v>
      </c>
      <c r="B2880" s="1" t="str">
        <f>TEXT(sensor_data[[#This Row],[Timestamp]], "MMMM")</f>
        <v>April</v>
      </c>
      <c r="C28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80" s="2">
        <f>MONTH(sensor_data[[#This Row],[Timestamp]])</f>
        <v>4</v>
      </c>
      <c r="E2880" s="2">
        <f>DAY(sensor_data[[#This Row],[Timestamp]])</f>
        <v>14</v>
      </c>
      <c r="F2880" t="s">
        <v>634</v>
      </c>
      <c r="H2880">
        <v>66.3</v>
      </c>
      <c r="I2880">
        <v>34.6</v>
      </c>
      <c r="J2880" t="b">
        <v>1</v>
      </c>
      <c r="K2880">
        <v>3.5</v>
      </c>
      <c r="L2880" t="str">
        <f>IF(sensor_data[[#This Row],[HVAC Setting]]&lt;=2, "Low", IF(sensor_data[[#This Row],[HVAC Setting]]=3, "Normal", "High"))</f>
        <v>High</v>
      </c>
      <c r="M2880">
        <v>23.19</v>
      </c>
      <c r="N2880">
        <v>23.19</v>
      </c>
      <c r="O2880">
        <f>(sensor_data[[#This Row],[Energy Consumption]]-AVERAGE(sensor_data[Energy Consumption]))/_xlfn.STDEV.P(sensor_data[Energy Consumption])</f>
        <v>2.0797698979452689E-2</v>
      </c>
      <c r="P2880" t="str">
        <f>IF(ABS(sensor_data[[#This Row],[z_zcore]])&gt;3, "Outlier", "Normal")</f>
        <v>Normal</v>
      </c>
      <c r="Q2880">
        <f>AVERAGEIF(sensor_data[Unit ID], sensor_data[[#This Row],[Unit ID]], sensor_data[EC])</f>
        <v>18.870588235294118</v>
      </c>
      <c r="R2880">
        <f>IF(ISBLANK(sensor_data[[#This Row],[EC]]), sensor_data[[#This Row],[average]], sensor_data[[#This Row],[EC]])</f>
        <v>23.19</v>
      </c>
      <c r="S2880" t="str">
        <f>IF(sensor_data[[#This Row],[Filled Energy Consumption]]&gt;AVERAGE(sensor_data[Filled Energy Consumption]), "High", "Low")</f>
        <v>High</v>
      </c>
      <c r="T2880" t="s">
        <v>258</v>
      </c>
      <c r="U2880" t="b">
        <v>1</v>
      </c>
      <c r="V2880">
        <v>5</v>
      </c>
      <c r="W2880">
        <v>1</v>
      </c>
      <c r="X2880" t="s">
        <v>19</v>
      </c>
    </row>
    <row r="2881" spans="1:24" x14ac:dyDescent="0.3">
      <c r="A2881" s="1">
        <v>45556.944120370368</v>
      </c>
      <c r="B2881" s="1" t="str">
        <f>TEXT(sensor_data[[#This Row],[Timestamp]], "MMMM")</f>
        <v>September</v>
      </c>
      <c r="C28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81" s="2">
        <f>MONTH(sensor_data[[#This Row],[Timestamp]])</f>
        <v>9</v>
      </c>
      <c r="E2881" s="2">
        <f>DAY(sensor_data[[#This Row],[Timestamp]])</f>
        <v>21</v>
      </c>
      <c r="F2881" t="s">
        <v>634</v>
      </c>
      <c r="H2881">
        <v>67.2</v>
      </c>
      <c r="I2881">
        <v>54.3</v>
      </c>
      <c r="J2881" t="b">
        <v>0</v>
      </c>
      <c r="K2881">
        <v>1.5</v>
      </c>
      <c r="L2881" t="str">
        <f>IF(sensor_data[[#This Row],[HVAC Setting]]&lt;=2, "Low", IF(sensor_data[[#This Row],[HVAC Setting]]=3, "Normal", "High"))</f>
        <v>Low</v>
      </c>
      <c r="O2881">
        <f>(sensor_data[[#This Row],[Energy Consumption]]-AVERAGE(sensor_data[Energy Consumption]))/_xlfn.STDEV.P(sensor_data[Energy Consumption])</f>
        <v>-0.24886299575285079</v>
      </c>
      <c r="P2881" t="str">
        <f>IF(ABS(sensor_data[[#This Row],[z_zcore]])&gt;3, "Outlier", "Normal")</f>
        <v>Normal</v>
      </c>
      <c r="Q2881">
        <f>AVERAGEIF(sensor_data[Unit ID], sensor_data[[#This Row],[Unit ID]], sensor_data[EC])</f>
        <v>18.870588235294118</v>
      </c>
      <c r="R2881">
        <f>IF(ISBLANK(sensor_data[[#This Row],[EC]]), sensor_data[[#This Row],[average]], sensor_data[[#This Row],[EC]])</f>
        <v>18.870588235294118</v>
      </c>
      <c r="S2881" t="str">
        <f>IF(sensor_data[[#This Row],[Filled Energy Consumption]]&gt;AVERAGE(sensor_data[Filled Energy Consumption]), "High", "Low")</f>
        <v>High</v>
      </c>
      <c r="T2881" t="s">
        <v>385</v>
      </c>
      <c r="U2881" t="b">
        <v>0</v>
      </c>
      <c r="V2881">
        <v>16</v>
      </c>
      <c r="W2881">
        <v>1</v>
      </c>
      <c r="X2881" t="s">
        <v>17</v>
      </c>
    </row>
    <row r="2882" spans="1:24" x14ac:dyDescent="0.3">
      <c r="A2882" s="1">
        <v>45606.504872685182</v>
      </c>
      <c r="B2882" s="1" t="str">
        <f>TEXT(sensor_data[[#This Row],[Timestamp]], "MMMM")</f>
        <v>November</v>
      </c>
      <c r="C28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82" s="2">
        <f>MONTH(sensor_data[[#This Row],[Timestamp]])</f>
        <v>11</v>
      </c>
      <c r="E2882" s="2">
        <f>DAY(sensor_data[[#This Row],[Timestamp]])</f>
        <v>10</v>
      </c>
      <c r="F2882" t="s">
        <v>635</v>
      </c>
      <c r="H2882">
        <v>82</v>
      </c>
      <c r="I2882">
        <v>57.5</v>
      </c>
      <c r="J2882" t="b">
        <v>1</v>
      </c>
      <c r="K2882">
        <v>4.5</v>
      </c>
      <c r="L2882" t="str">
        <f>IF(sensor_data[[#This Row],[HVAC Setting]]&lt;=2, "Low", IF(sensor_data[[#This Row],[HVAC Setting]]=3, "Normal", "High"))</f>
        <v>High</v>
      </c>
      <c r="M2882">
        <v>26.19</v>
      </c>
      <c r="N2882">
        <v>26.19</v>
      </c>
      <c r="O2882">
        <f>(sensor_data[[#This Row],[Energy Consumption]]-AVERAGE(sensor_data[Energy Consumption]))/_xlfn.STDEV.P(sensor_data[Energy Consumption])</f>
        <v>5.5682653019854172E-2</v>
      </c>
      <c r="P2882" t="str">
        <f>IF(ABS(sensor_data[[#This Row],[z_zcore]])&gt;3, "Outlier", "Normal")</f>
        <v>Normal</v>
      </c>
      <c r="Q2882">
        <f>AVERAGEIF(sensor_data[Unit ID], sensor_data[[#This Row],[Unit ID]], sensor_data[EC])</f>
        <v>18.555789473684211</v>
      </c>
      <c r="R2882">
        <f>IF(ISBLANK(sensor_data[[#This Row],[EC]]), sensor_data[[#This Row],[average]], sensor_data[[#This Row],[EC]])</f>
        <v>26.19</v>
      </c>
      <c r="S2882" t="str">
        <f>IF(sensor_data[[#This Row],[Filled Energy Consumption]]&gt;AVERAGE(sensor_data[Filled Energy Consumption]), "High", "Low")</f>
        <v>High</v>
      </c>
      <c r="T2882" t="s">
        <v>371</v>
      </c>
      <c r="U2882" t="b">
        <v>1</v>
      </c>
      <c r="V2882">
        <v>13</v>
      </c>
      <c r="W2882">
        <v>1</v>
      </c>
      <c r="X2882" t="s">
        <v>17</v>
      </c>
    </row>
    <row r="2883" spans="1:24" x14ac:dyDescent="0.3">
      <c r="A2883" s="1">
        <v>45414.923217592594</v>
      </c>
      <c r="B2883" s="1" t="str">
        <f>TEXT(sensor_data[[#This Row],[Timestamp]], "MMMM")</f>
        <v>May</v>
      </c>
      <c r="C28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83" s="2">
        <f>MONTH(sensor_data[[#This Row],[Timestamp]])</f>
        <v>5</v>
      </c>
      <c r="E2883" s="2">
        <f>DAY(sensor_data[[#This Row],[Timestamp]])</f>
        <v>2</v>
      </c>
      <c r="F2883" t="s">
        <v>635</v>
      </c>
      <c r="H2883">
        <v>80.5</v>
      </c>
      <c r="I2883">
        <v>37.200000000000003</v>
      </c>
      <c r="J2883" t="b">
        <v>0</v>
      </c>
      <c r="K2883">
        <v>3</v>
      </c>
      <c r="L2883" t="str">
        <f>IF(sensor_data[[#This Row],[HVAC Setting]]&lt;=2, "Low", IF(sensor_data[[#This Row],[HVAC Setting]]=3, "Normal", "High"))</f>
        <v>Normal</v>
      </c>
      <c r="M2883">
        <v>16</v>
      </c>
      <c r="N2883">
        <v>16</v>
      </c>
      <c r="O2883">
        <f>(sensor_data[[#This Row],[Energy Consumption]]-AVERAGE(sensor_data[Energy Consumption]))/_xlfn.STDEV.P(sensor_data[Energy Consumption])</f>
        <v>-6.2809907537376211E-2</v>
      </c>
      <c r="P2883" t="str">
        <f>IF(ABS(sensor_data[[#This Row],[z_zcore]])&gt;3, "Outlier", "Normal")</f>
        <v>Normal</v>
      </c>
      <c r="Q2883">
        <f>AVERAGEIF(sensor_data[Unit ID], sensor_data[[#This Row],[Unit ID]], sensor_data[EC])</f>
        <v>18.555789473684211</v>
      </c>
      <c r="R2883">
        <f>IF(ISBLANK(sensor_data[[#This Row],[EC]]), sensor_data[[#This Row],[average]], sensor_data[[#This Row],[EC]])</f>
        <v>16</v>
      </c>
      <c r="S2883" t="str">
        <f>IF(sensor_data[[#This Row],[Filled Energy Consumption]]&gt;AVERAGE(sensor_data[Filled Energy Consumption]), "High", "Low")</f>
        <v>Low</v>
      </c>
      <c r="T2883" t="s">
        <v>359</v>
      </c>
      <c r="U2883" t="b">
        <v>0</v>
      </c>
      <c r="V2883">
        <v>6</v>
      </c>
      <c r="W2883">
        <v>0</v>
      </c>
      <c r="X2883" t="s">
        <v>17</v>
      </c>
    </row>
    <row r="2884" spans="1:24" x14ac:dyDescent="0.3">
      <c r="A2884" s="1">
        <v>45533.873240740744</v>
      </c>
      <c r="B2884" s="1" t="str">
        <f>TEXT(sensor_data[[#This Row],[Timestamp]], "MMMM")</f>
        <v>August</v>
      </c>
      <c r="C28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84" s="2">
        <f>MONTH(sensor_data[[#This Row],[Timestamp]])</f>
        <v>8</v>
      </c>
      <c r="E2884" s="2">
        <f>DAY(sensor_data[[#This Row],[Timestamp]])</f>
        <v>29</v>
      </c>
      <c r="F2884" t="s">
        <v>635</v>
      </c>
      <c r="H2884">
        <v>86.3</v>
      </c>
      <c r="I2884">
        <v>48.9</v>
      </c>
      <c r="J2884" t="b">
        <v>0</v>
      </c>
      <c r="K2884">
        <v>5</v>
      </c>
      <c r="L2884" t="str">
        <f>IF(sensor_data[[#This Row],[HVAC Setting]]&lt;=2, "Low", IF(sensor_data[[#This Row],[HVAC Setting]]=3, "Normal", "High"))</f>
        <v>High</v>
      </c>
      <c r="M2884">
        <v>30.8</v>
      </c>
      <c r="N2884">
        <v>30.8</v>
      </c>
      <c r="O2884">
        <f>(sensor_data[[#This Row],[Energy Consumption]]-AVERAGE(sensor_data[Energy Consumption]))/_xlfn.STDEV.P(sensor_data[Energy Consumption])</f>
        <v>0.10928919906193778</v>
      </c>
      <c r="P2884" t="str">
        <f>IF(ABS(sensor_data[[#This Row],[z_zcore]])&gt;3, "Outlier", "Normal")</f>
        <v>Normal</v>
      </c>
      <c r="Q2884">
        <f>AVERAGEIF(sensor_data[Unit ID], sensor_data[[#This Row],[Unit ID]], sensor_data[EC])</f>
        <v>18.555789473684211</v>
      </c>
      <c r="R2884">
        <f>IF(ISBLANK(sensor_data[[#This Row],[EC]]), sensor_data[[#This Row],[average]], sensor_data[[#This Row],[EC]])</f>
        <v>30.8</v>
      </c>
      <c r="S2884" t="str">
        <f>IF(sensor_data[[#This Row],[Filled Energy Consumption]]&gt;AVERAGE(sensor_data[Filled Energy Consumption]), "High", "Low")</f>
        <v>High</v>
      </c>
      <c r="T2884" t="s">
        <v>47</v>
      </c>
      <c r="U2884" t="b">
        <v>0</v>
      </c>
      <c r="V2884">
        <v>18</v>
      </c>
      <c r="W2884">
        <v>0</v>
      </c>
      <c r="X2884" t="s">
        <v>19</v>
      </c>
    </row>
    <row r="2885" spans="1:24" x14ac:dyDescent="0.3">
      <c r="A2885" s="1">
        <v>45636.222453703704</v>
      </c>
      <c r="B2885" s="1" t="str">
        <f>TEXT(sensor_data[[#This Row],[Timestamp]], "MMMM")</f>
        <v>December</v>
      </c>
      <c r="C28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85" s="2">
        <f>MONTH(sensor_data[[#This Row],[Timestamp]])</f>
        <v>12</v>
      </c>
      <c r="E2885" s="2">
        <f>DAY(sensor_data[[#This Row],[Timestamp]])</f>
        <v>10</v>
      </c>
      <c r="F2885" t="s">
        <v>635</v>
      </c>
      <c r="H2885">
        <v>49.8</v>
      </c>
      <c r="I2885">
        <v>29</v>
      </c>
      <c r="J2885" t="b">
        <v>0</v>
      </c>
      <c r="K2885">
        <v>2</v>
      </c>
      <c r="L2885" t="str">
        <f>IF(sensor_data[[#This Row],[HVAC Setting]]&lt;=2, "Low", IF(sensor_data[[#This Row],[HVAC Setting]]=3, "Normal", "High"))</f>
        <v>Low</v>
      </c>
      <c r="M2885">
        <v>12</v>
      </c>
      <c r="N2885">
        <v>12</v>
      </c>
      <c r="O2885">
        <f>(sensor_data[[#This Row],[Energy Consumption]]-AVERAGE(sensor_data[Energy Consumption]))/_xlfn.STDEV.P(sensor_data[Energy Consumption])</f>
        <v>-0.10932317959124485</v>
      </c>
      <c r="P2885" t="str">
        <f>IF(ABS(sensor_data[[#This Row],[z_zcore]])&gt;3, "Outlier", "Normal")</f>
        <v>Normal</v>
      </c>
      <c r="Q2885">
        <f>AVERAGEIF(sensor_data[Unit ID], sensor_data[[#This Row],[Unit ID]], sensor_data[EC])</f>
        <v>18.555789473684211</v>
      </c>
      <c r="R2885">
        <f>IF(ISBLANK(sensor_data[[#This Row],[EC]]), sensor_data[[#This Row],[average]], sensor_data[[#This Row],[EC]])</f>
        <v>12</v>
      </c>
      <c r="S2885" t="str">
        <f>IF(sensor_data[[#This Row],[Filled Energy Consumption]]&gt;AVERAGE(sensor_data[Filled Energy Consumption]), "High", "Low")</f>
        <v>Low</v>
      </c>
      <c r="T2885" t="s">
        <v>466</v>
      </c>
      <c r="U2885" t="b">
        <v>0</v>
      </c>
      <c r="V2885">
        <v>5</v>
      </c>
      <c r="W2885">
        <v>1</v>
      </c>
      <c r="X2885" t="s">
        <v>19</v>
      </c>
    </row>
    <row r="2886" spans="1:24" x14ac:dyDescent="0.3">
      <c r="A2886" s="1">
        <v>45561.372743055559</v>
      </c>
      <c r="B2886" s="1" t="str">
        <f>TEXT(sensor_data[[#This Row],[Timestamp]], "MMMM")</f>
        <v>September</v>
      </c>
      <c r="C28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86" s="2">
        <f>MONTH(sensor_data[[#This Row],[Timestamp]])</f>
        <v>9</v>
      </c>
      <c r="E2886" s="2">
        <f>DAY(sensor_data[[#This Row],[Timestamp]])</f>
        <v>26</v>
      </c>
      <c r="F2886" t="s">
        <v>635</v>
      </c>
      <c r="H2886">
        <v>77.099999999999994</v>
      </c>
      <c r="I2886">
        <v>36.799999999999997</v>
      </c>
      <c r="J2886" t="b">
        <v>0</v>
      </c>
      <c r="K2886">
        <v>2</v>
      </c>
      <c r="L2886" t="str">
        <f>IF(sensor_data[[#This Row],[HVAC Setting]]&lt;=2, "Low", IF(sensor_data[[#This Row],[HVAC Setting]]=3, "Normal", "High"))</f>
        <v>Low</v>
      </c>
      <c r="M2886">
        <v>10</v>
      </c>
      <c r="N2886">
        <v>10</v>
      </c>
      <c r="O2886">
        <f>(sensor_data[[#This Row],[Energy Consumption]]-AVERAGE(sensor_data[Energy Consumption]))/_xlfn.STDEV.P(sensor_data[Energy Consumption])</f>
        <v>-0.13257981561817916</v>
      </c>
      <c r="P2886" t="str">
        <f>IF(ABS(sensor_data[[#This Row],[z_zcore]])&gt;3, "Outlier", "Normal")</f>
        <v>Normal</v>
      </c>
      <c r="Q2886">
        <f>AVERAGEIF(sensor_data[Unit ID], sensor_data[[#This Row],[Unit ID]], sensor_data[EC])</f>
        <v>18.555789473684211</v>
      </c>
      <c r="R2886">
        <f>IF(ISBLANK(sensor_data[[#This Row],[EC]]), sensor_data[[#This Row],[average]], sensor_data[[#This Row],[EC]])</f>
        <v>10</v>
      </c>
      <c r="S2886" t="str">
        <f>IF(sensor_data[[#This Row],[Filled Energy Consumption]]&gt;AVERAGE(sensor_data[Filled Energy Consumption]), "High", "Low")</f>
        <v>Low</v>
      </c>
      <c r="T2886" t="s">
        <v>28</v>
      </c>
      <c r="U2886" t="b">
        <v>0</v>
      </c>
      <c r="V2886">
        <v>19</v>
      </c>
      <c r="W2886">
        <v>0</v>
      </c>
      <c r="X2886" t="s">
        <v>19</v>
      </c>
    </row>
    <row r="2887" spans="1:24" x14ac:dyDescent="0.3">
      <c r="A2887" s="1">
        <v>45353.680497685185</v>
      </c>
      <c r="B2887" s="1" t="str">
        <f>TEXT(sensor_data[[#This Row],[Timestamp]], "MMMM")</f>
        <v>March</v>
      </c>
      <c r="C28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87" s="2">
        <f>MONTH(sensor_data[[#This Row],[Timestamp]])</f>
        <v>3</v>
      </c>
      <c r="E2887" s="2">
        <f>DAY(sensor_data[[#This Row],[Timestamp]])</f>
        <v>2</v>
      </c>
      <c r="F2887" t="s">
        <v>635</v>
      </c>
      <c r="H2887">
        <v>71.900000000000006</v>
      </c>
      <c r="I2887">
        <v>42.2</v>
      </c>
      <c r="J2887" t="b">
        <v>1</v>
      </c>
      <c r="K2887">
        <v>4.5</v>
      </c>
      <c r="L2887" t="str">
        <f>IF(sensor_data[[#This Row],[HVAC Setting]]&lt;=2, "Low", IF(sensor_data[[#This Row],[HVAC Setting]]=3, "Normal", "High"))</f>
        <v>High</v>
      </c>
      <c r="M2887">
        <v>26.95</v>
      </c>
      <c r="N2887">
        <v>26.95</v>
      </c>
      <c r="O2887">
        <f>(sensor_data[[#This Row],[Energy Consumption]]-AVERAGE(sensor_data[Energy Consumption]))/_xlfn.STDEV.P(sensor_data[Energy Consumption])</f>
        <v>6.4520174710089195E-2</v>
      </c>
      <c r="P2887" t="str">
        <f>IF(ABS(sensor_data[[#This Row],[z_zcore]])&gt;3, "Outlier", "Normal")</f>
        <v>Normal</v>
      </c>
      <c r="Q2887">
        <f>AVERAGEIF(sensor_data[Unit ID], sensor_data[[#This Row],[Unit ID]], sensor_data[EC])</f>
        <v>18.555789473684211</v>
      </c>
      <c r="R2887">
        <f>IF(ISBLANK(sensor_data[[#This Row],[EC]]), sensor_data[[#This Row],[average]], sensor_data[[#This Row],[EC]])</f>
        <v>26.95</v>
      </c>
      <c r="S2887" t="str">
        <f>IF(sensor_data[[#This Row],[Filled Energy Consumption]]&gt;AVERAGE(sensor_data[Filled Energy Consumption]), "High", "Low")</f>
        <v>High</v>
      </c>
      <c r="T2887" t="s">
        <v>469</v>
      </c>
      <c r="U2887" t="b">
        <v>1</v>
      </c>
      <c r="V2887">
        <v>4</v>
      </c>
      <c r="W2887">
        <v>1</v>
      </c>
      <c r="X2887" t="s">
        <v>17</v>
      </c>
    </row>
    <row r="2888" spans="1:24" x14ac:dyDescent="0.3">
      <c r="A2888" s="1">
        <v>45637.925011574072</v>
      </c>
      <c r="B2888" s="1" t="str">
        <f>TEXT(sensor_data[[#This Row],[Timestamp]], "MMMM")</f>
        <v>December</v>
      </c>
      <c r="C28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88" s="2">
        <f>MONTH(sensor_data[[#This Row],[Timestamp]])</f>
        <v>12</v>
      </c>
      <c r="E2888" s="2">
        <f>DAY(sensor_data[[#This Row],[Timestamp]])</f>
        <v>11</v>
      </c>
      <c r="F2888" t="s">
        <v>635</v>
      </c>
      <c r="H2888">
        <v>47.8</v>
      </c>
      <c r="I2888">
        <v>26.8</v>
      </c>
      <c r="J2888" t="b">
        <v>0</v>
      </c>
      <c r="K2888">
        <v>2</v>
      </c>
      <c r="L2888" t="str">
        <f>IF(sensor_data[[#This Row],[HVAC Setting]]&lt;=2, "Low", IF(sensor_data[[#This Row],[HVAC Setting]]=3, "Normal", "High"))</f>
        <v>Low</v>
      </c>
      <c r="M2888">
        <v>13</v>
      </c>
      <c r="N2888">
        <v>13</v>
      </c>
      <c r="O2888">
        <f>(sensor_data[[#This Row],[Energy Consumption]]-AVERAGE(sensor_data[Energy Consumption]))/_xlfn.STDEV.P(sensor_data[Energy Consumption])</f>
        <v>-9.7694861577777695E-2</v>
      </c>
      <c r="P2888" t="str">
        <f>IF(ABS(sensor_data[[#This Row],[z_zcore]])&gt;3, "Outlier", "Normal")</f>
        <v>Normal</v>
      </c>
      <c r="Q2888">
        <f>AVERAGEIF(sensor_data[Unit ID], sensor_data[[#This Row],[Unit ID]], sensor_data[EC])</f>
        <v>18.555789473684211</v>
      </c>
      <c r="R2888">
        <f>IF(ISBLANK(sensor_data[[#This Row],[EC]]), sensor_data[[#This Row],[average]], sensor_data[[#This Row],[EC]])</f>
        <v>13</v>
      </c>
      <c r="S2888" t="str">
        <f>IF(sensor_data[[#This Row],[Filled Energy Consumption]]&gt;AVERAGE(sensor_data[Filled Energy Consumption]), "High", "Low")</f>
        <v>Low</v>
      </c>
      <c r="T2888" t="s">
        <v>166</v>
      </c>
      <c r="U2888" t="b">
        <v>0</v>
      </c>
      <c r="V2888">
        <v>6</v>
      </c>
      <c r="W2888">
        <v>0</v>
      </c>
      <c r="X2888" t="s">
        <v>19</v>
      </c>
    </row>
    <row r="2889" spans="1:24" x14ac:dyDescent="0.3">
      <c r="A2889" s="1">
        <v>45585.204884259256</v>
      </c>
      <c r="B2889" s="1" t="str">
        <f>TEXT(sensor_data[[#This Row],[Timestamp]], "MMMM")</f>
        <v>October</v>
      </c>
      <c r="C28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89" s="2">
        <f>MONTH(sensor_data[[#This Row],[Timestamp]])</f>
        <v>10</v>
      </c>
      <c r="E2889" s="2">
        <f>DAY(sensor_data[[#This Row],[Timestamp]])</f>
        <v>20</v>
      </c>
      <c r="F2889" t="s">
        <v>635</v>
      </c>
      <c r="H2889">
        <v>75.099999999999994</v>
      </c>
      <c r="I2889">
        <v>43.3</v>
      </c>
      <c r="J2889" t="b">
        <v>0</v>
      </c>
      <c r="K2889">
        <v>0.5</v>
      </c>
      <c r="L2889" t="str">
        <f>IF(sensor_data[[#This Row],[HVAC Setting]]&lt;=2, "Low", IF(sensor_data[[#This Row],[HVAC Setting]]=3, "Normal", "High"))</f>
        <v>Low</v>
      </c>
      <c r="M2889">
        <v>2.62</v>
      </c>
      <c r="N2889">
        <v>2.62</v>
      </c>
      <c r="O2889">
        <f>(sensor_data[[#This Row],[Energy Consumption]]-AVERAGE(sensor_data[Energy Consumption]))/_xlfn.STDEV.P(sensor_data[Energy Consumption])</f>
        <v>-0.2183968025575668</v>
      </c>
      <c r="P2889" t="str">
        <f>IF(ABS(sensor_data[[#This Row],[z_zcore]])&gt;3, "Outlier", "Normal")</f>
        <v>Normal</v>
      </c>
      <c r="Q2889">
        <f>AVERAGEIF(sensor_data[Unit ID], sensor_data[[#This Row],[Unit ID]], sensor_data[EC])</f>
        <v>18.555789473684211</v>
      </c>
      <c r="R2889">
        <f>IF(ISBLANK(sensor_data[[#This Row],[EC]]), sensor_data[[#This Row],[average]], sensor_data[[#This Row],[EC]])</f>
        <v>2.62</v>
      </c>
      <c r="S2889" t="str">
        <f>IF(sensor_data[[#This Row],[Filled Energy Consumption]]&gt;AVERAGE(sensor_data[Filled Energy Consumption]), "High", "Low")</f>
        <v>Low</v>
      </c>
      <c r="T2889" t="s">
        <v>340</v>
      </c>
      <c r="U2889" t="b">
        <v>0</v>
      </c>
      <c r="V2889">
        <v>22</v>
      </c>
      <c r="W2889">
        <v>0</v>
      </c>
      <c r="X2889" t="s">
        <v>14</v>
      </c>
    </row>
    <row r="2890" spans="1:24" x14ac:dyDescent="0.3">
      <c r="A2890" s="1">
        <v>45479.985891203702</v>
      </c>
      <c r="B2890" s="1" t="str">
        <f>TEXT(sensor_data[[#This Row],[Timestamp]], "MMMM")</f>
        <v>July</v>
      </c>
      <c r="C28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90" s="2">
        <f>MONTH(sensor_data[[#This Row],[Timestamp]])</f>
        <v>7</v>
      </c>
      <c r="E2890" s="2">
        <f>DAY(sensor_data[[#This Row],[Timestamp]])</f>
        <v>6</v>
      </c>
      <c r="F2890" t="s">
        <v>635</v>
      </c>
      <c r="H2890">
        <v>93.8</v>
      </c>
      <c r="I2890">
        <v>40.799999999999997</v>
      </c>
      <c r="J2890" t="b">
        <v>1</v>
      </c>
      <c r="K2890">
        <v>5</v>
      </c>
      <c r="L2890" t="str">
        <f>IF(sensor_data[[#This Row],[HVAC Setting]]&lt;=2, "Low", IF(sensor_data[[#This Row],[HVAC Setting]]=3, "Normal", "High"))</f>
        <v>High</v>
      </c>
      <c r="M2890">
        <v>32.049999999999997</v>
      </c>
      <c r="N2890">
        <v>32.049999999999997</v>
      </c>
      <c r="O2890">
        <f>(sensor_data[[#This Row],[Energy Consumption]]-AVERAGE(sensor_data[Energy Consumption]))/_xlfn.STDEV.P(sensor_data[Energy Consumption])</f>
        <v>0.12382459657877168</v>
      </c>
      <c r="P2890" t="str">
        <f>IF(ABS(sensor_data[[#This Row],[z_zcore]])&gt;3, "Outlier", "Normal")</f>
        <v>Normal</v>
      </c>
      <c r="Q2890">
        <f>AVERAGEIF(sensor_data[Unit ID], sensor_data[[#This Row],[Unit ID]], sensor_data[EC])</f>
        <v>18.555789473684211</v>
      </c>
      <c r="R2890">
        <f>IF(ISBLANK(sensor_data[[#This Row],[EC]]), sensor_data[[#This Row],[average]], sensor_data[[#This Row],[EC]])</f>
        <v>32.049999999999997</v>
      </c>
      <c r="S2890" t="str">
        <f>IF(sensor_data[[#This Row],[Filled Energy Consumption]]&gt;AVERAGE(sensor_data[Filled Energy Consumption]), "High", "Low")</f>
        <v>High</v>
      </c>
      <c r="T2890" t="s">
        <v>222</v>
      </c>
      <c r="U2890" t="b">
        <v>1</v>
      </c>
      <c r="V2890">
        <v>23</v>
      </c>
      <c r="W2890">
        <v>1</v>
      </c>
      <c r="X2890" t="s">
        <v>17</v>
      </c>
    </row>
    <row r="2891" spans="1:24" x14ac:dyDescent="0.3">
      <c r="A2891" s="1">
        <v>45476.145011574074</v>
      </c>
      <c r="B2891" s="1" t="str">
        <f>TEXT(sensor_data[[#This Row],[Timestamp]], "MMMM")</f>
        <v>July</v>
      </c>
      <c r="C28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91" s="2">
        <f>MONTH(sensor_data[[#This Row],[Timestamp]])</f>
        <v>7</v>
      </c>
      <c r="E2891" s="2">
        <f>DAY(sensor_data[[#This Row],[Timestamp]])</f>
        <v>3</v>
      </c>
      <c r="F2891" t="s">
        <v>635</v>
      </c>
      <c r="H2891">
        <v>87.2</v>
      </c>
      <c r="I2891">
        <v>54.7</v>
      </c>
      <c r="J2891" t="b">
        <v>1</v>
      </c>
      <c r="K2891">
        <v>3</v>
      </c>
      <c r="L2891" t="str">
        <f>IF(sensor_data[[#This Row],[HVAC Setting]]&lt;=2, "Low", IF(sensor_data[[#This Row],[HVAC Setting]]=3, "Normal", "High"))</f>
        <v>Normal</v>
      </c>
      <c r="M2891">
        <v>18.95</v>
      </c>
      <c r="N2891">
        <v>18.95</v>
      </c>
      <c r="O2891">
        <f>(sensor_data[[#This Row],[Energy Consumption]]-AVERAGE(sensor_data[Energy Consumption]))/_xlfn.STDEV.P(sensor_data[Energy Consumption])</f>
        <v>-2.8506369397648095E-2</v>
      </c>
      <c r="P2891" t="str">
        <f>IF(ABS(sensor_data[[#This Row],[z_zcore]])&gt;3, "Outlier", "Normal")</f>
        <v>Normal</v>
      </c>
      <c r="Q2891">
        <f>AVERAGEIF(sensor_data[Unit ID], sensor_data[[#This Row],[Unit ID]], sensor_data[EC])</f>
        <v>18.555789473684211</v>
      </c>
      <c r="R2891">
        <f>IF(ISBLANK(sensor_data[[#This Row],[EC]]), sensor_data[[#This Row],[average]], sensor_data[[#This Row],[EC]])</f>
        <v>18.95</v>
      </c>
      <c r="S2891" t="str">
        <f>IF(sensor_data[[#This Row],[Filled Energy Consumption]]&gt;AVERAGE(sensor_data[Filled Energy Consumption]), "High", "Low")</f>
        <v>High</v>
      </c>
      <c r="T2891" t="s">
        <v>313</v>
      </c>
      <c r="U2891" t="b">
        <v>1</v>
      </c>
      <c r="V2891">
        <v>1</v>
      </c>
      <c r="W2891">
        <v>0</v>
      </c>
      <c r="X2891" t="s">
        <v>17</v>
      </c>
    </row>
    <row r="2892" spans="1:24" x14ac:dyDescent="0.3">
      <c r="A2892" s="1">
        <v>45602.393865740742</v>
      </c>
      <c r="B2892" s="1" t="str">
        <f>TEXT(sensor_data[[#This Row],[Timestamp]], "MMMM")</f>
        <v>November</v>
      </c>
      <c r="C28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92" s="2">
        <f>MONTH(sensor_data[[#This Row],[Timestamp]])</f>
        <v>11</v>
      </c>
      <c r="E2892" s="2">
        <f>DAY(sensor_data[[#This Row],[Timestamp]])</f>
        <v>6</v>
      </c>
      <c r="F2892" t="s">
        <v>635</v>
      </c>
      <c r="H2892">
        <v>76.400000000000006</v>
      </c>
      <c r="I2892">
        <v>33.1</v>
      </c>
      <c r="J2892" t="b">
        <v>0</v>
      </c>
      <c r="K2892">
        <v>1</v>
      </c>
      <c r="L2892" t="str">
        <f>IF(sensor_data[[#This Row],[HVAC Setting]]&lt;=2, "Low", IF(sensor_data[[#This Row],[HVAC Setting]]=3, "Normal", "High"))</f>
        <v>Low</v>
      </c>
      <c r="M2892">
        <v>5</v>
      </c>
      <c r="N2892">
        <v>5</v>
      </c>
      <c r="O2892">
        <f>(sensor_data[[#This Row],[Energy Consumption]]-AVERAGE(sensor_data[Energy Consumption]))/_xlfn.STDEV.P(sensor_data[Energy Consumption])</f>
        <v>-0.19072140568551499</v>
      </c>
      <c r="P2892" t="str">
        <f>IF(ABS(sensor_data[[#This Row],[z_zcore]])&gt;3, "Outlier", "Normal")</f>
        <v>Normal</v>
      </c>
      <c r="Q2892">
        <f>AVERAGEIF(sensor_data[Unit ID], sensor_data[[#This Row],[Unit ID]], sensor_data[EC])</f>
        <v>18.555789473684211</v>
      </c>
      <c r="R2892">
        <f>IF(ISBLANK(sensor_data[[#This Row],[EC]]), sensor_data[[#This Row],[average]], sensor_data[[#This Row],[EC]])</f>
        <v>5</v>
      </c>
      <c r="S2892" t="str">
        <f>IF(sensor_data[[#This Row],[Filled Energy Consumption]]&gt;AVERAGE(sensor_data[Filled Energy Consumption]), "High", "Low")</f>
        <v>Low</v>
      </c>
      <c r="T2892" t="s">
        <v>250</v>
      </c>
      <c r="U2892" t="b">
        <v>0</v>
      </c>
      <c r="V2892">
        <v>1</v>
      </c>
      <c r="W2892">
        <v>0</v>
      </c>
      <c r="X2892" t="s">
        <v>19</v>
      </c>
    </row>
    <row r="2893" spans="1:24" x14ac:dyDescent="0.3">
      <c r="A2893" s="1">
        <v>45644.04855324074</v>
      </c>
      <c r="B2893" s="1" t="str">
        <f>TEXT(sensor_data[[#This Row],[Timestamp]], "MMMM")</f>
        <v>December</v>
      </c>
      <c r="C28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93" s="2">
        <f>MONTH(sensor_data[[#This Row],[Timestamp]])</f>
        <v>12</v>
      </c>
      <c r="E2893" s="2">
        <f>DAY(sensor_data[[#This Row],[Timestamp]])</f>
        <v>18</v>
      </c>
      <c r="F2893" t="s">
        <v>635</v>
      </c>
      <c r="H2893">
        <v>50.6</v>
      </c>
      <c r="I2893">
        <v>32.9</v>
      </c>
      <c r="J2893" t="b">
        <v>0</v>
      </c>
      <c r="K2893">
        <v>2</v>
      </c>
      <c r="L2893" t="str">
        <f>IF(sensor_data[[#This Row],[HVAC Setting]]&lt;=2, "Low", IF(sensor_data[[#This Row],[HVAC Setting]]=3, "Normal", "High"))</f>
        <v>Low</v>
      </c>
      <c r="M2893">
        <v>10</v>
      </c>
      <c r="N2893">
        <v>10</v>
      </c>
      <c r="O2893">
        <f>(sensor_data[[#This Row],[Energy Consumption]]-AVERAGE(sensor_data[Energy Consumption]))/_xlfn.STDEV.P(sensor_data[Energy Consumption])</f>
        <v>-0.13257981561817916</v>
      </c>
      <c r="P2893" t="str">
        <f>IF(ABS(sensor_data[[#This Row],[z_zcore]])&gt;3, "Outlier", "Normal")</f>
        <v>Normal</v>
      </c>
      <c r="Q2893">
        <f>AVERAGEIF(sensor_data[Unit ID], sensor_data[[#This Row],[Unit ID]], sensor_data[EC])</f>
        <v>18.555789473684211</v>
      </c>
      <c r="R2893">
        <f>IF(ISBLANK(sensor_data[[#This Row],[EC]]), sensor_data[[#This Row],[average]], sensor_data[[#This Row],[EC]])</f>
        <v>10</v>
      </c>
      <c r="S2893" t="str">
        <f>IF(sensor_data[[#This Row],[Filled Energy Consumption]]&gt;AVERAGE(sensor_data[Filled Energy Consumption]), "High", "Low")</f>
        <v>Low</v>
      </c>
      <c r="T2893" t="s">
        <v>89</v>
      </c>
      <c r="U2893" t="b">
        <v>0</v>
      </c>
      <c r="V2893">
        <v>24</v>
      </c>
      <c r="W2893">
        <v>0</v>
      </c>
      <c r="X2893" t="s">
        <v>19</v>
      </c>
    </row>
    <row r="2894" spans="1:24" x14ac:dyDescent="0.3">
      <c r="A2894" s="1">
        <v>45526.701932870368</v>
      </c>
      <c r="B2894" s="1" t="str">
        <f>TEXT(sensor_data[[#This Row],[Timestamp]], "MMMM")</f>
        <v>August</v>
      </c>
      <c r="C28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94" s="2">
        <f>MONTH(sensor_data[[#This Row],[Timestamp]])</f>
        <v>8</v>
      </c>
      <c r="E2894" s="2">
        <f>DAY(sensor_data[[#This Row],[Timestamp]])</f>
        <v>22</v>
      </c>
      <c r="F2894" t="s">
        <v>635</v>
      </c>
      <c r="H2894">
        <v>101.2</v>
      </c>
      <c r="I2894">
        <v>59.6</v>
      </c>
      <c r="J2894" t="b">
        <v>0</v>
      </c>
      <c r="K2894">
        <v>4</v>
      </c>
      <c r="L2894" t="str">
        <f>IF(sensor_data[[#This Row],[HVAC Setting]]&lt;=2, "Low", IF(sensor_data[[#This Row],[HVAC Setting]]=3, "Normal", "High"))</f>
        <v>High</v>
      </c>
      <c r="M2894">
        <v>23</v>
      </c>
      <c r="N2894">
        <v>23</v>
      </c>
      <c r="O2894">
        <f>(sensor_data[[#This Row],[Energy Consumption]]-AVERAGE(sensor_data[Energy Consumption]))/_xlfn.STDEV.P(sensor_data[Energy Consumption])</f>
        <v>1.8588318556893912E-2</v>
      </c>
      <c r="P2894" t="str">
        <f>IF(ABS(sensor_data[[#This Row],[z_zcore]])&gt;3, "Outlier", "Normal")</f>
        <v>Normal</v>
      </c>
      <c r="Q2894">
        <f>AVERAGEIF(sensor_data[Unit ID], sensor_data[[#This Row],[Unit ID]], sensor_data[EC])</f>
        <v>18.555789473684211</v>
      </c>
      <c r="R2894">
        <f>IF(ISBLANK(sensor_data[[#This Row],[EC]]), sensor_data[[#This Row],[average]], sensor_data[[#This Row],[EC]])</f>
        <v>23</v>
      </c>
      <c r="S2894" t="str">
        <f>IF(sensor_data[[#This Row],[Filled Energy Consumption]]&gt;AVERAGE(sensor_data[Filled Energy Consumption]), "High", "Low")</f>
        <v>High</v>
      </c>
      <c r="T2894" t="s">
        <v>109</v>
      </c>
      <c r="U2894" t="b">
        <v>0</v>
      </c>
      <c r="V2894">
        <v>7</v>
      </c>
      <c r="W2894">
        <v>0</v>
      </c>
      <c r="X2894" t="s">
        <v>17</v>
      </c>
    </row>
    <row r="2895" spans="1:24" x14ac:dyDescent="0.3">
      <c r="A2895" s="1">
        <v>45406.861562500002</v>
      </c>
      <c r="B2895" s="1" t="str">
        <f>TEXT(sensor_data[[#This Row],[Timestamp]], "MMMM")</f>
        <v>April</v>
      </c>
      <c r="C28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895" s="2">
        <f>MONTH(sensor_data[[#This Row],[Timestamp]])</f>
        <v>4</v>
      </c>
      <c r="E2895" s="2">
        <f>DAY(sensor_data[[#This Row],[Timestamp]])</f>
        <v>24</v>
      </c>
      <c r="F2895" t="s">
        <v>635</v>
      </c>
      <c r="H2895">
        <v>81.8</v>
      </c>
      <c r="I2895">
        <v>36.6</v>
      </c>
      <c r="J2895" t="b">
        <v>0</v>
      </c>
      <c r="K2895">
        <v>4</v>
      </c>
      <c r="L2895" t="str">
        <f>IF(sensor_data[[#This Row],[HVAC Setting]]&lt;=2, "Low", IF(sensor_data[[#This Row],[HVAC Setting]]=3, "Normal", "High"))</f>
        <v>High</v>
      </c>
      <c r="M2895">
        <v>23.1</v>
      </c>
      <c r="N2895">
        <v>23.1</v>
      </c>
      <c r="O2895">
        <f>(sensor_data[[#This Row],[Energy Consumption]]-AVERAGE(sensor_data[Energy Consumption]))/_xlfn.STDEV.P(sensor_data[Energy Consumption])</f>
        <v>1.9751150358240644E-2</v>
      </c>
      <c r="P2895" t="str">
        <f>IF(ABS(sensor_data[[#This Row],[z_zcore]])&gt;3, "Outlier", "Normal")</f>
        <v>Normal</v>
      </c>
      <c r="Q2895">
        <f>AVERAGEIF(sensor_data[Unit ID], sensor_data[[#This Row],[Unit ID]], sensor_data[EC])</f>
        <v>18.555789473684211</v>
      </c>
      <c r="R2895">
        <f>IF(ISBLANK(sensor_data[[#This Row],[EC]]), sensor_data[[#This Row],[average]], sensor_data[[#This Row],[EC]])</f>
        <v>23.1</v>
      </c>
      <c r="S2895" t="str">
        <f>IF(sensor_data[[#This Row],[Filled Energy Consumption]]&gt;AVERAGE(sensor_data[Filled Energy Consumption]), "High", "Low")</f>
        <v>High</v>
      </c>
      <c r="T2895" t="s">
        <v>332</v>
      </c>
      <c r="U2895" t="b">
        <v>0</v>
      </c>
      <c r="V2895">
        <v>1</v>
      </c>
      <c r="W2895">
        <v>1</v>
      </c>
      <c r="X2895" t="s">
        <v>17</v>
      </c>
    </row>
    <row r="2896" spans="1:24" x14ac:dyDescent="0.3">
      <c r="A2896" s="1">
        <v>45499.416400462964</v>
      </c>
      <c r="B2896" s="1" t="str">
        <f>TEXT(sensor_data[[#This Row],[Timestamp]], "MMMM")</f>
        <v>July</v>
      </c>
      <c r="C28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96" s="2">
        <f>MONTH(sensor_data[[#This Row],[Timestamp]])</f>
        <v>7</v>
      </c>
      <c r="E2896" s="2">
        <f>DAY(sensor_data[[#This Row],[Timestamp]])</f>
        <v>26</v>
      </c>
      <c r="F2896" t="s">
        <v>635</v>
      </c>
      <c r="H2896">
        <v>84</v>
      </c>
      <c r="I2896">
        <v>53</v>
      </c>
      <c r="J2896" t="b">
        <v>0</v>
      </c>
      <c r="K2896">
        <v>4</v>
      </c>
      <c r="L2896" t="str">
        <f>IF(sensor_data[[#This Row],[HVAC Setting]]&lt;=2, "Low", IF(sensor_data[[#This Row],[HVAC Setting]]=3, "Normal", "High"))</f>
        <v>High</v>
      </c>
      <c r="O2896">
        <f>(sensor_data[[#This Row],[Energy Consumption]]-AVERAGE(sensor_data[Energy Consumption]))/_xlfn.STDEV.P(sensor_data[Energy Consumption])</f>
        <v>-0.24886299575285079</v>
      </c>
      <c r="P2896" t="str">
        <f>IF(ABS(sensor_data[[#This Row],[z_zcore]])&gt;3, "Outlier", "Normal")</f>
        <v>Normal</v>
      </c>
      <c r="Q2896">
        <f>AVERAGEIF(sensor_data[Unit ID], sensor_data[[#This Row],[Unit ID]], sensor_data[EC])</f>
        <v>18.555789473684211</v>
      </c>
      <c r="R2896">
        <f>IF(ISBLANK(sensor_data[[#This Row],[EC]]), sensor_data[[#This Row],[average]], sensor_data[[#This Row],[EC]])</f>
        <v>18.555789473684211</v>
      </c>
      <c r="S2896" t="str">
        <f>IF(sensor_data[[#This Row],[Filled Energy Consumption]]&gt;AVERAGE(sensor_data[Filled Energy Consumption]), "High", "Low")</f>
        <v>High</v>
      </c>
      <c r="T2896" t="s">
        <v>296</v>
      </c>
      <c r="U2896" t="b">
        <v>0</v>
      </c>
      <c r="V2896">
        <v>2</v>
      </c>
      <c r="W2896">
        <v>1</v>
      </c>
      <c r="X2896" t="s">
        <v>19</v>
      </c>
    </row>
    <row r="2897" spans="1:24" x14ac:dyDescent="0.3">
      <c r="A2897" s="1">
        <v>45334.495636574073</v>
      </c>
      <c r="B2897" s="1" t="str">
        <f>TEXT(sensor_data[[#This Row],[Timestamp]], "MMMM")</f>
        <v>February</v>
      </c>
      <c r="C28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897" s="2">
        <f>MONTH(sensor_data[[#This Row],[Timestamp]])</f>
        <v>2</v>
      </c>
      <c r="E2897" s="2">
        <f>DAY(sensor_data[[#This Row],[Timestamp]])</f>
        <v>12</v>
      </c>
      <c r="F2897" t="s">
        <v>635</v>
      </c>
      <c r="H2897">
        <v>41.9</v>
      </c>
      <c r="I2897">
        <v>36</v>
      </c>
      <c r="J2897" t="b">
        <v>0</v>
      </c>
      <c r="K2897">
        <v>2</v>
      </c>
      <c r="L2897" t="str">
        <f>IF(sensor_data[[#This Row],[HVAC Setting]]&lt;=2, "Low", IF(sensor_data[[#This Row],[HVAC Setting]]=3, "Normal", "High"))</f>
        <v>Low</v>
      </c>
      <c r="M2897">
        <v>13</v>
      </c>
      <c r="N2897">
        <v>13</v>
      </c>
      <c r="O2897">
        <f>(sensor_data[[#This Row],[Energy Consumption]]-AVERAGE(sensor_data[Energy Consumption]))/_xlfn.STDEV.P(sensor_data[Energy Consumption])</f>
        <v>-9.7694861577777695E-2</v>
      </c>
      <c r="P2897" t="str">
        <f>IF(ABS(sensor_data[[#This Row],[z_zcore]])&gt;3, "Outlier", "Normal")</f>
        <v>Normal</v>
      </c>
      <c r="Q2897">
        <f>AVERAGEIF(sensor_data[Unit ID], sensor_data[[#This Row],[Unit ID]], sensor_data[EC])</f>
        <v>18.555789473684211</v>
      </c>
      <c r="R2897">
        <f>IF(ISBLANK(sensor_data[[#This Row],[EC]]), sensor_data[[#This Row],[average]], sensor_data[[#This Row],[EC]])</f>
        <v>13</v>
      </c>
      <c r="S2897" t="str">
        <f>IF(sensor_data[[#This Row],[Filled Energy Consumption]]&gt;AVERAGE(sensor_data[Filled Energy Consumption]), "High", "Low")</f>
        <v>Low</v>
      </c>
      <c r="T2897" t="s">
        <v>54</v>
      </c>
      <c r="U2897" t="b">
        <v>0</v>
      </c>
      <c r="V2897">
        <v>9</v>
      </c>
      <c r="W2897">
        <v>0</v>
      </c>
      <c r="X2897" t="s">
        <v>19</v>
      </c>
    </row>
    <row r="2898" spans="1:24" x14ac:dyDescent="0.3">
      <c r="A2898" s="1">
        <v>45517.027268518519</v>
      </c>
      <c r="B2898" s="1" t="str">
        <f>TEXT(sensor_data[[#This Row],[Timestamp]], "MMMM")</f>
        <v>August</v>
      </c>
      <c r="C28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898" s="2">
        <f>MONTH(sensor_data[[#This Row],[Timestamp]])</f>
        <v>8</v>
      </c>
      <c r="E2898" s="2">
        <f>DAY(sensor_data[[#This Row],[Timestamp]])</f>
        <v>13</v>
      </c>
      <c r="F2898" t="s">
        <v>635</v>
      </c>
      <c r="H2898">
        <v>85.6</v>
      </c>
      <c r="I2898">
        <v>48.4</v>
      </c>
      <c r="J2898" t="b">
        <v>1</v>
      </c>
      <c r="K2898">
        <v>4</v>
      </c>
      <c r="L2898" t="str">
        <f>IF(sensor_data[[#This Row],[HVAC Setting]]&lt;=2, "Low", IF(sensor_data[[#This Row],[HVAC Setting]]=3, "Normal", "High"))</f>
        <v>High</v>
      </c>
      <c r="M2898">
        <v>24.88</v>
      </c>
      <c r="N2898">
        <v>24.88</v>
      </c>
      <c r="O2898">
        <f>(sensor_data[[#This Row],[Energy Consumption]]-AVERAGE(sensor_data[Energy Consumption]))/_xlfn.STDEV.P(sensor_data[Energy Consumption])</f>
        <v>4.0449556422212166E-2</v>
      </c>
      <c r="P2898" t="str">
        <f>IF(ABS(sensor_data[[#This Row],[z_zcore]])&gt;3, "Outlier", "Normal")</f>
        <v>Normal</v>
      </c>
      <c r="Q2898">
        <f>AVERAGEIF(sensor_data[Unit ID], sensor_data[[#This Row],[Unit ID]], sensor_data[EC])</f>
        <v>18.555789473684211</v>
      </c>
      <c r="R2898">
        <f>IF(ISBLANK(sensor_data[[#This Row],[EC]]), sensor_data[[#This Row],[average]], sensor_data[[#This Row],[EC]])</f>
        <v>24.88</v>
      </c>
      <c r="S2898" t="str">
        <f>IF(sensor_data[[#This Row],[Filled Energy Consumption]]&gt;AVERAGE(sensor_data[Filled Energy Consumption]), "High", "Low")</f>
        <v>High</v>
      </c>
      <c r="T2898" t="s">
        <v>414</v>
      </c>
      <c r="U2898" t="b">
        <v>1</v>
      </c>
      <c r="V2898">
        <v>17</v>
      </c>
      <c r="W2898">
        <v>0</v>
      </c>
      <c r="X2898" t="s">
        <v>14</v>
      </c>
    </row>
    <row r="2899" spans="1:24" x14ac:dyDescent="0.3">
      <c r="A2899" s="1">
        <v>45500.703993055555</v>
      </c>
      <c r="B2899" s="1" t="str">
        <f>TEXT(sensor_data[[#This Row],[Timestamp]], "MMMM")</f>
        <v>July</v>
      </c>
      <c r="C28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899" s="2">
        <f>MONTH(sensor_data[[#This Row],[Timestamp]])</f>
        <v>7</v>
      </c>
      <c r="E2899" s="2">
        <f>DAY(sensor_data[[#This Row],[Timestamp]])</f>
        <v>27</v>
      </c>
      <c r="F2899" t="s">
        <v>635</v>
      </c>
      <c r="H2899">
        <v>84.7</v>
      </c>
      <c r="I2899">
        <v>60.4</v>
      </c>
      <c r="J2899" t="b">
        <v>1</v>
      </c>
      <c r="K2899">
        <v>4.5</v>
      </c>
      <c r="L2899" t="str">
        <f>IF(sensor_data[[#This Row],[HVAC Setting]]&lt;=2, "Low", IF(sensor_data[[#This Row],[HVAC Setting]]=3, "Normal", "High"))</f>
        <v>High</v>
      </c>
      <c r="M2899">
        <v>25.54</v>
      </c>
      <c r="N2899">
        <v>25.54</v>
      </c>
      <c r="O2899">
        <f>(sensor_data[[#This Row],[Energy Consumption]]-AVERAGE(sensor_data[Energy Consumption]))/_xlfn.STDEV.P(sensor_data[Energy Consumption])</f>
        <v>4.8124246311100488E-2</v>
      </c>
      <c r="P2899" t="str">
        <f>IF(ABS(sensor_data[[#This Row],[z_zcore]])&gt;3, "Outlier", "Normal")</f>
        <v>Normal</v>
      </c>
      <c r="Q2899">
        <f>AVERAGEIF(sensor_data[Unit ID], sensor_data[[#This Row],[Unit ID]], sensor_data[EC])</f>
        <v>18.555789473684211</v>
      </c>
      <c r="R2899">
        <f>IF(ISBLANK(sensor_data[[#This Row],[EC]]), sensor_data[[#This Row],[average]], sensor_data[[#This Row],[EC]])</f>
        <v>25.54</v>
      </c>
      <c r="S2899" t="str">
        <f>IF(sensor_data[[#This Row],[Filled Energy Consumption]]&gt;AVERAGE(sensor_data[Filled Energy Consumption]), "High", "Low")</f>
        <v>High</v>
      </c>
      <c r="T2899" t="s">
        <v>88</v>
      </c>
      <c r="U2899" t="b">
        <v>1</v>
      </c>
      <c r="V2899">
        <v>2</v>
      </c>
      <c r="W2899">
        <v>1</v>
      </c>
      <c r="X2899" t="s">
        <v>14</v>
      </c>
    </row>
    <row r="2900" spans="1:24" x14ac:dyDescent="0.3">
      <c r="A2900" s="1">
        <v>45415.879236111112</v>
      </c>
      <c r="B2900" s="1" t="str">
        <f>TEXT(sensor_data[[#This Row],[Timestamp]], "MMMM")</f>
        <v>May</v>
      </c>
      <c r="C29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00" s="2">
        <f>MONTH(sensor_data[[#This Row],[Timestamp]])</f>
        <v>5</v>
      </c>
      <c r="E2900" s="2">
        <f>DAY(sensor_data[[#This Row],[Timestamp]])</f>
        <v>3</v>
      </c>
      <c r="F2900" t="s">
        <v>635</v>
      </c>
      <c r="H2900">
        <v>79.7</v>
      </c>
      <c r="I2900">
        <v>51.1</v>
      </c>
      <c r="J2900" t="b">
        <v>1</v>
      </c>
      <c r="K2900">
        <v>3</v>
      </c>
      <c r="L2900" t="str">
        <f>IF(sensor_data[[#This Row],[HVAC Setting]]&lt;=2, "Low", IF(sensor_data[[#This Row],[HVAC Setting]]=3, "Normal", "High"))</f>
        <v>Normal</v>
      </c>
      <c r="M2900">
        <v>16.48</v>
      </c>
      <c r="N2900">
        <v>16.48</v>
      </c>
      <c r="O2900">
        <f>(sensor_data[[#This Row],[Energy Consumption]]-AVERAGE(sensor_data[Energy Consumption]))/_xlfn.STDEV.P(sensor_data[Energy Consumption])</f>
        <v>-5.7228314890911972E-2</v>
      </c>
      <c r="P2900" t="str">
        <f>IF(ABS(sensor_data[[#This Row],[z_zcore]])&gt;3, "Outlier", "Normal")</f>
        <v>Normal</v>
      </c>
      <c r="Q2900">
        <f>AVERAGEIF(sensor_data[Unit ID], sensor_data[[#This Row],[Unit ID]], sensor_data[EC])</f>
        <v>18.555789473684211</v>
      </c>
      <c r="R2900">
        <f>IF(ISBLANK(sensor_data[[#This Row],[EC]]), sensor_data[[#This Row],[average]], sensor_data[[#This Row],[EC]])</f>
        <v>16.48</v>
      </c>
      <c r="S2900" t="str">
        <f>IF(sensor_data[[#This Row],[Filled Energy Consumption]]&gt;AVERAGE(sensor_data[Filled Energy Consumption]), "High", "Low")</f>
        <v>Low</v>
      </c>
      <c r="T2900" t="s">
        <v>248</v>
      </c>
      <c r="U2900" t="b">
        <v>1</v>
      </c>
      <c r="V2900">
        <v>3</v>
      </c>
      <c r="W2900">
        <v>1</v>
      </c>
      <c r="X2900" t="s">
        <v>14</v>
      </c>
    </row>
    <row r="2901" spans="1:24" x14ac:dyDescent="0.3">
      <c r="A2901" s="1">
        <v>45518.696122685185</v>
      </c>
      <c r="B2901" s="1" t="str">
        <f>TEXT(sensor_data[[#This Row],[Timestamp]], "MMMM")</f>
        <v>August</v>
      </c>
      <c r="C29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01" s="2">
        <f>MONTH(sensor_data[[#This Row],[Timestamp]])</f>
        <v>8</v>
      </c>
      <c r="E2901" s="2">
        <f>DAY(sensor_data[[#This Row],[Timestamp]])</f>
        <v>14</v>
      </c>
      <c r="F2901" t="s">
        <v>635</v>
      </c>
      <c r="H2901">
        <v>87.1</v>
      </c>
      <c r="I2901">
        <v>44</v>
      </c>
      <c r="J2901" t="b">
        <v>0</v>
      </c>
      <c r="K2901">
        <v>4</v>
      </c>
      <c r="L2901" t="str">
        <f>IF(sensor_data[[#This Row],[HVAC Setting]]&lt;=2, "Low", IF(sensor_data[[#This Row],[HVAC Setting]]=3, "Normal", "High"))</f>
        <v>High</v>
      </c>
      <c r="M2901">
        <v>23</v>
      </c>
      <c r="N2901">
        <v>23</v>
      </c>
      <c r="O2901">
        <f>(sensor_data[[#This Row],[Energy Consumption]]-AVERAGE(sensor_data[Energy Consumption]))/_xlfn.STDEV.P(sensor_data[Energy Consumption])</f>
        <v>1.8588318556893912E-2</v>
      </c>
      <c r="P2901" t="str">
        <f>IF(ABS(sensor_data[[#This Row],[z_zcore]])&gt;3, "Outlier", "Normal")</f>
        <v>Normal</v>
      </c>
      <c r="Q2901">
        <f>AVERAGEIF(sensor_data[Unit ID], sensor_data[[#This Row],[Unit ID]], sensor_data[EC])</f>
        <v>18.555789473684211</v>
      </c>
      <c r="R2901">
        <f>IF(ISBLANK(sensor_data[[#This Row],[EC]]), sensor_data[[#This Row],[average]], sensor_data[[#This Row],[EC]])</f>
        <v>23</v>
      </c>
      <c r="S2901" t="str">
        <f>IF(sensor_data[[#This Row],[Filled Energy Consumption]]&gt;AVERAGE(sensor_data[Filled Energy Consumption]), "High", "Low")</f>
        <v>High</v>
      </c>
      <c r="T2901" t="s">
        <v>330</v>
      </c>
      <c r="U2901" t="b">
        <v>0</v>
      </c>
      <c r="V2901">
        <v>19</v>
      </c>
      <c r="W2901">
        <v>0</v>
      </c>
      <c r="X2901" t="s">
        <v>14</v>
      </c>
    </row>
    <row r="2902" spans="1:24" x14ac:dyDescent="0.3">
      <c r="A2902" s="1">
        <v>45341.013865740744</v>
      </c>
      <c r="B2902" s="1" t="str">
        <f>TEXT(sensor_data[[#This Row],[Timestamp]], "MMMM")</f>
        <v>February</v>
      </c>
      <c r="C29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02" s="2">
        <f>MONTH(sensor_data[[#This Row],[Timestamp]])</f>
        <v>2</v>
      </c>
      <c r="E2902" s="2">
        <f>DAY(sensor_data[[#This Row],[Timestamp]])</f>
        <v>19</v>
      </c>
      <c r="F2902" t="s">
        <v>636</v>
      </c>
      <c r="H2902">
        <v>45</v>
      </c>
      <c r="I2902">
        <v>30</v>
      </c>
      <c r="J2902" t="b">
        <v>1</v>
      </c>
      <c r="K2902">
        <v>2</v>
      </c>
      <c r="L2902" t="str">
        <f>IF(sensor_data[[#This Row],[HVAC Setting]]&lt;=2, "Low", IF(sensor_data[[#This Row],[HVAC Setting]]=3, "Normal", "High"))</f>
        <v>Low</v>
      </c>
      <c r="O2902">
        <f>(sensor_data[[#This Row],[Energy Consumption]]-AVERAGE(sensor_data[Energy Consumption]))/_xlfn.STDEV.P(sensor_data[Energy Consumption])</f>
        <v>-0.24886299575285079</v>
      </c>
      <c r="P2902" t="str">
        <f>IF(ABS(sensor_data[[#This Row],[z_zcore]])&gt;3, "Outlier", "Normal")</f>
        <v>Normal</v>
      </c>
      <c r="Q2902">
        <f>AVERAGEIF(sensor_data[Unit ID], sensor_data[[#This Row],[Unit ID]], sensor_data[EC])</f>
        <v>12.319444444444443</v>
      </c>
      <c r="R2902">
        <f>IF(ISBLANK(sensor_data[[#This Row],[EC]]), sensor_data[[#This Row],[average]], sensor_data[[#This Row],[EC]])</f>
        <v>12.319444444444443</v>
      </c>
      <c r="S2902" t="str">
        <f>IF(sensor_data[[#This Row],[Filled Energy Consumption]]&gt;AVERAGE(sensor_data[Filled Energy Consumption]), "High", "Low")</f>
        <v>Low</v>
      </c>
      <c r="T2902" t="s">
        <v>464</v>
      </c>
      <c r="U2902" t="b">
        <v>1</v>
      </c>
      <c r="V2902">
        <v>16</v>
      </c>
      <c r="W2902">
        <v>0</v>
      </c>
      <c r="X2902" t="s">
        <v>19</v>
      </c>
    </row>
    <row r="2903" spans="1:24" x14ac:dyDescent="0.3">
      <c r="A2903" s="1">
        <v>45397.660393518519</v>
      </c>
      <c r="B2903" s="1" t="str">
        <f>TEXT(sensor_data[[#This Row],[Timestamp]], "MMMM")</f>
        <v>April</v>
      </c>
      <c r="C29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03" s="2">
        <f>MONTH(sensor_data[[#This Row],[Timestamp]])</f>
        <v>4</v>
      </c>
      <c r="E2903" s="2">
        <f>DAY(sensor_data[[#This Row],[Timestamp]])</f>
        <v>15</v>
      </c>
      <c r="F2903" t="s">
        <v>636</v>
      </c>
      <c r="H2903">
        <v>79.3</v>
      </c>
      <c r="I2903">
        <v>49.3</v>
      </c>
      <c r="J2903" t="b">
        <v>1</v>
      </c>
      <c r="K2903">
        <v>3</v>
      </c>
      <c r="L2903" t="str">
        <f>IF(sensor_data[[#This Row],[HVAC Setting]]&lt;=2, "Low", IF(sensor_data[[#This Row],[HVAC Setting]]=3, "Normal", "High"))</f>
        <v>Normal</v>
      </c>
      <c r="M2903">
        <v>16.11</v>
      </c>
      <c r="N2903">
        <v>16.11</v>
      </c>
      <c r="O2903">
        <f>(sensor_data[[#This Row],[Energy Consumption]]-AVERAGE(sensor_data[Energy Consumption]))/_xlfn.STDEV.P(sensor_data[Energy Consumption])</f>
        <v>-6.1530792555894831E-2</v>
      </c>
      <c r="P2903" t="str">
        <f>IF(ABS(sensor_data[[#This Row],[z_zcore]])&gt;3, "Outlier", "Normal")</f>
        <v>Normal</v>
      </c>
      <c r="Q2903">
        <f>AVERAGEIF(sensor_data[Unit ID], sensor_data[[#This Row],[Unit ID]], sensor_data[EC])</f>
        <v>12.319444444444443</v>
      </c>
      <c r="R2903">
        <f>IF(ISBLANK(sensor_data[[#This Row],[EC]]), sensor_data[[#This Row],[average]], sensor_data[[#This Row],[EC]])</f>
        <v>16.11</v>
      </c>
      <c r="S2903" t="str">
        <f>IF(sensor_data[[#This Row],[Filled Energy Consumption]]&gt;AVERAGE(sensor_data[Filled Energy Consumption]), "High", "Low")</f>
        <v>Low</v>
      </c>
      <c r="T2903" t="s">
        <v>351</v>
      </c>
      <c r="U2903" t="b">
        <v>1</v>
      </c>
      <c r="V2903">
        <v>23</v>
      </c>
      <c r="W2903">
        <v>1</v>
      </c>
      <c r="X2903" t="s">
        <v>19</v>
      </c>
    </row>
    <row r="2904" spans="1:24" x14ac:dyDescent="0.3">
      <c r="A2904" s="1">
        <v>45642.100185185183</v>
      </c>
      <c r="B2904" s="1" t="str">
        <f>TEXT(sensor_data[[#This Row],[Timestamp]], "MMMM")</f>
        <v>December</v>
      </c>
      <c r="C29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04" s="2">
        <f>MONTH(sensor_data[[#This Row],[Timestamp]])</f>
        <v>12</v>
      </c>
      <c r="E2904" s="2">
        <f>DAY(sensor_data[[#This Row],[Timestamp]])</f>
        <v>16</v>
      </c>
      <c r="F2904" t="s">
        <v>636</v>
      </c>
      <c r="H2904">
        <v>51.4</v>
      </c>
      <c r="I2904">
        <v>37.5</v>
      </c>
      <c r="J2904" t="b">
        <v>0</v>
      </c>
      <c r="K2904">
        <v>1</v>
      </c>
      <c r="L2904" t="str">
        <f>IF(sensor_data[[#This Row],[HVAC Setting]]&lt;=2, "Low", IF(sensor_data[[#This Row],[HVAC Setting]]=3, "Normal", "High"))</f>
        <v>Low</v>
      </c>
      <c r="M2904">
        <v>6</v>
      </c>
      <c r="N2904">
        <v>6</v>
      </c>
      <c r="O2904">
        <f>(sensor_data[[#This Row],[Energy Consumption]]-AVERAGE(sensor_data[Energy Consumption]))/_xlfn.STDEV.P(sensor_data[Energy Consumption])</f>
        <v>-0.17909308767204782</v>
      </c>
      <c r="P2904" t="str">
        <f>IF(ABS(sensor_data[[#This Row],[z_zcore]])&gt;3, "Outlier", "Normal")</f>
        <v>Normal</v>
      </c>
      <c r="Q2904">
        <f>AVERAGEIF(sensor_data[Unit ID], sensor_data[[#This Row],[Unit ID]], sensor_data[EC])</f>
        <v>12.319444444444443</v>
      </c>
      <c r="R2904">
        <f>IF(ISBLANK(sensor_data[[#This Row],[EC]]), sensor_data[[#This Row],[average]], sensor_data[[#This Row],[EC]])</f>
        <v>6</v>
      </c>
      <c r="S2904" t="str">
        <f>IF(sensor_data[[#This Row],[Filled Energy Consumption]]&gt;AVERAGE(sensor_data[Filled Energy Consumption]), "High", "Low")</f>
        <v>Low</v>
      </c>
      <c r="T2904" t="s">
        <v>299</v>
      </c>
      <c r="U2904" t="b">
        <v>0</v>
      </c>
      <c r="V2904">
        <v>9</v>
      </c>
      <c r="W2904">
        <v>1</v>
      </c>
      <c r="X2904" t="s">
        <v>19</v>
      </c>
    </row>
    <row r="2905" spans="1:24" x14ac:dyDescent="0.3">
      <c r="A2905" s="1">
        <v>45431.383564814816</v>
      </c>
      <c r="B2905" s="1" t="str">
        <f>TEXT(sensor_data[[#This Row],[Timestamp]], "MMMM")</f>
        <v>May</v>
      </c>
      <c r="C29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05" s="2">
        <f>MONTH(sensor_data[[#This Row],[Timestamp]])</f>
        <v>5</v>
      </c>
      <c r="E2905" s="2">
        <f>DAY(sensor_data[[#This Row],[Timestamp]])</f>
        <v>19</v>
      </c>
      <c r="F2905" t="s">
        <v>636</v>
      </c>
      <c r="H2905">
        <v>60.1</v>
      </c>
      <c r="I2905">
        <v>48.4</v>
      </c>
      <c r="J2905" t="b">
        <v>1</v>
      </c>
      <c r="K2905">
        <v>2.5</v>
      </c>
      <c r="L2905" t="str">
        <f>IF(sensor_data[[#This Row],[HVAC Setting]]&lt;=2, "Low", IF(sensor_data[[#This Row],[HVAC Setting]]=3, "Normal", "High"))</f>
        <v>High</v>
      </c>
      <c r="M2905">
        <v>16.149999999999999</v>
      </c>
      <c r="N2905">
        <v>16.149999999999999</v>
      </c>
      <c r="O2905">
        <f>(sensor_data[[#This Row],[Energy Consumption]]-AVERAGE(sensor_data[Energy Consumption]))/_xlfn.STDEV.P(sensor_data[Energy Consumption])</f>
        <v>-6.1065659835356154E-2</v>
      </c>
      <c r="P2905" t="str">
        <f>IF(ABS(sensor_data[[#This Row],[z_zcore]])&gt;3, "Outlier", "Normal")</f>
        <v>Normal</v>
      </c>
      <c r="Q2905">
        <f>AVERAGEIF(sensor_data[Unit ID], sensor_data[[#This Row],[Unit ID]], sensor_data[EC])</f>
        <v>12.319444444444443</v>
      </c>
      <c r="R2905">
        <f>IF(ISBLANK(sensor_data[[#This Row],[EC]]), sensor_data[[#This Row],[average]], sensor_data[[#This Row],[EC]])</f>
        <v>16.149999999999999</v>
      </c>
      <c r="S2905" t="str">
        <f>IF(sensor_data[[#This Row],[Filled Energy Consumption]]&gt;AVERAGE(sensor_data[Filled Energy Consumption]), "High", "Low")</f>
        <v>Low</v>
      </c>
      <c r="T2905" t="s">
        <v>258</v>
      </c>
      <c r="U2905" t="b">
        <v>1</v>
      </c>
      <c r="V2905">
        <v>4</v>
      </c>
      <c r="W2905">
        <v>1</v>
      </c>
      <c r="X2905" t="s">
        <v>17</v>
      </c>
    </row>
    <row r="2906" spans="1:24" x14ac:dyDescent="0.3">
      <c r="A2906" s="1">
        <v>45627.675949074073</v>
      </c>
      <c r="B2906" s="1" t="str">
        <f>TEXT(sensor_data[[#This Row],[Timestamp]], "MMMM")</f>
        <v>December</v>
      </c>
      <c r="C29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06" s="2">
        <f>MONTH(sensor_data[[#This Row],[Timestamp]])</f>
        <v>12</v>
      </c>
      <c r="E2906" s="2">
        <f>DAY(sensor_data[[#This Row],[Timestamp]])</f>
        <v>1</v>
      </c>
      <c r="F2906" t="s">
        <v>636</v>
      </c>
      <c r="H2906">
        <v>40.5</v>
      </c>
      <c r="I2906">
        <v>38.6</v>
      </c>
      <c r="J2906" t="b">
        <v>0</v>
      </c>
      <c r="K2906">
        <v>2.5</v>
      </c>
      <c r="L2906" t="str">
        <f>IF(sensor_data[[#This Row],[HVAC Setting]]&lt;=2, "Low", IF(sensor_data[[#This Row],[HVAC Setting]]=3, "Normal", "High"))</f>
        <v>High</v>
      </c>
      <c r="M2906">
        <v>16.28</v>
      </c>
      <c r="N2906">
        <v>16.28</v>
      </c>
      <c r="O2906">
        <f>(sensor_data[[#This Row],[Energy Consumption]]-AVERAGE(sensor_data[Energy Consumption]))/_xlfn.STDEV.P(sensor_data[Energy Consumption])</f>
        <v>-5.9553978493605393E-2</v>
      </c>
      <c r="P2906" t="str">
        <f>IF(ABS(sensor_data[[#This Row],[z_zcore]])&gt;3, "Outlier", "Normal")</f>
        <v>Normal</v>
      </c>
      <c r="Q2906">
        <f>AVERAGEIF(sensor_data[Unit ID], sensor_data[[#This Row],[Unit ID]], sensor_data[EC])</f>
        <v>12.319444444444443</v>
      </c>
      <c r="R2906">
        <f>IF(ISBLANK(sensor_data[[#This Row],[EC]]), sensor_data[[#This Row],[average]], sensor_data[[#This Row],[EC]])</f>
        <v>16.28</v>
      </c>
      <c r="S2906" t="str">
        <f>IF(sensor_data[[#This Row],[Filled Energy Consumption]]&gt;AVERAGE(sensor_data[Filled Energy Consumption]), "High", "Low")</f>
        <v>Low</v>
      </c>
      <c r="T2906" t="s">
        <v>632</v>
      </c>
      <c r="U2906" t="b">
        <v>0</v>
      </c>
      <c r="V2906">
        <v>2</v>
      </c>
      <c r="W2906">
        <v>0</v>
      </c>
      <c r="X2906" t="s">
        <v>17</v>
      </c>
    </row>
    <row r="2907" spans="1:24" x14ac:dyDescent="0.3">
      <c r="A2907" s="1">
        <v>45432.600324074076</v>
      </c>
      <c r="B2907" s="1" t="str">
        <f>TEXT(sensor_data[[#This Row],[Timestamp]], "MMMM")</f>
        <v>May</v>
      </c>
      <c r="C29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07" s="2">
        <f>MONTH(sensor_data[[#This Row],[Timestamp]])</f>
        <v>5</v>
      </c>
      <c r="E2907" s="2">
        <f>DAY(sensor_data[[#This Row],[Timestamp]])</f>
        <v>20</v>
      </c>
      <c r="F2907" t="s">
        <v>636</v>
      </c>
      <c r="H2907">
        <v>73.599999999999994</v>
      </c>
      <c r="I2907">
        <v>39.9</v>
      </c>
      <c r="J2907" t="b">
        <v>0</v>
      </c>
      <c r="K2907">
        <v>3</v>
      </c>
      <c r="L2907" t="str">
        <f>IF(sensor_data[[#This Row],[HVAC Setting]]&lt;=2, "Low", IF(sensor_data[[#This Row],[HVAC Setting]]=3, "Normal", "High"))</f>
        <v>Normal</v>
      </c>
      <c r="M2907">
        <v>16</v>
      </c>
      <c r="N2907">
        <v>16</v>
      </c>
      <c r="O2907">
        <f>(sensor_data[[#This Row],[Energy Consumption]]-AVERAGE(sensor_data[Energy Consumption]))/_xlfn.STDEV.P(sensor_data[Energy Consumption])</f>
        <v>-6.2809907537376211E-2</v>
      </c>
      <c r="P2907" t="str">
        <f>IF(ABS(sensor_data[[#This Row],[z_zcore]])&gt;3, "Outlier", "Normal")</f>
        <v>Normal</v>
      </c>
      <c r="Q2907">
        <f>AVERAGEIF(sensor_data[Unit ID], sensor_data[[#This Row],[Unit ID]], sensor_data[EC])</f>
        <v>12.319444444444443</v>
      </c>
      <c r="R2907">
        <f>IF(ISBLANK(sensor_data[[#This Row],[EC]]), sensor_data[[#This Row],[average]], sensor_data[[#This Row],[EC]])</f>
        <v>16</v>
      </c>
      <c r="S2907" t="str">
        <f>IF(sensor_data[[#This Row],[Filled Energy Consumption]]&gt;AVERAGE(sensor_data[Filled Energy Consumption]), "High", "Low")</f>
        <v>Low</v>
      </c>
      <c r="T2907" t="s">
        <v>296</v>
      </c>
      <c r="U2907" t="b">
        <v>0</v>
      </c>
      <c r="V2907">
        <v>20</v>
      </c>
      <c r="W2907">
        <v>0</v>
      </c>
      <c r="X2907" t="s">
        <v>17</v>
      </c>
    </row>
    <row r="2908" spans="1:24" x14ac:dyDescent="0.3">
      <c r="A2908" s="1">
        <v>45559.669768518521</v>
      </c>
      <c r="B2908" s="1" t="str">
        <f>TEXT(sensor_data[[#This Row],[Timestamp]], "MMMM")</f>
        <v>September</v>
      </c>
      <c r="C29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08" s="2">
        <f>MONTH(sensor_data[[#This Row],[Timestamp]])</f>
        <v>9</v>
      </c>
      <c r="E2908" s="2">
        <f>DAY(sensor_data[[#This Row],[Timestamp]])</f>
        <v>24</v>
      </c>
      <c r="F2908" t="s">
        <v>636</v>
      </c>
      <c r="H2908">
        <v>70.2</v>
      </c>
      <c r="I2908">
        <v>37.299999999999997</v>
      </c>
      <c r="J2908" t="b">
        <v>0</v>
      </c>
      <c r="K2908">
        <v>1</v>
      </c>
      <c r="L2908" t="str">
        <f>IF(sensor_data[[#This Row],[HVAC Setting]]&lt;=2, "Low", IF(sensor_data[[#This Row],[HVAC Setting]]=3, "Normal", "High"))</f>
        <v>Low</v>
      </c>
      <c r="O2908">
        <f>(sensor_data[[#This Row],[Energy Consumption]]-AVERAGE(sensor_data[Energy Consumption]))/_xlfn.STDEV.P(sensor_data[Energy Consumption])</f>
        <v>-0.24886299575285079</v>
      </c>
      <c r="P2908" t="str">
        <f>IF(ABS(sensor_data[[#This Row],[z_zcore]])&gt;3, "Outlier", "Normal")</f>
        <v>Normal</v>
      </c>
      <c r="Q2908">
        <f>AVERAGEIF(sensor_data[Unit ID], sensor_data[[#This Row],[Unit ID]], sensor_data[EC])</f>
        <v>12.319444444444443</v>
      </c>
      <c r="R2908">
        <f>IF(ISBLANK(sensor_data[[#This Row],[EC]]), sensor_data[[#This Row],[average]], sensor_data[[#This Row],[EC]])</f>
        <v>12.319444444444443</v>
      </c>
      <c r="S2908" t="str">
        <f>IF(sensor_data[[#This Row],[Filled Energy Consumption]]&gt;AVERAGE(sensor_data[Filled Energy Consumption]), "High", "Low")</f>
        <v>Low</v>
      </c>
      <c r="T2908" t="s">
        <v>389</v>
      </c>
      <c r="U2908" t="b">
        <v>0</v>
      </c>
      <c r="V2908">
        <v>8</v>
      </c>
      <c r="W2908">
        <v>0</v>
      </c>
      <c r="X2908" t="s">
        <v>17</v>
      </c>
    </row>
    <row r="2909" spans="1:24" x14ac:dyDescent="0.3">
      <c r="A2909" s="1">
        <v>45418.413831018515</v>
      </c>
      <c r="B2909" s="1" t="str">
        <f>TEXT(sensor_data[[#This Row],[Timestamp]], "MMMM")</f>
        <v>May</v>
      </c>
      <c r="C29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09" s="2">
        <f>MONTH(sensor_data[[#This Row],[Timestamp]])</f>
        <v>5</v>
      </c>
      <c r="E2909" s="2">
        <f>DAY(sensor_data[[#This Row],[Timestamp]])</f>
        <v>6</v>
      </c>
      <c r="F2909" t="s">
        <v>636</v>
      </c>
      <c r="H2909">
        <v>73.099999999999994</v>
      </c>
      <c r="I2909">
        <v>42.7</v>
      </c>
      <c r="J2909" t="b">
        <v>0</v>
      </c>
      <c r="K2909">
        <v>1</v>
      </c>
      <c r="L2909" t="str">
        <f>IF(sensor_data[[#This Row],[HVAC Setting]]&lt;=2, "Low", IF(sensor_data[[#This Row],[HVAC Setting]]=3, "Normal", "High"))</f>
        <v>Low</v>
      </c>
      <c r="M2909">
        <v>5</v>
      </c>
      <c r="N2909">
        <v>5</v>
      </c>
      <c r="O2909">
        <f>(sensor_data[[#This Row],[Energy Consumption]]-AVERAGE(sensor_data[Energy Consumption]))/_xlfn.STDEV.P(sensor_data[Energy Consumption])</f>
        <v>-0.19072140568551499</v>
      </c>
      <c r="P2909" t="str">
        <f>IF(ABS(sensor_data[[#This Row],[z_zcore]])&gt;3, "Outlier", "Normal")</f>
        <v>Normal</v>
      </c>
      <c r="Q2909">
        <f>AVERAGEIF(sensor_data[Unit ID], sensor_data[[#This Row],[Unit ID]], sensor_data[EC])</f>
        <v>12.319444444444443</v>
      </c>
      <c r="R2909">
        <f>IF(ISBLANK(sensor_data[[#This Row],[EC]]), sensor_data[[#This Row],[average]], sensor_data[[#This Row],[EC]])</f>
        <v>5</v>
      </c>
      <c r="S2909" t="str">
        <f>IF(sensor_data[[#This Row],[Filled Energy Consumption]]&gt;AVERAGE(sensor_data[Filled Energy Consumption]), "High", "Low")</f>
        <v>Low</v>
      </c>
      <c r="T2909" t="s">
        <v>330</v>
      </c>
      <c r="U2909" t="b">
        <v>0</v>
      </c>
      <c r="V2909">
        <v>23</v>
      </c>
      <c r="W2909">
        <v>0</v>
      </c>
      <c r="X2909" t="s">
        <v>17</v>
      </c>
    </row>
    <row r="2910" spans="1:24" x14ac:dyDescent="0.3">
      <c r="A2910" s="1">
        <v>45411.416261574072</v>
      </c>
      <c r="B2910" s="1" t="str">
        <f>TEXT(sensor_data[[#This Row],[Timestamp]], "MMMM")</f>
        <v>April</v>
      </c>
      <c r="C29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10" s="2">
        <f>MONTH(sensor_data[[#This Row],[Timestamp]])</f>
        <v>4</v>
      </c>
      <c r="E2910" s="2">
        <f>DAY(sensor_data[[#This Row],[Timestamp]])</f>
        <v>29</v>
      </c>
      <c r="F2910" t="s">
        <v>636</v>
      </c>
      <c r="H2910">
        <v>60</v>
      </c>
      <c r="I2910">
        <v>38.9</v>
      </c>
      <c r="J2910" t="b">
        <v>0</v>
      </c>
      <c r="K2910">
        <v>2</v>
      </c>
      <c r="L2910" t="str">
        <f>IF(sensor_data[[#This Row],[HVAC Setting]]&lt;=2, "Low", IF(sensor_data[[#This Row],[HVAC Setting]]=3, "Normal", "High"))</f>
        <v>Low</v>
      </c>
      <c r="M2910">
        <v>10</v>
      </c>
      <c r="N2910">
        <v>10</v>
      </c>
      <c r="O2910">
        <f>(sensor_data[[#This Row],[Energy Consumption]]-AVERAGE(sensor_data[Energy Consumption]))/_xlfn.STDEV.P(sensor_data[Energy Consumption])</f>
        <v>-0.13257981561817916</v>
      </c>
      <c r="P2910" t="str">
        <f>IF(ABS(sensor_data[[#This Row],[z_zcore]])&gt;3, "Outlier", "Normal")</f>
        <v>Normal</v>
      </c>
      <c r="Q2910">
        <f>AVERAGEIF(sensor_data[Unit ID], sensor_data[[#This Row],[Unit ID]], sensor_data[EC])</f>
        <v>12.319444444444443</v>
      </c>
      <c r="R2910">
        <f>IF(ISBLANK(sensor_data[[#This Row],[EC]]), sensor_data[[#This Row],[average]], sensor_data[[#This Row],[EC]])</f>
        <v>10</v>
      </c>
      <c r="S2910" t="str">
        <f>IF(sensor_data[[#This Row],[Filled Energy Consumption]]&gt;AVERAGE(sensor_data[Filled Energy Consumption]), "High", "Low")</f>
        <v>Low</v>
      </c>
      <c r="T2910" t="s">
        <v>174</v>
      </c>
      <c r="U2910" t="b">
        <v>0</v>
      </c>
      <c r="V2910">
        <v>3</v>
      </c>
      <c r="W2910">
        <v>0</v>
      </c>
      <c r="X2910" t="s">
        <v>19</v>
      </c>
    </row>
    <row r="2911" spans="1:24" x14ac:dyDescent="0.3">
      <c r="A2911" s="1">
        <v>45424.069837962961</v>
      </c>
      <c r="B2911" s="1" t="str">
        <f>TEXT(sensor_data[[#This Row],[Timestamp]], "MMMM")</f>
        <v>May</v>
      </c>
      <c r="C29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11" s="2">
        <f>MONTH(sensor_data[[#This Row],[Timestamp]])</f>
        <v>5</v>
      </c>
      <c r="E2911" s="2">
        <f>DAY(sensor_data[[#This Row],[Timestamp]])</f>
        <v>12</v>
      </c>
      <c r="F2911" t="s">
        <v>636</v>
      </c>
      <c r="H2911">
        <v>62.9</v>
      </c>
      <c r="I2911">
        <v>49.5</v>
      </c>
      <c r="J2911" t="b">
        <v>1</v>
      </c>
      <c r="K2911">
        <v>2.5</v>
      </c>
      <c r="L2911" t="str">
        <f>IF(sensor_data[[#This Row],[HVAC Setting]]&lt;=2, "Low", IF(sensor_data[[#This Row],[HVAC Setting]]=3, "Normal", "High"))</f>
        <v>High</v>
      </c>
      <c r="M2911">
        <v>14.25</v>
      </c>
      <c r="N2911">
        <v>14.25</v>
      </c>
      <c r="O2911">
        <f>(sensor_data[[#This Row],[Energy Consumption]]-AVERAGE(sensor_data[Energy Consumption]))/_xlfn.STDEV.P(sensor_data[Energy Consumption])</f>
        <v>-8.3159464060943739E-2</v>
      </c>
      <c r="P2911" t="str">
        <f>IF(ABS(sensor_data[[#This Row],[z_zcore]])&gt;3, "Outlier", "Normal")</f>
        <v>Normal</v>
      </c>
      <c r="Q2911">
        <f>AVERAGEIF(sensor_data[Unit ID], sensor_data[[#This Row],[Unit ID]], sensor_data[EC])</f>
        <v>12.319444444444443</v>
      </c>
      <c r="R2911">
        <f>IF(ISBLANK(sensor_data[[#This Row],[EC]]), sensor_data[[#This Row],[average]], sensor_data[[#This Row],[EC]])</f>
        <v>14.25</v>
      </c>
      <c r="S2911" t="str">
        <f>IF(sensor_data[[#This Row],[Filled Energy Consumption]]&gt;AVERAGE(sensor_data[Filled Energy Consumption]), "High", "Low")</f>
        <v>Low</v>
      </c>
      <c r="T2911" t="s">
        <v>337</v>
      </c>
      <c r="U2911" t="b">
        <v>1</v>
      </c>
      <c r="V2911">
        <v>1</v>
      </c>
      <c r="W2911">
        <v>1</v>
      </c>
      <c r="X2911" t="s">
        <v>19</v>
      </c>
    </row>
    <row r="2912" spans="1:24" x14ac:dyDescent="0.3">
      <c r="A2912" s="1">
        <v>45315.092499999999</v>
      </c>
      <c r="B2912" s="1" t="str">
        <f>TEXT(sensor_data[[#This Row],[Timestamp]], "MMMM")</f>
        <v>January</v>
      </c>
      <c r="C29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12" s="2">
        <f>MONTH(sensor_data[[#This Row],[Timestamp]])</f>
        <v>1</v>
      </c>
      <c r="E2912" s="2">
        <f>DAY(sensor_data[[#This Row],[Timestamp]])</f>
        <v>24</v>
      </c>
      <c r="F2912" t="s">
        <v>636</v>
      </c>
      <c r="H2912">
        <v>47.2</v>
      </c>
      <c r="I2912">
        <v>34.200000000000003</v>
      </c>
      <c r="J2912" t="b">
        <v>0</v>
      </c>
      <c r="K2912">
        <v>2</v>
      </c>
      <c r="L2912" t="str">
        <f>IF(sensor_data[[#This Row],[HVAC Setting]]&lt;=2, "Low", IF(sensor_data[[#This Row],[HVAC Setting]]=3, "Normal", "High"))</f>
        <v>Low</v>
      </c>
      <c r="M2912">
        <v>12</v>
      </c>
      <c r="N2912">
        <v>12</v>
      </c>
      <c r="O2912">
        <f>(sensor_data[[#This Row],[Energy Consumption]]-AVERAGE(sensor_data[Energy Consumption]))/_xlfn.STDEV.P(sensor_data[Energy Consumption])</f>
        <v>-0.10932317959124485</v>
      </c>
      <c r="P2912" t="str">
        <f>IF(ABS(sensor_data[[#This Row],[z_zcore]])&gt;3, "Outlier", "Normal")</f>
        <v>Normal</v>
      </c>
      <c r="Q2912">
        <f>AVERAGEIF(sensor_data[Unit ID], sensor_data[[#This Row],[Unit ID]], sensor_data[EC])</f>
        <v>12.319444444444443</v>
      </c>
      <c r="R2912">
        <f>IF(ISBLANK(sensor_data[[#This Row],[EC]]), sensor_data[[#This Row],[average]], sensor_data[[#This Row],[EC]])</f>
        <v>12</v>
      </c>
      <c r="S2912" t="str">
        <f>IF(sensor_data[[#This Row],[Filled Energy Consumption]]&gt;AVERAGE(sensor_data[Filled Energy Consumption]), "High", "Low")</f>
        <v>Low</v>
      </c>
      <c r="T2912" t="s">
        <v>216</v>
      </c>
      <c r="U2912" t="b">
        <v>0</v>
      </c>
      <c r="V2912">
        <v>15</v>
      </c>
      <c r="W2912">
        <v>0</v>
      </c>
      <c r="X2912" t="s">
        <v>19</v>
      </c>
    </row>
    <row r="2913" spans="1:24" x14ac:dyDescent="0.3">
      <c r="A2913" s="1">
        <v>45621.492361111108</v>
      </c>
      <c r="B2913" s="1" t="str">
        <f>TEXT(sensor_data[[#This Row],[Timestamp]], "MMMM")</f>
        <v>November</v>
      </c>
      <c r="C29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13" s="2">
        <f>MONTH(sensor_data[[#This Row],[Timestamp]])</f>
        <v>11</v>
      </c>
      <c r="E2913" s="2">
        <f>DAY(sensor_data[[#This Row],[Timestamp]])</f>
        <v>25</v>
      </c>
      <c r="F2913" t="s">
        <v>636</v>
      </c>
      <c r="H2913">
        <v>69.099999999999994</v>
      </c>
      <c r="I2913">
        <v>51.1</v>
      </c>
      <c r="J2913" t="b">
        <v>0</v>
      </c>
      <c r="K2913">
        <v>2</v>
      </c>
      <c r="L2913" t="str">
        <f>IF(sensor_data[[#This Row],[HVAC Setting]]&lt;=2, "Low", IF(sensor_data[[#This Row],[HVAC Setting]]=3, "Normal", "High"))</f>
        <v>Low</v>
      </c>
      <c r="M2913">
        <v>10</v>
      </c>
      <c r="N2913">
        <v>10</v>
      </c>
      <c r="O2913">
        <f>(sensor_data[[#This Row],[Energy Consumption]]-AVERAGE(sensor_data[Energy Consumption]))/_xlfn.STDEV.P(sensor_data[Energy Consumption])</f>
        <v>-0.13257981561817916</v>
      </c>
      <c r="P2913" t="str">
        <f>IF(ABS(sensor_data[[#This Row],[z_zcore]])&gt;3, "Outlier", "Normal")</f>
        <v>Normal</v>
      </c>
      <c r="Q2913">
        <f>AVERAGEIF(sensor_data[Unit ID], sensor_data[[#This Row],[Unit ID]], sensor_data[EC])</f>
        <v>12.319444444444443</v>
      </c>
      <c r="R2913">
        <f>IF(ISBLANK(sensor_data[[#This Row],[EC]]), sensor_data[[#This Row],[average]], sensor_data[[#This Row],[EC]])</f>
        <v>10</v>
      </c>
      <c r="S2913" t="str">
        <f>IF(sensor_data[[#This Row],[Filled Energy Consumption]]&gt;AVERAGE(sensor_data[Filled Energy Consumption]), "High", "Low")</f>
        <v>Low</v>
      </c>
      <c r="T2913" t="s">
        <v>468</v>
      </c>
      <c r="U2913" t="b">
        <v>0</v>
      </c>
      <c r="V2913">
        <v>6</v>
      </c>
      <c r="W2913">
        <v>0</v>
      </c>
      <c r="X2913" t="s">
        <v>17</v>
      </c>
    </row>
    <row r="2914" spans="1:24" x14ac:dyDescent="0.3">
      <c r="A2914" s="1">
        <v>45350.036631944444</v>
      </c>
      <c r="B2914" s="1" t="str">
        <f>TEXT(sensor_data[[#This Row],[Timestamp]], "MMMM")</f>
        <v>February</v>
      </c>
      <c r="C29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14" s="2">
        <f>MONTH(sensor_data[[#This Row],[Timestamp]])</f>
        <v>2</v>
      </c>
      <c r="E2914" s="2">
        <f>DAY(sensor_data[[#This Row],[Timestamp]])</f>
        <v>28</v>
      </c>
      <c r="F2914" t="s">
        <v>636</v>
      </c>
      <c r="H2914">
        <v>49</v>
      </c>
      <c r="I2914">
        <v>27</v>
      </c>
      <c r="J2914" t="b">
        <v>0</v>
      </c>
      <c r="K2914">
        <v>2</v>
      </c>
      <c r="L2914" t="str">
        <f>IF(sensor_data[[#This Row],[HVAC Setting]]&lt;=2, "Low", IF(sensor_data[[#This Row],[HVAC Setting]]=3, "Normal", "High"))</f>
        <v>Low</v>
      </c>
      <c r="M2914">
        <v>12</v>
      </c>
      <c r="N2914">
        <v>12</v>
      </c>
      <c r="O2914">
        <f>(sensor_data[[#This Row],[Energy Consumption]]-AVERAGE(sensor_data[Energy Consumption]))/_xlfn.STDEV.P(sensor_data[Energy Consumption])</f>
        <v>-0.10932317959124485</v>
      </c>
      <c r="P2914" t="str">
        <f>IF(ABS(sensor_data[[#This Row],[z_zcore]])&gt;3, "Outlier", "Normal")</f>
        <v>Normal</v>
      </c>
      <c r="Q2914">
        <f>AVERAGEIF(sensor_data[Unit ID], sensor_data[[#This Row],[Unit ID]], sensor_data[EC])</f>
        <v>12.319444444444443</v>
      </c>
      <c r="R2914">
        <f>IF(ISBLANK(sensor_data[[#This Row],[EC]]), sensor_data[[#This Row],[average]], sensor_data[[#This Row],[EC]])</f>
        <v>12</v>
      </c>
      <c r="S2914" t="str">
        <f>IF(sensor_data[[#This Row],[Filled Energy Consumption]]&gt;AVERAGE(sensor_data[Filled Energy Consumption]), "High", "Low")</f>
        <v>Low</v>
      </c>
      <c r="T2914" t="s">
        <v>265</v>
      </c>
      <c r="U2914" t="b">
        <v>0</v>
      </c>
      <c r="V2914">
        <v>6</v>
      </c>
      <c r="W2914">
        <v>0</v>
      </c>
      <c r="X2914" t="s">
        <v>17</v>
      </c>
    </row>
    <row r="2915" spans="1:24" x14ac:dyDescent="0.3">
      <c r="A2915" s="1">
        <v>45529.260138888887</v>
      </c>
      <c r="B2915" s="1" t="str">
        <f>TEXT(sensor_data[[#This Row],[Timestamp]], "MMMM")</f>
        <v>August</v>
      </c>
      <c r="C29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15" s="2">
        <f>MONTH(sensor_data[[#This Row],[Timestamp]])</f>
        <v>8</v>
      </c>
      <c r="E2915" s="2">
        <f>DAY(sensor_data[[#This Row],[Timestamp]])</f>
        <v>25</v>
      </c>
      <c r="F2915" t="s">
        <v>636</v>
      </c>
      <c r="H2915">
        <v>94.3</v>
      </c>
      <c r="I2915">
        <v>46.7</v>
      </c>
      <c r="J2915" t="b">
        <v>0</v>
      </c>
      <c r="K2915">
        <v>2.5</v>
      </c>
      <c r="L2915" t="str">
        <f>IF(sensor_data[[#This Row],[HVAC Setting]]&lt;=2, "Low", IF(sensor_data[[#This Row],[HVAC Setting]]=3, "Normal", "High"))</f>
        <v>High</v>
      </c>
      <c r="M2915">
        <v>15.23</v>
      </c>
      <c r="N2915">
        <v>15.23</v>
      </c>
      <c r="O2915">
        <f>(sensor_data[[#This Row],[Energy Consumption]]-AVERAGE(sensor_data[Energy Consumption]))/_xlfn.STDEV.P(sensor_data[Energy Consumption])</f>
        <v>-7.1763712407745914E-2</v>
      </c>
      <c r="P2915" t="str">
        <f>IF(ABS(sensor_data[[#This Row],[z_zcore]])&gt;3, "Outlier", "Normal")</f>
        <v>Normal</v>
      </c>
      <c r="Q2915">
        <f>AVERAGEIF(sensor_data[Unit ID], sensor_data[[#This Row],[Unit ID]], sensor_data[EC])</f>
        <v>12.319444444444443</v>
      </c>
      <c r="R2915">
        <f>IF(ISBLANK(sensor_data[[#This Row],[EC]]), sensor_data[[#This Row],[average]], sensor_data[[#This Row],[EC]])</f>
        <v>15.23</v>
      </c>
      <c r="S2915" t="str">
        <f>IF(sensor_data[[#This Row],[Filled Energy Consumption]]&gt;AVERAGE(sensor_data[Filled Energy Consumption]), "High", "Low")</f>
        <v>Low</v>
      </c>
      <c r="T2915" t="s">
        <v>598</v>
      </c>
      <c r="U2915" t="b">
        <v>0</v>
      </c>
      <c r="V2915">
        <v>19</v>
      </c>
      <c r="W2915">
        <v>0</v>
      </c>
      <c r="X2915" t="s">
        <v>14</v>
      </c>
    </row>
    <row r="2916" spans="1:24" x14ac:dyDescent="0.3">
      <c r="A2916" s="1">
        <v>45335.013055555559</v>
      </c>
      <c r="B2916" s="1" t="str">
        <f>TEXT(sensor_data[[#This Row],[Timestamp]], "MMMM")</f>
        <v>February</v>
      </c>
      <c r="C29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16" s="2">
        <f>MONTH(sensor_data[[#This Row],[Timestamp]])</f>
        <v>2</v>
      </c>
      <c r="E2916" s="2">
        <f>DAY(sensor_data[[#This Row],[Timestamp]])</f>
        <v>13</v>
      </c>
      <c r="F2916" t="s">
        <v>636</v>
      </c>
      <c r="H2916">
        <v>38.9</v>
      </c>
      <c r="I2916">
        <v>28.9</v>
      </c>
      <c r="J2916" t="b">
        <v>0</v>
      </c>
      <c r="K2916">
        <v>1</v>
      </c>
      <c r="L2916" t="str">
        <f>IF(sensor_data[[#This Row],[HVAC Setting]]&lt;=2, "Low", IF(sensor_data[[#This Row],[HVAC Setting]]=3, "Normal", "High"))</f>
        <v>Low</v>
      </c>
      <c r="M2916">
        <v>8</v>
      </c>
      <c r="N2916">
        <v>8</v>
      </c>
      <c r="O2916">
        <f>(sensor_data[[#This Row],[Energy Consumption]]-AVERAGE(sensor_data[Energy Consumption]))/_xlfn.STDEV.P(sensor_data[Energy Consumption])</f>
        <v>-0.15583645164511351</v>
      </c>
      <c r="P2916" t="str">
        <f>IF(ABS(sensor_data[[#This Row],[z_zcore]])&gt;3, "Outlier", "Normal")</f>
        <v>Normal</v>
      </c>
      <c r="Q2916">
        <f>AVERAGEIF(sensor_data[Unit ID], sensor_data[[#This Row],[Unit ID]], sensor_data[EC])</f>
        <v>12.319444444444443</v>
      </c>
      <c r="R2916">
        <f>IF(ISBLANK(sensor_data[[#This Row],[EC]]), sensor_data[[#This Row],[average]], sensor_data[[#This Row],[EC]])</f>
        <v>8</v>
      </c>
      <c r="S2916" t="str">
        <f>IF(sensor_data[[#This Row],[Filled Energy Consumption]]&gt;AVERAGE(sensor_data[Filled Energy Consumption]), "High", "Low")</f>
        <v>Low</v>
      </c>
      <c r="T2916" t="s">
        <v>401</v>
      </c>
      <c r="U2916" t="b">
        <v>0</v>
      </c>
      <c r="V2916">
        <v>22</v>
      </c>
      <c r="W2916">
        <v>1</v>
      </c>
      <c r="X2916" t="s">
        <v>14</v>
      </c>
    </row>
    <row r="2917" spans="1:24" x14ac:dyDescent="0.3">
      <c r="A2917" s="1">
        <v>45505.182569444441</v>
      </c>
      <c r="B2917" s="1" t="str">
        <f>TEXT(sensor_data[[#This Row],[Timestamp]], "MMMM")</f>
        <v>August</v>
      </c>
      <c r="C29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17" s="2">
        <f>MONTH(sensor_data[[#This Row],[Timestamp]])</f>
        <v>8</v>
      </c>
      <c r="E2917" s="2">
        <f>DAY(sensor_data[[#This Row],[Timestamp]])</f>
        <v>1</v>
      </c>
      <c r="F2917" t="s">
        <v>636</v>
      </c>
      <c r="H2917">
        <v>94.7</v>
      </c>
      <c r="I2917">
        <v>55.5</v>
      </c>
      <c r="J2917" t="b">
        <v>0</v>
      </c>
      <c r="K2917">
        <v>3</v>
      </c>
      <c r="L2917" t="str">
        <f>IF(sensor_data[[#This Row],[HVAC Setting]]&lt;=2, "Low", IF(sensor_data[[#This Row],[HVAC Setting]]=3, "Normal", "High"))</f>
        <v>Normal</v>
      </c>
      <c r="M2917">
        <v>18</v>
      </c>
      <c r="N2917">
        <v>18</v>
      </c>
      <c r="O2917">
        <f>(sensor_data[[#This Row],[Energy Consumption]]-AVERAGE(sensor_data[Energy Consumption]))/_xlfn.STDEV.P(sensor_data[Energy Consumption])</f>
        <v>-3.9553271510441891E-2</v>
      </c>
      <c r="P2917" t="str">
        <f>IF(ABS(sensor_data[[#This Row],[z_zcore]])&gt;3, "Outlier", "Normal")</f>
        <v>Normal</v>
      </c>
      <c r="Q2917">
        <f>AVERAGEIF(sensor_data[Unit ID], sensor_data[[#This Row],[Unit ID]], sensor_data[EC])</f>
        <v>12.319444444444443</v>
      </c>
      <c r="R2917">
        <f>IF(ISBLANK(sensor_data[[#This Row],[EC]]), sensor_data[[#This Row],[average]], sensor_data[[#This Row],[EC]])</f>
        <v>18</v>
      </c>
      <c r="S2917" t="str">
        <f>IF(sensor_data[[#This Row],[Filled Energy Consumption]]&gt;AVERAGE(sensor_data[Filled Energy Consumption]), "High", "Low")</f>
        <v>High</v>
      </c>
      <c r="T2917" t="s">
        <v>20</v>
      </c>
      <c r="U2917" t="b">
        <v>0</v>
      </c>
      <c r="V2917">
        <v>7</v>
      </c>
      <c r="W2917">
        <v>0</v>
      </c>
      <c r="X2917" t="s">
        <v>17</v>
      </c>
    </row>
    <row r="2918" spans="1:24" x14ac:dyDescent="0.3">
      <c r="A2918" s="1">
        <v>45584.035821759258</v>
      </c>
      <c r="B2918" s="1" t="str">
        <f>TEXT(sensor_data[[#This Row],[Timestamp]], "MMMM")</f>
        <v>October</v>
      </c>
      <c r="C29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18" s="2">
        <f>MONTH(sensor_data[[#This Row],[Timestamp]])</f>
        <v>10</v>
      </c>
      <c r="E2918" s="2">
        <f>DAY(sensor_data[[#This Row],[Timestamp]])</f>
        <v>19</v>
      </c>
      <c r="F2918" t="s">
        <v>636</v>
      </c>
      <c r="H2918">
        <v>63.7</v>
      </c>
      <c r="I2918">
        <v>55.9</v>
      </c>
      <c r="J2918" t="b">
        <v>1</v>
      </c>
      <c r="K2918">
        <v>1.5</v>
      </c>
      <c r="L2918" t="str">
        <f>IF(sensor_data[[#This Row],[HVAC Setting]]&lt;=2, "Low", IF(sensor_data[[#This Row],[HVAC Setting]]=3, "Normal", "High"))</f>
        <v>Low</v>
      </c>
      <c r="M2918">
        <v>10.19</v>
      </c>
      <c r="N2918">
        <v>10.19</v>
      </c>
      <c r="O2918">
        <f>(sensor_data[[#This Row],[Energy Consumption]]-AVERAGE(sensor_data[Energy Consumption]))/_xlfn.STDEV.P(sensor_data[Energy Consumption])</f>
        <v>-0.13037043519562042</v>
      </c>
      <c r="P2918" t="str">
        <f>IF(ABS(sensor_data[[#This Row],[z_zcore]])&gt;3, "Outlier", "Normal")</f>
        <v>Normal</v>
      </c>
      <c r="Q2918">
        <f>AVERAGEIF(sensor_data[Unit ID], sensor_data[[#This Row],[Unit ID]], sensor_data[EC])</f>
        <v>12.319444444444443</v>
      </c>
      <c r="R2918">
        <f>IF(ISBLANK(sensor_data[[#This Row],[EC]]), sensor_data[[#This Row],[average]], sensor_data[[#This Row],[EC]])</f>
        <v>10.19</v>
      </c>
      <c r="S2918" t="str">
        <f>IF(sensor_data[[#This Row],[Filled Energy Consumption]]&gt;AVERAGE(sensor_data[Filled Energy Consumption]), "High", "Low")</f>
        <v>Low</v>
      </c>
      <c r="T2918" t="s">
        <v>331</v>
      </c>
      <c r="U2918" t="b">
        <v>1</v>
      </c>
      <c r="V2918">
        <v>23</v>
      </c>
      <c r="W2918">
        <v>1</v>
      </c>
      <c r="X2918" t="s">
        <v>14</v>
      </c>
    </row>
    <row r="2919" spans="1:24" x14ac:dyDescent="0.3">
      <c r="A2919" s="1">
        <v>45477.531817129631</v>
      </c>
      <c r="B2919" s="1" t="str">
        <f>TEXT(sensor_data[[#This Row],[Timestamp]], "MMMM")</f>
        <v>July</v>
      </c>
      <c r="C29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19" s="2">
        <f>MONTH(sensor_data[[#This Row],[Timestamp]])</f>
        <v>7</v>
      </c>
      <c r="E2919" s="2">
        <f>DAY(sensor_data[[#This Row],[Timestamp]])</f>
        <v>4</v>
      </c>
      <c r="F2919" t="s">
        <v>636</v>
      </c>
      <c r="H2919">
        <v>96.8</v>
      </c>
      <c r="I2919">
        <v>60.5</v>
      </c>
      <c r="J2919" t="b">
        <v>0</v>
      </c>
      <c r="K2919">
        <v>2.5</v>
      </c>
      <c r="L2919" t="str">
        <f>IF(sensor_data[[#This Row],[HVAC Setting]]&lt;=2, "Low", IF(sensor_data[[#This Row],[HVAC Setting]]=3, "Normal", "High"))</f>
        <v>High</v>
      </c>
      <c r="M2919">
        <v>15.23</v>
      </c>
      <c r="N2919">
        <v>15.23</v>
      </c>
      <c r="O2919">
        <f>(sensor_data[[#This Row],[Energy Consumption]]-AVERAGE(sensor_data[Energy Consumption]))/_xlfn.STDEV.P(sensor_data[Energy Consumption])</f>
        <v>-7.1763712407745914E-2</v>
      </c>
      <c r="P2919" t="str">
        <f>IF(ABS(sensor_data[[#This Row],[z_zcore]])&gt;3, "Outlier", "Normal")</f>
        <v>Normal</v>
      </c>
      <c r="Q2919">
        <f>AVERAGEIF(sensor_data[Unit ID], sensor_data[[#This Row],[Unit ID]], sensor_data[EC])</f>
        <v>12.319444444444443</v>
      </c>
      <c r="R2919">
        <f>IF(ISBLANK(sensor_data[[#This Row],[EC]]), sensor_data[[#This Row],[average]], sensor_data[[#This Row],[EC]])</f>
        <v>15.23</v>
      </c>
      <c r="S2919" t="str">
        <f>IF(sensor_data[[#This Row],[Filled Energy Consumption]]&gt;AVERAGE(sensor_data[Filled Energy Consumption]), "High", "Low")</f>
        <v>Low</v>
      </c>
      <c r="T2919" t="s">
        <v>172</v>
      </c>
      <c r="U2919" t="b">
        <v>0</v>
      </c>
      <c r="V2919">
        <v>7</v>
      </c>
      <c r="W2919">
        <v>0</v>
      </c>
      <c r="X2919" t="s">
        <v>14</v>
      </c>
    </row>
    <row r="2920" spans="1:24" x14ac:dyDescent="0.3">
      <c r="A2920" s="1">
        <v>45411.69</v>
      </c>
      <c r="B2920" s="1" t="str">
        <f>TEXT(sensor_data[[#This Row],[Timestamp]], "MMMM")</f>
        <v>April</v>
      </c>
      <c r="C29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20" s="2">
        <f>MONTH(sensor_data[[#This Row],[Timestamp]])</f>
        <v>4</v>
      </c>
      <c r="E2920" s="2">
        <f>DAY(sensor_data[[#This Row],[Timestamp]])</f>
        <v>29</v>
      </c>
      <c r="F2920" t="s">
        <v>636</v>
      </c>
      <c r="H2920">
        <v>64.2</v>
      </c>
      <c r="I2920">
        <v>33.4</v>
      </c>
      <c r="J2920" t="b">
        <v>0</v>
      </c>
      <c r="K2920">
        <v>2</v>
      </c>
      <c r="L2920" t="str">
        <f>IF(sensor_data[[#This Row],[HVAC Setting]]&lt;=2, "Low", IF(sensor_data[[#This Row],[HVAC Setting]]=3, "Normal", "High"))</f>
        <v>Low</v>
      </c>
      <c r="M2920">
        <v>10</v>
      </c>
      <c r="N2920">
        <v>10</v>
      </c>
      <c r="O2920">
        <f>(sensor_data[[#This Row],[Energy Consumption]]-AVERAGE(sensor_data[Energy Consumption]))/_xlfn.STDEV.P(sensor_data[Energy Consumption])</f>
        <v>-0.13257981561817916</v>
      </c>
      <c r="P2920" t="str">
        <f>IF(ABS(sensor_data[[#This Row],[z_zcore]])&gt;3, "Outlier", "Normal")</f>
        <v>Normal</v>
      </c>
      <c r="Q2920">
        <f>AVERAGEIF(sensor_data[Unit ID], sensor_data[[#This Row],[Unit ID]], sensor_data[EC])</f>
        <v>12.319444444444443</v>
      </c>
      <c r="R2920">
        <f>IF(ISBLANK(sensor_data[[#This Row],[EC]]), sensor_data[[#This Row],[average]], sensor_data[[#This Row],[EC]])</f>
        <v>10</v>
      </c>
      <c r="S2920" t="str">
        <f>IF(sensor_data[[#This Row],[Filled Energy Consumption]]&gt;AVERAGE(sensor_data[Filled Energy Consumption]), "High", "Low")</f>
        <v>Low</v>
      </c>
      <c r="T2920" t="s">
        <v>243</v>
      </c>
      <c r="U2920" t="b">
        <v>0</v>
      </c>
      <c r="V2920">
        <v>16</v>
      </c>
      <c r="W2920">
        <v>0</v>
      </c>
      <c r="X2920" t="s">
        <v>17</v>
      </c>
    </row>
    <row r="2921" spans="1:24" x14ac:dyDescent="0.3">
      <c r="A2921" s="1">
        <v>45414.398321759261</v>
      </c>
      <c r="B2921" s="1" t="str">
        <f>TEXT(sensor_data[[#This Row],[Timestamp]], "MMMM")</f>
        <v>May</v>
      </c>
      <c r="C29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21" s="2">
        <f>MONTH(sensor_data[[#This Row],[Timestamp]])</f>
        <v>5</v>
      </c>
      <c r="E2921" s="2">
        <f>DAY(sensor_data[[#This Row],[Timestamp]])</f>
        <v>2</v>
      </c>
      <c r="F2921" t="s">
        <v>636</v>
      </c>
      <c r="H2921">
        <v>71.8</v>
      </c>
      <c r="I2921">
        <v>48.3</v>
      </c>
      <c r="J2921" t="b">
        <v>1</v>
      </c>
      <c r="K2921">
        <v>2</v>
      </c>
      <c r="L2921" t="str">
        <f>IF(sensor_data[[#This Row],[HVAC Setting]]&lt;=2, "Low", IF(sensor_data[[#This Row],[HVAC Setting]]=3, "Normal", "High"))</f>
        <v>Low</v>
      </c>
      <c r="M2921">
        <v>11.31</v>
      </c>
      <c r="N2921">
        <v>11.31</v>
      </c>
      <c r="O2921">
        <f>(sensor_data[[#This Row],[Energy Consumption]]-AVERAGE(sensor_data[Energy Consumption]))/_xlfn.STDEV.P(sensor_data[Energy Consumption])</f>
        <v>-0.11734671902053719</v>
      </c>
      <c r="P2921" t="str">
        <f>IF(ABS(sensor_data[[#This Row],[z_zcore]])&gt;3, "Outlier", "Normal")</f>
        <v>Normal</v>
      </c>
      <c r="Q2921">
        <f>AVERAGEIF(sensor_data[Unit ID], sensor_data[[#This Row],[Unit ID]], sensor_data[EC])</f>
        <v>12.319444444444443</v>
      </c>
      <c r="R2921">
        <f>IF(ISBLANK(sensor_data[[#This Row],[EC]]), sensor_data[[#This Row],[average]], sensor_data[[#This Row],[EC]])</f>
        <v>11.31</v>
      </c>
      <c r="S2921" t="str">
        <f>IF(sensor_data[[#This Row],[Filled Energy Consumption]]&gt;AVERAGE(sensor_data[Filled Energy Consumption]), "High", "Low")</f>
        <v>Low</v>
      </c>
      <c r="T2921" t="s">
        <v>77</v>
      </c>
      <c r="U2921" t="b">
        <v>1</v>
      </c>
      <c r="V2921">
        <v>22</v>
      </c>
      <c r="W2921">
        <v>0</v>
      </c>
      <c r="X2921" t="s">
        <v>19</v>
      </c>
    </row>
    <row r="2922" spans="1:24" x14ac:dyDescent="0.3">
      <c r="A2922" s="1">
        <v>45310.771261574075</v>
      </c>
      <c r="B2922" s="1" t="str">
        <f>TEXT(sensor_data[[#This Row],[Timestamp]], "MMMM")</f>
        <v>January</v>
      </c>
      <c r="C29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22" s="2">
        <f>MONTH(sensor_data[[#This Row],[Timestamp]])</f>
        <v>1</v>
      </c>
      <c r="E2922" s="2">
        <f>DAY(sensor_data[[#This Row],[Timestamp]])</f>
        <v>19</v>
      </c>
      <c r="F2922" t="s">
        <v>600</v>
      </c>
      <c r="H2922">
        <v>43.4</v>
      </c>
      <c r="I2922">
        <v>38.5</v>
      </c>
      <c r="J2922" t="b">
        <v>1</v>
      </c>
      <c r="K2922">
        <v>5</v>
      </c>
      <c r="L2922" t="str">
        <f>IF(sensor_data[[#This Row],[HVAC Setting]]&lt;=2, "Low", IF(sensor_data[[#This Row],[HVAC Setting]]=3, "Normal", "High"))</f>
        <v>High</v>
      </c>
      <c r="M2922">
        <v>31.89</v>
      </c>
      <c r="N2922">
        <v>31.89</v>
      </c>
      <c r="O2922">
        <f>(sensor_data[[#This Row],[Energy Consumption]]-AVERAGE(sensor_data[Energy Consumption]))/_xlfn.STDEV.P(sensor_data[Energy Consumption])</f>
        <v>0.12196406569661698</v>
      </c>
      <c r="P2922" t="str">
        <f>IF(ABS(sensor_data[[#This Row],[z_zcore]])&gt;3, "Outlier", "Normal")</f>
        <v>Normal</v>
      </c>
      <c r="Q2922">
        <f>AVERAGEIF(sensor_data[Unit ID], sensor_data[[#This Row],[Unit ID]], sensor_data[EC])</f>
        <v>18.469374999999999</v>
      </c>
      <c r="R2922">
        <f>IF(ISBLANK(sensor_data[[#This Row],[EC]]), sensor_data[[#This Row],[average]], sensor_data[[#This Row],[EC]])</f>
        <v>31.89</v>
      </c>
      <c r="S2922" t="str">
        <f>IF(sensor_data[[#This Row],[Filled Energy Consumption]]&gt;AVERAGE(sensor_data[Filled Energy Consumption]), "High", "Low")</f>
        <v>High</v>
      </c>
      <c r="T2922" t="s">
        <v>15</v>
      </c>
      <c r="U2922" t="b">
        <v>1</v>
      </c>
      <c r="V2922">
        <v>4</v>
      </c>
      <c r="W2922">
        <v>1</v>
      </c>
      <c r="X2922" t="s">
        <v>17</v>
      </c>
    </row>
    <row r="2923" spans="1:24" x14ac:dyDescent="0.3">
      <c r="A2923" s="1">
        <v>45396.041087962964</v>
      </c>
      <c r="B2923" s="1" t="str">
        <f>TEXT(sensor_data[[#This Row],[Timestamp]], "MMMM")</f>
        <v>April</v>
      </c>
      <c r="C29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23" s="2">
        <f>MONTH(sensor_data[[#This Row],[Timestamp]])</f>
        <v>4</v>
      </c>
      <c r="E2923" s="2">
        <f>DAY(sensor_data[[#This Row],[Timestamp]])</f>
        <v>14</v>
      </c>
      <c r="F2923" t="s">
        <v>600</v>
      </c>
      <c r="H2923">
        <v>73.099999999999994</v>
      </c>
      <c r="I2923">
        <v>58.3</v>
      </c>
      <c r="J2923" t="b">
        <v>1</v>
      </c>
      <c r="K2923">
        <v>1.5</v>
      </c>
      <c r="L2923" t="str">
        <f>IF(sensor_data[[#This Row],[HVAC Setting]]&lt;=2, "Low", IF(sensor_data[[#This Row],[HVAC Setting]]=3, "Normal", "High"))</f>
        <v>Low</v>
      </c>
      <c r="M2923">
        <v>9.82</v>
      </c>
      <c r="N2923">
        <v>9.82</v>
      </c>
      <c r="O2923">
        <f>(sensor_data[[#This Row],[Energy Consumption]]-AVERAGE(sensor_data[Energy Consumption]))/_xlfn.STDEV.P(sensor_data[Energy Consumption])</f>
        <v>-0.13467291286060326</v>
      </c>
      <c r="P2923" t="str">
        <f>IF(ABS(sensor_data[[#This Row],[z_zcore]])&gt;3, "Outlier", "Normal")</f>
        <v>Normal</v>
      </c>
      <c r="Q2923">
        <f>AVERAGEIF(sensor_data[Unit ID], sensor_data[[#This Row],[Unit ID]], sensor_data[EC])</f>
        <v>18.469374999999999</v>
      </c>
      <c r="R2923">
        <f>IF(ISBLANK(sensor_data[[#This Row],[EC]]), sensor_data[[#This Row],[average]], sensor_data[[#This Row],[EC]])</f>
        <v>9.82</v>
      </c>
      <c r="S2923" t="str">
        <f>IF(sensor_data[[#This Row],[Filled Energy Consumption]]&gt;AVERAGE(sensor_data[Filled Energy Consumption]), "High", "Low")</f>
        <v>Low</v>
      </c>
      <c r="T2923" t="s">
        <v>291</v>
      </c>
      <c r="U2923" t="b">
        <v>1</v>
      </c>
      <c r="V2923">
        <v>19</v>
      </c>
      <c r="W2923">
        <v>1</v>
      </c>
      <c r="X2923" t="s">
        <v>19</v>
      </c>
    </row>
    <row r="2924" spans="1:24" x14ac:dyDescent="0.3">
      <c r="A2924" s="1">
        <v>45535.33488425926</v>
      </c>
      <c r="B2924" s="1" t="str">
        <f>TEXT(sensor_data[[#This Row],[Timestamp]], "MMMM")</f>
        <v>August</v>
      </c>
      <c r="C29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24" s="2">
        <f>MONTH(sensor_data[[#This Row],[Timestamp]])</f>
        <v>8</v>
      </c>
      <c r="E2924" s="2">
        <f>DAY(sensor_data[[#This Row],[Timestamp]])</f>
        <v>31</v>
      </c>
      <c r="F2924" t="s">
        <v>600</v>
      </c>
      <c r="H2924">
        <v>90.1</v>
      </c>
      <c r="I2924">
        <v>54.7</v>
      </c>
      <c r="J2924" t="b">
        <v>1</v>
      </c>
      <c r="K2924">
        <v>3.5</v>
      </c>
      <c r="L2924" t="str">
        <f>IF(sensor_data[[#This Row],[HVAC Setting]]&lt;=2, "Low", IF(sensor_data[[#This Row],[HVAC Setting]]=3, "Normal", "High"))</f>
        <v>High</v>
      </c>
      <c r="M2924">
        <v>22.91</v>
      </c>
      <c r="N2924">
        <v>22.91</v>
      </c>
      <c r="O2924">
        <f>(sensor_data[[#This Row],[Energy Consumption]]-AVERAGE(sensor_data[Energy Consumption]))/_xlfn.STDEV.P(sensor_data[Energy Consumption])</f>
        <v>1.7541769935681871E-2</v>
      </c>
      <c r="P2924" t="str">
        <f>IF(ABS(sensor_data[[#This Row],[z_zcore]])&gt;3, "Outlier", "Normal")</f>
        <v>Normal</v>
      </c>
      <c r="Q2924">
        <f>AVERAGEIF(sensor_data[Unit ID], sensor_data[[#This Row],[Unit ID]], sensor_data[EC])</f>
        <v>18.469374999999999</v>
      </c>
      <c r="R2924">
        <f>IF(ISBLANK(sensor_data[[#This Row],[EC]]), sensor_data[[#This Row],[average]], sensor_data[[#This Row],[EC]])</f>
        <v>22.91</v>
      </c>
      <c r="S2924" t="str">
        <f>IF(sensor_data[[#This Row],[Filled Energy Consumption]]&gt;AVERAGE(sensor_data[Filled Energy Consumption]), "High", "Low")</f>
        <v>High</v>
      </c>
      <c r="T2924" t="s">
        <v>347</v>
      </c>
      <c r="U2924" t="b">
        <v>1</v>
      </c>
      <c r="V2924">
        <v>22</v>
      </c>
      <c r="W2924">
        <v>1</v>
      </c>
      <c r="X2924" t="s">
        <v>19</v>
      </c>
    </row>
    <row r="2925" spans="1:24" x14ac:dyDescent="0.3">
      <c r="A2925" s="1">
        <v>45570.18949074074</v>
      </c>
      <c r="B2925" s="1" t="str">
        <f>TEXT(sensor_data[[#This Row],[Timestamp]], "MMMM")</f>
        <v>October</v>
      </c>
      <c r="C29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25" s="2">
        <f>MONTH(sensor_data[[#This Row],[Timestamp]])</f>
        <v>10</v>
      </c>
      <c r="E2925" s="2">
        <f>DAY(sensor_data[[#This Row],[Timestamp]])</f>
        <v>5</v>
      </c>
      <c r="F2925" t="s">
        <v>600</v>
      </c>
      <c r="H2925">
        <v>58.9</v>
      </c>
      <c r="I2925">
        <v>34.700000000000003</v>
      </c>
      <c r="J2925" t="b">
        <v>0</v>
      </c>
      <c r="K2925">
        <v>1.5</v>
      </c>
      <c r="L2925" t="str">
        <f>IF(sensor_data[[#This Row],[HVAC Setting]]&lt;=2, "Low", IF(sensor_data[[#This Row],[HVAC Setting]]=3, "Normal", "High"))</f>
        <v>Low</v>
      </c>
      <c r="M2925">
        <v>7.88</v>
      </c>
      <c r="N2925">
        <v>7.88</v>
      </c>
      <c r="O2925">
        <f>(sensor_data[[#This Row],[Energy Consumption]]-AVERAGE(sensor_data[Energy Consumption]))/_xlfn.STDEV.P(sensor_data[Energy Consumption])</f>
        <v>-0.15723184980672958</v>
      </c>
      <c r="P2925" t="str">
        <f>IF(ABS(sensor_data[[#This Row],[z_zcore]])&gt;3, "Outlier", "Normal")</f>
        <v>Normal</v>
      </c>
      <c r="Q2925">
        <f>AVERAGEIF(sensor_data[Unit ID], sensor_data[[#This Row],[Unit ID]], sensor_data[EC])</f>
        <v>18.469374999999999</v>
      </c>
      <c r="R2925">
        <f>IF(ISBLANK(sensor_data[[#This Row],[EC]]), sensor_data[[#This Row],[average]], sensor_data[[#This Row],[EC]])</f>
        <v>7.88</v>
      </c>
      <c r="S2925" t="str">
        <f>IF(sensor_data[[#This Row],[Filled Energy Consumption]]&gt;AVERAGE(sensor_data[Filled Energy Consumption]), "High", "Low")</f>
        <v>Low</v>
      </c>
      <c r="T2925" t="s">
        <v>540</v>
      </c>
      <c r="U2925" t="b">
        <v>0</v>
      </c>
      <c r="V2925">
        <v>9</v>
      </c>
      <c r="W2925">
        <v>0</v>
      </c>
      <c r="X2925" t="s">
        <v>14</v>
      </c>
    </row>
    <row r="2926" spans="1:24" x14ac:dyDescent="0.3">
      <c r="A2926" s="1">
        <v>45305.440567129626</v>
      </c>
      <c r="B2926" s="1" t="str">
        <f>TEXT(sensor_data[[#This Row],[Timestamp]], "MMMM")</f>
        <v>January</v>
      </c>
      <c r="C29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26" s="2">
        <f>MONTH(sensor_data[[#This Row],[Timestamp]])</f>
        <v>1</v>
      </c>
      <c r="E2926" s="2">
        <f>DAY(sensor_data[[#This Row],[Timestamp]])</f>
        <v>14</v>
      </c>
      <c r="F2926" t="s">
        <v>600</v>
      </c>
      <c r="H2926">
        <v>50.4</v>
      </c>
      <c r="I2926">
        <v>26.8</v>
      </c>
      <c r="J2926" t="b">
        <v>1</v>
      </c>
      <c r="K2926">
        <v>4.5</v>
      </c>
      <c r="L2926" t="str">
        <f>IF(sensor_data[[#This Row],[HVAC Setting]]&lt;=2, "Low", IF(sensor_data[[#This Row],[HVAC Setting]]=3, "Normal", "High"))</f>
        <v>High</v>
      </c>
      <c r="M2926">
        <v>26.39</v>
      </c>
      <c r="N2926">
        <v>26.39</v>
      </c>
      <c r="O2926">
        <f>(sensor_data[[#This Row],[Energy Consumption]]-AVERAGE(sensor_data[Energy Consumption]))/_xlfn.STDEV.P(sensor_data[Energy Consumption])</f>
        <v>5.8008316622547594E-2</v>
      </c>
      <c r="P2926" t="str">
        <f>IF(ABS(sensor_data[[#This Row],[z_zcore]])&gt;3, "Outlier", "Normal")</f>
        <v>Normal</v>
      </c>
      <c r="Q2926">
        <f>AVERAGEIF(sensor_data[Unit ID], sensor_data[[#This Row],[Unit ID]], sensor_data[EC])</f>
        <v>18.469374999999999</v>
      </c>
      <c r="R2926">
        <f>IF(ISBLANK(sensor_data[[#This Row],[EC]]), sensor_data[[#This Row],[average]], sensor_data[[#This Row],[EC]])</f>
        <v>26.39</v>
      </c>
      <c r="S2926" t="str">
        <f>IF(sensor_data[[#This Row],[Filled Energy Consumption]]&gt;AVERAGE(sensor_data[Filled Energy Consumption]), "High", "Low")</f>
        <v>High</v>
      </c>
      <c r="T2926" t="s">
        <v>122</v>
      </c>
      <c r="U2926" t="b">
        <v>1</v>
      </c>
      <c r="V2926">
        <v>24</v>
      </c>
      <c r="W2926">
        <v>1</v>
      </c>
      <c r="X2926" t="s">
        <v>19</v>
      </c>
    </row>
    <row r="2927" spans="1:24" x14ac:dyDescent="0.3">
      <c r="A2927" s="1">
        <v>45600.912395833337</v>
      </c>
      <c r="B2927" s="1" t="str">
        <f>TEXT(sensor_data[[#This Row],[Timestamp]], "MMMM")</f>
        <v>November</v>
      </c>
      <c r="C29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27" s="2">
        <f>MONTH(sensor_data[[#This Row],[Timestamp]])</f>
        <v>11</v>
      </c>
      <c r="E2927" s="2">
        <f>DAY(sensor_data[[#This Row],[Timestamp]])</f>
        <v>4</v>
      </c>
      <c r="F2927" t="s">
        <v>600</v>
      </c>
      <c r="H2927">
        <v>70.900000000000006</v>
      </c>
      <c r="I2927">
        <v>59.5</v>
      </c>
      <c r="J2927" t="b">
        <v>1</v>
      </c>
      <c r="K2927">
        <v>3</v>
      </c>
      <c r="L2927" t="str">
        <f>IF(sensor_data[[#This Row],[HVAC Setting]]&lt;=2, "Low", IF(sensor_data[[#This Row],[HVAC Setting]]=3, "Normal", "High"))</f>
        <v>Normal</v>
      </c>
      <c r="M2927">
        <v>16.25</v>
      </c>
      <c r="N2927">
        <v>16.25</v>
      </c>
      <c r="O2927">
        <f>(sensor_data[[#This Row],[Energy Consumption]]-AVERAGE(sensor_data[Energy Consumption]))/_xlfn.STDEV.P(sensor_data[Energy Consumption])</f>
        <v>-5.9902828034009419E-2</v>
      </c>
      <c r="P2927" t="str">
        <f>IF(ABS(sensor_data[[#This Row],[z_zcore]])&gt;3, "Outlier", "Normal")</f>
        <v>Normal</v>
      </c>
      <c r="Q2927">
        <f>AVERAGEIF(sensor_data[Unit ID], sensor_data[[#This Row],[Unit ID]], sensor_data[EC])</f>
        <v>18.469374999999999</v>
      </c>
      <c r="R2927">
        <f>IF(ISBLANK(sensor_data[[#This Row],[EC]]), sensor_data[[#This Row],[average]], sensor_data[[#This Row],[EC]])</f>
        <v>16.25</v>
      </c>
      <c r="S2927" t="str">
        <f>IF(sensor_data[[#This Row],[Filled Energy Consumption]]&gt;AVERAGE(sensor_data[Filled Energy Consumption]), "High", "Low")</f>
        <v>Low</v>
      </c>
      <c r="T2927" t="s">
        <v>271</v>
      </c>
      <c r="U2927" t="b">
        <v>1</v>
      </c>
      <c r="V2927">
        <v>21</v>
      </c>
      <c r="W2927">
        <v>1</v>
      </c>
      <c r="X2927" t="s">
        <v>19</v>
      </c>
    </row>
    <row r="2928" spans="1:24" x14ac:dyDescent="0.3">
      <c r="A2928" s="1">
        <v>45305.542627314811</v>
      </c>
      <c r="B2928" s="1" t="str">
        <f>TEXT(sensor_data[[#This Row],[Timestamp]], "MMMM")</f>
        <v>January</v>
      </c>
      <c r="C29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28" s="2">
        <f>MONTH(sensor_data[[#This Row],[Timestamp]])</f>
        <v>1</v>
      </c>
      <c r="E2928" s="2">
        <f>DAY(sensor_data[[#This Row],[Timestamp]])</f>
        <v>14</v>
      </c>
      <c r="F2928" t="s">
        <v>600</v>
      </c>
      <c r="H2928">
        <v>48.9</v>
      </c>
      <c r="I2928">
        <v>34</v>
      </c>
      <c r="J2928" t="b">
        <v>1</v>
      </c>
      <c r="K2928">
        <v>4.5</v>
      </c>
      <c r="L2928" t="str">
        <f>IF(sensor_data[[#This Row],[HVAC Setting]]&lt;=2, "Low", IF(sensor_data[[#This Row],[HVAC Setting]]=3, "Normal", "High"))</f>
        <v>High</v>
      </c>
      <c r="O2928">
        <f>(sensor_data[[#This Row],[Energy Consumption]]-AVERAGE(sensor_data[Energy Consumption]))/_xlfn.STDEV.P(sensor_data[Energy Consumption])</f>
        <v>-0.24886299575285079</v>
      </c>
      <c r="P2928" t="str">
        <f>IF(ABS(sensor_data[[#This Row],[z_zcore]])&gt;3, "Outlier", "Normal")</f>
        <v>Normal</v>
      </c>
      <c r="Q2928">
        <f>AVERAGEIF(sensor_data[Unit ID], sensor_data[[#This Row],[Unit ID]], sensor_data[EC])</f>
        <v>18.469374999999999</v>
      </c>
      <c r="R2928">
        <f>IF(ISBLANK(sensor_data[[#This Row],[EC]]), sensor_data[[#This Row],[average]], sensor_data[[#This Row],[EC]])</f>
        <v>18.469374999999999</v>
      </c>
      <c r="S2928" t="str">
        <f>IF(sensor_data[[#This Row],[Filled Energy Consumption]]&gt;AVERAGE(sensor_data[Filled Energy Consumption]), "High", "Low")</f>
        <v>High</v>
      </c>
      <c r="T2928" t="s">
        <v>359</v>
      </c>
      <c r="U2928" t="b">
        <v>1</v>
      </c>
      <c r="V2928">
        <v>6</v>
      </c>
      <c r="W2928">
        <v>1</v>
      </c>
      <c r="X2928" t="s">
        <v>19</v>
      </c>
    </row>
    <row r="2929" spans="1:24" x14ac:dyDescent="0.3">
      <c r="A2929" s="1">
        <v>45311.693564814814</v>
      </c>
      <c r="B2929" s="1" t="str">
        <f>TEXT(sensor_data[[#This Row],[Timestamp]], "MMMM")</f>
        <v>January</v>
      </c>
      <c r="C29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29" s="2">
        <f>MONTH(sensor_data[[#This Row],[Timestamp]])</f>
        <v>1</v>
      </c>
      <c r="E2929" s="2">
        <f>DAY(sensor_data[[#This Row],[Timestamp]])</f>
        <v>20</v>
      </c>
      <c r="F2929" t="s">
        <v>600</v>
      </c>
      <c r="H2929">
        <v>49.3</v>
      </c>
      <c r="I2929">
        <v>36.700000000000003</v>
      </c>
      <c r="J2929" t="b">
        <v>1</v>
      </c>
      <c r="K2929">
        <v>5</v>
      </c>
      <c r="L2929" t="str">
        <f>IF(sensor_data[[#This Row],[HVAC Setting]]&lt;=2, "Low", IF(sensor_data[[#This Row],[HVAC Setting]]=3, "Normal", "High"))</f>
        <v>High</v>
      </c>
      <c r="M2929">
        <v>30.45</v>
      </c>
      <c r="N2929">
        <v>30.45</v>
      </c>
      <c r="O2929">
        <f>(sensor_data[[#This Row],[Energy Consumption]]-AVERAGE(sensor_data[Energy Consumption]))/_xlfn.STDEV.P(sensor_data[Energy Consumption])</f>
        <v>0.10521928775722425</v>
      </c>
      <c r="P2929" t="str">
        <f>IF(ABS(sensor_data[[#This Row],[z_zcore]])&gt;3, "Outlier", "Normal")</f>
        <v>Normal</v>
      </c>
      <c r="Q2929">
        <f>AVERAGEIF(sensor_data[Unit ID], sensor_data[[#This Row],[Unit ID]], sensor_data[EC])</f>
        <v>18.469374999999999</v>
      </c>
      <c r="R2929">
        <f>IF(ISBLANK(sensor_data[[#This Row],[EC]]), sensor_data[[#This Row],[average]], sensor_data[[#This Row],[EC]])</f>
        <v>30.45</v>
      </c>
      <c r="S2929" t="str">
        <f>IF(sensor_data[[#This Row],[Filled Energy Consumption]]&gt;AVERAGE(sensor_data[Filled Energy Consumption]), "High", "Low")</f>
        <v>High</v>
      </c>
      <c r="T2929" t="s">
        <v>213</v>
      </c>
      <c r="U2929" t="b">
        <v>1</v>
      </c>
      <c r="V2929">
        <v>3</v>
      </c>
      <c r="W2929">
        <v>1</v>
      </c>
      <c r="X2929" t="s">
        <v>19</v>
      </c>
    </row>
    <row r="2930" spans="1:24" x14ac:dyDescent="0.3">
      <c r="A2930" s="1">
        <v>45424.553518518522</v>
      </c>
      <c r="B2930" s="1" t="str">
        <f>TEXT(sensor_data[[#This Row],[Timestamp]], "MMMM")</f>
        <v>May</v>
      </c>
      <c r="C29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30" s="2">
        <f>MONTH(sensor_data[[#This Row],[Timestamp]])</f>
        <v>5</v>
      </c>
      <c r="E2930" s="2">
        <f>DAY(sensor_data[[#This Row],[Timestamp]])</f>
        <v>12</v>
      </c>
      <c r="F2930" t="s">
        <v>600</v>
      </c>
      <c r="H2930">
        <v>79.2</v>
      </c>
      <c r="I2930">
        <v>47.9</v>
      </c>
      <c r="J2930" t="b">
        <v>0</v>
      </c>
      <c r="K2930">
        <v>2.5</v>
      </c>
      <c r="L2930" t="str">
        <f>IF(sensor_data[[#This Row],[HVAC Setting]]&lt;=2, "Low", IF(sensor_data[[#This Row],[HVAC Setting]]=3, "Normal", "High"))</f>
        <v>High</v>
      </c>
      <c r="M2930">
        <v>13.12</v>
      </c>
      <c r="N2930">
        <v>13.12</v>
      </c>
      <c r="O2930">
        <f>(sensor_data[[#This Row],[Energy Consumption]]-AVERAGE(sensor_data[Energy Consumption]))/_xlfn.STDEV.P(sensor_data[Energy Consumption])</f>
        <v>-9.6299463416161649E-2</v>
      </c>
      <c r="P2930" t="str">
        <f>IF(ABS(sensor_data[[#This Row],[z_zcore]])&gt;3, "Outlier", "Normal")</f>
        <v>Normal</v>
      </c>
      <c r="Q2930">
        <f>AVERAGEIF(sensor_data[Unit ID], sensor_data[[#This Row],[Unit ID]], sensor_data[EC])</f>
        <v>18.469374999999999</v>
      </c>
      <c r="R2930">
        <f>IF(ISBLANK(sensor_data[[#This Row],[EC]]), sensor_data[[#This Row],[average]], sensor_data[[#This Row],[EC]])</f>
        <v>13.12</v>
      </c>
      <c r="S2930" t="str">
        <f>IF(sensor_data[[#This Row],[Filled Energy Consumption]]&gt;AVERAGE(sensor_data[Filled Energy Consumption]), "High", "Low")</f>
        <v>Low</v>
      </c>
      <c r="T2930" t="s">
        <v>273</v>
      </c>
      <c r="U2930" t="b">
        <v>0</v>
      </c>
      <c r="V2930">
        <v>21</v>
      </c>
      <c r="W2930">
        <v>1</v>
      </c>
      <c r="X2930" t="s">
        <v>19</v>
      </c>
    </row>
    <row r="2931" spans="1:24" x14ac:dyDescent="0.3">
      <c r="A2931" s="1">
        <v>45317.431261574071</v>
      </c>
      <c r="B2931" s="1" t="str">
        <f>TEXT(sensor_data[[#This Row],[Timestamp]], "MMMM")</f>
        <v>January</v>
      </c>
      <c r="C29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31" s="2">
        <f>MONTH(sensor_data[[#This Row],[Timestamp]])</f>
        <v>1</v>
      </c>
      <c r="E2931" s="2">
        <f>DAY(sensor_data[[#This Row],[Timestamp]])</f>
        <v>26</v>
      </c>
      <c r="F2931" t="s">
        <v>600</v>
      </c>
      <c r="H2931">
        <v>52.4</v>
      </c>
      <c r="I2931">
        <v>39.299999999999997</v>
      </c>
      <c r="J2931" t="b">
        <v>1</v>
      </c>
      <c r="K2931">
        <v>4</v>
      </c>
      <c r="L2931" t="str">
        <f>IF(sensor_data[[#This Row],[HVAC Setting]]&lt;=2, "Low", IF(sensor_data[[#This Row],[HVAC Setting]]=3, "Normal", "High"))</f>
        <v>High</v>
      </c>
      <c r="M2931">
        <v>21.58</v>
      </c>
      <c r="N2931">
        <v>21.58</v>
      </c>
      <c r="O2931">
        <f>(sensor_data[[#This Row],[Energy Consumption]]-AVERAGE(sensor_data[Energy Consumption]))/_xlfn.STDEV.P(sensor_data[Energy Consumption])</f>
        <v>2.076106977770525E-3</v>
      </c>
      <c r="P2931" t="str">
        <f>IF(ABS(sensor_data[[#This Row],[z_zcore]])&gt;3, "Outlier", "Normal")</f>
        <v>Normal</v>
      </c>
      <c r="Q2931">
        <f>AVERAGEIF(sensor_data[Unit ID], sensor_data[[#This Row],[Unit ID]], sensor_data[EC])</f>
        <v>18.469374999999999</v>
      </c>
      <c r="R2931">
        <f>IF(ISBLANK(sensor_data[[#This Row],[EC]]), sensor_data[[#This Row],[average]], sensor_data[[#This Row],[EC]])</f>
        <v>21.58</v>
      </c>
      <c r="S2931" t="str">
        <f>IF(sensor_data[[#This Row],[Filled Energy Consumption]]&gt;AVERAGE(sensor_data[Filled Energy Consumption]), "High", "Low")</f>
        <v>High</v>
      </c>
      <c r="T2931" t="s">
        <v>461</v>
      </c>
      <c r="U2931" t="b">
        <v>1</v>
      </c>
      <c r="V2931">
        <v>18</v>
      </c>
      <c r="W2931">
        <v>1</v>
      </c>
      <c r="X2931" t="s">
        <v>19</v>
      </c>
    </row>
    <row r="2932" spans="1:24" x14ac:dyDescent="0.3">
      <c r="A2932" s="1">
        <v>45324.437337962961</v>
      </c>
      <c r="B2932" s="1" t="str">
        <f>TEXT(sensor_data[[#This Row],[Timestamp]], "MMMM")</f>
        <v>February</v>
      </c>
      <c r="C29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32" s="2">
        <f>MONTH(sensor_data[[#This Row],[Timestamp]])</f>
        <v>2</v>
      </c>
      <c r="E2932" s="2">
        <f>DAY(sensor_data[[#This Row],[Timestamp]])</f>
        <v>2</v>
      </c>
      <c r="F2932" t="s">
        <v>600</v>
      </c>
      <c r="H2932">
        <v>57.6</v>
      </c>
      <c r="I2932">
        <v>28.2</v>
      </c>
      <c r="J2932" t="b">
        <v>0</v>
      </c>
      <c r="K2932">
        <v>4</v>
      </c>
      <c r="L2932" t="str">
        <f>IF(sensor_data[[#This Row],[HVAC Setting]]&lt;=2, "Low", IF(sensor_data[[#This Row],[HVAC Setting]]=3, "Normal", "High"))</f>
        <v>High</v>
      </c>
      <c r="M2932">
        <v>20</v>
      </c>
      <c r="N2932">
        <v>20</v>
      </c>
      <c r="O2932">
        <f>(sensor_data[[#This Row],[Energy Consumption]]-AVERAGE(sensor_data[Energy Consumption]))/_xlfn.STDEV.P(sensor_data[Energy Consumption])</f>
        <v>-1.6296635483507568E-2</v>
      </c>
      <c r="P2932" t="str">
        <f>IF(ABS(sensor_data[[#This Row],[z_zcore]])&gt;3, "Outlier", "Normal")</f>
        <v>Normal</v>
      </c>
      <c r="Q2932">
        <f>AVERAGEIF(sensor_data[Unit ID], sensor_data[[#This Row],[Unit ID]], sensor_data[EC])</f>
        <v>18.469374999999999</v>
      </c>
      <c r="R2932">
        <f>IF(ISBLANK(sensor_data[[#This Row],[EC]]), sensor_data[[#This Row],[average]], sensor_data[[#This Row],[EC]])</f>
        <v>20</v>
      </c>
      <c r="S2932" t="str">
        <f>IF(sensor_data[[#This Row],[Filled Energy Consumption]]&gt;AVERAGE(sensor_data[Filled Energy Consumption]), "High", "Low")</f>
        <v>High</v>
      </c>
      <c r="T2932" t="s">
        <v>372</v>
      </c>
      <c r="U2932" t="b">
        <v>0</v>
      </c>
      <c r="V2932">
        <v>5</v>
      </c>
      <c r="W2932">
        <v>0</v>
      </c>
      <c r="X2932" t="s">
        <v>14</v>
      </c>
    </row>
    <row r="2933" spans="1:24" x14ac:dyDescent="0.3">
      <c r="A2933" s="1">
        <v>45423.350590277776</v>
      </c>
      <c r="B2933" s="1" t="str">
        <f>TEXT(sensor_data[[#This Row],[Timestamp]], "MMMM")</f>
        <v>May</v>
      </c>
      <c r="C29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33" s="2">
        <f>MONTH(sensor_data[[#This Row],[Timestamp]])</f>
        <v>5</v>
      </c>
      <c r="E2933" s="2">
        <f>DAY(sensor_data[[#This Row],[Timestamp]])</f>
        <v>11</v>
      </c>
      <c r="F2933" t="s">
        <v>600</v>
      </c>
      <c r="H2933">
        <v>76.599999999999994</v>
      </c>
      <c r="I2933">
        <v>31.2</v>
      </c>
      <c r="J2933" t="b">
        <v>1</v>
      </c>
      <c r="K2933">
        <v>3.5</v>
      </c>
      <c r="L2933" t="str">
        <f>IF(sensor_data[[#This Row],[HVAC Setting]]&lt;=2, "Low", IF(sensor_data[[#This Row],[HVAC Setting]]=3, "Normal", "High"))</f>
        <v>High</v>
      </c>
      <c r="M2933">
        <v>20.65</v>
      </c>
      <c r="N2933">
        <v>20.65</v>
      </c>
      <c r="O2933">
        <f>(sensor_data[[#This Row],[Energy Consumption]]-AVERAGE(sensor_data[Energy Consumption]))/_xlfn.STDEV.P(sensor_data[Energy Consumption])</f>
        <v>-8.7382287747539318E-3</v>
      </c>
      <c r="P2933" t="str">
        <f>IF(ABS(sensor_data[[#This Row],[z_zcore]])&gt;3, "Outlier", "Normal")</f>
        <v>Normal</v>
      </c>
      <c r="Q2933">
        <f>AVERAGEIF(sensor_data[Unit ID], sensor_data[[#This Row],[Unit ID]], sensor_data[EC])</f>
        <v>18.469374999999999</v>
      </c>
      <c r="R2933">
        <f>IF(ISBLANK(sensor_data[[#This Row],[EC]]), sensor_data[[#This Row],[average]], sensor_data[[#This Row],[EC]])</f>
        <v>20.65</v>
      </c>
      <c r="S2933" t="str">
        <f>IF(sensor_data[[#This Row],[Filled Energy Consumption]]&gt;AVERAGE(sensor_data[Filled Energy Consumption]), "High", "Low")</f>
        <v>High</v>
      </c>
      <c r="T2933" t="s">
        <v>261</v>
      </c>
      <c r="U2933" t="b">
        <v>1</v>
      </c>
      <c r="V2933">
        <v>5</v>
      </c>
      <c r="W2933">
        <v>1</v>
      </c>
      <c r="X2933" t="s">
        <v>19</v>
      </c>
    </row>
    <row r="2934" spans="1:24" x14ac:dyDescent="0.3">
      <c r="A2934" s="1">
        <v>45402.356851851851</v>
      </c>
      <c r="B2934" s="1" t="str">
        <f>TEXT(sensor_data[[#This Row],[Timestamp]], "MMMM")</f>
        <v>April</v>
      </c>
      <c r="C29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34" s="2">
        <f>MONTH(sensor_data[[#This Row],[Timestamp]])</f>
        <v>4</v>
      </c>
      <c r="E2934" s="2">
        <f>DAY(sensor_data[[#This Row],[Timestamp]])</f>
        <v>20</v>
      </c>
      <c r="F2934" t="s">
        <v>600</v>
      </c>
      <c r="H2934">
        <v>71.8</v>
      </c>
      <c r="I2934">
        <v>58.4</v>
      </c>
      <c r="J2934" t="b">
        <v>1</v>
      </c>
      <c r="K2934">
        <v>4.5</v>
      </c>
      <c r="L2934" t="str">
        <f>IF(sensor_data[[#This Row],[HVAC Setting]]&lt;=2, "Low", IF(sensor_data[[#This Row],[HVAC Setting]]=3, "Normal", "High"))</f>
        <v>High</v>
      </c>
      <c r="M2934">
        <v>26.87</v>
      </c>
      <c r="N2934">
        <v>26.87</v>
      </c>
      <c r="O2934">
        <f>(sensor_data[[#This Row],[Energy Consumption]]-AVERAGE(sensor_data[Energy Consumption]))/_xlfn.STDEV.P(sensor_data[Energy Consumption])</f>
        <v>6.3589909269011841E-2</v>
      </c>
      <c r="P2934" t="str">
        <f>IF(ABS(sensor_data[[#This Row],[z_zcore]])&gt;3, "Outlier", "Normal")</f>
        <v>Normal</v>
      </c>
      <c r="Q2934">
        <f>AVERAGEIF(sensor_data[Unit ID], sensor_data[[#This Row],[Unit ID]], sensor_data[EC])</f>
        <v>18.469374999999999</v>
      </c>
      <c r="R2934">
        <f>IF(ISBLANK(sensor_data[[#This Row],[EC]]), sensor_data[[#This Row],[average]], sensor_data[[#This Row],[EC]])</f>
        <v>26.87</v>
      </c>
      <c r="S2934" t="str">
        <f>IF(sensor_data[[#This Row],[Filled Energy Consumption]]&gt;AVERAGE(sensor_data[Filled Energy Consumption]), "High", "Low")</f>
        <v>High</v>
      </c>
      <c r="T2934" t="s">
        <v>341</v>
      </c>
      <c r="U2934" t="b">
        <v>1</v>
      </c>
      <c r="V2934">
        <v>6</v>
      </c>
      <c r="W2934">
        <v>1</v>
      </c>
      <c r="X2934" t="s">
        <v>17</v>
      </c>
    </row>
    <row r="2935" spans="1:24" x14ac:dyDescent="0.3">
      <c r="A2935" s="1">
        <v>45610.267974537041</v>
      </c>
      <c r="B2935" s="1" t="str">
        <f>TEXT(sensor_data[[#This Row],[Timestamp]], "MMMM")</f>
        <v>November</v>
      </c>
      <c r="C29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35" s="2">
        <f>MONTH(sensor_data[[#This Row],[Timestamp]])</f>
        <v>11</v>
      </c>
      <c r="E2935" s="2">
        <f>DAY(sensor_data[[#This Row],[Timestamp]])</f>
        <v>14</v>
      </c>
      <c r="F2935" t="s">
        <v>600</v>
      </c>
      <c r="H2935">
        <v>75.900000000000006</v>
      </c>
      <c r="I2935">
        <v>34.700000000000003</v>
      </c>
      <c r="J2935" t="b">
        <v>0</v>
      </c>
      <c r="K2935">
        <v>3</v>
      </c>
      <c r="L2935" t="str">
        <f>IF(sensor_data[[#This Row],[HVAC Setting]]&lt;=2, "Low", IF(sensor_data[[#This Row],[HVAC Setting]]=3, "Normal", "High"))</f>
        <v>Normal</v>
      </c>
      <c r="O2935">
        <f>(sensor_data[[#This Row],[Energy Consumption]]-AVERAGE(sensor_data[Energy Consumption]))/_xlfn.STDEV.P(sensor_data[Energy Consumption])</f>
        <v>-0.24886299575285079</v>
      </c>
      <c r="P2935" t="str">
        <f>IF(ABS(sensor_data[[#This Row],[z_zcore]])&gt;3, "Outlier", "Normal")</f>
        <v>Normal</v>
      </c>
      <c r="Q2935">
        <f>AVERAGEIF(sensor_data[Unit ID], sensor_data[[#This Row],[Unit ID]], sensor_data[EC])</f>
        <v>18.469374999999999</v>
      </c>
      <c r="R2935">
        <f>IF(ISBLANK(sensor_data[[#This Row],[EC]]), sensor_data[[#This Row],[average]], sensor_data[[#This Row],[EC]])</f>
        <v>18.469374999999999</v>
      </c>
      <c r="S2935" t="str">
        <f>IF(sensor_data[[#This Row],[Filled Energy Consumption]]&gt;AVERAGE(sensor_data[Filled Energy Consumption]), "High", "Low")</f>
        <v>High</v>
      </c>
      <c r="T2935" t="s">
        <v>199</v>
      </c>
      <c r="U2935" t="b">
        <v>0</v>
      </c>
      <c r="V2935">
        <v>21</v>
      </c>
      <c r="W2935">
        <v>1</v>
      </c>
      <c r="X2935" t="s">
        <v>19</v>
      </c>
    </row>
    <row r="2936" spans="1:24" x14ac:dyDescent="0.3">
      <c r="A2936" s="1">
        <v>45463.380104166667</v>
      </c>
      <c r="B2936" s="1" t="str">
        <f>TEXT(sensor_data[[#This Row],[Timestamp]], "MMMM")</f>
        <v>June</v>
      </c>
      <c r="C29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36" s="2">
        <f>MONTH(sensor_data[[#This Row],[Timestamp]])</f>
        <v>6</v>
      </c>
      <c r="E2936" s="2">
        <f>DAY(sensor_data[[#This Row],[Timestamp]])</f>
        <v>20</v>
      </c>
      <c r="F2936" t="s">
        <v>600</v>
      </c>
      <c r="H2936">
        <v>91.9</v>
      </c>
      <c r="I2936">
        <v>55.2</v>
      </c>
      <c r="J2936" t="b">
        <v>0</v>
      </c>
      <c r="K2936">
        <v>4</v>
      </c>
      <c r="L2936" t="str">
        <f>IF(sensor_data[[#This Row],[HVAC Setting]]&lt;=2, "Low", IF(sensor_data[[#This Row],[HVAC Setting]]=3, "Normal", "High"))</f>
        <v>High</v>
      </c>
      <c r="M2936">
        <v>23</v>
      </c>
      <c r="N2936">
        <v>23</v>
      </c>
      <c r="O2936">
        <f>(sensor_data[[#This Row],[Energy Consumption]]-AVERAGE(sensor_data[Energy Consumption]))/_xlfn.STDEV.P(sensor_data[Energy Consumption])</f>
        <v>1.8588318556893912E-2</v>
      </c>
      <c r="P2936" t="str">
        <f>IF(ABS(sensor_data[[#This Row],[z_zcore]])&gt;3, "Outlier", "Normal")</f>
        <v>Normal</v>
      </c>
      <c r="Q2936">
        <f>AVERAGEIF(sensor_data[Unit ID], sensor_data[[#This Row],[Unit ID]], sensor_data[EC])</f>
        <v>18.469374999999999</v>
      </c>
      <c r="R2936">
        <f>IF(ISBLANK(sensor_data[[#This Row],[EC]]), sensor_data[[#This Row],[average]], sensor_data[[#This Row],[EC]])</f>
        <v>23</v>
      </c>
      <c r="S2936" t="str">
        <f>IF(sensor_data[[#This Row],[Filled Energy Consumption]]&gt;AVERAGE(sensor_data[Filled Energy Consumption]), "High", "Low")</f>
        <v>High</v>
      </c>
      <c r="T2936" t="s">
        <v>299</v>
      </c>
      <c r="U2936" t="b">
        <v>0</v>
      </c>
      <c r="V2936">
        <v>16</v>
      </c>
      <c r="W2936">
        <v>1</v>
      </c>
      <c r="X2936" t="s">
        <v>19</v>
      </c>
    </row>
    <row r="2937" spans="1:24" x14ac:dyDescent="0.3">
      <c r="A2937" s="1">
        <v>45515.804050925923</v>
      </c>
      <c r="B2937" s="1" t="str">
        <f>TEXT(sensor_data[[#This Row],[Timestamp]], "MMMM")</f>
        <v>August</v>
      </c>
      <c r="C29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37" s="2">
        <f>MONTH(sensor_data[[#This Row],[Timestamp]])</f>
        <v>8</v>
      </c>
      <c r="E2937" s="2">
        <f>DAY(sensor_data[[#This Row],[Timestamp]])</f>
        <v>11</v>
      </c>
      <c r="F2937" t="s">
        <v>600</v>
      </c>
      <c r="H2937">
        <v>100.1</v>
      </c>
      <c r="I2937">
        <v>53.2</v>
      </c>
      <c r="J2937" t="b">
        <v>1</v>
      </c>
      <c r="K2937">
        <v>5</v>
      </c>
      <c r="L2937" t="str">
        <f>IF(sensor_data[[#This Row],[HVAC Setting]]&lt;=2, "Low", IF(sensor_data[[#This Row],[HVAC Setting]]=3, "Normal", "High"))</f>
        <v>High</v>
      </c>
      <c r="O2937">
        <f>(sensor_data[[#This Row],[Energy Consumption]]-AVERAGE(sensor_data[Energy Consumption]))/_xlfn.STDEV.P(sensor_data[Energy Consumption])</f>
        <v>-0.24886299575285079</v>
      </c>
      <c r="P2937" t="str">
        <f>IF(ABS(sensor_data[[#This Row],[z_zcore]])&gt;3, "Outlier", "Normal")</f>
        <v>Normal</v>
      </c>
      <c r="Q2937">
        <f>AVERAGEIF(sensor_data[Unit ID], sensor_data[[#This Row],[Unit ID]], sensor_data[EC])</f>
        <v>18.469374999999999</v>
      </c>
      <c r="R2937">
        <f>IF(ISBLANK(sensor_data[[#This Row],[EC]]), sensor_data[[#This Row],[average]], sensor_data[[#This Row],[EC]])</f>
        <v>18.469374999999999</v>
      </c>
      <c r="S2937" t="str">
        <f>IF(sensor_data[[#This Row],[Filled Energy Consumption]]&gt;AVERAGE(sensor_data[Filled Energy Consumption]), "High", "Low")</f>
        <v>High</v>
      </c>
      <c r="T2937" t="s">
        <v>78</v>
      </c>
      <c r="U2937" t="b">
        <v>1</v>
      </c>
      <c r="V2937">
        <v>19</v>
      </c>
      <c r="W2937">
        <v>1</v>
      </c>
      <c r="X2937" t="s">
        <v>19</v>
      </c>
    </row>
    <row r="2938" spans="1:24" x14ac:dyDescent="0.3">
      <c r="A2938" s="1">
        <v>45600.400960648149</v>
      </c>
      <c r="B2938" s="1" t="str">
        <f>TEXT(sensor_data[[#This Row],[Timestamp]], "MMMM")</f>
        <v>November</v>
      </c>
      <c r="C29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38" s="2">
        <f>MONTH(sensor_data[[#This Row],[Timestamp]])</f>
        <v>11</v>
      </c>
      <c r="E2938" s="2">
        <f>DAY(sensor_data[[#This Row],[Timestamp]])</f>
        <v>4</v>
      </c>
      <c r="F2938" t="s">
        <v>600</v>
      </c>
      <c r="H2938">
        <v>71.5</v>
      </c>
      <c r="I2938">
        <v>52.2</v>
      </c>
      <c r="J2938" t="b">
        <v>1</v>
      </c>
      <c r="K2938">
        <v>3</v>
      </c>
      <c r="L2938" t="str">
        <f>IF(sensor_data[[#This Row],[HVAC Setting]]&lt;=2, "Low", IF(sensor_data[[#This Row],[HVAC Setting]]=3, "Normal", "High"))</f>
        <v>Normal</v>
      </c>
      <c r="M2938">
        <v>16.440000000000001</v>
      </c>
      <c r="N2938">
        <v>16.440000000000001</v>
      </c>
      <c r="O2938">
        <f>(sensor_data[[#This Row],[Energy Consumption]]-AVERAGE(sensor_data[Energy Consumption]))/_xlfn.STDEV.P(sensor_data[Energy Consumption])</f>
        <v>-5.7693447611450649E-2</v>
      </c>
      <c r="P2938" t="str">
        <f>IF(ABS(sensor_data[[#This Row],[z_zcore]])&gt;3, "Outlier", "Normal")</f>
        <v>Normal</v>
      </c>
      <c r="Q2938">
        <f>AVERAGEIF(sensor_data[Unit ID], sensor_data[[#This Row],[Unit ID]], sensor_data[EC])</f>
        <v>18.469374999999999</v>
      </c>
      <c r="R2938">
        <f>IF(ISBLANK(sensor_data[[#This Row],[EC]]), sensor_data[[#This Row],[average]], sensor_data[[#This Row],[EC]])</f>
        <v>16.440000000000001</v>
      </c>
      <c r="S2938" t="str">
        <f>IF(sensor_data[[#This Row],[Filled Energy Consumption]]&gt;AVERAGE(sensor_data[Filled Energy Consumption]), "High", "Low")</f>
        <v>Low</v>
      </c>
      <c r="T2938" t="s">
        <v>20</v>
      </c>
      <c r="U2938" t="b">
        <v>1</v>
      </c>
      <c r="V2938">
        <v>5</v>
      </c>
      <c r="W2938">
        <v>1</v>
      </c>
      <c r="X2938" t="s">
        <v>19</v>
      </c>
    </row>
    <row r="2939" spans="1:24" x14ac:dyDescent="0.3">
      <c r="A2939" s="1">
        <v>45497.002581018518</v>
      </c>
      <c r="B2939" s="1" t="str">
        <f>TEXT(sensor_data[[#This Row],[Timestamp]], "MMMM")</f>
        <v>July</v>
      </c>
      <c r="C29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39" s="2">
        <f>MONTH(sensor_data[[#This Row],[Timestamp]])</f>
        <v>7</v>
      </c>
      <c r="E2939" s="2">
        <f>DAY(sensor_data[[#This Row],[Timestamp]])</f>
        <v>24</v>
      </c>
      <c r="F2939" t="s">
        <v>600</v>
      </c>
      <c r="H2939">
        <v>93.4</v>
      </c>
      <c r="I2939">
        <v>52</v>
      </c>
      <c r="J2939" t="b">
        <v>0</v>
      </c>
      <c r="K2939">
        <v>3</v>
      </c>
      <c r="L2939" t="str">
        <f>IF(sensor_data[[#This Row],[HVAC Setting]]&lt;=2, "Low", IF(sensor_data[[#This Row],[HVAC Setting]]=3, "Normal", "High"))</f>
        <v>Normal</v>
      </c>
      <c r="O2939">
        <f>(sensor_data[[#This Row],[Energy Consumption]]-AVERAGE(sensor_data[Energy Consumption]))/_xlfn.STDEV.P(sensor_data[Energy Consumption])</f>
        <v>-0.24886299575285079</v>
      </c>
      <c r="P2939" t="str">
        <f>IF(ABS(sensor_data[[#This Row],[z_zcore]])&gt;3, "Outlier", "Normal")</f>
        <v>Normal</v>
      </c>
      <c r="Q2939">
        <f>AVERAGEIF(sensor_data[Unit ID], sensor_data[[#This Row],[Unit ID]], sensor_data[EC])</f>
        <v>18.469374999999999</v>
      </c>
      <c r="R2939">
        <f>IF(ISBLANK(sensor_data[[#This Row],[EC]]), sensor_data[[#This Row],[average]], sensor_data[[#This Row],[EC]])</f>
        <v>18.469374999999999</v>
      </c>
      <c r="S2939" t="str">
        <f>IF(sensor_data[[#This Row],[Filled Energy Consumption]]&gt;AVERAGE(sensor_data[Filled Energy Consumption]), "High", "Low")</f>
        <v>High</v>
      </c>
      <c r="T2939" t="s">
        <v>367</v>
      </c>
      <c r="U2939" t="b">
        <v>0</v>
      </c>
      <c r="V2939">
        <v>4</v>
      </c>
      <c r="W2939">
        <v>0</v>
      </c>
      <c r="X2939" t="s">
        <v>17</v>
      </c>
    </row>
    <row r="2940" spans="1:24" x14ac:dyDescent="0.3">
      <c r="A2940" s="1">
        <v>45504.151388888888</v>
      </c>
      <c r="B2940" s="1" t="str">
        <f>TEXT(sensor_data[[#This Row],[Timestamp]], "MMMM")</f>
        <v>July</v>
      </c>
      <c r="C29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40" s="2">
        <f>MONTH(sensor_data[[#This Row],[Timestamp]])</f>
        <v>7</v>
      </c>
      <c r="E2940" s="2">
        <f>DAY(sensor_data[[#This Row],[Timestamp]])</f>
        <v>31</v>
      </c>
      <c r="F2940" t="s">
        <v>600</v>
      </c>
      <c r="H2940">
        <v>79.900000000000006</v>
      </c>
      <c r="I2940">
        <v>49.1</v>
      </c>
      <c r="J2940" t="b">
        <v>0</v>
      </c>
      <c r="K2940">
        <v>2</v>
      </c>
      <c r="L2940" t="str">
        <f>IF(sensor_data[[#This Row],[HVAC Setting]]&lt;=2, "Low", IF(sensor_data[[#This Row],[HVAC Setting]]=3, "Normal", "High"))</f>
        <v>Low</v>
      </c>
      <c r="M2940">
        <v>10</v>
      </c>
      <c r="N2940">
        <v>10</v>
      </c>
      <c r="O2940">
        <f>(sensor_data[[#This Row],[Energy Consumption]]-AVERAGE(sensor_data[Energy Consumption]))/_xlfn.STDEV.P(sensor_data[Energy Consumption])</f>
        <v>-0.13257981561817916</v>
      </c>
      <c r="P2940" t="str">
        <f>IF(ABS(sensor_data[[#This Row],[z_zcore]])&gt;3, "Outlier", "Normal")</f>
        <v>Normal</v>
      </c>
      <c r="Q2940">
        <f>AVERAGEIF(sensor_data[Unit ID], sensor_data[[#This Row],[Unit ID]], sensor_data[EC])</f>
        <v>18.469374999999999</v>
      </c>
      <c r="R2940">
        <f>IF(ISBLANK(sensor_data[[#This Row],[EC]]), sensor_data[[#This Row],[average]], sensor_data[[#This Row],[EC]])</f>
        <v>10</v>
      </c>
      <c r="S2940" t="str">
        <f>IF(sensor_data[[#This Row],[Filled Energy Consumption]]&gt;AVERAGE(sensor_data[Filled Energy Consumption]), "High", "Low")</f>
        <v>Low</v>
      </c>
      <c r="T2940" t="s">
        <v>78</v>
      </c>
      <c r="U2940" t="b">
        <v>0</v>
      </c>
      <c r="V2940">
        <v>10</v>
      </c>
      <c r="W2940">
        <v>0</v>
      </c>
      <c r="X2940" t="s">
        <v>17</v>
      </c>
    </row>
    <row r="2941" spans="1:24" x14ac:dyDescent="0.3">
      <c r="A2941" s="1">
        <v>45507.925451388888</v>
      </c>
      <c r="B2941" s="1" t="str">
        <f>TEXT(sensor_data[[#This Row],[Timestamp]], "MMMM")</f>
        <v>August</v>
      </c>
      <c r="C29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41" s="2">
        <f>MONTH(sensor_data[[#This Row],[Timestamp]])</f>
        <v>8</v>
      </c>
      <c r="E2941" s="2">
        <f>DAY(sensor_data[[#This Row],[Timestamp]])</f>
        <v>3</v>
      </c>
      <c r="F2941" t="s">
        <v>600</v>
      </c>
      <c r="H2941">
        <v>90.8</v>
      </c>
      <c r="I2941">
        <v>62.4</v>
      </c>
      <c r="J2941" t="b">
        <v>1</v>
      </c>
      <c r="K2941">
        <v>5</v>
      </c>
      <c r="L2941" t="str">
        <f>IF(sensor_data[[#This Row],[HVAC Setting]]&lt;=2, "Low", IF(sensor_data[[#This Row],[HVAC Setting]]=3, "Normal", "High"))</f>
        <v>High</v>
      </c>
      <c r="M2941">
        <v>32.4</v>
      </c>
      <c r="N2941">
        <v>32.4</v>
      </c>
      <c r="O2941">
        <f>(sensor_data[[#This Row],[Energy Consumption]]-AVERAGE(sensor_data[Energy Consumption]))/_xlfn.STDEV.P(sensor_data[Energy Consumption])</f>
        <v>0.12789450788348522</v>
      </c>
      <c r="P2941" t="str">
        <f>IF(ABS(sensor_data[[#This Row],[z_zcore]])&gt;3, "Outlier", "Normal")</f>
        <v>Normal</v>
      </c>
      <c r="Q2941">
        <f>AVERAGEIF(sensor_data[Unit ID], sensor_data[[#This Row],[Unit ID]], sensor_data[EC])</f>
        <v>18.469374999999999</v>
      </c>
      <c r="R2941">
        <f>IF(ISBLANK(sensor_data[[#This Row],[EC]]), sensor_data[[#This Row],[average]], sensor_data[[#This Row],[EC]])</f>
        <v>32.4</v>
      </c>
      <c r="S2941" t="str">
        <f>IF(sensor_data[[#This Row],[Filled Energy Consumption]]&gt;AVERAGE(sensor_data[Filled Energy Consumption]), "High", "Low")</f>
        <v>High</v>
      </c>
      <c r="T2941" t="s">
        <v>322</v>
      </c>
      <c r="U2941" t="b">
        <v>1</v>
      </c>
      <c r="V2941">
        <v>4</v>
      </c>
      <c r="W2941">
        <v>1</v>
      </c>
      <c r="X2941" t="s">
        <v>17</v>
      </c>
    </row>
    <row r="2942" spans="1:24" x14ac:dyDescent="0.3">
      <c r="A2942" s="1">
        <v>45529.097766203704</v>
      </c>
      <c r="B2942" s="1" t="str">
        <f>TEXT(sensor_data[[#This Row],[Timestamp]], "MMMM")</f>
        <v>August</v>
      </c>
      <c r="C29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42" s="2">
        <f>MONTH(sensor_data[[#This Row],[Timestamp]])</f>
        <v>8</v>
      </c>
      <c r="E2942" s="2">
        <f>DAY(sensor_data[[#This Row],[Timestamp]])</f>
        <v>25</v>
      </c>
      <c r="F2942" t="s">
        <v>637</v>
      </c>
      <c r="H2942">
        <v>86.9</v>
      </c>
      <c r="I2942">
        <v>61.9</v>
      </c>
      <c r="J2942" t="b">
        <v>0</v>
      </c>
      <c r="K2942">
        <v>2.5</v>
      </c>
      <c r="L2942" t="str">
        <f>IF(sensor_data[[#This Row],[HVAC Setting]]&lt;=2, "Low", IF(sensor_data[[#This Row],[HVAC Setting]]=3, "Normal", "High"))</f>
        <v>High</v>
      </c>
      <c r="M2942">
        <v>15.23</v>
      </c>
      <c r="N2942">
        <v>15.23</v>
      </c>
      <c r="O2942">
        <f>(sensor_data[[#This Row],[Energy Consumption]]-AVERAGE(sensor_data[Energy Consumption]))/_xlfn.STDEV.P(sensor_data[Energy Consumption])</f>
        <v>-7.1763712407745914E-2</v>
      </c>
      <c r="P2942" t="str">
        <f>IF(ABS(sensor_data[[#This Row],[z_zcore]])&gt;3, "Outlier", "Normal")</f>
        <v>Normal</v>
      </c>
      <c r="Q2942">
        <f>AVERAGEIF(sensor_data[Unit ID], sensor_data[[#This Row],[Unit ID]], sensor_data[EC])</f>
        <v>19.03875</v>
      </c>
      <c r="R2942">
        <f>IF(ISBLANK(sensor_data[[#This Row],[EC]]), sensor_data[[#This Row],[average]], sensor_data[[#This Row],[EC]])</f>
        <v>15.23</v>
      </c>
      <c r="S2942" t="str">
        <f>IF(sensor_data[[#This Row],[Filled Energy Consumption]]&gt;AVERAGE(sensor_data[Filled Energy Consumption]), "High", "Low")</f>
        <v>Low</v>
      </c>
      <c r="T2942" t="s">
        <v>32</v>
      </c>
      <c r="U2942" t="b">
        <v>0</v>
      </c>
      <c r="V2942">
        <v>1</v>
      </c>
      <c r="W2942">
        <v>0</v>
      </c>
      <c r="X2942" t="s">
        <v>17</v>
      </c>
    </row>
    <row r="2943" spans="1:24" x14ac:dyDescent="0.3">
      <c r="A2943" s="1">
        <v>45532.865995370368</v>
      </c>
      <c r="B2943" s="1" t="str">
        <f>TEXT(sensor_data[[#This Row],[Timestamp]], "MMMM")</f>
        <v>August</v>
      </c>
      <c r="C29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43" s="2">
        <f>MONTH(sensor_data[[#This Row],[Timestamp]])</f>
        <v>8</v>
      </c>
      <c r="E2943" s="2">
        <f>DAY(sensor_data[[#This Row],[Timestamp]])</f>
        <v>28</v>
      </c>
      <c r="F2943" t="s">
        <v>637</v>
      </c>
      <c r="H2943">
        <v>90.8</v>
      </c>
      <c r="I2943">
        <v>55.4</v>
      </c>
      <c r="J2943" t="b">
        <v>0</v>
      </c>
      <c r="K2943">
        <v>5</v>
      </c>
      <c r="L2943" t="str">
        <f>IF(sensor_data[[#This Row],[HVAC Setting]]&lt;=2, "Low", IF(sensor_data[[#This Row],[HVAC Setting]]=3, "Normal", "High"))</f>
        <v>High</v>
      </c>
      <c r="M2943">
        <v>30.8</v>
      </c>
      <c r="N2943">
        <v>30.8</v>
      </c>
      <c r="O2943">
        <f>(sensor_data[[#This Row],[Energy Consumption]]-AVERAGE(sensor_data[Energy Consumption]))/_xlfn.STDEV.P(sensor_data[Energy Consumption])</f>
        <v>0.10928919906193778</v>
      </c>
      <c r="P2943" t="str">
        <f>IF(ABS(sensor_data[[#This Row],[z_zcore]])&gt;3, "Outlier", "Normal")</f>
        <v>Normal</v>
      </c>
      <c r="Q2943">
        <f>AVERAGEIF(sensor_data[Unit ID], sensor_data[[#This Row],[Unit ID]], sensor_data[EC])</f>
        <v>19.03875</v>
      </c>
      <c r="R2943">
        <f>IF(ISBLANK(sensor_data[[#This Row],[EC]]), sensor_data[[#This Row],[average]], sensor_data[[#This Row],[EC]])</f>
        <v>30.8</v>
      </c>
      <c r="S2943" t="str">
        <f>IF(sensor_data[[#This Row],[Filled Energy Consumption]]&gt;AVERAGE(sensor_data[Filled Energy Consumption]), "High", "Low")</f>
        <v>High</v>
      </c>
      <c r="T2943" t="s">
        <v>307</v>
      </c>
      <c r="U2943" t="b">
        <v>0</v>
      </c>
      <c r="V2943">
        <v>23</v>
      </c>
      <c r="W2943">
        <v>1</v>
      </c>
      <c r="X2943" t="s">
        <v>14</v>
      </c>
    </row>
    <row r="2944" spans="1:24" x14ac:dyDescent="0.3">
      <c r="A2944" s="1">
        <v>45437.772164351853</v>
      </c>
      <c r="B2944" s="1" t="str">
        <f>TEXT(sensor_data[[#This Row],[Timestamp]], "MMMM")</f>
        <v>May</v>
      </c>
      <c r="C29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44" s="2">
        <f>MONTH(sensor_data[[#This Row],[Timestamp]])</f>
        <v>5</v>
      </c>
      <c r="E2944" s="2">
        <f>DAY(sensor_data[[#This Row],[Timestamp]])</f>
        <v>25</v>
      </c>
      <c r="F2944" t="s">
        <v>637</v>
      </c>
      <c r="H2944">
        <v>71.400000000000006</v>
      </c>
      <c r="I2944">
        <v>56.4</v>
      </c>
      <c r="J2944" t="b">
        <v>1</v>
      </c>
      <c r="K2944">
        <v>4.5</v>
      </c>
      <c r="L2944" t="str">
        <f>IF(sensor_data[[#This Row],[HVAC Setting]]&lt;=2, "Low", IF(sensor_data[[#This Row],[HVAC Setting]]=3, "Normal", "High"))</f>
        <v>High</v>
      </c>
      <c r="M2944">
        <v>29.17</v>
      </c>
      <c r="N2944">
        <v>29.17</v>
      </c>
      <c r="O2944">
        <f>(sensor_data[[#This Row],[Energy Consumption]]-AVERAGE(sensor_data[Energy Consumption]))/_xlfn.STDEV.P(sensor_data[Energy Consumption])</f>
        <v>9.033504069998631E-2</v>
      </c>
      <c r="P2944" t="str">
        <f>IF(ABS(sensor_data[[#This Row],[z_zcore]])&gt;3, "Outlier", "Normal")</f>
        <v>Normal</v>
      </c>
      <c r="Q2944">
        <f>AVERAGEIF(sensor_data[Unit ID], sensor_data[[#This Row],[Unit ID]], sensor_data[EC])</f>
        <v>19.03875</v>
      </c>
      <c r="R2944">
        <f>IF(ISBLANK(sensor_data[[#This Row],[EC]]), sensor_data[[#This Row],[average]], sensor_data[[#This Row],[EC]])</f>
        <v>29.17</v>
      </c>
      <c r="S2944" t="str">
        <f>IF(sensor_data[[#This Row],[Filled Energy Consumption]]&gt;AVERAGE(sensor_data[Filled Energy Consumption]), "High", "Low")</f>
        <v>High</v>
      </c>
      <c r="T2944" t="s">
        <v>513</v>
      </c>
      <c r="U2944" t="b">
        <v>1</v>
      </c>
      <c r="V2944">
        <v>4</v>
      </c>
      <c r="W2944">
        <v>1</v>
      </c>
      <c r="X2944" t="s">
        <v>19</v>
      </c>
    </row>
    <row r="2945" spans="1:24" x14ac:dyDescent="0.3">
      <c r="A2945" s="1">
        <v>45335.251851851855</v>
      </c>
      <c r="B2945" s="1" t="str">
        <f>TEXT(sensor_data[[#This Row],[Timestamp]], "MMMM")</f>
        <v>February</v>
      </c>
      <c r="C29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45" s="2">
        <f>MONTH(sensor_data[[#This Row],[Timestamp]])</f>
        <v>2</v>
      </c>
      <c r="E2945" s="2">
        <f>DAY(sensor_data[[#This Row],[Timestamp]])</f>
        <v>13</v>
      </c>
      <c r="F2945" t="s">
        <v>637</v>
      </c>
      <c r="H2945">
        <v>53.2</v>
      </c>
      <c r="I2945">
        <v>26.7</v>
      </c>
      <c r="J2945" t="b">
        <v>1</v>
      </c>
      <c r="K2945">
        <v>4</v>
      </c>
      <c r="L2945" t="str">
        <f>IF(sensor_data[[#This Row],[HVAC Setting]]&lt;=2, "Low", IF(sensor_data[[#This Row],[HVAC Setting]]=3, "Normal", "High"))</f>
        <v>High</v>
      </c>
      <c r="M2945">
        <v>21.39</v>
      </c>
      <c r="N2945">
        <v>21.39</v>
      </c>
      <c r="O2945">
        <f>(sensor_data[[#This Row],[Energy Consumption]]-AVERAGE(sensor_data[Energy Consumption]))/_xlfn.STDEV.P(sensor_data[Energy Consumption])</f>
        <v>-1.3327344478820908E-4</v>
      </c>
      <c r="P2945" t="str">
        <f>IF(ABS(sensor_data[[#This Row],[z_zcore]])&gt;3, "Outlier", "Normal")</f>
        <v>Normal</v>
      </c>
      <c r="Q2945">
        <f>AVERAGEIF(sensor_data[Unit ID], sensor_data[[#This Row],[Unit ID]], sensor_data[EC])</f>
        <v>19.03875</v>
      </c>
      <c r="R2945">
        <f>IF(ISBLANK(sensor_data[[#This Row],[EC]]), sensor_data[[#This Row],[average]], sensor_data[[#This Row],[EC]])</f>
        <v>21.39</v>
      </c>
      <c r="S2945" t="str">
        <f>IF(sensor_data[[#This Row],[Filled Energy Consumption]]&gt;AVERAGE(sensor_data[Filled Energy Consumption]), "High", "Low")</f>
        <v>High</v>
      </c>
      <c r="T2945" t="s">
        <v>638</v>
      </c>
      <c r="U2945" t="b">
        <v>1</v>
      </c>
      <c r="V2945">
        <v>11</v>
      </c>
      <c r="W2945">
        <v>1</v>
      </c>
      <c r="X2945" t="s">
        <v>17</v>
      </c>
    </row>
    <row r="2946" spans="1:24" x14ac:dyDescent="0.3">
      <c r="A2946" s="1">
        <v>45466.050011574072</v>
      </c>
      <c r="B2946" s="1" t="str">
        <f>TEXT(sensor_data[[#This Row],[Timestamp]], "MMMM")</f>
        <v>June</v>
      </c>
      <c r="C29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46" s="2">
        <f>MONTH(sensor_data[[#This Row],[Timestamp]])</f>
        <v>6</v>
      </c>
      <c r="E2946" s="2">
        <f>DAY(sensor_data[[#This Row],[Timestamp]])</f>
        <v>23</v>
      </c>
      <c r="F2946" t="s">
        <v>637</v>
      </c>
      <c r="H2946">
        <v>98.9</v>
      </c>
      <c r="I2946">
        <v>59.6</v>
      </c>
      <c r="J2946" t="b">
        <v>0</v>
      </c>
      <c r="K2946">
        <v>2.5</v>
      </c>
      <c r="L2946" t="str">
        <f>IF(sensor_data[[#This Row],[HVAC Setting]]&lt;=2, "Low", IF(sensor_data[[#This Row],[HVAC Setting]]=3, "Normal", "High"))</f>
        <v>High</v>
      </c>
      <c r="M2946">
        <v>15.23</v>
      </c>
      <c r="N2946">
        <v>15.23</v>
      </c>
      <c r="O2946">
        <f>(sensor_data[[#This Row],[Energy Consumption]]-AVERAGE(sensor_data[Energy Consumption]))/_xlfn.STDEV.P(sensor_data[Energy Consumption])</f>
        <v>-7.1763712407745914E-2</v>
      </c>
      <c r="P2946" t="str">
        <f>IF(ABS(sensor_data[[#This Row],[z_zcore]])&gt;3, "Outlier", "Normal")</f>
        <v>Normal</v>
      </c>
      <c r="Q2946">
        <f>AVERAGEIF(sensor_data[Unit ID], sensor_data[[#This Row],[Unit ID]], sensor_data[EC])</f>
        <v>19.03875</v>
      </c>
      <c r="R2946">
        <f>IF(ISBLANK(sensor_data[[#This Row],[EC]]), sensor_data[[#This Row],[average]], sensor_data[[#This Row],[EC]])</f>
        <v>15.23</v>
      </c>
      <c r="S2946" t="str">
        <f>IF(sensor_data[[#This Row],[Filled Energy Consumption]]&gt;AVERAGE(sensor_data[Filled Energy Consumption]), "High", "Low")</f>
        <v>Low</v>
      </c>
      <c r="T2946" t="s">
        <v>45</v>
      </c>
      <c r="U2946" t="b">
        <v>0</v>
      </c>
      <c r="V2946">
        <v>8</v>
      </c>
      <c r="W2946">
        <v>0</v>
      </c>
      <c r="X2946" t="s">
        <v>19</v>
      </c>
    </row>
    <row r="2947" spans="1:24" x14ac:dyDescent="0.3">
      <c r="A2947" s="1">
        <v>45483.935162037036</v>
      </c>
      <c r="B2947" s="1" t="str">
        <f>TEXT(sensor_data[[#This Row],[Timestamp]], "MMMM")</f>
        <v>July</v>
      </c>
      <c r="C29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47" s="2">
        <f>MONTH(sensor_data[[#This Row],[Timestamp]])</f>
        <v>7</v>
      </c>
      <c r="E2947" s="2">
        <f>DAY(sensor_data[[#This Row],[Timestamp]])</f>
        <v>10</v>
      </c>
      <c r="F2947" t="s">
        <v>637</v>
      </c>
      <c r="H2947">
        <v>79.3</v>
      </c>
      <c r="I2947">
        <v>49.3</v>
      </c>
      <c r="J2947" t="b">
        <v>0</v>
      </c>
      <c r="K2947">
        <v>2</v>
      </c>
      <c r="L2947" t="str">
        <f>IF(sensor_data[[#This Row],[HVAC Setting]]&lt;=2, "Low", IF(sensor_data[[#This Row],[HVAC Setting]]=3, "Normal", "High"))</f>
        <v>Low</v>
      </c>
      <c r="O2947">
        <f>(sensor_data[[#This Row],[Energy Consumption]]-AVERAGE(sensor_data[Energy Consumption]))/_xlfn.STDEV.P(sensor_data[Energy Consumption])</f>
        <v>-0.24886299575285079</v>
      </c>
      <c r="P2947" t="str">
        <f>IF(ABS(sensor_data[[#This Row],[z_zcore]])&gt;3, "Outlier", "Normal")</f>
        <v>Normal</v>
      </c>
      <c r="Q2947">
        <f>AVERAGEIF(sensor_data[Unit ID], sensor_data[[#This Row],[Unit ID]], sensor_data[EC])</f>
        <v>19.03875</v>
      </c>
      <c r="R2947">
        <f>IF(ISBLANK(sensor_data[[#This Row],[EC]]), sensor_data[[#This Row],[average]], sensor_data[[#This Row],[EC]])</f>
        <v>19.03875</v>
      </c>
      <c r="S2947" t="str">
        <f>IF(sensor_data[[#This Row],[Filled Energy Consumption]]&gt;AVERAGE(sensor_data[Filled Energy Consumption]), "High", "Low")</f>
        <v>High</v>
      </c>
      <c r="T2947" t="s">
        <v>98</v>
      </c>
      <c r="U2947" t="b">
        <v>0</v>
      </c>
      <c r="V2947">
        <v>11</v>
      </c>
      <c r="W2947">
        <v>0</v>
      </c>
      <c r="X2947" t="s">
        <v>19</v>
      </c>
    </row>
    <row r="2948" spans="1:24" x14ac:dyDescent="0.3">
      <c r="A2948" s="1">
        <v>45412.561886574076</v>
      </c>
      <c r="B2948" s="1" t="str">
        <f>TEXT(sensor_data[[#This Row],[Timestamp]], "MMMM")</f>
        <v>April</v>
      </c>
      <c r="C29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48" s="2">
        <f>MONTH(sensor_data[[#This Row],[Timestamp]])</f>
        <v>4</v>
      </c>
      <c r="E2948" s="2">
        <f>DAY(sensor_data[[#This Row],[Timestamp]])</f>
        <v>30</v>
      </c>
      <c r="F2948" t="s">
        <v>637</v>
      </c>
      <c r="H2948">
        <v>62.5</v>
      </c>
      <c r="I2948">
        <v>31.1</v>
      </c>
      <c r="J2948" t="b">
        <v>0</v>
      </c>
      <c r="K2948">
        <v>3</v>
      </c>
      <c r="L2948" t="str">
        <f>IF(sensor_data[[#This Row],[HVAC Setting]]&lt;=2, "Low", IF(sensor_data[[#This Row],[HVAC Setting]]=3, "Normal", "High"))</f>
        <v>Normal</v>
      </c>
      <c r="M2948">
        <v>15</v>
      </c>
      <c r="N2948">
        <v>15</v>
      </c>
      <c r="O2948">
        <f>(sensor_data[[#This Row],[Energy Consumption]]-AVERAGE(sensor_data[Energy Consumption]))/_xlfn.STDEV.P(sensor_data[Energy Consumption])</f>
        <v>-7.4438225550843368E-2</v>
      </c>
      <c r="P2948" t="str">
        <f>IF(ABS(sensor_data[[#This Row],[z_zcore]])&gt;3, "Outlier", "Normal")</f>
        <v>Normal</v>
      </c>
      <c r="Q2948">
        <f>AVERAGEIF(sensor_data[Unit ID], sensor_data[[#This Row],[Unit ID]], sensor_data[EC])</f>
        <v>19.03875</v>
      </c>
      <c r="R2948">
        <f>IF(ISBLANK(sensor_data[[#This Row],[EC]]), sensor_data[[#This Row],[average]], sensor_data[[#This Row],[EC]])</f>
        <v>15</v>
      </c>
      <c r="S2948" t="str">
        <f>IF(sensor_data[[#This Row],[Filled Energy Consumption]]&gt;AVERAGE(sensor_data[Filled Energy Consumption]), "High", "Low")</f>
        <v>Low</v>
      </c>
      <c r="T2948" t="s">
        <v>461</v>
      </c>
      <c r="U2948" t="b">
        <v>0</v>
      </c>
      <c r="V2948">
        <v>3</v>
      </c>
      <c r="W2948">
        <v>0</v>
      </c>
      <c r="X2948" t="s">
        <v>19</v>
      </c>
    </row>
    <row r="2949" spans="1:24" x14ac:dyDescent="0.3">
      <c r="A2949" s="1">
        <v>45548.995775462965</v>
      </c>
      <c r="B2949" s="1" t="str">
        <f>TEXT(sensor_data[[#This Row],[Timestamp]], "MMMM")</f>
        <v>September</v>
      </c>
      <c r="C29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49" s="2">
        <f>MONTH(sensor_data[[#This Row],[Timestamp]])</f>
        <v>9</v>
      </c>
      <c r="E2949" s="2">
        <f>DAY(sensor_data[[#This Row],[Timestamp]])</f>
        <v>13</v>
      </c>
      <c r="F2949" t="s">
        <v>637</v>
      </c>
      <c r="H2949">
        <v>64.5</v>
      </c>
      <c r="I2949">
        <v>51.8</v>
      </c>
      <c r="J2949" t="b">
        <v>0</v>
      </c>
      <c r="K2949">
        <v>1</v>
      </c>
      <c r="L2949" t="str">
        <f>IF(sensor_data[[#This Row],[HVAC Setting]]&lt;=2, "Low", IF(sensor_data[[#This Row],[HVAC Setting]]=3, "Normal", "High"))</f>
        <v>Low</v>
      </c>
      <c r="M2949">
        <v>6</v>
      </c>
      <c r="N2949">
        <v>6</v>
      </c>
      <c r="O2949">
        <f>(sensor_data[[#This Row],[Energy Consumption]]-AVERAGE(sensor_data[Energy Consumption]))/_xlfn.STDEV.P(sensor_data[Energy Consumption])</f>
        <v>-0.17909308767204782</v>
      </c>
      <c r="P2949" t="str">
        <f>IF(ABS(sensor_data[[#This Row],[z_zcore]])&gt;3, "Outlier", "Normal")</f>
        <v>Normal</v>
      </c>
      <c r="Q2949">
        <f>AVERAGEIF(sensor_data[Unit ID], sensor_data[[#This Row],[Unit ID]], sensor_data[EC])</f>
        <v>19.03875</v>
      </c>
      <c r="R2949">
        <f>IF(ISBLANK(sensor_data[[#This Row],[EC]]), sensor_data[[#This Row],[average]], sensor_data[[#This Row],[EC]])</f>
        <v>6</v>
      </c>
      <c r="S2949" t="str">
        <f>IF(sensor_data[[#This Row],[Filled Energy Consumption]]&gt;AVERAGE(sensor_data[Filled Energy Consumption]), "High", "Low")</f>
        <v>Low</v>
      </c>
      <c r="T2949" t="s">
        <v>29</v>
      </c>
      <c r="U2949" t="b">
        <v>0</v>
      </c>
      <c r="V2949">
        <v>10</v>
      </c>
      <c r="W2949">
        <v>0</v>
      </c>
      <c r="X2949" t="s">
        <v>19</v>
      </c>
    </row>
    <row r="2950" spans="1:24" x14ac:dyDescent="0.3">
      <c r="A2950" s="1">
        <v>45647.64435185185</v>
      </c>
      <c r="B2950" s="1" t="str">
        <f>TEXT(sensor_data[[#This Row],[Timestamp]], "MMMM")</f>
        <v>December</v>
      </c>
      <c r="C29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50" s="2">
        <f>MONTH(sensor_data[[#This Row],[Timestamp]])</f>
        <v>12</v>
      </c>
      <c r="E2950" s="2">
        <f>DAY(sensor_data[[#This Row],[Timestamp]])</f>
        <v>21</v>
      </c>
      <c r="F2950" t="s">
        <v>637</v>
      </c>
      <c r="H2950">
        <v>40.6</v>
      </c>
      <c r="I2950">
        <v>35.4</v>
      </c>
      <c r="J2950" t="b">
        <v>1</v>
      </c>
      <c r="K2950">
        <v>5</v>
      </c>
      <c r="L2950" t="str">
        <f>IF(sensor_data[[#This Row],[HVAC Setting]]&lt;=2, "Low", IF(sensor_data[[#This Row],[HVAC Setting]]=3, "Normal", "High"))</f>
        <v>High</v>
      </c>
      <c r="O2950">
        <f>(sensor_data[[#This Row],[Energy Consumption]]-AVERAGE(sensor_data[Energy Consumption]))/_xlfn.STDEV.P(sensor_data[Energy Consumption])</f>
        <v>-0.24886299575285079</v>
      </c>
      <c r="P2950" t="str">
        <f>IF(ABS(sensor_data[[#This Row],[z_zcore]])&gt;3, "Outlier", "Normal")</f>
        <v>Normal</v>
      </c>
      <c r="Q2950">
        <f>AVERAGEIF(sensor_data[Unit ID], sensor_data[[#This Row],[Unit ID]], sensor_data[EC])</f>
        <v>19.03875</v>
      </c>
      <c r="R2950">
        <f>IF(ISBLANK(sensor_data[[#This Row],[EC]]), sensor_data[[#This Row],[average]], sensor_data[[#This Row],[EC]])</f>
        <v>19.03875</v>
      </c>
      <c r="S2950" t="str">
        <f>IF(sensor_data[[#This Row],[Filled Energy Consumption]]&gt;AVERAGE(sensor_data[Filled Energy Consumption]), "High", "Low")</f>
        <v>High</v>
      </c>
      <c r="T2950" t="s">
        <v>305</v>
      </c>
      <c r="U2950" t="b">
        <v>1</v>
      </c>
      <c r="V2950">
        <v>5</v>
      </c>
      <c r="W2950">
        <v>1</v>
      </c>
      <c r="X2950" t="s">
        <v>14</v>
      </c>
    </row>
    <row r="2951" spans="1:24" x14ac:dyDescent="0.3">
      <c r="A2951" s="1">
        <v>45499.180277777778</v>
      </c>
      <c r="B2951" s="1" t="str">
        <f>TEXT(sensor_data[[#This Row],[Timestamp]], "MMMM")</f>
        <v>July</v>
      </c>
      <c r="C29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51" s="2">
        <f>MONTH(sensor_data[[#This Row],[Timestamp]])</f>
        <v>7</v>
      </c>
      <c r="E2951" s="2">
        <f>DAY(sensor_data[[#This Row],[Timestamp]])</f>
        <v>26</v>
      </c>
      <c r="F2951" t="s">
        <v>637</v>
      </c>
      <c r="H2951">
        <v>90.1</v>
      </c>
      <c r="I2951">
        <v>41.4</v>
      </c>
      <c r="J2951" t="b">
        <v>0</v>
      </c>
      <c r="K2951">
        <v>1</v>
      </c>
      <c r="L2951" t="str">
        <f>IF(sensor_data[[#This Row],[HVAC Setting]]&lt;=2, "Low", IF(sensor_data[[#This Row],[HVAC Setting]]=3, "Normal", "High"))</f>
        <v>Low</v>
      </c>
      <c r="M2951">
        <v>7</v>
      </c>
      <c r="N2951">
        <v>7</v>
      </c>
      <c r="O2951">
        <f>(sensor_data[[#This Row],[Energy Consumption]]-AVERAGE(sensor_data[Energy Consumption]))/_xlfn.STDEV.P(sensor_data[Energy Consumption])</f>
        <v>-0.16746476965858065</v>
      </c>
      <c r="P2951" t="str">
        <f>IF(ABS(sensor_data[[#This Row],[z_zcore]])&gt;3, "Outlier", "Normal")</f>
        <v>Normal</v>
      </c>
      <c r="Q2951">
        <f>AVERAGEIF(sensor_data[Unit ID], sensor_data[[#This Row],[Unit ID]], sensor_data[EC])</f>
        <v>19.03875</v>
      </c>
      <c r="R2951">
        <f>IF(ISBLANK(sensor_data[[#This Row],[EC]]), sensor_data[[#This Row],[average]], sensor_data[[#This Row],[EC]])</f>
        <v>7</v>
      </c>
      <c r="S2951" t="str">
        <f>IF(sensor_data[[#This Row],[Filled Energy Consumption]]&gt;AVERAGE(sensor_data[Filled Energy Consumption]), "High", "Low")</f>
        <v>Low</v>
      </c>
      <c r="T2951" t="s">
        <v>25</v>
      </c>
      <c r="U2951" t="b">
        <v>0</v>
      </c>
      <c r="V2951">
        <v>13</v>
      </c>
      <c r="W2951">
        <v>1</v>
      </c>
      <c r="X2951" t="s">
        <v>19</v>
      </c>
    </row>
    <row r="2952" spans="1:24" x14ac:dyDescent="0.3">
      <c r="A2952" s="1">
        <v>45337.080729166664</v>
      </c>
      <c r="B2952" s="1" t="str">
        <f>TEXT(sensor_data[[#This Row],[Timestamp]], "MMMM")</f>
        <v>February</v>
      </c>
      <c r="C29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52" s="2">
        <f>MONTH(sensor_data[[#This Row],[Timestamp]])</f>
        <v>2</v>
      </c>
      <c r="E2952" s="2">
        <f>DAY(sensor_data[[#This Row],[Timestamp]])</f>
        <v>15</v>
      </c>
      <c r="F2952" t="s">
        <v>637</v>
      </c>
      <c r="H2952">
        <v>42</v>
      </c>
      <c r="I2952">
        <v>39.9</v>
      </c>
      <c r="J2952" t="b">
        <v>1</v>
      </c>
      <c r="K2952">
        <v>3</v>
      </c>
      <c r="L2952" t="str">
        <f>IF(sensor_data[[#This Row],[HVAC Setting]]&lt;=2, "Low", IF(sensor_data[[#This Row],[HVAC Setting]]=3, "Normal", "High"))</f>
        <v>Normal</v>
      </c>
      <c r="M2952">
        <v>19.52</v>
      </c>
      <c r="N2952">
        <v>19.52</v>
      </c>
      <c r="O2952">
        <f>(sensor_data[[#This Row],[Energy Consumption]]-AVERAGE(sensor_data[Energy Consumption]))/_xlfn.STDEV.P(sensor_data[Energy Consumption])</f>
        <v>-2.1878228129971811E-2</v>
      </c>
      <c r="P2952" t="str">
        <f>IF(ABS(sensor_data[[#This Row],[z_zcore]])&gt;3, "Outlier", "Normal")</f>
        <v>Normal</v>
      </c>
      <c r="Q2952">
        <f>AVERAGEIF(sensor_data[Unit ID], sensor_data[[#This Row],[Unit ID]], sensor_data[EC])</f>
        <v>19.03875</v>
      </c>
      <c r="R2952">
        <f>IF(ISBLANK(sensor_data[[#This Row],[EC]]), sensor_data[[#This Row],[average]], sensor_data[[#This Row],[EC]])</f>
        <v>19.52</v>
      </c>
      <c r="S2952" t="str">
        <f>IF(sensor_data[[#This Row],[Filled Energy Consumption]]&gt;AVERAGE(sensor_data[Filled Energy Consumption]), "High", "Low")</f>
        <v>High</v>
      </c>
      <c r="T2952" t="s">
        <v>553</v>
      </c>
      <c r="U2952" t="b">
        <v>1</v>
      </c>
      <c r="V2952">
        <v>20</v>
      </c>
      <c r="W2952">
        <v>1</v>
      </c>
      <c r="X2952" t="s">
        <v>14</v>
      </c>
    </row>
    <row r="2953" spans="1:24" x14ac:dyDescent="0.3">
      <c r="A2953" s="1">
        <v>45339.734317129631</v>
      </c>
      <c r="B2953" s="1" t="str">
        <f>TEXT(sensor_data[[#This Row],[Timestamp]], "MMMM")</f>
        <v>February</v>
      </c>
      <c r="C29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53" s="2">
        <f>MONTH(sensor_data[[#This Row],[Timestamp]])</f>
        <v>2</v>
      </c>
      <c r="E2953" s="2">
        <f>DAY(sensor_data[[#This Row],[Timestamp]])</f>
        <v>17</v>
      </c>
      <c r="F2953" t="s">
        <v>637</v>
      </c>
      <c r="H2953">
        <v>47.3</v>
      </c>
      <c r="I2953">
        <v>38.6</v>
      </c>
      <c r="J2953" t="b">
        <v>1</v>
      </c>
      <c r="K2953">
        <v>5</v>
      </c>
      <c r="L2953" t="str">
        <f>IF(sensor_data[[#This Row],[HVAC Setting]]&lt;=2, "Low", IF(sensor_data[[#This Row],[HVAC Setting]]=3, "Normal", "High"))</f>
        <v>High</v>
      </c>
      <c r="M2953">
        <v>33.11</v>
      </c>
      <c r="N2953">
        <v>33.11</v>
      </c>
      <c r="O2953">
        <f>(sensor_data[[#This Row],[Energy Consumption]]-AVERAGE(sensor_data[Energy Consumption]))/_xlfn.STDEV.P(sensor_data[Energy Consumption])</f>
        <v>0.1361506136730469</v>
      </c>
      <c r="P2953" t="str">
        <f>IF(ABS(sensor_data[[#This Row],[z_zcore]])&gt;3, "Outlier", "Normal")</f>
        <v>Normal</v>
      </c>
      <c r="Q2953">
        <f>AVERAGEIF(sensor_data[Unit ID], sensor_data[[#This Row],[Unit ID]], sensor_data[EC])</f>
        <v>19.03875</v>
      </c>
      <c r="R2953">
        <f>IF(ISBLANK(sensor_data[[#This Row],[EC]]), sensor_data[[#This Row],[average]], sensor_data[[#This Row],[EC]])</f>
        <v>33.11</v>
      </c>
      <c r="S2953" t="str">
        <f>IF(sensor_data[[#This Row],[Filled Energy Consumption]]&gt;AVERAGE(sensor_data[Filled Energy Consumption]), "High", "Low")</f>
        <v>High</v>
      </c>
      <c r="T2953" t="s">
        <v>166</v>
      </c>
      <c r="U2953" t="b">
        <v>1</v>
      </c>
      <c r="V2953">
        <v>10</v>
      </c>
      <c r="W2953">
        <v>1</v>
      </c>
      <c r="X2953" t="s">
        <v>19</v>
      </c>
    </row>
    <row r="2954" spans="1:24" x14ac:dyDescent="0.3">
      <c r="A2954" s="1">
        <v>45351.360567129632</v>
      </c>
      <c r="B2954" s="1" t="str">
        <f>TEXT(sensor_data[[#This Row],[Timestamp]], "MMMM")</f>
        <v>February</v>
      </c>
      <c r="C29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54" s="2">
        <f>MONTH(sensor_data[[#This Row],[Timestamp]])</f>
        <v>2</v>
      </c>
      <c r="E2954" s="2">
        <f>DAY(sensor_data[[#This Row],[Timestamp]])</f>
        <v>29</v>
      </c>
      <c r="F2954" t="s">
        <v>637</v>
      </c>
      <c r="H2954">
        <v>42.6</v>
      </c>
      <c r="I2954">
        <v>38.9</v>
      </c>
      <c r="J2954" t="b">
        <v>0</v>
      </c>
      <c r="K2954">
        <v>3</v>
      </c>
      <c r="L2954" t="str">
        <f>IF(sensor_data[[#This Row],[HVAC Setting]]&lt;=2, "Low", IF(sensor_data[[#This Row],[HVAC Setting]]=3, "Normal", "High"))</f>
        <v>Normal</v>
      </c>
      <c r="M2954">
        <v>17</v>
      </c>
      <c r="N2954">
        <v>17</v>
      </c>
      <c r="O2954">
        <f>(sensor_data[[#This Row],[Energy Consumption]]-AVERAGE(sensor_data[Energy Consumption]))/_xlfn.STDEV.P(sensor_data[Energy Consumption])</f>
        <v>-5.1181589523909048E-2</v>
      </c>
      <c r="P2954" t="str">
        <f>IF(ABS(sensor_data[[#This Row],[z_zcore]])&gt;3, "Outlier", "Normal")</f>
        <v>Normal</v>
      </c>
      <c r="Q2954">
        <f>AVERAGEIF(sensor_data[Unit ID], sensor_data[[#This Row],[Unit ID]], sensor_data[EC])</f>
        <v>19.03875</v>
      </c>
      <c r="R2954">
        <f>IF(ISBLANK(sensor_data[[#This Row],[EC]]), sensor_data[[#This Row],[average]], sensor_data[[#This Row],[EC]])</f>
        <v>17</v>
      </c>
      <c r="S2954" t="str">
        <f>IF(sensor_data[[#This Row],[Filled Energy Consumption]]&gt;AVERAGE(sensor_data[Filled Energy Consumption]), "High", "Low")</f>
        <v>Low</v>
      </c>
      <c r="T2954" t="s">
        <v>405</v>
      </c>
      <c r="U2954" t="b">
        <v>0</v>
      </c>
      <c r="V2954">
        <v>11</v>
      </c>
      <c r="W2954">
        <v>1</v>
      </c>
      <c r="X2954" t="s">
        <v>17</v>
      </c>
    </row>
    <row r="2955" spans="1:24" x14ac:dyDescent="0.3">
      <c r="A2955" s="1">
        <v>45578.045011574075</v>
      </c>
      <c r="B2955" s="1" t="str">
        <f>TEXT(sensor_data[[#This Row],[Timestamp]], "MMMM")</f>
        <v>October</v>
      </c>
      <c r="C29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55" s="2">
        <f>MONTH(sensor_data[[#This Row],[Timestamp]])</f>
        <v>10</v>
      </c>
      <c r="E2955" s="2">
        <f>DAY(sensor_data[[#This Row],[Timestamp]])</f>
        <v>13</v>
      </c>
      <c r="F2955" t="s">
        <v>637</v>
      </c>
      <c r="H2955">
        <v>71.599999999999994</v>
      </c>
      <c r="I2955">
        <v>40.799999999999997</v>
      </c>
      <c r="J2955" t="b">
        <v>1</v>
      </c>
      <c r="K2955">
        <v>2.5</v>
      </c>
      <c r="L2955" t="str">
        <f>IF(sensor_data[[#This Row],[HVAC Setting]]&lt;=2, "Low", IF(sensor_data[[#This Row],[HVAC Setting]]=3, "Normal", "High"))</f>
        <v>High</v>
      </c>
      <c r="M2955">
        <v>14.43</v>
      </c>
      <c r="N2955">
        <v>14.43</v>
      </c>
      <c r="O2955">
        <f>(sensor_data[[#This Row],[Energy Consumption]]-AVERAGE(sensor_data[Energy Consumption]))/_xlfn.STDEV.P(sensor_data[Energy Consumption])</f>
        <v>-8.1066366818519656E-2</v>
      </c>
      <c r="P2955" t="str">
        <f>IF(ABS(sensor_data[[#This Row],[z_zcore]])&gt;3, "Outlier", "Normal")</f>
        <v>Normal</v>
      </c>
      <c r="Q2955">
        <f>AVERAGEIF(sensor_data[Unit ID], sensor_data[[#This Row],[Unit ID]], sensor_data[EC])</f>
        <v>19.03875</v>
      </c>
      <c r="R2955">
        <f>IF(ISBLANK(sensor_data[[#This Row],[EC]]), sensor_data[[#This Row],[average]], sensor_data[[#This Row],[EC]])</f>
        <v>14.43</v>
      </c>
      <c r="S2955" t="str">
        <f>IF(sensor_data[[#This Row],[Filled Energy Consumption]]&gt;AVERAGE(sensor_data[Filled Energy Consumption]), "High", "Low")</f>
        <v>Low</v>
      </c>
      <c r="T2955" t="s">
        <v>400</v>
      </c>
      <c r="U2955" t="b">
        <v>1</v>
      </c>
      <c r="V2955">
        <v>20</v>
      </c>
      <c r="W2955">
        <v>1</v>
      </c>
      <c r="X2955" t="s">
        <v>14</v>
      </c>
    </row>
    <row r="2956" spans="1:24" x14ac:dyDescent="0.3">
      <c r="A2956" s="1">
        <v>45438.98710648148</v>
      </c>
      <c r="B2956" s="1" t="str">
        <f>TEXT(sensor_data[[#This Row],[Timestamp]], "MMMM")</f>
        <v>May</v>
      </c>
      <c r="C29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56" s="2">
        <f>MONTH(sensor_data[[#This Row],[Timestamp]])</f>
        <v>5</v>
      </c>
      <c r="E2956" s="2">
        <f>DAY(sensor_data[[#This Row],[Timestamp]])</f>
        <v>26</v>
      </c>
      <c r="F2956" t="s">
        <v>637</v>
      </c>
      <c r="H2956">
        <v>64.2</v>
      </c>
      <c r="I2956">
        <v>59.6</v>
      </c>
      <c r="J2956" t="b">
        <v>1</v>
      </c>
      <c r="K2956">
        <v>4.5</v>
      </c>
      <c r="L2956" t="str">
        <f>IF(sensor_data[[#This Row],[HVAC Setting]]&lt;=2, "Low", IF(sensor_data[[#This Row],[HVAC Setting]]=3, "Normal", "High"))</f>
        <v>High</v>
      </c>
      <c r="M2956">
        <v>26.5</v>
      </c>
      <c r="N2956">
        <v>26.5</v>
      </c>
      <c r="O2956">
        <f>(sensor_data[[#This Row],[Energy Consumption]]-AVERAGE(sensor_data[Energy Consumption]))/_xlfn.STDEV.P(sensor_data[Energy Consumption])</f>
        <v>5.9287431604028974E-2</v>
      </c>
      <c r="P2956" t="str">
        <f>IF(ABS(sensor_data[[#This Row],[z_zcore]])&gt;3, "Outlier", "Normal")</f>
        <v>Normal</v>
      </c>
      <c r="Q2956">
        <f>AVERAGEIF(sensor_data[Unit ID], sensor_data[[#This Row],[Unit ID]], sensor_data[EC])</f>
        <v>19.03875</v>
      </c>
      <c r="R2956">
        <f>IF(ISBLANK(sensor_data[[#This Row],[EC]]), sensor_data[[#This Row],[average]], sensor_data[[#This Row],[EC]])</f>
        <v>26.5</v>
      </c>
      <c r="S2956" t="str">
        <f>IF(sensor_data[[#This Row],[Filled Energy Consumption]]&gt;AVERAGE(sensor_data[Filled Energy Consumption]), "High", "Low")</f>
        <v>High</v>
      </c>
      <c r="T2956" t="s">
        <v>540</v>
      </c>
      <c r="U2956" t="b">
        <v>1</v>
      </c>
      <c r="V2956">
        <v>4</v>
      </c>
      <c r="W2956">
        <v>1</v>
      </c>
      <c r="X2956" t="s">
        <v>19</v>
      </c>
    </row>
    <row r="2957" spans="1:24" x14ac:dyDescent="0.3">
      <c r="A2957" s="1">
        <v>45371.352893518517</v>
      </c>
      <c r="B2957" s="1" t="str">
        <f>TEXT(sensor_data[[#This Row],[Timestamp]], "MMMM")</f>
        <v>March</v>
      </c>
      <c r="C29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57" s="2">
        <f>MONTH(sensor_data[[#This Row],[Timestamp]])</f>
        <v>3</v>
      </c>
      <c r="E2957" s="2">
        <f>DAY(sensor_data[[#This Row],[Timestamp]])</f>
        <v>20</v>
      </c>
      <c r="F2957" t="s">
        <v>637</v>
      </c>
      <c r="H2957">
        <v>74.3</v>
      </c>
      <c r="I2957">
        <v>53.3</v>
      </c>
      <c r="J2957" t="b">
        <v>0</v>
      </c>
      <c r="K2957">
        <v>2</v>
      </c>
      <c r="L2957" t="str">
        <f>IF(sensor_data[[#This Row],[HVAC Setting]]&lt;=2, "Low", IF(sensor_data[[#This Row],[HVAC Setting]]=3, "Normal", "High"))</f>
        <v>Low</v>
      </c>
      <c r="O2957">
        <f>(sensor_data[[#This Row],[Energy Consumption]]-AVERAGE(sensor_data[Energy Consumption]))/_xlfn.STDEV.P(sensor_data[Energy Consumption])</f>
        <v>-0.24886299575285079</v>
      </c>
      <c r="P2957" t="str">
        <f>IF(ABS(sensor_data[[#This Row],[z_zcore]])&gt;3, "Outlier", "Normal")</f>
        <v>Normal</v>
      </c>
      <c r="Q2957">
        <f>AVERAGEIF(sensor_data[Unit ID], sensor_data[[#This Row],[Unit ID]], sensor_data[EC])</f>
        <v>19.03875</v>
      </c>
      <c r="R2957">
        <f>IF(ISBLANK(sensor_data[[#This Row],[EC]]), sensor_data[[#This Row],[average]], sensor_data[[#This Row],[EC]])</f>
        <v>19.03875</v>
      </c>
      <c r="S2957" t="str">
        <f>IF(sensor_data[[#This Row],[Filled Energy Consumption]]&gt;AVERAGE(sensor_data[Filled Energy Consumption]), "High", "Low")</f>
        <v>High</v>
      </c>
      <c r="T2957" t="s">
        <v>287</v>
      </c>
      <c r="U2957" t="b">
        <v>0</v>
      </c>
      <c r="V2957">
        <v>17</v>
      </c>
      <c r="W2957">
        <v>0</v>
      </c>
      <c r="X2957" t="s">
        <v>19</v>
      </c>
    </row>
    <row r="2958" spans="1:24" x14ac:dyDescent="0.3">
      <c r="A2958" s="1">
        <v>45468.022638888891</v>
      </c>
      <c r="B2958" s="1" t="str">
        <f>TEXT(sensor_data[[#This Row],[Timestamp]], "MMMM")</f>
        <v>June</v>
      </c>
      <c r="C29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58" s="2">
        <f>MONTH(sensor_data[[#This Row],[Timestamp]])</f>
        <v>6</v>
      </c>
      <c r="E2958" s="2">
        <f>DAY(sensor_data[[#This Row],[Timestamp]])</f>
        <v>25</v>
      </c>
      <c r="F2958" t="s">
        <v>637</v>
      </c>
      <c r="H2958">
        <v>94.9</v>
      </c>
      <c r="I2958">
        <v>48.3</v>
      </c>
      <c r="J2958" t="b">
        <v>1</v>
      </c>
      <c r="K2958">
        <v>2</v>
      </c>
      <c r="L2958" t="str">
        <f>IF(sensor_data[[#This Row],[HVAC Setting]]&lt;=2, "Low", IF(sensor_data[[#This Row],[HVAC Setting]]=3, "Normal", "High"))</f>
        <v>Low</v>
      </c>
      <c r="M2958">
        <v>14.98</v>
      </c>
      <c r="N2958">
        <v>14.98</v>
      </c>
      <c r="O2958">
        <f>(sensor_data[[#This Row],[Energy Consumption]]-AVERAGE(sensor_data[Energy Consumption]))/_xlfn.STDEV.P(sensor_data[Energy Consumption])</f>
        <v>-7.4670791911112713E-2</v>
      </c>
      <c r="P2958" t="str">
        <f>IF(ABS(sensor_data[[#This Row],[z_zcore]])&gt;3, "Outlier", "Normal")</f>
        <v>Normal</v>
      </c>
      <c r="Q2958">
        <f>AVERAGEIF(sensor_data[Unit ID], sensor_data[[#This Row],[Unit ID]], sensor_data[EC])</f>
        <v>19.03875</v>
      </c>
      <c r="R2958">
        <f>IF(ISBLANK(sensor_data[[#This Row],[EC]]), sensor_data[[#This Row],[average]], sensor_data[[#This Row],[EC]])</f>
        <v>14.98</v>
      </c>
      <c r="S2958" t="str">
        <f>IF(sensor_data[[#This Row],[Filled Energy Consumption]]&gt;AVERAGE(sensor_data[Filled Energy Consumption]), "High", "Low")</f>
        <v>Low</v>
      </c>
      <c r="T2958" t="s">
        <v>15</v>
      </c>
      <c r="U2958" t="b">
        <v>1</v>
      </c>
      <c r="V2958">
        <v>7</v>
      </c>
      <c r="W2958">
        <v>1</v>
      </c>
      <c r="X2958" t="s">
        <v>19</v>
      </c>
    </row>
    <row r="2959" spans="1:24" x14ac:dyDescent="0.3">
      <c r="A2959" s="1">
        <v>45516.370011574072</v>
      </c>
      <c r="B2959" s="1" t="str">
        <f>TEXT(sensor_data[[#This Row],[Timestamp]], "MMMM")</f>
        <v>August</v>
      </c>
      <c r="C29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59" s="2">
        <f>MONTH(sensor_data[[#This Row],[Timestamp]])</f>
        <v>8</v>
      </c>
      <c r="E2959" s="2">
        <f>DAY(sensor_data[[#This Row],[Timestamp]])</f>
        <v>12</v>
      </c>
      <c r="F2959" t="s">
        <v>637</v>
      </c>
      <c r="H2959">
        <v>81.900000000000006</v>
      </c>
      <c r="I2959">
        <v>67.2</v>
      </c>
      <c r="J2959" t="b">
        <v>1</v>
      </c>
      <c r="K2959">
        <v>3</v>
      </c>
      <c r="L2959" t="str">
        <f>IF(sensor_data[[#This Row],[HVAC Setting]]&lt;=2, "Low", IF(sensor_data[[#This Row],[HVAC Setting]]=3, "Normal", "High"))</f>
        <v>Normal</v>
      </c>
      <c r="M2959">
        <v>16.260000000000002</v>
      </c>
      <c r="N2959">
        <v>16.260000000000002</v>
      </c>
      <c r="O2959">
        <f>(sensor_data[[#This Row],[Energy Consumption]]-AVERAGE(sensor_data[Energy Consumption]))/_xlfn.STDEV.P(sensor_data[Energy Consumption])</f>
        <v>-5.9786544853874732E-2</v>
      </c>
      <c r="P2959" t="str">
        <f>IF(ABS(sensor_data[[#This Row],[z_zcore]])&gt;3, "Outlier", "Normal")</f>
        <v>Normal</v>
      </c>
      <c r="Q2959">
        <f>AVERAGEIF(sensor_data[Unit ID], sensor_data[[#This Row],[Unit ID]], sensor_data[EC])</f>
        <v>19.03875</v>
      </c>
      <c r="R2959">
        <f>IF(ISBLANK(sensor_data[[#This Row],[EC]]), sensor_data[[#This Row],[average]], sensor_data[[#This Row],[EC]])</f>
        <v>16.260000000000002</v>
      </c>
      <c r="S2959" t="str">
        <f>IF(sensor_data[[#This Row],[Filled Energy Consumption]]&gt;AVERAGE(sensor_data[Filled Energy Consumption]), "High", "Low")</f>
        <v>Low</v>
      </c>
      <c r="T2959" t="s">
        <v>162</v>
      </c>
      <c r="U2959" t="b">
        <v>1</v>
      </c>
      <c r="V2959">
        <v>15</v>
      </c>
      <c r="W2959">
        <v>0</v>
      </c>
      <c r="X2959" t="s">
        <v>14</v>
      </c>
    </row>
    <row r="2960" spans="1:24" x14ac:dyDescent="0.3">
      <c r="A2960" s="1">
        <v>45497.798148148147</v>
      </c>
      <c r="B2960" s="1" t="str">
        <f>TEXT(sensor_data[[#This Row],[Timestamp]], "MMMM")</f>
        <v>July</v>
      </c>
      <c r="C29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60" s="2">
        <f>MONTH(sensor_data[[#This Row],[Timestamp]])</f>
        <v>7</v>
      </c>
      <c r="E2960" s="2">
        <f>DAY(sensor_data[[#This Row],[Timestamp]])</f>
        <v>24</v>
      </c>
      <c r="F2960" t="s">
        <v>637</v>
      </c>
      <c r="H2960">
        <v>88</v>
      </c>
      <c r="I2960">
        <v>57.5</v>
      </c>
      <c r="J2960" t="b">
        <v>1</v>
      </c>
      <c r="K2960">
        <v>5</v>
      </c>
      <c r="L2960" t="str">
        <f>IF(sensor_data[[#This Row],[HVAC Setting]]&lt;=2, "Low", IF(sensor_data[[#This Row],[HVAC Setting]]=3, "Normal", "High"))</f>
        <v>High</v>
      </c>
      <c r="O2960">
        <f>(sensor_data[[#This Row],[Energy Consumption]]-AVERAGE(sensor_data[Energy Consumption]))/_xlfn.STDEV.P(sensor_data[Energy Consumption])</f>
        <v>-0.24886299575285079</v>
      </c>
      <c r="P2960" t="str">
        <f>IF(ABS(sensor_data[[#This Row],[z_zcore]])&gt;3, "Outlier", "Normal")</f>
        <v>Normal</v>
      </c>
      <c r="Q2960">
        <f>AVERAGEIF(sensor_data[Unit ID], sensor_data[[#This Row],[Unit ID]], sensor_data[EC])</f>
        <v>19.03875</v>
      </c>
      <c r="R2960">
        <f>IF(ISBLANK(sensor_data[[#This Row],[EC]]), sensor_data[[#This Row],[average]], sensor_data[[#This Row],[EC]])</f>
        <v>19.03875</v>
      </c>
      <c r="S2960" t="str">
        <f>IF(sensor_data[[#This Row],[Filled Energy Consumption]]&gt;AVERAGE(sensor_data[Filled Energy Consumption]), "High", "Low")</f>
        <v>High</v>
      </c>
      <c r="T2960" t="s">
        <v>337</v>
      </c>
      <c r="U2960" t="b">
        <v>1</v>
      </c>
      <c r="V2960">
        <v>21</v>
      </c>
      <c r="W2960">
        <v>1</v>
      </c>
      <c r="X2960" t="s">
        <v>14</v>
      </c>
    </row>
    <row r="2961" spans="1:24" x14ac:dyDescent="0.3">
      <c r="A2961" s="1">
        <v>45523.501446759263</v>
      </c>
      <c r="B2961" s="1" t="str">
        <f>TEXT(sensor_data[[#This Row],[Timestamp]], "MMMM")</f>
        <v>August</v>
      </c>
      <c r="C29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61" s="2">
        <f>MONTH(sensor_data[[#This Row],[Timestamp]])</f>
        <v>8</v>
      </c>
      <c r="E2961" s="2">
        <f>DAY(sensor_data[[#This Row],[Timestamp]])</f>
        <v>19</v>
      </c>
      <c r="F2961" t="s">
        <v>637</v>
      </c>
      <c r="H2961">
        <v>98.8</v>
      </c>
      <c r="I2961">
        <v>64.8</v>
      </c>
      <c r="J2961" t="b">
        <v>0</v>
      </c>
      <c r="K2961">
        <v>4</v>
      </c>
      <c r="L2961" t="str">
        <f>IF(sensor_data[[#This Row],[HVAC Setting]]&lt;=2, "Low", IF(sensor_data[[#This Row],[HVAC Setting]]=3, "Normal", "High"))</f>
        <v>High</v>
      </c>
      <c r="M2961">
        <v>23</v>
      </c>
      <c r="N2961">
        <v>23</v>
      </c>
      <c r="O2961">
        <f>(sensor_data[[#This Row],[Energy Consumption]]-AVERAGE(sensor_data[Energy Consumption]))/_xlfn.STDEV.P(sensor_data[Energy Consumption])</f>
        <v>1.8588318556893912E-2</v>
      </c>
      <c r="P2961" t="str">
        <f>IF(ABS(sensor_data[[#This Row],[z_zcore]])&gt;3, "Outlier", "Normal")</f>
        <v>Normal</v>
      </c>
      <c r="Q2961">
        <f>AVERAGEIF(sensor_data[Unit ID], sensor_data[[#This Row],[Unit ID]], sensor_data[EC])</f>
        <v>19.03875</v>
      </c>
      <c r="R2961">
        <f>IF(ISBLANK(sensor_data[[#This Row],[EC]]), sensor_data[[#This Row],[average]], sensor_data[[#This Row],[EC]])</f>
        <v>23</v>
      </c>
      <c r="S2961" t="str">
        <f>IF(sensor_data[[#This Row],[Filled Energy Consumption]]&gt;AVERAGE(sensor_data[Filled Energy Consumption]), "High", "Low")</f>
        <v>High</v>
      </c>
      <c r="T2961" t="s">
        <v>461</v>
      </c>
      <c r="U2961" t="b">
        <v>0</v>
      </c>
      <c r="V2961">
        <v>1</v>
      </c>
      <c r="W2961">
        <v>1</v>
      </c>
      <c r="X2961" t="s">
        <v>14</v>
      </c>
    </row>
    <row r="2962" spans="1:24" x14ac:dyDescent="0.3">
      <c r="A2962" s="1">
        <v>45340.93005787037</v>
      </c>
      <c r="B2962" s="1" t="str">
        <f>TEXT(sensor_data[[#This Row],[Timestamp]], "MMMM")</f>
        <v>February</v>
      </c>
      <c r="C29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62" s="2">
        <f>MONTH(sensor_data[[#This Row],[Timestamp]])</f>
        <v>2</v>
      </c>
      <c r="E2962" s="2">
        <f>DAY(sensor_data[[#This Row],[Timestamp]])</f>
        <v>18</v>
      </c>
      <c r="F2962" t="s">
        <v>639</v>
      </c>
      <c r="H2962">
        <v>52.8</v>
      </c>
      <c r="I2962">
        <v>26.8</v>
      </c>
      <c r="J2962" t="b">
        <v>1</v>
      </c>
      <c r="K2962">
        <v>4.5</v>
      </c>
      <c r="L2962" t="str">
        <f>IF(sensor_data[[#This Row],[HVAC Setting]]&lt;=2, "Low", IF(sensor_data[[#This Row],[HVAC Setting]]=3, "Normal", "High"))</f>
        <v>High</v>
      </c>
      <c r="M2962">
        <v>25.25</v>
      </c>
      <c r="N2962">
        <v>25.25</v>
      </c>
      <c r="O2962">
        <f>(sensor_data[[#This Row],[Energy Consumption]]-AVERAGE(sensor_data[Energy Consumption]))/_xlfn.STDEV.P(sensor_data[Energy Consumption])</f>
        <v>4.4752034087195025E-2</v>
      </c>
      <c r="P2962" t="str">
        <f>IF(ABS(sensor_data[[#This Row],[z_zcore]])&gt;3, "Outlier", "Normal")</f>
        <v>Normal</v>
      </c>
      <c r="Q2962">
        <f>AVERAGEIF(sensor_data[Unit ID], sensor_data[[#This Row],[Unit ID]], sensor_data[EC])</f>
        <v>18.683</v>
      </c>
      <c r="R2962">
        <f>IF(ISBLANK(sensor_data[[#This Row],[EC]]), sensor_data[[#This Row],[average]], sensor_data[[#This Row],[EC]])</f>
        <v>25.25</v>
      </c>
      <c r="S2962" t="str">
        <f>IF(sensor_data[[#This Row],[Filled Energy Consumption]]&gt;AVERAGE(sensor_data[Filled Energy Consumption]), "High", "Low")</f>
        <v>High</v>
      </c>
      <c r="T2962" t="s">
        <v>29</v>
      </c>
      <c r="U2962" t="b">
        <v>1</v>
      </c>
      <c r="V2962">
        <v>14</v>
      </c>
      <c r="W2962">
        <v>1</v>
      </c>
      <c r="X2962" t="s">
        <v>14</v>
      </c>
    </row>
    <row r="2963" spans="1:24" x14ac:dyDescent="0.3">
      <c r="A2963" s="1">
        <v>45510.764166666668</v>
      </c>
      <c r="B2963" s="1" t="str">
        <f>TEXT(sensor_data[[#This Row],[Timestamp]], "MMMM")</f>
        <v>August</v>
      </c>
      <c r="C29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63" s="2">
        <f>MONTH(sensor_data[[#This Row],[Timestamp]])</f>
        <v>8</v>
      </c>
      <c r="E2963" s="2">
        <f>DAY(sensor_data[[#This Row],[Timestamp]])</f>
        <v>6</v>
      </c>
      <c r="F2963" t="s">
        <v>639</v>
      </c>
      <c r="H2963">
        <v>97.5</v>
      </c>
      <c r="I2963">
        <v>47.4</v>
      </c>
      <c r="J2963" t="b">
        <v>1</v>
      </c>
      <c r="K2963">
        <v>5</v>
      </c>
      <c r="L2963" t="str">
        <f>IF(sensor_data[[#This Row],[HVAC Setting]]&lt;=2, "Low", IF(sensor_data[[#This Row],[HVAC Setting]]=3, "Normal", "High"))</f>
        <v>High</v>
      </c>
      <c r="M2963">
        <v>32.46</v>
      </c>
      <c r="N2963">
        <v>32.46</v>
      </c>
      <c r="O2963">
        <f>(sensor_data[[#This Row],[Energy Consumption]]-AVERAGE(sensor_data[Energy Consumption]))/_xlfn.STDEV.P(sensor_data[Energy Consumption])</f>
        <v>0.12859220696429327</v>
      </c>
      <c r="P2963" t="str">
        <f>IF(ABS(sensor_data[[#This Row],[z_zcore]])&gt;3, "Outlier", "Normal")</f>
        <v>Normal</v>
      </c>
      <c r="Q2963">
        <f>AVERAGEIF(sensor_data[Unit ID], sensor_data[[#This Row],[Unit ID]], sensor_data[EC])</f>
        <v>18.683</v>
      </c>
      <c r="R2963">
        <f>IF(ISBLANK(sensor_data[[#This Row],[EC]]), sensor_data[[#This Row],[average]], sensor_data[[#This Row],[EC]])</f>
        <v>32.46</v>
      </c>
      <c r="S2963" t="str">
        <f>IF(sensor_data[[#This Row],[Filled Energy Consumption]]&gt;AVERAGE(sensor_data[Filled Energy Consumption]), "High", "Low")</f>
        <v>High</v>
      </c>
      <c r="T2963" t="s">
        <v>429</v>
      </c>
      <c r="U2963" t="b">
        <v>1</v>
      </c>
      <c r="V2963">
        <v>22</v>
      </c>
      <c r="W2963">
        <v>1</v>
      </c>
      <c r="X2963" t="s">
        <v>14</v>
      </c>
    </row>
    <row r="2964" spans="1:24" x14ac:dyDescent="0.3">
      <c r="A2964" s="1">
        <v>45345.755578703705</v>
      </c>
      <c r="B2964" s="1" t="str">
        <f>TEXT(sensor_data[[#This Row],[Timestamp]], "MMMM")</f>
        <v>February</v>
      </c>
      <c r="C29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64" s="2">
        <f>MONTH(sensor_data[[#This Row],[Timestamp]])</f>
        <v>2</v>
      </c>
      <c r="E2964" s="2">
        <f>DAY(sensor_data[[#This Row],[Timestamp]])</f>
        <v>23</v>
      </c>
      <c r="F2964" t="s">
        <v>639</v>
      </c>
      <c r="H2964">
        <v>55</v>
      </c>
      <c r="I2964">
        <v>35</v>
      </c>
      <c r="J2964" t="b">
        <v>1</v>
      </c>
      <c r="K2964">
        <v>5</v>
      </c>
      <c r="L2964" t="str">
        <f>IF(sensor_data[[#This Row],[HVAC Setting]]&lt;=2, "Low", IF(sensor_data[[#This Row],[HVAC Setting]]=3, "Normal", "High"))</f>
        <v>High</v>
      </c>
      <c r="M2964">
        <v>29.56</v>
      </c>
      <c r="N2964">
        <v>29.56</v>
      </c>
      <c r="O2964">
        <f>(sensor_data[[#This Row],[Energy Consumption]]-AVERAGE(sensor_data[Energy Consumption]))/_xlfn.STDEV.P(sensor_data[Energy Consumption])</f>
        <v>9.4870084725238474E-2</v>
      </c>
      <c r="P2964" t="str">
        <f>IF(ABS(sensor_data[[#This Row],[z_zcore]])&gt;3, "Outlier", "Normal")</f>
        <v>Normal</v>
      </c>
      <c r="Q2964">
        <f>AVERAGEIF(sensor_data[Unit ID], sensor_data[[#This Row],[Unit ID]], sensor_data[EC])</f>
        <v>18.683</v>
      </c>
      <c r="R2964">
        <f>IF(ISBLANK(sensor_data[[#This Row],[EC]]), sensor_data[[#This Row],[average]], sensor_data[[#This Row],[EC]])</f>
        <v>29.56</v>
      </c>
      <c r="S2964" t="str">
        <f>IF(sensor_data[[#This Row],[Filled Energy Consumption]]&gt;AVERAGE(sensor_data[Filled Energy Consumption]), "High", "Low")</f>
        <v>High</v>
      </c>
      <c r="T2964" t="s">
        <v>491</v>
      </c>
      <c r="U2964" t="b">
        <v>1</v>
      </c>
      <c r="V2964">
        <v>7</v>
      </c>
      <c r="W2964">
        <v>1</v>
      </c>
      <c r="X2964" t="s">
        <v>19</v>
      </c>
    </row>
    <row r="2965" spans="1:24" x14ac:dyDescent="0.3">
      <c r="A2965" s="1">
        <v>45608.88721064815</v>
      </c>
      <c r="B2965" s="1" t="str">
        <f>TEXT(sensor_data[[#This Row],[Timestamp]], "MMMM")</f>
        <v>November</v>
      </c>
      <c r="C29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65" s="2">
        <f>MONTH(sensor_data[[#This Row],[Timestamp]])</f>
        <v>11</v>
      </c>
      <c r="E2965" s="2">
        <f>DAY(sensor_data[[#This Row],[Timestamp]])</f>
        <v>12</v>
      </c>
      <c r="F2965" t="s">
        <v>639</v>
      </c>
      <c r="H2965">
        <v>79.900000000000006</v>
      </c>
      <c r="I2965">
        <v>53.9</v>
      </c>
      <c r="J2965" t="b">
        <v>1</v>
      </c>
      <c r="K2965">
        <v>4</v>
      </c>
      <c r="L2965" t="str">
        <f>IF(sensor_data[[#This Row],[HVAC Setting]]&lt;=2, "Low", IF(sensor_data[[#This Row],[HVAC Setting]]=3, "Normal", "High"))</f>
        <v>High</v>
      </c>
      <c r="M2965">
        <v>21.5</v>
      </c>
      <c r="N2965">
        <v>21.5</v>
      </c>
      <c r="O2965">
        <f>(sensor_data[[#This Row],[Energy Consumption]]-AVERAGE(sensor_data[Energy Consumption]))/_xlfn.STDEV.P(sensor_data[Energy Consumption])</f>
        <v>1.145841536693172E-3</v>
      </c>
      <c r="P2965" t="str">
        <f>IF(ABS(sensor_data[[#This Row],[z_zcore]])&gt;3, "Outlier", "Normal")</f>
        <v>Normal</v>
      </c>
      <c r="Q2965">
        <f>AVERAGEIF(sensor_data[Unit ID], sensor_data[[#This Row],[Unit ID]], sensor_data[EC])</f>
        <v>18.683</v>
      </c>
      <c r="R2965">
        <f>IF(ISBLANK(sensor_data[[#This Row],[EC]]), sensor_data[[#This Row],[average]], sensor_data[[#This Row],[EC]])</f>
        <v>21.5</v>
      </c>
      <c r="S2965" t="str">
        <f>IF(sensor_data[[#This Row],[Filled Energy Consumption]]&gt;AVERAGE(sensor_data[Filled Energy Consumption]), "High", "Low")</f>
        <v>High</v>
      </c>
      <c r="T2965" t="s">
        <v>470</v>
      </c>
      <c r="U2965" t="b">
        <v>1</v>
      </c>
      <c r="V2965">
        <v>2</v>
      </c>
      <c r="W2965">
        <v>1</v>
      </c>
      <c r="X2965" t="s">
        <v>17</v>
      </c>
    </row>
    <row r="2966" spans="1:24" x14ac:dyDescent="0.3">
      <c r="A2966" s="1">
        <v>45402.756030092591</v>
      </c>
      <c r="B2966" s="1" t="str">
        <f>TEXT(sensor_data[[#This Row],[Timestamp]], "MMMM")</f>
        <v>April</v>
      </c>
      <c r="C29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66" s="2">
        <f>MONTH(sensor_data[[#This Row],[Timestamp]])</f>
        <v>4</v>
      </c>
      <c r="E2966" s="2">
        <f>DAY(sensor_data[[#This Row],[Timestamp]])</f>
        <v>20</v>
      </c>
      <c r="F2966" t="s">
        <v>639</v>
      </c>
      <c r="H2966">
        <v>78.3</v>
      </c>
      <c r="I2966">
        <v>43</v>
      </c>
      <c r="J2966" t="b">
        <v>1</v>
      </c>
      <c r="K2966">
        <v>4.5</v>
      </c>
      <c r="L2966" t="str">
        <f>IF(sensor_data[[#This Row],[HVAC Setting]]&lt;=2, "Low", IF(sensor_data[[#This Row],[HVAC Setting]]=3, "Normal", "High"))</f>
        <v>High</v>
      </c>
      <c r="M2966">
        <v>29.3</v>
      </c>
      <c r="N2966">
        <v>29.3</v>
      </c>
      <c r="O2966">
        <f>(sensor_data[[#This Row],[Energy Consumption]]-AVERAGE(sensor_data[Energy Consumption]))/_xlfn.STDEV.P(sensor_data[Energy Consumption])</f>
        <v>9.1846722041737036E-2</v>
      </c>
      <c r="P2966" t="str">
        <f>IF(ABS(sensor_data[[#This Row],[z_zcore]])&gt;3, "Outlier", "Normal")</f>
        <v>Normal</v>
      </c>
      <c r="Q2966">
        <f>AVERAGEIF(sensor_data[Unit ID], sensor_data[[#This Row],[Unit ID]], sensor_data[EC])</f>
        <v>18.683</v>
      </c>
      <c r="R2966">
        <f>IF(ISBLANK(sensor_data[[#This Row],[EC]]), sensor_data[[#This Row],[average]], sensor_data[[#This Row],[EC]])</f>
        <v>29.3</v>
      </c>
      <c r="S2966" t="str">
        <f>IF(sensor_data[[#This Row],[Filled Energy Consumption]]&gt;AVERAGE(sensor_data[Filled Energy Consumption]), "High", "Low")</f>
        <v>High</v>
      </c>
      <c r="T2966" t="s">
        <v>340</v>
      </c>
      <c r="U2966" t="b">
        <v>1</v>
      </c>
      <c r="V2966">
        <v>10</v>
      </c>
      <c r="W2966">
        <v>1</v>
      </c>
      <c r="X2966" t="s">
        <v>17</v>
      </c>
    </row>
    <row r="2967" spans="1:24" x14ac:dyDescent="0.3">
      <c r="A2967" s="1">
        <v>45527.14644675926</v>
      </c>
      <c r="B2967" s="1" t="str">
        <f>TEXT(sensor_data[[#This Row],[Timestamp]], "MMMM")</f>
        <v>August</v>
      </c>
      <c r="C29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67" s="2">
        <f>MONTH(sensor_data[[#This Row],[Timestamp]])</f>
        <v>8</v>
      </c>
      <c r="E2967" s="2">
        <f>DAY(sensor_data[[#This Row],[Timestamp]])</f>
        <v>23</v>
      </c>
      <c r="F2967" t="s">
        <v>639</v>
      </c>
      <c r="H2967">
        <v>96.9</v>
      </c>
      <c r="I2967">
        <v>63.2</v>
      </c>
      <c r="J2967" t="b">
        <v>1</v>
      </c>
      <c r="K2967">
        <v>3</v>
      </c>
      <c r="L2967" t="str">
        <f>IF(sensor_data[[#This Row],[HVAC Setting]]&lt;=2, "Low", IF(sensor_data[[#This Row],[HVAC Setting]]=3, "Normal", "High"))</f>
        <v>Normal</v>
      </c>
      <c r="M2967">
        <v>19.02</v>
      </c>
      <c r="N2967">
        <v>19.02</v>
      </c>
      <c r="O2967">
        <f>(sensor_data[[#This Row],[Energy Consumption]]-AVERAGE(sensor_data[Energy Consumption]))/_xlfn.STDEV.P(sensor_data[Energy Consumption])</f>
        <v>-2.7692387136705392E-2</v>
      </c>
      <c r="P2967" t="str">
        <f>IF(ABS(sensor_data[[#This Row],[z_zcore]])&gt;3, "Outlier", "Normal")</f>
        <v>Normal</v>
      </c>
      <c r="Q2967">
        <f>AVERAGEIF(sensor_data[Unit ID], sensor_data[[#This Row],[Unit ID]], sensor_data[EC])</f>
        <v>18.683</v>
      </c>
      <c r="R2967">
        <f>IF(ISBLANK(sensor_data[[#This Row],[EC]]), sensor_data[[#This Row],[average]], sensor_data[[#This Row],[EC]])</f>
        <v>19.02</v>
      </c>
      <c r="S2967" t="str">
        <f>IF(sensor_data[[#This Row],[Filled Energy Consumption]]&gt;AVERAGE(sensor_data[Filled Energy Consumption]), "High", "Low")</f>
        <v>High</v>
      </c>
      <c r="T2967" t="s">
        <v>339</v>
      </c>
      <c r="U2967" t="b">
        <v>1</v>
      </c>
      <c r="V2967">
        <v>10</v>
      </c>
      <c r="W2967">
        <v>1</v>
      </c>
      <c r="X2967" t="s">
        <v>14</v>
      </c>
    </row>
    <row r="2968" spans="1:24" x14ac:dyDescent="0.3">
      <c r="A2968" s="1">
        <v>45402.757245370369</v>
      </c>
      <c r="B2968" s="1" t="str">
        <f>TEXT(sensor_data[[#This Row],[Timestamp]], "MMMM")</f>
        <v>April</v>
      </c>
      <c r="C29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68" s="2">
        <f>MONTH(sensor_data[[#This Row],[Timestamp]])</f>
        <v>4</v>
      </c>
      <c r="E2968" s="2">
        <f>DAY(sensor_data[[#This Row],[Timestamp]])</f>
        <v>20</v>
      </c>
      <c r="F2968" t="s">
        <v>639</v>
      </c>
      <c r="H2968">
        <v>67.2</v>
      </c>
      <c r="I2968">
        <v>32.299999999999997</v>
      </c>
      <c r="J2968" t="b">
        <v>1</v>
      </c>
      <c r="K2968">
        <v>4.5</v>
      </c>
      <c r="L2968" t="str">
        <f>IF(sensor_data[[#This Row],[HVAC Setting]]&lt;=2, "Low", IF(sensor_data[[#This Row],[HVAC Setting]]=3, "Normal", "High"))</f>
        <v>High</v>
      </c>
      <c r="M2968">
        <v>28.37</v>
      </c>
      <c r="N2968">
        <v>28.37</v>
      </c>
      <c r="O2968">
        <f>(sensor_data[[#This Row],[Energy Consumption]]-AVERAGE(sensor_data[Energy Consumption]))/_xlfn.STDEV.P(sensor_data[Energy Consumption])</f>
        <v>8.1032386289212582E-2</v>
      </c>
      <c r="P2968" t="str">
        <f>IF(ABS(sensor_data[[#This Row],[z_zcore]])&gt;3, "Outlier", "Normal")</f>
        <v>Normal</v>
      </c>
      <c r="Q2968">
        <f>AVERAGEIF(sensor_data[Unit ID], sensor_data[[#This Row],[Unit ID]], sensor_data[EC])</f>
        <v>18.683</v>
      </c>
      <c r="R2968">
        <f>IF(ISBLANK(sensor_data[[#This Row],[EC]]), sensor_data[[#This Row],[average]], sensor_data[[#This Row],[EC]])</f>
        <v>28.37</v>
      </c>
      <c r="S2968" t="str">
        <f>IF(sensor_data[[#This Row],[Filled Energy Consumption]]&gt;AVERAGE(sensor_data[Filled Energy Consumption]), "High", "Low")</f>
        <v>High</v>
      </c>
      <c r="T2968" t="s">
        <v>142</v>
      </c>
      <c r="U2968" t="b">
        <v>1</v>
      </c>
      <c r="V2968">
        <v>8</v>
      </c>
      <c r="W2968">
        <v>1</v>
      </c>
      <c r="X2968" t="s">
        <v>19</v>
      </c>
    </row>
    <row r="2969" spans="1:24" x14ac:dyDescent="0.3">
      <c r="A2969" s="1">
        <v>45561.11383101852</v>
      </c>
      <c r="B2969" s="1" t="str">
        <f>TEXT(sensor_data[[#This Row],[Timestamp]], "MMMM")</f>
        <v>September</v>
      </c>
      <c r="C29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69" s="2">
        <f>MONTH(sensor_data[[#This Row],[Timestamp]])</f>
        <v>9</v>
      </c>
      <c r="E2969" s="2">
        <f>DAY(sensor_data[[#This Row],[Timestamp]])</f>
        <v>26</v>
      </c>
      <c r="F2969" t="s">
        <v>639</v>
      </c>
      <c r="H2969">
        <v>61.2</v>
      </c>
      <c r="I2969">
        <v>34.6</v>
      </c>
      <c r="J2969" t="b">
        <v>0</v>
      </c>
      <c r="K2969">
        <v>1</v>
      </c>
      <c r="L2969" t="str">
        <f>IF(sensor_data[[#This Row],[HVAC Setting]]&lt;=2, "Low", IF(sensor_data[[#This Row],[HVAC Setting]]=3, "Normal", "High"))</f>
        <v>Low</v>
      </c>
      <c r="M2969">
        <v>5</v>
      </c>
      <c r="N2969">
        <v>5</v>
      </c>
      <c r="O2969">
        <f>(sensor_data[[#This Row],[Energy Consumption]]-AVERAGE(sensor_data[Energy Consumption]))/_xlfn.STDEV.P(sensor_data[Energy Consumption])</f>
        <v>-0.19072140568551499</v>
      </c>
      <c r="P2969" t="str">
        <f>IF(ABS(sensor_data[[#This Row],[z_zcore]])&gt;3, "Outlier", "Normal")</f>
        <v>Normal</v>
      </c>
      <c r="Q2969">
        <f>AVERAGEIF(sensor_data[Unit ID], sensor_data[[#This Row],[Unit ID]], sensor_data[EC])</f>
        <v>18.683</v>
      </c>
      <c r="R2969">
        <f>IF(ISBLANK(sensor_data[[#This Row],[EC]]), sensor_data[[#This Row],[average]], sensor_data[[#This Row],[EC]])</f>
        <v>5</v>
      </c>
      <c r="S2969" t="str">
        <f>IF(sensor_data[[#This Row],[Filled Energy Consumption]]&gt;AVERAGE(sensor_data[Filled Energy Consumption]), "High", "Low")</f>
        <v>Low</v>
      </c>
      <c r="T2969" t="s">
        <v>206</v>
      </c>
      <c r="U2969" t="b">
        <v>0</v>
      </c>
      <c r="V2969">
        <v>10</v>
      </c>
      <c r="W2969">
        <v>0</v>
      </c>
      <c r="X2969" t="s">
        <v>14</v>
      </c>
    </row>
    <row r="2970" spans="1:24" x14ac:dyDescent="0.3">
      <c r="A2970" s="1">
        <v>45353.138275462959</v>
      </c>
      <c r="B2970" s="1" t="str">
        <f>TEXT(sensor_data[[#This Row],[Timestamp]], "MMMM")</f>
        <v>March</v>
      </c>
      <c r="C29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70" s="2">
        <f>MONTH(sensor_data[[#This Row],[Timestamp]])</f>
        <v>3</v>
      </c>
      <c r="E2970" s="2">
        <f>DAY(sensor_data[[#This Row],[Timestamp]])</f>
        <v>2</v>
      </c>
      <c r="F2970" t="s">
        <v>639</v>
      </c>
      <c r="H2970">
        <v>60.8</v>
      </c>
      <c r="I2970">
        <v>48.2</v>
      </c>
      <c r="J2970" t="b">
        <v>1</v>
      </c>
      <c r="K2970">
        <v>1.5</v>
      </c>
      <c r="L2970" t="str">
        <f>IF(sensor_data[[#This Row],[HVAC Setting]]&lt;=2, "Low", IF(sensor_data[[#This Row],[HVAC Setting]]=3, "Normal", "High"))</f>
        <v>Low</v>
      </c>
      <c r="M2970">
        <v>10.37</v>
      </c>
      <c r="N2970">
        <v>10.37</v>
      </c>
      <c r="O2970">
        <f>(sensor_data[[#This Row],[Energy Consumption]]-AVERAGE(sensor_data[Energy Consumption]))/_xlfn.STDEV.P(sensor_data[Energy Consumption])</f>
        <v>-0.12827733795319635</v>
      </c>
      <c r="P2970" t="str">
        <f>IF(ABS(sensor_data[[#This Row],[z_zcore]])&gt;3, "Outlier", "Normal")</f>
        <v>Normal</v>
      </c>
      <c r="Q2970">
        <f>AVERAGEIF(sensor_data[Unit ID], sensor_data[[#This Row],[Unit ID]], sensor_data[EC])</f>
        <v>18.683</v>
      </c>
      <c r="R2970">
        <f>IF(ISBLANK(sensor_data[[#This Row],[EC]]), sensor_data[[#This Row],[average]], sensor_data[[#This Row],[EC]])</f>
        <v>10.37</v>
      </c>
      <c r="S2970" t="str">
        <f>IF(sensor_data[[#This Row],[Filled Energy Consumption]]&gt;AVERAGE(sensor_data[Filled Energy Consumption]), "High", "Low")</f>
        <v>Low</v>
      </c>
      <c r="T2970" t="s">
        <v>107</v>
      </c>
      <c r="U2970" t="b">
        <v>1</v>
      </c>
      <c r="V2970">
        <v>23</v>
      </c>
      <c r="W2970">
        <v>0</v>
      </c>
      <c r="X2970" t="s">
        <v>19</v>
      </c>
    </row>
    <row r="2971" spans="1:24" x14ac:dyDescent="0.3">
      <c r="A2971" s="1">
        <v>45573.151319444441</v>
      </c>
      <c r="B2971" s="1" t="str">
        <f>TEXT(sensor_data[[#This Row],[Timestamp]], "MMMM")</f>
        <v>October</v>
      </c>
      <c r="C29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71" s="2">
        <f>MONTH(sensor_data[[#This Row],[Timestamp]])</f>
        <v>10</v>
      </c>
      <c r="E2971" s="2">
        <f>DAY(sensor_data[[#This Row],[Timestamp]])</f>
        <v>8</v>
      </c>
      <c r="F2971" t="s">
        <v>639</v>
      </c>
      <c r="H2971">
        <v>66.400000000000006</v>
      </c>
      <c r="I2971">
        <v>43.4</v>
      </c>
      <c r="J2971" t="b">
        <v>0</v>
      </c>
      <c r="K2971">
        <v>1</v>
      </c>
      <c r="L2971" t="str">
        <f>IF(sensor_data[[#This Row],[HVAC Setting]]&lt;=2, "Low", IF(sensor_data[[#This Row],[HVAC Setting]]=3, "Normal", "High"))</f>
        <v>Low</v>
      </c>
      <c r="M2971">
        <v>5</v>
      </c>
      <c r="N2971">
        <v>5</v>
      </c>
      <c r="O2971">
        <f>(sensor_data[[#This Row],[Energy Consumption]]-AVERAGE(sensor_data[Energy Consumption]))/_xlfn.STDEV.P(sensor_data[Energy Consumption])</f>
        <v>-0.19072140568551499</v>
      </c>
      <c r="P2971" t="str">
        <f>IF(ABS(sensor_data[[#This Row],[z_zcore]])&gt;3, "Outlier", "Normal")</f>
        <v>Normal</v>
      </c>
      <c r="Q2971">
        <f>AVERAGEIF(sensor_data[Unit ID], sensor_data[[#This Row],[Unit ID]], sensor_data[EC])</f>
        <v>18.683</v>
      </c>
      <c r="R2971">
        <f>IF(ISBLANK(sensor_data[[#This Row],[EC]]), sensor_data[[#This Row],[average]], sensor_data[[#This Row],[EC]])</f>
        <v>5</v>
      </c>
      <c r="S2971" t="str">
        <f>IF(sensor_data[[#This Row],[Filled Energy Consumption]]&gt;AVERAGE(sensor_data[Filled Energy Consumption]), "High", "Low")</f>
        <v>Low</v>
      </c>
      <c r="T2971" t="s">
        <v>131</v>
      </c>
      <c r="U2971" t="b">
        <v>0</v>
      </c>
      <c r="V2971">
        <v>20</v>
      </c>
      <c r="W2971">
        <v>0</v>
      </c>
      <c r="X2971" t="s">
        <v>17</v>
      </c>
    </row>
    <row r="2972" spans="1:24" x14ac:dyDescent="0.3">
      <c r="A2972" s="1">
        <v>45612.529027777775</v>
      </c>
      <c r="B2972" s="1" t="str">
        <f>TEXT(sensor_data[[#This Row],[Timestamp]], "MMMM")</f>
        <v>November</v>
      </c>
      <c r="C29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72" s="2">
        <f>MONTH(sensor_data[[#This Row],[Timestamp]])</f>
        <v>11</v>
      </c>
      <c r="E2972" s="2">
        <f>DAY(sensor_data[[#This Row],[Timestamp]])</f>
        <v>16</v>
      </c>
      <c r="F2972" t="s">
        <v>639</v>
      </c>
      <c r="H2972">
        <v>81.2</v>
      </c>
      <c r="I2972">
        <v>54</v>
      </c>
      <c r="J2972" t="b">
        <v>1</v>
      </c>
      <c r="K2972">
        <v>3.5</v>
      </c>
      <c r="L2972" t="str">
        <f>IF(sensor_data[[#This Row],[HVAC Setting]]&lt;=2, "Low", IF(sensor_data[[#This Row],[HVAC Setting]]=3, "Normal", "High"))</f>
        <v>High</v>
      </c>
      <c r="M2972">
        <v>20.170000000000002</v>
      </c>
      <c r="N2972">
        <v>20.170000000000002</v>
      </c>
      <c r="O2972">
        <f>(sensor_data[[#This Row],[Energy Consumption]]-AVERAGE(sensor_data[Energy Consumption]))/_xlfn.STDEV.P(sensor_data[Energy Consumption])</f>
        <v>-1.4319821421218131E-2</v>
      </c>
      <c r="P2972" t="str">
        <f>IF(ABS(sensor_data[[#This Row],[z_zcore]])&gt;3, "Outlier", "Normal")</f>
        <v>Normal</v>
      </c>
      <c r="Q2972">
        <f>AVERAGEIF(sensor_data[Unit ID], sensor_data[[#This Row],[Unit ID]], sensor_data[EC])</f>
        <v>18.683</v>
      </c>
      <c r="R2972">
        <f>IF(ISBLANK(sensor_data[[#This Row],[EC]]), sensor_data[[#This Row],[average]], sensor_data[[#This Row],[EC]])</f>
        <v>20.170000000000002</v>
      </c>
      <c r="S2972" t="str">
        <f>IF(sensor_data[[#This Row],[Filled Energy Consumption]]&gt;AVERAGE(sensor_data[Filled Energy Consumption]), "High", "Low")</f>
        <v>High</v>
      </c>
      <c r="T2972" t="s">
        <v>319</v>
      </c>
      <c r="U2972" t="b">
        <v>1</v>
      </c>
      <c r="V2972">
        <v>11</v>
      </c>
      <c r="W2972">
        <v>1</v>
      </c>
      <c r="X2972" t="s">
        <v>19</v>
      </c>
    </row>
    <row r="2973" spans="1:24" x14ac:dyDescent="0.3">
      <c r="A2973" s="1">
        <v>45464.559942129628</v>
      </c>
      <c r="B2973" s="1" t="str">
        <f>TEXT(sensor_data[[#This Row],[Timestamp]], "MMMM")</f>
        <v>June</v>
      </c>
      <c r="C29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73" s="2">
        <f>MONTH(sensor_data[[#This Row],[Timestamp]])</f>
        <v>6</v>
      </c>
      <c r="E2973" s="2">
        <f>DAY(sensor_data[[#This Row],[Timestamp]])</f>
        <v>21</v>
      </c>
      <c r="F2973" t="s">
        <v>639</v>
      </c>
      <c r="H2973">
        <v>81.599999999999994</v>
      </c>
      <c r="I2973">
        <v>53.4</v>
      </c>
      <c r="J2973" t="b">
        <v>0</v>
      </c>
      <c r="K2973">
        <v>2</v>
      </c>
      <c r="L2973" t="str">
        <f>IF(sensor_data[[#This Row],[HVAC Setting]]&lt;=2, "Low", IF(sensor_data[[#This Row],[HVAC Setting]]=3, "Normal", "High"))</f>
        <v>Low</v>
      </c>
      <c r="M2973">
        <v>10</v>
      </c>
      <c r="N2973">
        <v>10</v>
      </c>
      <c r="O2973">
        <f>(sensor_data[[#This Row],[Energy Consumption]]-AVERAGE(sensor_data[Energy Consumption]))/_xlfn.STDEV.P(sensor_data[Energy Consumption])</f>
        <v>-0.13257981561817916</v>
      </c>
      <c r="P2973" t="str">
        <f>IF(ABS(sensor_data[[#This Row],[z_zcore]])&gt;3, "Outlier", "Normal")</f>
        <v>Normal</v>
      </c>
      <c r="Q2973">
        <f>AVERAGEIF(sensor_data[Unit ID], sensor_data[[#This Row],[Unit ID]], sensor_data[EC])</f>
        <v>18.683</v>
      </c>
      <c r="R2973">
        <f>IF(ISBLANK(sensor_data[[#This Row],[EC]]), sensor_data[[#This Row],[average]], sensor_data[[#This Row],[EC]])</f>
        <v>10</v>
      </c>
      <c r="S2973" t="str">
        <f>IF(sensor_data[[#This Row],[Filled Energy Consumption]]&gt;AVERAGE(sensor_data[Filled Energy Consumption]), "High", "Low")</f>
        <v>Low</v>
      </c>
      <c r="T2973" t="s">
        <v>591</v>
      </c>
      <c r="U2973" t="b">
        <v>0</v>
      </c>
      <c r="V2973">
        <v>14</v>
      </c>
      <c r="W2973">
        <v>0</v>
      </c>
      <c r="X2973" t="s">
        <v>14</v>
      </c>
    </row>
    <row r="2974" spans="1:24" x14ac:dyDescent="0.3">
      <c r="A2974" s="1">
        <v>45593.665879629632</v>
      </c>
      <c r="B2974" s="1" t="str">
        <f>TEXT(sensor_data[[#This Row],[Timestamp]], "MMMM")</f>
        <v>October</v>
      </c>
      <c r="C29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74" s="2">
        <f>MONTH(sensor_data[[#This Row],[Timestamp]])</f>
        <v>10</v>
      </c>
      <c r="E2974" s="2">
        <f>DAY(sensor_data[[#This Row],[Timestamp]])</f>
        <v>28</v>
      </c>
      <c r="F2974" t="s">
        <v>639</v>
      </c>
      <c r="H2974">
        <v>69</v>
      </c>
      <c r="I2974">
        <v>44.9</v>
      </c>
      <c r="J2974" t="b">
        <v>0</v>
      </c>
      <c r="K2974">
        <v>1</v>
      </c>
      <c r="L2974" t="str">
        <f>IF(sensor_data[[#This Row],[HVAC Setting]]&lt;=2, "Low", IF(sensor_data[[#This Row],[HVAC Setting]]=3, "Normal", "High"))</f>
        <v>Low</v>
      </c>
      <c r="M2974">
        <v>6</v>
      </c>
      <c r="N2974">
        <v>6</v>
      </c>
      <c r="O2974">
        <f>(sensor_data[[#This Row],[Energy Consumption]]-AVERAGE(sensor_data[Energy Consumption]))/_xlfn.STDEV.P(sensor_data[Energy Consumption])</f>
        <v>-0.17909308767204782</v>
      </c>
      <c r="P2974" t="str">
        <f>IF(ABS(sensor_data[[#This Row],[z_zcore]])&gt;3, "Outlier", "Normal")</f>
        <v>Normal</v>
      </c>
      <c r="Q2974">
        <f>AVERAGEIF(sensor_data[Unit ID], sensor_data[[#This Row],[Unit ID]], sensor_data[EC])</f>
        <v>18.683</v>
      </c>
      <c r="R2974">
        <f>IF(ISBLANK(sensor_data[[#This Row],[EC]]), sensor_data[[#This Row],[average]], sensor_data[[#This Row],[EC]])</f>
        <v>6</v>
      </c>
      <c r="S2974" t="str">
        <f>IF(sensor_data[[#This Row],[Filled Energy Consumption]]&gt;AVERAGE(sensor_data[Filled Energy Consumption]), "High", "Low")</f>
        <v>Low</v>
      </c>
      <c r="T2974" t="s">
        <v>288</v>
      </c>
      <c r="U2974" t="b">
        <v>0</v>
      </c>
      <c r="V2974">
        <v>14</v>
      </c>
      <c r="W2974">
        <v>0</v>
      </c>
      <c r="X2974" t="s">
        <v>14</v>
      </c>
    </row>
    <row r="2975" spans="1:24" x14ac:dyDescent="0.3">
      <c r="A2975" s="1">
        <v>45375.382696759261</v>
      </c>
      <c r="B2975" s="1" t="str">
        <f>TEXT(sensor_data[[#This Row],[Timestamp]], "MMMM")</f>
        <v>March</v>
      </c>
      <c r="C29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75" s="2">
        <f>MONTH(sensor_data[[#This Row],[Timestamp]])</f>
        <v>3</v>
      </c>
      <c r="E2975" s="2">
        <f>DAY(sensor_data[[#This Row],[Timestamp]])</f>
        <v>24</v>
      </c>
      <c r="F2975" t="s">
        <v>639</v>
      </c>
      <c r="H2975">
        <v>61.3</v>
      </c>
      <c r="I2975">
        <v>38</v>
      </c>
      <c r="J2975" t="b">
        <v>1</v>
      </c>
      <c r="K2975">
        <v>2.5</v>
      </c>
      <c r="L2975" t="str">
        <f>IF(sensor_data[[#This Row],[HVAC Setting]]&lt;=2, "Low", IF(sensor_data[[#This Row],[HVAC Setting]]=3, "Normal", "High"))</f>
        <v>High</v>
      </c>
      <c r="M2975">
        <v>16.04</v>
      </c>
      <c r="N2975">
        <v>16.04</v>
      </c>
      <c r="O2975">
        <f>(sensor_data[[#This Row],[Energy Consumption]]-AVERAGE(sensor_data[Energy Consumption]))/_xlfn.STDEV.P(sensor_data[Energy Consumption])</f>
        <v>-6.2344774816837534E-2</v>
      </c>
      <c r="P2975" t="str">
        <f>IF(ABS(sensor_data[[#This Row],[z_zcore]])&gt;3, "Outlier", "Normal")</f>
        <v>Normal</v>
      </c>
      <c r="Q2975">
        <f>AVERAGEIF(sensor_data[Unit ID], sensor_data[[#This Row],[Unit ID]], sensor_data[EC])</f>
        <v>18.683</v>
      </c>
      <c r="R2975">
        <f>IF(ISBLANK(sensor_data[[#This Row],[EC]]), sensor_data[[#This Row],[average]], sensor_data[[#This Row],[EC]])</f>
        <v>16.04</v>
      </c>
      <c r="S2975" t="str">
        <f>IF(sensor_data[[#This Row],[Filled Energy Consumption]]&gt;AVERAGE(sensor_data[Filled Energy Consumption]), "High", "Low")</f>
        <v>Low</v>
      </c>
      <c r="T2975" t="s">
        <v>138</v>
      </c>
      <c r="U2975" t="b">
        <v>1</v>
      </c>
      <c r="V2975">
        <v>17</v>
      </c>
      <c r="W2975">
        <v>1</v>
      </c>
      <c r="X2975" t="s">
        <v>14</v>
      </c>
    </row>
    <row r="2976" spans="1:24" x14ac:dyDescent="0.3">
      <c r="A2976" s="1">
        <v>45539.508900462963</v>
      </c>
      <c r="B2976" s="1" t="str">
        <f>TEXT(sensor_data[[#This Row],[Timestamp]], "MMMM")</f>
        <v>September</v>
      </c>
      <c r="C29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76" s="2">
        <f>MONTH(sensor_data[[#This Row],[Timestamp]])</f>
        <v>9</v>
      </c>
      <c r="E2976" s="2">
        <f>DAY(sensor_data[[#This Row],[Timestamp]])</f>
        <v>4</v>
      </c>
      <c r="F2976" t="s">
        <v>639</v>
      </c>
      <c r="H2976">
        <v>70.3</v>
      </c>
      <c r="I2976">
        <v>59.9</v>
      </c>
      <c r="J2976" t="b">
        <v>0</v>
      </c>
      <c r="K2976">
        <v>1</v>
      </c>
      <c r="L2976" t="str">
        <f>IF(sensor_data[[#This Row],[HVAC Setting]]&lt;=2, "Low", IF(sensor_data[[#This Row],[HVAC Setting]]=3, "Normal", "High"))</f>
        <v>Low</v>
      </c>
      <c r="M2976">
        <v>5</v>
      </c>
      <c r="N2976">
        <v>5</v>
      </c>
      <c r="O2976">
        <f>(sensor_data[[#This Row],[Energy Consumption]]-AVERAGE(sensor_data[Energy Consumption]))/_xlfn.STDEV.P(sensor_data[Energy Consumption])</f>
        <v>-0.19072140568551499</v>
      </c>
      <c r="P2976" t="str">
        <f>IF(ABS(sensor_data[[#This Row],[z_zcore]])&gt;3, "Outlier", "Normal")</f>
        <v>Normal</v>
      </c>
      <c r="Q2976">
        <f>AVERAGEIF(sensor_data[Unit ID], sensor_data[[#This Row],[Unit ID]], sensor_data[EC])</f>
        <v>18.683</v>
      </c>
      <c r="R2976">
        <f>IF(ISBLANK(sensor_data[[#This Row],[EC]]), sensor_data[[#This Row],[average]], sensor_data[[#This Row],[EC]])</f>
        <v>5</v>
      </c>
      <c r="S2976" t="str">
        <f>IF(sensor_data[[#This Row],[Filled Energy Consumption]]&gt;AVERAGE(sensor_data[Filled Energy Consumption]), "High", "Low")</f>
        <v>Low</v>
      </c>
      <c r="T2976" t="s">
        <v>223</v>
      </c>
      <c r="U2976" t="b">
        <v>0</v>
      </c>
      <c r="V2976">
        <v>14</v>
      </c>
      <c r="W2976">
        <v>0</v>
      </c>
      <c r="X2976" t="s">
        <v>14</v>
      </c>
    </row>
    <row r="2977" spans="1:24" x14ac:dyDescent="0.3">
      <c r="A2977" s="1">
        <v>45562.72111111111</v>
      </c>
      <c r="B2977" s="1" t="str">
        <f>TEXT(sensor_data[[#This Row],[Timestamp]], "MMMM")</f>
        <v>September</v>
      </c>
      <c r="C29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77" s="2">
        <f>MONTH(sensor_data[[#This Row],[Timestamp]])</f>
        <v>9</v>
      </c>
      <c r="E2977" s="2">
        <f>DAY(sensor_data[[#This Row],[Timestamp]])</f>
        <v>27</v>
      </c>
      <c r="F2977" t="s">
        <v>639</v>
      </c>
      <c r="H2977">
        <v>77.900000000000006</v>
      </c>
      <c r="I2977">
        <v>40.5</v>
      </c>
      <c r="J2977" t="b">
        <v>0</v>
      </c>
      <c r="K2977">
        <v>2</v>
      </c>
      <c r="L2977" t="str">
        <f>IF(sensor_data[[#This Row],[HVAC Setting]]&lt;=2, "Low", IF(sensor_data[[#This Row],[HVAC Setting]]=3, "Normal", "High"))</f>
        <v>Low</v>
      </c>
      <c r="M2977">
        <v>11</v>
      </c>
      <c r="N2977">
        <v>11</v>
      </c>
      <c r="O2977">
        <f>(sensor_data[[#This Row],[Energy Consumption]]-AVERAGE(sensor_data[Energy Consumption]))/_xlfn.STDEV.P(sensor_data[Energy Consumption])</f>
        <v>-0.12095149760471202</v>
      </c>
      <c r="P2977" t="str">
        <f>IF(ABS(sensor_data[[#This Row],[z_zcore]])&gt;3, "Outlier", "Normal")</f>
        <v>Normal</v>
      </c>
      <c r="Q2977">
        <f>AVERAGEIF(sensor_data[Unit ID], sensor_data[[#This Row],[Unit ID]], sensor_data[EC])</f>
        <v>18.683</v>
      </c>
      <c r="R2977">
        <f>IF(ISBLANK(sensor_data[[#This Row],[EC]]), sensor_data[[#This Row],[average]], sensor_data[[#This Row],[EC]])</f>
        <v>11</v>
      </c>
      <c r="S2977" t="str">
        <f>IF(sensor_data[[#This Row],[Filled Energy Consumption]]&gt;AVERAGE(sensor_data[Filled Energy Consumption]), "High", "Low")</f>
        <v>Low</v>
      </c>
      <c r="T2977" t="s">
        <v>260</v>
      </c>
      <c r="U2977" t="b">
        <v>0</v>
      </c>
      <c r="V2977">
        <v>18</v>
      </c>
      <c r="W2977">
        <v>0</v>
      </c>
      <c r="X2977" t="s">
        <v>14</v>
      </c>
    </row>
    <row r="2978" spans="1:24" x14ac:dyDescent="0.3">
      <c r="A2978" s="1">
        <v>45485.020474537036</v>
      </c>
      <c r="B2978" s="1" t="str">
        <f>TEXT(sensor_data[[#This Row],[Timestamp]], "MMMM")</f>
        <v>July</v>
      </c>
      <c r="C29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78" s="2">
        <f>MONTH(sensor_data[[#This Row],[Timestamp]])</f>
        <v>7</v>
      </c>
      <c r="E2978" s="2">
        <f>DAY(sensor_data[[#This Row],[Timestamp]])</f>
        <v>12</v>
      </c>
      <c r="F2978" t="s">
        <v>639</v>
      </c>
      <c r="H2978">
        <v>91.4</v>
      </c>
      <c r="I2978">
        <v>64.3</v>
      </c>
      <c r="J2978" t="b">
        <v>0</v>
      </c>
      <c r="K2978">
        <v>1</v>
      </c>
      <c r="L2978" t="str">
        <f>IF(sensor_data[[#This Row],[HVAC Setting]]&lt;=2, "Low", IF(sensor_data[[#This Row],[HVAC Setting]]=3, "Normal", "High"))</f>
        <v>Low</v>
      </c>
      <c r="M2978">
        <v>7</v>
      </c>
      <c r="N2978">
        <v>7</v>
      </c>
      <c r="O2978">
        <f>(sensor_data[[#This Row],[Energy Consumption]]-AVERAGE(sensor_data[Energy Consumption]))/_xlfn.STDEV.P(sensor_data[Energy Consumption])</f>
        <v>-0.16746476965858065</v>
      </c>
      <c r="P2978" t="str">
        <f>IF(ABS(sensor_data[[#This Row],[z_zcore]])&gt;3, "Outlier", "Normal")</f>
        <v>Normal</v>
      </c>
      <c r="Q2978">
        <f>AVERAGEIF(sensor_data[Unit ID], sensor_data[[#This Row],[Unit ID]], sensor_data[EC])</f>
        <v>18.683</v>
      </c>
      <c r="R2978">
        <f>IF(ISBLANK(sensor_data[[#This Row],[EC]]), sensor_data[[#This Row],[average]], sensor_data[[#This Row],[EC]])</f>
        <v>7</v>
      </c>
      <c r="S2978" t="str">
        <f>IF(sensor_data[[#This Row],[Filled Energy Consumption]]&gt;AVERAGE(sensor_data[Filled Energy Consumption]), "High", "Low")</f>
        <v>Low</v>
      </c>
      <c r="T2978" t="s">
        <v>41</v>
      </c>
      <c r="U2978" t="b">
        <v>0</v>
      </c>
      <c r="V2978">
        <v>2</v>
      </c>
      <c r="W2978">
        <v>0</v>
      </c>
      <c r="X2978" t="s">
        <v>14</v>
      </c>
    </row>
    <row r="2979" spans="1:24" x14ac:dyDescent="0.3">
      <c r="A2979" s="1">
        <v>45444.793194444443</v>
      </c>
      <c r="B2979" s="1" t="str">
        <f>TEXT(sensor_data[[#This Row],[Timestamp]], "MMMM")</f>
        <v>June</v>
      </c>
      <c r="C29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79" s="2">
        <f>MONTH(sensor_data[[#This Row],[Timestamp]])</f>
        <v>6</v>
      </c>
      <c r="E2979" s="2">
        <f>DAY(sensor_data[[#This Row],[Timestamp]])</f>
        <v>1</v>
      </c>
      <c r="F2979" t="s">
        <v>639</v>
      </c>
      <c r="H2979">
        <v>91.3</v>
      </c>
      <c r="I2979">
        <v>57.3</v>
      </c>
      <c r="J2979" t="b">
        <v>1</v>
      </c>
      <c r="K2979">
        <v>5</v>
      </c>
      <c r="L2979" t="str">
        <f>IF(sensor_data[[#This Row],[HVAC Setting]]&lt;=2, "Low", IF(sensor_data[[#This Row],[HVAC Setting]]=3, "Normal", "High"))</f>
        <v>High</v>
      </c>
      <c r="M2979">
        <v>34.909999999999997</v>
      </c>
      <c r="N2979">
        <v>34.909999999999997</v>
      </c>
      <c r="O2979">
        <f>(sensor_data[[#This Row],[Energy Consumption]]-AVERAGE(sensor_data[Energy Consumption]))/_xlfn.STDEV.P(sensor_data[Energy Consumption])</f>
        <v>0.15708158609728776</v>
      </c>
      <c r="P2979" t="str">
        <f>IF(ABS(sensor_data[[#This Row],[z_zcore]])&gt;3, "Outlier", "Normal")</f>
        <v>Normal</v>
      </c>
      <c r="Q2979">
        <f>AVERAGEIF(sensor_data[Unit ID], sensor_data[[#This Row],[Unit ID]], sensor_data[EC])</f>
        <v>18.683</v>
      </c>
      <c r="R2979">
        <f>IF(ISBLANK(sensor_data[[#This Row],[EC]]), sensor_data[[#This Row],[average]], sensor_data[[#This Row],[EC]])</f>
        <v>34.909999999999997</v>
      </c>
      <c r="S2979" t="str">
        <f>IF(sensor_data[[#This Row],[Filled Energy Consumption]]&gt;AVERAGE(sensor_data[Filled Energy Consumption]), "High", "Low")</f>
        <v>High</v>
      </c>
      <c r="T2979" t="s">
        <v>339</v>
      </c>
      <c r="U2979" t="b">
        <v>1</v>
      </c>
      <c r="V2979">
        <v>23</v>
      </c>
      <c r="W2979">
        <v>1</v>
      </c>
      <c r="X2979" t="s">
        <v>19</v>
      </c>
    </row>
    <row r="2980" spans="1:24" x14ac:dyDescent="0.3">
      <c r="A2980" s="1">
        <v>45637.394733796296</v>
      </c>
      <c r="B2980" s="1" t="str">
        <f>TEXT(sensor_data[[#This Row],[Timestamp]], "MMMM")</f>
        <v>December</v>
      </c>
      <c r="C29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80" s="2">
        <f>MONTH(sensor_data[[#This Row],[Timestamp]])</f>
        <v>12</v>
      </c>
      <c r="E2980" s="2">
        <f>DAY(sensor_data[[#This Row],[Timestamp]])</f>
        <v>11</v>
      </c>
      <c r="F2980" t="s">
        <v>639</v>
      </c>
      <c r="H2980">
        <v>44</v>
      </c>
      <c r="I2980">
        <v>36.700000000000003</v>
      </c>
      <c r="J2980" t="b">
        <v>1</v>
      </c>
      <c r="K2980">
        <v>5</v>
      </c>
      <c r="L2980" t="str">
        <f>IF(sensor_data[[#This Row],[HVAC Setting]]&lt;=2, "Low", IF(sensor_data[[#This Row],[HVAC Setting]]=3, "Normal", "High"))</f>
        <v>High</v>
      </c>
      <c r="M2980">
        <v>28.82</v>
      </c>
      <c r="N2980">
        <v>28.82</v>
      </c>
      <c r="O2980">
        <f>(sensor_data[[#This Row],[Energy Consumption]]-AVERAGE(sensor_data[Energy Consumption]))/_xlfn.STDEV.P(sensor_data[Energy Consumption])</f>
        <v>8.6265129395272797E-2</v>
      </c>
      <c r="P2980" t="str">
        <f>IF(ABS(sensor_data[[#This Row],[z_zcore]])&gt;3, "Outlier", "Normal")</f>
        <v>Normal</v>
      </c>
      <c r="Q2980">
        <f>AVERAGEIF(sensor_data[Unit ID], sensor_data[[#This Row],[Unit ID]], sensor_data[EC])</f>
        <v>18.683</v>
      </c>
      <c r="R2980">
        <f>IF(ISBLANK(sensor_data[[#This Row],[EC]]), sensor_data[[#This Row],[average]], sensor_data[[#This Row],[EC]])</f>
        <v>28.82</v>
      </c>
      <c r="S2980" t="str">
        <f>IF(sensor_data[[#This Row],[Filled Energy Consumption]]&gt;AVERAGE(sensor_data[Filled Energy Consumption]), "High", "Low")</f>
        <v>High</v>
      </c>
      <c r="T2980" t="s">
        <v>107</v>
      </c>
      <c r="U2980" t="b">
        <v>1</v>
      </c>
      <c r="V2980">
        <v>23</v>
      </c>
      <c r="W2980">
        <v>1</v>
      </c>
      <c r="X2980" t="s">
        <v>14</v>
      </c>
    </row>
    <row r="2981" spans="1:24" x14ac:dyDescent="0.3">
      <c r="A2981" s="1">
        <v>45637.804930555554</v>
      </c>
      <c r="B2981" s="1" t="str">
        <f>TEXT(sensor_data[[#This Row],[Timestamp]], "MMMM")</f>
        <v>December</v>
      </c>
      <c r="C29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81" s="2">
        <f>MONTH(sensor_data[[#This Row],[Timestamp]])</f>
        <v>12</v>
      </c>
      <c r="E2981" s="2">
        <f>DAY(sensor_data[[#This Row],[Timestamp]])</f>
        <v>11</v>
      </c>
      <c r="F2981" t="s">
        <v>639</v>
      </c>
      <c r="H2981">
        <v>53.3</v>
      </c>
      <c r="I2981">
        <v>33.1</v>
      </c>
      <c r="J2981" t="b">
        <v>1</v>
      </c>
      <c r="K2981">
        <v>5</v>
      </c>
      <c r="L2981" t="str">
        <f>IF(sensor_data[[#This Row],[HVAC Setting]]&lt;=2, "Low", IF(sensor_data[[#This Row],[HVAC Setting]]=3, "Normal", "High"))</f>
        <v>High</v>
      </c>
      <c r="M2981">
        <v>28.89</v>
      </c>
      <c r="N2981">
        <v>28.89</v>
      </c>
      <c r="O2981">
        <f>(sensor_data[[#This Row],[Energy Consumption]]-AVERAGE(sensor_data[Energy Consumption]))/_xlfn.STDEV.P(sensor_data[Energy Consumption])</f>
        <v>8.7079111656215499E-2</v>
      </c>
      <c r="P2981" t="str">
        <f>IF(ABS(sensor_data[[#This Row],[z_zcore]])&gt;3, "Outlier", "Normal")</f>
        <v>Normal</v>
      </c>
      <c r="Q2981">
        <f>AVERAGEIF(sensor_data[Unit ID], sensor_data[[#This Row],[Unit ID]], sensor_data[EC])</f>
        <v>18.683</v>
      </c>
      <c r="R2981">
        <f>IF(ISBLANK(sensor_data[[#This Row],[EC]]), sensor_data[[#This Row],[average]], sensor_data[[#This Row],[EC]])</f>
        <v>28.89</v>
      </c>
      <c r="S2981" t="str">
        <f>IF(sensor_data[[#This Row],[Filled Energy Consumption]]&gt;AVERAGE(sensor_data[Filled Energy Consumption]), "High", "Low")</f>
        <v>High</v>
      </c>
      <c r="T2981" t="s">
        <v>504</v>
      </c>
      <c r="U2981" t="b">
        <v>1</v>
      </c>
      <c r="V2981">
        <v>22</v>
      </c>
      <c r="W2981">
        <v>1</v>
      </c>
      <c r="X2981" t="s">
        <v>17</v>
      </c>
    </row>
    <row r="2982" spans="1:24" x14ac:dyDescent="0.3">
      <c r="A2982" s="1">
        <v>45536.896678240744</v>
      </c>
      <c r="B2982" s="1" t="str">
        <f>TEXT(sensor_data[[#This Row],[Timestamp]], "MMMM")</f>
        <v>September</v>
      </c>
      <c r="C29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82" s="2">
        <f>MONTH(sensor_data[[#This Row],[Timestamp]])</f>
        <v>9</v>
      </c>
      <c r="E2982" s="2">
        <f>DAY(sensor_data[[#This Row],[Timestamp]])</f>
        <v>1</v>
      </c>
      <c r="F2982" t="s">
        <v>640</v>
      </c>
      <c r="H2982">
        <v>75.3</v>
      </c>
      <c r="I2982">
        <v>34.1</v>
      </c>
      <c r="J2982" t="b">
        <v>1</v>
      </c>
      <c r="K2982">
        <v>4.5</v>
      </c>
      <c r="L2982" t="str">
        <f>IF(sensor_data[[#This Row],[HVAC Setting]]&lt;=2, "Low", IF(sensor_data[[#This Row],[HVAC Setting]]=3, "Normal", "High"))</f>
        <v>High</v>
      </c>
      <c r="M2982">
        <v>25.04</v>
      </c>
      <c r="N2982">
        <v>25.04</v>
      </c>
      <c r="O2982">
        <f>(sensor_data[[#This Row],[Energy Consumption]]-AVERAGE(sensor_data[Energy Consumption]))/_xlfn.STDEV.P(sensor_data[Energy Consumption])</f>
        <v>4.231008730436691E-2</v>
      </c>
      <c r="P2982" t="str">
        <f>IF(ABS(sensor_data[[#This Row],[z_zcore]])&gt;3, "Outlier", "Normal")</f>
        <v>Normal</v>
      </c>
      <c r="Q2982">
        <f>AVERAGEIF(sensor_data[Unit ID], sensor_data[[#This Row],[Unit ID]], sensor_data[EC])</f>
        <v>21.55764705882353</v>
      </c>
      <c r="R2982">
        <f>IF(ISBLANK(sensor_data[[#This Row],[EC]]), sensor_data[[#This Row],[average]], sensor_data[[#This Row],[EC]])</f>
        <v>25.04</v>
      </c>
      <c r="S2982" t="str">
        <f>IF(sensor_data[[#This Row],[Filled Energy Consumption]]&gt;AVERAGE(sensor_data[Filled Energy Consumption]), "High", "Low")</f>
        <v>High</v>
      </c>
      <c r="T2982" t="s">
        <v>352</v>
      </c>
      <c r="U2982" t="b">
        <v>1</v>
      </c>
      <c r="V2982">
        <v>6</v>
      </c>
      <c r="W2982">
        <v>1</v>
      </c>
      <c r="X2982" t="s">
        <v>19</v>
      </c>
    </row>
    <row r="2983" spans="1:24" x14ac:dyDescent="0.3">
      <c r="A2983" s="1">
        <v>45389.541168981479</v>
      </c>
      <c r="B2983" s="1" t="str">
        <f>TEXT(sensor_data[[#This Row],[Timestamp]], "MMMM")</f>
        <v>April</v>
      </c>
      <c r="C29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2983" s="2">
        <f>MONTH(sensor_data[[#This Row],[Timestamp]])</f>
        <v>4</v>
      </c>
      <c r="E2983" s="2">
        <f>DAY(sensor_data[[#This Row],[Timestamp]])</f>
        <v>7</v>
      </c>
      <c r="F2983" t="s">
        <v>640</v>
      </c>
      <c r="H2983">
        <v>73.5</v>
      </c>
      <c r="I2983">
        <v>57.6</v>
      </c>
      <c r="J2983" t="b">
        <v>1</v>
      </c>
      <c r="K2983">
        <v>3.5</v>
      </c>
      <c r="L2983" t="str">
        <f>IF(sensor_data[[#This Row],[HVAC Setting]]&lt;=2, "Low", IF(sensor_data[[#This Row],[HVAC Setting]]=3, "Normal", "High"))</f>
        <v>High</v>
      </c>
      <c r="M2983">
        <v>21.35</v>
      </c>
      <c r="N2983">
        <v>21.35</v>
      </c>
      <c r="O2983">
        <f>(sensor_data[[#This Row],[Energy Consumption]]-AVERAGE(sensor_data[Energy Consumption]))/_xlfn.STDEV.P(sensor_data[Energy Consumption])</f>
        <v>-5.9840616532688554E-4</v>
      </c>
      <c r="P2983" t="str">
        <f>IF(ABS(sensor_data[[#This Row],[z_zcore]])&gt;3, "Outlier", "Normal")</f>
        <v>Normal</v>
      </c>
      <c r="Q2983">
        <f>AVERAGEIF(sensor_data[Unit ID], sensor_data[[#This Row],[Unit ID]], sensor_data[EC])</f>
        <v>21.55764705882353</v>
      </c>
      <c r="R2983">
        <f>IF(ISBLANK(sensor_data[[#This Row],[EC]]), sensor_data[[#This Row],[average]], sensor_data[[#This Row],[EC]])</f>
        <v>21.35</v>
      </c>
      <c r="S2983" t="str">
        <f>IF(sensor_data[[#This Row],[Filled Energy Consumption]]&gt;AVERAGE(sensor_data[Filled Energy Consumption]), "High", "Low")</f>
        <v>High</v>
      </c>
      <c r="T2983" t="s">
        <v>148</v>
      </c>
      <c r="U2983" t="b">
        <v>1</v>
      </c>
      <c r="V2983">
        <v>21</v>
      </c>
      <c r="W2983">
        <v>1</v>
      </c>
      <c r="X2983" t="s">
        <v>14</v>
      </c>
    </row>
    <row r="2984" spans="1:24" x14ac:dyDescent="0.3">
      <c r="A2984" s="1">
        <v>45372.490046296298</v>
      </c>
      <c r="B2984" s="1" t="str">
        <f>TEXT(sensor_data[[#This Row],[Timestamp]], "MMMM")</f>
        <v>March</v>
      </c>
      <c r="C29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84" s="2">
        <f>MONTH(sensor_data[[#This Row],[Timestamp]])</f>
        <v>3</v>
      </c>
      <c r="E2984" s="2">
        <f>DAY(sensor_data[[#This Row],[Timestamp]])</f>
        <v>21</v>
      </c>
      <c r="F2984" t="s">
        <v>640</v>
      </c>
      <c r="H2984">
        <v>76.3</v>
      </c>
      <c r="I2984">
        <v>34.700000000000003</v>
      </c>
      <c r="J2984" t="b">
        <v>0</v>
      </c>
      <c r="K2984">
        <v>2</v>
      </c>
      <c r="L2984" t="str">
        <f>IF(sensor_data[[#This Row],[HVAC Setting]]&lt;=2, "Low", IF(sensor_data[[#This Row],[HVAC Setting]]=3, "Normal", "High"))</f>
        <v>Low</v>
      </c>
      <c r="O2984">
        <f>(sensor_data[[#This Row],[Energy Consumption]]-AVERAGE(sensor_data[Energy Consumption]))/_xlfn.STDEV.P(sensor_data[Energy Consumption])</f>
        <v>-0.24886299575285079</v>
      </c>
      <c r="P2984" t="str">
        <f>IF(ABS(sensor_data[[#This Row],[z_zcore]])&gt;3, "Outlier", "Normal")</f>
        <v>Normal</v>
      </c>
      <c r="Q2984">
        <f>AVERAGEIF(sensor_data[Unit ID], sensor_data[[#This Row],[Unit ID]], sensor_data[EC])</f>
        <v>21.55764705882353</v>
      </c>
      <c r="R2984">
        <f>IF(ISBLANK(sensor_data[[#This Row],[EC]]), sensor_data[[#This Row],[average]], sensor_data[[#This Row],[EC]])</f>
        <v>21.55764705882353</v>
      </c>
      <c r="S2984" t="str">
        <f>IF(sensor_data[[#This Row],[Filled Energy Consumption]]&gt;AVERAGE(sensor_data[Filled Energy Consumption]), "High", "Low")</f>
        <v>High</v>
      </c>
      <c r="T2984" t="s">
        <v>59</v>
      </c>
      <c r="U2984" t="b">
        <v>0</v>
      </c>
      <c r="V2984">
        <v>13</v>
      </c>
      <c r="W2984">
        <v>1</v>
      </c>
      <c r="X2984" t="s">
        <v>14</v>
      </c>
    </row>
    <row r="2985" spans="1:24" x14ac:dyDescent="0.3">
      <c r="A2985" s="1">
        <v>45607.856759259259</v>
      </c>
      <c r="B2985" s="1" t="str">
        <f>TEXT(sensor_data[[#This Row],[Timestamp]], "MMMM")</f>
        <v>November</v>
      </c>
      <c r="C29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85" s="2">
        <f>MONTH(sensor_data[[#This Row],[Timestamp]])</f>
        <v>11</v>
      </c>
      <c r="E2985" s="2">
        <f>DAY(sensor_data[[#This Row],[Timestamp]])</f>
        <v>11</v>
      </c>
      <c r="F2985" t="s">
        <v>640</v>
      </c>
      <c r="H2985">
        <v>75</v>
      </c>
      <c r="I2985">
        <v>49.6</v>
      </c>
      <c r="J2985" t="b">
        <v>1</v>
      </c>
      <c r="K2985">
        <v>5</v>
      </c>
      <c r="L2985" t="str">
        <f>IF(sensor_data[[#This Row],[HVAC Setting]]&lt;=2, "Low", IF(sensor_data[[#This Row],[HVAC Setting]]=3, "Normal", "High"))</f>
        <v>High</v>
      </c>
      <c r="M2985">
        <v>31.6</v>
      </c>
      <c r="N2985">
        <v>31.6</v>
      </c>
      <c r="O2985">
        <f>(sensor_data[[#This Row],[Energy Consumption]]-AVERAGE(sensor_data[Energy Consumption]))/_xlfn.STDEV.P(sensor_data[Energy Consumption])</f>
        <v>0.11859185347271151</v>
      </c>
      <c r="P2985" t="str">
        <f>IF(ABS(sensor_data[[#This Row],[z_zcore]])&gt;3, "Outlier", "Normal")</f>
        <v>Normal</v>
      </c>
      <c r="Q2985">
        <f>AVERAGEIF(sensor_data[Unit ID], sensor_data[[#This Row],[Unit ID]], sensor_data[EC])</f>
        <v>21.55764705882353</v>
      </c>
      <c r="R2985">
        <f>IF(ISBLANK(sensor_data[[#This Row],[EC]]), sensor_data[[#This Row],[average]], sensor_data[[#This Row],[EC]])</f>
        <v>31.6</v>
      </c>
      <c r="S2985" t="str">
        <f>IF(sensor_data[[#This Row],[Filled Energy Consumption]]&gt;AVERAGE(sensor_data[Filled Energy Consumption]), "High", "Low")</f>
        <v>High</v>
      </c>
      <c r="T2985" t="s">
        <v>358</v>
      </c>
      <c r="U2985" t="b">
        <v>1</v>
      </c>
      <c r="V2985">
        <v>6</v>
      </c>
      <c r="W2985">
        <v>0</v>
      </c>
      <c r="X2985" t="s">
        <v>17</v>
      </c>
    </row>
    <row r="2986" spans="1:24" x14ac:dyDescent="0.3">
      <c r="A2986" s="1">
        <v>45640.104016203702</v>
      </c>
      <c r="B2986" s="1" t="str">
        <f>TEXT(sensor_data[[#This Row],[Timestamp]], "MMMM")</f>
        <v>December</v>
      </c>
      <c r="C29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86" s="2">
        <f>MONTH(sensor_data[[#This Row],[Timestamp]])</f>
        <v>12</v>
      </c>
      <c r="E2986" s="2">
        <f>DAY(sensor_data[[#This Row],[Timestamp]])</f>
        <v>14</v>
      </c>
      <c r="F2986" t="s">
        <v>640</v>
      </c>
      <c r="H2986">
        <v>53.6</v>
      </c>
      <c r="I2986">
        <v>29.2</v>
      </c>
      <c r="J2986" t="b">
        <v>1</v>
      </c>
      <c r="K2986">
        <v>4.5</v>
      </c>
      <c r="L2986" t="str">
        <f>IF(sensor_data[[#This Row],[HVAC Setting]]&lt;=2, "Low", IF(sensor_data[[#This Row],[HVAC Setting]]=3, "Normal", "High"))</f>
        <v>High</v>
      </c>
      <c r="O2986">
        <f>(sensor_data[[#This Row],[Energy Consumption]]-AVERAGE(sensor_data[Energy Consumption]))/_xlfn.STDEV.P(sensor_data[Energy Consumption])</f>
        <v>-0.24886299575285079</v>
      </c>
      <c r="P2986" t="str">
        <f>IF(ABS(sensor_data[[#This Row],[z_zcore]])&gt;3, "Outlier", "Normal")</f>
        <v>Normal</v>
      </c>
      <c r="Q2986">
        <f>AVERAGEIF(sensor_data[Unit ID], sensor_data[[#This Row],[Unit ID]], sensor_data[EC])</f>
        <v>21.55764705882353</v>
      </c>
      <c r="R2986">
        <f>IF(ISBLANK(sensor_data[[#This Row],[EC]]), sensor_data[[#This Row],[average]], sensor_data[[#This Row],[EC]])</f>
        <v>21.55764705882353</v>
      </c>
      <c r="S2986" t="str">
        <f>IF(sensor_data[[#This Row],[Filled Energy Consumption]]&gt;AVERAGE(sensor_data[Filled Energy Consumption]), "High", "Low")</f>
        <v>High</v>
      </c>
      <c r="T2986" t="s">
        <v>470</v>
      </c>
      <c r="U2986" t="b">
        <v>1</v>
      </c>
      <c r="V2986">
        <v>17</v>
      </c>
      <c r="W2986">
        <v>1</v>
      </c>
      <c r="X2986" t="s">
        <v>17</v>
      </c>
    </row>
    <row r="2987" spans="1:24" x14ac:dyDescent="0.3">
      <c r="A2987" s="1">
        <v>45475.84003472222</v>
      </c>
      <c r="B2987" s="1" t="str">
        <f>TEXT(sensor_data[[#This Row],[Timestamp]], "MMMM")</f>
        <v>July</v>
      </c>
      <c r="C29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87" s="2">
        <f>MONTH(sensor_data[[#This Row],[Timestamp]])</f>
        <v>7</v>
      </c>
      <c r="E2987" s="2">
        <f>DAY(sensor_data[[#This Row],[Timestamp]])</f>
        <v>2</v>
      </c>
      <c r="F2987" t="s">
        <v>640</v>
      </c>
      <c r="H2987">
        <v>97.1</v>
      </c>
      <c r="I2987">
        <v>60.7</v>
      </c>
      <c r="J2987" t="b">
        <v>1</v>
      </c>
      <c r="K2987">
        <v>4</v>
      </c>
      <c r="L2987" t="str">
        <f>IF(sensor_data[[#This Row],[HVAC Setting]]&lt;=2, "Low", IF(sensor_data[[#This Row],[HVAC Setting]]=3, "Normal", "High"))</f>
        <v>High</v>
      </c>
      <c r="M2987">
        <v>27.09</v>
      </c>
      <c r="N2987">
        <v>27.09</v>
      </c>
      <c r="O2987">
        <f>(sensor_data[[#This Row],[Energy Consumption]]-AVERAGE(sensor_data[Energy Consumption]))/_xlfn.STDEV.P(sensor_data[Energy Consumption])</f>
        <v>6.6148139231974601E-2</v>
      </c>
      <c r="P2987" t="str">
        <f>IF(ABS(sensor_data[[#This Row],[z_zcore]])&gt;3, "Outlier", "Normal")</f>
        <v>Normal</v>
      </c>
      <c r="Q2987">
        <f>AVERAGEIF(sensor_data[Unit ID], sensor_data[[#This Row],[Unit ID]], sensor_data[EC])</f>
        <v>21.55764705882353</v>
      </c>
      <c r="R2987">
        <f>IF(ISBLANK(sensor_data[[#This Row],[EC]]), sensor_data[[#This Row],[average]], sensor_data[[#This Row],[EC]])</f>
        <v>27.09</v>
      </c>
      <c r="S2987" t="str">
        <f>IF(sensor_data[[#This Row],[Filled Energy Consumption]]&gt;AVERAGE(sensor_data[Filled Energy Consumption]), "High", "Low")</f>
        <v>High</v>
      </c>
      <c r="T2987" t="s">
        <v>289</v>
      </c>
      <c r="U2987" t="b">
        <v>1</v>
      </c>
      <c r="V2987">
        <v>22</v>
      </c>
      <c r="W2987">
        <v>1</v>
      </c>
      <c r="X2987" t="s">
        <v>19</v>
      </c>
    </row>
    <row r="2988" spans="1:24" x14ac:dyDescent="0.3">
      <c r="A2988" s="1">
        <v>45475.942499999997</v>
      </c>
      <c r="B2988" s="1" t="str">
        <f>TEXT(sensor_data[[#This Row],[Timestamp]], "MMMM")</f>
        <v>July</v>
      </c>
      <c r="C29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88" s="2">
        <f>MONTH(sensor_data[[#This Row],[Timestamp]])</f>
        <v>7</v>
      </c>
      <c r="E2988" s="2">
        <f>DAY(sensor_data[[#This Row],[Timestamp]])</f>
        <v>2</v>
      </c>
      <c r="F2988" t="s">
        <v>640</v>
      </c>
      <c r="H2988">
        <v>82.1</v>
      </c>
      <c r="I2988">
        <v>43.2</v>
      </c>
      <c r="J2988" t="b">
        <v>0</v>
      </c>
      <c r="K2988">
        <v>2</v>
      </c>
      <c r="L2988" t="str">
        <f>IF(sensor_data[[#This Row],[HVAC Setting]]&lt;=2, "Low", IF(sensor_data[[#This Row],[HVAC Setting]]=3, "Normal", "High"))</f>
        <v>Low</v>
      </c>
      <c r="M2988">
        <v>10</v>
      </c>
      <c r="N2988">
        <v>10</v>
      </c>
      <c r="O2988">
        <f>(sensor_data[[#This Row],[Energy Consumption]]-AVERAGE(sensor_data[Energy Consumption]))/_xlfn.STDEV.P(sensor_data[Energy Consumption])</f>
        <v>-0.13257981561817916</v>
      </c>
      <c r="P2988" t="str">
        <f>IF(ABS(sensor_data[[#This Row],[z_zcore]])&gt;3, "Outlier", "Normal")</f>
        <v>Normal</v>
      </c>
      <c r="Q2988">
        <f>AVERAGEIF(sensor_data[Unit ID], sensor_data[[#This Row],[Unit ID]], sensor_data[EC])</f>
        <v>21.55764705882353</v>
      </c>
      <c r="R2988">
        <f>IF(ISBLANK(sensor_data[[#This Row],[EC]]), sensor_data[[#This Row],[average]], sensor_data[[#This Row],[EC]])</f>
        <v>10</v>
      </c>
      <c r="S2988" t="str">
        <f>IF(sensor_data[[#This Row],[Filled Energy Consumption]]&gt;AVERAGE(sensor_data[Filled Energy Consumption]), "High", "Low")</f>
        <v>Low</v>
      </c>
      <c r="T2988" t="s">
        <v>303</v>
      </c>
      <c r="U2988" t="b">
        <v>0</v>
      </c>
      <c r="V2988">
        <v>15</v>
      </c>
      <c r="W2988">
        <v>1</v>
      </c>
      <c r="X2988" t="s">
        <v>17</v>
      </c>
    </row>
    <row r="2989" spans="1:24" x14ac:dyDescent="0.3">
      <c r="A2989" s="1">
        <v>45340.175439814811</v>
      </c>
      <c r="B2989" s="1" t="str">
        <f>TEXT(sensor_data[[#This Row],[Timestamp]], "MMMM")</f>
        <v>February</v>
      </c>
      <c r="C29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89" s="2">
        <f>MONTH(sensor_data[[#This Row],[Timestamp]])</f>
        <v>2</v>
      </c>
      <c r="E2989" s="2">
        <f>DAY(sensor_data[[#This Row],[Timestamp]])</f>
        <v>18</v>
      </c>
      <c r="F2989" t="s">
        <v>640</v>
      </c>
      <c r="H2989">
        <v>45.1</v>
      </c>
      <c r="I2989">
        <v>31.1</v>
      </c>
      <c r="J2989" t="b">
        <v>1</v>
      </c>
      <c r="K2989">
        <v>3.5</v>
      </c>
      <c r="L2989" t="str">
        <f>IF(sensor_data[[#This Row],[HVAC Setting]]&lt;=2, "Low", IF(sensor_data[[#This Row],[HVAC Setting]]=3, "Normal", "High"))</f>
        <v>High</v>
      </c>
      <c r="M2989">
        <v>22.48</v>
      </c>
      <c r="N2989">
        <v>22.48</v>
      </c>
      <c r="O2989">
        <f>(sensor_data[[#This Row],[Energy Consumption]]-AVERAGE(sensor_data[Energy Consumption]))/_xlfn.STDEV.P(sensor_data[Energy Consumption])</f>
        <v>1.2541593189890994E-2</v>
      </c>
      <c r="P2989" t="str">
        <f>IF(ABS(sensor_data[[#This Row],[z_zcore]])&gt;3, "Outlier", "Normal")</f>
        <v>Normal</v>
      </c>
      <c r="Q2989">
        <f>AVERAGEIF(sensor_data[Unit ID], sensor_data[[#This Row],[Unit ID]], sensor_data[EC])</f>
        <v>21.55764705882353</v>
      </c>
      <c r="R2989">
        <f>IF(ISBLANK(sensor_data[[#This Row],[EC]]), sensor_data[[#This Row],[average]], sensor_data[[#This Row],[EC]])</f>
        <v>22.48</v>
      </c>
      <c r="S2989" t="str">
        <f>IF(sensor_data[[#This Row],[Filled Energy Consumption]]&gt;AVERAGE(sensor_data[Filled Energy Consumption]), "High", "Low")</f>
        <v>High</v>
      </c>
      <c r="T2989" t="s">
        <v>429</v>
      </c>
      <c r="U2989" t="b">
        <v>1</v>
      </c>
      <c r="V2989">
        <v>5</v>
      </c>
      <c r="W2989">
        <v>1</v>
      </c>
      <c r="X2989" t="s">
        <v>19</v>
      </c>
    </row>
    <row r="2990" spans="1:24" x14ac:dyDescent="0.3">
      <c r="A2990" s="1">
        <v>45327.196666666663</v>
      </c>
      <c r="B2990" s="1" t="str">
        <f>TEXT(sensor_data[[#This Row],[Timestamp]], "MMMM")</f>
        <v>February</v>
      </c>
      <c r="C29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90" s="2">
        <f>MONTH(sensor_data[[#This Row],[Timestamp]])</f>
        <v>2</v>
      </c>
      <c r="E2990" s="2">
        <f>DAY(sensor_data[[#This Row],[Timestamp]])</f>
        <v>5</v>
      </c>
      <c r="F2990" t="s">
        <v>640</v>
      </c>
      <c r="H2990">
        <v>52.4</v>
      </c>
      <c r="I2990">
        <v>38.6</v>
      </c>
      <c r="J2990" t="b">
        <v>1</v>
      </c>
      <c r="K2990">
        <v>2</v>
      </c>
      <c r="L2990" t="str">
        <f>IF(sensor_data[[#This Row],[HVAC Setting]]&lt;=2, "Low", IF(sensor_data[[#This Row],[HVAC Setting]]=3, "Normal", "High"))</f>
        <v>Low</v>
      </c>
      <c r="M2990">
        <v>12.4</v>
      </c>
      <c r="N2990">
        <v>12.4</v>
      </c>
      <c r="O2990">
        <f>(sensor_data[[#This Row],[Energy Consumption]]-AVERAGE(sensor_data[Energy Consumption]))/_xlfn.STDEV.P(sensor_data[Energy Consumption])</f>
        <v>-0.10467185238585798</v>
      </c>
      <c r="P2990" t="str">
        <f>IF(ABS(sensor_data[[#This Row],[z_zcore]])&gt;3, "Outlier", "Normal")</f>
        <v>Normal</v>
      </c>
      <c r="Q2990">
        <f>AVERAGEIF(sensor_data[Unit ID], sensor_data[[#This Row],[Unit ID]], sensor_data[EC])</f>
        <v>21.55764705882353</v>
      </c>
      <c r="R2990">
        <f>IF(ISBLANK(sensor_data[[#This Row],[EC]]), sensor_data[[#This Row],[average]], sensor_data[[#This Row],[EC]])</f>
        <v>12.4</v>
      </c>
      <c r="S2990" t="str">
        <f>IF(sensor_data[[#This Row],[Filled Energy Consumption]]&gt;AVERAGE(sensor_data[Filled Energy Consumption]), "High", "Low")</f>
        <v>Low</v>
      </c>
      <c r="T2990" t="s">
        <v>445</v>
      </c>
      <c r="U2990" t="b">
        <v>1</v>
      </c>
      <c r="V2990">
        <v>14</v>
      </c>
      <c r="W2990">
        <v>0</v>
      </c>
      <c r="X2990" t="s">
        <v>19</v>
      </c>
    </row>
    <row r="2991" spans="1:24" x14ac:dyDescent="0.3">
      <c r="A2991" s="1">
        <v>45454.956018518518</v>
      </c>
      <c r="B2991" s="1" t="str">
        <f>TEXT(sensor_data[[#This Row],[Timestamp]], "MMMM")</f>
        <v>June</v>
      </c>
      <c r="C29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91" s="2">
        <f>MONTH(sensor_data[[#This Row],[Timestamp]])</f>
        <v>6</v>
      </c>
      <c r="E2991" s="2">
        <f>DAY(sensor_data[[#This Row],[Timestamp]])</f>
        <v>11</v>
      </c>
      <c r="F2991" t="s">
        <v>640</v>
      </c>
      <c r="H2991">
        <v>96.8</v>
      </c>
      <c r="I2991">
        <v>64.599999999999994</v>
      </c>
      <c r="J2991" t="b">
        <v>0</v>
      </c>
      <c r="K2991">
        <v>3</v>
      </c>
      <c r="L2991" t="str">
        <f>IF(sensor_data[[#This Row],[HVAC Setting]]&lt;=2, "Low", IF(sensor_data[[#This Row],[HVAC Setting]]=3, "Normal", "High"))</f>
        <v>Normal</v>
      </c>
      <c r="M2991">
        <v>17</v>
      </c>
      <c r="N2991">
        <v>17</v>
      </c>
      <c r="O2991">
        <f>(sensor_data[[#This Row],[Energy Consumption]]-AVERAGE(sensor_data[Energy Consumption]))/_xlfn.STDEV.P(sensor_data[Energy Consumption])</f>
        <v>-5.1181589523909048E-2</v>
      </c>
      <c r="P2991" t="str">
        <f>IF(ABS(sensor_data[[#This Row],[z_zcore]])&gt;3, "Outlier", "Normal")</f>
        <v>Normal</v>
      </c>
      <c r="Q2991">
        <f>AVERAGEIF(sensor_data[Unit ID], sensor_data[[#This Row],[Unit ID]], sensor_data[EC])</f>
        <v>21.55764705882353</v>
      </c>
      <c r="R2991">
        <f>IF(ISBLANK(sensor_data[[#This Row],[EC]]), sensor_data[[#This Row],[average]], sensor_data[[#This Row],[EC]])</f>
        <v>17</v>
      </c>
      <c r="S2991" t="str">
        <f>IF(sensor_data[[#This Row],[Filled Energy Consumption]]&gt;AVERAGE(sensor_data[Filled Energy Consumption]), "High", "Low")</f>
        <v>Low</v>
      </c>
      <c r="T2991" t="s">
        <v>531</v>
      </c>
      <c r="U2991" t="b">
        <v>0</v>
      </c>
      <c r="V2991">
        <v>17</v>
      </c>
      <c r="W2991">
        <v>0</v>
      </c>
      <c r="X2991" t="s">
        <v>17</v>
      </c>
    </row>
    <row r="2992" spans="1:24" x14ac:dyDescent="0.3">
      <c r="A2992" s="1">
        <v>45532.484548611108</v>
      </c>
      <c r="B2992" s="1" t="str">
        <f>TEXT(sensor_data[[#This Row],[Timestamp]], "MMMM")</f>
        <v>August</v>
      </c>
      <c r="C29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92" s="2">
        <f>MONTH(sensor_data[[#This Row],[Timestamp]])</f>
        <v>8</v>
      </c>
      <c r="E2992" s="2">
        <f>DAY(sensor_data[[#This Row],[Timestamp]])</f>
        <v>28</v>
      </c>
      <c r="F2992" t="s">
        <v>640</v>
      </c>
      <c r="H2992">
        <v>81.099999999999994</v>
      </c>
      <c r="I2992">
        <v>59.3</v>
      </c>
      <c r="J2992" t="b">
        <v>0</v>
      </c>
      <c r="K2992">
        <v>2</v>
      </c>
      <c r="L2992" t="str">
        <f>IF(sensor_data[[#This Row],[HVAC Setting]]&lt;=2, "Low", IF(sensor_data[[#This Row],[HVAC Setting]]=3, "Normal", "High"))</f>
        <v>Low</v>
      </c>
      <c r="M2992">
        <v>10</v>
      </c>
      <c r="N2992">
        <v>10</v>
      </c>
      <c r="O2992">
        <f>(sensor_data[[#This Row],[Energy Consumption]]-AVERAGE(sensor_data[Energy Consumption]))/_xlfn.STDEV.P(sensor_data[Energy Consumption])</f>
        <v>-0.13257981561817916</v>
      </c>
      <c r="P2992" t="str">
        <f>IF(ABS(sensor_data[[#This Row],[z_zcore]])&gt;3, "Outlier", "Normal")</f>
        <v>Normal</v>
      </c>
      <c r="Q2992">
        <f>AVERAGEIF(sensor_data[Unit ID], sensor_data[[#This Row],[Unit ID]], sensor_data[EC])</f>
        <v>21.55764705882353</v>
      </c>
      <c r="R2992">
        <f>IF(ISBLANK(sensor_data[[#This Row],[EC]]), sensor_data[[#This Row],[average]], sensor_data[[#This Row],[EC]])</f>
        <v>10</v>
      </c>
      <c r="S2992" t="str">
        <f>IF(sensor_data[[#This Row],[Filled Energy Consumption]]&gt;AVERAGE(sensor_data[Filled Energy Consumption]), "High", "Low")</f>
        <v>Low</v>
      </c>
      <c r="T2992" t="s">
        <v>516</v>
      </c>
      <c r="U2992" t="b">
        <v>0</v>
      </c>
      <c r="V2992">
        <v>10</v>
      </c>
      <c r="W2992">
        <v>0</v>
      </c>
      <c r="X2992" t="s">
        <v>17</v>
      </c>
    </row>
    <row r="2993" spans="1:24" x14ac:dyDescent="0.3">
      <c r="A2993" s="1">
        <v>45558.909201388888</v>
      </c>
      <c r="B2993" s="1" t="str">
        <f>TEXT(sensor_data[[#This Row],[Timestamp]], "MMMM")</f>
        <v>September</v>
      </c>
      <c r="C29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93" s="2">
        <f>MONTH(sensor_data[[#This Row],[Timestamp]])</f>
        <v>9</v>
      </c>
      <c r="E2993" s="2">
        <f>DAY(sensor_data[[#This Row],[Timestamp]])</f>
        <v>23</v>
      </c>
      <c r="F2993" t="s">
        <v>640</v>
      </c>
      <c r="H2993">
        <v>69.3</v>
      </c>
      <c r="I2993">
        <v>55.2</v>
      </c>
      <c r="J2993" t="b">
        <v>0</v>
      </c>
      <c r="K2993">
        <v>2</v>
      </c>
      <c r="L2993" t="str">
        <f>IF(sensor_data[[#This Row],[HVAC Setting]]&lt;=2, "Low", IF(sensor_data[[#This Row],[HVAC Setting]]=3, "Normal", "High"))</f>
        <v>Low</v>
      </c>
      <c r="M2993">
        <v>11</v>
      </c>
      <c r="N2993">
        <v>11</v>
      </c>
      <c r="O2993">
        <f>(sensor_data[[#This Row],[Energy Consumption]]-AVERAGE(sensor_data[Energy Consumption]))/_xlfn.STDEV.P(sensor_data[Energy Consumption])</f>
        <v>-0.12095149760471202</v>
      </c>
      <c r="P2993" t="str">
        <f>IF(ABS(sensor_data[[#This Row],[z_zcore]])&gt;3, "Outlier", "Normal")</f>
        <v>Normal</v>
      </c>
      <c r="Q2993">
        <f>AVERAGEIF(sensor_data[Unit ID], sensor_data[[#This Row],[Unit ID]], sensor_data[EC])</f>
        <v>21.55764705882353</v>
      </c>
      <c r="R2993">
        <f>IF(ISBLANK(sensor_data[[#This Row],[EC]]), sensor_data[[#This Row],[average]], sensor_data[[#This Row],[EC]])</f>
        <v>11</v>
      </c>
      <c r="S2993" t="str">
        <f>IF(sensor_data[[#This Row],[Filled Energy Consumption]]&gt;AVERAGE(sensor_data[Filled Energy Consumption]), "High", "Low")</f>
        <v>Low</v>
      </c>
      <c r="T2993" t="s">
        <v>203</v>
      </c>
      <c r="U2993" t="b">
        <v>0</v>
      </c>
      <c r="V2993">
        <v>10</v>
      </c>
      <c r="W2993">
        <v>1</v>
      </c>
      <c r="X2993" t="s">
        <v>19</v>
      </c>
    </row>
    <row r="2994" spans="1:24" x14ac:dyDescent="0.3">
      <c r="A2994" s="1">
        <v>45403.310381944444</v>
      </c>
      <c r="B2994" s="1" t="str">
        <f>TEXT(sensor_data[[#This Row],[Timestamp]], "MMMM")</f>
        <v>April</v>
      </c>
      <c r="C29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94" s="2">
        <f>MONTH(sensor_data[[#This Row],[Timestamp]])</f>
        <v>4</v>
      </c>
      <c r="E2994" s="2">
        <f>DAY(sensor_data[[#This Row],[Timestamp]])</f>
        <v>21</v>
      </c>
      <c r="F2994" t="s">
        <v>640</v>
      </c>
      <c r="H2994">
        <v>64.3</v>
      </c>
      <c r="I2994">
        <v>54.9</v>
      </c>
      <c r="J2994" t="b">
        <v>1</v>
      </c>
      <c r="K2994">
        <v>4.5</v>
      </c>
      <c r="L2994" t="str">
        <f>IF(sensor_data[[#This Row],[HVAC Setting]]&lt;=2, "Low", IF(sensor_data[[#This Row],[HVAC Setting]]=3, "Normal", "High"))</f>
        <v>High</v>
      </c>
      <c r="M2994">
        <v>24.86</v>
      </c>
      <c r="N2994">
        <v>24.86</v>
      </c>
      <c r="O2994">
        <f>(sensor_data[[#This Row],[Energy Consumption]]-AVERAGE(sensor_data[Energy Consumption]))/_xlfn.STDEV.P(sensor_data[Energy Consumption])</f>
        <v>4.0216990061942827E-2</v>
      </c>
      <c r="P2994" t="str">
        <f>IF(ABS(sensor_data[[#This Row],[z_zcore]])&gt;3, "Outlier", "Normal")</f>
        <v>Normal</v>
      </c>
      <c r="Q2994">
        <f>AVERAGEIF(sensor_data[Unit ID], sensor_data[[#This Row],[Unit ID]], sensor_data[EC])</f>
        <v>21.55764705882353</v>
      </c>
      <c r="R2994">
        <f>IF(ISBLANK(sensor_data[[#This Row],[EC]]), sensor_data[[#This Row],[average]], sensor_data[[#This Row],[EC]])</f>
        <v>24.86</v>
      </c>
      <c r="S2994" t="str">
        <f>IF(sensor_data[[#This Row],[Filled Energy Consumption]]&gt;AVERAGE(sensor_data[Filled Energy Consumption]), "High", "Low")</f>
        <v>High</v>
      </c>
      <c r="T2994" t="s">
        <v>154</v>
      </c>
      <c r="U2994" t="b">
        <v>1</v>
      </c>
      <c r="V2994">
        <v>11</v>
      </c>
      <c r="W2994">
        <v>1</v>
      </c>
      <c r="X2994" t="s">
        <v>19</v>
      </c>
    </row>
    <row r="2995" spans="1:24" x14ac:dyDescent="0.3">
      <c r="A2995" s="1">
        <v>45592.349733796298</v>
      </c>
      <c r="B2995" s="1" t="str">
        <f>TEXT(sensor_data[[#This Row],[Timestamp]], "MMMM")</f>
        <v>October</v>
      </c>
      <c r="C29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95" s="2">
        <f>MONTH(sensor_data[[#This Row],[Timestamp]])</f>
        <v>10</v>
      </c>
      <c r="E2995" s="2">
        <f>DAY(sensor_data[[#This Row],[Timestamp]])</f>
        <v>27</v>
      </c>
      <c r="F2995" t="s">
        <v>640</v>
      </c>
      <c r="H2995">
        <v>65</v>
      </c>
      <c r="I2995">
        <v>59.1</v>
      </c>
      <c r="J2995" t="b">
        <v>1</v>
      </c>
      <c r="K2995">
        <v>4.5</v>
      </c>
      <c r="L2995" t="str">
        <f>IF(sensor_data[[#This Row],[HVAC Setting]]&lt;=2, "Low", IF(sensor_data[[#This Row],[HVAC Setting]]=3, "Normal", "High"))</f>
        <v>High</v>
      </c>
      <c r="M2995">
        <v>26.27</v>
      </c>
      <c r="N2995">
        <v>26.27</v>
      </c>
      <c r="O2995">
        <f>(sensor_data[[#This Row],[Energy Consumption]]-AVERAGE(sensor_data[Energy Consumption]))/_xlfn.STDEV.P(sensor_data[Energy Consumption])</f>
        <v>5.661291846093152E-2</v>
      </c>
      <c r="P2995" t="str">
        <f>IF(ABS(sensor_data[[#This Row],[z_zcore]])&gt;3, "Outlier", "Normal")</f>
        <v>Normal</v>
      </c>
      <c r="Q2995">
        <f>AVERAGEIF(sensor_data[Unit ID], sensor_data[[#This Row],[Unit ID]], sensor_data[EC])</f>
        <v>21.55764705882353</v>
      </c>
      <c r="R2995">
        <f>IF(ISBLANK(sensor_data[[#This Row],[EC]]), sensor_data[[#This Row],[average]], sensor_data[[#This Row],[EC]])</f>
        <v>26.27</v>
      </c>
      <c r="S2995" t="str">
        <f>IF(sensor_data[[#This Row],[Filled Energy Consumption]]&gt;AVERAGE(sensor_data[Filled Energy Consumption]), "High", "Low")</f>
        <v>High</v>
      </c>
      <c r="T2995" t="s">
        <v>165</v>
      </c>
      <c r="U2995" t="b">
        <v>1</v>
      </c>
      <c r="V2995">
        <v>7</v>
      </c>
      <c r="W2995">
        <v>1</v>
      </c>
      <c r="X2995" t="s">
        <v>17</v>
      </c>
    </row>
    <row r="2996" spans="1:24" x14ac:dyDescent="0.3">
      <c r="A2996" s="1">
        <v>45578.934837962966</v>
      </c>
      <c r="B2996" s="1" t="str">
        <f>TEXT(sensor_data[[#This Row],[Timestamp]], "MMMM")</f>
        <v>October</v>
      </c>
      <c r="C29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96" s="2">
        <f>MONTH(sensor_data[[#This Row],[Timestamp]])</f>
        <v>10</v>
      </c>
      <c r="E2996" s="2">
        <f>DAY(sensor_data[[#This Row],[Timestamp]])</f>
        <v>13</v>
      </c>
      <c r="F2996" t="s">
        <v>640</v>
      </c>
      <c r="H2996">
        <v>73.7</v>
      </c>
      <c r="I2996">
        <v>43.1</v>
      </c>
      <c r="J2996" t="b">
        <v>1</v>
      </c>
      <c r="K2996">
        <v>4.5</v>
      </c>
      <c r="L2996" t="str">
        <f>IF(sensor_data[[#This Row],[HVAC Setting]]&lt;=2, "Low", IF(sensor_data[[#This Row],[HVAC Setting]]=3, "Normal", "High"))</f>
        <v>High</v>
      </c>
      <c r="M2996">
        <v>27.71</v>
      </c>
      <c r="N2996">
        <v>27.71</v>
      </c>
      <c r="O2996">
        <f>(sensor_data[[#This Row],[Energy Consumption]]-AVERAGE(sensor_data[Energy Consumption]))/_xlfn.STDEV.P(sensor_data[Energy Consumption])</f>
        <v>7.3357696400324246E-2</v>
      </c>
      <c r="P2996" t="str">
        <f>IF(ABS(sensor_data[[#This Row],[z_zcore]])&gt;3, "Outlier", "Normal")</f>
        <v>Normal</v>
      </c>
      <c r="Q2996">
        <f>AVERAGEIF(sensor_data[Unit ID], sensor_data[[#This Row],[Unit ID]], sensor_data[EC])</f>
        <v>21.55764705882353</v>
      </c>
      <c r="R2996">
        <f>IF(ISBLANK(sensor_data[[#This Row],[EC]]), sensor_data[[#This Row],[average]], sensor_data[[#This Row],[EC]])</f>
        <v>27.71</v>
      </c>
      <c r="S2996" t="str">
        <f>IF(sensor_data[[#This Row],[Filled Energy Consumption]]&gt;AVERAGE(sensor_data[Filled Energy Consumption]), "High", "Low")</f>
        <v>High</v>
      </c>
      <c r="T2996" t="s">
        <v>328</v>
      </c>
      <c r="U2996" t="b">
        <v>1</v>
      </c>
      <c r="V2996">
        <v>8</v>
      </c>
      <c r="W2996">
        <v>1</v>
      </c>
      <c r="X2996" t="s">
        <v>19</v>
      </c>
    </row>
    <row r="2997" spans="1:24" x14ac:dyDescent="0.3">
      <c r="A2997" s="1">
        <v>45591.27888888889</v>
      </c>
      <c r="B2997" s="1" t="str">
        <f>TEXT(sensor_data[[#This Row],[Timestamp]], "MMMM")</f>
        <v>October</v>
      </c>
      <c r="C29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2997" s="2">
        <f>MONTH(sensor_data[[#This Row],[Timestamp]])</f>
        <v>10</v>
      </c>
      <c r="E2997" s="2">
        <f>DAY(sensor_data[[#This Row],[Timestamp]])</f>
        <v>26</v>
      </c>
      <c r="F2997" t="s">
        <v>640</v>
      </c>
      <c r="H2997">
        <v>67.900000000000006</v>
      </c>
      <c r="I2997">
        <v>50.1</v>
      </c>
      <c r="J2997" t="b">
        <v>1</v>
      </c>
      <c r="K2997">
        <v>4.5</v>
      </c>
      <c r="L2997" t="str">
        <f>IF(sensor_data[[#This Row],[HVAC Setting]]&lt;=2, "Low", IF(sensor_data[[#This Row],[HVAC Setting]]=3, "Normal", "High"))</f>
        <v>High</v>
      </c>
      <c r="M2997">
        <v>26.01</v>
      </c>
      <c r="N2997">
        <v>26.01</v>
      </c>
      <c r="O2997">
        <f>(sensor_data[[#This Row],[Energy Consumption]]-AVERAGE(sensor_data[Energy Consumption]))/_xlfn.STDEV.P(sensor_data[Energy Consumption])</f>
        <v>5.3589555777430083E-2</v>
      </c>
      <c r="P2997" t="str">
        <f>IF(ABS(sensor_data[[#This Row],[z_zcore]])&gt;3, "Outlier", "Normal")</f>
        <v>Normal</v>
      </c>
      <c r="Q2997">
        <f>AVERAGEIF(sensor_data[Unit ID], sensor_data[[#This Row],[Unit ID]], sensor_data[EC])</f>
        <v>21.55764705882353</v>
      </c>
      <c r="R2997">
        <f>IF(ISBLANK(sensor_data[[#This Row],[EC]]), sensor_data[[#This Row],[average]], sensor_data[[#This Row],[EC]])</f>
        <v>26.01</v>
      </c>
      <c r="S2997" t="str">
        <f>IF(sensor_data[[#This Row],[Filled Energy Consumption]]&gt;AVERAGE(sensor_data[Filled Energy Consumption]), "High", "Low")</f>
        <v>High</v>
      </c>
      <c r="T2997" t="s">
        <v>277</v>
      </c>
      <c r="U2997" t="b">
        <v>1</v>
      </c>
      <c r="V2997">
        <v>23</v>
      </c>
      <c r="W2997">
        <v>1</v>
      </c>
      <c r="X2997" t="s">
        <v>19</v>
      </c>
    </row>
    <row r="2998" spans="1:24" x14ac:dyDescent="0.3">
      <c r="A2998" s="1">
        <v>45549.090474537035</v>
      </c>
      <c r="B2998" s="1" t="str">
        <f>TEXT(sensor_data[[#This Row],[Timestamp]], "MMMM")</f>
        <v>September</v>
      </c>
      <c r="C29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2998" s="2">
        <f>MONTH(sensor_data[[#This Row],[Timestamp]])</f>
        <v>9</v>
      </c>
      <c r="E2998" s="2">
        <f>DAY(sensor_data[[#This Row],[Timestamp]])</f>
        <v>14</v>
      </c>
      <c r="F2998" t="s">
        <v>640</v>
      </c>
      <c r="H2998">
        <v>75.599999999999994</v>
      </c>
      <c r="I2998">
        <v>31.3</v>
      </c>
      <c r="J2998" t="b">
        <v>1</v>
      </c>
      <c r="K2998">
        <v>3.5</v>
      </c>
      <c r="L2998" t="str">
        <f>IF(sensor_data[[#This Row],[HVAC Setting]]&lt;=2, "Low", IF(sensor_data[[#This Row],[HVAC Setting]]=3, "Normal", "High"))</f>
        <v>High</v>
      </c>
      <c r="M2998">
        <v>22.37</v>
      </c>
      <c r="N2998">
        <v>22.37</v>
      </c>
      <c r="O2998">
        <f>(sensor_data[[#This Row],[Energy Consumption]]-AVERAGE(sensor_data[Energy Consumption]))/_xlfn.STDEV.P(sensor_data[Energy Consumption])</f>
        <v>1.1262478208409614E-2</v>
      </c>
      <c r="P2998" t="str">
        <f>IF(ABS(sensor_data[[#This Row],[z_zcore]])&gt;3, "Outlier", "Normal")</f>
        <v>Normal</v>
      </c>
      <c r="Q2998">
        <f>AVERAGEIF(sensor_data[Unit ID], sensor_data[[#This Row],[Unit ID]], sensor_data[EC])</f>
        <v>21.55764705882353</v>
      </c>
      <c r="R2998">
        <f>IF(ISBLANK(sensor_data[[#This Row],[EC]]), sensor_data[[#This Row],[average]], sensor_data[[#This Row],[EC]])</f>
        <v>22.37</v>
      </c>
      <c r="S2998" t="str">
        <f>IF(sensor_data[[#This Row],[Filled Energy Consumption]]&gt;AVERAGE(sensor_data[Filled Energy Consumption]), "High", "Low")</f>
        <v>High</v>
      </c>
      <c r="T2998" t="s">
        <v>528</v>
      </c>
      <c r="U2998" t="b">
        <v>1</v>
      </c>
      <c r="V2998">
        <v>1</v>
      </c>
      <c r="W2998">
        <v>1</v>
      </c>
      <c r="X2998" t="s">
        <v>19</v>
      </c>
    </row>
    <row r="2999" spans="1:24" x14ac:dyDescent="0.3">
      <c r="A2999" s="1">
        <v>45483.788842592592</v>
      </c>
      <c r="B2999" s="1" t="str">
        <f>TEXT(sensor_data[[#This Row],[Timestamp]], "MMMM")</f>
        <v>July</v>
      </c>
      <c r="C29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2999" s="2">
        <f>MONTH(sensor_data[[#This Row],[Timestamp]])</f>
        <v>7</v>
      </c>
      <c r="E2999" s="2">
        <f>DAY(sensor_data[[#This Row],[Timestamp]])</f>
        <v>10</v>
      </c>
      <c r="F2999" t="s">
        <v>640</v>
      </c>
      <c r="H2999">
        <v>94.4</v>
      </c>
      <c r="I2999">
        <v>60.2</v>
      </c>
      <c r="J2999" t="b">
        <v>1</v>
      </c>
      <c r="K2999">
        <v>4</v>
      </c>
      <c r="L2999" t="str">
        <f>IF(sensor_data[[#This Row],[HVAC Setting]]&lt;=2, "Low", IF(sensor_data[[#This Row],[HVAC Setting]]=3, "Normal", "High"))</f>
        <v>High</v>
      </c>
      <c r="M2999">
        <v>25.63</v>
      </c>
      <c r="N2999">
        <v>25.63</v>
      </c>
      <c r="O2999">
        <f>(sensor_data[[#This Row],[Energy Consumption]]-AVERAGE(sensor_data[Energy Consumption]))/_xlfn.STDEV.P(sensor_data[Energy Consumption])</f>
        <v>4.9170794932312537E-2</v>
      </c>
      <c r="P2999" t="str">
        <f>IF(ABS(sensor_data[[#This Row],[z_zcore]])&gt;3, "Outlier", "Normal")</f>
        <v>Normal</v>
      </c>
      <c r="Q2999">
        <f>AVERAGEIF(sensor_data[Unit ID], sensor_data[[#This Row],[Unit ID]], sensor_data[EC])</f>
        <v>21.55764705882353</v>
      </c>
      <c r="R2999">
        <f>IF(ISBLANK(sensor_data[[#This Row],[EC]]), sensor_data[[#This Row],[average]], sensor_data[[#This Row],[EC]])</f>
        <v>25.63</v>
      </c>
      <c r="S2999" t="str">
        <f>IF(sensor_data[[#This Row],[Filled Energy Consumption]]&gt;AVERAGE(sensor_data[Filled Energy Consumption]), "High", "Low")</f>
        <v>High</v>
      </c>
      <c r="T2999" t="s">
        <v>191</v>
      </c>
      <c r="U2999" t="b">
        <v>1</v>
      </c>
      <c r="V2999">
        <v>23</v>
      </c>
      <c r="W2999">
        <v>0</v>
      </c>
      <c r="X2999" t="s">
        <v>14</v>
      </c>
    </row>
    <row r="3000" spans="1:24" x14ac:dyDescent="0.3">
      <c r="A3000" s="1">
        <v>45530.839502314811</v>
      </c>
      <c r="B3000" s="1" t="str">
        <f>TEXT(sensor_data[[#This Row],[Timestamp]], "MMMM")</f>
        <v>August</v>
      </c>
      <c r="C30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00" s="2">
        <f>MONTH(sensor_data[[#This Row],[Timestamp]])</f>
        <v>8</v>
      </c>
      <c r="E3000" s="2">
        <f>DAY(sensor_data[[#This Row],[Timestamp]])</f>
        <v>26</v>
      </c>
      <c r="F3000" t="s">
        <v>640</v>
      </c>
      <c r="H3000">
        <v>99.3</v>
      </c>
      <c r="I3000">
        <v>55.5</v>
      </c>
      <c r="J3000" t="b">
        <v>1</v>
      </c>
      <c r="K3000">
        <v>4</v>
      </c>
      <c r="L3000" t="str">
        <f>IF(sensor_data[[#This Row],[HVAC Setting]]&lt;=2, "Low", IF(sensor_data[[#This Row],[HVAC Setting]]=3, "Normal", "High"))</f>
        <v>High</v>
      </c>
      <c r="M3000">
        <v>25.67</v>
      </c>
      <c r="N3000">
        <v>25.67</v>
      </c>
      <c r="O3000">
        <f>(sensor_data[[#This Row],[Energy Consumption]]-AVERAGE(sensor_data[Energy Consumption]))/_xlfn.STDEV.P(sensor_data[Energy Consumption])</f>
        <v>4.9635927652851249E-2</v>
      </c>
      <c r="P3000" t="str">
        <f>IF(ABS(sensor_data[[#This Row],[z_zcore]])&gt;3, "Outlier", "Normal")</f>
        <v>Normal</v>
      </c>
      <c r="Q3000">
        <f>AVERAGEIF(sensor_data[Unit ID], sensor_data[[#This Row],[Unit ID]], sensor_data[EC])</f>
        <v>21.55764705882353</v>
      </c>
      <c r="R3000">
        <f>IF(ISBLANK(sensor_data[[#This Row],[EC]]), sensor_data[[#This Row],[average]], sensor_data[[#This Row],[EC]])</f>
        <v>25.67</v>
      </c>
      <c r="S3000" t="str">
        <f>IF(sensor_data[[#This Row],[Filled Energy Consumption]]&gt;AVERAGE(sensor_data[Filled Energy Consumption]), "High", "Low")</f>
        <v>High</v>
      </c>
      <c r="T3000" t="s">
        <v>468</v>
      </c>
      <c r="U3000" t="b">
        <v>1</v>
      </c>
      <c r="V3000">
        <v>11</v>
      </c>
      <c r="W3000">
        <v>1</v>
      </c>
      <c r="X3000" t="s">
        <v>19</v>
      </c>
    </row>
    <row r="3001" spans="1:24" x14ac:dyDescent="0.3">
      <c r="A3001" s="1">
        <v>45409.403923611113</v>
      </c>
      <c r="B3001" s="1" t="str">
        <f>TEXT(sensor_data[[#This Row],[Timestamp]], "MMMM")</f>
        <v>April</v>
      </c>
      <c r="C30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01" s="2">
        <f>MONTH(sensor_data[[#This Row],[Timestamp]])</f>
        <v>4</v>
      </c>
      <c r="E3001" s="2">
        <f>DAY(sensor_data[[#This Row],[Timestamp]])</f>
        <v>27</v>
      </c>
      <c r="F3001" t="s">
        <v>640</v>
      </c>
      <c r="H3001">
        <v>66.2</v>
      </c>
      <c r="I3001">
        <v>34.700000000000003</v>
      </c>
      <c r="J3001" t="b">
        <v>0</v>
      </c>
      <c r="K3001">
        <v>2.5</v>
      </c>
      <c r="L3001" t="str">
        <f>IF(sensor_data[[#This Row],[HVAC Setting]]&lt;=2, "Low", IF(sensor_data[[#This Row],[HVAC Setting]]=3, "Normal", "High"))</f>
        <v>High</v>
      </c>
      <c r="O3001">
        <f>(sensor_data[[#This Row],[Energy Consumption]]-AVERAGE(sensor_data[Energy Consumption]))/_xlfn.STDEV.P(sensor_data[Energy Consumption])</f>
        <v>-0.24886299575285079</v>
      </c>
      <c r="P3001" t="str">
        <f>IF(ABS(sensor_data[[#This Row],[z_zcore]])&gt;3, "Outlier", "Normal")</f>
        <v>Normal</v>
      </c>
      <c r="Q3001">
        <f>AVERAGEIF(sensor_data[Unit ID], sensor_data[[#This Row],[Unit ID]], sensor_data[EC])</f>
        <v>21.55764705882353</v>
      </c>
      <c r="R3001">
        <f>IF(ISBLANK(sensor_data[[#This Row],[EC]]), sensor_data[[#This Row],[average]], sensor_data[[#This Row],[EC]])</f>
        <v>21.55764705882353</v>
      </c>
      <c r="S3001" t="str">
        <f>IF(sensor_data[[#This Row],[Filled Energy Consumption]]&gt;AVERAGE(sensor_data[Filled Energy Consumption]), "High", "Low")</f>
        <v>High</v>
      </c>
      <c r="T3001" t="s">
        <v>373</v>
      </c>
      <c r="U3001" t="b">
        <v>0</v>
      </c>
      <c r="V3001">
        <v>23</v>
      </c>
      <c r="W3001">
        <v>0</v>
      </c>
      <c r="X3001" t="s">
        <v>14</v>
      </c>
    </row>
    <row r="3002" spans="1:24" x14ac:dyDescent="0.3">
      <c r="A3002" s="1">
        <v>45561.086469907408</v>
      </c>
      <c r="B3002" s="1" t="str">
        <f>TEXT(sensor_data[[#This Row],[Timestamp]], "MMMM")</f>
        <v>September</v>
      </c>
      <c r="C30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02" s="2">
        <f>MONTH(sensor_data[[#This Row],[Timestamp]])</f>
        <v>9</v>
      </c>
      <c r="E3002" s="2">
        <f>DAY(sensor_data[[#This Row],[Timestamp]])</f>
        <v>26</v>
      </c>
      <c r="F3002" t="s">
        <v>641</v>
      </c>
      <c r="H3002">
        <v>72.3</v>
      </c>
      <c r="I3002">
        <v>51.8</v>
      </c>
      <c r="J3002" t="b">
        <v>0</v>
      </c>
      <c r="K3002">
        <v>2</v>
      </c>
      <c r="L3002" t="str">
        <f>IF(sensor_data[[#This Row],[HVAC Setting]]&lt;=2, "Low", IF(sensor_data[[#This Row],[HVAC Setting]]=3, "Normal", "High"))</f>
        <v>Low</v>
      </c>
      <c r="M3002">
        <v>11</v>
      </c>
      <c r="N3002">
        <v>11</v>
      </c>
      <c r="O3002">
        <f>(sensor_data[[#This Row],[Energy Consumption]]-AVERAGE(sensor_data[Energy Consumption]))/_xlfn.STDEV.P(sensor_data[Energy Consumption])</f>
        <v>-0.12095149760471202</v>
      </c>
      <c r="P3002" t="str">
        <f>IF(ABS(sensor_data[[#This Row],[z_zcore]])&gt;3, "Outlier", "Normal")</f>
        <v>Normal</v>
      </c>
      <c r="Q3002">
        <f>AVERAGEIF(sensor_data[Unit ID], sensor_data[[#This Row],[Unit ID]], sensor_data[EC])</f>
        <v>19.660588235294114</v>
      </c>
      <c r="R3002">
        <f>IF(ISBLANK(sensor_data[[#This Row],[EC]]), sensor_data[[#This Row],[average]], sensor_data[[#This Row],[EC]])</f>
        <v>11</v>
      </c>
      <c r="S3002" t="str">
        <f>IF(sensor_data[[#This Row],[Filled Energy Consumption]]&gt;AVERAGE(sensor_data[Filled Energy Consumption]), "High", "Low")</f>
        <v>Low</v>
      </c>
      <c r="T3002" t="s">
        <v>69</v>
      </c>
      <c r="U3002" t="b">
        <v>0</v>
      </c>
      <c r="V3002">
        <v>9</v>
      </c>
      <c r="W3002">
        <v>0</v>
      </c>
      <c r="X3002" t="s">
        <v>17</v>
      </c>
    </row>
    <row r="3003" spans="1:24" x14ac:dyDescent="0.3">
      <c r="A3003" s="1">
        <v>45601.834456018521</v>
      </c>
      <c r="B3003" s="1" t="str">
        <f>TEXT(sensor_data[[#This Row],[Timestamp]], "MMMM")</f>
        <v>November</v>
      </c>
      <c r="C30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03" s="2">
        <f>MONTH(sensor_data[[#This Row],[Timestamp]])</f>
        <v>11</v>
      </c>
      <c r="E3003" s="2">
        <f>DAY(sensor_data[[#This Row],[Timestamp]])</f>
        <v>5</v>
      </c>
      <c r="F3003" t="s">
        <v>641</v>
      </c>
      <c r="H3003">
        <v>71.099999999999994</v>
      </c>
      <c r="I3003">
        <v>54.3</v>
      </c>
      <c r="J3003" t="b">
        <v>1</v>
      </c>
      <c r="K3003">
        <v>4</v>
      </c>
      <c r="L3003" t="str">
        <f>IF(sensor_data[[#This Row],[HVAC Setting]]&lt;=2, "Low", IF(sensor_data[[#This Row],[HVAC Setting]]=3, "Normal", "High"))</f>
        <v>High</v>
      </c>
      <c r="M3003">
        <v>25.01</v>
      </c>
      <c r="N3003">
        <v>25.01</v>
      </c>
      <c r="O3003">
        <f>(sensor_data[[#This Row],[Energy Consumption]]-AVERAGE(sensor_data[Energy Consumption]))/_xlfn.STDEV.P(sensor_data[Energy Consumption])</f>
        <v>4.1961237763962926E-2</v>
      </c>
      <c r="P3003" t="str">
        <f>IF(ABS(sensor_data[[#This Row],[z_zcore]])&gt;3, "Outlier", "Normal")</f>
        <v>Normal</v>
      </c>
      <c r="Q3003">
        <f>AVERAGEIF(sensor_data[Unit ID], sensor_data[[#This Row],[Unit ID]], sensor_data[EC])</f>
        <v>19.660588235294114</v>
      </c>
      <c r="R3003">
        <f>IF(ISBLANK(sensor_data[[#This Row],[EC]]), sensor_data[[#This Row],[average]], sensor_data[[#This Row],[EC]])</f>
        <v>25.01</v>
      </c>
      <c r="S3003" t="str">
        <f>IF(sensor_data[[#This Row],[Filled Energy Consumption]]&gt;AVERAGE(sensor_data[Filled Energy Consumption]), "High", "Low")</f>
        <v>High</v>
      </c>
      <c r="T3003" t="s">
        <v>394</v>
      </c>
      <c r="U3003" t="b">
        <v>1</v>
      </c>
      <c r="V3003">
        <v>9</v>
      </c>
      <c r="W3003">
        <v>1</v>
      </c>
      <c r="X3003" t="s">
        <v>17</v>
      </c>
    </row>
    <row r="3004" spans="1:24" x14ac:dyDescent="0.3">
      <c r="A3004" s="1">
        <v>45442.237476851849</v>
      </c>
      <c r="B3004" s="1" t="str">
        <f>TEXT(sensor_data[[#This Row],[Timestamp]], "MMMM")</f>
        <v>May</v>
      </c>
      <c r="C30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04" s="2">
        <f>MONTH(sensor_data[[#This Row],[Timestamp]])</f>
        <v>5</v>
      </c>
      <c r="E3004" s="2">
        <f>DAY(sensor_data[[#This Row],[Timestamp]])</f>
        <v>30</v>
      </c>
      <c r="F3004" t="s">
        <v>641</v>
      </c>
      <c r="H3004">
        <v>76.599999999999994</v>
      </c>
      <c r="I3004">
        <v>55.4</v>
      </c>
      <c r="J3004" t="b">
        <v>1</v>
      </c>
      <c r="K3004">
        <v>2</v>
      </c>
      <c r="L3004" t="str">
        <f>IF(sensor_data[[#This Row],[HVAC Setting]]&lt;=2, "Low", IF(sensor_data[[#This Row],[HVAC Setting]]=3, "Normal", "High"))</f>
        <v>Low</v>
      </c>
      <c r="M3004">
        <v>11.51</v>
      </c>
      <c r="N3004">
        <v>11.51</v>
      </c>
      <c r="O3004">
        <f>(sensor_data[[#This Row],[Energy Consumption]]-AVERAGE(sensor_data[Energy Consumption]))/_xlfn.STDEV.P(sensor_data[Energy Consumption])</f>
        <v>-0.11502105541784377</v>
      </c>
      <c r="P3004" t="str">
        <f>IF(ABS(sensor_data[[#This Row],[z_zcore]])&gt;3, "Outlier", "Normal")</f>
        <v>Normal</v>
      </c>
      <c r="Q3004">
        <f>AVERAGEIF(sensor_data[Unit ID], sensor_data[[#This Row],[Unit ID]], sensor_data[EC])</f>
        <v>19.660588235294114</v>
      </c>
      <c r="R3004">
        <f>IF(ISBLANK(sensor_data[[#This Row],[EC]]), sensor_data[[#This Row],[average]], sensor_data[[#This Row],[EC]])</f>
        <v>11.51</v>
      </c>
      <c r="S3004" t="str">
        <f>IF(sensor_data[[#This Row],[Filled Energy Consumption]]&gt;AVERAGE(sensor_data[Filled Energy Consumption]), "High", "Low")</f>
        <v>Low</v>
      </c>
      <c r="T3004" t="s">
        <v>128</v>
      </c>
      <c r="U3004" t="b">
        <v>1</v>
      </c>
      <c r="V3004">
        <v>9</v>
      </c>
      <c r="W3004">
        <v>1</v>
      </c>
      <c r="X3004" t="s">
        <v>14</v>
      </c>
    </row>
    <row r="3005" spans="1:24" x14ac:dyDescent="0.3">
      <c r="A3005" s="1">
        <v>45656.820555555554</v>
      </c>
      <c r="B3005" s="1" t="str">
        <f>TEXT(sensor_data[[#This Row],[Timestamp]], "MMMM")</f>
        <v>December</v>
      </c>
      <c r="C30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05" s="2">
        <f>MONTH(sensor_data[[#This Row],[Timestamp]])</f>
        <v>12</v>
      </c>
      <c r="E3005" s="2">
        <f>DAY(sensor_data[[#This Row],[Timestamp]])</f>
        <v>30</v>
      </c>
      <c r="F3005" t="s">
        <v>641</v>
      </c>
      <c r="H3005">
        <v>51</v>
      </c>
      <c r="I3005">
        <v>31.2</v>
      </c>
      <c r="J3005" t="b">
        <v>1</v>
      </c>
      <c r="K3005">
        <v>5</v>
      </c>
      <c r="L3005" t="str">
        <f>IF(sensor_data[[#This Row],[HVAC Setting]]&lt;=2, "Low", IF(sensor_data[[#This Row],[HVAC Setting]]=3, "Normal", "High"))</f>
        <v>High</v>
      </c>
      <c r="M3005">
        <v>29.92</v>
      </c>
      <c r="N3005">
        <v>29.92</v>
      </c>
      <c r="O3005">
        <f>(sensor_data[[#This Row],[Energy Consumption]]-AVERAGE(sensor_data[Energy Consumption]))/_xlfn.STDEV.P(sensor_data[Energy Consumption])</f>
        <v>9.9056279210086681E-2</v>
      </c>
      <c r="P3005" t="str">
        <f>IF(ABS(sensor_data[[#This Row],[z_zcore]])&gt;3, "Outlier", "Normal")</f>
        <v>Normal</v>
      </c>
      <c r="Q3005">
        <f>AVERAGEIF(sensor_data[Unit ID], sensor_data[[#This Row],[Unit ID]], sensor_data[EC])</f>
        <v>19.660588235294114</v>
      </c>
      <c r="R3005">
        <f>IF(ISBLANK(sensor_data[[#This Row],[EC]]), sensor_data[[#This Row],[average]], sensor_data[[#This Row],[EC]])</f>
        <v>29.92</v>
      </c>
      <c r="S3005" t="str">
        <f>IF(sensor_data[[#This Row],[Filled Energy Consumption]]&gt;AVERAGE(sensor_data[Filled Energy Consumption]), "High", "Low")</f>
        <v>High</v>
      </c>
      <c r="T3005" t="s">
        <v>75</v>
      </c>
      <c r="U3005" t="b">
        <v>1</v>
      </c>
      <c r="V3005">
        <v>8</v>
      </c>
      <c r="W3005">
        <v>1</v>
      </c>
      <c r="X3005" t="s">
        <v>17</v>
      </c>
    </row>
    <row r="3006" spans="1:24" x14ac:dyDescent="0.3">
      <c r="A3006" s="1">
        <v>45489.459039351852</v>
      </c>
      <c r="B3006" s="1" t="str">
        <f>TEXT(sensor_data[[#This Row],[Timestamp]], "MMMM")</f>
        <v>July</v>
      </c>
      <c r="C30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06" s="2">
        <f>MONTH(sensor_data[[#This Row],[Timestamp]])</f>
        <v>7</v>
      </c>
      <c r="E3006" s="2">
        <f>DAY(sensor_data[[#This Row],[Timestamp]])</f>
        <v>16</v>
      </c>
      <c r="F3006" t="s">
        <v>641</v>
      </c>
      <c r="H3006">
        <v>98.2</v>
      </c>
      <c r="I3006">
        <v>44</v>
      </c>
      <c r="J3006" t="b">
        <v>0</v>
      </c>
      <c r="K3006">
        <v>3</v>
      </c>
      <c r="L3006" t="str">
        <f>IF(sensor_data[[#This Row],[HVAC Setting]]&lt;=2, "Low", IF(sensor_data[[#This Row],[HVAC Setting]]=3, "Normal", "High"))</f>
        <v>Normal</v>
      </c>
      <c r="O3006">
        <f>(sensor_data[[#This Row],[Energy Consumption]]-AVERAGE(sensor_data[Energy Consumption]))/_xlfn.STDEV.P(sensor_data[Energy Consumption])</f>
        <v>-0.24886299575285079</v>
      </c>
      <c r="P3006" t="str">
        <f>IF(ABS(sensor_data[[#This Row],[z_zcore]])&gt;3, "Outlier", "Normal")</f>
        <v>Normal</v>
      </c>
      <c r="Q3006">
        <f>AVERAGEIF(sensor_data[Unit ID], sensor_data[[#This Row],[Unit ID]], sensor_data[EC])</f>
        <v>19.660588235294114</v>
      </c>
      <c r="R3006">
        <f>IF(ISBLANK(sensor_data[[#This Row],[EC]]), sensor_data[[#This Row],[average]], sensor_data[[#This Row],[EC]])</f>
        <v>19.660588235294114</v>
      </c>
      <c r="S3006" t="str">
        <f>IF(sensor_data[[#This Row],[Filled Energy Consumption]]&gt;AVERAGE(sensor_data[Filled Energy Consumption]), "High", "Low")</f>
        <v>High</v>
      </c>
      <c r="T3006" t="s">
        <v>578</v>
      </c>
      <c r="U3006" t="b">
        <v>0</v>
      </c>
      <c r="V3006">
        <v>11</v>
      </c>
      <c r="W3006">
        <v>0</v>
      </c>
      <c r="X3006" t="s">
        <v>19</v>
      </c>
    </row>
    <row r="3007" spans="1:24" x14ac:dyDescent="0.3">
      <c r="A3007" s="1">
        <v>45373.085682870369</v>
      </c>
      <c r="B3007" s="1" t="str">
        <f>TEXT(sensor_data[[#This Row],[Timestamp]], "MMMM")</f>
        <v>March</v>
      </c>
      <c r="C30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07" s="2">
        <f>MONTH(sensor_data[[#This Row],[Timestamp]])</f>
        <v>3</v>
      </c>
      <c r="E3007" s="2">
        <f>DAY(sensor_data[[#This Row],[Timestamp]])</f>
        <v>22</v>
      </c>
      <c r="F3007" t="s">
        <v>641</v>
      </c>
      <c r="H3007">
        <v>60</v>
      </c>
      <c r="I3007">
        <v>55.7</v>
      </c>
      <c r="J3007" t="b">
        <v>1</v>
      </c>
      <c r="K3007">
        <v>1</v>
      </c>
      <c r="L3007" t="str">
        <f>IF(sensor_data[[#This Row],[HVAC Setting]]&lt;=2, "Low", IF(sensor_data[[#This Row],[HVAC Setting]]=3, "Normal", "High"))</f>
        <v>Low</v>
      </c>
      <c r="M3007">
        <v>7.82</v>
      </c>
      <c r="N3007">
        <v>7.82</v>
      </c>
      <c r="O3007">
        <f>(sensor_data[[#This Row],[Energy Consumption]]-AVERAGE(sensor_data[Energy Consumption]))/_xlfn.STDEV.P(sensor_data[Energy Consumption])</f>
        <v>-0.15792954888753757</v>
      </c>
      <c r="P3007" t="str">
        <f>IF(ABS(sensor_data[[#This Row],[z_zcore]])&gt;3, "Outlier", "Normal")</f>
        <v>Normal</v>
      </c>
      <c r="Q3007">
        <f>AVERAGEIF(sensor_data[Unit ID], sensor_data[[#This Row],[Unit ID]], sensor_data[EC])</f>
        <v>19.660588235294114</v>
      </c>
      <c r="R3007">
        <f>IF(ISBLANK(sensor_data[[#This Row],[EC]]), sensor_data[[#This Row],[average]], sensor_data[[#This Row],[EC]])</f>
        <v>7.82</v>
      </c>
      <c r="S3007" t="str">
        <f>IF(sensor_data[[#This Row],[Filled Energy Consumption]]&gt;AVERAGE(sensor_data[Filled Energy Consumption]), "High", "Low")</f>
        <v>Low</v>
      </c>
      <c r="T3007" t="s">
        <v>384</v>
      </c>
      <c r="U3007" t="b">
        <v>1</v>
      </c>
      <c r="V3007">
        <v>3</v>
      </c>
      <c r="W3007">
        <v>1</v>
      </c>
      <c r="X3007" t="s">
        <v>17</v>
      </c>
    </row>
    <row r="3008" spans="1:24" x14ac:dyDescent="0.3">
      <c r="A3008" s="1">
        <v>45542.725254629629</v>
      </c>
      <c r="B3008" s="1" t="str">
        <f>TEXT(sensor_data[[#This Row],[Timestamp]], "MMMM")</f>
        <v>September</v>
      </c>
      <c r="C30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08" s="2">
        <f>MONTH(sensor_data[[#This Row],[Timestamp]])</f>
        <v>9</v>
      </c>
      <c r="E3008" s="2">
        <f>DAY(sensor_data[[#This Row],[Timestamp]])</f>
        <v>7</v>
      </c>
      <c r="F3008" t="s">
        <v>641</v>
      </c>
      <c r="H3008">
        <v>76.3</v>
      </c>
      <c r="I3008">
        <v>46.3</v>
      </c>
      <c r="J3008" t="b">
        <v>1</v>
      </c>
      <c r="K3008">
        <v>4.5</v>
      </c>
      <c r="L3008" t="str">
        <f>IF(sensor_data[[#This Row],[HVAC Setting]]&lt;=2, "Low", IF(sensor_data[[#This Row],[HVAC Setting]]=3, "Normal", "High"))</f>
        <v>High</v>
      </c>
      <c r="M3008">
        <v>27.88</v>
      </c>
      <c r="N3008">
        <v>27.88</v>
      </c>
      <c r="O3008">
        <f>(sensor_data[[#This Row],[Energy Consumption]]-AVERAGE(sensor_data[Energy Consumption]))/_xlfn.STDEV.P(sensor_data[Energy Consumption])</f>
        <v>7.5334510462613649E-2</v>
      </c>
      <c r="P3008" t="str">
        <f>IF(ABS(sensor_data[[#This Row],[z_zcore]])&gt;3, "Outlier", "Normal")</f>
        <v>Normal</v>
      </c>
      <c r="Q3008">
        <f>AVERAGEIF(sensor_data[Unit ID], sensor_data[[#This Row],[Unit ID]], sensor_data[EC])</f>
        <v>19.660588235294114</v>
      </c>
      <c r="R3008">
        <f>IF(ISBLANK(sensor_data[[#This Row],[EC]]), sensor_data[[#This Row],[average]], sensor_data[[#This Row],[EC]])</f>
        <v>27.88</v>
      </c>
      <c r="S3008" t="str">
        <f>IF(sensor_data[[#This Row],[Filled Energy Consumption]]&gt;AVERAGE(sensor_data[Filled Energy Consumption]), "High", "Low")</f>
        <v>High</v>
      </c>
      <c r="T3008" t="s">
        <v>115</v>
      </c>
      <c r="U3008" t="b">
        <v>1</v>
      </c>
      <c r="V3008">
        <v>12</v>
      </c>
      <c r="W3008">
        <v>1</v>
      </c>
      <c r="X3008" t="s">
        <v>19</v>
      </c>
    </row>
    <row r="3009" spans="1:24" x14ac:dyDescent="0.3">
      <c r="A3009" s="1">
        <v>45519.713680555556</v>
      </c>
      <c r="B3009" s="1" t="str">
        <f>TEXT(sensor_data[[#This Row],[Timestamp]], "MMMM")</f>
        <v>August</v>
      </c>
      <c r="C30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09" s="2">
        <f>MONTH(sensor_data[[#This Row],[Timestamp]])</f>
        <v>8</v>
      </c>
      <c r="E3009" s="2">
        <f>DAY(sensor_data[[#This Row],[Timestamp]])</f>
        <v>15</v>
      </c>
      <c r="F3009" t="s">
        <v>641</v>
      </c>
      <c r="H3009">
        <v>89.4</v>
      </c>
      <c r="I3009">
        <v>53.3</v>
      </c>
      <c r="J3009" t="b">
        <v>0</v>
      </c>
      <c r="K3009">
        <v>5</v>
      </c>
      <c r="L3009" t="str">
        <f>IF(sensor_data[[#This Row],[HVAC Setting]]&lt;=2, "Low", IF(sensor_data[[#This Row],[HVAC Setting]]=3, "Normal", "High"))</f>
        <v>High</v>
      </c>
      <c r="M3009">
        <v>30.8</v>
      </c>
      <c r="N3009">
        <v>30.8</v>
      </c>
      <c r="O3009">
        <f>(sensor_data[[#This Row],[Energy Consumption]]-AVERAGE(sensor_data[Energy Consumption]))/_xlfn.STDEV.P(sensor_data[Energy Consumption])</f>
        <v>0.10928919906193778</v>
      </c>
      <c r="P3009" t="str">
        <f>IF(ABS(sensor_data[[#This Row],[z_zcore]])&gt;3, "Outlier", "Normal")</f>
        <v>Normal</v>
      </c>
      <c r="Q3009">
        <f>AVERAGEIF(sensor_data[Unit ID], sensor_data[[#This Row],[Unit ID]], sensor_data[EC])</f>
        <v>19.660588235294114</v>
      </c>
      <c r="R3009">
        <f>IF(ISBLANK(sensor_data[[#This Row],[EC]]), sensor_data[[#This Row],[average]], sensor_data[[#This Row],[EC]])</f>
        <v>30.8</v>
      </c>
      <c r="S3009" t="str">
        <f>IF(sensor_data[[#This Row],[Filled Energy Consumption]]&gt;AVERAGE(sensor_data[Filled Energy Consumption]), "High", "Low")</f>
        <v>High</v>
      </c>
      <c r="T3009" t="s">
        <v>399</v>
      </c>
      <c r="U3009" t="b">
        <v>0</v>
      </c>
      <c r="V3009">
        <v>4</v>
      </c>
      <c r="W3009">
        <v>1</v>
      </c>
      <c r="X3009" t="s">
        <v>19</v>
      </c>
    </row>
    <row r="3010" spans="1:24" x14ac:dyDescent="0.3">
      <c r="A3010" s="1">
        <v>45575.010081018518</v>
      </c>
      <c r="B3010" s="1" t="str">
        <f>TEXT(sensor_data[[#This Row],[Timestamp]], "MMMM")</f>
        <v>October</v>
      </c>
      <c r="C30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10" s="2">
        <f>MONTH(sensor_data[[#This Row],[Timestamp]])</f>
        <v>10</v>
      </c>
      <c r="E3010" s="2">
        <f>DAY(sensor_data[[#This Row],[Timestamp]])</f>
        <v>10</v>
      </c>
      <c r="F3010" t="s">
        <v>641</v>
      </c>
      <c r="H3010">
        <v>69.599999999999994</v>
      </c>
      <c r="I3010">
        <v>50.3</v>
      </c>
      <c r="J3010" t="b">
        <v>0</v>
      </c>
      <c r="K3010">
        <v>2</v>
      </c>
      <c r="L3010" t="str">
        <f>IF(sensor_data[[#This Row],[HVAC Setting]]&lt;=2, "Low", IF(sensor_data[[#This Row],[HVAC Setting]]=3, "Normal", "High"))</f>
        <v>Low</v>
      </c>
      <c r="M3010">
        <v>10</v>
      </c>
      <c r="N3010">
        <v>10</v>
      </c>
      <c r="O3010">
        <f>(sensor_data[[#This Row],[Energy Consumption]]-AVERAGE(sensor_data[Energy Consumption]))/_xlfn.STDEV.P(sensor_data[Energy Consumption])</f>
        <v>-0.13257981561817916</v>
      </c>
      <c r="P3010" t="str">
        <f>IF(ABS(sensor_data[[#This Row],[z_zcore]])&gt;3, "Outlier", "Normal")</f>
        <v>Normal</v>
      </c>
      <c r="Q3010">
        <f>AVERAGEIF(sensor_data[Unit ID], sensor_data[[#This Row],[Unit ID]], sensor_data[EC])</f>
        <v>19.660588235294114</v>
      </c>
      <c r="R3010">
        <f>IF(ISBLANK(sensor_data[[#This Row],[EC]]), sensor_data[[#This Row],[average]], sensor_data[[#This Row],[EC]])</f>
        <v>10</v>
      </c>
      <c r="S3010" t="str">
        <f>IF(sensor_data[[#This Row],[Filled Energy Consumption]]&gt;AVERAGE(sensor_data[Filled Energy Consumption]), "High", "Low")</f>
        <v>Low</v>
      </c>
      <c r="T3010" t="s">
        <v>307</v>
      </c>
      <c r="U3010" t="b">
        <v>0</v>
      </c>
      <c r="V3010">
        <v>21</v>
      </c>
      <c r="W3010">
        <v>0</v>
      </c>
      <c r="X3010" t="s">
        <v>14</v>
      </c>
    </row>
    <row r="3011" spans="1:24" x14ac:dyDescent="0.3">
      <c r="A3011" s="1">
        <v>45403.693009259259</v>
      </c>
      <c r="B3011" s="1" t="str">
        <f>TEXT(sensor_data[[#This Row],[Timestamp]], "MMMM")</f>
        <v>April</v>
      </c>
      <c r="C30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11" s="2">
        <f>MONTH(sensor_data[[#This Row],[Timestamp]])</f>
        <v>4</v>
      </c>
      <c r="E3011" s="2">
        <f>DAY(sensor_data[[#This Row],[Timestamp]])</f>
        <v>21</v>
      </c>
      <c r="F3011" t="s">
        <v>641</v>
      </c>
      <c r="H3011">
        <v>69.8</v>
      </c>
      <c r="I3011">
        <v>31.3</v>
      </c>
      <c r="J3011" t="b">
        <v>0</v>
      </c>
      <c r="K3011">
        <v>3.5</v>
      </c>
      <c r="L3011" t="str">
        <f>IF(sensor_data[[#This Row],[HVAC Setting]]&lt;=2, "Low", IF(sensor_data[[#This Row],[HVAC Setting]]=3, "Normal", "High"))</f>
        <v>High</v>
      </c>
      <c r="M3011">
        <v>18.38</v>
      </c>
      <c r="N3011">
        <v>18.38</v>
      </c>
      <c r="O3011">
        <f>(sensor_data[[#This Row],[Energy Consumption]]-AVERAGE(sensor_data[Energy Consumption]))/_xlfn.STDEV.P(sensor_data[Energy Consumption])</f>
        <v>-3.513451066532438E-2</v>
      </c>
      <c r="P3011" t="str">
        <f>IF(ABS(sensor_data[[#This Row],[z_zcore]])&gt;3, "Outlier", "Normal")</f>
        <v>Normal</v>
      </c>
      <c r="Q3011">
        <f>AVERAGEIF(sensor_data[Unit ID], sensor_data[[#This Row],[Unit ID]], sensor_data[EC])</f>
        <v>19.660588235294114</v>
      </c>
      <c r="R3011">
        <f>IF(ISBLANK(sensor_data[[#This Row],[EC]]), sensor_data[[#This Row],[average]], sensor_data[[#This Row],[EC]])</f>
        <v>18.38</v>
      </c>
      <c r="S3011" t="str">
        <f>IF(sensor_data[[#This Row],[Filled Energy Consumption]]&gt;AVERAGE(sensor_data[Filled Energy Consumption]), "High", "Low")</f>
        <v>High</v>
      </c>
      <c r="T3011" t="s">
        <v>239</v>
      </c>
      <c r="U3011" t="b">
        <v>0</v>
      </c>
      <c r="V3011">
        <v>2</v>
      </c>
      <c r="W3011">
        <v>1</v>
      </c>
      <c r="X3011" t="s">
        <v>19</v>
      </c>
    </row>
    <row r="3012" spans="1:24" x14ac:dyDescent="0.3">
      <c r="A3012" s="1">
        <v>45341.503796296296</v>
      </c>
      <c r="B3012" s="1" t="str">
        <f>TEXT(sensor_data[[#This Row],[Timestamp]], "MMMM")</f>
        <v>February</v>
      </c>
      <c r="C30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12" s="2">
        <f>MONTH(sensor_data[[#This Row],[Timestamp]])</f>
        <v>2</v>
      </c>
      <c r="E3012" s="2">
        <f>DAY(sensor_data[[#This Row],[Timestamp]])</f>
        <v>19</v>
      </c>
      <c r="F3012" t="s">
        <v>641</v>
      </c>
      <c r="H3012">
        <v>36.700000000000003</v>
      </c>
      <c r="I3012">
        <v>38.6</v>
      </c>
      <c r="J3012" t="b">
        <v>0</v>
      </c>
      <c r="K3012">
        <v>3</v>
      </c>
      <c r="L3012" t="str">
        <f>IF(sensor_data[[#This Row],[HVAC Setting]]&lt;=2, "Low", IF(sensor_data[[#This Row],[HVAC Setting]]=3, "Normal", "High"))</f>
        <v>Normal</v>
      </c>
      <c r="M3012">
        <v>17</v>
      </c>
      <c r="N3012">
        <v>17</v>
      </c>
      <c r="O3012">
        <f>(sensor_data[[#This Row],[Energy Consumption]]-AVERAGE(sensor_data[Energy Consumption]))/_xlfn.STDEV.P(sensor_data[Energy Consumption])</f>
        <v>-5.1181589523909048E-2</v>
      </c>
      <c r="P3012" t="str">
        <f>IF(ABS(sensor_data[[#This Row],[z_zcore]])&gt;3, "Outlier", "Normal")</f>
        <v>Normal</v>
      </c>
      <c r="Q3012">
        <f>AVERAGEIF(sensor_data[Unit ID], sensor_data[[#This Row],[Unit ID]], sensor_data[EC])</f>
        <v>19.660588235294114</v>
      </c>
      <c r="R3012">
        <f>IF(ISBLANK(sensor_data[[#This Row],[EC]]), sensor_data[[#This Row],[average]], sensor_data[[#This Row],[EC]])</f>
        <v>17</v>
      </c>
      <c r="S3012" t="str">
        <f>IF(sensor_data[[#This Row],[Filled Energy Consumption]]&gt;AVERAGE(sensor_data[Filled Energy Consumption]), "High", "Low")</f>
        <v>Low</v>
      </c>
      <c r="T3012" t="s">
        <v>118</v>
      </c>
      <c r="U3012" t="b">
        <v>0</v>
      </c>
      <c r="V3012">
        <v>20</v>
      </c>
      <c r="W3012">
        <v>0</v>
      </c>
      <c r="X3012" t="s">
        <v>17</v>
      </c>
    </row>
    <row r="3013" spans="1:24" x14ac:dyDescent="0.3">
      <c r="A3013" s="1">
        <v>45467.618148148147</v>
      </c>
      <c r="B3013" s="1" t="str">
        <f>TEXT(sensor_data[[#This Row],[Timestamp]], "MMMM")</f>
        <v>June</v>
      </c>
      <c r="C30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13" s="2">
        <f>MONTH(sensor_data[[#This Row],[Timestamp]])</f>
        <v>6</v>
      </c>
      <c r="E3013" s="2">
        <f>DAY(sensor_data[[#This Row],[Timestamp]])</f>
        <v>24</v>
      </c>
      <c r="F3013" t="s">
        <v>641</v>
      </c>
      <c r="H3013">
        <v>92.9</v>
      </c>
      <c r="I3013">
        <v>45</v>
      </c>
      <c r="J3013" t="b">
        <v>0</v>
      </c>
      <c r="K3013">
        <v>2</v>
      </c>
      <c r="L3013" t="str">
        <f>IF(sensor_data[[#This Row],[HVAC Setting]]&lt;=2, "Low", IF(sensor_data[[#This Row],[HVAC Setting]]=3, "Normal", "High"))</f>
        <v>Low</v>
      </c>
      <c r="M3013">
        <v>12</v>
      </c>
      <c r="N3013">
        <v>12</v>
      </c>
      <c r="O3013">
        <f>(sensor_data[[#This Row],[Energy Consumption]]-AVERAGE(sensor_data[Energy Consumption]))/_xlfn.STDEV.P(sensor_data[Energy Consumption])</f>
        <v>-0.10932317959124485</v>
      </c>
      <c r="P3013" t="str">
        <f>IF(ABS(sensor_data[[#This Row],[z_zcore]])&gt;3, "Outlier", "Normal")</f>
        <v>Normal</v>
      </c>
      <c r="Q3013">
        <f>AVERAGEIF(sensor_data[Unit ID], sensor_data[[#This Row],[Unit ID]], sensor_data[EC])</f>
        <v>19.660588235294114</v>
      </c>
      <c r="R3013">
        <f>IF(ISBLANK(sensor_data[[#This Row],[EC]]), sensor_data[[#This Row],[average]], sensor_data[[#This Row],[EC]])</f>
        <v>12</v>
      </c>
      <c r="S3013" t="str">
        <f>IF(sensor_data[[#This Row],[Filled Energy Consumption]]&gt;AVERAGE(sensor_data[Filled Energy Consumption]), "High", "Low")</f>
        <v>Low</v>
      </c>
      <c r="T3013" t="s">
        <v>268</v>
      </c>
      <c r="U3013" t="b">
        <v>0</v>
      </c>
      <c r="V3013">
        <v>16</v>
      </c>
      <c r="W3013">
        <v>1</v>
      </c>
      <c r="X3013" t="s">
        <v>17</v>
      </c>
    </row>
    <row r="3014" spans="1:24" x14ac:dyDescent="0.3">
      <c r="A3014" s="1">
        <v>45394.333935185183</v>
      </c>
      <c r="B3014" s="1" t="str">
        <f>TEXT(sensor_data[[#This Row],[Timestamp]], "MMMM")</f>
        <v>April</v>
      </c>
      <c r="C30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14" s="2">
        <f>MONTH(sensor_data[[#This Row],[Timestamp]])</f>
        <v>4</v>
      </c>
      <c r="E3014" s="2">
        <f>DAY(sensor_data[[#This Row],[Timestamp]])</f>
        <v>12</v>
      </c>
      <c r="F3014" t="s">
        <v>641</v>
      </c>
      <c r="H3014">
        <v>78.400000000000006</v>
      </c>
      <c r="I3014">
        <v>30.7</v>
      </c>
      <c r="J3014" t="b">
        <v>1</v>
      </c>
      <c r="K3014">
        <v>3</v>
      </c>
      <c r="L3014" t="str">
        <f>IF(sensor_data[[#This Row],[HVAC Setting]]&lt;=2, "Low", IF(sensor_data[[#This Row],[HVAC Setting]]=3, "Normal", "High"))</f>
        <v>Normal</v>
      </c>
      <c r="O3014">
        <f>(sensor_data[[#This Row],[Energy Consumption]]-AVERAGE(sensor_data[Energy Consumption]))/_xlfn.STDEV.P(sensor_data[Energy Consumption])</f>
        <v>-0.24886299575285079</v>
      </c>
      <c r="P3014" t="str">
        <f>IF(ABS(sensor_data[[#This Row],[z_zcore]])&gt;3, "Outlier", "Normal")</f>
        <v>Normal</v>
      </c>
      <c r="Q3014">
        <f>AVERAGEIF(sensor_data[Unit ID], sensor_data[[#This Row],[Unit ID]], sensor_data[EC])</f>
        <v>19.660588235294114</v>
      </c>
      <c r="R3014">
        <f>IF(ISBLANK(sensor_data[[#This Row],[EC]]), sensor_data[[#This Row],[average]], sensor_data[[#This Row],[EC]])</f>
        <v>19.660588235294114</v>
      </c>
      <c r="S3014" t="str">
        <f>IF(sensor_data[[#This Row],[Filled Energy Consumption]]&gt;AVERAGE(sensor_data[Filled Energy Consumption]), "High", "Low")</f>
        <v>High</v>
      </c>
      <c r="T3014" t="s">
        <v>252</v>
      </c>
      <c r="U3014" t="b">
        <v>1</v>
      </c>
      <c r="V3014">
        <v>3</v>
      </c>
      <c r="W3014">
        <v>1</v>
      </c>
      <c r="X3014" t="s">
        <v>14</v>
      </c>
    </row>
    <row r="3015" spans="1:24" x14ac:dyDescent="0.3">
      <c r="A3015" s="1">
        <v>45493.426203703704</v>
      </c>
      <c r="B3015" s="1" t="str">
        <f>TEXT(sensor_data[[#This Row],[Timestamp]], "MMMM")</f>
        <v>July</v>
      </c>
      <c r="C30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15" s="2">
        <f>MONTH(sensor_data[[#This Row],[Timestamp]])</f>
        <v>7</v>
      </c>
      <c r="E3015" s="2">
        <f>DAY(sensor_data[[#This Row],[Timestamp]])</f>
        <v>20</v>
      </c>
      <c r="F3015" t="s">
        <v>641</v>
      </c>
      <c r="H3015">
        <v>89</v>
      </c>
      <c r="I3015">
        <v>67.7</v>
      </c>
      <c r="J3015" t="b">
        <v>1</v>
      </c>
      <c r="K3015">
        <v>4.5</v>
      </c>
      <c r="L3015" t="str">
        <f>IF(sensor_data[[#This Row],[HVAC Setting]]&lt;=2, "Low", IF(sensor_data[[#This Row],[HVAC Setting]]=3, "Normal", "High"))</f>
        <v>High</v>
      </c>
      <c r="M3015">
        <v>27.27</v>
      </c>
      <c r="N3015">
        <v>27.27</v>
      </c>
      <c r="O3015">
        <f>(sensor_data[[#This Row],[Energy Consumption]]-AVERAGE(sensor_data[Energy Consumption]))/_xlfn.STDEV.P(sensor_data[Energy Consumption])</f>
        <v>6.8241236474398684E-2</v>
      </c>
      <c r="P3015" t="str">
        <f>IF(ABS(sensor_data[[#This Row],[z_zcore]])&gt;3, "Outlier", "Normal")</f>
        <v>Normal</v>
      </c>
      <c r="Q3015">
        <f>AVERAGEIF(sensor_data[Unit ID], sensor_data[[#This Row],[Unit ID]], sensor_data[EC])</f>
        <v>19.660588235294114</v>
      </c>
      <c r="R3015">
        <f>IF(ISBLANK(sensor_data[[#This Row],[EC]]), sensor_data[[#This Row],[average]], sensor_data[[#This Row],[EC]])</f>
        <v>27.27</v>
      </c>
      <c r="S3015" t="str">
        <f>IF(sensor_data[[#This Row],[Filled Energy Consumption]]&gt;AVERAGE(sensor_data[Filled Energy Consumption]), "High", "Low")</f>
        <v>High</v>
      </c>
      <c r="T3015" t="s">
        <v>81</v>
      </c>
      <c r="U3015" t="b">
        <v>1</v>
      </c>
      <c r="V3015">
        <v>9</v>
      </c>
      <c r="W3015">
        <v>1</v>
      </c>
      <c r="X3015" t="s">
        <v>14</v>
      </c>
    </row>
    <row r="3016" spans="1:24" x14ac:dyDescent="0.3">
      <c r="A3016" s="1">
        <v>45484.956585648149</v>
      </c>
      <c r="B3016" s="1" t="str">
        <f>TEXT(sensor_data[[#This Row],[Timestamp]], "MMMM")</f>
        <v>July</v>
      </c>
      <c r="C30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16" s="2">
        <f>MONTH(sensor_data[[#This Row],[Timestamp]])</f>
        <v>7</v>
      </c>
      <c r="E3016" s="2">
        <f>DAY(sensor_data[[#This Row],[Timestamp]])</f>
        <v>11</v>
      </c>
      <c r="F3016" t="s">
        <v>641</v>
      </c>
      <c r="H3016">
        <v>86.6</v>
      </c>
      <c r="I3016">
        <v>56.3</v>
      </c>
      <c r="J3016" t="b">
        <v>0</v>
      </c>
      <c r="K3016">
        <v>2</v>
      </c>
      <c r="L3016" t="str">
        <f>IF(sensor_data[[#This Row],[HVAC Setting]]&lt;=2, "Low", IF(sensor_data[[#This Row],[HVAC Setting]]=3, "Normal", "High"))</f>
        <v>Low</v>
      </c>
      <c r="M3016">
        <v>12</v>
      </c>
      <c r="N3016">
        <v>12</v>
      </c>
      <c r="O3016">
        <f>(sensor_data[[#This Row],[Energy Consumption]]-AVERAGE(sensor_data[Energy Consumption]))/_xlfn.STDEV.P(sensor_data[Energy Consumption])</f>
        <v>-0.10932317959124485</v>
      </c>
      <c r="P3016" t="str">
        <f>IF(ABS(sensor_data[[#This Row],[z_zcore]])&gt;3, "Outlier", "Normal")</f>
        <v>Normal</v>
      </c>
      <c r="Q3016">
        <f>AVERAGEIF(sensor_data[Unit ID], sensor_data[[#This Row],[Unit ID]], sensor_data[EC])</f>
        <v>19.660588235294114</v>
      </c>
      <c r="R3016">
        <f>IF(ISBLANK(sensor_data[[#This Row],[EC]]), sensor_data[[#This Row],[average]], sensor_data[[#This Row],[EC]])</f>
        <v>12</v>
      </c>
      <c r="S3016" t="str">
        <f>IF(sensor_data[[#This Row],[Filled Energy Consumption]]&gt;AVERAGE(sensor_data[Filled Energy Consumption]), "High", "Low")</f>
        <v>Low</v>
      </c>
      <c r="T3016" t="s">
        <v>442</v>
      </c>
      <c r="U3016" t="b">
        <v>0</v>
      </c>
      <c r="V3016">
        <v>24</v>
      </c>
      <c r="W3016">
        <v>0</v>
      </c>
      <c r="X3016" t="s">
        <v>17</v>
      </c>
    </row>
    <row r="3017" spans="1:24" x14ac:dyDescent="0.3">
      <c r="A3017" s="1">
        <v>45473.354814814818</v>
      </c>
      <c r="B3017" s="1" t="str">
        <f>TEXT(sensor_data[[#This Row],[Timestamp]], "MMMM")</f>
        <v>June</v>
      </c>
      <c r="C30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17" s="2">
        <f>MONTH(sensor_data[[#This Row],[Timestamp]])</f>
        <v>6</v>
      </c>
      <c r="E3017" s="2">
        <f>DAY(sensor_data[[#This Row],[Timestamp]])</f>
        <v>30</v>
      </c>
      <c r="F3017" t="s">
        <v>641</v>
      </c>
      <c r="H3017">
        <v>93</v>
      </c>
      <c r="I3017">
        <v>51.5</v>
      </c>
      <c r="J3017" t="b">
        <v>0</v>
      </c>
      <c r="K3017">
        <v>4.5</v>
      </c>
      <c r="L3017" t="str">
        <f>IF(sensor_data[[#This Row],[HVAC Setting]]&lt;=2, "Low", IF(sensor_data[[#This Row],[HVAC Setting]]=3, "Normal", "High"))</f>
        <v>High</v>
      </c>
      <c r="M3017">
        <v>26.78</v>
      </c>
      <c r="N3017">
        <v>26.78</v>
      </c>
      <c r="O3017">
        <f>(sensor_data[[#This Row],[Energy Consumption]]-AVERAGE(sensor_data[Energy Consumption]))/_xlfn.STDEV.P(sensor_data[Energy Consumption])</f>
        <v>6.2543360647799792E-2</v>
      </c>
      <c r="P3017" t="str">
        <f>IF(ABS(sensor_data[[#This Row],[z_zcore]])&gt;3, "Outlier", "Normal")</f>
        <v>Normal</v>
      </c>
      <c r="Q3017">
        <f>AVERAGEIF(sensor_data[Unit ID], sensor_data[[#This Row],[Unit ID]], sensor_data[EC])</f>
        <v>19.660588235294114</v>
      </c>
      <c r="R3017">
        <f>IF(ISBLANK(sensor_data[[#This Row],[EC]]), sensor_data[[#This Row],[average]], sensor_data[[#This Row],[EC]])</f>
        <v>26.78</v>
      </c>
      <c r="S3017" t="str">
        <f>IF(sensor_data[[#This Row],[Filled Energy Consumption]]&gt;AVERAGE(sensor_data[Filled Energy Consumption]), "High", "Low")</f>
        <v>High</v>
      </c>
      <c r="T3017" t="s">
        <v>364</v>
      </c>
      <c r="U3017" t="b">
        <v>0</v>
      </c>
      <c r="V3017">
        <v>15</v>
      </c>
      <c r="W3017">
        <v>1</v>
      </c>
      <c r="X3017" t="s">
        <v>19</v>
      </c>
    </row>
    <row r="3018" spans="1:24" x14ac:dyDescent="0.3">
      <c r="A3018" s="1">
        <v>45512.917824074073</v>
      </c>
      <c r="B3018" s="1" t="str">
        <f>TEXT(sensor_data[[#This Row],[Timestamp]], "MMMM")</f>
        <v>August</v>
      </c>
      <c r="C30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18" s="2">
        <f>MONTH(sensor_data[[#This Row],[Timestamp]])</f>
        <v>8</v>
      </c>
      <c r="E3018" s="2">
        <f>DAY(sensor_data[[#This Row],[Timestamp]])</f>
        <v>8</v>
      </c>
      <c r="F3018" t="s">
        <v>641</v>
      </c>
      <c r="H3018">
        <v>87.7</v>
      </c>
      <c r="I3018">
        <v>60.2</v>
      </c>
      <c r="J3018" t="b">
        <v>0</v>
      </c>
      <c r="K3018">
        <v>3</v>
      </c>
      <c r="L3018" t="str">
        <f>IF(sensor_data[[#This Row],[HVAC Setting]]&lt;=2, "Low", IF(sensor_data[[#This Row],[HVAC Setting]]=3, "Normal", "High"))</f>
        <v>Normal</v>
      </c>
      <c r="M3018">
        <v>17</v>
      </c>
      <c r="N3018">
        <v>17</v>
      </c>
      <c r="O3018">
        <f>(sensor_data[[#This Row],[Energy Consumption]]-AVERAGE(sensor_data[Energy Consumption]))/_xlfn.STDEV.P(sensor_data[Energy Consumption])</f>
        <v>-5.1181589523909048E-2</v>
      </c>
      <c r="P3018" t="str">
        <f>IF(ABS(sensor_data[[#This Row],[z_zcore]])&gt;3, "Outlier", "Normal")</f>
        <v>Normal</v>
      </c>
      <c r="Q3018">
        <f>AVERAGEIF(sensor_data[Unit ID], sensor_data[[#This Row],[Unit ID]], sensor_data[EC])</f>
        <v>19.660588235294114</v>
      </c>
      <c r="R3018">
        <f>IF(ISBLANK(sensor_data[[#This Row],[EC]]), sensor_data[[#This Row],[average]], sensor_data[[#This Row],[EC]])</f>
        <v>17</v>
      </c>
      <c r="S3018" t="str">
        <f>IF(sensor_data[[#This Row],[Filled Energy Consumption]]&gt;AVERAGE(sensor_data[Filled Energy Consumption]), "High", "Low")</f>
        <v>Low</v>
      </c>
      <c r="T3018" t="s">
        <v>540</v>
      </c>
      <c r="U3018" t="b">
        <v>0</v>
      </c>
      <c r="V3018">
        <v>16</v>
      </c>
      <c r="W3018">
        <v>0</v>
      </c>
      <c r="X3018" t="s">
        <v>17</v>
      </c>
    </row>
    <row r="3019" spans="1:24" x14ac:dyDescent="0.3">
      <c r="A3019" s="1">
        <v>45509.436030092591</v>
      </c>
      <c r="B3019" s="1" t="str">
        <f>TEXT(sensor_data[[#This Row],[Timestamp]], "MMMM")</f>
        <v>August</v>
      </c>
      <c r="C30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19" s="2">
        <f>MONTH(sensor_data[[#This Row],[Timestamp]])</f>
        <v>8</v>
      </c>
      <c r="E3019" s="2">
        <f>DAY(sensor_data[[#This Row],[Timestamp]])</f>
        <v>5</v>
      </c>
      <c r="F3019" t="s">
        <v>641</v>
      </c>
      <c r="H3019">
        <v>91.1</v>
      </c>
      <c r="I3019">
        <v>42</v>
      </c>
      <c r="J3019" t="b">
        <v>0</v>
      </c>
      <c r="K3019">
        <v>3</v>
      </c>
      <c r="L3019" t="str">
        <f>IF(sensor_data[[#This Row],[HVAC Setting]]&lt;=2, "Low", IF(sensor_data[[#This Row],[HVAC Setting]]=3, "Normal", "High"))</f>
        <v>Normal</v>
      </c>
      <c r="O3019">
        <f>(sensor_data[[#This Row],[Energy Consumption]]-AVERAGE(sensor_data[Energy Consumption]))/_xlfn.STDEV.P(sensor_data[Energy Consumption])</f>
        <v>-0.24886299575285079</v>
      </c>
      <c r="P3019" t="str">
        <f>IF(ABS(sensor_data[[#This Row],[z_zcore]])&gt;3, "Outlier", "Normal")</f>
        <v>Normal</v>
      </c>
      <c r="Q3019">
        <f>AVERAGEIF(sensor_data[Unit ID], sensor_data[[#This Row],[Unit ID]], sensor_data[EC])</f>
        <v>19.660588235294114</v>
      </c>
      <c r="R3019">
        <f>IF(ISBLANK(sensor_data[[#This Row],[EC]]), sensor_data[[#This Row],[average]], sensor_data[[#This Row],[EC]])</f>
        <v>19.660588235294114</v>
      </c>
      <c r="S3019" t="str">
        <f>IF(sensor_data[[#This Row],[Filled Energy Consumption]]&gt;AVERAGE(sensor_data[Filled Energy Consumption]), "High", "Low")</f>
        <v>High</v>
      </c>
      <c r="T3019" t="s">
        <v>418</v>
      </c>
      <c r="U3019" t="b">
        <v>0</v>
      </c>
      <c r="V3019">
        <v>11</v>
      </c>
      <c r="W3019">
        <v>0</v>
      </c>
      <c r="X3019" t="s">
        <v>19</v>
      </c>
    </row>
    <row r="3020" spans="1:24" x14ac:dyDescent="0.3">
      <c r="A3020" s="1">
        <v>45333.337187500001</v>
      </c>
      <c r="B3020" s="1" t="str">
        <f>TEXT(sensor_data[[#This Row],[Timestamp]], "MMMM")</f>
        <v>February</v>
      </c>
      <c r="C30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20" s="2">
        <f>MONTH(sensor_data[[#This Row],[Timestamp]])</f>
        <v>2</v>
      </c>
      <c r="E3020" s="2">
        <f>DAY(sensor_data[[#This Row],[Timestamp]])</f>
        <v>11</v>
      </c>
      <c r="F3020" t="s">
        <v>641</v>
      </c>
      <c r="H3020">
        <v>45.5</v>
      </c>
      <c r="I3020">
        <v>29.7</v>
      </c>
      <c r="J3020" t="b">
        <v>1</v>
      </c>
      <c r="K3020">
        <v>4.5</v>
      </c>
      <c r="L3020" t="str">
        <f>IF(sensor_data[[#This Row],[HVAC Setting]]&lt;=2, "Low", IF(sensor_data[[#This Row],[HVAC Setting]]=3, "Normal", "High"))</f>
        <v>High</v>
      </c>
      <c r="M3020">
        <v>28.46</v>
      </c>
      <c r="N3020">
        <v>28.46</v>
      </c>
      <c r="O3020">
        <f>(sensor_data[[#This Row],[Energy Consumption]]-AVERAGE(sensor_data[Energy Consumption]))/_xlfn.STDEV.P(sensor_data[Energy Consumption])</f>
        <v>8.2078934910424617E-2</v>
      </c>
      <c r="P3020" t="str">
        <f>IF(ABS(sensor_data[[#This Row],[z_zcore]])&gt;3, "Outlier", "Normal")</f>
        <v>Normal</v>
      </c>
      <c r="Q3020">
        <f>AVERAGEIF(sensor_data[Unit ID], sensor_data[[#This Row],[Unit ID]], sensor_data[EC])</f>
        <v>19.660588235294114</v>
      </c>
      <c r="R3020">
        <f>IF(ISBLANK(sensor_data[[#This Row],[EC]]), sensor_data[[#This Row],[average]], sensor_data[[#This Row],[EC]])</f>
        <v>28.46</v>
      </c>
      <c r="S3020" t="str">
        <f>IF(sensor_data[[#This Row],[Filled Energy Consumption]]&gt;AVERAGE(sensor_data[Filled Energy Consumption]), "High", "Low")</f>
        <v>High</v>
      </c>
      <c r="T3020" t="s">
        <v>632</v>
      </c>
      <c r="U3020" t="b">
        <v>1</v>
      </c>
      <c r="V3020">
        <v>2</v>
      </c>
      <c r="W3020">
        <v>1</v>
      </c>
      <c r="X3020" t="s">
        <v>19</v>
      </c>
    </row>
    <row r="3021" spans="1:24" x14ac:dyDescent="0.3">
      <c r="A3021" s="1">
        <v>45390.658865740741</v>
      </c>
      <c r="B3021" s="1" t="str">
        <f>TEXT(sensor_data[[#This Row],[Timestamp]], "MMMM")</f>
        <v>April</v>
      </c>
      <c r="C30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21" s="2">
        <f>MONTH(sensor_data[[#This Row],[Timestamp]])</f>
        <v>4</v>
      </c>
      <c r="E3021" s="2">
        <f>DAY(sensor_data[[#This Row],[Timestamp]])</f>
        <v>8</v>
      </c>
      <c r="F3021" t="s">
        <v>641</v>
      </c>
      <c r="H3021">
        <v>63</v>
      </c>
      <c r="I3021">
        <v>35.1</v>
      </c>
      <c r="J3021" t="b">
        <v>1</v>
      </c>
      <c r="K3021">
        <v>4</v>
      </c>
      <c r="L3021" t="str">
        <f>IF(sensor_data[[#This Row],[HVAC Setting]]&lt;=2, "Low", IF(sensor_data[[#This Row],[HVAC Setting]]=3, "Normal", "High"))</f>
        <v>High</v>
      </c>
      <c r="M3021">
        <v>21.4</v>
      </c>
      <c r="N3021">
        <v>21.4</v>
      </c>
      <c r="O3021">
        <f>(sensor_data[[#This Row],[Energy Consumption]]-AVERAGE(sensor_data[Energy Consumption]))/_xlfn.STDEV.P(sensor_data[Energy Consumption])</f>
        <v>-1.69902646535606E-5</v>
      </c>
      <c r="P3021" t="str">
        <f>IF(ABS(sensor_data[[#This Row],[z_zcore]])&gt;3, "Outlier", "Normal")</f>
        <v>Normal</v>
      </c>
      <c r="Q3021">
        <f>AVERAGEIF(sensor_data[Unit ID], sensor_data[[#This Row],[Unit ID]], sensor_data[EC])</f>
        <v>19.660588235294114</v>
      </c>
      <c r="R3021">
        <f>IF(ISBLANK(sensor_data[[#This Row],[EC]]), sensor_data[[#This Row],[average]], sensor_data[[#This Row],[EC]])</f>
        <v>21.4</v>
      </c>
      <c r="S3021" t="str">
        <f>IF(sensor_data[[#This Row],[Filled Energy Consumption]]&gt;AVERAGE(sensor_data[Filled Energy Consumption]), "High", "Low")</f>
        <v>High</v>
      </c>
      <c r="T3021" t="s">
        <v>442</v>
      </c>
      <c r="U3021" t="b">
        <v>1</v>
      </c>
      <c r="V3021">
        <v>1</v>
      </c>
      <c r="W3021">
        <v>1</v>
      </c>
      <c r="X3021" t="s">
        <v>19</v>
      </c>
    </row>
    <row r="3022" spans="1:24" x14ac:dyDescent="0.3">
      <c r="A3022" s="1">
        <v>45334.66778935185</v>
      </c>
      <c r="B3022" s="1" t="str">
        <f>TEXT(sensor_data[[#This Row],[Timestamp]], "MMMM")</f>
        <v>February</v>
      </c>
      <c r="C30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22" s="2">
        <f>MONTH(sensor_data[[#This Row],[Timestamp]])</f>
        <v>2</v>
      </c>
      <c r="E3022" s="2">
        <f>DAY(sensor_data[[#This Row],[Timestamp]])</f>
        <v>12</v>
      </c>
      <c r="F3022" t="s">
        <v>642</v>
      </c>
      <c r="H3022">
        <v>40.5</v>
      </c>
      <c r="I3022">
        <v>26.2</v>
      </c>
      <c r="J3022" t="b">
        <v>0</v>
      </c>
      <c r="K3022">
        <v>4</v>
      </c>
      <c r="L3022" t="str">
        <f>IF(sensor_data[[#This Row],[HVAC Setting]]&lt;=2, "Low", IF(sensor_data[[#This Row],[HVAC Setting]]=3, "Normal", "High"))</f>
        <v>High</v>
      </c>
      <c r="M3022">
        <v>22</v>
      </c>
      <c r="N3022">
        <v>22</v>
      </c>
      <c r="O3022">
        <f>(sensor_data[[#This Row],[Energy Consumption]]-AVERAGE(sensor_data[Energy Consumption]))/_xlfn.STDEV.P(sensor_data[Energy Consumption])</f>
        <v>6.9600005434267524E-3</v>
      </c>
      <c r="P3022" t="str">
        <f>IF(ABS(sensor_data[[#This Row],[z_zcore]])&gt;3, "Outlier", "Normal")</f>
        <v>Normal</v>
      </c>
      <c r="Q3022">
        <f>AVERAGEIF(sensor_data[Unit ID], sensor_data[[#This Row],[Unit ID]], sensor_data[EC])</f>
        <v>21.547857142857143</v>
      </c>
      <c r="R3022">
        <f>IF(ISBLANK(sensor_data[[#This Row],[EC]]), sensor_data[[#This Row],[average]], sensor_data[[#This Row],[EC]])</f>
        <v>22</v>
      </c>
      <c r="S3022" t="str">
        <f>IF(sensor_data[[#This Row],[Filled Energy Consumption]]&gt;AVERAGE(sensor_data[Filled Energy Consumption]), "High", "Low")</f>
        <v>High</v>
      </c>
      <c r="T3022" t="s">
        <v>320</v>
      </c>
      <c r="U3022" t="b">
        <v>0</v>
      </c>
      <c r="V3022">
        <v>15</v>
      </c>
      <c r="W3022">
        <v>0</v>
      </c>
      <c r="X3022" t="s">
        <v>17</v>
      </c>
    </row>
    <row r="3023" spans="1:24" x14ac:dyDescent="0.3">
      <c r="A3023" s="1">
        <v>45344.834050925929</v>
      </c>
      <c r="B3023" s="1" t="str">
        <f>TEXT(sensor_data[[#This Row],[Timestamp]], "MMMM")</f>
        <v>February</v>
      </c>
      <c r="C30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23" s="2">
        <f>MONTH(sensor_data[[#This Row],[Timestamp]])</f>
        <v>2</v>
      </c>
      <c r="E3023" s="2">
        <f>DAY(sensor_data[[#This Row],[Timestamp]])</f>
        <v>22</v>
      </c>
      <c r="F3023" t="s">
        <v>642</v>
      </c>
      <c r="H3023">
        <v>44.4</v>
      </c>
      <c r="I3023">
        <v>25.8</v>
      </c>
      <c r="J3023" t="b">
        <v>1</v>
      </c>
      <c r="K3023">
        <v>5</v>
      </c>
      <c r="L3023" t="str">
        <f>IF(sensor_data[[#This Row],[HVAC Setting]]&lt;=2, "Low", IF(sensor_data[[#This Row],[HVAC Setting]]=3, "Normal", "High"))</f>
        <v>High</v>
      </c>
      <c r="M3023">
        <v>31.66</v>
      </c>
      <c r="N3023">
        <v>31.66</v>
      </c>
      <c r="O3023">
        <f>(sensor_data[[#This Row],[Energy Consumption]]-AVERAGE(sensor_data[Energy Consumption]))/_xlfn.STDEV.P(sensor_data[Energy Consumption])</f>
        <v>0.11928955255351953</v>
      </c>
      <c r="P3023" t="str">
        <f>IF(ABS(sensor_data[[#This Row],[z_zcore]])&gt;3, "Outlier", "Normal")</f>
        <v>Normal</v>
      </c>
      <c r="Q3023">
        <f>AVERAGEIF(sensor_data[Unit ID], sensor_data[[#This Row],[Unit ID]], sensor_data[EC])</f>
        <v>21.547857142857143</v>
      </c>
      <c r="R3023">
        <f>IF(ISBLANK(sensor_data[[#This Row],[EC]]), sensor_data[[#This Row],[average]], sensor_data[[#This Row],[EC]])</f>
        <v>31.66</v>
      </c>
      <c r="S3023" t="str">
        <f>IF(sensor_data[[#This Row],[Filled Energy Consumption]]&gt;AVERAGE(sensor_data[Filled Energy Consumption]), "High", "Low")</f>
        <v>High</v>
      </c>
      <c r="T3023" t="s">
        <v>76</v>
      </c>
      <c r="U3023" t="b">
        <v>1</v>
      </c>
      <c r="V3023">
        <v>11</v>
      </c>
      <c r="W3023">
        <v>1</v>
      </c>
      <c r="X3023" t="s">
        <v>17</v>
      </c>
    </row>
    <row r="3024" spans="1:24" x14ac:dyDescent="0.3">
      <c r="A3024" s="1">
        <v>45465.978900462964</v>
      </c>
      <c r="B3024" s="1" t="str">
        <f>TEXT(sensor_data[[#This Row],[Timestamp]], "MMMM")</f>
        <v>June</v>
      </c>
      <c r="C30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24" s="2">
        <f>MONTH(sensor_data[[#This Row],[Timestamp]])</f>
        <v>6</v>
      </c>
      <c r="E3024" s="2">
        <f>DAY(sensor_data[[#This Row],[Timestamp]])</f>
        <v>22</v>
      </c>
      <c r="F3024" t="s">
        <v>642</v>
      </c>
      <c r="H3024">
        <v>95.7</v>
      </c>
      <c r="I3024">
        <v>53.6</v>
      </c>
      <c r="J3024" t="b">
        <v>1</v>
      </c>
      <c r="K3024">
        <v>4.5</v>
      </c>
      <c r="L3024" t="str">
        <f>IF(sensor_data[[#This Row],[HVAC Setting]]&lt;=2, "Low", IF(sensor_data[[#This Row],[HVAC Setting]]=3, "Normal", "High"))</f>
        <v>High</v>
      </c>
      <c r="M3024">
        <v>27.14</v>
      </c>
      <c r="N3024">
        <v>27.14</v>
      </c>
      <c r="O3024">
        <f>(sensor_data[[#This Row],[Energy Consumption]]-AVERAGE(sensor_data[Energy Consumption]))/_xlfn.STDEV.P(sensor_data[Energy Consumption])</f>
        <v>6.6729555132647958E-2</v>
      </c>
      <c r="P3024" t="str">
        <f>IF(ABS(sensor_data[[#This Row],[z_zcore]])&gt;3, "Outlier", "Normal")</f>
        <v>Normal</v>
      </c>
      <c r="Q3024">
        <f>AVERAGEIF(sensor_data[Unit ID], sensor_data[[#This Row],[Unit ID]], sensor_data[EC])</f>
        <v>21.547857142857143</v>
      </c>
      <c r="R3024">
        <f>IF(ISBLANK(sensor_data[[#This Row],[EC]]), sensor_data[[#This Row],[average]], sensor_data[[#This Row],[EC]])</f>
        <v>27.14</v>
      </c>
      <c r="S3024" t="str">
        <f>IF(sensor_data[[#This Row],[Filled Energy Consumption]]&gt;AVERAGE(sensor_data[Filled Energy Consumption]), "High", "Low")</f>
        <v>High</v>
      </c>
      <c r="T3024" t="s">
        <v>209</v>
      </c>
      <c r="U3024" t="b">
        <v>1</v>
      </c>
      <c r="V3024">
        <v>10</v>
      </c>
      <c r="W3024">
        <v>1</v>
      </c>
      <c r="X3024" t="s">
        <v>14</v>
      </c>
    </row>
    <row r="3025" spans="1:24" x14ac:dyDescent="0.3">
      <c r="A3025" s="1">
        <v>45503.737858796296</v>
      </c>
      <c r="B3025" s="1" t="str">
        <f>TEXT(sensor_data[[#This Row],[Timestamp]], "MMMM")</f>
        <v>July</v>
      </c>
      <c r="C30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25" s="2">
        <f>MONTH(sensor_data[[#This Row],[Timestamp]])</f>
        <v>7</v>
      </c>
      <c r="E3025" s="2">
        <f>DAY(sensor_data[[#This Row],[Timestamp]])</f>
        <v>30</v>
      </c>
      <c r="F3025" t="s">
        <v>642</v>
      </c>
      <c r="H3025">
        <v>101.3</v>
      </c>
      <c r="I3025">
        <v>65.5</v>
      </c>
      <c r="J3025" t="b">
        <v>0</v>
      </c>
      <c r="K3025">
        <v>4</v>
      </c>
      <c r="L3025" t="str">
        <f>IF(sensor_data[[#This Row],[HVAC Setting]]&lt;=2, "Low", IF(sensor_data[[#This Row],[HVAC Setting]]=3, "Normal", "High"))</f>
        <v>High</v>
      </c>
      <c r="M3025">
        <v>24.2</v>
      </c>
      <c r="N3025">
        <v>24.2</v>
      </c>
      <c r="O3025">
        <f>(sensor_data[[#This Row],[Energy Consumption]]-AVERAGE(sensor_data[Energy Consumption]))/_xlfn.STDEV.P(sensor_data[Energy Consumption])</f>
        <v>3.2542300173054498E-2</v>
      </c>
      <c r="P3025" t="str">
        <f>IF(ABS(sensor_data[[#This Row],[z_zcore]])&gt;3, "Outlier", "Normal")</f>
        <v>Normal</v>
      </c>
      <c r="Q3025">
        <f>AVERAGEIF(sensor_data[Unit ID], sensor_data[[#This Row],[Unit ID]], sensor_data[EC])</f>
        <v>21.547857142857143</v>
      </c>
      <c r="R3025">
        <f>IF(ISBLANK(sensor_data[[#This Row],[EC]]), sensor_data[[#This Row],[average]], sensor_data[[#This Row],[EC]])</f>
        <v>24.2</v>
      </c>
      <c r="S3025" t="str">
        <f>IF(sensor_data[[#This Row],[Filled Energy Consumption]]&gt;AVERAGE(sensor_data[Filled Energy Consumption]), "High", "Low")</f>
        <v>High</v>
      </c>
      <c r="T3025" t="s">
        <v>576</v>
      </c>
      <c r="U3025" t="b">
        <v>0</v>
      </c>
      <c r="V3025">
        <v>20</v>
      </c>
      <c r="W3025">
        <v>1</v>
      </c>
      <c r="X3025" t="s">
        <v>19</v>
      </c>
    </row>
    <row r="3026" spans="1:24" x14ac:dyDescent="0.3">
      <c r="A3026" s="1">
        <v>45414.326412037037</v>
      </c>
      <c r="B3026" s="1" t="str">
        <f>TEXT(sensor_data[[#This Row],[Timestamp]], "MMMM")</f>
        <v>May</v>
      </c>
      <c r="C30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26" s="2">
        <f>MONTH(sensor_data[[#This Row],[Timestamp]])</f>
        <v>5</v>
      </c>
      <c r="E3026" s="2">
        <f>DAY(sensor_data[[#This Row],[Timestamp]])</f>
        <v>2</v>
      </c>
      <c r="F3026" t="s">
        <v>642</v>
      </c>
      <c r="H3026">
        <v>71.400000000000006</v>
      </c>
      <c r="I3026">
        <v>42.7</v>
      </c>
      <c r="J3026" t="b">
        <v>1</v>
      </c>
      <c r="K3026">
        <v>3</v>
      </c>
      <c r="L3026" t="str">
        <f>IF(sensor_data[[#This Row],[HVAC Setting]]&lt;=2, "Low", IF(sensor_data[[#This Row],[HVAC Setting]]=3, "Normal", "High"))</f>
        <v>Normal</v>
      </c>
      <c r="M3026">
        <v>16.91</v>
      </c>
      <c r="N3026">
        <v>16.91</v>
      </c>
      <c r="O3026">
        <f>(sensor_data[[#This Row],[Energy Consumption]]-AVERAGE(sensor_data[Energy Consumption]))/_xlfn.STDEV.P(sensor_data[Energy Consumption])</f>
        <v>-5.2228138145121096E-2</v>
      </c>
      <c r="P3026" t="str">
        <f>IF(ABS(sensor_data[[#This Row],[z_zcore]])&gt;3, "Outlier", "Normal")</f>
        <v>Normal</v>
      </c>
      <c r="Q3026">
        <f>AVERAGEIF(sensor_data[Unit ID], sensor_data[[#This Row],[Unit ID]], sensor_data[EC])</f>
        <v>21.547857142857143</v>
      </c>
      <c r="R3026">
        <f>IF(ISBLANK(sensor_data[[#This Row],[EC]]), sensor_data[[#This Row],[average]], sensor_data[[#This Row],[EC]])</f>
        <v>16.91</v>
      </c>
      <c r="S3026" t="str">
        <f>IF(sensor_data[[#This Row],[Filled Energy Consumption]]&gt;AVERAGE(sensor_data[Filled Energy Consumption]), "High", "Low")</f>
        <v>Low</v>
      </c>
      <c r="T3026" t="s">
        <v>442</v>
      </c>
      <c r="U3026" t="b">
        <v>1</v>
      </c>
      <c r="V3026">
        <v>21</v>
      </c>
      <c r="W3026">
        <v>1</v>
      </c>
      <c r="X3026" t="s">
        <v>14</v>
      </c>
    </row>
    <row r="3027" spans="1:24" x14ac:dyDescent="0.3">
      <c r="A3027" s="1">
        <v>45484.381273148145</v>
      </c>
      <c r="B3027" s="1" t="str">
        <f>TEXT(sensor_data[[#This Row],[Timestamp]], "MMMM")</f>
        <v>July</v>
      </c>
      <c r="C30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27" s="2">
        <f>MONTH(sensor_data[[#This Row],[Timestamp]])</f>
        <v>7</v>
      </c>
      <c r="E3027" s="2">
        <f>DAY(sensor_data[[#This Row],[Timestamp]])</f>
        <v>11</v>
      </c>
      <c r="F3027" t="s">
        <v>642</v>
      </c>
      <c r="H3027">
        <v>81.3</v>
      </c>
      <c r="I3027">
        <v>68.7</v>
      </c>
      <c r="J3027" t="b">
        <v>0</v>
      </c>
      <c r="K3027">
        <v>3</v>
      </c>
      <c r="L3027" t="str">
        <f>IF(sensor_data[[#This Row],[HVAC Setting]]&lt;=2, "Low", IF(sensor_data[[#This Row],[HVAC Setting]]=3, "Normal", "High"))</f>
        <v>Normal</v>
      </c>
      <c r="M3027">
        <v>15</v>
      </c>
      <c r="N3027">
        <v>15</v>
      </c>
      <c r="O3027">
        <f>(sensor_data[[#This Row],[Energy Consumption]]-AVERAGE(sensor_data[Energy Consumption]))/_xlfn.STDEV.P(sensor_data[Energy Consumption])</f>
        <v>-7.4438225550843368E-2</v>
      </c>
      <c r="P3027" t="str">
        <f>IF(ABS(sensor_data[[#This Row],[z_zcore]])&gt;3, "Outlier", "Normal")</f>
        <v>Normal</v>
      </c>
      <c r="Q3027">
        <f>AVERAGEIF(sensor_data[Unit ID], sensor_data[[#This Row],[Unit ID]], sensor_data[EC])</f>
        <v>21.547857142857143</v>
      </c>
      <c r="R3027">
        <f>IF(ISBLANK(sensor_data[[#This Row],[EC]]), sensor_data[[#This Row],[average]], sensor_data[[#This Row],[EC]])</f>
        <v>15</v>
      </c>
      <c r="S3027" t="str">
        <f>IF(sensor_data[[#This Row],[Filled Energy Consumption]]&gt;AVERAGE(sensor_data[Filled Energy Consumption]), "High", "Low")</f>
        <v>Low</v>
      </c>
      <c r="T3027" t="s">
        <v>339</v>
      </c>
      <c r="U3027" t="b">
        <v>0</v>
      </c>
      <c r="V3027">
        <v>13</v>
      </c>
      <c r="W3027">
        <v>0</v>
      </c>
      <c r="X3027" t="s">
        <v>19</v>
      </c>
    </row>
    <row r="3028" spans="1:24" x14ac:dyDescent="0.3">
      <c r="A3028" s="1">
        <v>45484.730462962965</v>
      </c>
      <c r="B3028" s="1" t="str">
        <f>TEXT(sensor_data[[#This Row],[Timestamp]], "MMMM")</f>
        <v>July</v>
      </c>
      <c r="C30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28" s="2">
        <f>MONTH(sensor_data[[#This Row],[Timestamp]])</f>
        <v>7</v>
      </c>
      <c r="E3028" s="2">
        <f>DAY(sensor_data[[#This Row],[Timestamp]])</f>
        <v>11</v>
      </c>
      <c r="F3028" t="s">
        <v>642</v>
      </c>
      <c r="H3028">
        <v>88.9</v>
      </c>
      <c r="I3028">
        <v>63.2</v>
      </c>
      <c r="J3028" t="b">
        <v>0</v>
      </c>
      <c r="K3028">
        <v>3</v>
      </c>
      <c r="L3028" t="str">
        <f>IF(sensor_data[[#This Row],[HVAC Setting]]&lt;=2, "Low", IF(sensor_data[[#This Row],[HVAC Setting]]=3, "Normal", "High"))</f>
        <v>Normal</v>
      </c>
      <c r="M3028">
        <v>18.7</v>
      </c>
      <c r="N3028">
        <v>18.7</v>
      </c>
      <c r="O3028">
        <f>(sensor_data[[#This Row],[Energy Consumption]]-AVERAGE(sensor_data[Energy Consumption]))/_xlfn.STDEV.P(sensor_data[Energy Consumption])</f>
        <v>-3.1413448901014884E-2</v>
      </c>
      <c r="P3028" t="str">
        <f>IF(ABS(sensor_data[[#This Row],[z_zcore]])&gt;3, "Outlier", "Normal")</f>
        <v>Normal</v>
      </c>
      <c r="Q3028">
        <f>AVERAGEIF(sensor_data[Unit ID], sensor_data[[#This Row],[Unit ID]], sensor_data[EC])</f>
        <v>21.547857142857143</v>
      </c>
      <c r="R3028">
        <f>IF(ISBLANK(sensor_data[[#This Row],[EC]]), sensor_data[[#This Row],[average]], sensor_data[[#This Row],[EC]])</f>
        <v>18.7</v>
      </c>
      <c r="S3028" t="str">
        <f>IF(sensor_data[[#This Row],[Filled Energy Consumption]]&gt;AVERAGE(sensor_data[Filled Energy Consumption]), "High", "Low")</f>
        <v>High</v>
      </c>
      <c r="T3028" t="s">
        <v>409</v>
      </c>
      <c r="U3028" t="b">
        <v>0</v>
      </c>
      <c r="V3028">
        <v>10</v>
      </c>
      <c r="W3028">
        <v>0</v>
      </c>
      <c r="X3028" t="s">
        <v>19</v>
      </c>
    </row>
    <row r="3029" spans="1:24" x14ac:dyDescent="0.3">
      <c r="A3029" s="1">
        <v>45411.254571759258</v>
      </c>
      <c r="B3029" s="1" t="str">
        <f>TEXT(sensor_data[[#This Row],[Timestamp]], "MMMM")</f>
        <v>April</v>
      </c>
      <c r="C30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29" s="2">
        <f>MONTH(sensor_data[[#This Row],[Timestamp]])</f>
        <v>4</v>
      </c>
      <c r="E3029" s="2">
        <f>DAY(sensor_data[[#This Row],[Timestamp]])</f>
        <v>29</v>
      </c>
      <c r="F3029" t="s">
        <v>642</v>
      </c>
      <c r="H3029">
        <v>76.2</v>
      </c>
      <c r="I3029">
        <v>49.2</v>
      </c>
      <c r="J3029" t="b">
        <v>1</v>
      </c>
      <c r="K3029">
        <v>3</v>
      </c>
      <c r="L3029" t="str">
        <f>IF(sensor_data[[#This Row],[HVAC Setting]]&lt;=2, "Low", IF(sensor_data[[#This Row],[HVAC Setting]]=3, "Normal", "High"))</f>
        <v>Normal</v>
      </c>
      <c r="O3029">
        <f>(sensor_data[[#This Row],[Energy Consumption]]-AVERAGE(sensor_data[Energy Consumption]))/_xlfn.STDEV.P(sensor_data[Energy Consumption])</f>
        <v>-0.24886299575285079</v>
      </c>
      <c r="P3029" t="str">
        <f>IF(ABS(sensor_data[[#This Row],[z_zcore]])&gt;3, "Outlier", "Normal")</f>
        <v>Normal</v>
      </c>
      <c r="Q3029">
        <f>AVERAGEIF(sensor_data[Unit ID], sensor_data[[#This Row],[Unit ID]], sensor_data[EC])</f>
        <v>21.547857142857143</v>
      </c>
      <c r="R3029">
        <f>IF(ISBLANK(sensor_data[[#This Row],[EC]]), sensor_data[[#This Row],[average]], sensor_data[[#This Row],[EC]])</f>
        <v>21.547857142857143</v>
      </c>
      <c r="S3029" t="str">
        <f>IF(sensor_data[[#This Row],[Filled Energy Consumption]]&gt;AVERAGE(sensor_data[Filled Energy Consumption]), "High", "Low")</f>
        <v>High</v>
      </c>
      <c r="T3029" t="s">
        <v>293</v>
      </c>
      <c r="U3029" t="b">
        <v>1</v>
      </c>
      <c r="V3029">
        <v>22</v>
      </c>
      <c r="W3029">
        <v>0</v>
      </c>
      <c r="X3029" t="s">
        <v>14</v>
      </c>
    </row>
    <row r="3030" spans="1:24" x14ac:dyDescent="0.3">
      <c r="A3030" s="1">
        <v>45443.950624999998</v>
      </c>
      <c r="B3030" s="1" t="str">
        <f>TEXT(sensor_data[[#This Row],[Timestamp]], "MMMM")</f>
        <v>May</v>
      </c>
      <c r="C30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30" s="2">
        <f>MONTH(sensor_data[[#This Row],[Timestamp]])</f>
        <v>5</v>
      </c>
      <c r="E3030" s="2">
        <f>DAY(sensor_data[[#This Row],[Timestamp]])</f>
        <v>31</v>
      </c>
      <c r="F3030" t="s">
        <v>642</v>
      </c>
      <c r="H3030">
        <v>69.5</v>
      </c>
      <c r="I3030">
        <v>44.3</v>
      </c>
      <c r="J3030" t="b">
        <v>0</v>
      </c>
      <c r="K3030">
        <v>3</v>
      </c>
      <c r="L3030" t="str">
        <f>IF(sensor_data[[#This Row],[HVAC Setting]]&lt;=2, "Low", IF(sensor_data[[#This Row],[HVAC Setting]]=3, "Normal", "High"))</f>
        <v>Normal</v>
      </c>
      <c r="O3030">
        <f>(sensor_data[[#This Row],[Energy Consumption]]-AVERAGE(sensor_data[Energy Consumption]))/_xlfn.STDEV.P(sensor_data[Energy Consumption])</f>
        <v>-0.24886299575285079</v>
      </c>
      <c r="P3030" t="str">
        <f>IF(ABS(sensor_data[[#This Row],[z_zcore]])&gt;3, "Outlier", "Normal")</f>
        <v>Normal</v>
      </c>
      <c r="Q3030">
        <f>AVERAGEIF(sensor_data[Unit ID], sensor_data[[#This Row],[Unit ID]], sensor_data[EC])</f>
        <v>21.547857142857143</v>
      </c>
      <c r="R3030">
        <f>IF(ISBLANK(sensor_data[[#This Row],[EC]]), sensor_data[[#This Row],[average]], sensor_data[[#This Row],[EC]])</f>
        <v>21.547857142857143</v>
      </c>
      <c r="S3030" t="str">
        <f>IF(sensor_data[[#This Row],[Filled Energy Consumption]]&gt;AVERAGE(sensor_data[Filled Energy Consumption]), "High", "Low")</f>
        <v>High</v>
      </c>
      <c r="T3030" t="s">
        <v>306</v>
      </c>
      <c r="U3030" t="b">
        <v>0</v>
      </c>
      <c r="V3030">
        <v>14</v>
      </c>
      <c r="W3030">
        <v>0</v>
      </c>
      <c r="X3030" t="s">
        <v>19</v>
      </c>
    </row>
    <row r="3031" spans="1:24" x14ac:dyDescent="0.3">
      <c r="A3031" s="1">
        <v>45562.505393518521</v>
      </c>
      <c r="B3031" s="1" t="str">
        <f>TEXT(sensor_data[[#This Row],[Timestamp]], "MMMM")</f>
        <v>September</v>
      </c>
      <c r="C30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31" s="2">
        <f>MONTH(sensor_data[[#This Row],[Timestamp]])</f>
        <v>9</v>
      </c>
      <c r="E3031" s="2">
        <f>DAY(sensor_data[[#This Row],[Timestamp]])</f>
        <v>27</v>
      </c>
      <c r="F3031" t="s">
        <v>642</v>
      </c>
      <c r="H3031">
        <v>57.1</v>
      </c>
      <c r="I3031">
        <v>58.5</v>
      </c>
      <c r="J3031" t="b">
        <v>0</v>
      </c>
      <c r="K3031">
        <v>1</v>
      </c>
      <c r="L3031" t="str">
        <f>IF(sensor_data[[#This Row],[HVAC Setting]]&lt;=2, "Low", IF(sensor_data[[#This Row],[HVAC Setting]]=3, "Normal", "High"))</f>
        <v>Low</v>
      </c>
      <c r="M3031">
        <v>600</v>
      </c>
      <c r="O3031">
        <f>(sensor_data[[#This Row],[Energy Consumption]]-AVERAGE(sensor_data[Energy Consumption]))/_xlfn.STDEV.P(sensor_data[Energy Consumption])</f>
        <v>6.7281278123274451</v>
      </c>
      <c r="P3031" t="str">
        <f>IF(ABS(sensor_data[[#This Row],[z_zcore]])&gt;3, "Outlier", "Normal")</f>
        <v>Outlier</v>
      </c>
      <c r="Q3031">
        <f>AVERAGEIF(sensor_data[Unit ID], sensor_data[[#This Row],[Unit ID]], sensor_data[EC])</f>
        <v>21.547857142857143</v>
      </c>
      <c r="R3031">
        <f>IF(ISBLANK(sensor_data[[#This Row],[EC]]), sensor_data[[#This Row],[average]], sensor_data[[#This Row],[EC]])</f>
        <v>21.547857142857143</v>
      </c>
      <c r="S3031" t="str">
        <f>IF(sensor_data[[#This Row],[Filled Energy Consumption]]&gt;AVERAGE(sensor_data[Filled Energy Consumption]), "High", "Low")</f>
        <v>High</v>
      </c>
      <c r="T3031" t="s">
        <v>146</v>
      </c>
      <c r="U3031" t="b">
        <v>0</v>
      </c>
      <c r="V3031">
        <v>8</v>
      </c>
      <c r="W3031">
        <v>0</v>
      </c>
      <c r="X3031" t="s">
        <v>19</v>
      </c>
    </row>
    <row r="3032" spans="1:24" x14ac:dyDescent="0.3">
      <c r="A3032" s="1">
        <v>45356.740972222222</v>
      </c>
      <c r="B3032" s="1" t="str">
        <f>TEXT(sensor_data[[#This Row],[Timestamp]], "MMMM")</f>
        <v>March</v>
      </c>
      <c r="C30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32" s="2">
        <f>MONTH(sensor_data[[#This Row],[Timestamp]])</f>
        <v>3</v>
      </c>
      <c r="E3032" s="2">
        <f>DAY(sensor_data[[#This Row],[Timestamp]])</f>
        <v>5</v>
      </c>
      <c r="F3032" t="s">
        <v>642</v>
      </c>
      <c r="H3032">
        <v>73.099999999999994</v>
      </c>
      <c r="I3032">
        <v>31.4</v>
      </c>
      <c r="J3032" t="b">
        <v>0</v>
      </c>
      <c r="K3032">
        <v>3</v>
      </c>
      <c r="L3032" t="str">
        <f>IF(sensor_data[[#This Row],[HVAC Setting]]&lt;=2, "Low", IF(sensor_data[[#This Row],[HVAC Setting]]=3, "Normal", "High"))</f>
        <v>Normal</v>
      </c>
      <c r="M3032">
        <v>16.5</v>
      </c>
      <c r="N3032">
        <v>16.5</v>
      </c>
      <c r="O3032">
        <f>(sensor_data[[#This Row],[Energy Consumption]]-AVERAGE(sensor_data[Energy Consumption]))/_xlfn.STDEV.P(sensor_data[Energy Consumption])</f>
        <v>-5.6995748530642633E-2</v>
      </c>
      <c r="P3032" t="str">
        <f>IF(ABS(sensor_data[[#This Row],[z_zcore]])&gt;3, "Outlier", "Normal")</f>
        <v>Normal</v>
      </c>
      <c r="Q3032">
        <f>AVERAGEIF(sensor_data[Unit ID], sensor_data[[#This Row],[Unit ID]], sensor_data[EC])</f>
        <v>21.547857142857143</v>
      </c>
      <c r="R3032">
        <f>IF(ISBLANK(sensor_data[[#This Row],[EC]]), sensor_data[[#This Row],[average]], sensor_data[[#This Row],[EC]])</f>
        <v>16.5</v>
      </c>
      <c r="S3032" t="str">
        <f>IF(sensor_data[[#This Row],[Filled Energy Consumption]]&gt;AVERAGE(sensor_data[Filled Energy Consumption]), "High", "Low")</f>
        <v>Low</v>
      </c>
      <c r="T3032" t="s">
        <v>516</v>
      </c>
      <c r="U3032" t="b">
        <v>0</v>
      </c>
      <c r="V3032">
        <v>18</v>
      </c>
      <c r="W3032">
        <v>0</v>
      </c>
      <c r="X3032" t="s">
        <v>19</v>
      </c>
    </row>
    <row r="3033" spans="1:24" x14ac:dyDescent="0.3">
      <c r="A3033" s="1">
        <v>45508.813020833331</v>
      </c>
      <c r="B3033" s="1" t="str">
        <f>TEXT(sensor_data[[#This Row],[Timestamp]], "MMMM")</f>
        <v>August</v>
      </c>
      <c r="C30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33" s="2">
        <f>MONTH(sensor_data[[#This Row],[Timestamp]])</f>
        <v>8</v>
      </c>
      <c r="E3033" s="2">
        <f>DAY(sensor_data[[#This Row],[Timestamp]])</f>
        <v>4</v>
      </c>
      <c r="F3033" t="s">
        <v>642</v>
      </c>
      <c r="H3033">
        <v>102.3</v>
      </c>
      <c r="I3033">
        <v>51.6</v>
      </c>
      <c r="J3033" t="b">
        <v>1</v>
      </c>
      <c r="K3033">
        <v>5</v>
      </c>
      <c r="L3033" t="str">
        <f>IF(sensor_data[[#This Row],[HVAC Setting]]&lt;=2, "Low", IF(sensor_data[[#This Row],[HVAC Setting]]=3, "Normal", "High"))</f>
        <v>High</v>
      </c>
      <c r="M3033">
        <v>33.99</v>
      </c>
      <c r="N3033">
        <v>33.99</v>
      </c>
      <c r="O3033">
        <f>(sensor_data[[#This Row],[Energy Consumption]]-AVERAGE(sensor_data[Energy Consumption]))/_xlfn.STDEV.P(sensor_data[Energy Consumption])</f>
        <v>0.14638353352489802</v>
      </c>
      <c r="P3033" t="str">
        <f>IF(ABS(sensor_data[[#This Row],[z_zcore]])&gt;3, "Outlier", "Normal")</f>
        <v>Normal</v>
      </c>
      <c r="Q3033">
        <f>AVERAGEIF(sensor_data[Unit ID], sensor_data[[#This Row],[Unit ID]], sensor_data[EC])</f>
        <v>21.547857142857143</v>
      </c>
      <c r="R3033">
        <f>IF(ISBLANK(sensor_data[[#This Row],[EC]]), sensor_data[[#This Row],[average]], sensor_data[[#This Row],[EC]])</f>
        <v>33.99</v>
      </c>
      <c r="S3033" t="str">
        <f>IF(sensor_data[[#This Row],[Filled Energy Consumption]]&gt;AVERAGE(sensor_data[Filled Energy Consumption]), "High", "Low")</f>
        <v>High</v>
      </c>
      <c r="T3033" t="s">
        <v>389</v>
      </c>
      <c r="U3033" t="b">
        <v>1</v>
      </c>
      <c r="V3033">
        <v>2</v>
      </c>
      <c r="W3033">
        <v>1</v>
      </c>
      <c r="X3033" t="s">
        <v>19</v>
      </c>
    </row>
    <row r="3034" spans="1:24" x14ac:dyDescent="0.3">
      <c r="A3034" s="1">
        <v>45492.135729166665</v>
      </c>
      <c r="B3034" s="1" t="str">
        <f>TEXT(sensor_data[[#This Row],[Timestamp]], "MMMM")</f>
        <v>July</v>
      </c>
      <c r="C30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34" s="2">
        <f>MONTH(sensor_data[[#This Row],[Timestamp]])</f>
        <v>7</v>
      </c>
      <c r="E3034" s="2">
        <f>DAY(sensor_data[[#This Row],[Timestamp]])</f>
        <v>19</v>
      </c>
      <c r="F3034" t="s">
        <v>642</v>
      </c>
      <c r="H3034">
        <v>93.5</v>
      </c>
      <c r="I3034">
        <v>66.8</v>
      </c>
      <c r="J3034" t="b">
        <v>1</v>
      </c>
      <c r="K3034">
        <v>3</v>
      </c>
      <c r="L3034" t="str">
        <f>IF(sensor_data[[#This Row],[HVAC Setting]]&lt;=2, "Low", IF(sensor_data[[#This Row],[HVAC Setting]]=3, "Normal", "High"))</f>
        <v>Normal</v>
      </c>
      <c r="M3034">
        <v>18.559999999999999</v>
      </c>
      <c r="N3034">
        <v>18.559999999999999</v>
      </c>
      <c r="O3034">
        <f>(sensor_data[[#This Row],[Energy Consumption]]-AVERAGE(sensor_data[Energy Consumption]))/_xlfn.STDEV.P(sensor_data[Energy Consumption])</f>
        <v>-3.3041413422900297E-2</v>
      </c>
      <c r="P3034" t="str">
        <f>IF(ABS(sensor_data[[#This Row],[z_zcore]])&gt;3, "Outlier", "Normal")</f>
        <v>Normal</v>
      </c>
      <c r="Q3034">
        <f>AVERAGEIF(sensor_data[Unit ID], sensor_data[[#This Row],[Unit ID]], sensor_data[EC])</f>
        <v>21.547857142857143</v>
      </c>
      <c r="R3034">
        <f>IF(ISBLANK(sensor_data[[#This Row],[EC]]), sensor_data[[#This Row],[average]], sensor_data[[#This Row],[EC]])</f>
        <v>18.559999999999999</v>
      </c>
      <c r="S3034" t="str">
        <f>IF(sensor_data[[#This Row],[Filled Energy Consumption]]&gt;AVERAGE(sensor_data[Filled Energy Consumption]), "High", "Low")</f>
        <v>High</v>
      </c>
      <c r="T3034" t="s">
        <v>557</v>
      </c>
      <c r="U3034" t="b">
        <v>1</v>
      </c>
      <c r="V3034">
        <v>17</v>
      </c>
      <c r="W3034">
        <v>1</v>
      </c>
      <c r="X3034" t="s">
        <v>19</v>
      </c>
    </row>
    <row r="3035" spans="1:24" x14ac:dyDescent="0.3">
      <c r="A3035" s="1">
        <v>45383.231620370374</v>
      </c>
      <c r="B3035" s="1" t="str">
        <f>TEXT(sensor_data[[#This Row],[Timestamp]], "MMMM")</f>
        <v>April</v>
      </c>
      <c r="C30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35" s="2">
        <f>MONTH(sensor_data[[#This Row],[Timestamp]])</f>
        <v>4</v>
      </c>
      <c r="E3035" s="2">
        <f>DAY(sensor_data[[#This Row],[Timestamp]])</f>
        <v>1</v>
      </c>
      <c r="F3035" t="s">
        <v>642</v>
      </c>
      <c r="H3035">
        <v>71.2</v>
      </c>
      <c r="I3035">
        <v>50.8</v>
      </c>
      <c r="J3035" t="b">
        <v>0</v>
      </c>
      <c r="K3035">
        <v>1</v>
      </c>
      <c r="L3035" t="str">
        <f>IF(sensor_data[[#This Row],[HVAC Setting]]&lt;=2, "Low", IF(sensor_data[[#This Row],[HVAC Setting]]=3, "Normal", "High"))</f>
        <v>Low</v>
      </c>
      <c r="O3035">
        <f>(sensor_data[[#This Row],[Energy Consumption]]-AVERAGE(sensor_data[Energy Consumption]))/_xlfn.STDEV.P(sensor_data[Energy Consumption])</f>
        <v>-0.24886299575285079</v>
      </c>
      <c r="P3035" t="str">
        <f>IF(ABS(sensor_data[[#This Row],[z_zcore]])&gt;3, "Outlier", "Normal")</f>
        <v>Normal</v>
      </c>
      <c r="Q3035">
        <f>AVERAGEIF(sensor_data[Unit ID], sensor_data[[#This Row],[Unit ID]], sensor_data[EC])</f>
        <v>21.547857142857143</v>
      </c>
      <c r="R3035">
        <f>IF(ISBLANK(sensor_data[[#This Row],[EC]]), sensor_data[[#This Row],[average]], sensor_data[[#This Row],[EC]])</f>
        <v>21.547857142857143</v>
      </c>
      <c r="S3035" t="str">
        <f>IF(sensor_data[[#This Row],[Filled Energy Consumption]]&gt;AVERAGE(sensor_data[Filled Energy Consumption]), "High", "Low")</f>
        <v>High</v>
      </c>
      <c r="T3035" t="s">
        <v>382</v>
      </c>
      <c r="U3035" t="b">
        <v>0</v>
      </c>
      <c r="V3035">
        <v>7</v>
      </c>
      <c r="W3035">
        <v>0</v>
      </c>
      <c r="X3035" t="s">
        <v>19</v>
      </c>
    </row>
    <row r="3036" spans="1:24" x14ac:dyDescent="0.3">
      <c r="A3036" s="1">
        <v>45526.396087962959</v>
      </c>
      <c r="B3036" s="1" t="str">
        <f>TEXT(sensor_data[[#This Row],[Timestamp]], "MMMM")</f>
        <v>August</v>
      </c>
      <c r="C30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36" s="2">
        <f>MONTH(sensor_data[[#This Row],[Timestamp]])</f>
        <v>8</v>
      </c>
      <c r="E3036" s="2">
        <f>DAY(sensor_data[[#This Row],[Timestamp]])</f>
        <v>22</v>
      </c>
      <c r="F3036" t="s">
        <v>642</v>
      </c>
      <c r="H3036">
        <v>99.3</v>
      </c>
      <c r="I3036">
        <v>55.8</v>
      </c>
      <c r="J3036" t="b">
        <v>0</v>
      </c>
      <c r="K3036">
        <v>3</v>
      </c>
      <c r="L3036" t="str">
        <f>IF(sensor_data[[#This Row],[HVAC Setting]]&lt;=2, "Low", IF(sensor_data[[#This Row],[HVAC Setting]]=3, "Normal", "High"))</f>
        <v>Normal</v>
      </c>
      <c r="M3036">
        <v>17</v>
      </c>
      <c r="N3036">
        <v>17</v>
      </c>
      <c r="O3036">
        <f>(sensor_data[[#This Row],[Energy Consumption]]-AVERAGE(sensor_data[Energy Consumption]))/_xlfn.STDEV.P(sensor_data[Energy Consumption])</f>
        <v>-5.1181589523909048E-2</v>
      </c>
      <c r="P3036" t="str">
        <f>IF(ABS(sensor_data[[#This Row],[z_zcore]])&gt;3, "Outlier", "Normal")</f>
        <v>Normal</v>
      </c>
      <c r="Q3036">
        <f>AVERAGEIF(sensor_data[Unit ID], sensor_data[[#This Row],[Unit ID]], sensor_data[EC])</f>
        <v>21.547857142857143</v>
      </c>
      <c r="R3036">
        <f>IF(ISBLANK(sensor_data[[#This Row],[EC]]), sensor_data[[#This Row],[average]], sensor_data[[#This Row],[EC]])</f>
        <v>17</v>
      </c>
      <c r="S3036" t="str">
        <f>IF(sensor_data[[#This Row],[Filled Energy Consumption]]&gt;AVERAGE(sensor_data[Filled Energy Consumption]), "High", "Low")</f>
        <v>Low</v>
      </c>
      <c r="T3036" t="s">
        <v>286</v>
      </c>
      <c r="U3036" t="b">
        <v>0</v>
      </c>
      <c r="V3036">
        <v>12</v>
      </c>
      <c r="W3036">
        <v>0</v>
      </c>
      <c r="X3036" t="s">
        <v>14</v>
      </c>
    </row>
    <row r="3037" spans="1:24" x14ac:dyDescent="0.3">
      <c r="A3037" s="1">
        <v>45612.745173611111</v>
      </c>
      <c r="B3037" s="1" t="str">
        <f>TEXT(sensor_data[[#This Row],[Timestamp]], "MMMM")</f>
        <v>November</v>
      </c>
      <c r="C30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37" s="2">
        <f>MONTH(sensor_data[[#This Row],[Timestamp]])</f>
        <v>11</v>
      </c>
      <c r="E3037" s="2">
        <f>DAY(sensor_data[[#This Row],[Timestamp]])</f>
        <v>16</v>
      </c>
      <c r="F3037" t="s">
        <v>642</v>
      </c>
      <c r="H3037">
        <v>67.3</v>
      </c>
      <c r="I3037">
        <v>30.5</v>
      </c>
      <c r="J3037" t="b">
        <v>1</v>
      </c>
      <c r="K3037">
        <v>3.5</v>
      </c>
      <c r="L3037" t="str">
        <f>IF(sensor_data[[#This Row],[HVAC Setting]]&lt;=2, "Low", IF(sensor_data[[#This Row],[HVAC Setting]]=3, "Normal", "High"))</f>
        <v>High</v>
      </c>
      <c r="M3037">
        <v>24.21</v>
      </c>
      <c r="N3037">
        <v>24.21</v>
      </c>
      <c r="O3037">
        <f>(sensor_data[[#This Row],[Energy Consumption]]-AVERAGE(sensor_data[Energy Consumption]))/_xlfn.STDEV.P(sensor_data[Energy Consumption])</f>
        <v>3.2658583353189184E-2</v>
      </c>
      <c r="P3037" t="str">
        <f>IF(ABS(sensor_data[[#This Row],[z_zcore]])&gt;3, "Outlier", "Normal")</f>
        <v>Normal</v>
      </c>
      <c r="Q3037">
        <f>AVERAGEIF(sensor_data[Unit ID], sensor_data[[#This Row],[Unit ID]], sensor_data[EC])</f>
        <v>21.547857142857143</v>
      </c>
      <c r="R3037">
        <f>IF(ISBLANK(sensor_data[[#This Row],[EC]]), sensor_data[[#This Row],[average]], sensor_data[[#This Row],[EC]])</f>
        <v>24.21</v>
      </c>
      <c r="S3037" t="str">
        <f>IF(sensor_data[[#This Row],[Filled Energy Consumption]]&gt;AVERAGE(sensor_data[Filled Energy Consumption]), "High", "Low")</f>
        <v>High</v>
      </c>
      <c r="T3037" t="s">
        <v>82</v>
      </c>
      <c r="U3037" t="b">
        <v>1</v>
      </c>
      <c r="V3037">
        <v>2</v>
      </c>
      <c r="W3037">
        <v>1</v>
      </c>
      <c r="X3037" t="s">
        <v>17</v>
      </c>
    </row>
    <row r="3038" spans="1:24" x14ac:dyDescent="0.3">
      <c r="A3038" s="1">
        <v>45481.91028935185</v>
      </c>
      <c r="B3038" s="1" t="str">
        <f>TEXT(sensor_data[[#This Row],[Timestamp]], "MMMM")</f>
        <v>July</v>
      </c>
      <c r="C30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38" s="2">
        <f>MONTH(sensor_data[[#This Row],[Timestamp]])</f>
        <v>7</v>
      </c>
      <c r="E3038" s="2">
        <f>DAY(sensor_data[[#This Row],[Timestamp]])</f>
        <v>8</v>
      </c>
      <c r="F3038" t="s">
        <v>642</v>
      </c>
      <c r="H3038">
        <v>86.9</v>
      </c>
      <c r="I3038">
        <v>54.5</v>
      </c>
      <c r="J3038" t="b">
        <v>1</v>
      </c>
      <c r="K3038">
        <v>4</v>
      </c>
      <c r="L3038" t="str">
        <f>IF(sensor_data[[#This Row],[HVAC Setting]]&lt;=2, "Low", IF(sensor_data[[#This Row],[HVAC Setting]]=3, "Normal", "High"))</f>
        <v>High</v>
      </c>
      <c r="M3038">
        <v>24.8</v>
      </c>
      <c r="N3038">
        <v>24.8</v>
      </c>
      <c r="O3038">
        <f>(sensor_data[[#This Row],[Energy Consumption]]-AVERAGE(sensor_data[Energy Consumption]))/_xlfn.STDEV.P(sensor_data[Energy Consumption])</f>
        <v>3.9519290981134811E-2</v>
      </c>
      <c r="P3038" t="str">
        <f>IF(ABS(sensor_data[[#This Row],[z_zcore]])&gt;3, "Outlier", "Normal")</f>
        <v>Normal</v>
      </c>
      <c r="Q3038">
        <f>AVERAGEIF(sensor_data[Unit ID], sensor_data[[#This Row],[Unit ID]], sensor_data[EC])</f>
        <v>21.547857142857143</v>
      </c>
      <c r="R3038">
        <f>IF(ISBLANK(sensor_data[[#This Row],[EC]]), sensor_data[[#This Row],[average]], sensor_data[[#This Row],[EC]])</f>
        <v>24.8</v>
      </c>
      <c r="S3038" t="str">
        <f>IF(sensor_data[[#This Row],[Filled Energy Consumption]]&gt;AVERAGE(sensor_data[Filled Energy Consumption]), "High", "Low")</f>
        <v>High</v>
      </c>
      <c r="T3038" t="s">
        <v>112</v>
      </c>
      <c r="U3038" t="b">
        <v>1</v>
      </c>
      <c r="V3038">
        <v>14</v>
      </c>
      <c r="W3038">
        <v>1</v>
      </c>
      <c r="X3038" t="s">
        <v>14</v>
      </c>
    </row>
    <row r="3039" spans="1:24" x14ac:dyDescent="0.3">
      <c r="A3039" s="1">
        <v>45586.102962962963</v>
      </c>
      <c r="B3039" s="1" t="str">
        <f>TEXT(sensor_data[[#This Row],[Timestamp]], "MMMM")</f>
        <v>October</v>
      </c>
      <c r="C30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39" s="2">
        <f>MONTH(sensor_data[[#This Row],[Timestamp]])</f>
        <v>10</v>
      </c>
      <c r="E3039" s="2">
        <f>DAY(sensor_data[[#This Row],[Timestamp]])</f>
        <v>21</v>
      </c>
      <c r="F3039" t="s">
        <v>642</v>
      </c>
      <c r="H3039">
        <v>78</v>
      </c>
      <c r="I3039">
        <v>52.2</v>
      </c>
      <c r="J3039" t="b">
        <v>0</v>
      </c>
      <c r="K3039">
        <v>2</v>
      </c>
      <c r="L3039" t="str">
        <f>IF(sensor_data[[#This Row],[HVAC Setting]]&lt;=2, "Low", IF(sensor_data[[#This Row],[HVAC Setting]]=3, "Normal", "High"))</f>
        <v>Low</v>
      </c>
      <c r="M3039">
        <v>11</v>
      </c>
      <c r="N3039">
        <v>11</v>
      </c>
      <c r="O3039">
        <f>(sensor_data[[#This Row],[Energy Consumption]]-AVERAGE(sensor_data[Energy Consumption]))/_xlfn.STDEV.P(sensor_data[Energy Consumption])</f>
        <v>-0.12095149760471202</v>
      </c>
      <c r="P3039" t="str">
        <f>IF(ABS(sensor_data[[#This Row],[z_zcore]])&gt;3, "Outlier", "Normal")</f>
        <v>Normal</v>
      </c>
      <c r="Q3039">
        <f>AVERAGEIF(sensor_data[Unit ID], sensor_data[[#This Row],[Unit ID]], sensor_data[EC])</f>
        <v>21.547857142857143</v>
      </c>
      <c r="R3039">
        <f>IF(ISBLANK(sensor_data[[#This Row],[EC]]), sensor_data[[#This Row],[average]], sensor_data[[#This Row],[EC]])</f>
        <v>11</v>
      </c>
      <c r="S3039" t="str">
        <f>IF(sensor_data[[#This Row],[Filled Energy Consumption]]&gt;AVERAGE(sensor_data[Filled Energy Consumption]), "High", "Low")</f>
        <v>Low</v>
      </c>
      <c r="T3039" t="s">
        <v>643</v>
      </c>
      <c r="U3039" t="b">
        <v>0</v>
      </c>
      <c r="V3039">
        <v>1</v>
      </c>
      <c r="W3039">
        <v>1</v>
      </c>
      <c r="X3039" t="s">
        <v>19</v>
      </c>
    </row>
    <row r="3040" spans="1:24" x14ac:dyDescent="0.3">
      <c r="A3040" s="1">
        <v>45494.548935185187</v>
      </c>
      <c r="B3040" s="1" t="str">
        <f>TEXT(sensor_data[[#This Row],[Timestamp]], "MMMM")</f>
        <v>July</v>
      </c>
      <c r="C30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40" s="2">
        <f>MONTH(sensor_data[[#This Row],[Timestamp]])</f>
        <v>7</v>
      </c>
      <c r="E3040" s="2">
        <f>DAY(sensor_data[[#This Row],[Timestamp]])</f>
        <v>21</v>
      </c>
      <c r="F3040" t="s">
        <v>642</v>
      </c>
      <c r="H3040">
        <v>84.9</v>
      </c>
      <c r="I3040">
        <v>54.3</v>
      </c>
      <c r="J3040" t="b">
        <v>0</v>
      </c>
      <c r="K3040">
        <v>2.5</v>
      </c>
      <c r="L3040" t="str">
        <f>IF(sensor_data[[#This Row],[HVAC Setting]]&lt;=2, "Low", IF(sensor_data[[#This Row],[HVAC Setting]]=3, "Normal", "High"))</f>
        <v>High</v>
      </c>
      <c r="M3040">
        <v>1312</v>
      </c>
      <c r="O3040">
        <f>(sensor_data[[#This Row],[Energy Consumption]]-AVERAGE(sensor_data[Energy Consumption]))/_xlfn.STDEV.P(sensor_data[Energy Consumption])</f>
        <v>15.007490237916064</v>
      </c>
      <c r="P3040" t="str">
        <f>IF(ABS(sensor_data[[#This Row],[z_zcore]])&gt;3, "Outlier", "Normal")</f>
        <v>Outlier</v>
      </c>
      <c r="Q3040">
        <f>AVERAGEIF(sensor_data[Unit ID], sensor_data[[#This Row],[Unit ID]], sensor_data[EC])</f>
        <v>21.547857142857143</v>
      </c>
      <c r="R3040">
        <f>IF(ISBLANK(sensor_data[[#This Row],[EC]]), sensor_data[[#This Row],[average]], sensor_data[[#This Row],[EC]])</f>
        <v>21.547857142857143</v>
      </c>
      <c r="S3040" t="str">
        <f>IF(sensor_data[[#This Row],[Filled Energy Consumption]]&gt;AVERAGE(sensor_data[Filled Energy Consumption]), "High", "Low")</f>
        <v>High</v>
      </c>
      <c r="T3040" t="s">
        <v>311</v>
      </c>
      <c r="U3040" t="b">
        <v>0</v>
      </c>
      <c r="V3040">
        <v>10</v>
      </c>
      <c r="W3040">
        <v>0</v>
      </c>
      <c r="X3040" t="s">
        <v>14</v>
      </c>
    </row>
    <row r="3041" spans="1:24" x14ac:dyDescent="0.3">
      <c r="A3041" s="1">
        <v>45618.777187500003</v>
      </c>
      <c r="B3041" s="1" t="str">
        <f>TEXT(sensor_data[[#This Row],[Timestamp]], "MMMM")</f>
        <v>November</v>
      </c>
      <c r="C30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41" s="2">
        <f>MONTH(sensor_data[[#This Row],[Timestamp]])</f>
        <v>11</v>
      </c>
      <c r="E3041" s="2">
        <f>DAY(sensor_data[[#This Row],[Timestamp]])</f>
        <v>22</v>
      </c>
      <c r="F3041" t="s">
        <v>642</v>
      </c>
      <c r="H3041">
        <v>73.900000000000006</v>
      </c>
      <c r="I3041">
        <v>45.9</v>
      </c>
      <c r="J3041" t="b">
        <v>0</v>
      </c>
      <c r="K3041">
        <v>4</v>
      </c>
      <c r="L3041" t="str">
        <f>IF(sensor_data[[#This Row],[HVAC Setting]]&lt;=2, "Low", IF(sensor_data[[#This Row],[HVAC Setting]]=3, "Normal", "High"))</f>
        <v>High</v>
      </c>
      <c r="O3041">
        <f>(sensor_data[[#This Row],[Energy Consumption]]-AVERAGE(sensor_data[Energy Consumption]))/_xlfn.STDEV.P(sensor_data[Energy Consumption])</f>
        <v>-0.24886299575285079</v>
      </c>
      <c r="P3041" t="str">
        <f>IF(ABS(sensor_data[[#This Row],[z_zcore]])&gt;3, "Outlier", "Normal")</f>
        <v>Normal</v>
      </c>
      <c r="Q3041">
        <f>AVERAGEIF(sensor_data[Unit ID], sensor_data[[#This Row],[Unit ID]], sensor_data[EC])</f>
        <v>21.547857142857143</v>
      </c>
      <c r="R3041">
        <f>IF(ISBLANK(sensor_data[[#This Row],[EC]]), sensor_data[[#This Row],[average]], sensor_data[[#This Row],[EC]])</f>
        <v>21.547857142857143</v>
      </c>
      <c r="S3041" t="str">
        <f>IF(sensor_data[[#This Row],[Filled Energy Consumption]]&gt;AVERAGE(sensor_data[Filled Energy Consumption]), "High", "Low")</f>
        <v>High</v>
      </c>
      <c r="T3041" t="s">
        <v>598</v>
      </c>
      <c r="U3041" t="b">
        <v>0</v>
      </c>
      <c r="V3041">
        <v>7</v>
      </c>
      <c r="W3041">
        <v>1</v>
      </c>
      <c r="X3041" t="s">
        <v>19</v>
      </c>
    </row>
    <row r="3042" spans="1:24" x14ac:dyDescent="0.3">
      <c r="A3042" s="1">
        <v>45513.054062499999</v>
      </c>
      <c r="B3042" s="1" t="str">
        <f>TEXT(sensor_data[[#This Row],[Timestamp]], "MMMM")</f>
        <v>August</v>
      </c>
      <c r="C30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42" s="2">
        <f>MONTH(sensor_data[[#This Row],[Timestamp]])</f>
        <v>8</v>
      </c>
      <c r="E3042" s="2">
        <f>DAY(sensor_data[[#This Row],[Timestamp]])</f>
        <v>9</v>
      </c>
      <c r="F3042" t="s">
        <v>644</v>
      </c>
      <c r="H3042">
        <v>96.5</v>
      </c>
      <c r="I3042">
        <v>57.7</v>
      </c>
      <c r="J3042" t="b">
        <v>1</v>
      </c>
      <c r="K3042">
        <v>2</v>
      </c>
      <c r="L3042" t="str">
        <f>IF(sensor_data[[#This Row],[HVAC Setting]]&lt;=2, "Low", IF(sensor_data[[#This Row],[HVAC Setting]]=3, "Normal", "High"))</f>
        <v>Low</v>
      </c>
      <c r="M3042">
        <v>14.34</v>
      </c>
      <c r="N3042">
        <v>14.34</v>
      </c>
      <c r="O3042">
        <f>(sensor_data[[#This Row],[Energy Consumption]]-AVERAGE(sensor_data[Energy Consumption]))/_xlfn.STDEV.P(sensor_data[Energy Consumption])</f>
        <v>-8.2112915439731704E-2</v>
      </c>
      <c r="P3042" t="str">
        <f>IF(ABS(sensor_data[[#This Row],[z_zcore]])&gt;3, "Outlier", "Normal")</f>
        <v>Normal</v>
      </c>
      <c r="Q3042">
        <f>AVERAGEIF(sensor_data[Unit ID], sensor_data[[#This Row],[Unit ID]], sensor_data[EC])</f>
        <v>16.177368421052631</v>
      </c>
      <c r="R3042">
        <f>IF(ISBLANK(sensor_data[[#This Row],[EC]]), sensor_data[[#This Row],[average]], sensor_data[[#This Row],[EC]])</f>
        <v>14.34</v>
      </c>
      <c r="S3042" t="str">
        <f>IF(sensor_data[[#This Row],[Filled Energy Consumption]]&gt;AVERAGE(sensor_data[Filled Energy Consumption]), "High", "Low")</f>
        <v>Low</v>
      </c>
      <c r="T3042" t="s">
        <v>212</v>
      </c>
      <c r="U3042" t="b">
        <v>1</v>
      </c>
      <c r="V3042">
        <v>6</v>
      </c>
      <c r="W3042">
        <v>0</v>
      </c>
      <c r="X3042" t="s">
        <v>19</v>
      </c>
    </row>
    <row r="3043" spans="1:24" x14ac:dyDescent="0.3">
      <c r="A3043" s="1">
        <v>45601.139606481483</v>
      </c>
      <c r="B3043" s="1" t="str">
        <f>TEXT(sensor_data[[#This Row],[Timestamp]], "MMMM")</f>
        <v>November</v>
      </c>
      <c r="C30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43" s="2">
        <f>MONTH(sensor_data[[#This Row],[Timestamp]])</f>
        <v>11</v>
      </c>
      <c r="E3043" s="2">
        <f>DAY(sensor_data[[#This Row],[Timestamp]])</f>
        <v>5</v>
      </c>
      <c r="F3043" t="s">
        <v>644</v>
      </c>
      <c r="H3043">
        <v>64.7</v>
      </c>
      <c r="I3043">
        <v>47.9</v>
      </c>
      <c r="J3043" t="b">
        <v>0</v>
      </c>
      <c r="K3043">
        <v>2</v>
      </c>
      <c r="L3043" t="str">
        <f>IF(sensor_data[[#This Row],[HVAC Setting]]&lt;=2, "Low", IF(sensor_data[[#This Row],[HVAC Setting]]=3, "Normal", "High"))</f>
        <v>Low</v>
      </c>
      <c r="M3043">
        <v>10</v>
      </c>
      <c r="N3043">
        <v>10</v>
      </c>
      <c r="O3043">
        <f>(sensor_data[[#This Row],[Energy Consumption]]-AVERAGE(sensor_data[Energy Consumption]))/_xlfn.STDEV.P(sensor_data[Energy Consumption])</f>
        <v>-0.13257981561817916</v>
      </c>
      <c r="P3043" t="str">
        <f>IF(ABS(sensor_data[[#This Row],[z_zcore]])&gt;3, "Outlier", "Normal")</f>
        <v>Normal</v>
      </c>
      <c r="Q3043">
        <f>AVERAGEIF(sensor_data[Unit ID], sensor_data[[#This Row],[Unit ID]], sensor_data[EC])</f>
        <v>16.177368421052631</v>
      </c>
      <c r="R3043">
        <f>IF(ISBLANK(sensor_data[[#This Row],[EC]]), sensor_data[[#This Row],[average]], sensor_data[[#This Row],[EC]])</f>
        <v>10</v>
      </c>
      <c r="S3043" t="str">
        <f>IF(sensor_data[[#This Row],[Filled Energy Consumption]]&gt;AVERAGE(sensor_data[Filled Energy Consumption]), "High", "Low")</f>
        <v>Low</v>
      </c>
      <c r="T3043" t="s">
        <v>474</v>
      </c>
      <c r="U3043" t="b">
        <v>0</v>
      </c>
      <c r="V3043">
        <v>2</v>
      </c>
      <c r="W3043">
        <v>0</v>
      </c>
      <c r="X3043" t="s">
        <v>17</v>
      </c>
    </row>
    <row r="3044" spans="1:24" x14ac:dyDescent="0.3">
      <c r="A3044" s="1">
        <v>45608.333645833336</v>
      </c>
      <c r="B3044" s="1" t="str">
        <f>TEXT(sensor_data[[#This Row],[Timestamp]], "MMMM")</f>
        <v>November</v>
      </c>
      <c r="C30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44" s="2">
        <f>MONTH(sensor_data[[#This Row],[Timestamp]])</f>
        <v>11</v>
      </c>
      <c r="E3044" s="2">
        <f>DAY(sensor_data[[#This Row],[Timestamp]])</f>
        <v>12</v>
      </c>
      <c r="F3044" t="s">
        <v>644</v>
      </c>
      <c r="H3044">
        <v>68.8</v>
      </c>
      <c r="I3044">
        <v>44.2</v>
      </c>
      <c r="J3044" t="b">
        <v>0</v>
      </c>
      <c r="K3044">
        <v>1</v>
      </c>
      <c r="L3044" t="str">
        <f>IF(sensor_data[[#This Row],[HVAC Setting]]&lt;=2, "Low", IF(sensor_data[[#This Row],[HVAC Setting]]=3, "Normal", "High"))</f>
        <v>Low</v>
      </c>
      <c r="M3044">
        <v>6</v>
      </c>
      <c r="N3044">
        <v>6</v>
      </c>
      <c r="O3044">
        <f>(sensor_data[[#This Row],[Energy Consumption]]-AVERAGE(sensor_data[Energy Consumption]))/_xlfn.STDEV.P(sensor_data[Energy Consumption])</f>
        <v>-0.17909308767204782</v>
      </c>
      <c r="P3044" t="str">
        <f>IF(ABS(sensor_data[[#This Row],[z_zcore]])&gt;3, "Outlier", "Normal")</f>
        <v>Normal</v>
      </c>
      <c r="Q3044">
        <f>AVERAGEIF(sensor_data[Unit ID], sensor_data[[#This Row],[Unit ID]], sensor_data[EC])</f>
        <v>16.177368421052631</v>
      </c>
      <c r="R3044">
        <f>IF(ISBLANK(sensor_data[[#This Row],[EC]]), sensor_data[[#This Row],[average]], sensor_data[[#This Row],[EC]])</f>
        <v>6</v>
      </c>
      <c r="S3044" t="str">
        <f>IF(sensor_data[[#This Row],[Filled Energy Consumption]]&gt;AVERAGE(sensor_data[Filled Energy Consumption]), "High", "Low")</f>
        <v>Low</v>
      </c>
      <c r="T3044" t="s">
        <v>486</v>
      </c>
      <c r="U3044" t="b">
        <v>0</v>
      </c>
      <c r="V3044">
        <v>13</v>
      </c>
      <c r="W3044">
        <v>0</v>
      </c>
      <c r="X3044" t="s">
        <v>17</v>
      </c>
    </row>
    <row r="3045" spans="1:24" x14ac:dyDescent="0.3">
      <c r="A3045" s="1">
        <v>45646.626886574071</v>
      </c>
      <c r="B3045" s="1" t="str">
        <f>TEXT(sensor_data[[#This Row],[Timestamp]], "MMMM")</f>
        <v>December</v>
      </c>
      <c r="C30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45" s="2">
        <f>MONTH(sensor_data[[#This Row],[Timestamp]])</f>
        <v>12</v>
      </c>
      <c r="E3045" s="2">
        <f>DAY(sensor_data[[#This Row],[Timestamp]])</f>
        <v>20</v>
      </c>
      <c r="F3045" t="s">
        <v>644</v>
      </c>
      <c r="H3045">
        <v>40.799999999999997</v>
      </c>
      <c r="I3045">
        <v>31.7</v>
      </c>
      <c r="J3045" t="b">
        <v>1</v>
      </c>
      <c r="K3045">
        <v>4</v>
      </c>
      <c r="L3045" t="str">
        <f>IF(sensor_data[[#This Row],[HVAC Setting]]&lt;=2, "Low", IF(sensor_data[[#This Row],[HVAC Setting]]=3, "Normal", "High"))</f>
        <v>High</v>
      </c>
      <c r="M3045">
        <v>24.46</v>
      </c>
      <c r="N3045">
        <v>24.46</v>
      </c>
      <c r="O3045">
        <f>(sensor_data[[#This Row],[Energy Consumption]]-AVERAGE(sensor_data[Energy Consumption]))/_xlfn.STDEV.P(sensor_data[Energy Consumption])</f>
        <v>3.5565662856555977E-2</v>
      </c>
      <c r="P3045" t="str">
        <f>IF(ABS(sensor_data[[#This Row],[z_zcore]])&gt;3, "Outlier", "Normal")</f>
        <v>Normal</v>
      </c>
      <c r="Q3045">
        <f>AVERAGEIF(sensor_data[Unit ID], sensor_data[[#This Row],[Unit ID]], sensor_data[EC])</f>
        <v>16.177368421052631</v>
      </c>
      <c r="R3045">
        <f>IF(ISBLANK(sensor_data[[#This Row],[EC]]), sensor_data[[#This Row],[average]], sensor_data[[#This Row],[EC]])</f>
        <v>24.46</v>
      </c>
      <c r="S3045" t="str">
        <f>IF(sensor_data[[#This Row],[Filled Energy Consumption]]&gt;AVERAGE(sensor_data[Filled Energy Consumption]), "High", "Low")</f>
        <v>High</v>
      </c>
      <c r="T3045" t="s">
        <v>46</v>
      </c>
      <c r="U3045" t="b">
        <v>1</v>
      </c>
      <c r="V3045">
        <v>14</v>
      </c>
      <c r="W3045">
        <v>1</v>
      </c>
      <c r="X3045" t="s">
        <v>19</v>
      </c>
    </row>
    <row r="3046" spans="1:24" x14ac:dyDescent="0.3">
      <c r="A3046" s="1">
        <v>45638.768368055556</v>
      </c>
      <c r="B3046" s="1" t="str">
        <f>TEXT(sensor_data[[#This Row],[Timestamp]], "MMMM")</f>
        <v>December</v>
      </c>
      <c r="C30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46" s="2">
        <f>MONTH(sensor_data[[#This Row],[Timestamp]])</f>
        <v>12</v>
      </c>
      <c r="E3046" s="2">
        <f>DAY(sensor_data[[#This Row],[Timestamp]])</f>
        <v>12</v>
      </c>
      <c r="F3046" t="s">
        <v>644</v>
      </c>
      <c r="H3046">
        <v>40.1</v>
      </c>
      <c r="I3046">
        <v>35.700000000000003</v>
      </c>
      <c r="J3046" t="b">
        <v>1</v>
      </c>
      <c r="K3046">
        <v>5</v>
      </c>
      <c r="L3046" t="str">
        <f>IF(sensor_data[[#This Row],[HVAC Setting]]&lt;=2, "Low", IF(sensor_data[[#This Row],[HVAC Setting]]=3, "Normal", "High"))</f>
        <v>High</v>
      </c>
      <c r="M3046">
        <v>31.33</v>
      </c>
      <c r="N3046">
        <v>31.33</v>
      </c>
      <c r="O3046">
        <f>(sensor_data[[#This Row],[Energy Consumption]]-AVERAGE(sensor_data[Energy Consumption]))/_xlfn.STDEV.P(sensor_data[Energy Consumption])</f>
        <v>0.11545220760907535</v>
      </c>
      <c r="P3046" t="str">
        <f>IF(ABS(sensor_data[[#This Row],[z_zcore]])&gt;3, "Outlier", "Normal")</f>
        <v>Normal</v>
      </c>
      <c r="Q3046">
        <f>AVERAGEIF(sensor_data[Unit ID], sensor_data[[#This Row],[Unit ID]], sensor_data[EC])</f>
        <v>16.177368421052631</v>
      </c>
      <c r="R3046">
        <f>IF(ISBLANK(sensor_data[[#This Row],[EC]]), sensor_data[[#This Row],[average]], sensor_data[[#This Row],[EC]])</f>
        <v>31.33</v>
      </c>
      <c r="S3046" t="str">
        <f>IF(sensor_data[[#This Row],[Filled Energy Consumption]]&gt;AVERAGE(sensor_data[Filled Energy Consumption]), "High", "Low")</f>
        <v>High</v>
      </c>
      <c r="T3046" t="s">
        <v>82</v>
      </c>
      <c r="U3046" t="b">
        <v>1</v>
      </c>
      <c r="V3046">
        <v>24</v>
      </c>
      <c r="W3046">
        <v>1</v>
      </c>
      <c r="X3046" t="s">
        <v>14</v>
      </c>
    </row>
    <row r="3047" spans="1:24" x14ac:dyDescent="0.3">
      <c r="A3047" s="1">
        <v>45625.574872685182</v>
      </c>
      <c r="B3047" s="1" t="str">
        <f>TEXT(sensor_data[[#This Row],[Timestamp]], "MMMM")</f>
        <v>November</v>
      </c>
      <c r="C30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47" s="2">
        <f>MONTH(sensor_data[[#This Row],[Timestamp]])</f>
        <v>11</v>
      </c>
      <c r="E3047" s="2">
        <f>DAY(sensor_data[[#This Row],[Timestamp]])</f>
        <v>29</v>
      </c>
      <c r="F3047" t="s">
        <v>644</v>
      </c>
      <c r="H3047">
        <v>78.099999999999994</v>
      </c>
      <c r="I3047">
        <v>55.3</v>
      </c>
      <c r="J3047" t="b">
        <v>0</v>
      </c>
      <c r="K3047">
        <v>2</v>
      </c>
      <c r="L3047" t="str">
        <f>IF(sensor_data[[#This Row],[HVAC Setting]]&lt;=2, "Low", IF(sensor_data[[#This Row],[HVAC Setting]]=3, "Normal", "High"))</f>
        <v>Low</v>
      </c>
      <c r="M3047">
        <v>10</v>
      </c>
      <c r="N3047">
        <v>10</v>
      </c>
      <c r="O3047">
        <f>(sensor_data[[#This Row],[Energy Consumption]]-AVERAGE(sensor_data[Energy Consumption]))/_xlfn.STDEV.P(sensor_data[Energy Consumption])</f>
        <v>-0.13257981561817916</v>
      </c>
      <c r="P3047" t="str">
        <f>IF(ABS(sensor_data[[#This Row],[z_zcore]])&gt;3, "Outlier", "Normal")</f>
        <v>Normal</v>
      </c>
      <c r="Q3047">
        <f>AVERAGEIF(sensor_data[Unit ID], sensor_data[[#This Row],[Unit ID]], sensor_data[EC])</f>
        <v>16.177368421052631</v>
      </c>
      <c r="R3047">
        <f>IF(ISBLANK(sensor_data[[#This Row],[EC]]), sensor_data[[#This Row],[average]], sensor_data[[#This Row],[EC]])</f>
        <v>10</v>
      </c>
      <c r="S3047" t="str">
        <f>IF(sensor_data[[#This Row],[Filled Energy Consumption]]&gt;AVERAGE(sensor_data[Filled Energy Consumption]), "High", "Low")</f>
        <v>Low</v>
      </c>
      <c r="T3047" t="s">
        <v>503</v>
      </c>
      <c r="U3047" t="b">
        <v>0</v>
      </c>
      <c r="V3047">
        <v>7</v>
      </c>
      <c r="W3047">
        <v>0</v>
      </c>
      <c r="X3047" t="s">
        <v>19</v>
      </c>
    </row>
    <row r="3048" spans="1:24" x14ac:dyDescent="0.3">
      <c r="A3048" s="1">
        <v>45416.857881944445</v>
      </c>
      <c r="B3048" s="1" t="str">
        <f>TEXT(sensor_data[[#This Row],[Timestamp]], "MMMM")</f>
        <v>May</v>
      </c>
      <c r="C30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48" s="2">
        <f>MONTH(sensor_data[[#This Row],[Timestamp]])</f>
        <v>5</v>
      </c>
      <c r="E3048" s="2">
        <f>DAY(sensor_data[[#This Row],[Timestamp]])</f>
        <v>4</v>
      </c>
      <c r="F3048" t="s">
        <v>644</v>
      </c>
      <c r="H3048">
        <v>70.900000000000006</v>
      </c>
      <c r="I3048">
        <v>36.4</v>
      </c>
      <c r="J3048" t="b">
        <v>1</v>
      </c>
      <c r="K3048">
        <v>3.5</v>
      </c>
      <c r="L3048" t="str">
        <f>IF(sensor_data[[#This Row],[HVAC Setting]]&lt;=2, "Low", IF(sensor_data[[#This Row],[HVAC Setting]]=3, "Normal", "High"))</f>
        <v>High</v>
      </c>
      <c r="M3048">
        <v>21.9</v>
      </c>
      <c r="N3048">
        <v>21.9</v>
      </c>
      <c r="O3048">
        <f>(sensor_data[[#This Row],[Energy Consumption]]-AVERAGE(sensor_data[Energy Consumption]))/_xlfn.STDEV.P(sensor_data[Energy Consumption])</f>
        <v>5.7971687420800199E-3</v>
      </c>
      <c r="P3048" t="str">
        <f>IF(ABS(sensor_data[[#This Row],[z_zcore]])&gt;3, "Outlier", "Normal")</f>
        <v>Normal</v>
      </c>
      <c r="Q3048">
        <f>AVERAGEIF(sensor_data[Unit ID], sensor_data[[#This Row],[Unit ID]], sensor_data[EC])</f>
        <v>16.177368421052631</v>
      </c>
      <c r="R3048">
        <f>IF(ISBLANK(sensor_data[[#This Row],[EC]]), sensor_data[[#This Row],[average]], sensor_data[[#This Row],[EC]])</f>
        <v>21.9</v>
      </c>
      <c r="S3048" t="str">
        <f>IF(sensor_data[[#This Row],[Filled Energy Consumption]]&gt;AVERAGE(sensor_data[Filled Energy Consumption]), "High", "Low")</f>
        <v>High</v>
      </c>
      <c r="T3048" t="s">
        <v>127</v>
      </c>
      <c r="U3048" t="b">
        <v>1</v>
      </c>
      <c r="V3048">
        <v>2</v>
      </c>
      <c r="W3048">
        <v>1</v>
      </c>
      <c r="X3048" t="s">
        <v>19</v>
      </c>
    </row>
    <row r="3049" spans="1:24" x14ac:dyDescent="0.3">
      <c r="A3049" s="1">
        <v>45607.472245370373</v>
      </c>
      <c r="B3049" s="1" t="str">
        <f>TEXT(sensor_data[[#This Row],[Timestamp]], "MMMM")</f>
        <v>November</v>
      </c>
      <c r="C30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49" s="2">
        <f>MONTH(sensor_data[[#This Row],[Timestamp]])</f>
        <v>11</v>
      </c>
      <c r="E3049" s="2">
        <f>DAY(sensor_data[[#This Row],[Timestamp]])</f>
        <v>11</v>
      </c>
      <c r="F3049" t="s">
        <v>644</v>
      </c>
      <c r="H3049">
        <v>62.2</v>
      </c>
      <c r="I3049">
        <v>46.8</v>
      </c>
      <c r="J3049" t="b">
        <v>0</v>
      </c>
      <c r="K3049">
        <v>2</v>
      </c>
      <c r="L3049" t="str">
        <f>IF(sensor_data[[#This Row],[HVAC Setting]]&lt;=2, "Low", IF(sensor_data[[#This Row],[HVAC Setting]]=3, "Normal", "High"))</f>
        <v>Low</v>
      </c>
      <c r="M3049">
        <v>10</v>
      </c>
      <c r="N3049">
        <v>10</v>
      </c>
      <c r="O3049">
        <f>(sensor_data[[#This Row],[Energy Consumption]]-AVERAGE(sensor_data[Energy Consumption]))/_xlfn.STDEV.P(sensor_data[Energy Consumption])</f>
        <v>-0.13257981561817916</v>
      </c>
      <c r="P3049" t="str">
        <f>IF(ABS(sensor_data[[#This Row],[z_zcore]])&gt;3, "Outlier", "Normal")</f>
        <v>Normal</v>
      </c>
      <c r="Q3049">
        <f>AVERAGEIF(sensor_data[Unit ID], sensor_data[[#This Row],[Unit ID]], sensor_data[EC])</f>
        <v>16.177368421052631</v>
      </c>
      <c r="R3049">
        <f>IF(ISBLANK(sensor_data[[#This Row],[EC]]), sensor_data[[#This Row],[average]], sensor_data[[#This Row],[EC]])</f>
        <v>10</v>
      </c>
      <c r="S3049" t="str">
        <f>IF(sensor_data[[#This Row],[Filled Energy Consumption]]&gt;AVERAGE(sensor_data[Filled Energy Consumption]), "High", "Low")</f>
        <v>Low</v>
      </c>
      <c r="T3049" t="s">
        <v>178</v>
      </c>
      <c r="U3049" t="b">
        <v>0</v>
      </c>
      <c r="V3049">
        <v>20</v>
      </c>
      <c r="W3049">
        <v>0</v>
      </c>
      <c r="X3049" t="s">
        <v>19</v>
      </c>
    </row>
    <row r="3050" spans="1:24" x14ac:dyDescent="0.3">
      <c r="A3050" s="1">
        <v>45368.376134259262</v>
      </c>
      <c r="B3050" s="1" t="str">
        <f>TEXT(sensor_data[[#This Row],[Timestamp]], "MMMM")</f>
        <v>March</v>
      </c>
      <c r="C30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0" s="2">
        <f>MONTH(sensor_data[[#This Row],[Timestamp]])</f>
        <v>3</v>
      </c>
      <c r="E3050" s="2">
        <f>DAY(sensor_data[[#This Row],[Timestamp]])</f>
        <v>17</v>
      </c>
      <c r="F3050" t="s">
        <v>644</v>
      </c>
      <c r="H3050">
        <v>69.3</v>
      </c>
      <c r="I3050">
        <v>34.1</v>
      </c>
      <c r="J3050" t="b">
        <v>1</v>
      </c>
      <c r="K3050">
        <v>4.5</v>
      </c>
      <c r="L3050" t="str">
        <f>IF(sensor_data[[#This Row],[HVAC Setting]]&lt;=2, "Low", IF(sensor_data[[#This Row],[HVAC Setting]]=3, "Normal", "High"))</f>
        <v>High</v>
      </c>
      <c r="M3050">
        <v>26.55</v>
      </c>
      <c r="N3050">
        <v>26.55</v>
      </c>
      <c r="O3050">
        <f>(sensor_data[[#This Row],[Energy Consumption]]-AVERAGE(sensor_data[Energy Consumption]))/_xlfn.STDEV.P(sensor_data[Energy Consumption])</f>
        <v>5.9868847504702338E-2</v>
      </c>
      <c r="P3050" t="str">
        <f>IF(ABS(sensor_data[[#This Row],[z_zcore]])&gt;3, "Outlier", "Normal")</f>
        <v>Normal</v>
      </c>
      <c r="Q3050">
        <f>AVERAGEIF(sensor_data[Unit ID], sensor_data[[#This Row],[Unit ID]], sensor_data[EC])</f>
        <v>16.177368421052631</v>
      </c>
      <c r="R3050">
        <f>IF(ISBLANK(sensor_data[[#This Row],[EC]]), sensor_data[[#This Row],[average]], sensor_data[[#This Row],[EC]])</f>
        <v>26.55</v>
      </c>
      <c r="S3050" t="str">
        <f>IF(sensor_data[[#This Row],[Filled Energy Consumption]]&gt;AVERAGE(sensor_data[Filled Energy Consumption]), "High", "Low")</f>
        <v>High</v>
      </c>
      <c r="T3050" t="s">
        <v>276</v>
      </c>
      <c r="U3050" t="b">
        <v>1</v>
      </c>
      <c r="V3050">
        <v>23</v>
      </c>
      <c r="W3050">
        <v>1</v>
      </c>
      <c r="X3050" t="s">
        <v>14</v>
      </c>
    </row>
    <row r="3051" spans="1:24" x14ac:dyDescent="0.3">
      <c r="A3051" s="1">
        <v>45367.446956018517</v>
      </c>
      <c r="B3051" s="1" t="str">
        <f>TEXT(sensor_data[[#This Row],[Timestamp]], "MMMM")</f>
        <v>March</v>
      </c>
      <c r="C30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1" s="2">
        <f>MONTH(sensor_data[[#This Row],[Timestamp]])</f>
        <v>3</v>
      </c>
      <c r="E3051" s="2">
        <f>DAY(sensor_data[[#This Row],[Timestamp]])</f>
        <v>16</v>
      </c>
      <c r="F3051" t="s">
        <v>644</v>
      </c>
      <c r="H3051">
        <v>66.7</v>
      </c>
      <c r="I3051">
        <v>55.1</v>
      </c>
      <c r="J3051" t="b">
        <v>0</v>
      </c>
      <c r="K3051">
        <v>1.5</v>
      </c>
      <c r="L3051" t="str">
        <f>IF(sensor_data[[#This Row],[HVAC Setting]]&lt;=2, "Low", IF(sensor_data[[#This Row],[HVAC Setting]]=3, "Normal", "High"))</f>
        <v>Low</v>
      </c>
      <c r="M3051">
        <v>8.93</v>
      </c>
      <c r="N3051">
        <v>8.93</v>
      </c>
      <c r="O3051">
        <f>(sensor_data[[#This Row],[Energy Consumption]]-AVERAGE(sensor_data[Energy Consumption]))/_xlfn.STDEV.P(sensor_data[Energy Consumption])</f>
        <v>-0.14502211589258904</v>
      </c>
      <c r="P3051" t="str">
        <f>IF(ABS(sensor_data[[#This Row],[z_zcore]])&gt;3, "Outlier", "Normal")</f>
        <v>Normal</v>
      </c>
      <c r="Q3051">
        <f>AVERAGEIF(sensor_data[Unit ID], sensor_data[[#This Row],[Unit ID]], sensor_data[EC])</f>
        <v>16.177368421052631</v>
      </c>
      <c r="R3051">
        <f>IF(ISBLANK(sensor_data[[#This Row],[EC]]), sensor_data[[#This Row],[average]], sensor_data[[#This Row],[EC]])</f>
        <v>8.93</v>
      </c>
      <c r="S3051" t="str">
        <f>IF(sensor_data[[#This Row],[Filled Energy Consumption]]&gt;AVERAGE(sensor_data[Filled Energy Consumption]), "High", "Low")</f>
        <v>Low</v>
      </c>
      <c r="T3051" t="s">
        <v>439</v>
      </c>
      <c r="U3051" t="b">
        <v>0</v>
      </c>
      <c r="V3051">
        <v>13</v>
      </c>
      <c r="W3051">
        <v>0</v>
      </c>
      <c r="X3051" t="s">
        <v>17</v>
      </c>
    </row>
    <row r="3052" spans="1:24" x14ac:dyDescent="0.3">
      <c r="A3052" s="1">
        <v>45471.17732638889</v>
      </c>
      <c r="B3052" s="1" t="str">
        <f>TEXT(sensor_data[[#This Row],[Timestamp]], "MMMM")</f>
        <v>June</v>
      </c>
      <c r="C30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52" s="2">
        <f>MONTH(sensor_data[[#This Row],[Timestamp]])</f>
        <v>6</v>
      </c>
      <c r="E3052" s="2">
        <f>DAY(sensor_data[[#This Row],[Timestamp]])</f>
        <v>28</v>
      </c>
      <c r="F3052" t="s">
        <v>644</v>
      </c>
      <c r="H3052">
        <v>80.400000000000006</v>
      </c>
      <c r="I3052">
        <v>66.400000000000006</v>
      </c>
      <c r="J3052" t="b">
        <v>0</v>
      </c>
      <c r="K3052">
        <v>2</v>
      </c>
      <c r="L3052" t="str">
        <f>IF(sensor_data[[#This Row],[HVAC Setting]]&lt;=2, "Low", IF(sensor_data[[#This Row],[HVAC Setting]]=3, "Normal", "High"))</f>
        <v>Low</v>
      </c>
      <c r="M3052">
        <v>10</v>
      </c>
      <c r="N3052">
        <v>10</v>
      </c>
      <c r="O3052">
        <f>(sensor_data[[#This Row],[Energy Consumption]]-AVERAGE(sensor_data[Energy Consumption]))/_xlfn.STDEV.P(sensor_data[Energy Consumption])</f>
        <v>-0.13257981561817916</v>
      </c>
      <c r="P3052" t="str">
        <f>IF(ABS(sensor_data[[#This Row],[z_zcore]])&gt;3, "Outlier", "Normal")</f>
        <v>Normal</v>
      </c>
      <c r="Q3052">
        <f>AVERAGEIF(sensor_data[Unit ID], sensor_data[[#This Row],[Unit ID]], sensor_data[EC])</f>
        <v>16.177368421052631</v>
      </c>
      <c r="R3052">
        <f>IF(ISBLANK(sensor_data[[#This Row],[EC]]), sensor_data[[#This Row],[average]], sensor_data[[#This Row],[EC]])</f>
        <v>10</v>
      </c>
      <c r="S3052" t="str">
        <f>IF(sensor_data[[#This Row],[Filled Energy Consumption]]&gt;AVERAGE(sensor_data[Filled Energy Consumption]), "High", "Low")</f>
        <v>Low</v>
      </c>
      <c r="T3052" t="s">
        <v>126</v>
      </c>
      <c r="U3052" t="b">
        <v>0</v>
      </c>
      <c r="V3052">
        <v>23</v>
      </c>
      <c r="W3052">
        <v>0</v>
      </c>
      <c r="X3052" t="s">
        <v>14</v>
      </c>
    </row>
    <row r="3053" spans="1:24" x14ac:dyDescent="0.3">
      <c r="A3053" s="1">
        <v>45600.46665509259</v>
      </c>
      <c r="B3053" s="1" t="str">
        <f>TEXT(sensor_data[[#This Row],[Timestamp]], "MMMM")</f>
        <v>November</v>
      </c>
      <c r="C30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3" s="2">
        <f>MONTH(sensor_data[[#This Row],[Timestamp]])</f>
        <v>11</v>
      </c>
      <c r="E3053" s="2">
        <f>DAY(sensor_data[[#This Row],[Timestamp]])</f>
        <v>4</v>
      </c>
      <c r="F3053" t="s">
        <v>644</v>
      </c>
      <c r="H3053">
        <v>64.3</v>
      </c>
      <c r="I3053">
        <v>54.1</v>
      </c>
      <c r="J3053" t="b">
        <v>0</v>
      </c>
      <c r="K3053">
        <v>1</v>
      </c>
      <c r="L3053" t="str">
        <f>IF(sensor_data[[#This Row],[HVAC Setting]]&lt;=2, "Low", IF(sensor_data[[#This Row],[HVAC Setting]]=3, "Normal", "High"))</f>
        <v>Low</v>
      </c>
      <c r="O3053">
        <f>(sensor_data[[#This Row],[Energy Consumption]]-AVERAGE(sensor_data[Energy Consumption]))/_xlfn.STDEV.P(sensor_data[Energy Consumption])</f>
        <v>-0.24886299575285079</v>
      </c>
      <c r="P3053" t="str">
        <f>IF(ABS(sensor_data[[#This Row],[z_zcore]])&gt;3, "Outlier", "Normal")</f>
        <v>Normal</v>
      </c>
      <c r="Q3053">
        <f>AVERAGEIF(sensor_data[Unit ID], sensor_data[[#This Row],[Unit ID]], sensor_data[EC])</f>
        <v>16.177368421052631</v>
      </c>
      <c r="R3053">
        <f>IF(ISBLANK(sensor_data[[#This Row],[EC]]), sensor_data[[#This Row],[average]], sensor_data[[#This Row],[EC]])</f>
        <v>16.177368421052631</v>
      </c>
      <c r="S3053" t="str">
        <f>IF(sensor_data[[#This Row],[Filled Energy Consumption]]&gt;AVERAGE(sensor_data[Filled Energy Consumption]), "High", "Low")</f>
        <v>Low</v>
      </c>
      <c r="T3053" t="s">
        <v>212</v>
      </c>
      <c r="U3053" t="b">
        <v>0</v>
      </c>
      <c r="V3053">
        <v>23</v>
      </c>
      <c r="W3053">
        <v>0</v>
      </c>
      <c r="X3053" t="s">
        <v>14</v>
      </c>
    </row>
    <row r="3054" spans="1:24" x14ac:dyDescent="0.3">
      <c r="A3054" s="1">
        <v>45466.320300925923</v>
      </c>
      <c r="B3054" s="1" t="str">
        <f>TEXT(sensor_data[[#This Row],[Timestamp]], "MMMM")</f>
        <v>June</v>
      </c>
      <c r="C30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4" s="2">
        <f>MONTH(sensor_data[[#This Row],[Timestamp]])</f>
        <v>6</v>
      </c>
      <c r="E3054" s="2">
        <f>DAY(sensor_data[[#This Row],[Timestamp]])</f>
        <v>23</v>
      </c>
      <c r="F3054" t="s">
        <v>644</v>
      </c>
      <c r="H3054">
        <v>100</v>
      </c>
      <c r="I3054">
        <v>54.7</v>
      </c>
      <c r="J3054" t="b">
        <v>1</v>
      </c>
      <c r="K3054">
        <v>4.5</v>
      </c>
      <c r="L3054" t="str">
        <f>IF(sensor_data[[#This Row],[HVAC Setting]]&lt;=2, "Low", IF(sensor_data[[#This Row],[HVAC Setting]]=3, "Normal", "High"))</f>
        <v>High</v>
      </c>
      <c r="M3054">
        <v>28.26</v>
      </c>
      <c r="N3054">
        <v>28.26</v>
      </c>
      <c r="O3054">
        <f>(sensor_data[[#This Row],[Energy Consumption]]-AVERAGE(sensor_data[Energy Consumption]))/_xlfn.STDEV.P(sensor_data[Energy Consumption])</f>
        <v>7.9753271307731202E-2</v>
      </c>
      <c r="P3054" t="str">
        <f>IF(ABS(sensor_data[[#This Row],[z_zcore]])&gt;3, "Outlier", "Normal")</f>
        <v>Normal</v>
      </c>
      <c r="Q3054">
        <f>AVERAGEIF(sensor_data[Unit ID], sensor_data[[#This Row],[Unit ID]], sensor_data[EC])</f>
        <v>16.177368421052631</v>
      </c>
      <c r="R3054">
        <f>IF(ISBLANK(sensor_data[[#This Row],[EC]]), sensor_data[[#This Row],[average]], sensor_data[[#This Row],[EC]])</f>
        <v>28.26</v>
      </c>
      <c r="S3054" t="str">
        <f>IF(sensor_data[[#This Row],[Filled Energy Consumption]]&gt;AVERAGE(sensor_data[Filled Energy Consumption]), "High", "Low")</f>
        <v>High</v>
      </c>
      <c r="T3054" t="s">
        <v>186</v>
      </c>
      <c r="U3054" t="b">
        <v>1</v>
      </c>
      <c r="V3054">
        <v>17</v>
      </c>
      <c r="W3054">
        <v>1</v>
      </c>
      <c r="X3054" t="s">
        <v>19</v>
      </c>
    </row>
    <row r="3055" spans="1:24" x14ac:dyDescent="0.3">
      <c r="A3055" s="1">
        <v>45603.240046296298</v>
      </c>
      <c r="B3055" s="1" t="str">
        <f>TEXT(sensor_data[[#This Row],[Timestamp]], "MMMM")</f>
        <v>November</v>
      </c>
      <c r="C30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5" s="2">
        <f>MONTH(sensor_data[[#This Row],[Timestamp]])</f>
        <v>11</v>
      </c>
      <c r="E3055" s="2">
        <f>DAY(sensor_data[[#This Row],[Timestamp]])</f>
        <v>7</v>
      </c>
      <c r="F3055" t="s">
        <v>644</v>
      </c>
      <c r="H3055">
        <v>62.4</v>
      </c>
      <c r="I3055">
        <v>39.299999999999997</v>
      </c>
      <c r="J3055" t="b">
        <v>0</v>
      </c>
      <c r="K3055">
        <v>2</v>
      </c>
      <c r="L3055" t="str">
        <f>IF(sensor_data[[#This Row],[HVAC Setting]]&lt;=2, "Low", IF(sensor_data[[#This Row],[HVAC Setting]]=3, "Normal", "High"))</f>
        <v>Low</v>
      </c>
      <c r="M3055">
        <v>10</v>
      </c>
      <c r="N3055">
        <v>10</v>
      </c>
      <c r="O3055">
        <f>(sensor_data[[#This Row],[Energy Consumption]]-AVERAGE(sensor_data[Energy Consumption]))/_xlfn.STDEV.P(sensor_data[Energy Consumption])</f>
        <v>-0.13257981561817916</v>
      </c>
      <c r="P3055" t="str">
        <f>IF(ABS(sensor_data[[#This Row],[z_zcore]])&gt;3, "Outlier", "Normal")</f>
        <v>Normal</v>
      </c>
      <c r="Q3055">
        <f>AVERAGEIF(sensor_data[Unit ID], sensor_data[[#This Row],[Unit ID]], sensor_data[EC])</f>
        <v>16.177368421052631</v>
      </c>
      <c r="R3055">
        <f>IF(ISBLANK(sensor_data[[#This Row],[EC]]), sensor_data[[#This Row],[average]], sensor_data[[#This Row],[EC]])</f>
        <v>10</v>
      </c>
      <c r="S3055" t="str">
        <f>IF(sensor_data[[#This Row],[Filled Energy Consumption]]&gt;AVERAGE(sensor_data[Filled Energy Consumption]), "High", "Low")</f>
        <v>Low</v>
      </c>
      <c r="T3055" t="s">
        <v>467</v>
      </c>
      <c r="U3055" t="b">
        <v>0</v>
      </c>
      <c r="V3055">
        <v>10</v>
      </c>
      <c r="W3055">
        <v>0</v>
      </c>
      <c r="X3055" t="s">
        <v>19</v>
      </c>
    </row>
    <row r="3056" spans="1:24" x14ac:dyDescent="0.3">
      <c r="A3056" s="1">
        <v>45593.586030092592</v>
      </c>
      <c r="B3056" s="1" t="str">
        <f>TEXT(sensor_data[[#This Row],[Timestamp]], "MMMM")</f>
        <v>October</v>
      </c>
      <c r="C30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56" s="2">
        <f>MONTH(sensor_data[[#This Row],[Timestamp]])</f>
        <v>10</v>
      </c>
      <c r="E3056" s="2">
        <f>DAY(sensor_data[[#This Row],[Timestamp]])</f>
        <v>28</v>
      </c>
      <c r="F3056" t="s">
        <v>644</v>
      </c>
      <c r="H3056">
        <v>65</v>
      </c>
      <c r="I3056">
        <v>45.4</v>
      </c>
      <c r="J3056" t="b">
        <v>1</v>
      </c>
      <c r="K3056">
        <v>3</v>
      </c>
      <c r="L3056" t="str">
        <f>IF(sensor_data[[#This Row],[HVAC Setting]]&lt;=2, "Low", IF(sensor_data[[#This Row],[HVAC Setting]]=3, "Normal", "High"))</f>
        <v>Normal</v>
      </c>
      <c r="M3056">
        <v>17.27</v>
      </c>
      <c r="N3056">
        <v>17.27</v>
      </c>
      <c r="O3056">
        <f>(sensor_data[[#This Row],[Energy Consumption]]-AVERAGE(sensor_data[Energy Consumption]))/_xlfn.STDEV.P(sensor_data[Energy Consumption])</f>
        <v>-4.8041943660272923E-2</v>
      </c>
      <c r="P3056" t="str">
        <f>IF(ABS(sensor_data[[#This Row],[z_zcore]])&gt;3, "Outlier", "Normal")</f>
        <v>Normal</v>
      </c>
      <c r="Q3056">
        <f>AVERAGEIF(sensor_data[Unit ID], sensor_data[[#This Row],[Unit ID]], sensor_data[EC])</f>
        <v>16.177368421052631</v>
      </c>
      <c r="R3056">
        <f>IF(ISBLANK(sensor_data[[#This Row],[EC]]), sensor_data[[#This Row],[average]], sensor_data[[#This Row],[EC]])</f>
        <v>17.27</v>
      </c>
      <c r="S3056" t="str">
        <f>IF(sensor_data[[#This Row],[Filled Energy Consumption]]&gt;AVERAGE(sensor_data[Filled Energy Consumption]), "High", "Low")</f>
        <v>Low</v>
      </c>
      <c r="T3056" t="s">
        <v>23</v>
      </c>
      <c r="U3056" t="b">
        <v>1</v>
      </c>
      <c r="V3056">
        <v>9</v>
      </c>
      <c r="W3056">
        <v>0</v>
      </c>
      <c r="X3056" t="s">
        <v>17</v>
      </c>
    </row>
    <row r="3057" spans="1:24" x14ac:dyDescent="0.3">
      <c r="A3057" s="1">
        <v>45480.373726851853</v>
      </c>
      <c r="B3057" s="1" t="str">
        <f>TEXT(sensor_data[[#This Row],[Timestamp]], "MMMM")</f>
        <v>July</v>
      </c>
      <c r="C30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7" s="2">
        <f>MONTH(sensor_data[[#This Row],[Timestamp]])</f>
        <v>7</v>
      </c>
      <c r="E3057" s="2">
        <f>DAY(sensor_data[[#This Row],[Timestamp]])</f>
        <v>7</v>
      </c>
      <c r="F3057" t="s">
        <v>644</v>
      </c>
      <c r="H3057">
        <v>86.8</v>
      </c>
      <c r="I3057">
        <v>40.6</v>
      </c>
      <c r="J3057" t="b">
        <v>1</v>
      </c>
      <c r="K3057">
        <v>4.5</v>
      </c>
      <c r="L3057" t="str">
        <f>IF(sensor_data[[#This Row],[HVAC Setting]]&lt;=2, "Low", IF(sensor_data[[#This Row],[HVAC Setting]]=3, "Normal", "High"))</f>
        <v>High</v>
      </c>
      <c r="M3057">
        <v>27.33</v>
      </c>
      <c r="N3057">
        <v>27.33</v>
      </c>
      <c r="O3057">
        <f>(sensor_data[[#This Row],[Energy Consumption]]-AVERAGE(sensor_data[Energy Consumption]))/_xlfn.STDEV.P(sensor_data[Energy Consumption])</f>
        <v>6.8938935555206693E-2</v>
      </c>
      <c r="P3057" t="str">
        <f>IF(ABS(sensor_data[[#This Row],[z_zcore]])&gt;3, "Outlier", "Normal")</f>
        <v>Normal</v>
      </c>
      <c r="Q3057">
        <f>AVERAGEIF(sensor_data[Unit ID], sensor_data[[#This Row],[Unit ID]], sensor_data[EC])</f>
        <v>16.177368421052631</v>
      </c>
      <c r="R3057">
        <f>IF(ISBLANK(sensor_data[[#This Row],[EC]]), sensor_data[[#This Row],[average]], sensor_data[[#This Row],[EC]])</f>
        <v>27.33</v>
      </c>
      <c r="S3057" t="str">
        <f>IF(sensor_data[[#This Row],[Filled Energy Consumption]]&gt;AVERAGE(sensor_data[Filled Energy Consumption]), "High", "Low")</f>
        <v>High</v>
      </c>
      <c r="T3057" t="s">
        <v>398</v>
      </c>
      <c r="U3057" t="b">
        <v>1</v>
      </c>
      <c r="V3057">
        <v>22</v>
      </c>
      <c r="W3057">
        <v>1</v>
      </c>
      <c r="X3057" t="s">
        <v>19</v>
      </c>
    </row>
    <row r="3058" spans="1:24" x14ac:dyDescent="0.3">
      <c r="A3058" s="1">
        <v>45505.525578703702</v>
      </c>
      <c r="B3058" s="1" t="str">
        <f>TEXT(sensor_data[[#This Row],[Timestamp]], "MMMM")</f>
        <v>August</v>
      </c>
      <c r="C30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58" s="2">
        <f>MONTH(sensor_data[[#This Row],[Timestamp]])</f>
        <v>8</v>
      </c>
      <c r="E3058" s="2">
        <f>DAY(sensor_data[[#This Row],[Timestamp]])</f>
        <v>1</v>
      </c>
      <c r="F3058" t="s">
        <v>644</v>
      </c>
      <c r="H3058">
        <v>89.3</v>
      </c>
      <c r="I3058">
        <v>62.1</v>
      </c>
      <c r="J3058" t="b">
        <v>0</v>
      </c>
      <c r="K3058">
        <v>2</v>
      </c>
      <c r="L3058" t="str">
        <f>IF(sensor_data[[#This Row],[HVAC Setting]]&lt;=2, "Low", IF(sensor_data[[#This Row],[HVAC Setting]]=3, "Normal", "High"))</f>
        <v>Low</v>
      </c>
      <c r="M3058">
        <v>12</v>
      </c>
      <c r="N3058">
        <v>12</v>
      </c>
      <c r="O3058">
        <f>(sensor_data[[#This Row],[Energy Consumption]]-AVERAGE(sensor_data[Energy Consumption]))/_xlfn.STDEV.P(sensor_data[Energy Consumption])</f>
        <v>-0.10932317959124485</v>
      </c>
      <c r="P3058" t="str">
        <f>IF(ABS(sensor_data[[#This Row],[z_zcore]])&gt;3, "Outlier", "Normal")</f>
        <v>Normal</v>
      </c>
      <c r="Q3058">
        <f>AVERAGEIF(sensor_data[Unit ID], sensor_data[[#This Row],[Unit ID]], sensor_data[EC])</f>
        <v>16.177368421052631</v>
      </c>
      <c r="R3058">
        <f>IF(ISBLANK(sensor_data[[#This Row],[EC]]), sensor_data[[#This Row],[average]], sensor_data[[#This Row],[EC]])</f>
        <v>12</v>
      </c>
      <c r="S3058" t="str">
        <f>IF(sensor_data[[#This Row],[Filled Energy Consumption]]&gt;AVERAGE(sensor_data[Filled Energy Consumption]), "High", "Low")</f>
        <v>Low</v>
      </c>
      <c r="T3058" t="s">
        <v>16</v>
      </c>
      <c r="U3058" t="b">
        <v>0</v>
      </c>
      <c r="V3058">
        <v>8</v>
      </c>
      <c r="W3058">
        <v>0</v>
      </c>
      <c r="X3058" t="s">
        <v>19</v>
      </c>
    </row>
    <row r="3059" spans="1:24" x14ac:dyDescent="0.3">
      <c r="A3059" s="1">
        <v>45491.347060185188</v>
      </c>
      <c r="B3059" s="1" t="str">
        <f>TEXT(sensor_data[[#This Row],[Timestamp]], "MMMM")</f>
        <v>July</v>
      </c>
      <c r="C30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59" s="2">
        <f>MONTH(sensor_data[[#This Row],[Timestamp]])</f>
        <v>7</v>
      </c>
      <c r="E3059" s="2">
        <f>DAY(sensor_data[[#This Row],[Timestamp]])</f>
        <v>18</v>
      </c>
      <c r="F3059" t="s">
        <v>644</v>
      </c>
      <c r="H3059">
        <v>94.9</v>
      </c>
      <c r="I3059">
        <v>58.1</v>
      </c>
      <c r="J3059" t="b">
        <v>0</v>
      </c>
      <c r="K3059">
        <v>3</v>
      </c>
      <c r="L3059" t="str">
        <f>IF(sensor_data[[#This Row],[HVAC Setting]]&lt;=2, "Low", IF(sensor_data[[#This Row],[HVAC Setting]]=3, "Normal", "High"))</f>
        <v>Normal</v>
      </c>
      <c r="M3059">
        <v>17</v>
      </c>
      <c r="N3059">
        <v>17</v>
      </c>
      <c r="O3059">
        <f>(sensor_data[[#This Row],[Energy Consumption]]-AVERAGE(sensor_data[Energy Consumption]))/_xlfn.STDEV.P(sensor_data[Energy Consumption])</f>
        <v>-5.1181589523909048E-2</v>
      </c>
      <c r="P3059" t="str">
        <f>IF(ABS(sensor_data[[#This Row],[z_zcore]])&gt;3, "Outlier", "Normal")</f>
        <v>Normal</v>
      </c>
      <c r="Q3059">
        <f>AVERAGEIF(sensor_data[Unit ID], sensor_data[[#This Row],[Unit ID]], sensor_data[EC])</f>
        <v>16.177368421052631</v>
      </c>
      <c r="R3059">
        <f>IF(ISBLANK(sensor_data[[#This Row],[EC]]), sensor_data[[#This Row],[average]], sensor_data[[#This Row],[EC]])</f>
        <v>17</v>
      </c>
      <c r="S3059" t="str">
        <f>IF(sensor_data[[#This Row],[Filled Energy Consumption]]&gt;AVERAGE(sensor_data[Filled Energy Consumption]), "High", "Low")</f>
        <v>Low</v>
      </c>
      <c r="T3059" t="s">
        <v>345</v>
      </c>
      <c r="U3059" t="b">
        <v>0</v>
      </c>
      <c r="V3059">
        <v>24</v>
      </c>
      <c r="W3059">
        <v>0</v>
      </c>
      <c r="X3059" t="s">
        <v>19</v>
      </c>
    </row>
    <row r="3060" spans="1:24" x14ac:dyDescent="0.3">
      <c r="A3060" s="1">
        <v>45504.187222222223</v>
      </c>
      <c r="B3060" s="1" t="str">
        <f>TEXT(sensor_data[[#This Row],[Timestamp]], "MMMM")</f>
        <v>July</v>
      </c>
      <c r="C30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60" s="2">
        <f>MONTH(sensor_data[[#This Row],[Timestamp]])</f>
        <v>7</v>
      </c>
      <c r="E3060" s="2">
        <f>DAY(sensor_data[[#This Row],[Timestamp]])</f>
        <v>31</v>
      </c>
      <c r="F3060" t="s">
        <v>644</v>
      </c>
      <c r="H3060">
        <v>95.7</v>
      </c>
      <c r="I3060">
        <v>61.8</v>
      </c>
      <c r="J3060" t="b">
        <v>0</v>
      </c>
      <c r="K3060">
        <v>1</v>
      </c>
      <c r="L3060" t="str">
        <f>IF(sensor_data[[#This Row],[HVAC Setting]]&lt;=2, "Low", IF(sensor_data[[#This Row],[HVAC Setting]]=3, "Normal", "High"))</f>
        <v>Low</v>
      </c>
      <c r="M3060">
        <v>7</v>
      </c>
      <c r="N3060">
        <v>7</v>
      </c>
      <c r="O3060">
        <f>(sensor_data[[#This Row],[Energy Consumption]]-AVERAGE(sensor_data[Energy Consumption]))/_xlfn.STDEV.P(sensor_data[Energy Consumption])</f>
        <v>-0.16746476965858065</v>
      </c>
      <c r="P3060" t="str">
        <f>IF(ABS(sensor_data[[#This Row],[z_zcore]])&gt;3, "Outlier", "Normal")</f>
        <v>Normal</v>
      </c>
      <c r="Q3060">
        <f>AVERAGEIF(sensor_data[Unit ID], sensor_data[[#This Row],[Unit ID]], sensor_data[EC])</f>
        <v>16.177368421052631</v>
      </c>
      <c r="R3060">
        <f>IF(ISBLANK(sensor_data[[#This Row],[EC]]), sensor_data[[#This Row],[average]], sensor_data[[#This Row],[EC]])</f>
        <v>7</v>
      </c>
      <c r="S3060" t="str">
        <f>IF(sensor_data[[#This Row],[Filled Energy Consumption]]&gt;AVERAGE(sensor_data[Filled Energy Consumption]), "High", "Low")</f>
        <v>Low</v>
      </c>
      <c r="T3060" t="s">
        <v>251</v>
      </c>
      <c r="U3060" t="b">
        <v>0</v>
      </c>
      <c r="V3060">
        <v>8</v>
      </c>
      <c r="W3060">
        <v>0</v>
      </c>
      <c r="X3060" t="s">
        <v>17</v>
      </c>
    </row>
    <row r="3061" spans="1:24" x14ac:dyDescent="0.3">
      <c r="A3061" s="1">
        <v>45439.70517361111</v>
      </c>
      <c r="B3061" s="1" t="str">
        <f>TEXT(sensor_data[[#This Row],[Timestamp]], "MMMM")</f>
        <v>May</v>
      </c>
      <c r="C30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61" s="2">
        <f>MONTH(sensor_data[[#This Row],[Timestamp]])</f>
        <v>5</v>
      </c>
      <c r="E3061" s="2">
        <f>DAY(sensor_data[[#This Row],[Timestamp]])</f>
        <v>27</v>
      </c>
      <c r="F3061" t="s">
        <v>644</v>
      </c>
      <c r="H3061">
        <v>63.8</v>
      </c>
      <c r="I3061">
        <v>32.700000000000003</v>
      </c>
      <c r="J3061" t="b">
        <v>0</v>
      </c>
      <c r="K3061">
        <v>3</v>
      </c>
      <c r="L3061" t="str">
        <f>IF(sensor_data[[#This Row],[HVAC Setting]]&lt;=2, "Low", IF(sensor_data[[#This Row],[HVAC Setting]]=3, "Normal", "High"))</f>
        <v>Normal</v>
      </c>
      <c r="M3061">
        <v>15</v>
      </c>
      <c r="N3061">
        <v>15</v>
      </c>
      <c r="O3061">
        <f>(sensor_data[[#This Row],[Energy Consumption]]-AVERAGE(sensor_data[Energy Consumption]))/_xlfn.STDEV.P(sensor_data[Energy Consumption])</f>
        <v>-7.4438225550843368E-2</v>
      </c>
      <c r="P3061" t="str">
        <f>IF(ABS(sensor_data[[#This Row],[z_zcore]])&gt;3, "Outlier", "Normal")</f>
        <v>Normal</v>
      </c>
      <c r="Q3061">
        <f>AVERAGEIF(sensor_data[Unit ID], sensor_data[[#This Row],[Unit ID]], sensor_data[EC])</f>
        <v>16.177368421052631</v>
      </c>
      <c r="R3061">
        <f>IF(ISBLANK(sensor_data[[#This Row],[EC]]), sensor_data[[#This Row],[average]], sensor_data[[#This Row],[EC]])</f>
        <v>15</v>
      </c>
      <c r="S3061" t="str">
        <f>IF(sensor_data[[#This Row],[Filled Energy Consumption]]&gt;AVERAGE(sensor_data[Filled Energy Consumption]), "High", "Low")</f>
        <v>Low</v>
      </c>
      <c r="T3061" t="s">
        <v>57</v>
      </c>
      <c r="U3061" t="b">
        <v>0</v>
      </c>
      <c r="V3061">
        <v>23</v>
      </c>
      <c r="W3061">
        <v>0</v>
      </c>
      <c r="X3061" t="s">
        <v>17</v>
      </c>
    </row>
    <row r="3062" spans="1:24" x14ac:dyDescent="0.3">
      <c r="A3062" s="1">
        <v>45582.242835648147</v>
      </c>
      <c r="B3062" s="1" t="str">
        <f>TEXT(sensor_data[[#This Row],[Timestamp]], "MMMM")</f>
        <v>October</v>
      </c>
      <c r="C30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62" s="2">
        <f>MONTH(sensor_data[[#This Row],[Timestamp]])</f>
        <v>10</v>
      </c>
      <c r="E3062" s="2">
        <f>DAY(sensor_data[[#This Row],[Timestamp]])</f>
        <v>17</v>
      </c>
      <c r="F3062" t="s">
        <v>645</v>
      </c>
      <c r="H3062">
        <v>69.7</v>
      </c>
      <c r="I3062">
        <v>40.6</v>
      </c>
      <c r="J3062" t="b">
        <v>0</v>
      </c>
      <c r="K3062">
        <v>2</v>
      </c>
      <c r="L3062" t="str">
        <f>IF(sensor_data[[#This Row],[HVAC Setting]]&lt;=2, "Low", IF(sensor_data[[#This Row],[HVAC Setting]]=3, "Normal", "High"))</f>
        <v>Low</v>
      </c>
      <c r="O3062">
        <f>(sensor_data[[#This Row],[Energy Consumption]]-AVERAGE(sensor_data[Energy Consumption]))/_xlfn.STDEV.P(sensor_data[Energy Consumption])</f>
        <v>-0.24886299575285079</v>
      </c>
      <c r="P3062" t="str">
        <f>IF(ABS(sensor_data[[#This Row],[z_zcore]])&gt;3, "Outlier", "Normal")</f>
        <v>Normal</v>
      </c>
      <c r="Q3062">
        <f>AVERAGEIF(sensor_data[Unit ID], sensor_data[[#This Row],[Unit ID]], sensor_data[EC])</f>
        <v>14.751052631578947</v>
      </c>
      <c r="R3062">
        <f>IF(ISBLANK(sensor_data[[#This Row],[EC]]), sensor_data[[#This Row],[average]], sensor_data[[#This Row],[EC]])</f>
        <v>14.751052631578947</v>
      </c>
      <c r="S3062" t="str">
        <f>IF(sensor_data[[#This Row],[Filled Energy Consumption]]&gt;AVERAGE(sensor_data[Filled Energy Consumption]), "High", "Low")</f>
        <v>Low</v>
      </c>
      <c r="T3062" t="s">
        <v>21</v>
      </c>
      <c r="U3062" t="b">
        <v>0</v>
      </c>
      <c r="V3062">
        <v>9</v>
      </c>
      <c r="W3062">
        <v>0</v>
      </c>
      <c r="X3062" t="s">
        <v>14</v>
      </c>
    </row>
    <row r="3063" spans="1:24" x14ac:dyDescent="0.3">
      <c r="A3063" s="1">
        <v>45309.942060185182</v>
      </c>
      <c r="B3063" s="1" t="str">
        <f>TEXT(sensor_data[[#This Row],[Timestamp]], "MMMM")</f>
        <v>January</v>
      </c>
      <c r="C30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63" s="2">
        <f>MONTH(sensor_data[[#This Row],[Timestamp]])</f>
        <v>1</v>
      </c>
      <c r="E3063" s="2">
        <f>DAY(sensor_data[[#This Row],[Timestamp]])</f>
        <v>18</v>
      </c>
      <c r="F3063" t="s">
        <v>645</v>
      </c>
      <c r="H3063">
        <v>41.2</v>
      </c>
      <c r="I3063">
        <v>38.799999999999997</v>
      </c>
      <c r="J3063" t="b">
        <v>0</v>
      </c>
      <c r="K3063">
        <v>2</v>
      </c>
      <c r="L3063" t="str">
        <f>IF(sensor_data[[#This Row],[HVAC Setting]]&lt;=2, "Low", IF(sensor_data[[#This Row],[HVAC Setting]]=3, "Normal", "High"))</f>
        <v>Low</v>
      </c>
      <c r="M3063">
        <v>13</v>
      </c>
      <c r="N3063">
        <v>13</v>
      </c>
      <c r="O3063">
        <f>(sensor_data[[#This Row],[Energy Consumption]]-AVERAGE(sensor_data[Energy Consumption]))/_xlfn.STDEV.P(sensor_data[Energy Consumption])</f>
        <v>-9.7694861577777695E-2</v>
      </c>
      <c r="P3063" t="str">
        <f>IF(ABS(sensor_data[[#This Row],[z_zcore]])&gt;3, "Outlier", "Normal")</f>
        <v>Normal</v>
      </c>
      <c r="Q3063">
        <f>AVERAGEIF(sensor_data[Unit ID], sensor_data[[#This Row],[Unit ID]], sensor_data[EC])</f>
        <v>14.751052631578947</v>
      </c>
      <c r="R3063">
        <f>IF(ISBLANK(sensor_data[[#This Row],[EC]]), sensor_data[[#This Row],[average]], sensor_data[[#This Row],[EC]])</f>
        <v>13</v>
      </c>
      <c r="S3063" t="str">
        <f>IF(sensor_data[[#This Row],[Filled Energy Consumption]]&gt;AVERAGE(sensor_data[Filled Energy Consumption]), "High", "Low")</f>
        <v>Low</v>
      </c>
      <c r="T3063" t="s">
        <v>283</v>
      </c>
      <c r="U3063" t="b">
        <v>0</v>
      </c>
      <c r="V3063">
        <v>14</v>
      </c>
      <c r="W3063">
        <v>1</v>
      </c>
      <c r="X3063" t="s">
        <v>17</v>
      </c>
    </row>
    <row r="3064" spans="1:24" x14ac:dyDescent="0.3">
      <c r="A3064" s="1">
        <v>45459.461087962962</v>
      </c>
      <c r="B3064" s="1" t="str">
        <f>TEXT(sensor_data[[#This Row],[Timestamp]], "MMMM")</f>
        <v>June</v>
      </c>
      <c r="C30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64" s="2">
        <f>MONTH(sensor_data[[#This Row],[Timestamp]])</f>
        <v>6</v>
      </c>
      <c r="E3064" s="2">
        <f>DAY(sensor_data[[#This Row],[Timestamp]])</f>
        <v>16</v>
      </c>
      <c r="F3064" t="s">
        <v>645</v>
      </c>
      <c r="H3064">
        <v>96.4</v>
      </c>
      <c r="I3064">
        <v>68.8</v>
      </c>
      <c r="J3064" t="b">
        <v>1</v>
      </c>
      <c r="K3064">
        <v>5</v>
      </c>
      <c r="L3064" t="str">
        <f>IF(sensor_data[[#This Row],[HVAC Setting]]&lt;=2, "Low", IF(sensor_data[[#This Row],[HVAC Setting]]=3, "Normal", "High"))</f>
        <v>High</v>
      </c>
      <c r="M3064">
        <v>31.21</v>
      </c>
      <c r="N3064">
        <v>31.21</v>
      </c>
      <c r="O3064">
        <f>(sensor_data[[#This Row],[Energy Consumption]]-AVERAGE(sensor_data[Energy Consumption]))/_xlfn.STDEV.P(sensor_data[Energy Consumption])</f>
        <v>0.11405680944745931</v>
      </c>
      <c r="P3064" t="str">
        <f>IF(ABS(sensor_data[[#This Row],[z_zcore]])&gt;3, "Outlier", "Normal")</f>
        <v>Normal</v>
      </c>
      <c r="Q3064">
        <f>AVERAGEIF(sensor_data[Unit ID], sensor_data[[#This Row],[Unit ID]], sensor_data[EC])</f>
        <v>14.751052631578947</v>
      </c>
      <c r="R3064">
        <f>IF(ISBLANK(sensor_data[[#This Row],[EC]]), sensor_data[[#This Row],[average]], sensor_data[[#This Row],[EC]])</f>
        <v>31.21</v>
      </c>
      <c r="S3064" t="str">
        <f>IF(sensor_data[[#This Row],[Filled Energy Consumption]]&gt;AVERAGE(sensor_data[Filled Energy Consumption]), "High", "Low")</f>
        <v>High</v>
      </c>
      <c r="T3064" t="s">
        <v>192</v>
      </c>
      <c r="U3064" t="b">
        <v>1</v>
      </c>
      <c r="V3064">
        <v>12</v>
      </c>
      <c r="W3064">
        <v>0</v>
      </c>
      <c r="X3064" t="s">
        <v>19</v>
      </c>
    </row>
    <row r="3065" spans="1:24" x14ac:dyDescent="0.3">
      <c r="A3065" s="1">
        <v>45484.990590277775</v>
      </c>
      <c r="B3065" s="1" t="str">
        <f>TEXT(sensor_data[[#This Row],[Timestamp]], "MMMM")</f>
        <v>July</v>
      </c>
      <c r="C30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65" s="2">
        <f>MONTH(sensor_data[[#This Row],[Timestamp]])</f>
        <v>7</v>
      </c>
      <c r="E3065" s="2">
        <f>DAY(sensor_data[[#This Row],[Timestamp]])</f>
        <v>11</v>
      </c>
      <c r="F3065" t="s">
        <v>645</v>
      </c>
      <c r="H3065">
        <v>100.5</v>
      </c>
      <c r="I3065">
        <v>45.9</v>
      </c>
      <c r="J3065" t="b">
        <v>1</v>
      </c>
      <c r="K3065">
        <v>3</v>
      </c>
      <c r="L3065" t="str">
        <f>IF(sensor_data[[#This Row],[HVAC Setting]]&lt;=2, "Low", IF(sensor_data[[#This Row],[HVAC Setting]]=3, "Normal", "High"))</f>
        <v>Normal</v>
      </c>
      <c r="M3065">
        <v>18.34</v>
      </c>
      <c r="N3065">
        <v>18.34</v>
      </c>
      <c r="O3065">
        <f>(sensor_data[[#This Row],[Energy Consumption]]-AVERAGE(sensor_data[Energy Consumption]))/_xlfn.STDEV.P(sensor_data[Energy Consumption])</f>
        <v>-3.5599643385863057E-2</v>
      </c>
      <c r="P3065" t="str">
        <f>IF(ABS(sensor_data[[#This Row],[z_zcore]])&gt;3, "Outlier", "Normal")</f>
        <v>Normal</v>
      </c>
      <c r="Q3065">
        <f>AVERAGEIF(sensor_data[Unit ID], sensor_data[[#This Row],[Unit ID]], sensor_data[EC])</f>
        <v>14.751052631578947</v>
      </c>
      <c r="R3065">
        <f>IF(ISBLANK(sensor_data[[#This Row],[EC]]), sensor_data[[#This Row],[average]], sensor_data[[#This Row],[EC]])</f>
        <v>18.34</v>
      </c>
      <c r="S3065" t="str">
        <f>IF(sensor_data[[#This Row],[Filled Energy Consumption]]&gt;AVERAGE(sensor_data[Filled Energy Consumption]), "High", "Low")</f>
        <v>High</v>
      </c>
      <c r="T3065" t="s">
        <v>297</v>
      </c>
      <c r="U3065" t="b">
        <v>1</v>
      </c>
      <c r="V3065">
        <v>21</v>
      </c>
      <c r="W3065">
        <v>0</v>
      </c>
      <c r="X3065" t="s">
        <v>19</v>
      </c>
    </row>
    <row r="3066" spans="1:24" x14ac:dyDescent="0.3">
      <c r="A3066" s="1">
        <v>45354.660416666666</v>
      </c>
      <c r="B3066" s="1" t="str">
        <f>TEXT(sensor_data[[#This Row],[Timestamp]], "MMMM")</f>
        <v>March</v>
      </c>
      <c r="C30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66" s="2">
        <f>MONTH(sensor_data[[#This Row],[Timestamp]])</f>
        <v>3</v>
      </c>
      <c r="E3066" s="2">
        <f>DAY(sensor_data[[#This Row],[Timestamp]])</f>
        <v>3</v>
      </c>
      <c r="F3066" t="s">
        <v>645</v>
      </c>
      <c r="H3066">
        <v>63.9</v>
      </c>
      <c r="I3066">
        <v>37.799999999999997</v>
      </c>
      <c r="J3066" t="b">
        <v>1</v>
      </c>
      <c r="K3066">
        <v>2.5</v>
      </c>
      <c r="L3066" t="str">
        <f>IF(sensor_data[[#This Row],[HVAC Setting]]&lt;=2, "Low", IF(sensor_data[[#This Row],[HVAC Setting]]=3, "Normal", "High"))</f>
        <v>High</v>
      </c>
      <c r="M3066">
        <v>15.31</v>
      </c>
      <c r="N3066">
        <v>15.31</v>
      </c>
      <c r="O3066">
        <f>(sensor_data[[#This Row],[Energy Consumption]]-AVERAGE(sensor_data[Energy Consumption]))/_xlfn.STDEV.P(sensor_data[Energy Consumption])</f>
        <v>-7.0833446966668545E-2</v>
      </c>
      <c r="P3066" t="str">
        <f>IF(ABS(sensor_data[[#This Row],[z_zcore]])&gt;3, "Outlier", "Normal")</f>
        <v>Normal</v>
      </c>
      <c r="Q3066">
        <f>AVERAGEIF(sensor_data[Unit ID], sensor_data[[#This Row],[Unit ID]], sensor_data[EC])</f>
        <v>14.751052631578947</v>
      </c>
      <c r="R3066">
        <f>IF(ISBLANK(sensor_data[[#This Row],[EC]]), sensor_data[[#This Row],[average]], sensor_data[[#This Row],[EC]])</f>
        <v>15.31</v>
      </c>
      <c r="S3066" t="str">
        <f>IF(sensor_data[[#This Row],[Filled Energy Consumption]]&gt;AVERAGE(sensor_data[Filled Energy Consumption]), "High", "Low")</f>
        <v>Low</v>
      </c>
      <c r="T3066" t="s">
        <v>497</v>
      </c>
      <c r="U3066" t="b">
        <v>1</v>
      </c>
      <c r="V3066">
        <v>17</v>
      </c>
      <c r="W3066">
        <v>1</v>
      </c>
      <c r="X3066" t="s">
        <v>14</v>
      </c>
    </row>
    <row r="3067" spans="1:24" x14ac:dyDescent="0.3">
      <c r="A3067" s="1">
        <v>45450.528437499997</v>
      </c>
      <c r="B3067" s="1" t="str">
        <f>TEXT(sensor_data[[#This Row],[Timestamp]], "MMMM")</f>
        <v>June</v>
      </c>
      <c r="C30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67" s="2">
        <f>MONTH(sensor_data[[#This Row],[Timestamp]])</f>
        <v>6</v>
      </c>
      <c r="E3067" s="2">
        <f>DAY(sensor_data[[#This Row],[Timestamp]])</f>
        <v>7</v>
      </c>
      <c r="F3067" t="s">
        <v>645</v>
      </c>
      <c r="H3067">
        <v>98.5</v>
      </c>
      <c r="I3067">
        <v>58.3</v>
      </c>
      <c r="J3067" t="b">
        <v>0</v>
      </c>
      <c r="K3067">
        <v>3</v>
      </c>
      <c r="L3067" t="str">
        <f>IF(sensor_data[[#This Row],[HVAC Setting]]&lt;=2, "Low", IF(sensor_data[[#This Row],[HVAC Setting]]=3, "Normal", "High"))</f>
        <v>Normal</v>
      </c>
      <c r="M3067">
        <v>17</v>
      </c>
      <c r="N3067">
        <v>17</v>
      </c>
      <c r="O3067">
        <f>(sensor_data[[#This Row],[Energy Consumption]]-AVERAGE(sensor_data[Energy Consumption]))/_xlfn.STDEV.P(sensor_data[Energy Consumption])</f>
        <v>-5.1181589523909048E-2</v>
      </c>
      <c r="P3067" t="str">
        <f>IF(ABS(sensor_data[[#This Row],[z_zcore]])&gt;3, "Outlier", "Normal")</f>
        <v>Normal</v>
      </c>
      <c r="Q3067">
        <f>AVERAGEIF(sensor_data[Unit ID], sensor_data[[#This Row],[Unit ID]], sensor_data[EC])</f>
        <v>14.751052631578947</v>
      </c>
      <c r="R3067">
        <f>IF(ISBLANK(sensor_data[[#This Row],[EC]]), sensor_data[[#This Row],[average]], sensor_data[[#This Row],[EC]])</f>
        <v>17</v>
      </c>
      <c r="S3067" t="str">
        <f>IF(sensor_data[[#This Row],[Filled Energy Consumption]]&gt;AVERAGE(sensor_data[Filled Energy Consumption]), "High", "Low")</f>
        <v>Low</v>
      </c>
      <c r="T3067" t="s">
        <v>157</v>
      </c>
      <c r="U3067" t="b">
        <v>0</v>
      </c>
      <c r="V3067">
        <v>5</v>
      </c>
      <c r="W3067">
        <v>0</v>
      </c>
      <c r="X3067" t="s">
        <v>19</v>
      </c>
    </row>
    <row r="3068" spans="1:24" x14ac:dyDescent="0.3">
      <c r="A3068" s="1">
        <v>45458.319178240738</v>
      </c>
      <c r="B3068" s="1" t="str">
        <f>TEXT(sensor_data[[#This Row],[Timestamp]], "MMMM")</f>
        <v>June</v>
      </c>
      <c r="C30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68" s="2">
        <f>MONTH(sensor_data[[#This Row],[Timestamp]])</f>
        <v>6</v>
      </c>
      <c r="E3068" s="2">
        <f>DAY(sensor_data[[#This Row],[Timestamp]])</f>
        <v>15</v>
      </c>
      <c r="F3068" t="s">
        <v>645</v>
      </c>
      <c r="H3068">
        <v>91.8</v>
      </c>
      <c r="I3068">
        <v>64</v>
      </c>
      <c r="J3068" t="b">
        <v>0</v>
      </c>
      <c r="K3068">
        <v>3.5</v>
      </c>
      <c r="L3068" t="str">
        <f>IF(sensor_data[[#This Row],[HVAC Setting]]&lt;=2, "Low", IF(sensor_data[[#This Row],[HVAC Setting]]=3, "Normal", "High"))</f>
        <v>High</v>
      </c>
      <c r="M3068">
        <v>20.48</v>
      </c>
      <c r="N3068">
        <v>20.48</v>
      </c>
      <c r="O3068">
        <f>(sensor_data[[#This Row],[Energy Consumption]]-AVERAGE(sensor_data[Energy Consumption]))/_xlfn.STDEV.P(sensor_data[Energy Consumption])</f>
        <v>-1.0715042837043326E-2</v>
      </c>
      <c r="P3068" t="str">
        <f>IF(ABS(sensor_data[[#This Row],[z_zcore]])&gt;3, "Outlier", "Normal")</f>
        <v>Normal</v>
      </c>
      <c r="Q3068">
        <f>AVERAGEIF(sensor_data[Unit ID], sensor_data[[#This Row],[Unit ID]], sensor_data[EC])</f>
        <v>14.751052631578947</v>
      </c>
      <c r="R3068">
        <f>IF(ISBLANK(sensor_data[[#This Row],[EC]]), sensor_data[[#This Row],[average]], sensor_data[[#This Row],[EC]])</f>
        <v>20.48</v>
      </c>
      <c r="S3068" t="str">
        <f>IF(sensor_data[[#This Row],[Filled Energy Consumption]]&gt;AVERAGE(sensor_data[Filled Energy Consumption]), "High", "Low")</f>
        <v>High</v>
      </c>
      <c r="T3068" t="s">
        <v>219</v>
      </c>
      <c r="U3068" t="b">
        <v>0</v>
      </c>
      <c r="V3068">
        <v>19</v>
      </c>
      <c r="W3068">
        <v>1</v>
      </c>
      <c r="X3068" t="s">
        <v>17</v>
      </c>
    </row>
    <row r="3069" spans="1:24" x14ac:dyDescent="0.3">
      <c r="A3069" s="1">
        <v>45371.760891203703</v>
      </c>
      <c r="B3069" s="1" t="str">
        <f>TEXT(sensor_data[[#This Row],[Timestamp]], "MMMM")</f>
        <v>March</v>
      </c>
      <c r="C30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69" s="2">
        <f>MONTH(sensor_data[[#This Row],[Timestamp]])</f>
        <v>3</v>
      </c>
      <c r="E3069" s="2">
        <f>DAY(sensor_data[[#This Row],[Timestamp]])</f>
        <v>20</v>
      </c>
      <c r="F3069" t="s">
        <v>645</v>
      </c>
      <c r="H3069">
        <v>60.9</v>
      </c>
      <c r="I3069">
        <v>42.2</v>
      </c>
      <c r="J3069" t="b">
        <v>0</v>
      </c>
      <c r="K3069">
        <v>2</v>
      </c>
      <c r="L3069" t="str">
        <f>IF(sensor_data[[#This Row],[HVAC Setting]]&lt;=2, "Low", IF(sensor_data[[#This Row],[HVAC Setting]]=3, "Normal", "High"))</f>
        <v>Low</v>
      </c>
      <c r="M3069">
        <v>12.1</v>
      </c>
      <c r="N3069">
        <v>12.1</v>
      </c>
      <c r="O3069">
        <f>(sensor_data[[#This Row],[Energy Consumption]]-AVERAGE(sensor_data[Energy Consumption]))/_xlfn.STDEV.P(sensor_data[Energy Consumption])</f>
        <v>-0.10816034778989814</v>
      </c>
      <c r="P3069" t="str">
        <f>IF(ABS(sensor_data[[#This Row],[z_zcore]])&gt;3, "Outlier", "Normal")</f>
        <v>Normal</v>
      </c>
      <c r="Q3069">
        <f>AVERAGEIF(sensor_data[Unit ID], sensor_data[[#This Row],[Unit ID]], sensor_data[EC])</f>
        <v>14.751052631578947</v>
      </c>
      <c r="R3069">
        <f>IF(ISBLANK(sensor_data[[#This Row],[EC]]), sensor_data[[#This Row],[average]], sensor_data[[#This Row],[EC]])</f>
        <v>12.1</v>
      </c>
      <c r="S3069" t="str">
        <f>IF(sensor_data[[#This Row],[Filled Energy Consumption]]&gt;AVERAGE(sensor_data[Filled Energy Consumption]), "High", "Low")</f>
        <v>Low</v>
      </c>
      <c r="T3069" t="s">
        <v>292</v>
      </c>
      <c r="U3069" t="b">
        <v>0</v>
      </c>
      <c r="V3069">
        <v>20</v>
      </c>
      <c r="W3069">
        <v>0</v>
      </c>
      <c r="X3069" t="s">
        <v>14</v>
      </c>
    </row>
    <row r="3070" spans="1:24" x14ac:dyDescent="0.3">
      <c r="A3070" s="1">
        <v>45503.154710648145</v>
      </c>
      <c r="B3070" s="1" t="str">
        <f>TEXT(sensor_data[[#This Row],[Timestamp]], "MMMM")</f>
        <v>July</v>
      </c>
      <c r="C30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70" s="2">
        <f>MONTH(sensor_data[[#This Row],[Timestamp]])</f>
        <v>7</v>
      </c>
      <c r="E3070" s="2">
        <f>DAY(sensor_data[[#This Row],[Timestamp]])</f>
        <v>30</v>
      </c>
      <c r="F3070" t="s">
        <v>645</v>
      </c>
      <c r="H3070">
        <v>82</v>
      </c>
      <c r="I3070">
        <v>68.2</v>
      </c>
      <c r="J3070" t="b">
        <v>0</v>
      </c>
      <c r="K3070">
        <v>1</v>
      </c>
      <c r="L3070" t="str">
        <f>IF(sensor_data[[#This Row],[HVAC Setting]]&lt;=2, "Low", IF(sensor_data[[#This Row],[HVAC Setting]]=3, "Normal", "High"))</f>
        <v>Low</v>
      </c>
      <c r="M3070">
        <v>5</v>
      </c>
      <c r="N3070">
        <v>5</v>
      </c>
      <c r="O3070">
        <f>(sensor_data[[#This Row],[Energy Consumption]]-AVERAGE(sensor_data[Energy Consumption]))/_xlfn.STDEV.P(sensor_data[Energy Consumption])</f>
        <v>-0.19072140568551499</v>
      </c>
      <c r="P3070" t="str">
        <f>IF(ABS(sensor_data[[#This Row],[z_zcore]])&gt;3, "Outlier", "Normal")</f>
        <v>Normal</v>
      </c>
      <c r="Q3070">
        <f>AVERAGEIF(sensor_data[Unit ID], sensor_data[[#This Row],[Unit ID]], sensor_data[EC])</f>
        <v>14.751052631578947</v>
      </c>
      <c r="R3070">
        <f>IF(ISBLANK(sensor_data[[#This Row],[EC]]), sensor_data[[#This Row],[average]], sensor_data[[#This Row],[EC]])</f>
        <v>5</v>
      </c>
      <c r="S3070" t="str">
        <f>IF(sensor_data[[#This Row],[Filled Energy Consumption]]&gt;AVERAGE(sensor_data[Filled Energy Consumption]), "High", "Low")</f>
        <v>Low</v>
      </c>
      <c r="T3070" t="s">
        <v>470</v>
      </c>
      <c r="U3070" t="b">
        <v>0</v>
      </c>
      <c r="V3070">
        <v>9</v>
      </c>
      <c r="W3070">
        <v>1</v>
      </c>
      <c r="X3070" t="s">
        <v>19</v>
      </c>
    </row>
    <row r="3071" spans="1:24" x14ac:dyDescent="0.3">
      <c r="A3071" s="1">
        <v>45618.511307870373</v>
      </c>
      <c r="B3071" s="1" t="str">
        <f>TEXT(sensor_data[[#This Row],[Timestamp]], "MMMM")</f>
        <v>November</v>
      </c>
      <c r="C30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71" s="2">
        <f>MONTH(sensor_data[[#This Row],[Timestamp]])</f>
        <v>11</v>
      </c>
      <c r="E3071" s="2">
        <f>DAY(sensor_data[[#This Row],[Timestamp]])</f>
        <v>22</v>
      </c>
      <c r="F3071" t="s">
        <v>645</v>
      </c>
      <c r="H3071">
        <v>74.5</v>
      </c>
      <c r="I3071">
        <v>52.2</v>
      </c>
      <c r="J3071" t="b">
        <v>0</v>
      </c>
      <c r="K3071">
        <v>3</v>
      </c>
      <c r="L3071" t="str">
        <f>IF(sensor_data[[#This Row],[HVAC Setting]]&lt;=2, "Low", IF(sensor_data[[#This Row],[HVAC Setting]]=3, "Normal", "High"))</f>
        <v>Normal</v>
      </c>
      <c r="M3071">
        <v>16</v>
      </c>
      <c r="N3071">
        <v>16</v>
      </c>
      <c r="O3071">
        <f>(sensor_data[[#This Row],[Energy Consumption]]-AVERAGE(sensor_data[Energy Consumption]))/_xlfn.STDEV.P(sensor_data[Energy Consumption])</f>
        <v>-6.2809907537376211E-2</v>
      </c>
      <c r="P3071" t="str">
        <f>IF(ABS(sensor_data[[#This Row],[z_zcore]])&gt;3, "Outlier", "Normal")</f>
        <v>Normal</v>
      </c>
      <c r="Q3071">
        <f>AVERAGEIF(sensor_data[Unit ID], sensor_data[[#This Row],[Unit ID]], sensor_data[EC])</f>
        <v>14.751052631578947</v>
      </c>
      <c r="R3071">
        <f>IF(ISBLANK(sensor_data[[#This Row],[EC]]), sensor_data[[#This Row],[average]], sensor_data[[#This Row],[EC]])</f>
        <v>16</v>
      </c>
      <c r="S3071" t="str">
        <f>IF(sensor_data[[#This Row],[Filled Energy Consumption]]&gt;AVERAGE(sensor_data[Filled Energy Consumption]), "High", "Low")</f>
        <v>Low</v>
      </c>
      <c r="T3071" t="s">
        <v>339</v>
      </c>
      <c r="U3071" t="b">
        <v>0</v>
      </c>
      <c r="V3071">
        <v>18</v>
      </c>
      <c r="W3071">
        <v>0</v>
      </c>
      <c r="X3071" t="s">
        <v>19</v>
      </c>
    </row>
    <row r="3072" spans="1:24" x14ac:dyDescent="0.3">
      <c r="A3072" s="1">
        <v>45504.986354166664</v>
      </c>
      <c r="B3072" s="1" t="str">
        <f>TEXT(sensor_data[[#This Row],[Timestamp]], "MMMM")</f>
        <v>July</v>
      </c>
      <c r="C30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72" s="2">
        <f>MONTH(sensor_data[[#This Row],[Timestamp]])</f>
        <v>7</v>
      </c>
      <c r="E3072" s="2">
        <f>DAY(sensor_data[[#This Row],[Timestamp]])</f>
        <v>31</v>
      </c>
      <c r="F3072" t="s">
        <v>645</v>
      </c>
      <c r="H3072">
        <v>81.7</v>
      </c>
      <c r="I3072">
        <v>40.9</v>
      </c>
      <c r="J3072" t="b">
        <v>0</v>
      </c>
      <c r="K3072">
        <v>2</v>
      </c>
      <c r="L3072" t="str">
        <f>IF(sensor_data[[#This Row],[HVAC Setting]]&lt;=2, "Low", IF(sensor_data[[#This Row],[HVAC Setting]]=3, "Normal", "High"))</f>
        <v>Low</v>
      </c>
      <c r="M3072">
        <v>10</v>
      </c>
      <c r="N3072">
        <v>10</v>
      </c>
      <c r="O3072">
        <f>(sensor_data[[#This Row],[Energy Consumption]]-AVERAGE(sensor_data[Energy Consumption]))/_xlfn.STDEV.P(sensor_data[Energy Consumption])</f>
        <v>-0.13257981561817916</v>
      </c>
      <c r="P3072" t="str">
        <f>IF(ABS(sensor_data[[#This Row],[z_zcore]])&gt;3, "Outlier", "Normal")</f>
        <v>Normal</v>
      </c>
      <c r="Q3072">
        <f>AVERAGEIF(sensor_data[Unit ID], sensor_data[[#This Row],[Unit ID]], sensor_data[EC])</f>
        <v>14.751052631578947</v>
      </c>
      <c r="R3072">
        <f>IF(ISBLANK(sensor_data[[#This Row],[EC]]), sensor_data[[#This Row],[average]], sensor_data[[#This Row],[EC]])</f>
        <v>10</v>
      </c>
      <c r="S3072" t="str">
        <f>IF(sensor_data[[#This Row],[Filled Energy Consumption]]&gt;AVERAGE(sensor_data[Filled Energy Consumption]), "High", "Low")</f>
        <v>Low</v>
      </c>
      <c r="T3072" t="s">
        <v>325</v>
      </c>
      <c r="U3072" t="b">
        <v>0</v>
      </c>
      <c r="V3072">
        <v>12</v>
      </c>
      <c r="W3072">
        <v>0</v>
      </c>
      <c r="X3072" t="s">
        <v>17</v>
      </c>
    </row>
    <row r="3073" spans="1:24" x14ac:dyDescent="0.3">
      <c r="A3073" s="1">
        <v>45340.351423611108</v>
      </c>
      <c r="B3073" s="1" t="str">
        <f>TEXT(sensor_data[[#This Row],[Timestamp]], "MMMM")</f>
        <v>February</v>
      </c>
      <c r="C30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73" s="2">
        <f>MONTH(sensor_data[[#This Row],[Timestamp]])</f>
        <v>2</v>
      </c>
      <c r="E3073" s="2">
        <f>DAY(sensor_data[[#This Row],[Timestamp]])</f>
        <v>18</v>
      </c>
      <c r="F3073" t="s">
        <v>645</v>
      </c>
      <c r="H3073">
        <v>46.9</v>
      </c>
      <c r="I3073">
        <v>31.7</v>
      </c>
      <c r="J3073" t="b">
        <v>1</v>
      </c>
      <c r="K3073">
        <v>3.5</v>
      </c>
      <c r="L3073" t="str">
        <f>IF(sensor_data[[#This Row],[HVAC Setting]]&lt;=2, "Low", IF(sensor_data[[#This Row],[HVAC Setting]]=3, "Normal", "High"))</f>
        <v>High</v>
      </c>
      <c r="M3073">
        <v>24.17</v>
      </c>
      <c r="N3073">
        <v>24.17</v>
      </c>
      <c r="O3073">
        <f>(sensor_data[[#This Row],[Energy Consumption]]-AVERAGE(sensor_data[Energy Consumption]))/_xlfn.STDEV.P(sensor_data[Energy Consumption])</f>
        <v>3.2193450632650514E-2</v>
      </c>
      <c r="P3073" t="str">
        <f>IF(ABS(sensor_data[[#This Row],[z_zcore]])&gt;3, "Outlier", "Normal")</f>
        <v>Normal</v>
      </c>
      <c r="Q3073">
        <f>AVERAGEIF(sensor_data[Unit ID], sensor_data[[#This Row],[Unit ID]], sensor_data[EC])</f>
        <v>14.751052631578947</v>
      </c>
      <c r="R3073">
        <f>IF(ISBLANK(sensor_data[[#This Row],[EC]]), sensor_data[[#This Row],[average]], sensor_data[[#This Row],[EC]])</f>
        <v>24.17</v>
      </c>
      <c r="S3073" t="str">
        <f>IF(sensor_data[[#This Row],[Filled Energy Consumption]]&gt;AVERAGE(sensor_data[Filled Energy Consumption]), "High", "Low")</f>
        <v>High</v>
      </c>
      <c r="T3073" t="s">
        <v>501</v>
      </c>
      <c r="U3073" t="b">
        <v>1</v>
      </c>
      <c r="V3073">
        <v>2</v>
      </c>
      <c r="W3073">
        <v>1</v>
      </c>
      <c r="X3073" t="s">
        <v>19</v>
      </c>
    </row>
    <row r="3074" spans="1:24" x14ac:dyDescent="0.3">
      <c r="A3074" s="1">
        <v>45301.304050925923</v>
      </c>
      <c r="B3074" s="1" t="str">
        <f>TEXT(sensor_data[[#This Row],[Timestamp]], "MMMM")</f>
        <v>January</v>
      </c>
      <c r="C30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74" s="2">
        <f>MONTH(sensor_data[[#This Row],[Timestamp]])</f>
        <v>1</v>
      </c>
      <c r="E3074" s="2">
        <f>DAY(sensor_data[[#This Row],[Timestamp]])</f>
        <v>10</v>
      </c>
      <c r="F3074" t="s">
        <v>645</v>
      </c>
      <c r="H3074">
        <v>40.799999999999997</v>
      </c>
      <c r="I3074">
        <v>32.700000000000003</v>
      </c>
      <c r="J3074" t="b">
        <v>1</v>
      </c>
      <c r="K3074">
        <v>5</v>
      </c>
      <c r="L3074" t="str">
        <f>IF(sensor_data[[#This Row],[HVAC Setting]]&lt;=2, "Low", IF(sensor_data[[#This Row],[HVAC Setting]]=3, "Normal", "High"))</f>
        <v>High</v>
      </c>
      <c r="M3074">
        <v>28.78</v>
      </c>
      <c r="N3074">
        <v>28.78</v>
      </c>
      <c r="O3074">
        <f>(sensor_data[[#This Row],[Energy Consumption]]-AVERAGE(sensor_data[Energy Consumption]))/_xlfn.STDEV.P(sensor_data[Energy Consumption])</f>
        <v>8.5799996674734119E-2</v>
      </c>
      <c r="P3074" t="str">
        <f>IF(ABS(sensor_data[[#This Row],[z_zcore]])&gt;3, "Outlier", "Normal")</f>
        <v>Normal</v>
      </c>
      <c r="Q3074">
        <f>AVERAGEIF(sensor_data[Unit ID], sensor_data[[#This Row],[Unit ID]], sensor_data[EC])</f>
        <v>14.751052631578947</v>
      </c>
      <c r="R3074">
        <f>IF(ISBLANK(sensor_data[[#This Row],[EC]]), sensor_data[[#This Row],[average]], sensor_data[[#This Row],[EC]])</f>
        <v>28.78</v>
      </c>
      <c r="S3074" t="str">
        <f>IF(sensor_data[[#This Row],[Filled Energy Consumption]]&gt;AVERAGE(sensor_data[Filled Energy Consumption]), "High", "Low")</f>
        <v>High</v>
      </c>
      <c r="T3074" t="s">
        <v>445</v>
      </c>
      <c r="U3074" t="b">
        <v>1</v>
      </c>
      <c r="V3074">
        <v>18</v>
      </c>
      <c r="W3074">
        <v>1</v>
      </c>
      <c r="X3074" t="s">
        <v>19</v>
      </c>
    </row>
    <row r="3075" spans="1:24" x14ac:dyDescent="0.3">
      <c r="A3075" s="1">
        <v>45552.351111111115</v>
      </c>
      <c r="B3075" s="1" t="str">
        <f>TEXT(sensor_data[[#This Row],[Timestamp]], "MMMM")</f>
        <v>September</v>
      </c>
      <c r="C30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75" s="2">
        <f>MONTH(sensor_data[[#This Row],[Timestamp]])</f>
        <v>9</v>
      </c>
      <c r="E3075" s="2">
        <f>DAY(sensor_data[[#This Row],[Timestamp]])</f>
        <v>17</v>
      </c>
      <c r="F3075" t="s">
        <v>645</v>
      </c>
      <c r="H3075">
        <v>58.3</v>
      </c>
      <c r="I3075">
        <v>43.4</v>
      </c>
      <c r="J3075" t="b">
        <v>0</v>
      </c>
      <c r="K3075">
        <v>1</v>
      </c>
      <c r="L3075" t="str">
        <f>IF(sensor_data[[#This Row],[HVAC Setting]]&lt;=2, "Low", IF(sensor_data[[#This Row],[HVAC Setting]]=3, "Normal", "High"))</f>
        <v>Low</v>
      </c>
      <c r="M3075">
        <v>6</v>
      </c>
      <c r="N3075">
        <v>6</v>
      </c>
      <c r="O3075">
        <f>(sensor_data[[#This Row],[Energy Consumption]]-AVERAGE(sensor_data[Energy Consumption]))/_xlfn.STDEV.P(sensor_data[Energy Consumption])</f>
        <v>-0.17909308767204782</v>
      </c>
      <c r="P3075" t="str">
        <f>IF(ABS(sensor_data[[#This Row],[z_zcore]])&gt;3, "Outlier", "Normal")</f>
        <v>Normal</v>
      </c>
      <c r="Q3075">
        <f>AVERAGEIF(sensor_data[Unit ID], sensor_data[[#This Row],[Unit ID]], sensor_data[EC])</f>
        <v>14.751052631578947</v>
      </c>
      <c r="R3075">
        <f>IF(ISBLANK(sensor_data[[#This Row],[EC]]), sensor_data[[#This Row],[average]], sensor_data[[#This Row],[EC]])</f>
        <v>6</v>
      </c>
      <c r="S3075" t="str">
        <f>IF(sensor_data[[#This Row],[Filled Energy Consumption]]&gt;AVERAGE(sensor_data[Filled Energy Consumption]), "High", "Low")</f>
        <v>Low</v>
      </c>
      <c r="T3075" t="s">
        <v>339</v>
      </c>
      <c r="U3075" t="b">
        <v>0</v>
      </c>
      <c r="V3075">
        <v>20</v>
      </c>
      <c r="W3075">
        <v>0</v>
      </c>
      <c r="X3075" t="s">
        <v>19</v>
      </c>
    </row>
    <row r="3076" spans="1:24" x14ac:dyDescent="0.3">
      <c r="A3076" s="1">
        <v>45639.928263888891</v>
      </c>
      <c r="B3076" s="1" t="str">
        <f>TEXT(sensor_data[[#This Row],[Timestamp]], "MMMM")</f>
        <v>December</v>
      </c>
      <c r="C30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76" s="2">
        <f>MONTH(sensor_data[[#This Row],[Timestamp]])</f>
        <v>12</v>
      </c>
      <c r="E3076" s="2">
        <f>DAY(sensor_data[[#This Row],[Timestamp]])</f>
        <v>13</v>
      </c>
      <c r="F3076" t="s">
        <v>645</v>
      </c>
      <c r="H3076">
        <v>44.6</v>
      </c>
      <c r="I3076">
        <v>30.8</v>
      </c>
      <c r="J3076" t="b">
        <v>0</v>
      </c>
      <c r="K3076">
        <v>2</v>
      </c>
      <c r="L3076" t="str">
        <f>IF(sensor_data[[#This Row],[HVAC Setting]]&lt;=2, "Low", IF(sensor_data[[#This Row],[HVAC Setting]]=3, "Normal", "High"))</f>
        <v>Low</v>
      </c>
      <c r="M3076">
        <v>13</v>
      </c>
      <c r="N3076">
        <v>13</v>
      </c>
      <c r="O3076">
        <f>(sensor_data[[#This Row],[Energy Consumption]]-AVERAGE(sensor_data[Energy Consumption]))/_xlfn.STDEV.P(sensor_data[Energy Consumption])</f>
        <v>-9.7694861577777695E-2</v>
      </c>
      <c r="P3076" t="str">
        <f>IF(ABS(sensor_data[[#This Row],[z_zcore]])&gt;3, "Outlier", "Normal")</f>
        <v>Normal</v>
      </c>
      <c r="Q3076">
        <f>AVERAGEIF(sensor_data[Unit ID], sensor_data[[#This Row],[Unit ID]], sensor_data[EC])</f>
        <v>14.751052631578947</v>
      </c>
      <c r="R3076">
        <f>IF(ISBLANK(sensor_data[[#This Row],[EC]]), sensor_data[[#This Row],[average]], sensor_data[[#This Row],[EC]])</f>
        <v>13</v>
      </c>
      <c r="S3076" t="str">
        <f>IF(sensor_data[[#This Row],[Filled Energy Consumption]]&gt;AVERAGE(sensor_data[Filled Energy Consumption]), "High", "Low")</f>
        <v>Low</v>
      </c>
      <c r="T3076" t="s">
        <v>174</v>
      </c>
      <c r="U3076" t="b">
        <v>0</v>
      </c>
      <c r="V3076">
        <v>4</v>
      </c>
      <c r="W3076">
        <v>0</v>
      </c>
      <c r="X3076" t="s">
        <v>17</v>
      </c>
    </row>
    <row r="3077" spans="1:24" x14ac:dyDescent="0.3">
      <c r="A3077" s="1">
        <v>45464.674386574072</v>
      </c>
      <c r="B3077" s="1" t="str">
        <f>TEXT(sensor_data[[#This Row],[Timestamp]], "MMMM")</f>
        <v>June</v>
      </c>
      <c r="C30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77" s="2">
        <f>MONTH(sensor_data[[#This Row],[Timestamp]])</f>
        <v>6</v>
      </c>
      <c r="E3077" s="2">
        <f>DAY(sensor_data[[#This Row],[Timestamp]])</f>
        <v>21</v>
      </c>
      <c r="F3077" t="s">
        <v>645</v>
      </c>
      <c r="H3077">
        <v>86</v>
      </c>
      <c r="I3077">
        <v>68.900000000000006</v>
      </c>
      <c r="J3077" t="b">
        <v>1</v>
      </c>
      <c r="K3077">
        <v>3</v>
      </c>
      <c r="L3077" t="str">
        <f>IF(sensor_data[[#This Row],[HVAC Setting]]&lt;=2, "Low", IF(sensor_data[[#This Row],[HVAC Setting]]=3, "Normal", "High"))</f>
        <v>Normal</v>
      </c>
      <c r="M3077">
        <v>19.66</v>
      </c>
      <c r="N3077">
        <v>19.66</v>
      </c>
      <c r="O3077">
        <f>(sensor_data[[#This Row],[Energy Consumption]]-AVERAGE(sensor_data[Energy Consumption]))/_xlfn.STDEV.P(sensor_data[Energy Consumption])</f>
        <v>-2.0250263608086402E-2</v>
      </c>
      <c r="P3077" t="str">
        <f>IF(ABS(sensor_data[[#This Row],[z_zcore]])&gt;3, "Outlier", "Normal")</f>
        <v>Normal</v>
      </c>
      <c r="Q3077">
        <f>AVERAGEIF(sensor_data[Unit ID], sensor_data[[#This Row],[Unit ID]], sensor_data[EC])</f>
        <v>14.751052631578947</v>
      </c>
      <c r="R3077">
        <f>IF(ISBLANK(sensor_data[[#This Row],[EC]]), sensor_data[[#This Row],[average]], sensor_data[[#This Row],[EC]])</f>
        <v>19.66</v>
      </c>
      <c r="S3077" t="str">
        <f>IF(sensor_data[[#This Row],[Filled Energy Consumption]]&gt;AVERAGE(sensor_data[Filled Energy Consumption]), "High", "Low")</f>
        <v>High</v>
      </c>
      <c r="T3077" t="s">
        <v>188</v>
      </c>
      <c r="U3077" t="b">
        <v>1</v>
      </c>
      <c r="V3077">
        <v>20</v>
      </c>
      <c r="W3077">
        <v>1</v>
      </c>
      <c r="X3077" t="s">
        <v>17</v>
      </c>
    </row>
    <row r="3078" spans="1:24" x14ac:dyDescent="0.3">
      <c r="A3078" s="1">
        <v>45538.595821759256</v>
      </c>
      <c r="B3078" s="1" t="str">
        <f>TEXT(sensor_data[[#This Row],[Timestamp]], "MMMM")</f>
        <v>September</v>
      </c>
      <c r="C30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78" s="2">
        <f>MONTH(sensor_data[[#This Row],[Timestamp]])</f>
        <v>9</v>
      </c>
      <c r="E3078" s="2">
        <f>DAY(sensor_data[[#This Row],[Timestamp]])</f>
        <v>3</v>
      </c>
      <c r="F3078" t="s">
        <v>645</v>
      </c>
      <c r="H3078">
        <v>66.3</v>
      </c>
      <c r="I3078">
        <v>57.3</v>
      </c>
      <c r="J3078" t="b">
        <v>1</v>
      </c>
      <c r="K3078">
        <v>3</v>
      </c>
      <c r="L3078" t="str">
        <f>IF(sensor_data[[#This Row],[HVAC Setting]]&lt;=2, "Low", IF(sensor_data[[#This Row],[HVAC Setting]]=3, "Normal", "High"))</f>
        <v>Normal</v>
      </c>
      <c r="M3078">
        <v>17.22</v>
      </c>
      <c r="N3078">
        <v>17.22</v>
      </c>
      <c r="O3078">
        <f>(sensor_data[[#This Row],[Energy Consumption]]-AVERAGE(sensor_data[Energy Consumption]))/_xlfn.STDEV.P(sensor_data[Energy Consumption])</f>
        <v>-4.8623359560946287E-2</v>
      </c>
      <c r="P3078" t="str">
        <f>IF(ABS(sensor_data[[#This Row],[z_zcore]])&gt;3, "Outlier", "Normal")</f>
        <v>Normal</v>
      </c>
      <c r="Q3078">
        <f>AVERAGEIF(sensor_data[Unit ID], sensor_data[[#This Row],[Unit ID]], sensor_data[EC])</f>
        <v>14.751052631578947</v>
      </c>
      <c r="R3078">
        <f>IF(ISBLANK(sensor_data[[#This Row],[EC]]), sensor_data[[#This Row],[average]], sensor_data[[#This Row],[EC]])</f>
        <v>17.22</v>
      </c>
      <c r="S3078" t="str">
        <f>IF(sensor_data[[#This Row],[Filled Energy Consumption]]&gt;AVERAGE(sensor_data[Filled Energy Consumption]), "High", "Low")</f>
        <v>Low</v>
      </c>
      <c r="T3078" t="s">
        <v>54</v>
      </c>
      <c r="U3078" t="b">
        <v>1</v>
      </c>
      <c r="V3078">
        <v>19</v>
      </c>
      <c r="W3078">
        <v>1</v>
      </c>
      <c r="X3078" t="s">
        <v>19</v>
      </c>
    </row>
    <row r="3079" spans="1:24" x14ac:dyDescent="0.3">
      <c r="A3079" s="1">
        <v>45446.08053240741</v>
      </c>
      <c r="B3079" s="1" t="str">
        <f>TEXT(sensor_data[[#This Row],[Timestamp]], "MMMM")</f>
        <v>June</v>
      </c>
      <c r="C30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79" s="2">
        <f>MONTH(sensor_data[[#This Row],[Timestamp]])</f>
        <v>6</v>
      </c>
      <c r="E3079" s="2">
        <f>DAY(sensor_data[[#This Row],[Timestamp]])</f>
        <v>3</v>
      </c>
      <c r="F3079" t="s">
        <v>645</v>
      </c>
      <c r="H3079">
        <v>90.2</v>
      </c>
      <c r="I3079">
        <v>56.5</v>
      </c>
      <c r="J3079" t="b">
        <v>0</v>
      </c>
      <c r="K3079">
        <v>1</v>
      </c>
      <c r="L3079" t="str">
        <f>IF(sensor_data[[#This Row],[HVAC Setting]]&lt;=2, "Low", IF(sensor_data[[#This Row],[HVAC Setting]]=3, "Normal", "High"))</f>
        <v>Low</v>
      </c>
      <c r="M3079">
        <v>7</v>
      </c>
      <c r="N3079">
        <v>7</v>
      </c>
      <c r="O3079">
        <f>(sensor_data[[#This Row],[Energy Consumption]]-AVERAGE(sensor_data[Energy Consumption]))/_xlfn.STDEV.P(sensor_data[Energy Consumption])</f>
        <v>-0.16746476965858065</v>
      </c>
      <c r="P3079" t="str">
        <f>IF(ABS(sensor_data[[#This Row],[z_zcore]])&gt;3, "Outlier", "Normal")</f>
        <v>Normal</v>
      </c>
      <c r="Q3079">
        <f>AVERAGEIF(sensor_data[Unit ID], sensor_data[[#This Row],[Unit ID]], sensor_data[EC])</f>
        <v>14.751052631578947</v>
      </c>
      <c r="R3079">
        <f>IF(ISBLANK(sensor_data[[#This Row],[EC]]), sensor_data[[#This Row],[average]], sensor_data[[#This Row],[EC]])</f>
        <v>7</v>
      </c>
      <c r="S3079" t="str">
        <f>IF(sensor_data[[#This Row],[Filled Energy Consumption]]&gt;AVERAGE(sensor_data[Filled Energy Consumption]), "High", "Low")</f>
        <v>Low</v>
      </c>
      <c r="T3079" t="s">
        <v>309</v>
      </c>
      <c r="U3079" t="b">
        <v>0</v>
      </c>
      <c r="V3079">
        <v>7</v>
      </c>
      <c r="W3079">
        <v>0</v>
      </c>
      <c r="X3079" t="s">
        <v>17</v>
      </c>
    </row>
    <row r="3080" spans="1:24" x14ac:dyDescent="0.3">
      <c r="A3080" s="1">
        <v>45609.033622685187</v>
      </c>
      <c r="B3080" s="1" t="str">
        <f>TEXT(sensor_data[[#This Row],[Timestamp]], "MMMM")</f>
        <v>November</v>
      </c>
      <c r="C30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80" s="2">
        <f>MONTH(sensor_data[[#This Row],[Timestamp]])</f>
        <v>11</v>
      </c>
      <c r="E3080" s="2">
        <f>DAY(sensor_data[[#This Row],[Timestamp]])</f>
        <v>13</v>
      </c>
      <c r="F3080" t="s">
        <v>645</v>
      </c>
      <c r="H3080">
        <v>66.900000000000006</v>
      </c>
      <c r="I3080">
        <v>38.700000000000003</v>
      </c>
      <c r="J3080" t="b">
        <v>0</v>
      </c>
      <c r="K3080">
        <v>0</v>
      </c>
      <c r="L3080" t="str">
        <f>IF(sensor_data[[#This Row],[HVAC Setting]]&lt;=2, "Low", IF(sensor_data[[#This Row],[HVAC Setting]]=3, "Normal", "High"))</f>
        <v>Low</v>
      </c>
      <c r="M3080">
        <v>1</v>
      </c>
      <c r="N3080">
        <v>1</v>
      </c>
      <c r="O3080">
        <f>(sensor_data[[#This Row],[Energy Consumption]]-AVERAGE(sensor_data[Energy Consumption]))/_xlfn.STDEV.P(sensor_data[Energy Consumption])</f>
        <v>-0.23723467773938361</v>
      </c>
      <c r="P3080" t="str">
        <f>IF(ABS(sensor_data[[#This Row],[z_zcore]])&gt;3, "Outlier", "Normal")</f>
        <v>Normal</v>
      </c>
      <c r="Q3080">
        <f>AVERAGEIF(sensor_data[Unit ID], sensor_data[[#This Row],[Unit ID]], sensor_data[EC])</f>
        <v>14.751052631578947</v>
      </c>
      <c r="R3080">
        <f>IF(ISBLANK(sensor_data[[#This Row],[EC]]), sensor_data[[#This Row],[average]], sensor_data[[#This Row],[EC]])</f>
        <v>1</v>
      </c>
      <c r="S3080" t="str">
        <f>IF(sensor_data[[#This Row],[Filled Energy Consumption]]&gt;AVERAGE(sensor_data[Filled Energy Consumption]), "High", "Low")</f>
        <v>Low</v>
      </c>
      <c r="T3080" t="s">
        <v>186</v>
      </c>
      <c r="U3080" t="b">
        <v>0</v>
      </c>
      <c r="V3080">
        <v>16</v>
      </c>
      <c r="W3080">
        <v>0</v>
      </c>
      <c r="X3080" t="s">
        <v>19</v>
      </c>
    </row>
    <row r="3081" spans="1:24" x14ac:dyDescent="0.3">
      <c r="A3081" s="1">
        <v>45377.149953703702</v>
      </c>
      <c r="B3081" s="1" t="str">
        <f>TEXT(sensor_data[[#This Row],[Timestamp]], "MMMM")</f>
        <v>March</v>
      </c>
      <c r="C30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81" s="2">
        <f>MONTH(sensor_data[[#This Row],[Timestamp]])</f>
        <v>3</v>
      </c>
      <c r="E3081" s="2">
        <f>DAY(sensor_data[[#This Row],[Timestamp]])</f>
        <v>26</v>
      </c>
      <c r="F3081" t="s">
        <v>645</v>
      </c>
      <c r="H3081">
        <v>61.8</v>
      </c>
      <c r="I3081">
        <v>50.2</v>
      </c>
      <c r="J3081" t="b">
        <v>0</v>
      </c>
      <c r="K3081">
        <v>1</v>
      </c>
      <c r="L3081" t="str">
        <f>IF(sensor_data[[#This Row],[HVAC Setting]]&lt;=2, "Low", IF(sensor_data[[#This Row],[HVAC Setting]]=3, "Normal", "High"))</f>
        <v>Low</v>
      </c>
      <c r="M3081">
        <v>5</v>
      </c>
      <c r="N3081">
        <v>5</v>
      </c>
      <c r="O3081">
        <f>(sensor_data[[#This Row],[Energy Consumption]]-AVERAGE(sensor_data[Energy Consumption]))/_xlfn.STDEV.P(sensor_data[Energy Consumption])</f>
        <v>-0.19072140568551499</v>
      </c>
      <c r="P3081" t="str">
        <f>IF(ABS(sensor_data[[#This Row],[z_zcore]])&gt;3, "Outlier", "Normal")</f>
        <v>Normal</v>
      </c>
      <c r="Q3081">
        <f>AVERAGEIF(sensor_data[Unit ID], sensor_data[[#This Row],[Unit ID]], sensor_data[EC])</f>
        <v>14.751052631578947</v>
      </c>
      <c r="R3081">
        <f>IF(ISBLANK(sensor_data[[#This Row],[EC]]), sensor_data[[#This Row],[average]], sensor_data[[#This Row],[EC]])</f>
        <v>5</v>
      </c>
      <c r="S3081" t="str">
        <f>IF(sensor_data[[#This Row],[Filled Energy Consumption]]&gt;AVERAGE(sensor_data[Filled Energy Consumption]), "High", "Low")</f>
        <v>Low</v>
      </c>
      <c r="T3081" t="s">
        <v>292</v>
      </c>
      <c r="U3081" t="b">
        <v>0</v>
      </c>
      <c r="V3081">
        <v>13</v>
      </c>
      <c r="W3081">
        <v>0</v>
      </c>
      <c r="X3081" t="s">
        <v>19</v>
      </c>
    </row>
    <row r="3082" spans="1:24" x14ac:dyDescent="0.3">
      <c r="A3082" s="1">
        <v>45605.322430555556</v>
      </c>
      <c r="B3082" s="1" t="str">
        <f>TEXT(sensor_data[[#This Row],[Timestamp]], "MMMM")</f>
        <v>November</v>
      </c>
      <c r="C30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82" s="2">
        <f>MONTH(sensor_data[[#This Row],[Timestamp]])</f>
        <v>11</v>
      </c>
      <c r="E3082" s="2">
        <f>DAY(sensor_data[[#This Row],[Timestamp]])</f>
        <v>9</v>
      </c>
      <c r="F3082" t="s">
        <v>458</v>
      </c>
      <c r="H3082">
        <v>75.5</v>
      </c>
      <c r="I3082">
        <v>57.9</v>
      </c>
      <c r="J3082" t="b">
        <v>1</v>
      </c>
      <c r="K3082">
        <v>4.5</v>
      </c>
      <c r="L3082" t="str">
        <f>IF(sensor_data[[#This Row],[HVAC Setting]]&lt;=2, "Low", IF(sensor_data[[#This Row],[HVAC Setting]]=3, "Normal", "High"))</f>
        <v>High</v>
      </c>
      <c r="M3082">
        <v>25.93</v>
      </c>
      <c r="N3082">
        <v>25.93</v>
      </c>
      <c r="O3082">
        <f>(sensor_data[[#This Row],[Energy Consumption]]-AVERAGE(sensor_data[Energy Consumption]))/_xlfn.STDEV.P(sensor_data[Energy Consumption])</f>
        <v>5.2659290336352693E-2</v>
      </c>
      <c r="P3082" t="str">
        <f>IF(ABS(sensor_data[[#This Row],[z_zcore]])&gt;3, "Outlier", "Normal")</f>
        <v>Normal</v>
      </c>
      <c r="Q3082">
        <f>AVERAGEIF(sensor_data[Unit ID], sensor_data[[#This Row],[Unit ID]], sensor_data[EC])</f>
        <v>18.368703703703698</v>
      </c>
      <c r="R3082">
        <f>IF(ISBLANK(sensor_data[[#This Row],[EC]]), sensor_data[[#This Row],[average]], sensor_data[[#This Row],[EC]])</f>
        <v>25.93</v>
      </c>
      <c r="S3082" t="str">
        <f>IF(sensor_data[[#This Row],[Filled Energy Consumption]]&gt;AVERAGE(sensor_data[Filled Energy Consumption]), "High", "Low")</f>
        <v>High</v>
      </c>
      <c r="T3082" t="s">
        <v>229</v>
      </c>
      <c r="U3082" t="b">
        <v>1</v>
      </c>
      <c r="V3082">
        <v>13</v>
      </c>
      <c r="W3082">
        <v>1</v>
      </c>
      <c r="X3082" t="s">
        <v>19</v>
      </c>
    </row>
    <row r="3083" spans="1:24" x14ac:dyDescent="0.3">
      <c r="A3083" s="1">
        <v>45569.072916666664</v>
      </c>
      <c r="B3083" s="1" t="str">
        <f>TEXT(sensor_data[[#This Row],[Timestamp]], "MMMM")</f>
        <v>October</v>
      </c>
      <c r="C30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83" s="2">
        <f>MONTH(sensor_data[[#This Row],[Timestamp]])</f>
        <v>10</v>
      </c>
      <c r="E3083" s="2">
        <f>DAY(sensor_data[[#This Row],[Timestamp]])</f>
        <v>4</v>
      </c>
      <c r="F3083" t="s">
        <v>458</v>
      </c>
      <c r="H3083">
        <v>78.5</v>
      </c>
      <c r="I3083">
        <v>45.9</v>
      </c>
      <c r="J3083" t="b">
        <v>1</v>
      </c>
      <c r="K3083">
        <v>3</v>
      </c>
      <c r="L3083" t="str">
        <f>IF(sensor_data[[#This Row],[HVAC Setting]]&lt;=2, "Low", IF(sensor_data[[#This Row],[HVAC Setting]]=3, "Normal", "High"))</f>
        <v>Normal</v>
      </c>
      <c r="M3083">
        <v>18.37</v>
      </c>
      <c r="N3083">
        <v>18.37</v>
      </c>
      <c r="O3083">
        <f>(sensor_data[[#This Row],[Energy Consumption]]-AVERAGE(sensor_data[Energy Consumption]))/_xlfn.STDEV.P(sensor_data[Energy Consumption])</f>
        <v>-3.5250793845459032E-2</v>
      </c>
      <c r="P3083" t="str">
        <f>IF(ABS(sensor_data[[#This Row],[z_zcore]])&gt;3, "Outlier", "Normal")</f>
        <v>Normal</v>
      </c>
      <c r="Q3083">
        <f>AVERAGEIF(sensor_data[Unit ID], sensor_data[[#This Row],[Unit ID]], sensor_data[EC])</f>
        <v>18.368703703703698</v>
      </c>
      <c r="R3083">
        <f>IF(ISBLANK(sensor_data[[#This Row],[EC]]), sensor_data[[#This Row],[average]], sensor_data[[#This Row],[EC]])</f>
        <v>18.37</v>
      </c>
      <c r="S3083" t="str">
        <f>IF(sensor_data[[#This Row],[Filled Energy Consumption]]&gt;AVERAGE(sensor_data[Filled Energy Consumption]), "High", "Low")</f>
        <v>High</v>
      </c>
      <c r="T3083" t="s">
        <v>356</v>
      </c>
      <c r="U3083" t="b">
        <v>1</v>
      </c>
      <c r="V3083">
        <v>21</v>
      </c>
      <c r="W3083">
        <v>1</v>
      </c>
      <c r="X3083" t="s">
        <v>19</v>
      </c>
    </row>
    <row r="3084" spans="1:24" x14ac:dyDescent="0.3">
      <c r="A3084" s="1">
        <v>45466.921400462961</v>
      </c>
      <c r="B3084" s="1" t="str">
        <f>TEXT(sensor_data[[#This Row],[Timestamp]], "MMMM")</f>
        <v>June</v>
      </c>
      <c r="C30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84" s="2">
        <f>MONTH(sensor_data[[#This Row],[Timestamp]])</f>
        <v>6</v>
      </c>
      <c r="E3084" s="2">
        <f>DAY(sensor_data[[#This Row],[Timestamp]])</f>
        <v>23</v>
      </c>
      <c r="F3084" t="s">
        <v>458</v>
      </c>
      <c r="H3084">
        <v>94.3</v>
      </c>
      <c r="I3084">
        <v>62.9</v>
      </c>
      <c r="J3084" t="b">
        <v>0</v>
      </c>
      <c r="K3084">
        <v>4.5</v>
      </c>
      <c r="L3084" t="str">
        <f>IF(sensor_data[[#This Row],[HVAC Setting]]&lt;=2, "Low", IF(sensor_data[[#This Row],[HVAC Setting]]=3, "Normal", "High"))</f>
        <v>High</v>
      </c>
      <c r="M3084">
        <v>26.78</v>
      </c>
      <c r="N3084">
        <v>26.78</v>
      </c>
      <c r="O3084">
        <f>(sensor_data[[#This Row],[Energy Consumption]]-AVERAGE(sensor_data[Energy Consumption]))/_xlfn.STDEV.P(sensor_data[Energy Consumption])</f>
        <v>6.2543360647799792E-2</v>
      </c>
      <c r="P3084" t="str">
        <f>IF(ABS(sensor_data[[#This Row],[z_zcore]])&gt;3, "Outlier", "Normal")</f>
        <v>Normal</v>
      </c>
      <c r="Q3084">
        <f>AVERAGEIF(sensor_data[Unit ID], sensor_data[[#This Row],[Unit ID]], sensor_data[EC])</f>
        <v>18.368703703703698</v>
      </c>
      <c r="R3084">
        <f>IF(ISBLANK(sensor_data[[#This Row],[EC]]), sensor_data[[#This Row],[average]], sensor_data[[#This Row],[EC]])</f>
        <v>26.78</v>
      </c>
      <c r="S3084" t="str">
        <f>IF(sensor_data[[#This Row],[Filled Energy Consumption]]&gt;AVERAGE(sensor_data[Filled Energy Consumption]), "High", "Low")</f>
        <v>High</v>
      </c>
      <c r="T3084" t="s">
        <v>302</v>
      </c>
      <c r="U3084" t="b">
        <v>0</v>
      </c>
      <c r="V3084">
        <v>18</v>
      </c>
      <c r="W3084">
        <v>0</v>
      </c>
      <c r="X3084" t="s">
        <v>14</v>
      </c>
    </row>
    <row r="3085" spans="1:24" x14ac:dyDescent="0.3">
      <c r="A3085" s="1">
        <v>45490.839317129627</v>
      </c>
      <c r="B3085" s="1" t="str">
        <f>TEXT(sensor_data[[#This Row],[Timestamp]], "MMMM")</f>
        <v>July</v>
      </c>
      <c r="C30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85" s="2">
        <f>MONTH(sensor_data[[#This Row],[Timestamp]])</f>
        <v>7</v>
      </c>
      <c r="E3085" s="2">
        <f>DAY(sensor_data[[#This Row],[Timestamp]])</f>
        <v>17</v>
      </c>
      <c r="F3085" t="s">
        <v>458</v>
      </c>
      <c r="H3085">
        <v>85.8</v>
      </c>
      <c r="I3085">
        <v>67.2</v>
      </c>
      <c r="J3085" t="b">
        <v>1</v>
      </c>
      <c r="K3085">
        <v>4</v>
      </c>
      <c r="L3085" t="str">
        <f>IF(sensor_data[[#This Row],[HVAC Setting]]&lt;=2, "Low", IF(sensor_data[[#This Row],[HVAC Setting]]=3, "Normal", "High"))</f>
        <v>High</v>
      </c>
      <c r="M3085">
        <v>26.4</v>
      </c>
      <c r="N3085">
        <v>26.4</v>
      </c>
      <c r="O3085">
        <f>(sensor_data[[#This Row],[Energy Consumption]]-AVERAGE(sensor_data[Energy Consumption]))/_xlfn.STDEV.P(sensor_data[Energy Consumption])</f>
        <v>5.8124599802682246E-2</v>
      </c>
      <c r="P3085" t="str">
        <f>IF(ABS(sensor_data[[#This Row],[z_zcore]])&gt;3, "Outlier", "Normal")</f>
        <v>Normal</v>
      </c>
      <c r="Q3085">
        <f>AVERAGEIF(sensor_data[Unit ID], sensor_data[[#This Row],[Unit ID]], sensor_data[EC])</f>
        <v>18.368703703703698</v>
      </c>
      <c r="R3085">
        <f>IF(ISBLANK(sensor_data[[#This Row],[EC]]), sensor_data[[#This Row],[average]], sensor_data[[#This Row],[EC]])</f>
        <v>26.4</v>
      </c>
      <c r="S3085" t="str">
        <f>IF(sensor_data[[#This Row],[Filled Energy Consumption]]&gt;AVERAGE(sensor_data[Filled Energy Consumption]), "High", "Low")</f>
        <v>High</v>
      </c>
      <c r="T3085" t="s">
        <v>97</v>
      </c>
      <c r="U3085" t="b">
        <v>1</v>
      </c>
      <c r="V3085">
        <v>13</v>
      </c>
      <c r="W3085">
        <v>1</v>
      </c>
      <c r="X3085" t="s">
        <v>17</v>
      </c>
    </row>
    <row r="3086" spans="1:24" x14ac:dyDescent="0.3">
      <c r="A3086" s="1">
        <v>45593.90351851852</v>
      </c>
      <c r="B3086" s="1" t="str">
        <f>TEXT(sensor_data[[#This Row],[Timestamp]], "MMMM")</f>
        <v>October</v>
      </c>
      <c r="C30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86" s="2">
        <f>MONTH(sensor_data[[#This Row],[Timestamp]])</f>
        <v>10</v>
      </c>
      <c r="E3086" s="2">
        <f>DAY(sensor_data[[#This Row],[Timestamp]])</f>
        <v>28</v>
      </c>
      <c r="F3086" t="s">
        <v>458</v>
      </c>
      <c r="H3086">
        <v>80.5</v>
      </c>
      <c r="I3086">
        <v>45.3</v>
      </c>
      <c r="J3086" t="b">
        <v>1</v>
      </c>
      <c r="K3086">
        <v>3</v>
      </c>
      <c r="L3086" t="str">
        <f>IF(sensor_data[[#This Row],[HVAC Setting]]&lt;=2, "Low", IF(sensor_data[[#This Row],[HVAC Setting]]=3, "Normal", "High"))</f>
        <v>Normal</v>
      </c>
      <c r="M3086">
        <v>16.649999999999999</v>
      </c>
      <c r="N3086">
        <v>16.649999999999999</v>
      </c>
      <c r="O3086">
        <f>(sensor_data[[#This Row],[Energy Consumption]]-AVERAGE(sensor_data[Energy Consumption]))/_xlfn.STDEV.P(sensor_data[Energy Consumption])</f>
        <v>-5.5251500828622575E-2</v>
      </c>
      <c r="P3086" t="str">
        <f>IF(ABS(sensor_data[[#This Row],[z_zcore]])&gt;3, "Outlier", "Normal")</f>
        <v>Normal</v>
      </c>
      <c r="Q3086">
        <f>AVERAGEIF(sensor_data[Unit ID], sensor_data[[#This Row],[Unit ID]], sensor_data[EC])</f>
        <v>18.368703703703698</v>
      </c>
      <c r="R3086">
        <f>IF(ISBLANK(sensor_data[[#This Row],[EC]]), sensor_data[[#This Row],[average]], sensor_data[[#This Row],[EC]])</f>
        <v>16.649999999999999</v>
      </c>
      <c r="S3086" t="str">
        <f>IF(sensor_data[[#This Row],[Filled Energy Consumption]]&gt;AVERAGE(sensor_data[Filled Energy Consumption]), "High", "Low")</f>
        <v>Low</v>
      </c>
      <c r="T3086" t="s">
        <v>226</v>
      </c>
      <c r="U3086" t="b">
        <v>1</v>
      </c>
      <c r="V3086">
        <v>10</v>
      </c>
      <c r="W3086">
        <v>1</v>
      </c>
      <c r="X3086" t="s">
        <v>14</v>
      </c>
    </row>
    <row r="3087" spans="1:24" x14ac:dyDescent="0.3">
      <c r="A3087" s="1">
        <v>45502.362060185187</v>
      </c>
      <c r="B3087" s="1" t="str">
        <f>TEXT(sensor_data[[#This Row],[Timestamp]], "MMMM")</f>
        <v>July</v>
      </c>
      <c r="C30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87" s="2">
        <f>MONTH(sensor_data[[#This Row],[Timestamp]])</f>
        <v>7</v>
      </c>
      <c r="E3087" s="2">
        <f>DAY(sensor_data[[#This Row],[Timestamp]])</f>
        <v>29</v>
      </c>
      <c r="F3087" t="s">
        <v>458</v>
      </c>
      <c r="H3087">
        <v>92.7</v>
      </c>
      <c r="I3087">
        <v>61.5</v>
      </c>
      <c r="J3087" t="b">
        <v>0</v>
      </c>
      <c r="K3087">
        <v>4</v>
      </c>
      <c r="L3087" t="str">
        <f>IF(sensor_data[[#This Row],[HVAC Setting]]&lt;=2, "Low", IF(sensor_data[[#This Row],[HVAC Setting]]=3, "Normal", "High"))</f>
        <v>High</v>
      </c>
      <c r="M3087">
        <v>23</v>
      </c>
      <c r="N3087">
        <v>23</v>
      </c>
      <c r="O3087">
        <f>(sensor_data[[#This Row],[Energy Consumption]]-AVERAGE(sensor_data[Energy Consumption]))/_xlfn.STDEV.P(sensor_data[Energy Consumption])</f>
        <v>1.8588318556893912E-2</v>
      </c>
      <c r="P3087" t="str">
        <f>IF(ABS(sensor_data[[#This Row],[z_zcore]])&gt;3, "Outlier", "Normal")</f>
        <v>Normal</v>
      </c>
      <c r="Q3087">
        <f>AVERAGEIF(sensor_data[Unit ID], sensor_data[[#This Row],[Unit ID]], sensor_data[EC])</f>
        <v>18.368703703703698</v>
      </c>
      <c r="R3087">
        <f>IF(ISBLANK(sensor_data[[#This Row],[EC]]), sensor_data[[#This Row],[average]], sensor_data[[#This Row],[EC]])</f>
        <v>23</v>
      </c>
      <c r="S3087" t="str">
        <f>IF(sensor_data[[#This Row],[Filled Energy Consumption]]&gt;AVERAGE(sensor_data[Filled Energy Consumption]), "High", "Low")</f>
        <v>High</v>
      </c>
      <c r="T3087" t="s">
        <v>490</v>
      </c>
      <c r="U3087" t="b">
        <v>0</v>
      </c>
      <c r="V3087">
        <v>10</v>
      </c>
      <c r="W3087">
        <v>0</v>
      </c>
      <c r="X3087" t="s">
        <v>19</v>
      </c>
    </row>
    <row r="3088" spans="1:24" x14ac:dyDescent="0.3">
      <c r="A3088" s="1">
        <v>45335.544016203705</v>
      </c>
      <c r="B3088" s="1" t="str">
        <f>TEXT(sensor_data[[#This Row],[Timestamp]], "MMMM")</f>
        <v>February</v>
      </c>
      <c r="C30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88" s="2">
        <f>MONTH(sensor_data[[#This Row],[Timestamp]])</f>
        <v>2</v>
      </c>
      <c r="E3088" s="2">
        <f>DAY(sensor_data[[#This Row],[Timestamp]])</f>
        <v>13</v>
      </c>
      <c r="F3088" t="s">
        <v>458</v>
      </c>
      <c r="H3088">
        <v>53</v>
      </c>
      <c r="I3088">
        <v>34.9</v>
      </c>
      <c r="J3088" t="b">
        <v>0</v>
      </c>
      <c r="K3088">
        <v>2</v>
      </c>
      <c r="L3088" t="str">
        <f>IF(sensor_data[[#This Row],[HVAC Setting]]&lt;=2, "Low", IF(sensor_data[[#This Row],[HVAC Setting]]=3, "Normal", "High"))</f>
        <v>Low</v>
      </c>
      <c r="M3088">
        <v>11</v>
      </c>
      <c r="N3088">
        <v>11</v>
      </c>
      <c r="O3088">
        <f>(sensor_data[[#This Row],[Energy Consumption]]-AVERAGE(sensor_data[Energy Consumption]))/_xlfn.STDEV.P(sensor_data[Energy Consumption])</f>
        <v>-0.12095149760471202</v>
      </c>
      <c r="P3088" t="str">
        <f>IF(ABS(sensor_data[[#This Row],[z_zcore]])&gt;3, "Outlier", "Normal")</f>
        <v>Normal</v>
      </c>
      <c r="Q3088">
        <f>AVERAGEIF(sensor_data[Unit ID], sensor_data[[#This Row],[Unit ID]], sensor_data[EC])</f>
        <v>18.368703703703698</v>
      </c>
      <c r="R3088">
        <f>IF(ISBLANK(sensor_data[[#This Row],[EC]]), sensor_data[[#This Row],[average]], sensor_data[[#This Row],[EC]])</f>
        <v>11</v>
      </c>
      <c r="S3088" t="str">
        <f>IF(sensor_data[[#This Row],[Filled Energy Consumption]]&gt;AVERAGE(sensor_data[Filled Energy Consumption]), "High", "Low")</f>
        <v>Low</v>
      </c>
      <c r="T3088" t="s">
        <v>87</v>
      </c>
      <c r="U3088" t="b">
        <v>0</v>
      </c>
      <c r="V3088">
        <v>3</v>
      </c>
      <c r="W3088">
        <v>0</v>
      </c>
      <c r="X3088" t="s">
        <v>14</v>
      </c>
    </row>
    <row r="3089" spans="1:24" x14ac:dyDescent="0.3">
      <c r="A3089" s="1">
        <v>45500.596516203703</v>
      </c>
      <c r="B3089" s="1" t="str">
        <f>TEXT(sensor_data[[#This Row],[Timestamp]], "MMMM")</f>
        <v>July</v>
      </c>
      <c r="C30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89" s="2">
        <f>MONTH(sensor_data[[#This Row],[Timestamp]])</f>
        <v>7</v>
      </c>
      <c r="E3089" s="2">
        <f>DAY(sensor_data[[#This Row],[Timestamp]])</f>
        <v>27</v>
      </c>
      <c r="F3089" t="s">
        <v>458</v>
      </c>
      <c r="H3089">
        <v>99.2</v>
      </c>
      <c r="I3089">
        <v>49.3</v>
      </c>
      <c r="J3089" t="b">
        <v>1</v>
      </c>
      <c r="K3089">
        <v>3.5</v>
      </c>
      <c r="L3089" t="str">
        <f>IF(sensor_data[[#This Row],[HVAC Setting]]&lt;=2, "Low", IF(sensor_data[[#This Row],[HVAC Setting]]=3, "Normal", "High"))</f>
        <v>High</v>
      </c>
      <c r="M3089">
        <v>23.28</v>
      </c>
      <c r="N3089">
        <v>23.28</v>
      </c>
      <c r="O3089">
        <f>(sensor_data[[#This Row],[Energy Consumption]]-AVERAGE(sensor_data[Energy Consumption]))/_xlfn.STDEV.P(sensor_data[Energy Consumption])</f>
        <v>2.184424760066473E-2</v>
      </c>
      <c r="P3089" t="str">
        <f>IF(ABS(sensor_data[[#This Row],[z_zcore]])&gt;3, "Outlier", "Normal")</f>
        <v>Normal</v>
      </c>
      <c r="Q3089">
        <f>AVERAGEIF(sensor_data[Unit ID], sensor_data[[#This Row],[Unit ID]], sensor_data[EC])</f>
        <v>18.368703703703698</v>
      </c>
      <c r="R3089">
        <f>IF(ISBLANK(sensor_data[[#This Row],[EC]]), sensor_data[[#This Row],[average]], sensor_data[[#This Row],[EC]])</f>
        <v>23.28</v>
      </c>
      <c r="S3089" t="str">
        <f>IF(sensor_data[[#This Row],[Filled Energy Consumption]]&gt;AVERAGE(sensor_data[Filled Energy Consumption]), "High", "Low")</f>
        <v>High</v>
      </c>
      <c r="T3089" t="s">
        <v>427</v>
      </c>
      <c r="U3089" t="b">
        <v>1</v>
      </c>
      <c r="V3089">
        <v>21</v>
      </c>
      <c r="W3089">
        <v>1</v>
      </c>
      <c r="X3089" t="s">
        <v>14</v>
      </c>
    </row>
    <row r="3090" spans="1:24" x14ac:dyDescent="0.3">
      <c r="A3090" s="1">
        <v>45535.11078703704</v>
      </c>
      <c r="B3090" s="1" t="str">
        <f>TEXT(sensor_data[[#This Row],[Timestamp]], "MMMM")</f>
        <v>August</v>
      </c>
      <c r="C30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90" s="2">
        <f>MONTH(sensor_data[[#This Row],[Timestamp]])</f>
        <v>8</v>
      </c>
      <c r="E3090" s="2">
        <f>DAY(sensor_data[[#This Row],[Timestamp]])</f>
        <v>31</v>
      </c>
      <c r="F3090" t="s">
        <v>458</v>
      </c>
      <c r="H3090">
        <v>92</v>
      </c>
      <c r="I3090">
        <v>54.2</v>
      </c>
      <c r="J3090" t="b">
        <v>1</v>
      </c>
      <c r="K3090">
        <v>2.5</v>
      </c>
      <c r="L3090" t="str">
        <f>IF(sensor_data[[#This Row],[HVAC Setting]]&lt;=2, "Low", IF(sensor_data[[#This Row],[HVAC Setting]]=3, "Normal", "High"))</f>
        <v>High</v>
      </c>
      <c r="M3090">
        <v>17.75</v>
      </c>
      <c r="N3090">
        <v>17.75</v>
      </c>
      <c r="O3090">
        <f>(sensor_data[[#This Row],[Energy Consumption]]-AVERAGE(sensor_data[Energy Consumption]))/_xlfn.STDEV.P(sensor_data[Energy Consumption])</f>
        <v>-4.2460351013808684E-2</v>
      </c>
      <c r="P3090" t="str">
        <f>IF(ABS(sensor_data[[#This Row],[z_zcore]])&gt;3, "Outlier", "Normal")</f>
        <v>Normal</v>
      </c>
      <c r="Q3090">
        <f>AVERAGEIF(sensor_data[Unit ID], sensor_data[[#This Row],[Unit ID]], sensor_data[EC])</f>
        <v>18.368703703703698</v>
      </c>
      <c r="R3090">
        <f>IF(ISBLANK(sensor_data[[#This Row],[EC]]), sensor_data[[#This Row],[average]], sensor_data[[#This Row],[EC]])</f>
        <v>17.75</v>
      </c>
      <c r="S3090" t="str">
        <f>IF(sensor_data[[#This Row],[Filled Energy Consumption]]&gt;AVERAGE(sensor_data[Filled Energy Consumption]), "High", "Low")</f>
        <v>Low</v>
      </c>
      <c r="T3090" t="s">
        <v>133</v>
      </c>
      <c r="U3090" t="b">
        <v>1</v>
      </c>
      <c r="V3090">
        <v>15</v>
      </c>
      <c r="W3090">
        <v>1</v>
      </c>
      <c r="X3090" t="s">
        <v>14</v>
      </c>
    </row>
    <row r="3091" spans="1:24" x14ac:dyDescent="0.3">
      <c r="A3091" s="1">
        <v>45330.810972222222</v>
      </c>
      <c r="B3091" s="1" t="str">
        <f>TEXT(sensor_data[[#This Row],[Timestamp]], "MMMM")</f>
        <v>February</v>
      </c>
      <c r="C30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91" s="2">
        <f>MONTH(sensor_data[[#This Row],[Timestamp]])</f>
        <v>2</v>
      </c>
      <c r="E3091" s="2">
        <f>DAY(sensor_data[[#This Row],[Timestamp]])</f>
        <v>8</v>
      </c>
      <c r="F3091" t="s">
        <v>458</v>
      </c>
      <c r="H3091">
        <v>41</v>
      </c>
      <c r="I3091">
        <v>39.6</v>
      </c>
      <c r="J3091" t="b">
        <v>1</v>
      </c>
      <c r="K3091">
        <v>5</v>
      </c>
      <c r="L3091" t="str">
        <f>IF(sensor_data[[#This Row],[HVAC Setting]]&lt;=2, "Low", IF(sensor_data[[#This Row],[HVAC Setting]]=3, "Normal", "High"))</f>
        <v>High</v>
      </c>
      <c r="M3091">
        <v>31.96</v>
      </c>
      <c r="N3091">
        <v>31.96</v>
      </c>
      <c r="O3091">
        <f>(sensor_data[[#This Row],[Energy Consumption]]-AVERAGE(sensor_data[Energy Consumption]))/_xlfn.STDEV.P(sensor_data[Energy Consumption])</f>
        <v>0.12277804795755969</v>
      </c>
      <c r="P3091" t="str">
        <f>IF(ABS(sensor_data[[#This Row],[z_zcore]])&gt;3, "Outlier", "Normal")</f>
        <v>Normal</v>
      </c>
      <c r="Q3091">
        <f>AVERAGEIF(sensor_data[Unit ID], sensor_data[[#This Row],[Unit ID]], sensor_data[EC])</f>
        <v>18.368703703703698</v>
      </c>
      <c r="R3091">
        <f>IF(ISBLANK(sensor_data[[#This Row],[EC]]), sensor_data[[#This Row],[average]], sensor_data[[#This Row],[EC]])</f>
        <v>31.96</v>
      </c>
      <c r="S3091" t="str">
        <f>IF(sensor_data[[#This Row],[Filled Energy Consumption]]&gt;AVERAGE(sensor_data[Filled Energy Consumption]), "High", "Low")</f>
        <v>High</v>
      </c>
      <c r="T3091" t="s">
        <v>317</v>
      </c>
      <c r="U3091" t="b">
        <v>1</v>
      </c>
      <c r="V3091">
        <v>16</v>
      </c>
      <c r="W3091">
        <v>0</v>
      </c>
      <c r="X3091" t="s">
        <v>14</v>
      </c>
    </row>
    <row r="3092" spans="1:24" x14ac:dyDescent="0.3">
      <c r="A3092" s="1">
        <v>45440.894699074073</v>
      </c>
      <c r="B3092" s="1" t="str">
        <f>TEXT(sensor_data[[#This Row],[Timestamp]], "MMMM")</f>
        <v>May</v>
      </c>
      <c r="C30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92" s="2">
        <f>MONTH(sensor_data[[#This Row],[Timestamp]])</f>
        <v>5</v>
      </c>
      <c r="E3092" s="2">
        <f>DAY(sensor_data[[#This Row],[Timestamp]])</f>
        <v>28</v>
      </c>
      <c r="F3092" t="s">
        <v>458</v>
      </c>
      <c r="H3092">
        <v>61.6</v>
      </c>
      <c r="I3092">
        <v>48</v>
      </c>
      <c r="J3092" t="b">
        <v>0</v>
      </c>
      <c r="K3092">
        <v>3</v>
      </c>
      <c r="L3092" t="str">
        <f>IF(sensor_data[[#This Row],[HVAC Setting]]&lt;=2, "Low", IF(sensor_data[[#This Row],[HVAC Setting]]=3, "Normal", "High"))</f>
        <v>Normal</v>
      </c>
      <c r="M3092">
        <v>15</v>
      </c>
      <c r="N3092">
        <v>15</v>
      </c>
      <c r="O3092">
        <f>(sensor_data[[#This Row],[Energy Consumption]]-AVERAGE(sensor_data[Energy Consumption]))/_xlfn.STDEV.P(sensor_data[Energy Consumption])</f>
        <v>-7.4438225550843368E-2</v>
      </c>
      <c r="P3092" t="str">
        <f>IF(ABS(sensor_data[[#This Row],[z_zcore]])&gt;3, "Outlier", "Normal")</f>
        <v>Normal</v>
      </c>
      <c r="Q3092">
        <f>AVERAGEIF(sensor_data[Unit ID], sensor_data[[#This Row],[Unit ID]], sensor_data[EC])</f>
        <v>18.368703703703698</v>
      </c>
      <c r="R3092">
        <f>IF(ISBLANK(sensor_data[[#This Row],[EC]]), sensor_data[[#This Row],[average]], sensor_data[[#This Row],[EC]])</f>
        <v>15</v>
      </c>
      <c r="S3092" t="str">
        <f>IF(sensor_data[[#This Row],[Filled Energy Consumption]]&gt;AVERAGE(sensor_data[Filled Energy Consumption]), "High", "Low")</f>
        <v>Low</v>
      </c>
      <c r="T3092" t="s">
        <v>477</v>
      </c>
      <c r="U3092" t="b">
        <v>0</v>
      </c>
      <c r="V3092">
        <v>24</v>
      </c>
      <c r="W3092">
        <v>0</v>
      </c>
      <c r="X3092" t="s">
        <v>19</v>
      </c>
    </row>
    <row r="3093" spans="1:24" x14ac:dyDescent="0.3">
      <c r="A3093" s="1">
        <v>45325.302152777775</v>
      </c>
      <c r="B3093" s="1" t="str">
        <f>TEXT(sensor_data[[#This Row],[Timestamp]], "MMMM")</f>
        <v>February</v>
      </c>
      <c r="C30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93" s="2">
        <f>MONTH(sensor_data[[#This Row],[Timestamp]])</f>
        <v>2</v>
      </c>
      <c r="E3093" s="2">
        <f>DAY(sensor_data[[#This Row],[Timestamp]])</f>
        <v>3</v>
      </c>
      <c r="F3093" t="s">
        <v>458</v>
      </c>
      <c r="H3093">
        <v>45.4</v>
      </c>
      <c r="I3093">
        <v>38.9</v>
      </c>
      <c r="J3093" t="b">
        <v>1</v>
      </c>
      <c r="K3093">
        <v>3.5</v>
      </c>
      <c r="L3093" t="str">
        <f>IF(sensor_data[[#This Row],[HVAC Setting]]&lt;=2, "Low", IF(sensor_data[[#This Row],[HVAC Setting]]=3, "Normal", "High"))</f>
        <v>High</v>
      </c>
      <c r="M3093">
        <v>24.05</v>
      </c>
      <c r="N3093">
        <v>24.05</v>
      </c>
      <c r="O3093">
        <f>(sensor_data[[#This Row],[Energy Consumption]]-AVERAGE(sensor_data[Energy Consumption]))/_xlfn.STDEV.P(sensor_data[Energy Consumption])</f>
        <v>3.079805247103444E-2</v>
      </c>
      <c r="P3093" t="str">
        <f>IF(ABS(sensor_data[[#This Row],[z_zcore]])&gt;3, "Outlier", "Normal")</f>
        <v>Normal</v>
      </c>
      <c r="Q3093">
        <f>AVERAGEIF(sensor_data[Unit ID], sensor_data[[#This Row],[Unit ID]], sensor_data[EC])</f>
        <v>18.368703703703698</v>
      </c>
      <c r="R3093">
        <f>IF(ISBLANK(sensor_data[[#This Row],[EC]]), sensor_data[[#This Row],[average]], sensor_data[[#This Row],[EC]])</f>
        <v>24.05</v>
      </c>
      <c r="S3093" t="str">
        <f>IF(sensor_data[[#This Row],[Filled Energy Consumption]]&gt;AVERAGE(sensor_data[Filled Energy Consumption]), "High", "Low")</f>
        <v>High</v>
      </c>
      <c r="T3093" t="s">
        <v>61</v>
      </c>
      <c r="U3093" t="b">
        <v>1</v>
      </c>
      <c r="V3093">
        <v>6</v>
      </c>
      <c r="W3093">
        <v>1</v>
      </c>
      <c r="X3093" t="s">
        <v>19</v>
      </c>
    </row>
    <row r="3094" spans="1:24" x14ac:dyDescent="0.3">
      <c r="A3094" s="1">
        <v>45436.021562499998</v>
      </c>
      <c r="B3094" s="1" t="str">
        <f>TEXT(sensor_data[[#This Row],[Timestamp]], "MMMM")</f>
        <v>May</v>
      </c>
      <c r="C30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94" s="2">
        <f>MONTH(sensor_data[[#This Row],[Timestamp]])</f>
        <v>5</v>
      </c>
      <c r="E3094" s="2">
        <f>DAY(sensor_data[[#This Row],[Timestamp]])</f>
        <v>24</v>
      </c>
      <c r="F3094" t="s">
        <v>458</v>
      </c>
      <c r="H3094">
        <v>75.900000000000006</v>
      </c>
      <c r="I3094">
        <v>33.1</v>
      </c>
      <c r="J3094" t="b">
        <v>0</v>
      </c>
      <c r="K3094">
        <v>1</v>
      </c>
      <c r="L3094" t="str">
        <f>IF(sensor_data[[#This Row],[HVAC Setting]]&lt;=2, "Low", IF(sensor_data[[#This Row],[HVAC Setting]]=3, "Normal", "High"))</f>
        <v>Low</v>
      </c>
      <c r="O3094">
        <f>(sensor_data[[#This Row],[Energy Consumption]]-AVERAGE(sensor_data[Energy Consumption]))/_xlfn.STDEV.P(sensor_data[Energy Consumption])</f>
        <v>-0.24886299575285079</v>
      </c>
      <c r="P3094" t="str">
        <f>IF(ABS(sensor_data[[#This Row],[z_zcore]])&gt;3, "Outlier", "Normal")</f>
        <v>Normal</v>
      </c>
      <c r="Q3094">
        <f>AVERAGEIF(sensor_data[Unit ID], sensor_data[[#This Row],[Unit ID]], sensor_data[EC])</f>
        <v>18.368703703703698</v>
      </c>
      <c r="R3094">
        <f>IF(ISBLANK(sensor_data[[#This Row],[EC]]), sensor_data[[#This Row],[average]], sensor_data[[#This Row],[EC]])</f>
        <v>18.368703703703698</v>
      </c>
      <c r="S3094" t="str">
        <f>IF(sensor_data[[#This Row],[Filled Energy Consumption]]&gt;AVERAGE(sensor_data[Filled Energy Consumption]), "High", "Low")</f>
        <v>High</v>
      </c>
      <c r="T3094" t="s">
        <v>44</v>
      </c>
      <c r="U3094" t="b">
        <v>0</v>
      </c>
      <c r="V3094">
        <v>15</v>
      </c>
      <c r="W3094">
        <v>1</v>
      </c>
      <c r="X3094" t="s">
        <v>19</v>
      </c>
    </row>
    <row r="3095" spans="1:24" x14ac:dyDescent="0.3">
      <c r="A3095" s="1">
        <v>45588.701516203706</v>
      </c>
      <c r="B3095" s="1" t="str">
        <f>TEXT(sensor_data[[#This Row],[Timestamp]], "MMMM")</f>
        <v>October</v>
      </c>
      <c r="C30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095" s="2">
        <f>MONTH(sensor_data[[#This Row],[Timestamp]])</f>
        <v>10</v>
      </c>
      <c r="E3095" s="2">
        <f>DAY(sensor_data[[#This Row],[Timestamp]])</f>
        <v>23</v>
      </c>
      <c r="F3095" t="s">
        <v>458</v>
      </c>
      <c r="H3095">
        <v>75</v>
      </c>
      <c r="I3095">
        <v>48.7</v>
      </c>
      <c r="J3095" t="b">
        <v>0</v>
      </c>
      <c r="K3095">
        <v>2</v>
      </c>
      <c r="L3095" t="str">
        <f>IF(sensor_data[[#This Row],[HVAC Setting]]&lt;=2, "Low", IF(sensor_data[[#This Row],[HVAC Setting]]=3, "Normal", "High"))</f>
        <v>Low</v>
      </c>
      <c r="M3095">
        <v>10</v>
      </c>
      <c r="N3095">
        <v>10</v>
      </c>
      <c r="O3095">
        <f>(sensor_data[[#This Row],[Energy Consumption]]-AVERAGE(sensor_data[Energy Consumption]))/_xlfn.STDEV.P(sensor_data[Energy Consumption])</f>
        <v>-0.13257981561817916</v>
      </c>
      <c r="P3095" t="str">
        <f>IF(ABS(sensor_data[[#This Row],[z_zcore]])&gt;3, "Outlier", "Normal")</f>
        <v>Normal</v>
      </c>
      <c r="Q3095">
        <f>AVERAGEIF(sensor_data[Unit ID], sensor_data[[#This Row],[Unit ID]], sensor_data[EC])</f>
        <v>18.368703703703698</v>
      </c>
      <c r="R3095">
        <f>IF(ISBLANK(sensor_data[[#This Row],[EC]]), sensor_data[[#This Row],[average]], sensor_data[[#This Row],[EC]])</f>
        <v>10</v>
      </c>
      <c r="S3095" t="str">
        <f>IF(sensor_data[[#This Row],[Filled Energy Consumption]]&gt;AVERAGE(sensor_data[Filled Energy Consumption]), "High", "Low")</f>
        <v>Low</v>
      </c>
      <c r="T3095" t="s">
        <v>207</v>
      </c>
      <c r="U3095" t="b">
        <v>0</v>
      </c>
      <c r="V3095">
        <v>1</v>
      </c>
      <c r="W3095">
        <v>0</v>
      </c>
      <c r="X3095" t="s">
        <v>17</v>
      </c>
    </row>
    <row r="3096" spans="1:24" x14ac:dyDescent="0.3">
      <c r="A3096" s="1">
        <v>45336.396296296298</v>
      </c>
      <c r="B3096" s="1" t="str">
        <f>TEXT(sensor_data[[#This Row],[Timestamp]], "MMMM")</f>
        <v>February</v>
      </c>
      <c r="C30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96" s="2">
        <f>MONTH(sensor_data[[#This Row],[Timestamp]])</f>
        <v>2</v>
      </c>
      <c r="E3096" s="2">
        <f>DAY(sensor_data[[#This Row],[Timestamp]])</f>
        <v>14</v>
      </c>
      <c r="F3096" t="s">
        <v>458</v>
      </c>
      <c r="H3096">
        <v>45.9</v>
      </c>
      <c r="I3096">
        <v>25.4</v>
      </c>
      <c r="J3096" t="b">
        <v>0</v>
      </c>
      <c r="K3096">
        <v>4</v>
      </c>
      <c r="L3096" t="str">
        <f>IF(sensor_data[[#This Row],[HVAC Setting]]&lt;=2, "Low", IF(sensor_data[[#This Row],[HVAC Setting]]=3, "Normal", "High"))</f>
        <v>High</v>
      </c>
      <c r="M3096">
        <v>22</v>
      </c>
      <c r="N3096">
        <v>22</v>
      </c>
      <c r="O3096">
        <f>(sensor_data[[#This Row],[Energy Consumption]]-AVERAGE(sensor_data[Energy Consumption]))/_xlfn.STDEV.P(sensor_data[Energy Consumption])</f>
        <v>6.9600005434267524E-3</v>
      </c>
      <c r="P3096" t="str">
        <f>IF(ABS(sensor_data[[#This Row],[z_zcore]])&gt;3, "Outlier", "Normal")</f>
        <v>Normal</v>
      </c>
      <c r="Q3096">
        <f>AVERAGEIF(sensor_data[Unit ID], sensor_data[[#This Row],[Unit ID]], sensor_data[EC])</f>
        <v>18.368703703703698</v>
      </c>
      <c r="R3096">
        <f>IF(ISBLANK(sensor_data[[#This Row],[EC]]), sensor_data[[#This Row],[average]], sensor_data[[#This Row],[EC]])</f>
        <v>22</v>
      </c>
      <c r="S3096" t="str">
        <f>IF(sensor_data[[#This Row],[Filled Energy Consumption]]&gt;AVERAGE(sensor_data[Filled Energy Consumption]), "High", "Low")</f>
        <v>High</v>
      </c>
      <c r="T3096" t="s">
        <v>219</v>
      </c>
      <c r="U3096" t="b">
        <v>0</v>
      </c>
      <c r="V3096">
        <v>7</v>
      </c>
      <c r="W3096">
        <v>0</v>
      </c>
      <c r="X3096" t="s">
        <v>14</v>
      </c>
    </row>
    <row r="3097" spans="1:24" x14ac:dyDescent="0.3">
      <c r="A3097" s="1">
        <v>45309.948877314811</v>
      </c>
      <c r="B3097" s="1" t="str">
        <f>TEXT(sensor_data[[#This Row],[Timestamp]], "MMMM")</f>
        <v>January</v>
      </c>
      <c r="C30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097" s="2">
        <f>MONTH(sensor_data[[#This Row],[Timestamp]])</f>
        <v>1</v>
      </c>
      <c r="E3097" s="2">
        <f>DAY(sensor_data[[#This Row],[Timestamp]])</f>
        <v>18</v>
      </c>
      <c r="F3097" t="s">
        <v>458</v>
      </c>
      <c r="H3097">
        <v>54.7</v>
      </c>
      <c r="I3097">
        <v>32.299999999999997</v>
      </c>
      <c r="J3097" t="b">
        <v>0</v>
      </c>
      <c r="K3097">
        <v>3</v>
      </c>
      <c r="L3097" t="str">
        <f>IF(sensor_data[[#This Row],[HVAC Setting]]&lt;=2, "Low", IF(sensor_data[[#This Row],[HVAC Setting]]=3, "Normal", "High"))</f>
        <v>Normal</v>
      </c>
      <c r="M3097">
        <v>15</v>
      </c>
      <c r="N3097">
        <v>15</v>
      </c>
      <c r="O3097">
        <f>(sensor_data[[#This Row],[Energy Consumption]]-AVERAGE(sensor_data[Energy Consumption]))/_xlfn.STDEV.P(sensor_data[Energy Consumption])</f>
        <v>-7.4438225550843368E-2</v>
      </c>
      <c r="P3097" t="str">
        <f>IF(ABS(sensor_data[[#This Row],[z_zcore]])&gt;3, "Outlier", "Normal")</f>
        <v>Normal</v>
      </c>
      <c r="Q3097">
        <f>AVERAGEIF(sensor_data[Unit ID], sensor_data[[#This Row],[Unit ID]], sensor_data[EC])</f>
        <v>18.368703703703698</v>
      </c>
      <c r="R3097">
        <f>IF(ISBLANK(sensor_data[[#This Row],[EC]]), sensor_data[[#This Row],[average]], sensor_data[[#This Row],[EC]])</f>
        <v>15</v>
      </c>
      <c r="S3097" t="str">
        <f>IF(sensor_data[[#This Row],[Filled Energy Consumption]]&gt;AVERAGE(sensor_data[Filled Energy Consumption]), "High", "Low")</f>
        <v>Low</v>
      </c>
      <c r="T3097" t="s">
        <v>361</v>
      </c>
      <c r="U3097" t="b">
        <v>0</v>
      </c>
      <c r="V3097">
        <v>21</v>
      </c>
      <c r="W3097">
        <v>0</v>
      </c>
      <c r="X3097" t="s">
        <v>14</v>
      </c>
    </row>
    <row r="3098" spans="1:24" x14ac:dyDescent="0.3">
      <c r="A3098" s="1">
        <v>45427.449189814812</v>
      </c>
      <c r="B3098" s="1" t="str">
        <f>TEXT(sensor_data[[#This Row],[Timestamp]], "MMMM")</f>
        <v>May</v>
      </c>
      <c r="C30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098" s="2">
        <f>MONTH(sensor_data[[#This Row],[Timestamp]])</f>
        <v>5</v>
      </c>
      <c r="E3098" s="2">
        <f>DAY(sensor_data[[#This Row],[Timestamp]])</f>
        <v>15</v>
      </c>
      <c r="F3098" t="s">
        <v>458</v>
      </c>
      <c r="H3098">
        <v>64.599999999999994</v>
      </c>
      <c r="I3098">
        <v>38.200000000000003</v>
      </c>
      <c r="J3098" t="b">
        <v>1</v>
      </c>
      <c r="K3098">
        <v>4</v>
      </c>
      <c r="L3098" t="str">
        <f>IF(sensor_data[[#This Row],[HVAC Setting]]&lt;=2, "Low", IF(sensor_data[[#This Row],[HVAC Setting]]=3, "Normal", "High"))</f>
        <v>High</v>
      </c>
      <c r="M3098">
        <v>21.14</v>
      </c>
      <c r="N3098">
        <v>21.14</v>
      </c>
      <c r="O3098">
        <f>(sensor_data[[#This Row],[Energy Consumption]]-AVERAGE(sensor_data[Energy Consumption]))/_xlfn.STDEV.P(sensor_data[Energy Consumption])</f>
        <v>-3.040352948154999E-3</v>
      </c>
      <c r="P3098" t="str">
        <f>IF(ABS(sensor_data[[#This Row],[z_zcore]])&gt;3, "Outlier", "Normal")</f>
        <v>Normal</v>
      </c>
      <c r="Q3098">
        <f>AVERAGEIF(sensor_data[Unit ID], sensor_data[[#This Row],[Unit ID]], sensor_data[EC])</f>
        <v>18.368703703703698</v>
      </c>
      <c r="R3098">
        <f>IF(ISBLANK(sensor_data[[#This Row],[EC]]), sensor_data[[#This Row],[average]], sensor_data[[#This Row],[EC]])</f>
        <v>21.14</v>
      </c>
      <c r="S3098" t="str">
        <f>IF(sensor_data[[#This Row],[Filled Energy Consumption]]&gt;AVERAGE(sensor_data[Filled Energy Consumption]), "High", "Low")</f>
        <v>High</v>
      </c>
      <c r="T3098" t="s">
        <v>370</v>
      </c>
      <c r="U3098" t="b">
        <v>1</v>
      </c>
      <c r="V3098">
        <v>15</v>
      </c>
      <c r="W3098">
        <v>0</v>
      </c>
      <c r="X3098" t="s">
        <v>19</v>
      </c>
    </row>
    <row r="3099" spans="1:24" x14ac:dyDescent="0.3">
      <c r="A3099" s="1">
        <v>45601.794490740744</v>
      </c>
      <c r="B3099" s="1" t="str">
        <f>TEXT(sensor_data[[#This Row],[Timestamp]], "MMMM")</f>
        <v>November</v>
      </c>
      <c r="C30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099" s="2">
        <f>MONTH(sensor_data[[#This Row],[Timestamp]])</f>
        <v>11</v>
      </c>
      <c r="E3099" s="2">
        <f>DAY(sensor_data[[#This Row],[Timestamp]])</f>
        <v>5</v>
      </c>
      <c r="F3099" t="s">
        <v>458</v>
      </c>
      <c r="H3099">
        <v>78.5</v>
      </c>
      <c r="I3099">
        <v>42.5</v>
      </c>
      <c r="J3099" t="b">
        <v>0</v>
      </c>
      <c r="K3099">
        <v>2</v>
      </c>
      <c r="L3099" t="str">
        <f>IF(sensor_data[[#This Row],[HVAC Setting]]&lt;=2, "Low", IF(sensor_data[[#This Row],[HVAC Setting]]=3, "Normal", "High"))</f>
        <v>Low</v>
      </c>
      <c r="M3099">
        <v>11</v>
      </c>
      <c r="N3099">
        <v>11</v>
      </c>
      <c r="O3099">
        <f>(sensor_data[[#This Row],[Energy Consumption]]-AVERAGE(sensor_data[Energy Consumption]))/_xlfn.STDEV.P(sensor_data[Energy Consumption])</f>
        <v>-0.12095149760471202</v>
      </c>
      <c r="P3099" t="str">
        <f>IF(ABS(sensor_data[[#This Row],[z_zcore]])&gt;3, "Outlier", "Normal")</f>
        <v>Normal</v>
      </c>
      <c r="Q3099">
        <f>AVERAGEIF(sensor_data[Unit ID], sensor_data[[#This Row],[Unit ID]], sensor_data[EC])</f>
        <v>18.368703703703698</v>
      </c>
      <c r="R3099">
        <f>IF(ISBLANK(sensor_data[[#This Row],[EC]]), sensor_data[[#This Row],[average]], sensor_data[[#This Row],[EC]])</f>
        <v>11</v>
      </c>
      <c r="S3099" t="str">
        <f>IF(sensor_data[[#This Row],[Filled Energy Consumption]]&gt;AVERAGE(sensor_data[Filled Energy Consumption]), "High", "Low")</f>
        <v>Low</v>
      </c>
      <c r="T3099" t="s">
        <v>397</v>
      </c>
      <c r="U3099" t="b">
        <v>0</v>
      </c>
      <c r="V3099">
        <v>22</v>
      </c>
      <c r="W3099">
        <v>0</v>
      </c>
      <c r="X3099" t="s">
        <v>14</v>
      </c>
    </row>
    <row r="3100" spans="1:24" x14ac:dyDescent="0.3">
      <c r="A3100" s="1">
        <v>45424.061701388891</v>
      </c>
      <c r="B3100" s="1" t="str">
        <f>TEXT(sensor_data[[#This Row],[Timestamp]], "MMMM")</f>
        <v>May</v>
      </c>
      <c r="C31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00" s="2">
        <f>MONTH(sensor_data[[#This Row],[Timestamp]])</f>
        <v>5</v>
      </c>
      <c r="E3100" s="2">
        <f>DAY(sensor_data[[#This Row],[Timestamp]])</f>
        <v>12</v>
      </c>
      <c r="F3100" t="s">
        <v>458</v>
      </c>
      <c r="H3100">
        <v>80</v>
      </c>
      <c r="I3100">
        <v>55.5</v>
      </c>
      <c r="J3100" t="b">
        <v>1</v>
      </c>
      <c r="K3100">
        <v>3.5</v>
      </c>
      <c r="L3100" t="str">
        <f>IF(sensor_data[[#This Row],[HVAC Setting]]&lt;=2, "Low", IF(sensor_data[[#This Row],[HVAC Setting]]=3, "Normal", "High"))</f>
        <v>High</v>
      </c>
      <c r="M3100">
        <v>22.35</v>
      </c>
      <c r="N3100">
        <v>22.35</v>
      </c>
      <c r="O3100">
        <f>(sensor_data[[#This Row],[Energy Consumption]]-AVERAGE(sensor_data[Energy Consumption]))/_xlfn.STDEV.P(sensor_data[Energy Consumption])</f>
        <v>1.1029911848140275E-2</v>
      </c>
      <c r="P3100" t="str">
        <f>IF(ABS(sensor_data[[#This Row],[z_zcore]])&gt;3, "Outlier", "Normal")</f>
        <v>Normal</v>
      </c>
      <c r="Q3100">
        <f>AVERAGEIF(sensor_data[Unit ID], sensor_data[[#This Row],[Unit ID]], sensor_data[EC])</f>
        <v>18.368703703703698</v>
      </c>
      <c r="R3100">
        <f>IF(ISBLANK(sensor_data[[#This Row],[EC]]), sensor_data[[#This Row],[average]], sensor_data[[#This Row],[EC]])</f>
        <v>22.35</v>
      </c>
      <c r="S3100" t="str">
        <f>IF(sensor_data[[#This Row],[Filled Energy Consumption]]&gt;AVERAGE(sensor_data[Filled Energy Consumption]), "High", "Low")</f>
        <v>High</v>
      </c>
      <c r="T3100" t="s">
        <v>374</v>
      </c>
      <c r="U3100" t="b">
        <v>1</v>
      </c>
      <c r="V3100">
        <v>5</v>
      </c>
      <c r="W3100">
        <v>1</v>
      </c>
      <c r="X3100" t="s">
        <v>14</v>
      </c>
    </row>
    <row r="3101" spans="1:24" x14ac:dyDescent="0.3">
      <c r="A3101" s="1">
        <v>45449.910011574073</v>
      </c>
      <c r="B3101" s="1" t="str">
        <f>TEXT(sensor_data[[#This Row],[Timestamp]], "MMMM")</f>
        <v>June</v>
      </c>
      <c r="C31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01" s="2">
        <f>MONTH(sensor_data[[#This Row],[Timestamp]])</f>
        <v>6</v>
      </c>
      <c r="E3101" s="2">
        <f>DAY(sensor_data[[#This Row],[Timestamp]])</f>
        <v>6</v>
      </c>
      <c r="F3101" t="s">
        <v>458</v>
      </c>
      <c r="H3101">
        <v>93.8</v>
      </c>
      <c r="I3101">
        <v>54.3</v>
      </c>
      <c r="J3101" t="b">
        <v>1</v>
      </c>
      <c r="K3101">
        <v>5</v>
      </c>
      <c r="L3101" t="str">
        <f>IF(sensor_data[[#This Row],[HVAC Setting]]&lt;=2, "Low", IF(sensor_data[[#This Row],[HVAC Setting]]=3, "Normal", "High"))</f>
        <v>High</v>
      </c>
      <c r="M3101">
        <v>28.73</v>
      </c>
      <c r="N3101">
        <v>28.73</v>
      </c>
      <c r="O3101">
        <f>(sensor_data[[#This Row],[Energy Consumption]]-AVERAGE(sensor_data[Energy Consumption]))/_xlfn.STDEV.P(sensor_data[Energy Consumption])</f>
        <v>8.5218580774060748E-2</v>
      </c>
      <c r="P3101" t="str">
        <f>IF(ABS(sensor_data[[#This Row],[z_zcore]])&gt;3, "Outlier", "Normal")</f>
        <v>Normal</v>
      </c>
      <c r="Q3101">
        <f>AVERAGEIF(sensor_data[Unit ID], sensor_data[[#This Row],[Unit ID]], sensor_data[EC])</f>
        <v>18.368703703703698</v>
      </c>
      <c r="R3101">
        <f>IF(ISBLANK(sensor_data[[#This Row],[EC]]), sensor_data[[#This Row],[average]], sensor_data[[#This Row],[EC]])</f>
        <v>28.73</v>
      </c>
      <c r="S3101" t="str">
        <f>IF(sensor_data[[#This Row],[Filled Energy Consumption]]&gt;AVERAGE(sensor_data[Filled Energy Consumption]), "High", "Low")</f>
        <v>High</v>
      </c>
      <c r="T3101" t="s">
        <v>397</v>
      </c>
      <c r="U3101" t="b">
        <v>1</v>
      </c>
      <c r="V3101">
        <v>5</v>
      </c>
      <c r="W3101">
        <v>1</v>
      </c>
      <c r="X3101" t="s">
        <v>19</v>
      </c>
    </row>
    <row r="3102" spans="1:24" x14ac:dyDescent="0.3">
      <c r="A3102" s="1">
        <v>45323.902291666665</v>
      </c>
      <c r="B3102" s="1" t="str">
        <f>TEXT(sensor_data[[#This Row],[Timestamp]], "MMMM")</f>
        <v>February</v>
      </c>
      <c r="C31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02" s="2">
        <f>MONTH(sensor_data[[#This Row],[Timestamp]])</f>
        <v>2</v>
      </c>
      <c r="E3102" s="2">
        <f>DAY(sensor_data[[#This Row],[Timestamp]])</f>
        <v>1</v>
      </c>
      <c r="F3102" t="s">
        <v>214</v>
      </c>
      <c r="H3102">
        <v>44.1</v>
      </c>
      <c r="I3102">
        <v>35</v>
      </c>
      <c r="J3102" t="b">
        <v>1</v>
      </c>
      <c r="K3102">
        <v>4</v>
      </c>
      <c r="L3102" t="str">
        <f>IF(sensor_data[[#This Row],[HVAC Setting]]&lt;=2, "Low", IF(sensor_data[[#This Row],[HVAC Setting]]=3, "Normal", "High"))</f>
        <v>High</v>
      </c>
      <c r="M3102">
        <v>25.68</v>
      </c>
      <c r="N3102">
        <v>25.68</v>
      </c>
      <c r="O3102">
        <f>(sensor_data[[#This Row],[Energy Consumption]]-AVERAGE(sensor_data[Energy Consumption]))/_xlfn.STDEV.P(sensor_data[Energy Consumption])</f>
        <v>4.9752210832985901E-2</v>
      </c>
      <c r="P3102" t="str">
        <f>IF(ABS(sensor_data[[#This Row],[z_zcore]])&gt;3, "Outlier", "Normal")</f>
        <v>Normal</v>
      </c>
      <c r="Q3102">
        <f>AVERAGEIF(sensor_data[Unit ID], sensor_data[[#This Row],[Unit ID]], sensor_data[EC])</f>
        <v>17.772571428571425</v>
      </c>
      <c r="R3102">
        <f>IF(ISBLANK(sensor_data[[#This Row],[EC]]), sensor_data[[#This Row],[average]], sensor_data[[#This Row],[EC]])</f>
        <v>25.68</v>
      </c>
      <c r="S3102" t="str">
        <f>IF(sensor_data[[#This Row],[Filled Energy Consumption]]&gt;AVERAGE(sensor_data[Filled Energy Consumption]), "High", "Low")</f>
        <v>High</v>
      </c>
      <c r="T3102" t="s">
        <v>305</v>
      </c>
      <c r="U3102" t="b">
        <v>1</v>
      </c>
      <c r="V3102">
        <v>3</v>
      </c>
      <c r="W3102">
        <v>1</v>
      </c>
      <c r="X3102" t="s">
        <v>14</v>
      </c>
    </row>
    <row r="3103" spans="1:24" x14ac:dyDescent="0.3">
      <c r="A3103" s="1">
        <v>45567.314039351855</v>
      </c>
      <c r="B3103" s="1" t="str">
        <f>TEXT(sensor_data[[#This Row],[Timestamp]], "MMMM")</f>
        <v>October</v>
      </c>
      <c r="C31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03" s="2">
        <f>MONTH(sensor_data[[#This Row],[Timestamp]])</f>
        <v>10</v>
      </c>
      <c r="E3103" s="2">
        <f>DAY(sensor_data[[#This Row],[Timestamp]])</f>
        <v>2</v>
      </c>
      <c r="F3103" t="s">
        <v>214</v>
      </c>
      <c r="H3103">
        <v>60.8</v>
      </c>
      <c r="I3103">
        <v>40.9</v>
      </c>
      <c r="J3103" t="b">
        <v>1</v>
      </c>
      <c r="K3103">
        <v>2</v>
      </c>
      <c r="L3103" t="str">
        <f>IF(sensor_data[[#This Row],[HVAC Setting]]&lt;=2, "Low", IF(sensor_data[[#This Row],[HVAC Setting]]=3, "Normal", "High"))</f>
        <v>Low</v>
      </c>
      <c r="O3103">
        <f>(sensor_data[[#This Row],[Energy Consumption]]-AVERAGE(sensor_data[Energy Consumption]))/_xlfn.STDEV.P(sensor_data[Energy Consumption])</f>
        <v>-0.24886299575285079</v>
      </c>
      <c r="P3103" t="str">
        <f>IF(ABS(sensor_data[[#This Row],[z_zcore]])&gt;3, "Outlier", "Normal")</f>
        <v>Normal</v>
      </c>
      <c r="Q3103">
        <f>AVERAGEIF(sensor_data[Unit ID], sensor_data[[#This Row],[Unit ID]], sensor_data[EC])</f>
        <v>17.772571428571425</v>
      </c>
      <c r="R3103">
        <f>IF(ISBLANK(sensor_data[[#This Row],[EC]]), sensor_data[[#This Row],[average]], sensor_data[[#This Row],[EC]])</f>
        <v>17.772571428571425</v>
      </c>
      <c r="S3103" t="str">
        <f>IF(sensor_data[[#This Row],[Filled Energy Consumption]]&gt;AVERAGE(sensor_data[Filled Energy Consumption]), "High", "Low")</f>
        <v>Low</v>
      </c>
      <c r="T3103" t="s">
        <v>622</v>
      </c>
      <c r="U3103" t="b">
        <v>1</v>
      </c>
      <c r="V3103">
        <v>4</v>
      </c>
      <c r="W3103">
        <v>1</v>
      </c>
      <c r="X3103" t="s">
        <v>19</v>
      </c>
    </row>
    <row r="3104" spans="1:24" x14ac:dyDescent="0.3">
      <c r="A3104" s="1">
        <v>45623.313726851855</v>
      </c>
      <c r="B3104" s="1" t="str">
        <f>TEXT(sensor_data[[#This Row],[Timestamp]], "MMMM")</f>
        <v>November</v>
      </c>
      <c r="C31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04" s="2">
        <f>MONTH(sensor_data[[#This Row],[Timestamp]])</f>
        <v>11</v>
      </c>
      <c r="E3104" s="2">
        <f>DAY(sensor_data[[#This Row],[Timestamp]])</f>
        <v>27</v>
      </c>
      <c r="F3104" t="s">
        <v>214</v>
      </c>
      <c r="H3104">
        <v>69</v>
      </c>
      <c r="I3104">
        <v>42.6</v>
      </c>
      <c r="J3104" t="b">
        <v>0</v>
      </c>
      <c r="K3104">
        <v>1</v>
      </c>
      <c r="L3104" t="str">
        <f>IF(sensor_data[[#This Row],[HVAC Setting]]&lt;=2, "Low", IF(sensor_data[[#This Row],[HVAC Setting]]=3, "Normal", "High"))</f>
        <v>Low</v>
      </c>
      <c r="M3104">
        <v>6</v>
      </c>
      <c r="N3104">
        <v>6</v>
      </c>
      <c r="O3104">
        <f>(sensor_data[[#This Row],[Energy Consumption]]-AVERAGE(sensor_data[Energy Consumption]))/_xlfn.STDEV.P(sensor_data[Energy Consumption])</f>
        <v>-0.17909308767204782</v>
      </c>
      <c r="P3104" t="str">
        <f>IF(ABS(sensor_data[[#This Row],[z_zcore]])&gt;3, "Outlier", "Normal")</f>
        <v>Normal</v>
      </c>
      <c r="Q3104">
        <f>AVERAGEIF(sensor_data[Unit ID], sensor_data[[#This Row],[Unit ID]], sensor_data[EC])</f>
        <v>17.772571428571425</v>
      </c>
      <c r="R3104">
        <f>IF(ISBLANK(sensor_data[[#This Row],[EC]]), sensor_data[[#This Row],[average]], sensor_data[[#This Row],[EC]])</f>
        <v>6</v>
      </c>
      <c r="S3104" t="str">
        <f>IF(sensor_data[[#This Row],[Filled Energy Consumption]]&gt;AVERAGE(sensor_data[Filled Energy Consumption]), "High", "Low")</f>
        <v>Low</v>
      </c>
      <c r="T3104" t="s">
        <v>267</v>
      </c>
      <c r="U3104" t="b">
        <v>0</v>
      </c>
      <c r="V3104">
        <v>19</v>
      </c>
      <c r="W3104">
        <v>0</v>
      </c>
      <c r="X3104" t="s">
        <v>19</v>
      </c>
    </row>
    <row r="3105" spans="1:24" x14ac:dyDescent="0.3">
      <c r="A3105" s="1">
        <v>45468.16684027778</v>
      </c>
      <c r="B3105" s="1" t="str">
        <f>TEXT(sensor_data[[#This Row],[Timestamp]], "MMMM")</f>
        <v>June</v>
      </c>
      <c r="C31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05" s="2">
        <f>MONTH(sensor_data[[#This Row],[Timestamp]])</f>
        <v>6</v>
      </c>
      <c r="E3105" s="2">
        <f>DAY(sensor_data[[#This Row],[Timestamp]])</f>
        <v>25</v>
      </c>
      <c r="F3105" t="s">
        <v>214</v>
      </c>
      <c r="H3105">
        <v>80.3</v>
      </c>
      <c r="I3105">
        <v>68.099999999999994</v>
      </c>
      <c r="J3105" t="b">
        <v>0</v>
      </c>
      <c r="K3105">
        <v>1</v>
      </c>
      <c r="L3105" t="str">
        <f>IF(sensor_data[[#This Row],[HVAC Setting]]&lt;=2, "Low", IF(sensor_data[[#This Row],[HVAC Setting]]=3, "Normal", "High"))</f>
        <v>Low</v>
      </c>
      <c r="M3105">
        <v>5</v>
      </c>
      <c r="N3105">
        <v>5</v>
      </c>
      <c r="O3105">
        <f>(sensor_data[[#This Row],[Energy Consumption]]-AVERAGE(sensor_data[Energy Consumption]))/_xlfn.STDEV.P(sensor_data[Energy Consumption])</f>
        <v>-0.19072140568551499</v>
      </c>
      <c r="P3105" t="str">
        <f>IF(ABS(sensor_data[[#This Row],[z_zcore]])&gt;3, "Outlier", "Normal")</f>
        <v>Normal</v>
      </c>
      <c r="Q3105">
        <f>AVERAGEIF(sensor_data[Unit ID], sensor_data[[#This Row],[Unit ID]], sensor_data[EC])</f>
        <v>17.772571428571425</v>
      </c>
      <c r="R3105">
        <f>IF(ISBLANK(sensor_data[[#This Row],[EC]]), sensor_data[[#This Row],[average]], sensor_data[[#This Row],[EC]])</f>
        <v>5</v>
      </c>
      <c r="S3105" t="str">
        <f>IF(sensor_data[[#This Row],[Filled Energy Consumption]]&gt;AVERAGE(sensor_data[Filled Energy Consumption]), "High", "Low")</f>
        <v>Low</v>
      </c>
      <c r="T3105" t="s">
        <v>224</v>
      </c>
      <c r="U3105" t="b">
        <v>0</v>
      </c>
      <c r="V3105">
        <v>21</v>
      </c>
      <c r="W3105">
        <v>0</v>
      </c>
      <c r="X3105" t="s">
        <v>14</v>
      </c>
    </row>
    <row r="3106" spans="1:24" x14ac:dyDescent="0.3">
      <c r="A3106" s="1">
        <v>45359.634386574071</v>
      </c>
      <c r="B3106" s="1" t="str">
        <f>TEXT(sensor_data[[#This Row],[Timestamp]], "MMMM")</f>
        <v>March</v>
      </c>
      <c r="C31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06" s="2">
        <f>MONTH(sensor_data[[#This Row],[Timestamp]])</f>
        <v>3</v>
      </c>
      <c r="E3106" s="2">
        <f>DAY(sensor_data[[#This Row],[Timestamp]])</f>
        <v>8</v>
      </c>
      <c r="F3106" t="s">
        <v>214</v>
      </c>
      <c r="H3106">
        <v>61.8</v>
      </c>
      <c r="I3106">
        <v>53.1</v>
      </c>
      <c r="J3106" t="b">
        <v>0</v>
      </c>
      <c r="K3106">
        <v>3</v>
      </c>
      <c r="L3106" t="str">
        <f>IF(sensor_data[[#This Row],[HVAC Setting]]&lt;=2, "Low", IF(sensor_data[[#This Row],[HVAC Setting]]=3, "Normal", "High"))</f>
        <v>Normal</v>
      </c>
      <c r="M3106">
        <v>15</v>
      </c>
      <c r="N3106">
        <v>15</v>
      </c>
      <c r="O3106">
        <f>(sensor_data[[#This Row],[Energy Consumption]]-AVERAGE(sensor_data[Energy Consumption]))/_xlfn.STDEV.P(sensor_data[Energy Consumption])</f>
        <v>-7.4438225550843368E-2</v>
      </c>
      <c r="P3106" t="str">
        <f>IF(ABS(sensor_data[[#This Row],[z_zcore]])&gt;3, "Outlier", "Normal")</f>
        <v>Normal</v>
      </c>
      <c r="Q3106">
        <f>AVERAGEIF(sensor_data[Unit ID], sensor_data[[#This Row],[Unit ID]], sensor_data[EC])</f>
        <v>17.772571428571425</v>
      </c>
      <c r="R3106">
        <f>IF(ISBLANK(sensor_data[[#This Row],[EC]]), sensor_data[[#This Row],[average]], sensor_data[[#This Row],[EC]])</f>
        <v>15</v>
      </c>
      <c r="S3106" t="str">
        <f>IF(sensor_data[[#This Row],[Filled Energy Consumption]]&gt;AVERAGE(sensor_data[Filled Energy Consumption]), "High", "Low")</f>
        <v>Low</v>
      </c>
      <c r="T3106" t="s">
        <v>351</v>
      </c>
      <c r="U3106" t="b">
        <v>0</v>
      </c>
      <c r="V3106">
        <v>24</v>
      </c>
      <c r="W3106">
        <v>1</v>
      </c>
      <c r="X3106" t="s">
        <v>19</v>
      </c>
    </row>
    <row r="3107" spans="1:24" x14ac:dyDescent="0.3">
      <c r="A3107" s="1">
        <v>45646.596678240741</v>
      </c>
      <c r="B3107" s="1" t="str">
        <f>TEXT(sensor_data[[#This Row],[Timestamp]], "MMMM")</f>
        <v>December</v>
      </c>
      <c r="C31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07" s="2">
        <f>MONTH(sensor_data[[#This Row],[Timestamp]])</f>
        <v>12</v>
      </c>
      <c r="E3107" s="2">
        <f>DAY(sensor_data[[#This Row],[Timestamp]])</f>
        <v>20</v>
      </c>
      <c r="F3107" t="s">
        <v>214</v>
      </c>
      <c r="H3107">
        <v>47.9</v>
      </c>
      <c r="I3107">
        <v>27.3</v>
      </c>
      <c r="J3107" t="b">
        <v>1</v>
      </c>
      <c r="K3107">
        <v>5</v>
      </c>
      <c r="L3107" t="str">
        <f>IF(sensor_data[[#This Row],[HVAC Setting]]&lt;=2, "Low", IF(sensor_data[[#This Row],[HVAC Setting]]=3, "Normal", "High"))</f>
        <v>High</v>
      </c>
      <c r="M3107">
        <v>28.94</v>
      </c>
      <c r="N3107">
        <v>28.94</v>
      </c>
      <c r="O3107">
        <f>(sensor_data[[#This Row],[Energy Consumption]]-AVERAGE(sensor_data[Energy Consumption]))/_xlfn.STDEV.P(sensor_data[Energy Consumption])</f>
        <v>8.7660527556888856E-2</v>
      </c>
      <c r="P3107" t="str">
        <f>IF(ABS(sensor_data[[#This Row],[z_zcore]])&gt;3, "Outlier", "Normal")</f>
        <v>Normal</v>
      </c>
      <c r="Q3107">
        <f>AVERAGEIF(sensor_data[Unit ID], sensor_data[[#This Row],[Unit ID]], sensor_data[EC])</f>
        <v>17.772571428571425</v>
      </c>
      <c r="R3107">
        <f>IF(ISBLANK(sensor_data[[#This Row],[EC]]), sensor_data[[#This Row],[average]], sensor_data[[#This Row],[EC]])</f>
        <v>28.94</v>
      </c>
      <c r="S3107" t="str">
        <f>IF(sensor_data[[#This Row],[Filled Energy Consumption]]&gt;AVERAGE(sensor_data[Filled Energy Consumption]), "High", "Low")</f>
        <v>High</v>
      </c>
      <c r="T3107" t="s">
        <v>464</v>
      </c>
      <c r="U3107" t="b">
        <v>1</v>
      </c>
      <c r="V3107">
        <v>16</v>
      </c>
      <c r="W3107">
        <v>1</v>
      </c>
      <c r="X3107" t="s">
        <v>19</v>
      </c>
    </row>
    <row r="3108" spans="1:24" x14ac:dyDescent="0.3">
      <c r="A3108" s="1">
        <v>45623.880624999998</v>
      </c>
      <c r="B3108" s="1" t="str">
        <f>TEXT(sensor_data[[#This Row],[Timestamp]], "MMMM")</f>
        <v>November</v>
      </c>
      <c r="C31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08" s="2">
        <f>MONTH(sensor_data[[#This Row],[Timestamp]])</f>
        <v>11</v>
      </c>
      <c r="E3108" s="2">
        <f>DAY(sensor_data[[#This Row],[Timestamp]])</f>
        <v>27</v>
      </c>
      <c r="F3108" t="s">
        <v>214</v>
      </c>
      <c r="H3108">
        <v>66</v>
      </c>
      <c r="I3108">
        <v>56.7</v>
      </c>
      <c r="J3108" t="b">
        <v>1</v>
      </c>
      <c r="K3108">
        <v>3</v>
      </c>
      <c r="L3108" t="str">
        <f>IF(sensor_data[[#This Row],[HVAC Setting]]&lt;=2, "Low", IF(sensor_data[[#This Row],[HVAC Setting]]=3, "Normal", "High"))</f>
        <v>Normal</v>
      </c>
      <c r="M3108">
        <v>17.489999999999998</v>
      </c>
      <c r="N3108">
        <v>17.489999999999998</v>
      </c>
      <c r="O3108">
        <f>(sensor_data[[#This Row],[Energy Consumption]]-AVERAGE(sensor_data[Energy Consumption]))/_xlfn.STDEV.P(sensor_data[Energy Consumption])</f>
        <v>-4.5483713697310163E-2</v>
      </c>
      <c r="P3108" t="str">
        <f>IF(ABS(sensor_data[[#This Row],[z_zcore]])&gt;3, "Outlier", "Normal")</f>
        <v>Normal</v>
      </c>
      <c r="Q3108">
        <f>AVERAGEIF(sensor_data[Unit ID], sensor_data[[#This Row],[Unit ID]], sensor_data[EC])</f>
        <v>17.772571428571425</v>
      </c>
      <c r="R3108">
        <f>IF(ISBLANK(sensor_data[[#This Row],[EC]]), sensor_data[[#This Row],[average]], sensor_data[[#This Row],[EC]])</f>
        <v>17.489999999999998</v>
      </c>
      <c r="S3108" t="str">
        <f>IF(sensor_data[[#This Row],[Filled Energy Consumption]]&gt;AVERAGE(sensor_data[Filled Energy Consumption]), "High", "Low")</f>
        <v>Low</v>
      </c>
      <c r="T3108" t="s">
        <v>632</v>
      </c>
      <c r="U3108" t="b">
        <v>1</v>
      </c>
      <c r="V3108">
        <v>14</v>
      </c>
      <c r="W3108">
        <v>1</v>
      </c>
      <c r="X3108" t="s">
        <v>19</v>
      </c>
    </row>
    <row r="3109" spans="1:24" x14ac:dyDescent="0.3">
      <c r="A3109" s="1">
        <v>45325.059502314813</v>
      </c>
      <c r="B3109" s="1" t="str">
        <f>TEXT(sensor_data[[#This Row],[Timestamp]], "MMMM")</f>
        <v>February</v>
      </c>
      <c r="C31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09" s="2">
        <f>MONTH(sensor_data[[#This Row],[Timestamp]])</f>
        <v>2</v>
      </c>
      <c r="E3109" s="2">
        <f>DAY(sensor_data[[#This Row],[Timestamp]])</f>
        <v>3</v>
      </c>
      <c r="F3109" t="s">
        <v>214</v>
      </c>
      <c r="H3109">
        <v>42.9</v>
      </c>
      <c r="I3109">
        <v>25</v>
      </c>
      <c r="J3109" t="b">
        <v>1</v>
      </c>
      <c r="K3109">
        <v>4.5</v>
      </c>
      <c r="L3109" t="str">
        <f>IF(sensor_data[[#This Row],[HVAC Setting]]&lt;=2, "Low", IF(sensor_data[[#This Row],[HVAC Setting]]=3, "Normal", "High"))</f>
        <v>High</v>
      </c>
      <c r="M3109">
        <v>27.22</v>
      </c>
      <c r="N3109">
        <v>27.22</v>
      </c>
      <c r="O3109">
        <f>(sensor_data[[#This Row],[Energy Consumption]]-AVERAGE(sensor_data[Energy Consumption]))/_xlfn.STDEV.P(sensor_data[Energy Consumption])</f>
        <v>6.7659820573725313E-2</v>
      </c>
      <c r="P3109" t="str">
        <f>IF(ABS(sensor_data[[#This Row],[z_zcore]])&gt;3, "Outlier", "Normal")</f>
        <v>Normal</v>
      </c>
      <c r="Q3109">
        <f>AVERAGEIF(sensor_data[Unit ID], sensor_data[[#This Row],[Unit ID]], sensor_data[EC])</f>
        <v>17.772571428571425</v>
      </c>
      <c r="R3109">
        <f>IF(ISBLANK(sensor_data[[#This Row],[EC]]), sensor_data[[#This Row],[average]], sensor_data[[#This Row],[EC]])</f>
        <v>27.22</v>
      </c>
      <c r="S3109" t="str">
        <f>IF(sensor_data[[#This Row],[Filled Energy Consumption]]&gt;AVERAGE(sensor_data[Filled Energy Consumption]), "High", "Low")</f>
        <v>High</v>
      </c>
      <c r="T3109" t="s">
        <v>69</v>
      </c>
      <c r="U3109" t="b">
        <v>1</v>
      </c>
      <c r="V3109">
        <v>20</v>
      </c>
      <c r="W3109">
        <v>1</v>
      </c>
      <c r="X3109" t="s">
        <v>14</v>
      </c>
    </row>
    <row r="3110" spans="1:24" x14ac:dyDescent="0.3">
      <c r="A3110" s="1">
        <v>45507.939143518517</v>
      </c>
      <c r="B3110" s="1" t="str">
        <f>TEXT(sensor_data[[#This Row],[Timestamp]], "MMMM")</f>
        <v>August</v>
      </c>
      <c r="C31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10" s="2">
        <f>MONTH(sensor_data[[#This Row],[Timestamp]])</f>
        <v>8</v>
      </c>
      <c r="E3110" s="2">
        <f>DAY(sensor_data[[#This Row],[Timestamp]])</f>
        <v>3</v>
      </c>
      <c r="F3110" t="s">
        <v>214</v>
      </c>
      <c r="H3110">
        <v>87.6</v>
      </c>
      <c r="I3110">
        <v>49.7</v>
      </c>
      <c r="J3110" t="b">
        <v>1</v>
      </c>
      <c r="K3110">
        <v>3.5</v>
      </c>
      <c r="L3110" t="str">
        <f>IF(sensor_data[[#This Row],[HVAC Setting]]&lt;=2, "Low", IF(sensor_data[[#This Row],[HVAC Setting]]=3, "Normal", "High"))</f>
        <v>High</v>
      </c>
      <c r="O3110">
        <f>(sensor_data[[#This Row],[Energy Consumption]]-AVERAGE(sensor_data[Energy Consumption]))/_xlfn.STDEV.P(sensor_data[Energy Consumption])</f>
        <v>-0.24886299575285079</v>
      </c>
      <c r="P3110" t="str">
        <f>IF(ABS(sensor_data[[#This Row],[z_zcore]])&gt;3, "Outlier", "Normal")</f>
        <v>Normal</v>
      </c>
      <c r="Q3110">
        <f>AVERAGEIF(sensor_data[Unit ID], sensor_data[[#This Row],[Unit ID]], sensor_data[EC])</f>
        <v>17.772571428571425</v>
      </c>
      <c r="R3110">
        <f>IF(ISBLANK(sensor_data[[#This Row],[EC]]), sensor_data[[#This Row],[average]], sensor_data[[#This Row],[EC]])</f>
        <v>17.772571428571425</v>
      </c>
      <c r="S3110" t="str">
        <f>IF(sensor_data[[#This Row],[Filled Energy Consumption]]&gt;AVERAGE(sensor_data[Filled Energy Consumption]), "High", "Low")</f>
        <v>Low</v>
      </c>
      <c r="T3110" t="s">
        <v>353</v>
      </c>
      <c r="U3110" t="b">
        <v>1</v>
      </c>
      <c r="V3110">
        <v>11</v>
      </c>
      <c r="W3110">
        <v>0</v>
      </c>
      <c r="X3110" t="s">
        <v>19</v>
      </c>
    </row>
    <row r="3111" spans="1:24" x14ac:dyDescent="0.3">
      <c r="A3111" s="1">
        <v>45468.427106481482</v>
      </c>
      <c r="B3111" s="1" t="str">
        <f>TEXT(sensor_data[[#This Row],[Timestamp]], "MMMM")</f>
        <v>June</v>
      </c>
      <c r="C31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11" s="2">
        <f>MONTH(sensor_data[[#This Row],[Timestamp]])</f>
        <v>6</v>
      </c>
      <c r="E3111" s="2">
        <f>DAY(sensor_data[[#This Row],[Timestamp]])</f>
        <v>25</v>
      </c>
      <c r="F3111" t="s">
        <v>214</v>
      </c>
      <c r="H3111">
        <v>100.8</v>
      </c>
      <c r="I3111">
        <v>48.2</v>
      </c>
      <c r="J3111" t="b">
        <v>0</v>
      </c>
      <c r="K3111">
        <v>3</v>
      </c>
      <c r="L3111" t="str">
        <f>IF(sensor_data[[#This Row],[HVAC Setting]]&lt;=2, "Low", IF(sensor_data[[#This Row],[HVAC Setting]]=3, "Normal", "High"))</f>
        <v>Normal</v>
      </c>
      <c r="O3111">
        <f>(sensor_data[[#This Row],[Energy Consumption]]-AVERAGE(sensor_data[Energy Consumption]))/_xlfn.STDEV.P(sensor_data[Energy Consumption])</f>
        <v>-0.24886299575285079</v>
      </c>
      <c r="P3111" t="str">
        <f>IF(ABS(sensor_data[[#This Row],[z_zcore]])&gt;3, "Outlier", "Normal")</f>
        <v>Normal</v>
      </c>
      <c r="Q3111">
        <f>AVERAGEIF(sensor_data[Unit ID], sensor_data[[#This Row],[Unit ID]], sensor_data[EC])</f>
        <v>17.772571428571425</v>
      </c>
      <c r="R3111">
        <f>IF(ISBLANK(sensor_data[[#This Row],[EC]]), sensor_data[[#This Row],[average]], sensor_data[[#This Row],[EC]])</f>
        <v>17.772571428571425</v>
      </c>
      <c r="S3111" t="str">
        <f>IF(sensor_data[[#This Row],[Filled Energy Consumption]]&gt;AVERAGE(sensor_data[Filled Energy Consumption]), "High", "Low")</f>
        <v>Low</v>
      </c>
      <c r="T3111" t="s">
        <v>353</v>
      </c>
      <c r="U3111" t="b">
        <v>0</v>
      </c>
      <c r="V3111">
        <v>17</v>
      </c>
      <c r="W3111">
        <v>1</v>
      </c>
      <c r="X3111" t="s">
        <v>14</v>
      </c>
    </row>
    <row r="3112" spans="1:24" x14ac:dyDescent="0.3">
      <c r="A3112" s="1">
        <v>45468.723460648151</v>
      </c>
      <c r="B3112" s="1" t="str">
        <f>TEXT(sensor_data[[#This Row],[Timestamp]], "MMMM")</f>
        <v>June</v>
      </c>
      <c r="C31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12" s="2">
        <f>MONTH(sensor_data[[#This Row],[Timestamp]])</f>
        <v>6</v>
      </c>
      <c r="E3112" s="2">
        <f>DAY(sensor_data[[#This Row],[Timestamp]])</f>
        <v>25</v>
      </c>
      <c r="F3112" t="s">
        <v>214</v>
      </c>
      <c r="H3112">
        <v>95</v>
      </c>
      <c r="I3112">
        <v>69.400000000000006</v>
      </c>
      <c r="J3112" t="b">
        <v>1</v>
      </c>
      <c r="K3112">
        <v>5</v>
      </c>
      <c r="L3112" t="str">
        <f>IF(sensor_data[[#This Row],[HVAC Setting]]&lt;=2, "Low", IF(sensor_data[[#This Row],[HVAC Setting]]=3, "Normal", "High"))</f>
        <v>High</v>
      </c>
      <c r="M3112">
        <v>32.659999999999997</v>
      </c>
      <c r="N3112">
        <v>32.659999999999997</v>
      </c>
      <c r="O3112">
        <f>(sensor_data[[#This Row],[Energy Consumption]]-AVERAGE(sensor_data[Energy Consumption]))/_xlfn.STDEV.P(sensor_data[Energy Consumption])</f>
        <v>0.13091787056698664</v>
      </c>
      <c r="P3112" t="str">
        <f>IF(ABS(sensor_data[[#This Row],[z_zcore]])&gt;3, "Outlier", "Normal")</f>
        <v>Normal</v>
      </c>
      <c r="Q3112">
        <f>AVERAGEIF(sensor_data[Unit ID], sensor_data[[#This Row],[Unit ID]], sensor_data[EC])</f>
        <v>17.772571428571425</v>
      </c>
      <c r="R3112">
        <f>IF(ISBLANK(sensor_data[[#This Row],[EC]]), sensor_data[[#This Row],[average]], sensor_data[[#This Row],[EC]])</f>
        <v>32.659999999999997</v>
      </c>
      <c r="S3112" t="str">
        <f>IF(sensor_data[[#This Row],[Filled Energy Consumption]]&gt;AVERAGE(sensor_data[Filled Energy Consumption]), "High", "Low")</f>
        <v>High</v>
      </c>
      <c r="T3112" t="s">
        <v>303</v>
      </c>
      <c r="U3112" t="b">
        <v>1</v>
      </c>
      <c r="V3112">
        <v>3</v>
      </c>
      <c r="W3112">
        <v>1</v>
      </c>
      <c r="X3112" t="s">
        <v>19</v>
      </c>
    </row>
    <row r="3113" spans="1:24" x14ac:dyDescent="0.3">
      <c r="A3113" s="1">
        <v>45309.920787037037</v>
      </c>
      <c r="B3113" s="1" t="str">
        <f>TEXT(sensor_data[[#This Row],[Timestamp]], "MMMM")</f>
        <v>January</v>
      </c>
      <c r="C31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13" s="2">
        <f>MONTH(sensor_data[[#This Row],[Timestamp]])</f>
        <v>1</v>
      </c>
      <c r="E3113" s="2">
        <f>DAY(sensor_data[[#This Row],[Timestamp]])</f>
        <v>18</v>
      </c>
      <c r="F3113" t="s">
        <v>214</v>
      </c>
      <c r="H3113">
        <v>48.6</v>
      </c>
      <c r="I3113">
        <v>27.8</v>
      </c>
      <c r="J3113" t="b">
        <v>0</v>
      </c>
      <c r="K3113">
        <v>3</v>
      </c>
      <c r="L3113" t="str">
        <f>IF(sensor_data[[#This Row],[HVAC Setting]]&lt;=2, "Low", IF(sensor_data[[#This Row],[HVAC Setting]]=3, "Normal", "High"))</f>
        <v>Normal</v>
      </c>
      <c r="M3113">
        <v>17</v>
      </c>
      <c r="N3113">
        <v>17</v>
      </c>
      <c r="O3113">
        <f>(sensor_data[[#This Row],[Energy Consumption]]-AVERAGE(sensor_data[Energy Consumption]))/_xlfn.STDEV.P(sensor_data[Energy Consumption])</f>
        <v>-5.1181589523909048E-2</v>
      </c>
      <c r="P3113" t="str">
        <f>IF(ABS(sensor_data[[#This Row],[z_zcore]])&gt;3, "Outlier", "Normal")</f>
        <v>Normal</v>
      </c>
      <c r="Q3113">
        <f>AVERAGEIF(sensor_data[Unit ID], sensor_data[[#This Row],[Unit ID]], sensor_data[EC])</f>
        <v>17.772571428571425</v>
      </c>
      <c r="R3113">
        <f>IF(ISBLANK(sensor_data[[#This Row],[EC]]), sensor_data[[#This Row],[average]], sensor_data[[#This Row],[EC]])</f>
        <v>17</v>
      </c>
      <c r="S3113" t="str">
        <f>IF(sensor_data[[#This Row],[Filled Energy Consumption]]&gt;AVERAGE(sensor_data[Filled Energy Consumption]), "High", "Low")</f>
        <v>Low</v>
      </c>
      <c r="T3113" t="s">
        <v>355</v>
      </c>
      <c r="U3113" t="b">
        <v>0</v>
      </c>
      <c r="V3113">
        <v>17</v>
      </c>
      <c r="W3113">
        <v>0</v>
      </c>
      <c r="X3113" t="s">
        <v>19</v>
      </c>
    </row>
    <row r="3114" spans="1:24" x14ac:dyDescent="0.3">
      <c r="A3114" s="1">
        <v>45490.666122685187</v>
      </c>
      <c r="B3114" s="1" t="str">
        <f>TEXT(sensor_data[[#This Row],[Timestamp]], "MMMM")</f>
        <v>July</v>
      </c>
      <c r="C31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14" s="2">
        <f>MONTH(sensor_data[[#This Row],[Timestamp]])</f>
        <v>7</v>
      </c>
      <c r="E3114" s="2">
        <f>DAY(sensor_data[[#This Row],[Timestamp]])</f>
        <v>17</v>
      </c>
      <c r="F3114" t="s">
        <v>214</v>
      </c>
      <c r="H3114">
        <v>86.9</v>
      </c>
      <c r="I3114">
        <v>64.900000000000006</v>
      </c>
      <c r="J3114" t="b">
        <v>0</v>
      </c>
      <c r="K3114">
        <v>2</v>
      </c>
      <c r="L3114" t="str">
        <f>IF(sensor_data[[#This Row],[HVAC Setting]]&lt;=2, "Low", IF(sensor_data[[#This Row],[HVAC Setting]]=3, "Normal", "High"))</f>
        <v>Low</v>
      </c>
      <c r="M3114">
        <v>12</v>
      </c>
      <c r="N3114">
        <v>12</v>
      </c>
      <c r="O3114">
        <f>(sensor_data[[#This Row],[Energy Consumption]]-AVERAGE(sensor_data[Energy Consumption]))/_xlfn.STDEV.P(sensor_data[Energy Consumption])</f>
        <v>-0.10932317959124485</v>
      </c>
      <c r="P3114" t="str">
        <f>IF(ABS(sensor_data[[#This Row],[z_zcore]])&gt;3, "Outlier", "Normal")</f>
        <v>Normal</v>
      </c>
      <c r="Q3114">
        <f>AVERAGEIF(sensor_data[Unit ID], sensor_data[[#This Row],[Unit ID]], sensor_data[EC])</f>
        <v>17.772571428571425</v>
      </c>
      <c r="R3114">
        <f>IF(ISBLANK(sensor_data[[#This Row],[EC]]), sensor_data[[#This Row],[average]], sensor_data[[#This Row],[EC]])</f>
        <v>12</v>
      </c>
      <c r="S3114" t="str">
        <f>IF(sensor_data[[#This Row],[Filled Energy Consumption]]&gt;AVERAGE(sensor_data[Filled Energy Consumption]), "High", "Low")</f>
        <v>Low</v>
      </c>
      <c r="T3114" t="s">
        <v>431</v>
      </c>
      <c r="U3114" t="b">
        <v>0</v>
      </c>
      <c r="V3114">
        <v>18</v>
      </c>
      <c r="W3114">
        <v>0</v>
      </c>
      <c r="X3114" t="s">
        <v>19</v>
      </c>
    </row>
    <row r="3115" spans="1:24" x14ac:dyDescent="0.3">
      <c r="A3115" s="1">
        <v>45631.172592592593</v>
      </c>
      <c r="B3115" s="1" t="str">
        <f>TEXT(sensor_data[[#This Row],[Timestamp]], "MMMM")</f>
        <v>December</v>
      </c>
      <c r="C31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15" s="2">
        <f>MONTH(sensor_data[[#This Row],[Timestamp]])</f>
        <v>12</v>
      </c>
      <c r="E3115" s="2">
        <f>DAY(sensor_data[[#This Row],[Timestamp]])</f>
        <v>5</v>
      </c>
      <c r="F3115" t="s">
        <v>214</v>
      </c>
      <c r="H3115">
        <v>37.200000000000003</v>
      </c>
      <c r="I3115">
        <v>33.1</v>
      </c>
      <c r="J3115" t="b">
        <v>0</v>
      </c>
      <c r="K3115">
        <v>2</v>
      </c>
      <c r="L3115" t="str">
        <f>IF(sensor_data[[#This Row],[HVAC Setting]]&lt;=2, "Low", IF(sensor_data[[#This Row],[HVAC Setting]]=3, "Normal", "High"))</f>
        <v>Low</v>
      </c>
      <c r="M3115">
        <v>12</v>
      </c>
      <c r="N3115">
        <v>12</v>
      </c>
      <c r="O3115">
        <f>(sensor_data[[#This Row],[Energy Consumption]]-AVERAGE(sensor_data[Energy Consumption]))/_xlfn.STDEV.P(sensor_data[Energy Consumption])</f>
        <v>-0.10932317959124485</v>
      </c>
      <c r="P3115" t="str">
        <f>IF(ABS(sensor_data[[#This Row],[z_zcore]])&gt;3, "Outlier", "Normal")</f>
        <v>Normal</v>
      </c>
      <c r="Q3115">
        <f>AVERAGEIF(sensor_data[Unit ID], sensor_data[[#This Row],[Unit ID]], sensor_data[EC])</f>
        <v>17.772571428571425</v>
      </c>
      <c r="R3115">
        <f>IF(ISBLANK(sensor_data[[#This Row],[EC]]), sensor_data[[#This Row],[average]], sensor_data[[#This Row],[EC]])</f>
        <v>12</v>
      </c>
      <c r="S3115" t="str">
        <f>IF(sensor_data[[#This Row],[Filled Energy Consumption]]&gt;AVERAGE(sensor_data[Filled Energy Consumption]), "High", "Low")</f>
        <v>Low</v>
      </c>
      <c r="T3115" t="s">
        <v>486</v>
      </c>
      <c r="U3115" t="b">
        <v>0</v>
      </c>
      <c r="V3115">
        <v>9</v>
      </c>
      <c r="W3115">
        <v>0</v>
      </c>
      <c r="X3115" t="s">
        <v>14</v>
      </c>
    </row>
    <row r="3116" spans="1:24" x14ac:dyDescent="0.3">
      <c r="A3116" s="1">
        <v>45525.662118055552</v>
      </c>
      <c r="B3116" s="1" t="str">
        <f>TEXT(sensor_data[[#This Row],[Timestamp]], "MMMM")</f>
        <v>August</v>
      </c>
      <c r="C31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16" s="2">
        <f>MONTH(sensor_data[[#This Row],[Timestamp]])</f>
        <v>8</v>
      </c>
      <c r="E3116" s="2">
        <f>DAY(sensor_data[[#This Row],[Timestamp]])</f>
        <v>21</v>
      </c>
      <c r="F3116" t="s">
        <v>214</v>
      </c>
      <c r="H3116">
        <v>85.2</v>
      </c>
      <c r="I3116">
        <v>69</v>
      </c>
      <c r="J3116" t="b">
        <v>1</v>
      </c>
      <c r="K3116">
        <v>3</v>
      </c>
      <c r="L3116" t="str">
        <f>IF(sensor_data[[#This Row],[HVAC Setting]]&lt;=2, "Low", IF(sensor_data[[#This Row],[HVAC Setting]]=3, "Normal", "High"))</f>
        <v>Normal</v>
      </c>
      <c r="M3116">
        <v>18.329999999999998</v>
      </c>
      <c r="N3116">
        <v>18.329999999999998</v>
      </c>
      <c r="O3116">
        <f>(sensor_data[[#This Row],[Energy Consumption]]-AVERAGE(sensor_data[Energy Consumption]))/_xlfn.STDEV.P(sensor_data[Energy Consumption])</f>
        <v>-3.5715926565997744E-2</v>
      </c>
      <c r="P3116" t="str">
        <f>IF(ABS(sensor_data[[#This Row],[z_zcore]])&gt;3, "Outlier", "Normal")</f>
        <v>Normal</v>
      </c>
      <c r="Q3116">
        <f>AVERAGEIF(sensor_data[Unit ID], sensor_data[[#This Row],[Unit ID]], sensor_data[EC])</f>
        <v>17.772571428571425</v>
      </c>
      <c r="R3116">
        <f>IF(ISBLANK(sensor_data[[#This Row],[EC]]), sensor_data[[#This Row],[average]], sensor_data[[#This Row],[EC]])</f>
        <v>18.329999999999998</v>
      </c>
      <c r="S3116" t="str">
        <f>IF(sensor_data[[#This Row],[Filled Energy Consumption]]&gt;AVERAGE(sensor_data[Filled Energy Consumption]), "High", "Low")</f>
        <v>High</v>
      </c>
      <c r="T3116" t="s">
        <v>279</v>
      </c>
      <c r="U3116" t="b">
        <v>1</v>
      </c>
      <c r="V3116">
        <v>22</v>
      </c>
      <c r="W3116">
        <v>0</v>
      </c>
      <c r="X3116" t="s">
        <v>14</v>
      </c>
    </row>
    <row r="3117" spans="1:24" x14ac:dyDescent="0.3">
      <c r="A3117" s="1">
        <v>45485.207083333335</v>
      </c>
      <c r="B3117" s="1" t="str">
        <f>TEXT(sensor_data[[#This Row],[Timestamp]], "MMMM")</f>
        <v>July</v>
      </c>
      <c r="C31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17" s="2">
        <f>MONTH(sensor_data[[#This Row],[Timestamp]])</f>
        <v>7</v>
      </c>
      <c r="E3117" s="2">
        <f>DAY(sensor_data[[#This Row],[Timestamp]])</f>
        <v>12</v>
      </c>
      <c r="F3117" t="s">
        <v>214</v>
      </c>
      <c r="H3117">
        <v>93.4</v>
      </c>
      <c r="I3117">
        <v>57.6</v>
      </c>
      <c r="J3117" t="b">
        <v>0</v>
      </c>
      <c r="K3117">
        <v>1</v>
      </c>
      <c r="L3117" t="str">
        <f>IF(sensor_data[[#This Row],[HVAC Setting]]&lt;=2, "Low", IF(sensor_data[[#This Row],[HVAC Setting]]=3, "Normal", "High"))</f>
        <v>Low</v>
      </c>
      <c r="M3117">
        <v>7</v>
      </c>
      <c r="N3117">
        <v>7</v>
      </c>
      <c r="O3117">
        <f>(sensor_data[[#This Row],[Energy Consumption]]-AVERAGE(sensor_data[Energy Consumption]))/_xlfn.STDEV.P(sensor_data[Energy Consumption])</f>
        <v>-0.16746476965858065</v>
      </c>
      <c r="P3117" t="str">
        <f>IF(ABS(sensor_data[[#This Row],[z_zcore]])&gt;3, "Outlier", "Normal")</f>
        <v>Normal</v>
      </c>
      <c r="Q3117">
        <f>AVERAGEIF(sensor_data[Unit ID], sensor_data[[#This Row],[Unit ID]], sensor_data[EC])</f>
        <v>17.772571428571425</v>
      </c>
      <c r="R3117">
        <f>IF(ISBLANK(sensor_data[[#This Row],[EC]]), sensor_data[[#This Row],[average]], sensor_data[[#This Row],[EC]])</f>
        <v>7</v>
      </c>
      <c r="S3117" t="str">
        <f>IF(sensor_data[[#This Row],[Filled Energy Consumption]]&gt;AVERAGE(sensor_data[Filled Energy Consumption]), "High", "Low")</f>
        <v>Low</v>
      </c>
      <c r="T3117" t="s">
        <v>165</v>
      </c>
      <c r="U3117" t="b">
        <v>0</v>
      </c>
      <c r="V3117">
        <v>21</v>
      </c>
      <c r="W3117">
        <v>0</v>
      </c>
      <c r="X3117" t="s">
        <v>19</v>
      </c>
    </row>
    <row r="3118" spans="1:24" x14ac:dyDescent="0.3">
      <c r="A3118" s="1">
        <v>45530.72556712963</v>
      </c>
      <c r="B3118" s="1" t="str">
        <f>TEXT(sensor_data[[#This Row],[Timestamp]], "MMMM")</f>
        <v>August</v>
      </c>
      <c r="C31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18" s="2">
        <f>MONTH(sensor_data[[#This Row],[Timestamp]])</f>
        <v>8</v>
      </c>
      <c r="E3118" s="2">
        <f>DAY(sensor_data[[#This Row],[Timestamp]])</f>
        <v>26</v>
      </c>
      <c r="F3118" t="s">
        <v>214</v>
      </c>
      <c r="H3118">
        <v>94.9</v>
      </c>
      <c r="I3118">
        <v>45.2</v>
      </c>
      <c r="J3118" t="b">
        <v>1</v>
      </c>
      <c r="K3118">
        <v>5</v>
      </c>
      <c r="L3118" t="str">
        <f>IF(sensor_data[[#This Row],[HVAC Setting]]&lt;=2, "Low", IF(sensor_data[[#This Row],[HVAC Setting]]=3, "Normal", "High"))</f>
        <v>High</v>
      </c>
      <c r="M3118">
        <v>32.93</v>
      </c>
      <c r="N3118">
        <v>32.93</v>
      </c>
      <c r="O3118">
        <f>(sensor_data[[#This Row],[Energy Consumption]]-AVERAGE(sensor_data[Energy Consumption]))/_xlfn.STDEV.P(sensor_data[Energy Consumption])</f>
        <v>0.1340575164306228</v>
      </c>
      <c r="P3118" t="str">
        <f>IF(ABS(sensor_data[[#This Row],[z_zcore]])&gt;3, "Outlier", "Normal")</f>
        <v>Normal</v>
      </c>
      <c r="Q3118">
        <f>AVERAGEIF(sensor_data[Unit ID], sensor_data[[#This Row],[Unit ID]], sensor_data[EC])</f>
        <v>17.772571428571425</v>
      </c>
      <c r="R3118">
        <f>IF(ISBLANK(sensor_data[[#This Row],[EC]]), sensor_data[[#This Row],[average]], sensor_data[[#This Row],[EC]])</f>
        <v>32.93</v>
      </c>
      <c r="S3118" t="str">
        <f>IF(sensor_data[[#This Row],[Filled Energy Consumption]]&gt;AVERAGE(sensor_data[Filled Energy Consumption]), "High", "Low")</f>
        <v>High</v>
      </c>
      <c r="T3118" t="s">
        <v>252</v>
      </c>
      <c r="U3118" t="b">
        <v>1</v>
      </c>
      <c r="V3118">
        <v>7</v>
      </c>
      <c r="W3118">
        <v>1</v>
      </c>
      <c r="X3118" t="s">
        <v>17</v>
      </c>
    </row>
    <row r="3119" spans="1:24" x14ac:dyDescent="0.3">
      <c r="A3119" s="1">
        <v>45368.861956018518</v>
      </c>
      <c r="B3119" s="1" t="str">
        <f>TEXT(sensor_data[[#This Row],[Timestamp]], "MMMM")</f>
        <v>March</v>
      </c>
      <c r="C31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19" s="2">
        <f>MONTH(sensor_data[[#This Row],[Timestamp]])</f>
        <v>3</v>
      </c>
      <c r="E3119" s="2">
        <f>DAY(sensor_data[[#This Row],[Timestamp]])</f>
        <v>17</v>
      </c>
      <c r="F3119" t="s">
        <v>214</v>
      </c>
      <c r="H3119">
        <v>68</v>
      </c>
      <c r="I3119">
        <v>56.9</v>
      </c>
      <c r="J3119" t="b">
        <v>1</v>
      </c>
      <c r="K3119">
        <v>5</v>
      </c>
      <c r="L3119" t="str">
        <f>IF(sensor_data[[#This Row],[HVAC Setting]]&lt;=2, "Low", IF(sensor_data[[#This Row],[HVAC Setting]]=3, "Normal", "High"))</f>
        <v>High</v>
      </c>
      <c r="M3119">
        <v>31.41</v>
      </c>
      <c r="N3119">
        <v>31.41</v>
      </c>
      <c r="O3119">
        <f>(sensor_data[[#This Row],[Energy Consumption]]-AVERAGE(sensor_data[Energy Consumption]))/_xlfn.STDEV.P(sensor_data[Energy Consumption])</f>
        <v>0.11638247305015273</v>
      </c>
      <c r="P3119" t="str">
        <f>IF(ABS(sensor_data[[#This Row],[z_zcore]])&gt;3, "Outlier", "Normal")</f>
        <v>Normal</v>
      </c>
      <c r="Q3119">
        <f>AVERAGEIF(sensor_data[Unit ID], sensor_data[[#This Row],[Unit ID]], sensor_data[EC])</f>
        <v>17.772571428571425</v>
      </c>
      <c r="R3119">
        <f>IF(ISBLANK(sensor_data[[#This Row],[EC]]), sensor_data[[#This Row],[average]], sensor_data[[#This Row],[EC]])</f>
        <v>31.41</v>
      </c>
      <c r="S3119" t="str">
        <f>IF(sensor_data[[#This Row],[Filled Energy Consumption]]&gt;AVERAGE(sensor_data[Filled Energy Consumption]), "High", "Low")</f>
        <v>High</v>
      </c>
      <c r="T3119" t="s">
        <v>297</v>
      </c>
      <c r="U3119" t="b">
        <v>1</v>
      </c>
      <c r="V3119">
        <v>13</v>
      </c>
      <c r="W3119">
        <v>1</v>
      </c>
      <c r="X3119" t="s">
        <v>14</v>
      </c>
    </row>
    <row r="3120" spans="1:24" x14ac:dyDescent="0.3">
      <c r="A3120" s="1">
        <v>45317.201527777775</v>
      </c>
      <c r="B3120" s="1" t="str">
        <f>TEXT(sensor_data[[#This Row],[Timestamp]], "MMMM")</f>
        <v>January</v>
      </c>
      <c r="C31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20" s="2">
        <f>MONTH(sensor_data[[#This Row],[Timestamp]])</f>
        <v>1</v>
      </c>
      <c r="E3120" s="2">
        <f>DAY(sensor_data[[#This Row],[Timestamp]])</f>
        <v>26</v>
      </c>
      <c r="F3120" t="s">
        <v>214</v>
      </c>
      <c r="H3120">
        <v>48.9</v>
      </c>
      <c r="I3120">
        <v>31.8</v>
      </c>
      <c r="J3120" t="b">
        <v>0</v>
      </c>
      <c r="K3120">
        <v>2</v>
      </c>
      <c r="L3120" t="str">
        <f>IF(sensor_data[[#This Row],[HVAC Setting]]&lt;=2, "Low", IF(sensor_data[[#This Row],[HVAC Setting]]=3, "Normal", "High"))</f>
        <v>Low</v>
      </c>
      <c r="M3120">
        <v>12</v>
      </c>
      <c r="N3120">
        <v>12</v>
      </c>
      <c r="O3120">
        <f>(sensor_data[[#This Row],[Energy Consumption]]-AVERAGE(sensor_data[Energy Consumption]))/_xlfn.STDEV.P(sensor_data[Energy Consumption])</f>
        <v>-0.10932317959124485</v>
      </c>
      <c r="P3120" t="str">
        <f>IF(ABS(sensor_data[[#This Row],[z_zcore]])&gt;3, "Outlier", "Normal")</f>
        <v>Normal</v>
      </c>
      <c r="Q3120">
        <f>AVERAGEIF(sensor_data[Unit ID], sensor_data[[#This Row],[Unit ID]], sensor_data[EC])</f>
        <v>17.772571428571425</v>
      </c>
      <c r="R3120">
        <f>IF(ISBLANK(sensor_data[[#This Row],[EC]]), sensor_data[[#This Row],[average]], sensor_data[[#This Row],[EC]])</f>
        <v>12</v>
      </c>
      <c r="S3120" t="str">
        <f>IF(sensor_data[[#This Row],[Filled Energy Consumption]]&gt;AVERAGE(sensor_data[Filled Energy Consumption]), "High", "Low")</f>
        <v>Low</v>
      </c>
      <c r="T3120" t="s">
        <v>100</v>
      </c>
      <c r="U3120" t="b">
        <v>0</v>
      </c>
      <c r="V3120">
        <v>12</v>
      </c>
      <c r="W3120">
        <v>1</v>
      </c>
      <c r="X3120" t="s">
        <v>14</v>
      </c>
    </row>
    <row r="3121" spans="1:24" x14ac:dyDescent="0.3">
      <c r="A3121" s="1">
        <v>45354.780671296299</v>
      </c>
      <c r="B3121" s="1" t="str">
        <f>TEXT(sensor_data[[#This Row],[Timestamp]], "MMMM")</f>
        <v>March</v>
      </c>
      <c r="C31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21" s="2">
        <f>MONTH(sensor_data[[#This Row],[Timestamp]])</f>
        <v>3</v>
      </c>
      <c r="E3121" s="2">
        <f>DAY(sensor_data[[#This Row],[Timestamp]])</f>
        <v>3</v>
      </c>
      <c r="F3121" t="s">
        <v>214</v>
      </c>
      <c r="H3121">
        <v>75.7</v>
      </c>
      <c r="I3121">
        <v>54.7</v>
      </c>
      <c r="J3121" t="b">
        <v>1</v>
      </c>
      <c r="K3121">
        <v>4.5</v>
      </c>
      <c r="L3121" t="str">
        <f>IF(sensor_data[[#This Row],[HVAC Setting]]&lt;=2, "Low", IF(sensor_data[[#This Row],[HVAC Setting]]=3, "Normal", "High"))</f>
        <v>High</v>
      </c>
      <c r="M3121">
        <v>27.64</v>
      </c>
      <c r="N3121">
        <v>27.64</v>
      </c>
      <c r="O3121">
        <f>(sensor_data[[#This Row],[Energy Consumption]]-AVERAGE(sensor_data[Energy Consumption]))/_xlfn.STDEV.P(sensor_data[Energy Consumption])</f>
        <v>7.2543714139381543E-2</v>
      </c>
      <c r="P3121" t="str">
        <f>IF(ABS(sensor_data[[#This Row],[z_zcore]])&gt;3, "Outlier", "Normal")</f>
        <v>Normal</v>
      </c>
      <c r="Q3121">
        <f>AVERAGEIF(sensor_data[Unit ID], sensor_data[[#This Row],[Unit ID]], sensor_data[EC])</f>
        <v>17.772571428571425</v>
      </c>
      <c r="R3121">
        <f>IF(ISBLANK(sensor_data[[#This Row],[EC]]), sensor_data[[#This Row],[average]], sensor_data[[#This Row],[EC]])</f>
        <v>27.64</v>
      </c>
      <c r="S3121" t="str">
        <f>IF(sensor_data[[#This Row],[Filled Energy Consumption]]&gt;AVERAGE(sensor_data[Filled Energy Consumption]), "High", "Low")</f>
        <v>High</v>
      </c>
      <c r="T3121" t="s">
        <v>428</v>
      </c>
      <c r="U3121" t="b">
        <v>1</v>
      </c>
      <c r="V3121">
        <v>22</v>
      </c>
      <c r="W3121">
        <v>1</v>
      </c>
      <c r="X3121" t="s">
        <v>19</v>
      </c>
    </row>
    <row r="3122" spans="1:24" x14ac:dyDescent="0.3">
      <c r="A3122" s="1">
        <v>45463.674699074072</v>
      </c>
      <c r="B3122" s="1" t="str">
        <f>TEXT(sensor_data[[#This Row],[Timestamp]], "MMMM")</f>
        <v>June</v>
      </c>
      <c r="C31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22" s="2">
        <f>MONTH(sensor_data[[#This Row],[Timestamp]])</f>
        <v>6</v>
      </c>
      <c r="E3122" s="2">
        <f>DAY(sensor_data[[#This Row],[Timestamp]])</f>
        <v>20</v>
      </c>
      <c r="F3122" t="s">
        <v>646</v>
      </c>
      <c r="H3122">
        <v>80.2</v>
      </c>
      <c r="I3122">
        <v>42.3</v>
      </c>
      <c r="J3122" t="b">
        <v>0</v>
      </c>
      <c r="K3122">
        <v>2</v>
      </c>
      <c r="L3122" t="str">
        <f>IF(sensor_data[[#This Row],[HVAC Setting]]&lt;=2, "Low", IF(sensor_data[[#This Row],[HVAC Setting]]=3, "Normal", "High"))</f>
        <v>Low</v>
      </c>
      <c r="M3122">
        <v>10</v>
      </c>
      <c r="N3122">
        <v>10</v>
      </c>
      <c r="O3122">
        <f>(sensor_data[[#This Row],[Energy Consumption]]-AVERAGE(sensor_data[Energy Consumption]))/_xlfn.STDEV.P(sensor_data[Energy Consumption])</f>
        <v>-0.13257981561817916</v>
      </c>
      <c r="P3122" t="str">
        <f>IF(ABS(sensor_data[[#This Row],[z_zcore]])&gt;3, "Outlier", "Normal")</f>
        <v>Normal</v>
      </c>
      <c r="Q3122">
        <f>AVERAGEIF(sensor_data[Unit ID], sensor_data[[#This Row],[Unit ID]], sensor_data[EC])</f>
        <v>16.929999999999996</v>
      </c>
      <c r="R3122">
        <f>IF(ISBLANK(sensor_data[[#This Row],[EC]]), sensor_data[[#This Row],[average]], sensor_data[[#This Row],[EC]])</f>
        <v>10</v>
      </c>
      <c r="S3122" t="str">
        <f>IF(sensor_data[[#This Row],[Filled Energy Consumption]]&gt;AVERAGE(sensor_data[Filled Energy Consumption]), "High", "Low")</f>
        <v>Low</v>
      </c>
      <c r="T3122" t="s">
        <v>452</v>
      </c>
      <c r="U3122" t="b">
        <v>0</v>
      </c>
      <c r="V3122">
        <v>1</v>
      </c>
      <c r="W3122">
        <v>0</v>
      </c>
      <c r="X3122" t="s">
        <v>19</v>
      </c>
    </row>
    <row r="3123" spans="1:24" x14ac:dyDescent="0.3">
      <c r="A3123" s="1">
        <v>45517.981435185182</v>
      </c>
      <c r="B3123" s="1" t="str">
        <f>TEXT(sensor_data[[#This Row],[Timestamp]], "MMMM")</f>
        <v>August</v>
      </c>
      <c r="C31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23" s="2">
        <f>MONTH(sensor_data[[#This Row],[Timestamp]])</f>
        <v>8</v>
      </c>
      <c r="E3123" s="2">
        <f>DAY(sensor_data[[#This Row],[Timestamp]])</f>
        <v>13</v>
      </c>
      <c r="F3123" t="s">
        <v>646</v>
      </c>
      <c r="H3123">
        <v>84.4</v>
      </c>
      <c r="I3123">
        <v>55.8</v>
      </c>
      <c r="J3123" t="b">
        <v>0</v>
      </c>
      <c r="K3123">
        <v>4</v>
      </c>
      <c r="L3123" t="str">
        <f>IF(sensor_data[[#This Row],[HVAC Setting]]&lt;=2, "Low", IF(sensor_data[[#This Row],[HVAC Setting]]=3, "Normal", "High"))</f>
        <v>High</v>
      </c>
      <c r="M3123">
        <v>21</v>
      </c>
      <c r="N3123">
        <v>21</v>
      </c>
      <c r="O3123">
        <f>(sensor_data[[#This Row],[Energy Consumption]]-AVERAGE(sensor_data[Energy Consumption]))/_xlfn.STDEV.P(sensor_data[Energy Consumption])</f>
        <v>-4.6683174700404085E-3</v>
      </c>
      <c r="P3123" t="str">
        <f>IF(ABS(sensor_data[[#This Row],[z_zcore]])&gt;3, "Outlier", "Normal")</f>
        <v>Normal</v>
      </c>
      <c r="Q3123">
        <f>AVERAGEIF(sensor_data[Unit ID], sensor_data[[#This Row],[Unit ID]], sensor_data[EC])</f>
        <v>16.929999999999996</v>
      </c>
      <c r="R3123">
        <f>IF(ISBLANK(sensor_data[[#This Row],[EC]]), sensor_data[[#This Row],[average]], sensor_data[[#This Row],[EC]])</f>
        <v>21</v>
      </c>
      <c r="S3123" t="str">
        <f>IF(sensor_data[[#This Row],[Filled Energy Consumption]]&gt;AVERAGE(sensor_data[Filled Energy Consumption]), "High", "Low")</f>
        <v>High</v>
      </c>
      <c r="T3123" t="s">
        <v>284</v>
      </c>
      <c r="U3123" t="b">
        <v>0</v>
      </c>
      <c r="V3123">
        <v>4</v>
      </c>
      <c r="W3123">
        <v>0</v>
      </c>
      <c r="X3123" t="s">
        <v>17</v>
      </c>
    </row>
    <row r="3124" spans="1:24" x14ac:dyDescent="0.3">
      <c r="A3124" s="1">
        <v>45361.050335648149</v>
      </c>
      <c r="B3124" s="1" t="str">
        <f>TEXT(sensor_data[[#This Row],[Timestamp]], "MMMM")</f>
        <v>March</v>
      </c>
      <c r="C31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24" s="2">
        <f>MONTH(sensor_data[[#This Row],[Timestamp]])</f>
        <v>3</v>
      </c>
      <c r="E3124" s="2">
        <f>DAY(sensor_data[[#This Row],[Timestamp]])</f>
        <v>10</v>
      </c>
      <c r="F3124" t="s">
        <v>646</v>
      </c>
      <c r="H3124">
        <v>72.599999999999994</v>
      </c>
      <c r="I3124">
        <v>40.5</v>
      </c>
      <c r="J3124" t="b">
        <v>1</v>
      </c>
      <c r="K3124">
        <v>1.5</v>
      </c>
      <c r="L3124" t="str">
        <f>IF(sensor_data[[#This Row],[HVAC Setting]]&lt;=2, "Low", IF(sensor_data[[#This Row],[HVAC Setting]]=3, "Normal", "High"))</f>
        <v>Low</v>
      </c>
      <c r="M3124">
        <v>9.6300000000000008</v>
      </c>
      <c r="N3124">
        <v>9.6300000000000008</v>
      </c>
      <c r="O3124">
        <f>(sensor_data[[#This Row],[Energy Consumption]]-AVERAGE(sensor_data[Energy Consumption]))/_xlfn.STDEV.P(sensor_data[Energy Consumption])</f>
        <v>-0.13688229328316201</v>
      </c>
      <c r="P3124" t="str">
        <f>IF(ABS(sensor_data[[#This Row],[z_zcore]])&gt;3, "Outlier", "Normal")</f>
        <v>Normal</v>
      </c>
      <c r="Q3124">
        <f>AVERAGEIF(sensor_data[Unit ID], sensor_data[[#This Row],[Unit ID]], sensor_data[EC])</f>
        <v>16.929999999999996</v>
      </c>
      <c r="R3124">
        <f>IF(ISBLANK(sensor_data[[#This Row],[EC]]), sensor_data[[#This Row],[average]], sensor_data[[#This Row],[EC]])</f>
        <v>9.6300000000000008</v>
      </c>
      <c r="S3124" t="str">
        <f>IF(sensor_data[[#This Row],[Filled Energy Consumption]]&gt;AVERAGE(sensor_data[Filled Energy Consumption]), "High", "Low")</f>
        <v>Low</v>
      </c>
      <c r="T3124" t="s">
        <v>86</v>
      </c>
      <c r="U3124" t="b">
        <v>1</v>
      </c>
      <c r="V3124">
        <v>13</v>
      </c>
      <c r="W3124">
        <v>1</v>
      </c>
      <c r="X3124" t="s">
        <v>17</v>
      </c>
    </row>
    <row r="3125" spans="1:24" x14ac:dyDescent="0.3">
      <c r="A3125" s="1">
        <v>45467.491354166668</v>
      </c>
      <c r="B3125" s="1" t="str">
        <f>TEXT(sensor_data[[#This Row],[Timestamp]], "MMMM")</f>
        <v>June</v>
      </c>
      <c r="C31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25" s="2">
        <f>MONTH(sensor_data[[#This Row],[Timestamp]])</f>
        <v>6</v>
      </c>
      <c r="E3125" s="2">
        <f>DAY(sensor_data[[#This Row],[Timestamp]])</f>
        <v>24</v>
      </c>
      <c r="F3125" t="s">
        <v>646</v>
      </c>
      <c r="H3125">
        <v>85.4</v>
      </c>
      <c r="I3125">
        <v>62</v>
      </c>
      <c r="J3125" t="b">
        <v>0</v>
      </c>
      <c r="K3125">
        <v>2</v>
      </c>
      <c r="L3125" t="str">
        <f>IF(sensor_data[[#This Row],[HVAC Setting]]&lt;=2, "Low", IF(sensor_data[[#This Row],[HVAC Setting]]=3, "Normal", "High"))</f>
        <v>Low</v>
      </c>
      <c r="M3125">
        <v>12</v>
      </c>
      <c r="N3125">
        <v>12</v>
      </c>
      <c r="O3125">
        <f>(sensor_data[[#This Row],[Energy Consumption]]-AVERAGE(sensor_data[Energy Consumption]))/_xlfn.STDEV.P(sensor_data[Energy Consumption])</f>
        <v>-0.10932317959124485</v>
      </c>
      <c r="P3125" t="str">
        <f>IF(ABS(sensor_data[[#This Row],[z_zcore]])&gt;3, "Outlier", "Normal")</f>
        <v>Normal</v>
      </c>
      <c r="Q3125">
        <f>AVERAGEIF(sensor_data[Unit ID], sensor_data[[#This Row],[Unit ID]], sensor_data[EC])</f>
        <v>16.929999999999996</v>
      </c>
      <c r="R3125">
        <f>IF(ISBLANK(sensor_data[[#This Row],[EC]]), sensor_data[[#This Row],[average]], sensor_data[[#This Row],[EC]])</f>
        <v>12</v>
      </c>
      <c r="S3125" t="str">
        <f>IF(sensor_data[[#This Row],[Filled Energy Consumption]]&gt;AVERAGE(sensor_data[Filled Energy Consumption]), "High", "Low")</f>
        <v>Low</v>
      </c>
      <c r="T3125" t="s">
        <v>296</v>
      </c>
      <c r="U3125" t="b">
        <v>0</v>
      </c>
      <c r="V3125">
        <v>22</v>
      </c>
      <c r="W3125">
        <v>0</v>
      </c>
      <c r="X3125" t="s">
        <v>17</v>
      </c>
    </row>
    <row r="3126" spans="1:24" x14ac:dyDescent="0.3">
      <c r="A3126" s="1">
        <v>45501.550868055558</v>
      </c>
      <c r="B3126" s="1" t="str">
        <f>TEXT(sensor_data[[#This Row],[Timestamp]], "MMMM")</f>
        <v>July</v>
      </c>
      <c r="C31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26" s="2">
        <f>MONTH(sensor_data[[#This Row],[Timestamp]])</f>
        <v>7</v>
      </c>
      <c r="E3126" s="2">
        <f>DAY(sensor_data[[#This Row],[Timestamp]])</f>
        <v>28</v>
      </c>
      <c r="F3126" t="s">
        <v>646</v>
      </c>
      <c r="H3126">
        <v>95.6</v>
      </c>
      <c r="I3126">
        <v>58.5</v>
      </c>
      <c r="J3126" t="b">
        <v>0</v>
      </c>
      <c r="K3126">
        <v>3.5</v>
      </c>
      <c r="L3126" t="str">
        <f>IF(sensor_data[[#This Row],[HVAC Setting]]&lt;=2, "Low", IF(sensor_data[[#This Row],[HVAC Setting]]=3, "Normal", "High"))</f>
        <v>High</v>
      </c>
      <c r="M3126">
        <v>20.48</v>
      </c>
      <c r="N3126">
        <v>20.48</v>
      </c>
      <c r="O3126">
        <f>(sensor_data[[#This Row],[Energy Consumption]]-AVERAGE(sensor_data[Energy Consumption]))/_xlfn.STDEV.P(sensor_data[Energy Consumption])</f>
        <v>-1.0715042837043326E-2</v>
      </c>
      <c r="P3126" t="str">
        <f>IF(ABS(sensor_data[[#This Row],[z_zcore]])&gt;3, "Outlier", "Normal")</f>
        <v>Normal</v>
      </c>
      <c r="Q3126">
        <f>AVERAGEIF(sensor_data[Unit ID], sensor_data[[#This Row],[Unit ID]], sensor_data[EC])</f>
        <v>16.929999999999996</v>
      </c>
      <c r="R3126">
        <f>IF(ISBLANK(sensor_data[[#This Row],[EC]]), sensor_data[[#This Row],[average]], sensor_data[[#This Row],[EC]])</f>
        <v>20.48</v>
      </c>
      <c r="S3126" t="str">
        <f>IF(sensor_data[[#This Row],[Filled Energy Consumption]]&gt;AVERAGE(sensor_data[Filled Energy Consumption]), "High", "Low")</f>
        <v>High</v>
      </c>
      <c r="T3126" t="s">
        <v>334</v>
      </c>
      <c r="U3126" t="b">
        <v>0</v>
      </c>
      <c r="V3126">
        <v>13</v>
      </c>
      <c r="W3126">
        <v>0</v>
      </c>
      <c r="X3126" t="s">
        <v>14</v>
      </c>
    </row>
    <row r="3127" spans="1:24" x14ac:dyDescent="0.3">
      <c r="A3127" s="1">
        <v>45605.48060185185</v>
      </c>
      <c r="B3127" s="1" t="str">
        <f>TEXT(sensor_data[[#This Row],[Timestamp]], "MMMM")</f>
        <v>November</v>
      </c>
      <c r="C31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27" s="2">
        <f>MONTH(sensor_data[[#This Row],[Timestamp]])</f>
        <v>11</v>
      </c>
      <c r="E3127" s="2">
        <f>DAY(sensor_data[[#This Row],[Timestamp]])</f>
        <v>9</v>
      </c>
      <c r="F3127" t="s">
        <v>646</v>
      </c>
      <c r="H3127">
        <v>68.400000000000006</v>
      </c>
      <c r="I3127">
        <v>51.8</v>
      </c>
      <c r="J3127" t="b">
        <v>1</v>
      </c>
      <c r="K3127">
        <v>4.5</v>
      </c>
      <c r="L3127" t="str">
        <f>IF(sensor_data[[#This Row],[HVAC Setting]]&lt;=2, "Low", IF(sensor_data[[#This Row],[HVAC Setting]]=3, "Normal", "High"))</f>
        <v>High</v>
      </c>
      <c r="M3127">
        <v>26.37</v>
      </c>
      <c r="N3127">
        <v>26.37</v>
      </c>
      <c r="O3127">
        <f>(sensor_data[[#This Row],[Energy Consumption]]-AVERAGE(sensor_data[Energy Consumption]))/_xlfn.STDEV.P(sensor_data[Energy Consumption])</f>
        <v>5.7775750262278255E-2</v>
      </c>
      <c r="P3127" t="str">
        <f>IF(ABS(sensor_data[[#This Row],[z_zcore]])&gt;3, "Outlier", "Normal")</f>
        <v>Normal</v>
      </c>
      <c r="Q3127">
        <f>AVERAGEIF(sensor_data[Unit ID], sensor_data[[#This Row],[Unit ID]], sensor_data[EC])</f>
        <v>16.929999999999996</v>
      </c>
      <c r="R3127">
        <f>IF(ISBLANK(sensor_data[[#This Row],[EC]]), sensor_data[[#This Row],[average]], sensor_data[[#This Row],[EC]])</f>
        <v>26.37</v>
      </c>
      <c r="S3127" t="str">
        <f>IF(sensor_data[[#This Row],[Filled Energy Consumption]]&gt;AVERAGE(sensor_data[Filled Energy Consumption]), "High", "Low")</f>
        <v>High</v>
      </c>
      <c r="T3127" t="s">
        <v>571</v>
      </c>
      <c r="U3127" t="b">
        <v>1</v>
      </c>
      <c r="V3127">
        <v>24</v>
      </c>
      <c r="W3127">
        <v>1</v>
      </c>
      <c r="X3127" t="s">
        <v>17</v>
      </c>
    </row>
    <row r="3128" spans="1:24" x14ac:dyDescent="0.3">
      <c r="A3128" s="1">
        <v>45406.964583333334</v>
      </c>
      <c r="B3128" s="1" t="str">
        <f>TEXT(sensor_data[[#This Row],[Timestamp]], "MMMM")</f>
        <v>April</v>
      </c>
      <c r="C31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28" s="2">
        <f>MONTH(sensor_data[[#This Row],[Timestamp]])</f>
        <v>4</v>
      </c>
      <c r="E3128" s="2">
        <f>DAY(sensor_data[[#This Row],[Timestamp]])</f>
        <v>24</v>
      </c>
      <c r="F3128" t="s">
        <v>646</v>
      </c>
      <c r="H3128">
        <v>65.400000000000006</v>
      </c>
      <c r="I3128">
        <v>43.3</v>
      </c>
      <c r="J3128" t="b">
        <v>0</v>
      </c>
      <c r="K3128">
        <v>2</v>
      </c>
      <c r="L3128" t="str">
        <f>IF(sensor_data[[#This Row],[HVAC Setting]]&lt;=2, "Low", IF(sensor_data[[#This Row],[HVAC Setting]]=3, "Normal", "High"))</f>
        <v>Low</v>
      </c>
      <c r="M3128">
        <v>10</v>
      </c>
      <c r="N3128">
        <v>10</v>
      </c>
      <c r="O3128">
        <f>(sensor_data[[#This Row],[Energy Consumption]]-AVERAGE(sensor_data[Energy Consumption]))/_xlfn.STDEV.P(sensor_data[Energy Consumption])</f>
        <v>-0.13257981561817916</v>
      </c>
      <c r="P3128" t="str">
        <f>IF(ABS(sensor_data[[#This Row],[z_zcore]])&gt;3, "Outlier", "Normal")</f>
        <v>Normal</v>
      </c>
      <c r="Q3128">
        <f>AVERAGEIF(sensor_data[Unit ID], sensor_data[[#This Row],[Unit ID]], sensor_data[EC])</f>
        <v>16.929999999999996</v>
      </c>
      <c r="R3128">
        <f>IF(ISBLANK(sensor_data[[#This Row],[EC]]), sensor_data[[#This Row],[average]], sensor_data[[#This Row],[EC]])</f>
        <v>10</v>
      </c>
      <c r="S3128" t="str">
        <f>IF(sensor_data[[#This Row],[Filled Energy Consumption]]&gt;AVERAGE(sensor_data[Filled Energy Consumption]), "High", "Low")</f>
        <v>Low</v>
      </c>
      <c r="T3128" t="s">
        <v>25</v>
      </c>
      <c r="U3128" t="b">
        <v>0</v>
      </c>
      <c r="V3128">
        <v>9</v>
      </c>
      <c r="W3128">
        <v>1</v>
      </c>
      <c r="X3128" t="s">
        <v>14</v>
      </c>
    </row>
    <row r="3129" spans="1:24" x14ac:dyDescent="0.3">
      <c r="A3129" s="1">
        <v>45357.11959490741</v>
      </c>
      <c r="B3129" s="1" t="str">
        <f>TEXT(sensor_data[[#This Row],[Timestamp]], "MMMM")</f>
        <v>March</v>
      </c>
      <c r="C31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29" s="2">
        <f>MONTH(sensor_data[[#This Row],[Timestamp]])</f>
        <v>3</v>
      </c>
      <c r="E3129" s="2">
        <f>DAY(sensor_data[[#This Row],[Timestamp]])</f>
        <v>6</v>
      </c>
      <c r="F3129" t="s">
        <v>646</v>
      </c>
      <c r="H3129">
        <v>64</v>
      </c>
      <c r="I3129">
        <v>54.9</v>
      </c>
      <c r="J3129" t="b">
        <v>0</v>
      </c>
      <c r="K3129">
        <v>0</v>
      </c>
      <c r="L3129" t="str">
        <f>IF(sensor_data[[#This Row],[HVAC Setting]]&lt;=2, "Low", IF(sensor_data[[#This Row],[HVAC Setting]]=3, "Normal", "High"))</f>
        <v>Low</v>
      </c>
      <c r="M3129">
        <v>1</v>
      </c>
      <c r="N3129">
        <v>1</v>
      </c>
      <c r="O3129">
        <f>(sensor_data[[#This Row],[Energy Consumption]]-AVERAGE(sensor_data[Energy Consumption]))/_xlfn.STDEV.P(sensor_data[Energy Consumption])</f>
        <v>-0.23723467773938361</v>
      </c>
      <c r="P3129" t="str">
        <f>IF(ABS(sensor_data[[#This Row],[z_zcore]])&gt;3, "Outlier", "Normal")</f>
        <v>Normal</v>
      </c>
      <c r="Q3129">
        <f>AVERAGEIF(sensor_data[Unit ID], sensor_data[[#This Row],[Unit ID]], sensor_data[EC])</f>
        <v>16.929999999999996</v>
      </c>
      <c r="R3129">
        <f>IF(ISBLANK(sensor_data[[#This Row],[EC]]), sensor_data[[#This Row],[average]], sensor_data[[#This Row],[EC]])</f>
        <v>1</v>
      </c>
      <c r="S3129" t="str">
        <f>IF(sensor_data[[#This Row],[Filled Energy Consumption]]&gt;AVERAGE(sensor_data[Filled Energy Consumption]), "High", "Low")</f>
        <v>Low</v>
      </c>
      <c r="T3129" t="s">
        <v>409</v>
      </c>
      <c r="U3129" t="b">
        <v>0</v>
      </c>
      <c r="V3129">
        <v>14</v>
      </c>
      <c r="W3129">
        <v>0</v>
      </c>
      <c r="X3129" t="s">
        <v>19</v>
      </c>
    </row>
    <row r="3130" spans="1:24" x14ac:dyDescent="0.3">
      <c r="A3130" s="1">
        <v>45418.009884259256</v>
      </c>
      <c r="B3130" s="1" t="str">
        <f>TEXT(sensor_data[[#This Row],[Timestamp]], "MMMM")</f>
        <v>May</v>
      </c>
      <c r="C31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30" s="2">
        <f>MONTH(sensor_data[[#This Row],[Timestamp]])</f>
        <v>5</v>
      </c>
      <c r="E3130" s="2">
        <f>DAY(sensor_data[[#This Row],[Timestamp]])</f>
        <v>6</v>
      </c>
      <c r="F3130" t="s">
        <v>646</v>
      </c>
      <c r="H3130">
        <v>75.5</v>
      </c>
      <c r="I3130">
        <v>56.7</v>
      </c>
      <c r="J3130" t="b">
        <v>0</v>
      </c>
      <c r="K3130">
        <v>2</v>
      </c>
      <c r="L3130" t="str">
        <f>IF(sensor_data[[#This Row],[HVAC Setting]]&lt;=2, "Low", IF(sensor_data[[#This Row],[HVAC Setting]]=3, "Normal", "High"))</f>
        <v>Low</v>
      </c>
      <c r="O3130">
        <f>(sensor_data[[#This Row],[Energy Consumption]]-AVERAGE(sensor_data[Energy Consumption]))/_xlfn.STDEV.P(sensor_data[Energy Consumption])</f>
        <v>-0.24886299575285079</v>
      </c>
      <c r="P3130" t="str">
        <f>IF(ABS(sensor_data[[#This Row],[z_zcore]])&gt;3, "Outlier", "Normal")</f>
        <v>Normal</v>
      </c>
      <c r="Q3130">
        <f>AVERAGEIF(sensor_data[Unit ID], sensor_data[[#This Row],[Unit ID]], sensor_data[EC])</f>
        <v>16.929999999999996</v>
      </c>
      <c r="R3130">
        <f>IF(ISBLANK(sensor_data[[#This Row],[EC]]), sensor_data[[#This Row],[average]], sensor_data[[#This Row],[EC]])</f>
        <v>16.929999999999996</v>
      </c>
      <c r="S3130" t="str">
        <f>IF(sensor_data[[#This Row],[Filled Energy Consumption]]&gt;AVERAGE(sensor_data[Filled Energy Consumption]), "High", "Low")</f>
        <v>Low</v>
      </c>
      <c r="T3130" t="s">
        <v>95</v>
      </c>
      <c r="U3130" t="b">
        <v>0</v>
      </c>
      <c r="V3130">
        <v>4</v>
      </c>
      <c r="W3130">
        <v>0</v>
      </c>
      <c r="X3130" t="s">
        <v>19</v>
      </c>
    </row>
    <row r="3131" spans="1:24" x14ac:dyDescent="0.3">
      <c r="A3131" s="1">
        <v>45620.602094907408</v>
      </c>
      <c r="B3131" s="1" t="str">
        <f>TEXT(sensor_data[[#This Row],[Timestamp]], "MMMM")</f>
        <v>November</v>
      </c>
      <c r="C31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31" s="2">
        <f>MONTH(sensor_data[[#This Row],[Timestamp]])</f>
        <v>11</v>
      </c>
      <c r="E3131" s="2">
        <f>DAY(sensor_data[[#This Row],[Timestamp]])</f>
        <v>24</v>
      </c>
      <c r="F3131" t="s">
        <v>646</v>
      </c>
      <c r="H3131">
        <v>65.599999999999994</v>
      </c>
      <c r="I3131">
        <v>51.4</v>
      </c>
      <c r="J3131" t="b">
        <v>1</v>
      </c>
      <c r="K3131">
        <v>2.5</v>
      </c>
      <c r="L3131" t="str">
        <f>IF(sensor_data[[#This Row],[HVAC Setting]]&lt;=2, "Low", IF(sensor_data[[#This Row],[HVAC Setting]]=3, "Normal", "High"))</f>
        <v>High</v>
      </c>
      <c r="M3131">
        <v>16.96</v>
      </c>
      <c r="N3131">
        <v>16.96</v>
      </c>
      <c r="O3131">
        <f>(sensor_data[[#This Row],[Energy Consumption]]-AVERAGE(sensor_data[Energy Consumption]))/_xlfn.STDEV.P(sensor_data[Energy Consumption])</f>
        <v>-5.1646722244447725E-2</v>
      </c>
      <c r="P3131" t="str">
        <f>IF(ABS(sensor_data[[#This Row],[z_zcore]])&gt;3, "Outlier", "Normal")</f>
        <v>Normal</v>
      </c>
      <c r="Q3131">
        <f>AVERAGEIF(sensor_data[Unit ID], sensor_data[[#This Row],[Unit ID]], sensor_data[EC])</f>
        <v>16.929999999999996</v>
      </c>
      <c r="R3131">
        <f>IF(ISBLANK(sensor_data[[#This Row],[EC]]), sensor_data[[#This Row],[average]], sensor_data[[#This Row],[EC]])</f>
        <v>16.96</v>
      </c>
      <c r="S3131" t="str">
        <f>IF(sensor_data[[#This Row],[Filled Energy Consumption]]&gt;AVERAGE(sensor_data[Filled Energy Consumption]), "High", "Low")</f>
        <v>Low</v>
      </c>
      <c r="T3131" t="s">
        <v>356</v>
      </c>
      <c r="U3131" t="b">
        <v>1</v>
      </c>
      <c r="V3131">
        <v>17</v>
      </c>
      <c r="W3131">
        <v>1</v>
      </c>
      <c r="X3131" t="s">
        <v>19</v>
      </c>
    </row>
    <row r="3132" spans="1:24" x14ac:dyDescent="0.3">
      <c r="A3132" s="1">
        <v>45418.873449074075</v>
      </c>
      <c r="B3132" s="1" t="str">
        <f>TEXT(sensor_data[[#This Row],[Timestamp]], "MMMM")</f>
        <v>May</v>
      </c>
      <c r="C31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32" s="2">
        <f>MONTH(sensor_data[[#This Row],[Timestamp]])</f>
        <v>5</v>
      </c>
      <c r="E3132" s="2">
        <f>DAY(sensor_data[[#This Row],[Timestamp]])</f>
        <v>6</v>
      </c>
      <c r="F3132" t="s">
        <v>646</v>
      </c>
      <c r="H3132">
        <v>67.5</v>
      </c>
      <c r="I3132">
        <v>46.3</v>
      </c>
      <c r="J3132" t="b">
        <v>0</v>
      </c>
      <c r="K3132">
        <v>4</v>
      </c>
      <c r="L3132" t="str">
        <f>IF(sensor_data[[#This Row],[HVAC Setting]]&lt;=2, "Low", IF(sensor_data[[#This Row],[HVAC Setting]]=3, "Normal", "High"))</f>
        <v>High</v>
      </c>
      <c r="M3132">
        <v>22</v>
      </c>
      <c r="N3132">
        <v>22</v>
      </c>
      <c r="O3132">
        <f>(sensor_data[[#This Row],[Energy Consumption]]-AVERAGE(sensor_data[Energy Consumption]))/_xlfn.STDEV.P(sensor_data[Energy Consumption])</f>
        <v>6.9600005434267524E-3</v>
      </c>
      <c r="P3132" t="str">
        <f>IF(ABS(sensor_data[[#This Row],[z_zcore]])&gt;3, "Outlier", "Normal")</f>
        <v>Normal</v>
      </c>
      <c r="Q3132">
        <f>AVERAGEIF(sensor_data[Unit ID], sensor_data[[#This Row],[Unit ID]], sensor_data[EC])</f>
        <v>16.929999999999996</v>
      </c>
      <c r="R3132">
        <f>IF(ISBLANK(sensor_data[[#This Row],[EC]]), sensor_data[[#This Row],[average]], sensor_data[[#This Row],[EC]])</f>
        <v>22</v>
      </c>
      <c r="S3132" t="str">
        <f>IF(sensor_data[[#This Row],[Filled Energy Consumption]]&gt;AVERAGE(sensor_data[Filled Energy Consumption]), "High", "Low")</f>
        <v>High</v>
      </c>
      <c r="T3132" t="s">
        <v>385</v>
      </c>
      <c r="U3132" t="b">
        <v>0</v>
      </c>
      <c r="V3132">
        <v>9</v>
      </c>
      <c r="W3132">
        <v>0</v>
      </c>
      <c r="X3132" t="s">
        <v>19</v>
      </c>
    </row>
    <row r="3133" spans="1:24" x14ac:dyDescent="0.3">
      <c r="A3133" s="1">
        <v>45452.10696759259</v>
      </c>
      <c r="B3133" s="1" t="str">
        <f>TEXT(sensor_data[[#This Row],[Timestamp]], "MMMM")</f>
        <v>June</v>
      </c>
      <c r="C31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33" s="2">
        <f>MONTH(sensor_data[[#This Row],[Timestamp]])</f>
        <v>6</v>
      </c>
      <c r="E3133" s="2">
        <f>DAY(sensor_data[[#This Row],[Timestamp]])</f>
        <v>9</v>
      </c>
      <c r="F3133" t="s">
        <v>646</v>
      </c>
      <c r="H3133">
        <v>89.2</v>
      </c>
      <c r="I3133">
        <v>54</v>
      </c>
      <c r="J3133" t="b">
        <v>0</v>
      </c>
      <c r="K3133">
        <v>2.5</v>
      </c>
      <c r="L3133" t="str">
        <f>IF(sensor_data[[#This Row],[HVAC Setting]]&lt;=2, "Low", IF(sensor_data[[#This Row],[HVAC Setting]]=3, "Normal", "High"))</f>
        <v>High</v>
      </c>
      <c r="M3133">
        <v>15.23</v>
      </c>
      <c r="N3133">
        <v>15.23</v>
      </c>
      <c r="O3133">
        <f>(sensor_data[[#This Row],[Energy Consumption]]-AVERAGE(sensor_data[Energy Consumption]))/_xlfn.STDEV.P(sensor_data[Energy Consumption])</f>
        <v>-7.1763712407745914E-2</v>
      </c>
      <c r="P3133" t="str">
        <f>IF(ABS(sensor_data[[#This Row],[z_zcore]])&gt;3, "Outlier", "Normal")</f>
        <v>Normal</v>
      </c>
      <c r="Q3133">
        <f>AVERAGEIF(sensor_data[Unit ID], sensor_data[[#This Row],[Unit ID]], sensor_data[EC])</f>
        <v>16.929999999999996</v>
      </c>
      <c r="R3133">
        <f>IF(ISBLANK(sensor_data[[#This Row],[EC]]), sensor_data[[#This Row],[average]], sensor_data[[#This Row],[EC]])</f>
        <v>15.23</v>
      </c>
      <c r="S3133" t="str">
        <f>IF(sensor_data[[#This Row],[Filled Energy Consumption]]&gt;AVERAGE(sensor_data[Filled Energy Consumption]), "High", "Low")</f>
        <v>Low</v>
      </c>
      <c r="T3133" t="s">
        <v>345</v>
      </c>
      <c r="U3133" t="b">
        <v>0</v>
      </c>
      <c r="V3133">
        <v>10</v>
      </c>
      <c r="W3133">
        <v>1</v>
      </c>
      <c r="X3133" t="s">
        <v>17</v>
      </c>
    </row>
    <row r="3134" spans="1:24" x14ac:dyDescent="0.3">
      <c r="A3134" s="1">
        <v>45358.363923611112</v>
      </c>
      <c r="B3134" s="1" t="str">
        <f>TEXT(sensor_data[[#This Row],[Timestamp]], "MMMM")</f>
        <v>March</v>
      </c>
      <c r="C31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34" s="2">
        <f>MONTH(sensor_data[[#This Row],[Timestamp]])</f>
        <v>3</v>
      </c>
      <c r="E3134" s="2">
        <f>DAY(sensor_data[[#This Row],[Timestamp]])</f>
        <v>7</v>
      </c>
      <c r="F3134" t="s">
        <v>646</v>
      </c>
      <c r="H3134">
        <v>67.599999999999994</v>
      </c>
      <c r="I3134">
        <v>57.7</v>
      </c>
      <c r="J3134" t="b">
        <v>1</v>
      </c>
      <c r="K3134">
        <v>4</v>
      </c>
      <c r="L3134" t="str">
        <f>IF(sensor_data[[#This Row],[HVAC Setting]]&lt;=2, "Low", IF(sensor_data[[#This Row],[HVAC Setting]]=3, "Normal", "High"))</f>
        <v>High</v>
      </c>
      <c r="M3134">
        <v>22.67</v>
      </c>
      <c r="N3134">
        <v>22.67</v>
      </c>
      <c r="O3134">
        <f>(sensor_data[[#This Row],[Energy Consumption]]-AVERAGE(sensor_data[Energy Consumption]))/_xlfn.STDEV.P(sensor_data[Energy Consumption])</f>
        <v>1.475097361244977E-2</v>
      </c>
      <c r="P3134" t="str">
        <f>IF(ABS(sensor_data[[#This Row],[z_zcore]])&gt;3, "Outlier", "Normal")</f>
        <v>Normal</v>
      </c>
      <c r="Q3134">
        <f>AVERAGEIF(sensor_data[Unit ID], sensor_data[[#This Row],[Unit ID]], sensor_data[EC])</f>
        <v>16.929999999999996</v>
      </c>
      <c r="R3134">
        <f>IF(ISBLANK(sensor_data[[#This Row],[EC]]), sensor_data[[#This Row],[average]], sensor_data[[#This Row],[EC]])</f>
        <v>22.67</v>
      </c>
      <c r="S3134" t="str">
        <f>IF(sensor_data[[#This Row],[Filled Energy Consumption]]&gt;AVERAGE(sensor_data[Filled Energy Consumption]), "High", "Low")</f>
        <v>High</v>
      </c>
      <c r="T3134" t="s">
        <v>30</v>
      </c>
      <c r="U3134" t="b">
        <v>1</v>
      </c>
      <c r="V3134">
        <v>18</v>
      </c>
      <c r="W3134">
        <v>1</v>
      </c>
      <c r="X3134" t="s">
        <v>14</v>
      </c>
    </row>
    <row r="3135" spans="1:24" x14ac:dyDescent="0.3">
      <c r="A3135" s="1">
        <v>45529.496863425928</v>
      </c>
      <c r="B3135" s="1" t="str">
        <f>TEXT(sensor_data[[#This Row],[Timestamp]], "MMMM")</f>
        <v>August</v>
      </c>
      <c r="C31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35" s="2">
        <f>MONTH(sensor_data[[#This Row],[Timestamp]])</f>
        <v>8</v>
      </c>
      <c r="E3135" s="2">
        <f>DAY(sensor_data[[#This Row],[Timestamp]])</f>
        <v>25</v>
      </c>
      <c r="F3135" t="s">
        <v>646</v>
      </c>
      <c r="H3135">
        <v>87.5</v>
      </c>
      <c r="I3135">
        <v>64.099999999999994</v>
      </c>
      <c r="J3135" t="b">
        <v>0</v>
      </c>
      <c r="K3135">
        <v>2.5</v>
      </c>
      <c r="L3135" t="str">
        <f>IF(sensor_data[[#This Row],[HVAC Setting]]&lt;=2, "Low", IF(sensor_data[[#This Row],[HVAC Setting]]=3, "Normal", "High"))</f>
        <v>High</v>
      </c>
      <c r="M3135">
        <v>15.23</v>
      </c>
      <c r="N3135">
        <v>15.23</v>
      </c>
      <c r="O3135">
        <f>(sensor_data[[#This Row],[Energy Consumption]]-AVERAGE(sensor_data[Energy Consumption]))/_xlfn.STDEV.P(sensor_data[Energy Consumption])</f>
        <v>-7.1763712407745914E-2</v>
      </c>
      <c r="P3135" t="str">
        <f>IF(ABS(sensor_data[[#This Row],[z_zcore]])&gt;3, "Outlier", "Normal")</f>
        <v>Normal</v>
      </c>
      <c r="Q3135">
        <f>AVERAGEIF(sensor_data[Unit ID], sensor_data[[#This Row],[Unit ID]], sensor_data[EC])</f>
        <v>16.929999999999996</v>
      </c>
      <c r="R3135">
        <f>IF(ISBLANK(sensor_data[[#This Row],[EC]]), sensor_data[[#This Row],[average]], sensor_data[[#This Row],[EC]])</f>
        <v>15.23</v>
      </c>
      <c r="S3135" t="str">
        <f>IF(sensor_data[[#This Row],[Filled Energy Consumption]]&gt;AVERAGE(sensor_data[Filled Energy Consumption]), "High", "Low")</f>
        <v>Low</v>
      </c>
      <c r="T3135" t="s">
        <v>99</v>
      </c>
      <c r="U3135" t="b">
        <v>0</v>
      </c>
      <c r="V3135">
        <v>4</v>
      </c>
      <c r="W3135">
        <v>0</v>
      </c>
      <c r="X3135" t="s">
        <v>19</v>
      </c>
    </row>
    <row r="3136" spans="1:24" x14ac:dyDescent="0.3">
      <c r="A3136" s="1">
        <v>45584.881678240738</v>
      </c>
      <c r="B3136" s="1" t="str">
        <f>TEXT(sensor_data[[#This Row],[Timestamp]], "MMMM")</f>
        <v>October</v>
      </c>
      <c r="C31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36" s="2">
        <f>MONTH(sensor_data[[#This Row],[Timestamp]])</f>
        <v>10</v>
      </c>
      <c r="E3136" s="2">
        <f>DAY(sensor_data[[#This Row],[Timestamp]])</f>
        <v>19</v>
      </c>
      <c r="F3136" t="s">
        <v>646</v>
      </c>
      <c r="H3136">
        <v>77.400000000000006</v>
      </c>
      <c r="I3136">
        <v>30</v>
      </c>
      <c r="J3136" t="b">
        <v>1</v>
      </c>
      <c r="K3136">
        <v>4.5</v>
      </c>
      <c r="L3136" t="str">
        <f>IF(sensor_data[[#This Row],[HVAC Setting]]&lt;=2, "Low", IF(sensor_data[[#This Row],[HVAC Setting]]=3, "Normal", "High"))</f>
        <v>High</v>
      </c>
      <c r="M3136">
        <v>24.86</v>
      </c>
      <c r="N3136">
        <v>24.86</v>
      </c>
      <c r="O3136">
        <f>(sensor_data[[#This Row],[Energy Consumption]]-AVERAGE(sensor_data[Energy Consumption]))/_xlfn.STDEV.P(sensor_data[Energy Consumption])</f>
        <v>4.0216990061942827E-2</v>
      </c>
      <c r="P3136" t="str">
        <f>IF(ABS(sensor_data[[#This Row],[z_zcore]])&gt;3, "Outlier", "Normal")</f>
        <v>Normal</v>
      </c>
      <c r="Q3136">
        <f>AVERAGEIF(sensor_data[Unit ID], sensor_data[[#This Row],[Unit ID]], sensor_data[EC])</f>
        <v>16.929999999999996</v>
      </c>
      <c r="R3136">
        <f>IF(ISBLANK(sensor_data[[#This Row],[EC]]), sensor_data[[#This Row],[average]], sensor_data[[#This Row],[EC]])</f>
        <v>24.86</v>
      </c>
      <c r="S3136" t="str">
        <f>IF(sensor_data[[#This Row],[Filled Energy Consumption]]&gt;AVERAGE(sensor_data[Filled Energy Consumption]), "High", "Low")</f>
        <v>High</v>
      </c>
      <c r="T3136" t="s">
        <v>411</v>
      </c>
      <c r="U3136" t="b">
        <v>1</v>
      </c>
      <c r="V3136">
        <v>13</v>
      </c>
      <c r="W3136">
        <v>1</v>
      </c>
      <c r="X3136" t="s">
        <v>14</v>
      </c>
    </row>
    <row r="3137" spans="1:24" x14ac:dyDescent="0.3">
      <c r="A3137" s="1">
        <v>45495.117928240739</v>
      </c>
      <c r="B3137" s="1" t="str">
        <f>TEXT(sensor_data[[#This Row],[Timestamp]], "MMMM")</f>
        <v>July</v>
      </c>
      <c r="C31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37" s="2">
        <f>MONTH(sensor_data[[#This Row],[Timestamp]])</f>
        <v>7</v>
      </c>
      <c r="E3137" s="2">
        <f>DAY(sensor_data[[#This Row],[Timestamp]])</f>
        <v>22</v>
      </c>
      <c r="F3137" t="s">
        <v>646</v>
      </c>
      <c r="H3137">
        <v>78.2</v>
      </c>
      <c r="I3137">
        <v>53.7</v>
      </c>
      <c r="J3137" t="b">
        <v>0</v>
      </c>
      <c r="K3137">
        <v>1</v>
      </c>
      <c r="L3137" t="str">
        <f>IF(sensor_data[[#This Row],[HVAC Setting]]&lt;=2, "Low", IF(sensor_data[[#This Row],[HVAC Setting]]=3, "Normal", "High"))</f>
        <v>Low</v>
      </c>
      <c r="M3137">
        <v>5</v>
      </c>
      <c r="N3137">
        <v>5</v>
      </c>
      <c r="O3137">
        <f>(sensor_data[[#This Row],[Energy Consumption]]-AVERAGE(sensor_data[Energy Consumption]))/_xlfn.STDEV.P(sensor_data[Energy Consumption])</f>
        <v>-0.19072140568551499</v>
      </c>
      <c r="P3137" t="str">
        <f>IF(ABS(sensor_data[[#This Row],[z_zcore]])&gt;3, "Outlier", "Normal")</f>
        <v>Normal</v>
      </c>
      <c r="Q3137">
        <f>AVERAGEIF(sensor_data[Unit ID], sensor_data[[#This Row],[Unit ID]], sensor_data[EC])</f>
        <v>16.929999999999996</v>
      </c>
      <c r="R3137">
        <f>IF(ISBLANK(sensor_data[[#This Row],[EC]]), sensor_data[[#This Row],[average]], sensor_data[[#This Row],[EC]])</f>
        <v>5</v>
      </c>
      <c r="S3137" t="str">
        <f>IF(sensor_data[[#This Row],[Filled Energy Consumption]]&gt;AVERAGE(sensor_data[Filled Energy Consumption]), "High", "Low")</f>
        <v>Low</v>
      </c>
      <c r="T3137" t="s">
        <v>111</v>
      </c>
      <c r="U3137" t="b">
        <v>0</v>
      </c>
      <c r="V3137">
        <v>14</v>
      </c>
      <c r="W3137">
        <v>0</v>
      </c>
      <c r="X3137" t="s">
        <v>14</v>
      </c>
    </row>
    <row r="3138" spans="1:24" x14ac:dyDescent="0.3">
      <c r="A3138" s="1">
        <v>45496.482812499999</v>
      </c>
      <c r="B3138" s="1" t="str">
        <f>TEXT(sensor_data[[#This Row],[Timestamp]], "MMMM")</f>
        <v>July</v>
      </c>
      <c r="C31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38" s="2">
        <f>MONTH(sensor_data[[#This Row],[Timestamp]])</f>
        <v>7</v>
      </c>
      <c r="E3138" s="2">
        <f>DAY(sensor_data[[#This Row],[Timestamp]])</f>
        <v>23</v>
      </c>
      <c r="F3138" t="s">
        <v>646</v>
      </c>
      <c r="H3138">
        <v>96.9</v>
      </c>
      <c r="I3138">
        <v>42.1</v>
      </c>
      <c r="J3138" t="b">
        <v>0</v>
      </c>
      <c r="K3138">
        <v>3</v>
      </c>
      <c r="L3138" t="str">
        <f>IF(sensor_data[[#This Row],[HVAC Setting]]&lt;=2, "Low", IF(sensor_data[[#This Row],[HVAC Setting]]=3, "Normal", "High"))</f>
        <v>Normal</v>
      </c>
      <c r="M3138">
        <v>17</v>
      </c>
      <c r="N3138">
        <v>17</v>
      </c>
      <c r="O3138">
        <f>(sensor_data[[#This Row],[Energy Consumption]]-AVERAGE(sensor_data[Energy Consumption]))/_xlfn.STDEV.P(sensor_data[Energy Consumption])</f>
        <v>-5.1181589523909048E-2</v>
      </c>
      <c r="P3138" t="str">
        <f>IF(ABS(sensor_data[[#This Row],[z_zcore]])&gt;3, "Outlier", "Normal")</f>
        <v>Normal</v>
      </c>
      <c r="Q3138">
        <f>AVERAGEIF(sensor_data[Unit ID], sensor_data[[#This Row],[Unit ID]], sensor_data[EC])</f>
        <v>16.929999999999996</v>
      </c>
      <c r="R3138">
        <f>IF(ISBLANK(sensor_data[[#This Row],[EC]]), sensor_data[[#This Row],[average]], sensor_data[[#This Row],[EC]])</f>
        <v>17</v>
      </c>
      <c r="S3138" t="str">
        <f>IF(sensor_data[[#This Row],[Filled Energy Consumption]]&gt;AVERAGE(sensor_data[Filled Energy Consumption]), "High", "Low")</f>
        <v>Low</v>
      </c>
      <c r="T3138" t="s">
        <v>543</v>
      </c>
      <c r="U3138" t="b">
        <v>0</v>
      </c>
      <c r="V3138">
        <v>15</v>
      </c>
      <c r="W3138">
        <v>1</v>
      </c>
      <c r="X3138" t="s">
        <v>14</v>
      </c>
    </row>
    <row r="3139" spans="1:24" x14ac:dyDescent="0.3">
      <c r="A3139" s="1">
        <v>45336.976319444446</v>
      </c>
      <c r="B3139" s="1" t="str">
        <f>TEXT(sensor_data[[#This Row],[Timestamp]], "MMMM")</f>
        <v>February</v>
      </c>
      <c r="C31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39" s="2">
        <f>MONTH(sensor_data[[#This Row],[Timestamp]])</f>
        <v>2</v>
      </c>
      <c r="E3139" s="2">
        <f>DAY(sensor_data[[#This Row],[Timestamp]])</f>
        <v>14</v>
      </c>
      <c r="F3139" t="s">
        <v>646</v>
      </c>
      <c r="H3139">
        <v>53.7</v>
      </c>
      <c r="I3139">
        <v>32.6</v>
      </c>
      <c r="J3139" t="b">
        <v>0</v>
      </c>
      <c r="K3139">
        <v>3</v>
      </c>
      <c r="L3139" t="str">
        <f>IF(sensor_data[[#This Row],[HVAC Setting]]&lt;=2, "Low", IF(sensor_data[[#This Row],[HVAC Setting]]=3, "Normal", "High"))</f>
        <v>Normal</v>
      </c>
      <c r="M3139">
        <v>15</v>
      </c>
      <c r="N3139">
        <v>15</v>
      </c>
      <c r="O3139">
        <f>(sensor_data[[#This Row],[Energy Consumption]]-AVERAGE(sensor_data[Energy Consumption]))/_xlfn.STDEV.P(sensor_data[Energy Consumption])</f>
        <v>-7.4438225550843368E-2</v>
      </c>
      <c r="P3139" t="str">
        <f>IF(ABS(sensor_data[[#This Row],[z_zcore]])&gt;3, "Outlier", "Normal")</f>
        <v>Normal</v>
      </c>
      <c r="Q3139">
        <f>AVERAGEIF(sensor_data[Unit ID], sensor_data[[#This Row],[Unit ID]], sensor_data[EC])</f>
        <v>16.929999999999996</v>
      </c>
      <c r="R3139">
        <f>IF(ISBLANK(sensor_data[[#This Row],[EC]]), sensor_data[[#This Row],[average]], sensor_data[[#This Row],[EC]])</f>
        <v>15</v>
      </c>
      <c r="S3139" t="str">
        <f>IF(sensor_data[[#This Row],[Filled Energy Consumption]]&gt;AVERAGE(sensor_data[Filled Energy Consumption]), "High", "Low")</f>
        <v>Low</v>
      </c>
      <c r="T3139" t="s">
        <v>447</v>
      </c>
      <c r="U3139" t="b">
        <v>0</v>
      </c>
      <c r="V3139">
        <v>22</v>
      </c>
      <c r="W3139">
        <v>1</v>
      </c>
      <c r="X3139" t="s">
        <v>19</v>
      </c>
    </row>
    <row r="3140" spans="1:24" x14ac:dyDescent="0.3">
      <c r="A3140" s="1">
        <v>45633.863495370373</v>
      </c>
      <c r="B3140" s="1" t="str">
        <f>TEXT(sensor_data[[#This Row],[Timestamp]], "MMMM")</f>
        <v>December</v>
      </c>
      <c r="C31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40" s="2">
        <f>MONTH(sensor_data[[#This Row],[Timestamp]])</f>
        <v>12</v>
      </c>
      <c r="E3140" s="2">
        <f>DAY(sensor_data[[#This Row],[Timestamp]])</f>
        <v>7</v>
      </c>
      <c r="F3140" t="s">
        <v>646</v>
      </c>
      <c r="H3140">
        <v>45.8</v>
      </c>
      <c r="I3140">
        <v>25.3</v>
      </c>
      <c r="J3140" t="b">
        <v>1</v>
      </c>
      <c r="K3140">
        <v>5</v>
      </c>
      <c r="L3140" t="str">
        <f>IF(sensor_data[[#This Row],[HVAC Setting]]&lt;=2, "Low", IF(sensor_data[[#This Row],[HVAC Setting]]=3, "Normal", "High"))</f>
        <v>High</v>
      </c>
      <c r="M3140">
        <v>33.93</v>
      </c>
      <c r="N3140">
        <v>33.93</v>
      </c>
      <c r="O3140">
        <f>(sensor_data[[#This Row],[Energy Consumption]]-AVERAGE(sensor_data[Energy Consumption]))/_xlfn.STDEV.P(sensor_data[Energy Consumption])</f>
        <v>0.14568583444408997</v>
      </c>
      <c r="P3140" t="str">
        <f>IF(ABS(sensor_data[[#This Row],[z_zcore]])&gt;3, "Outlier", "Normal")</f>
        <v>Normal</v>
      </c>
      <c r="Q3140">
        <f>AVERAGEIF(sensor_data[Unit ID], sensor_data[[#This Row],[Unit ID]], sensor_data[EC])</f>
        <v>16.929999999999996</v>
      </c>
      <c r="R3140">
        <f>IF(ISBLANK(sensor_data[[#This Row],[EC]]), sensor_data[[#This Row],[average]], sensor_data[[#This Row],[EC]])</f>
        <v>33.93</v>
      </c>
      <c r="S3140" t="str">
        <f>IF(sensor_data[[#This Row],[Filled Energy Consumption]]&gt;AVERAGE(sensor_data[Filled Energy Consumption]), "High", "Low")</f>
        <v>High</v>
      </c>
      <c r="T3140" t="s">
        <v>435</v>
      </c>
      <c r="U3140" t="b">
        <v>1</v>
      </c>
      <c r="V3140">
        <v>8</v>
      </c>
      <c r="W3140">
        <v>1</v>
      </c>
      <c r="X3140" t="s">
        <v>19</v>
      </c>
    </row>
    <row r="3141" spans="1:24" x14ac:dyDescent="0.3">
      <c r="A3141" s="1">
        <v>45387.383032407408</v>
      </c>
      <c r="B3141" s="1" t="str">
        <f>TEXT(sensor_data[[#This Row],[Timestamp]], "MMMM")</f>
        <v>April</v>
      </c>
      <c r="C31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41" s="2">
        <f>MONTH(sensor_data[[#This Row],[Timestamp]])</f>
        <v>4</v>
      </c>
      <c r="E3141" s="2">
        <f>DAY(sensor_data[[#This Row],[Timestamp]])</f>
        <v>5</v>
      </c>
      <c r="F3141" t="s">
        <v>646</v>
      </c>
      <c r="H3141">
        <v>71.900000000000006</v>
      </c>
      <c r="I3141">
        <v>52.9</v>
      </c>
      <c r="J3141" t="b">
        <v>1</v>
      </c>
      <c r="K3141">
        <v>4</v>
      </c>
      <c r="L3141" t="str">
        <f>IF(sensor_data[[#This Row],[HVAC Setting]]&lt;=2, "Low", IF(sensor_data[[#This Row],[HVAC Setting]]=3, "Normal", "High"))</f>
        <v>High</v>
      </c>
      <c r="M3141">
        <v>23.31</v>
      </c>
      <c r="N3141">
        <v>23.31</v>
      </c>
      <c r="O3141">
        <f>(sensor_data[[#This Row],[Energy Consumption]]-AVERAGE(sensor_data[Energy Consumption]))/_xlfn.STDEV.P(sensor_data[Energy Consumption])</f>
        <v>2.2193097141068718E-2</v>
      </c>
      <c r="P3141" t="str">
        <f>IF(ABS(sensor_data[[#This Row],[z_zcore]])&gt;3, "Outlier", "Normal")</f>
        <v>Normal</v>
      </c>
      <c r="Q3141">
        <f>AVERAGEIF(sensor_data[Unit ID], sensor_data[[#This Row],[Unit ID]], sensor_data[EC])</f>
        <v>16.929999999999996</v>
      </c>
      <c r="R3141">
        <f>IF(ISBLANK(sensor_data[[#This Row],[EC]]), sensor_data[[#This Row],[average]], sensor_data[[#This Row],[EC]])</f>
        <v>23.31</v>
      </c>
      <c r="S3141" t="str">
        <f>IF(sensor_data[[#This Row],[Filled Energy Consumption]]&gt;AVERAGE(sensor_data[Filled Energy Consumption]), "High", "Low")</f>
        <v>High</v>
      </c>
      <c r="T3141" t="s">
        <v>548</v>
      </c>
      <c r="U3141" t="b">
        <v>1</v>
      </c>
      <c r="V3141">
        <v>13</v>
      </c>
      <c r="W3141">
        <v>1</v>
      </c>
      <c r="X3141" t="s">
        <v>19</v>
      </c>
    </row>
    <row r="3142" spans="1:24" x14ac:dyDescent="0.3">
      <c r="A3142" s="1">
        <v>45384.731574074074</v>
      </c>
      <c r="B3142" s="1" t="str">
        <f>TEXT(sensor_data[[#This Row],[Timestamp]], "MMMM")</f>
        <v>April</v>
      </c>
      <c r="C31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42" s="2">
        <f>MONTH(sensor_data[[#This Row],[Timestamp]])</f>
        <v>4</v>
      </c>
      <c r="E3142" s="2">
        <f>DAY(sensor_data[[#This Row],[Timestamp]])</f>
        <v>2</v>
      </c>
      <c r="F3142" t="s">
        <v>647</v>
      </c>
      <c r="H3142">
        <v>74.2</v>
      </c>
      <c r="I3142">
        <v>47.4</v>
      </c>
      <c r="J3142" t="b">
        <v>0</v>
      </c>
      <c r="K3142">
        <v>2</v>
      </c>
      <c r="L3142" t="str">
        <f>IF(sensor_data[[#This Row],[HVAC Setting]]&lt;=2, "Low", IF(sensor_data[[#This Row],[HVAC Setting]]=3, "Normal", "High"))</f>
        <v>Low</v>
      </c>
      <c r="M3142">
        <v>11</v>
      </c>
      <c r="N3142">
        <v>11</v>
      </c>
      <c r="O3142">
        <f>(sensor_data[[#This Row],[Energy Consumption]]-AVERAGE(sensor_data[Energy Consumption]))/_xlfn.STDEV.P(sensor_data[Energy Consumption])</f>
        <v>-0.12095149760471202</v>
      </c>
      <c r="P3142" t="str">
        <f>IF(ABS(sensor_data[[#This Row],[z_zcore]])&gt;3, "Outlier", "Normal")</f>
        <v>Normal</v>
      </c>
      <c r="Q3142">
        <f>AVERAGEIF(sensor_data[Unit ID], sensor_data[[#This Row],[Unit ID]], sensor_data[EC])</f>
        <v>19.53235294117647</v>
      </c>
      <c r="R3142">
        <f>IF(ISBLANK(sensor_data[[#This Row],[EC]]), sensor_data[[#This Row],[average]], sensor_data[[#This Row],[EC]])</f>
        <v>11</v>
      </c>
      <c r="S3142" t="str">
        <f>IF(sensor_data[[#This Row],[Filled Energy Consumption]]&gt;AVERAGE(sensor_data[Filled Energy Consumption]), "High", "Low")</f>
        <v>Low</v>
      </c>
      <c r="T3142" t="s">
        <v>292</v>
      </c>
      <c r="U3142" t="b">
        <v>0</v>
      </c>
      <c r="V3142">
        <v>5</v>
      </c>
      <c r="W3142">
        <v>0</v>
      </c>
      <c r="X3142" t="s">
        <v>19</v>
      </c>
    </row>
    <row r="3143" spans="1:24" x14ac:dyDescent="0.3">
      <c r="A3143" s="1">
        <v>45441.758206018516</v>
      </c>
      <c r="B3143" s="1" t="str">
        <f>TEXT(sensor_data[[#This Row],[Timestamp]], "MMMM")</f>
        <v>May</v>
      </c>
      <c r="C31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43" s="2">
        <f>MONTH(sensor_data[[#This Row],[Timestamp]])</f>
        <v>5</v>
      </c>
      <c r="E3143" s="2">
        <f>DAY(sensor_data[[#This Row],[Timestamp]])</f>
        <v>29</v>
      </c>
      <c r="F3143" t="s">
        <v>647</v>
      </c>
      <c r="H3143">
        <v>72.900000000000006</v>
      </c>
      <c r="I3143">
        <v>48.6</v>
      </c>
      <c r="J3143" t="b">
        <v>1</v>
      </c>
      <c r="K3143">
        <v>4</v>
      </c>
      <c r="L3143" t="str">
        <f>IF(sensor_data[[#This Row],[HVAC Setting]]&lt;=2, "Low", IF(sensor_data[[#This Row],[HVAC Setting]]=3, "Normal", "High"))</f>
        <v>High</v>
      </c>
      <c r="M3143">
        <v>23.44</v>
      </c>
      <c r="N3143">
        <v>23.44</v>
      </c>
      <c r="O3143">
        <f>(sensor_data[[#This Row],[Energy Consumption]]-AVERAGE(sensor_data[Energy Consumption]))/_xlfn.STDEV.P(sensor_data[Energy Consumption])</f>
        <v>2.3704778482819478E-2</v>
      </c>
      <c r="P3143" t="str">
        <f>IF(ABS(sensor_data[[#This Row],[z_zcore]])&gt;3, "Outlier", "Normal")</f>
        <v>Normal</v>
      </c>
      <c r="Q3143">
        <f>AVERAGEIF(sensor_data[Unit ID], sensor_data[[#This Row],[Unit ID]], sensor_data[EC])</f>
        <v>19.53235294117647</v>
      </c>
      <c r="R3143">
        <f>IF(ISBLANK(sensor_data[[#This Row],[EC]]), sensor_data[[#This Row],[average]], sensor_data[[#This Row],[EC]])</f>
        <v>23.44</v>
      </c>
      <c r="S3143" t="str">
        <f>IF(sensor_data[[#This Row],[Filled Energy Consumption]]&gt;AVERAGE(sensor_data[Filled Energy Consumption]), "High", "Low")</f>
        <v>High</v>
      </c>
      <c r="T3143" t="s">
        <v>464</v>
      </c>
      <c r="U3143" t="b">
        <v>1</v>
      </c>
      <c r="V3143">
        <v>23</v>
      </c>
      <c r="W3143">
        <v>0</v>
      </c>
      <c r="X3143" t="s">
        <v>19</v>
      </c>
    </row>
    <row r="3144" spans="1:24" x14ac:dyDescent="0.3">
      <c r="A3144" s="1">
        <v>45420.733124999999</v>
      </c>
      <c r="B3144" s="1" t="str">
        <f>TEXT(sensor_data[[#This Row],[Timestamp]], "MMMM")</f>
        <v>May</v>
      </c>
      <c r="C31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44" s="2">
        <f>MONTH(sensor_data[[#This Row],[Timestamp]])</f>
        <v>5</v>
      </c>
      <c r="E3144" s="2">
        <f>DAY(sensor_data[[#This Row],[Timestamp]])</f>
        <v>8</v>
      </c>
      <c r="F3144" t="s">
        <v>647</v>
      </c>
      <c r="H3144">
        <v>79.2</v>
      </c>
      <c r="I3144">
        <v>56.5</v>
      </c>
      <c r="J3144" t="b">
        <v>1</v>
      </c>
      <c r="K3144">
        <v>4</v>
      </c>
      <c r="L3144" t="str">
        <f>IF(sensor_data[[#This Row],[HVAC Setting]]&lt;=2, "Low", IF(sensor_data[[#This Row],[HVAC Setting]]=3, "Normal", "High"))</f>
        <v>High</v>
      </c>
      <c r="M3144">
        <v>24.66</v>
      </c>
      <c r="N3144">
        <v>24.66</v>
      </c>
      <c r="O3144">
        <f>(sensor_data[[#This Row],[Energy Consumption]]-AVERAGE(sensor_data[Energy Consumption]))/_xlfn.STDEV.P(sensor_data[Energy Consumption])</f>
        <v>3.7891326459249398E-2</v>
      </c>
      <c r="P3144" t="str">
        <f>IF(ABS(sensor_data[[#This Row],[z_zcore]])&gt;3, "Outlier", "Normal")</f>
        <v>Normal</v>
      </c>
      <c r="Q3144">
        <f>AVERAGEIF(sensor_data[Unit ID], sensor_data[[#This Row],[Unit ID]], sensor_data[EC])</f>
        <v>19.53235294117647</v>
      </c>
      <c r="R3144">
        <f>IF(ISBLANK(sensor_data[[#This Row],[EC]]), sensor_data[[#This Row],[average]], sensor_data[[#This Row],[EC]])</f>
        <v>24.66</v>
      </c>
      <c r="S3144" t="str">
        <f>IF(sensor_data[[#This Row],[Filled Energy Consumption]]&gt;AVERAGE(sensor_data[Filled Energy Consumption]), "High", "Low")</f>
        <v>High</v>
      </c>
      <c r="T3144" t="s">
        <v>346</v>
      </c>
      <c r="U3144" t="b">
        <v>1</v>
      </c>
      <c r="V3144">
        <v>3</v>
      </c>
      <c r="W3144">
        <v>1</v>
      </c>
      <c r="X3144" t="s">
        <v>14</v>
      </c>
    </row>
    <row r="3145" spans="1:24" x14ac:dyDescent="0.3">
      <c r="A3145" s="1">
        <v>45549.267106481479</v>
      </c>
      <c r="B3145" s="1" t="str">
        <f>TEXT(sensor_data[[#This Row],[Timestamp]], "MMMM")</f>
        <v>September</v>
      </c>
      <c r="C31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45" s="2">
        <f>MONTH(sensor_data[[#This Row],[Timestamp]])</f>
        <v>9</v>
      </c>
      <c r="E3145" s="2">
        <f>DAY(sensor_data[[#This Row],[Timestamp]])</f>
        <v>14</v>
      </c>
      <c r="F3145" t="s">
        <v>647</v>
      </c>
      <c r="H3145">
        <v>72</v>
      </c>
      <c r="I3145">
        <v>58.5</v>
      </c>
      <c r="J3145" t="b">
        <v>1</v>
      </c>
      <c r="K3145">
        <v>2.5</v>
      </c>
      <c r="L3145" t="str">
        <f>IF(sensor_data[[#This Row],[HVAC Setting]]&lt;=2, "Low", IF(sensor_data[[#This Row],[HVAC Setting]]=3, "Normal", "High"))</f>
        <v>High</v>
      </c>
      <c r="M3145">
        <v>15.04</v>
      </c>
      <c r="N3145">
        <v>15.04</v>
      </c>
      <c r="O3145">
        <f>(sensor_data[[#This Row],[Energy Consumption]]-AVERAGE(sensor_data[Energy Consumption]))/_xlfn.STDEV.P(sensor_data[Energy Consumption])</f>
        <v>-7.397309283030469E-2</v>
      </c>
      <c r="P3145" t="str">
        <f>IF(ABS(sensor_data[[#This Row],[z_zcore]])&gt;3, "Outlier", "Normal")</f>
        <v>Normal</v>
      </c>
      <c r="Q3145">
        <f>AVERAGEIF(sensor_data[Unit ID], sensor_data[[#This Row],[Unit ID]], sensor_data[EC])</f>
        <v>19.53235294117647</v>
      </c>
      <c r="R3145">
        <f>IF(ISBLANK(sensor_data[[#This Row],[EC]]), sensor_data[[#This Row],[average]], sensor_data[[#This Row],[EC]])</f>
        <v>15.04</v>
      </c>
      <c r="S3145" t="str">
        <f>IF(sensor_data[[#This Row],[Filled Energy Consumption]]&gt;AVERAGE(sensor_data[Filled Energy Consumption]), "High", "Low")</f>
        <v>Low</v>
      </c>
      <c r="T3145" t="s">
        <v>106</v>
      </c>
      <c r="U3145" t="b">
        <v>1</v>
      </c>
      <c r="V3145">
        <v>5</v>
      </c>
      <c r="W3145">
        <v>1</v>
      </c>
      <c r="X3145" t="s">
        <v>17</v>
      </c>
    </row>
    <row r="3146" spans="1:24" x14ac:dyDescent="0.3">
      <c r="A3146" s="1">
        <v>45598.578206018516</v>
      </c>
      <c r="B3146" s="1" t="str">
        <f>TEXT(sensor_data[[#This Row],[Timestamp]], "MMMM")</f>
        <v>November</v>
      </c>
      <c r="C31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46" s="2">
        <f>MONTH(sensor_data[[#This Row],[Timestamp]])</f>
        <v>11</v>
      </c>
      <c r="E3146" s="2">
        <f>DAY(sensor_data[[#This Row],[Timestamp]])</f>
        <v>2</v>
      </c>
      <c r="F3146" t="s">
        <v>647</v>
      </c>
      <c r="H3146">
        <v>73.099999999999994</v>
      </c>
      <c r="I3146">
        <v>30.7</v>
      </c>
      <c r="J3146" t="b">
        <v>1</v>
      </c>
      <c r="K3146">
        <v>2.5</v>
      </c>
      <c r="L3146" t="str">
        <f>IF(sensor_data[[#This Row],[HVAC Setting]]&lt;=2, "Low", IF(sensor_data[[#This Row],[HVAC Setting]]=3, "Normal", "High"))</f>
        <v>High</v>
      </c>
      <c r="O3146">
        <f>(sensor_data[[#This Row],[Energy Consumption]]-AVERAGE(sensor_data[Energy Consumption]))/_xlfn.STDEV.P(sensor_data[Energy Consumption])</f>
        <v>-0.24886299575285079</v>
      </c>
      <c r="P3146" t="str">
        <f>IF(ABS(sensor_data[[#This Row],[z_zcore]])&gt;3, "Outlier", "Normal")</f>
        <v>Normal</v>
      </c>
      <c r="Q3146">
        <f>AVERAGEIF(sensor_data[Unit ID], sensor_data[[#This Row],[Unit ID]], sensor_data[EC])</f>
        <v>19.53235294117647</v>
      </c>
      <c r="R3146">
        <f>IF(ISBLANK(sensor_data[[#This Row],[EC]]), sensor_data[[#This Row],[average]], sensor_data[[#This Row],[EC]])</f>
        <v>19.53235294117647</v>
      </c>
      <c r="S3146" t="str">
        <f>IF(sensor_data[[#This Row],[Filled Energy Consumption]]&gt;AVERAGE(sensor_data[Filled Energy Consumption]), "High", "Low")</f>
        <v>High</v>
      </c>
      <c r="T3146" t="s">
        <v>529</v>
      </c>
      <c r="U3146" t="b">
        <v>1</v>
      </c>
      <c r="V3146">
        <v>3</v>
      </c>
      <c r="W3146">
        <v>1</v>
      </c>
      <c r="X3146" t="s">
        <v>19</v>
      </c>
    </row>
    <row r="3147" spans="1:24" x14ac:dyDescent="0.3">
      <c r="A3147" s="1">
        <v>45482.800578703704</v>
      </c>
      <c r="B3147" s="1" t="str">
        <f>TEXT(sensor_data[[#This Row],[Timestamp]], "MMMM")</f>
        <v>July</v>
      </c>
      <c r="C31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47" s="2">
        <f>MONTH(sensor_data[[#This Row],[Timestamp]])</f>
        <v>7</v>
      </c>
      <c r="E3147" s="2">
        <f>DAY(sensor_data[[#This Row],[Timestamp]])</f>
        <v>9</v>
      </c>
      <c r="F3147" t="s">
        <v>647</v>
      </c>
      <c r="H3147">
        <v>88.9</v>
      </c>
      <c r="I3147">
        <v>60</v>
      </c>
      <c r="J3147" t="b">
        <v>1</v>
      </c>
      <c r="K3147">
        <v>5</v>
      </c>
      <c r="L3147" t="str">
        <f>IF(sensor_data[[#This Row],[HVAC Setting]]&lt;=2, "Low", IF(sensor_data[[#This Row],[HVAC Setting]]=3, "Normal", "High"))</f>
        <v>High</v>
      </c>
      <c r="M3147">
        <v>33.770000000000003</v>
      </c>
      <c r="N3147">
        <v>33.770000000000003</v>
      </c>
      <c r="O3147">
        <f>(sensor_data[[#This Row],[Energy Consumption]]-AVERAGE(sensor_data[Energy Consumption]))/_xlfn.STDEV.P(sensor_data[Energy Consumption])</f>
        <v>0.14382530356193526</v>
      </c>
      <c r="P3147" t="str">
        <f>IF(ABS(sensor_data[[#This Row],[z_zcore]])&gt;3, "Outlier", "Normal")</f>
        <v>Normal</v>
      </c>
      <c r="Q3147">
        <f>AVERAGEIF(sensor_data[Unit ID], sensor_data[[#This Row],[Unit ID]], sensor_data[EC])</f>
        <v>19.53235294117647</v>
      </c>
      <c r="R3147">
        <f>IF(ISBLANK(sensor_data[[#This Row],[EC]]), sensor_data[[#This Row],[average]], sensor_data[[#This Row],[EC]])</f>
        <v>33.770000000000003</v>
      </c>
      <c r="S3147" t="str">
        <f>IF(sensor_data[[#This Row],[Filled Energy Consumption]]&gt;AVERAGE(sensor_data[Filled Energy Consumption]), "High", "Low")</f>
        <v>High</v>
      </c>
      <c r="T3147" t="s">
        <v>127</v>
      </c>
      <c r="U3147" t="b">
        <v>1</v>
      </c>
      <c r="V3147">
        <v>9</v>
      </c>
      <c r="W3147">
        <v>1</v>
      </c>
      <c r="X3147" t="s">
        <v>14</v>
      </c>
    </row>
    <row r="3148" spans="1:24" x14ac:dyDescent="0.3">
      <c r="A3148" s="1">
        <v>45307.718634259261</v>
      </c>
      <c r="B3148" s="1" t="str">
        <f>TEXT(sensor_data[[#This Row],[Timestamp]], "MMMM")</f>
        <v>January</v>
      </c>
      <c r="C31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48" s="2">
        <f>MONTH(sensor_data[[#This Row],[Timestamp]])</f>
        <v>1</v>
      </c>
      <c r="E3148" s="2">
        <f>DAY(sensor_data[[#This Row],[Timestamp]])</f>
        <v>16</v>
      </c>
      <c r="F3148" t="s">
        <v>647</v>
      </c>
      <c r="H3148">
        <v>42</v>
      </c>
      <c r="I3148">
        <v>30.8</v>
      </c>
      <c r="J3148" t="b">
        <v>1</v>
      </c>
      <c r="K3148">
        <v>5</v>
      </c>
      <c r="L3148" t="str">
        <f>IF(sensor_data[[#This Row],[HVAC Setting]]&lt;=2, "Low", IF(sensor_data[[#This Row],[HVAC Setting]]=3, "Normal", "High"))</f>
        <v>High</v>
      </c>
      <c r="M3148">
        <v>31.36</v>
      </c>
      <c r="N3148">
        <v>31.36</v>
      </c>
      <c r="O3148">
        <f>(sensor_data[[#This Row],[Energy Consumption]]-AVERAGE(sensor_data[Energy Consumption]))/_xlfn.STDEV.P(sensor_data[Energy Consumption])</f>
        <v>0.11580105714947937</v>
      </c>
      <c r="P3148" t="str">
        <f>IF(ABS(sensor_data[[#This Row],[z_zcore]])&gt;3, "Outlier", "Normal")</f>
        <v>Normal</v>
      </c>
      <c r="Q3148">
        <f>AVERAGEIF(sensor_data[Unit ID], sensor_data[[#This Row],[Unit ID]], sensor_data[EC])</f>
        <v>19.53235294117647</v>
      </c>
      <c r="R3148">
        <f>IF(ISBLANK(sensor_data[[#This Row],[EC]]), sensor_data[[#This Row],[average]], sensor_data[[#This Row],[EC]])</f>
        <v>31.36</v>
      </c>
      <c r="S3148" t="str">
        <f>IF(sensor_data[[#This Row],[Filled Energy Consumption]]&gt;AVERAGE(sensor_data[Filled Energy Consumption]), "High", "Low")</f>
        <v>High</v>
      </c>
      <c r="T3148" t="s">
        <v>213</v>
      </c>
      <c r="U3148" t="b">
        <v>1</v>
      </c>
      <c r="V3148">
        <v>11</v>
      </c>
      <c r="W3148">
        <v>1</v>
      </c>
      <c r="X3148" t="s">
        <v>17</v>
      </c>
    </row>
    <row r="3149" spans="1:24" x14ac:dyDescent="0.3">
      <c r="A3149" s="1">
        <v>45501.637199074074</v>
      </c>
      <c r="B3149" s="1" t="str">
        <f>TEXT(sensor_data[[#This Row],[Timestamp]], "MMMM")</f>
        <v>July</v>
      </c>
      <c r="C31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49" s="2">
        <f>MONTH(sensor_data[[#This Row],[Timestamp]])</f>
        <v>7</v>
      </c>
      <c r="E3149" s="2">
        <f>DAY(sensor_data[[#This Row],[Timestamp]])</f>
        <v>28</v>
      </c>
      <c r="F3149" t="s">
        <v>647</v>
      </c>
      <c r="H3149">
        <v>82.1</v>
      </c>
      <c r="I3149">
        <v>48.1</v>
      </c>
      <c r="J3149" t="b">
        <v>0</v>
      </c>
      <c r="K3149">
        <v>2.5</v>
      </c>
      <c r="L3149" t="str">
        <f>IF(sensor_data[[#This Row],[HVAC Setting]]&lt;=2, "Low", IF(sensor_data[[#This Row],[HVAC Setting]]=3, "Normal", "High"))</f>
        <v>High</v>
      </c>
      <c r="M3149">
        <v>13.12</v>
      </c>
      <c r="N3149">
        <v>13.12</v>
      </c>
      <c r="O3149">
        <f>(sensor_data[[#This Row],[Energy Consumption]]-AVERAGE(sensor_data[Energy Consumption]))/_xlfn.STDEV.P(sensor_data[Energy Consumption])</f>
        <v>-9.6299463416161649E-2</v>
      </c>
      <c r="P3149" t="str">
        <f>IF(ABS(sensor_data[[#This Row],[z_zcore]])&gt;3, "Outlier", "Normal")</f>
        <v>Normal</v>
      </c>
      <c r="Q3149">
        <f>AVERAGEIF(sensor_data[Unit ID], sensor_data[[#This Row],[Unit ID]], sensor_data[EC])</f>
        <v>19.53235294117647</v>
      </c>
      <c r="R3149">
        <f>IF(ISBLANK(sensor_data[[#This Row],[EC]]), sensor_data[[#This Row],[average]], sensor_data[[#This Row],[EC]])</f>
        <v>13.12</v>
      </c>
      <c r="S3149" t="str">
        <f>IF(sensor_data[[#This Row],[Filled Energy Consumption]]&gt;AVERAGE(sensor_data[Filled Energy Consumption]), "High", "Low")</f>
        <v>Low</v>
      </c>
      <c r="T3149" t="s">
        <v>234</v>
      </c>
      <c r="U3149" t="b">
        <v>0</v>
      </c>
      <c r="V3149">
        <v>21</v>
      </c>
      <c r="W3149">
        <v>0</v>
      </c>
      <c r="X3149" t="s">
        <v>17</v>
      </c>
    </row>
    <row r="3150" spans="1:24" x14ac:dyDescent="0.3">
      <c r="A3150" s="1">
        <v>45587.345011574071</v>
      </c>
      <c r="B3150" s="1" t="str">
        <f>TEXT(sensor_data[[#This Row],[Timestamp]], "MMMM")</f>
        <v>October</v>
      </c>
      <c r="C31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50" s="2">
        <f>MONTH(sensor_data[[#This Row],[Timestamp]])</f>
        <v>10</v>
      </c>
      <c r="E3150" s="2">
        <f>DAY(sensor_data[[#This Row],[Timestamp]])</f>
        <v>22</v>
      </c>
      <c r="F3150" t="s">
        <v>647</v>
      </c>
      <c r="H3150">
        <v>60.9</v>
      </c>
      <c r="I3150">
        <v>53.2</v>
      </c>
      <c r="J3150" t="b">
        <v>0</v>
      </c>
      <c r="K3150">
        <v>2</v>
      </c>
      <c r="L3150" t="str">
        <f>IF(sensor_data[[#This Row],[HVAC Setting]]&lt;=2, "Low", IF(sensor_data[[#This Row],[HVAC Setting]]=3, "Normal", "High"))</f>
        <v>Low</v>
      </c>
      <c r="M3150">
        <v>10</v>
      </c>
      <c r="N3150">
        <v>10</v>
      </c>
      <c r="O3150">
        <f>(sensor_data[[#This Row],[Energy Consumption]]-AVERAGE(sensor_data[Energy Consumption]))/_xlfn.STDEV.P(sensor_data[Energy Consumption])</f>
        <v>-0.13257981561817916</v>
      </c>
      <c r="P3150" t="str">
        <f>IF(ABS(sensor_data[[#This Row],[z_zcore]])&gt;3, "Outlier", "Normal")</f>
        <v>Normal</v>
      </c>
      <c r="Q3150">
        <f>AVERAGEIF(sensor_data[Unit ID], sensor_data[[#This Row],[Unit ID]], sensor_data[EC])</f>
        <v>19.53235294117647</v>
      </c>
      <c r="R3150">
        <f>IF(ISBLANK(sensor_data[[#This Row],[EC]]), sensor_data[[#This Row],[average]], sensor_data[[#This Row],[EC]])</f>
        <v>10</v>
      </c>
      <c r="S3150" t="str">
        <f>IF(sensor_data[[#This Row],[Filled Energy Consumption]]&gt;AVERAGE(sensor_data[Filled Energy Consumption]), "High", "Low")</f>
        <v>Low</v>
      </c>
      <c r="T3150" t="s">
        <v>187</v>
      </c>
      <c r="U3150" t="b">
        <v>0</v>
      </c>
      <c r="V3150">
        <v>7</v>
      </c>
      <c r="W3150">
        <v>0</v>
      </c>
      <c r="X3150" t="s">
        <v>14</v>
      </c>
    </row>
    <row r="3151" spans="1:24" x14ac:dyDescent="0.3">
      <c r="A3151" s="1">
        <v>45480.37605324074</v>
      </c>
      <c r="B3151" s="1" t="str">
        <f>TEXT(sensor_data[[#This Row],[Timestamp]], "MMMM")</f>
        <v>July</v>
      </c>
      <c r="C31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51" s="2">
        <f>MONTH(sensor_data[[#This Row],[Timestamp]])</f>
        <v>7</v>
      </c>
      <c r="E3151" s="2">
        <f>DAY(sensor_data[[#This Row],[Timestamp]])</f>
        <v>7</v>
      </c>
      <c r="F3151" t="s">
        <v>647</v>
      </c>
      <c r="H3151">
        <v>88.4</v>
      </c>
      <c r="I3151">
        <v>47.8</v>
      </c>
      <c r="J3151" t="b">
        <v>1</v>
      </c>
      <c r="K3151">
        <v>4.5</v>
      </c>
      <c r="L3151" t="str">
        <f>IF(sensor_data[[#This Row],[HVAC Setting]]&lt;=2, "Low", IF(sensor_data[[#This Row],[HVAC Setting]]=3, "Normal", "High"))</f>
        <v>High</v>
      </c>
      <c r="M3151">
        <v>27.89</v>
      </c>
      <c r="N3151">
        <v>27.89</v>
      </c>
      <c r="O3151">
        <f>(sensor_data[[#This Row],[Energy Consumption]]-AVERAGE(sensor_data[Energy Consumption]))/_xlfn.STDEV.P(sensor_data[Energy Consumption])</f>
        <v>7.5450793642748329E-2</v>
      </c>
      <c r="P3151" t="str">
        <f>IF(ABS(sensor_data[[#This Row],[z_zcore]])&gt;3, "Outlier", "Normal")</f>
        <v>Normal</v>
      </c>
      <c r="Q3151">
        <f>AVERAGEIF(sensor_data[Unit ID], sensor_data[[#This Row],[Unit ID]], sensor_data[EC])</f>
        <v>19.53235294117647</v>
      </c>
      <c r="R3151">
        <f>IF(ISBLANK(sensor_data[[#This Row],[EC]]), sensor_data[[#This Row],[average]], sensor_data[[#This Row],[EC]])</f>
        <v>27.89</v>
      </c>
      <c r="S3151" t="str">
        <f>IF(sensor_data[[#This Row],[Filled Energy Consumption]]&gt;AVERAGE(sensor_data[Filled Energy Consumption]), "High", "Low")</f>
        <v>High</v>
      </c>
      <c r="T3151" t="s">
        <v>456</v>
      </c>
      <c r="U3151" t="b">
        <v>1</v>
      </c>
      <c r="V3151">
        <v>8</v>
      </c>
      <c r="W3151">
        <v>1</v>
      </c>
      <c r="X3151" t="s">
        <v>17</v>
      </c>
    </row>
    <row r="3152" spans="1:24" x14ac:dyDescent="0.3">
      <c r="A3152" s="1">
        <v>45495.84652777778</v>
      </c>
      <c r="B3152" s="1" t="str">
        <f>TEXT(sensor_data[[#This Row],[Timestamp]], "MMMM")</f>
        <v>July</v>
      </c>
      <c r="C31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52" s="2">
        <f>MONTH(sensor_data[[#This Row],[Timestamp]])</f>
        <v>7</v>
      </c>
      <c r="E3152" s="2">
        <f>DAY(sensor_data[[#This Row],[Timestamp]])</f>
        <v>22</v>
      </c>
      <c r="F3152" t="s">
        <v>647</v>
      </c>
      <c r="H3152">
        <v>89.2</v>
      </c>
      <c r="I3152">
        <v>61.4</v>
      </c>
      <c r="J3152" t="b">
        <v>1</v>
      </c>
      <c r="K3152">
        <v>5</v>
      </c>
      <c r="L3152" t="str">
        <f>IF(sensor_data[[#This Row],[HVAC Setting]]&lt;=2, "Low", IF(sensor_data[[#This Row],[HVAC Setting]]=3, "Normal", "High"))</f>
        <v>High</v>
      </c>
      <c r="O3152">
        <f>(sensor_data[[#This Row],[Energy Consumption]]-AVERAGE(sensor_data[Energy Consumption]))/_xlfn.STDEV.P(sensor_data[Energy Consumption])</f>
        <v>-0.24886299575285079</v>
      </c>
      <c r="P3152" t="str">
        <f>IF(ABS(sensor_data[[#This Row],[z_zcore]])&gt;3, "Outlier", "Normal")</f>
        <v>Normal</v>
      </c>
      <c r="Q3152">
        <f>AVERAGEIF(sensor_data[Unit ID], sensor_data[[#This Row],[Unit ID]], sensor_data[EC])</f>
        <v>19.53235294117647</v>
      </c>
      <c r="R3152">
        <f>IF(ISBLANK(sensor_data[[#This Row],[EC]]), sensor_data[[#This Row],[average]], sensor_data[[#This Row],[EC]])</f>
        <v>19.53235294117647</v>
      </c>
      <c r="S3152" t="str">
        <f>IF(sensor_data[[#This Row],[Filled Energy Consumption]]&gt;AVERAGE(sensor_data[Filled Energy Consumption]), "High", "Low")</f>
        <v>High</v>
      </c>
      <c r="T3152" t="s">
        <v>280</v>
      </c>
      <c r="U3152" t="b">
        <v>1</v>
      </c>
      <c r="V3152">
        <v>7</v>
      </c>
      <c r="W3152">
        <v>1</v>
      </c>
      <c r="X3152" t="s">
        <v>17</v>
      </c>
    </row>
    <row r="3153" spans="1:24" x14ac:dyDescent="0.3">
      <c r="A3153" s="1">
        <v>45390.73814814815</v>
      </c>
      <c r="B3153" s="1" t="str">
        <f>TEXT(sensor_data[[#This Row],[Timestamp]], "MMMM")</f>
        <v>April</v>
      </c>
      <c r="C31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53" s="2">
        <f>MONTH(sensor_data[[#This Row],[Timestamp]])</f>
        <v>4</v>
      </c>
      <c r="E3153" s="2">
        <f>DAY(sensor_data[[#This Row],[Timestamp]])</f>
        <v>8</v>
      </c>
      <c r="F3153" t="s">
        <v>647</v>
      </c>
      <c r="H3153">
        <v>76.099999999999994</v>
      </c>
      <c r="I3153">
        <v>50.8</v>
      </c>
      <c r="J3153" t="b">
        <v>0</v>
      </c>
      <c r="K3153">
        <v>3</v>
      </c>
      <c r="L3153" t="str">
        <f>IF(sensor_data[[#This Row],[HVAC Setting]]&lt;=2, "Low", IF(sensor_data[[#This Row],[HVAC Setting]]=3, "Normal", "High"))</f>
        <v>Normal</v>
      </c>
      <c r="M3153">
        <v>16.5</v>
      </c>
      <c r="N3153">
        <v>16.5</v>
      </c>
      <c r="O3153">
        <f>(sensor_data[[#This Row],[Energy Consumption]]-AVERAGE(sensor_data[Energy Consumption]))/_xlfn.STDEV.P(sensor_data[Energy Consumption])</f>
        <v>-5.6995748530642633E-2</v>
      </c>
      <c r="P3153" t="str">
        <f>IF(ABS(sensor_data[[#This Row],[z_zcore]])&gt;3, "Outlier", "Normal")</f>
        <v>Normal</v>
      </c>
      <c r="Q3153">
        <f>AVERAGEIF(sensor_data[Unit ID], sensor_data[[#This Row],[Unit ID]], sensor_data[EC])</f>
        <v>19.53235294117647</v>
      </c>
      <c r="R3153">
        <f>IF(ISBLANK(sensor_data[[#This Row],[EC]]), sensor_data[[#This Row],[average]], sensor_data[[#This Row],[EC]])</f>
        <v>16.5</v>
      </c>
      <c r="S3153" t="str">
        <f>IF(sensor_data[[#This Row],[Filled Energy Consumption]]&gt;AVERAGE(sensor_data[Filled Energy Consumption]), "High", "Low")</f>
        <v>Low</v>
      </c>
      <c r="T3153" t="s">
        <v>60</v>
      </c>
      <c r="U3153" t="b">
        <v>0</v>
      </c>
      <c r="V3153">
        <v>24</v>
      </c>
      <c r="W3153">
        <v>1</v>
      </c>
      <c r="X3153" t="s">
        <v>17</v>
      </c>
    </row>
    <row r="3154" spans="1:24" x14ac:dyDescent="0.3">
      <c r="A3154" s="1">
        <v>45530.804189814815</v>
      </c>
      <c r="B3154" s="1" t="str">
        <f>TEXT(sensor_data[[#This Row],[Timestamp]], "MMMM")</f>
        <v>August</v>
      </c>
      <c r="C31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54" s="2">
        <f>MONTH(sensor_data[[#This Row],[Timestamp]])</f>
        <v>8</v>
      </c>
      <c r="E3154" s="2">
        <f>DAY(sensor_data[[#This Row],[Timestamp]])</f>
        <v>26</v>
      </c>
      <c r="F3154" t="s">
        <v>647</v>
      </c>
      <c r="H3154">
        <v>97.3</v>
      </c>
      <c r="I3154">
        <v>54.8</v>
      </c>
      <c r="J3154" t="b">
        <v>1</v>
      </c>
      <c r="K3154">
        <v>5</v>
      </c>
      <c r="L3154" t="str">
        <f>IF(sensor_data[[#This Row],[HVAC Setting]]&lt;=2, "Low", IF(sensor_data[[#This Row],[HVAC Setting]]=3, "Normal", "High"))</f>
        <v>High</v>
      </c>
      <c r="O3154">
        <f>(sensor_data[[#This Row],[Energy Consumption]]-AVERAGE(sensor_data[Energy Consumption]))/_xlfn.STDEV.P(sensor_data[Energy Consumption])</f>
        <v>-0.24886299575285079</v>
      </c>
      <c r="P3154" t="str">
        <f>IF(ABS(sensor_data[[#This Row],[z_zcore]])&gt;3, "Outlier", "Normal")</f>
        <v>Normal</v>
      </c>
      <c r="Q3154">
        <f>AVERAGEIF(sensor_data[Unit ID], sensor_data[[#This Row],[Unit ID]], sensor_data[EC])</f>
        <v>19.53235294117647</v>
      </c>
      <c r="R3154">
        <f>IF(ISBLANK(sensor_data[[#This Row],[EC]]), sensor_data[[#This Row],[average]], sensor_data[[#This Row],[EC]])</f>
        <v>19.53235294117647</v>
      </c>
      <c r="S3154" t="str">
        <f>IF(sensor_data[[#This Row],[Filled Energy Consumption]]&gt;AVERAGE(sensor_data[Filled Energy Consumption]), "High", "Low")</f>
        <v>High</v>
      </c>
      <c r="T3154" t="s">
        <v>401</v>
      </c>
      <c r="U3154" t="b">
        <v>1</v>
      </c>
      <c r="V3154">
        <v>14</v>
      </c>
      <c r="W3154">
        <v>1</v>
      </c>
      <c r="X3154" t="s">
        <v>19</v>
      </c>
    </row>
    <row r="3155" spans="1:24" x14ac:dyDescent="0.3">
      <c r="A3155" s="1">
        <v>45567.03162037037</v>
      </c>
      <c r="B3155" s="1" t="str">
        <f>TEXT(sensor_data[[#This Row],[Timestamp]], "MMMM")</f>
        <v>October</v>
      </c>
      <c r="C31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55" s="2">
        <f>MONTH(sensor_data[[#This Row],[Timestamp]])</f>
        <v>10</v>
      </c>
      <c r="E3155" s="2">
        <f>DAY(sensor_data[[#This Row],[Timestamp]])</f>
        <v>2</v>
      </c>
      <c r="F3155" t="s">
        <v>647</v>
      </c>
      <c r="H3155">
        <v>60.8</v>
      </c>
      <c r="I3155">
        <v>34</v>
      </c>
      <c r="J3155" t="b">
        <v>0</v>
      </c>
      <c r="K3155">
        <v>0</v>
      </c>
      <c r="L3155" t="str">
        <f>IF(sensor_data[[#This Row],[HVAC Setting]]&lt;=2, "Low", IF(sensor_data[[#This Row],[HVAC Setting]]=3, "Normal", "High"))</f>
        <v>Low</v>
      </c>
      <c r="M3155">
        <v>1</v>
      </c>
      <c r="N3155">
        <v>1</v>
      </c>
      <c r="O3155">
        <f>(sensor_data[[#This Row],[Energy Consumption]]-AVERAGE(sensor_data[Energy Consumption]))/_xlfn.STDEV.P(sensor_data[Energy Consumption])</f>
        <v>-0.23723467773938361</v>
      </c>
      <c r="P3155" t="str">
        <f>IF(ABS(sensor_data[[#This Row],[z_zcore]])&gt;3, "Outlier", "Normal")</f>
        <v>Normal</v>
      </c>
      <c r="Q3155">
        <f>AVERAGEIF(sensor_data[Unit ID], sensor_data[[#This Row],[Unit ID]], sensor_data[EC])</f>
        <v>19.53235294117647</v>
      </c>
      <c r="R3155">
        <f>IF(ISBLANK(sensor_data[[#This Row],[EC]]), sensor_data[[#This Row],[average]], sensor_data[[#This Row],[EC]])</f>
        <v>1</v>
      </c>
      <c r="S3155" t="str">
        <f>IF(sensor_data[[#This Row],[Filled Energy Consumption]]&gt;AVERAGE(sensor_data[Filled Energy Consumption]), "High", "Low")</f>
        <v>Low</v>
      </c>
      <c r="T3155" t="s">
        <v>32</v>
      </c>
      <c r="U3155" t="b">
        <v>0</v>
      </c>
      <c r="V3155">
        <v>4</v>
      </c>
      <c r="W3155">
        <v>1</v>
      </c>
      <c r="X3155" t="s">
        <v>17</v>
      </c>
    </row>
    <row r="3156" spans="1:24" x14ac:dyDescent="0.3">
      <c r="A3156" s="1">
        <v>45629.98778935185</v>
      </c>
      <c r="B3156" s="1" t="str">
        <f>TEXT(sensor_data[[#This Row],[Timestamp]], "MMMM")</f>
        <v>December</v>
      </c>
      <c r="C31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56" s="2">
        <f>MONTH(sensor_data[[#This Row],[Timestamp]])</f>
        <v>12</v>
      </c>
      <c r="E3156" s="2">
        <f>DAY(sensor_data[[#This Row],[Timestamp]])</f>
        <v>3</v>
      </c>
      <c r="F3156" t="s">
        <v>647</v>
      </c>
      <c r="H3156">
        <v>40.799999999999997</v>
      </c>
      <c r="I3156">
        <v>30.9</v>
      </c>
      <c r="J3156" t="b">
        <v>0</v>
      </c>
      <c r="K3156">
        <v>2</v>
      </c>
      <c r="L3156" t="str">
        <f>IF(sensor_data[[#This Row],[HVAC Setting]]&lt;=2, "Low", IF(sensor_data[[#This Row],[HVAC Setting]]=3, "Normal", "High"))</f>
        <v>Low</v>
      </c>
      <c r="M3156">
        <v>13</v>
      </c>
      <c r="N3156">
        <v>13</v>
      </c>
      <c r="O3156">
        <f>(sensor_data[[#This Row],[Energy Consumption]]-AVERAGE(sensor_data[Energy Consumption]))/_xlfn.STDEV.P(sensor_data[Energy Consumption])</f>
        <v>-9.7694861577777695E-2</v>
      </c>
      <c r="P3156" t="str">
        <f>IF(ABS(sensor_data[[#This Row],[z_zcore]])&gt;3, "Outlier", "Normal")</f>
        <v>Normal</v>
      </c>
      <c r="Q3156">
        <f>AVERAGEIF(sensor_data[Unit ID], sensor_data[[#This Row],[Unit ID]], sensor_data[EC])</f>
        <v>19.53235294117647</v>
      </c>
      <c r="R3156">
        <f>IF(ISBLANK(sensor_data[[#This Row],[EC]]), sensor_data[[#This Row],[average]], sensor_data[[#This Row],[EC]])</f>
        <v>13</v>
      </c>
      <c r="S3156" t="str">
        <f>IF(sensor_data[[#This Row],[Filled Energy Consumption]]&gt;AVERAGE(sensor_data[Filled Energy Consumption]), "High", "Low")</f>
        <v>Low</v>
      </c>
      <c r="T3156" t="s">
        <v>273</v>
      </c>
      <c r="U3156" t="b">
        <v>0</v>
      </c>
      <c r="V3156">
        <v>12</v>
      </c>
      <c r="W3156">
        <v>0</v>
      </c>
      <c r="X3156" t="s">
        <v>17</v>
      </c>
    </row>
    <row r="3157" spans="1:24" x14ac:dyDescent="0.3">
      <c r="A3157" s="1">
        <v>45333.193553240744</v>
      </c>
      <c r="B3157" s="1" t="str">
        <f>TEXT(sensor_data[[#This Row],[Timestamp]], "MMMM")</f>
        <v>February</v>
      </c>
      <c r="C31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57" s="2">
        <f>MONTH(sensor_data[[#This Row],[Timestamp]])</f>
        <v>2</v>
      </c>
      <c r="E3157" s="2">
        <f>DAY(sensor_data[[#This Row],[Timestamp]])</f>
        <v>11</v>
      </c>
      <c r="F3157" t="s">
        <v>647</v>
      </c>
      <c r="H3157">
        <v>44.4</v>
      </c>
      <c r="I3157">
        <v>32.799999999999997</v>
      </c>
      <c r="J3157" t="b">
        <v>1</v>
      </c>
      <c r="K3157">
        <v>4.5</v>
      </c>
      <c r="L3157" t="str">
        <f>IF(sensor_data[[#This Row],[HVAC Setting]]&lt;=2, "Low", IF(sensor_data[[#This Row],[HVAC Setting]]=3, "Normal", "High"))</f>
        <v>High</v>
      </c>
      <c r="M3157">
        <v>28.31</v>
      </c>
      <c r="N3157">
        <v>28.31</v>
      </c>
      <c r="O3157">
        <f>(sensor_data[[#This Row],[Energy Consumption]]-AVERAGE(sensor_data[Energy Consumption]))/_xlfn.STDEV.P(sensor_data[Energy Consumption])</f>
        <v>8.0334687208404518E-2</v>
      </c>
      <c r="P3157" t="str">
        <f>IF(ABS(sensor_data[[#This Row],[z_zcore]])&gt;3, "Outlier", "Normal")</f>
        <v>Normal</v>
      </c>
      <c r="Q3157">
        <f>AVERAGEIF(sensor_data[Unit ID], sensor_data[[#This Row],[Unit ID]], sensor_data[EC])</f>
        <v>19.53235294117647</v>
      </c>
      <c r="R3157">
        <f>IF(ISBLANK(sensor_data[[#This Row],[EC]]), sensor_data[[#This Row],[average]], sensor_data[[#This Row],[EC]])</f>
        <v>28.31</v>
      </c>
      <c r="S3157" t="str">
        <f>IF(sensor_data[[#This Row],[Filled Energy Consumption]]&gt;AVERAGE(sensor_data[Filled Energy Consumption]), "High", "Low")</f>
        <v>High</v>
      </c>
      <c r="T3157" t="s">
        <v>287</v>
      </c>
      <c r="U3157" t="b">
        <v>1</v>
      </c>
      <c r="V3157">
        <v>6</v>
      </c>
      <c r="W3157">
        <v>1</v>
      </c>
      <c r="X3157" t="s">
        <v>14</v>
      </c>
    </row>
    <row r="3158" spans="1:24" x14ac:dyDescent="0.3">
      <c r="A3158" s="1">
        <v>45309.687719907408</v>
      </c>
      <c r="B3158" s="1" t="str">
        <f>TEXT(sensor_data[[#This Row],[Timestamp]], "MMMM")</f>
        <v>January</v>
      </c>
      <c r="C31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58" s="2">
        <f>MONTH(sensor_data[[#This Row],[Timestamp]])</f>
        <v>1</v>
      </c>
      <c r="E3158" s="2">
        <f>DAY(sensor_data[[#This Row],[Timestamp]])</f>
        <v>18</v>
      </c>
      <c r="F3158" t="s">
        <v>647</v>
      </c>
      <c r="H3158">
        <v>44.2</v>
      </c>
      <c r="I3158">
        <v>37.4</v>
      </c>
      <c r="J3158" t="b">
        <v>0</v>
      </c>
      <c r="K3158">
        <v>4</v>
      </c>
      <c r="L3158" t="str">
        <f>IF(sensor_data[[#This Row],[HVAC Setting]]&lt;=2, "Low", IF(sensor_data[[#This Row],[HVAC Setting]]=3, "Normal", "High"))</f>
        <v>High</v>
      </c>
      <c r="M3158">
        <v>22</v>
      </c>
      <c r="N3158">
        <v>22</v>
      </c>
      <c r="O3158">
        <f>(sensor_data[[#This Row],[Energy Consumption]]-AVERAGE(sensor_data[Energy Consumption]))/_xlfn.STDEV.P(sensor_data[Energy Consumption])</f>
        <v>6.9600005434267524E-3</v>
      </c>
      <c r="P3158" t="str">
        <f>IF(ABS(sensor_data[[#This Row],[z_zcore]])&gt;3, "Outlier", "Normal")</f>
        <v>Normal</v>
      </c>
      <c r="Q3158">
        <f>AVERAGEIF(sensor_data[Unit ID], sensor_data[[#This Row],[Unit ID]], sensor_data[EC])</f>
        <v>19.53235294117647</v>
      </c>
      <c r="R3158">
        <f>IF(ISBLANK(sensor_data[[#This Row],[EC]]), sensor_data[[#This Row],[average]], sensor_data[[#This Row],[EC]])</f>
        <v>22</v>
      </c>
      <c r="S3158" t="str">
        <f>IF(sensor_data[[#This Row],[Filled Energy Consumption]]&gt;AVERAGE(sensor_data[Filled Energy Consumption]), "High", "Low")</f>
        <v>High</v>
      </c>
      <c r="T3158" t="s">
        <v>311</v>
      </c>
      <c r="U3158" t="b">
        <v>0</v>
      </c>
      <c r="V3158">
        <v>8</v>
      </c>
      <c r="W3158">
        <v>1</v>
      </c>
      <c r="X3158" t="s">
        <v>19</v>
      </c>
    </row>
    <row r="3159" spans="1:24" x14ac:dyDescent="0.3">
      <c r="A3159" s="1">
        <v>45303.482523148145</v>
      </c>
      <c r="B3159" s="1" t="str">
        <f>TEXT(sensor_data[[#This Row],[Timestamp]], "MMMM")</f>
        <v>January</v>
      </c>
      <c r="C31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59" s="2">
        <f>MONTH(sensor_data[[#This Row],[Timestamp]])</f>
        <v>1</v>
      </c>
      <c r="E3159" s="2">
        <f>DAY(sensor_data[[#This Row],[Timestamp]])</f>
        <v>12</v>
      </c>
      <c r="F3159" t="s">
        <v>647</v>
      </c>
      <c r="H3159">
        <v>43.9</v>
      </c>
      <c r="I3159">
        <v>30.3</v>
      </c>
      <c r="J3159" t="b">
        <v>0</v>
      </c>
      <c r="K3159">
        <v>3</v>
      </c>
      <c r="L3159" t="str">
        <f>IF(sensor_data[[#This Row],[HVAC Setting]]&lt;=2, "Low", IF(sensor_data[[#This Row],[HVAC Setting]]=3, "Normal", "High"))</f>
        <v>Normal</v>
      </c>
      <c r="M3159">
        <v>17</v>
      </c>
      <c r="N3159">
        <v>17</v>
      </c>
      <c r="O3159">
        <f>(sensor_data[[#This Row],[Energy Consumption]]-AVERAGE(sensor_data[Energy Consumption]))/_xlfn.STDEV.P(sensor_data[Energy Consumption])</f>
        <v>-5.1181589523909048E-2</v>
      </c>
      <c r="P3159" t="str">
        <f>IF(ABS(sensor_data[[#This Row],[z_zcore]])&gt;3, "Outlier", "Normal")</f>
        <v>Normal</v>
      </c>
      <c r="Q3159">
        <f>AVERAGEIF(sensor_data[Unit ID], sensor_data[[#This Row],[Unit ID]], sensor_data[EC])</f>
        <v>19.53235294117647</v>
      </c>
      <c r="R3159">
        <f>IF(ISBLANK(sensor_data[[#This Row],[EC]]), sensor_data[[#This Row],[average]], sensor_data[[#This Row],[EC]])</f>
        <v>17</v>
      </c>
      <c r="S3159" t="str">
        <f>IF(sensor_data[[#This Row],[Filled Energy Consumption]]&gt;AVERAGE(sensor_data[Filled Energy Consumption]), "High", "Low")</f>
        <v>Low</v>
      </c>
      <c r="T3159" t="s">
        <v>321</v>
      </c>
      <c r="U3159" t="b">
        <v>0</v>
      </c>
      <c r="V3159">
        <v>22</v>
      </c>
      <c r="W3159">
        <v>0</v>
      </c>
      <c r="X3159" t="s">
        <v>17</v>
      </c>
    </row>
    <row r="3160" spans="1:24" x14ac:dyDescent="0.3">
      <c r="A3160" s="1">
        <v>45460.101701388892</v>
      </c>
      <c r="B3160" s="1" t="str">
        <f>TEXT(sensor_data[[#This Row],[Timestamp]], "MMMM")</f>
        <v>June</v>
      </c>
      <c r="C31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60" s="2">
        <f>MONTH(sensor_data[[#This Row],[Timestamp]])</f>
        <v>6</v>
      </c>
      <c r="E3160" s="2">
        <f>DAY(sensor_data[[#This Row],[Timestamp]])</f>
        <v>17</v>
      </c>
      <c r="F3160" t="s">
        <v>647</v>
      </c>
      <c r="H3160">
        <v>84</v>
      </c>
      <c r="I3160">
        <v>68.3</v>
      </c>
      <c r="J3160" t="b">
        <v>0</v>
      </c>
      <c r="K3160">
        <v>3</v>
      </c>
      <c r="L3160" t="str">
        <f>IF(sensor_data[[#This Row],[HVAC Setting]]&lt;=2, "Low", IF(sensor_data[[#This Row],[HVAC Setting]]=3, "Normal", "High"))</f>
        <v>Normal</v>
      </c>
      <c r="M3160">
        <v>16</v>
      </c>
      <c r="N3160">
        <v>16</v>
      </c>
      <c r="O3160">
        <f>(sensor_data[[#This Row],[Energy Consumption]]-AVERAGE(sensor_data[Energy Consumption]))/_xlfn.STDEV.P(sensor_data[Energy Consumption])</f>
        <v>-6.2809907537376211E-2</v>
      </c>
      <c r="P3160" t="str">
        <f>IF(ABS(sensor_data[[#This Row],[z_zcore]])&gt;3, "Outlier", "Normal")</f>
        <v>Normal</v>
      </c>
      <c r="Q3160">
        <f>AVERAGEIF(sensor_data[Unit ID], sensor_data[[#This Row],[Unit ID]], sensor_data[EC])</f>
        <v>19.53235294117647</v>
      </c>
      <c r="R3160">
        <f>IF(ISBLANK(sensor_data[[#This Row],[EC]]), sensor_data[[#This Row],[average]], sensor_data[[#This Row],[EC]])</f>
        <v>16</v>
      </c>
      <c r="S3160" t="str">
        <f>IF(sensor_data[[#This Row],[Filled Energy Consumption]]&gt;AVERAGE(sensor_data[Filled Energy Consumption]), "High", "Low")</f>
        <v>Low</v>
      </c>
      <c r="T3160" t="s">
        <v>334</v>
      </c>
      <c r="U3160" t="b">
        <v>0</v>
      </c>
      <c r="V3160">
        <v>21</v>
      </c>
      <c r="W3160">
        <v>0</v>
      </c>
      <c r="X3160" t="s">
        <v>19</v>
      </c>
    </row>
    <row r="3161" spans="1:24" x14ac:dyDescent="0.3">
      <c r="A3161" s="1">
        <v>45507.3747337963</v>
      </c>
      <c r="B3161" s="1" t="str">
        <f>TEXT(sensor_data[[#This Row],[Timestamp]], "MMMM")</f>
        <v>August</v>
      </c>
      <c r="C31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61" s="2">
        <f>MONTH(sensor_data[[#This Row],[Timestamp]])</f>
        <v>8</v>
      </c>
      <c r="E3161" s="2">
        <f>DAY(sensor_data[[#This Row],[Timestamp]])</f>
        <v>3</v>
      </c>
      <c r="F3161" t="s">
        <v>647</v>
      </c>
      <c r="H3161">
        <v>99.6</v>
      </c>
      <c r="I3161">
        <v>66.599999999999994</v>
      </c>
      <c r="J3161" t="b">
        <v>1</v>
      </c>
      <c r="K3161">
        <v>4.5</v>
      </c>
      <c r="L3161" t="str">
        <f>IF(sensor_data[[#This Row],[HVAC Setting]]&lt;=2, "Low", IF(sensor_data[[#This Row],[HVAC Setting]]=3, "Normal", "High"))</f>
        <v>High</v>
      </c>
      <c r="M3161">
        <v>27.96</v>
      </c>
      <c r="N3161">
        <v>27.96</v>
      </c>
      <c r="O3161">
        <f>(sensor_data[[#This Row],[Energy Consumption]]-AVERAGE(sensor_data[Energy Consumption]))/_xlfn.STDEV.P(sensor_data[Energy Consumption])</f>
        <v>7.6264775903691046E-2</v>
      </c>
      <c r="P3161" t="str">
        <f>IF(ABS(sensor_data[[#This Row],[z_zcore]])&gt;3, "Outlier", "Normal")</f>
        <v>Normal</v>
      </c>
      <c r="Q3161">
        <f>AVERAGEIF(sensor_data[Unit ID], sensor_data[[#This Row],[Unit ID]], sensor_data[EC])</f>
        <v>19.53235294117647</v>
      </c>
      <c r="R3161">
        <f>IF(ISBLANK(sensor_data[[#This Row],[EC]]), sensor_data[[#This Row],[average]], sensor_data[[#This Row],[EC]])</f>
        <v>27.96</v>
      </c>
      <c r="S3161" t="str">
        <f>IF(sensor_data[[#This Row],[Filled Energy Consumption]]&gt;AVERAGE(sensor_data[Filled Energy Consumption]), "High", "Low")</f>
        <v>High</v>
      </c>
      <c r="T3161" t="s">
        <v>338</v>
      </c>
      <c r="U3161" t="b">
        <v>1</v>
      </c>
      <c r="V3161">
        <v>7</v>
      </c>
      <c r="W3161">
        <v>0</v>
      </c>
      <c r="X3161" t="s">
        <v>14</v>
      </c>
    </row>
    <row r="3162" spans="1:24" x14ac:dyDescent="0.3">
      <c r="A3162" s="1">
        <v>45402.213831018518</v>
      </c>
      <c r="B3162" s="1" t="str">
        <f>TEXT(sensor_data[[#This Row],[Timestamp]], "MMMM")</f>
        <v>April</v>
      </c>
      <c r="C31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62" s="2">
        <f>MONTH(sensor_data[[#This Row],[Timestamp]])</f>
        <v>4</v>
      </c>
      <c r="E3162" s="2">
        <f>DAY(sensor_data[[#This Row],[Timestamp]])</f>
        <v>20</v>
      </c>
      <c r="F3162" t="s">
        <v>648</v>
      </c>
      <c r="H3162">
        <v>74.7</v>
      </c>
      <c r="I3162">
        <v>59.2</v>
      </c>
      <c r="J3162" t="b">
        <v>0</v>
      </c>
      <c r="K3162">
        <v>1.5</v>
      </c>
      <c r="L3162" t="str">
        <f>IF(sensor_data[[#This Row],[HVAC Setting]]&lt;=2, "Low", IF(sensor_data[[#This Row],[HVAC Setting]]=3, "Normal", "High"))</f>
        <v>Low</v>
      </c>
      <c r="M3162">
        <v>7.88</v>
      </c>
      <c r="N3162">
        <v>7.88</v>
      </c>
      <c r="O3162">
        <f>(sensor_data[[#This Row],[Energy Consumption]]-AVERAGE(sensor_data[Energy Consumption]))/_xlfn.STDEV.P(sensor_data[Energy Consumption])</f>
        <v>-0.15723184980672958</v>
      </c>
      <c r="P3162" t="str">
        <f>IF(ABS(sensor_data[[#This Row],[z_zcore]])&gt;3, "Outlier", "Normal")</f>
        <v>Normal</v>
      </c>
      <c r="Q3162">
        <f>AVERAGEIF(sensor_data[Unit ID], sensor_data[[#This Row],[Unit ID]], sensor_data[EC])</f>
        <v>14.540625</v>
      </c>
      <c r="R3162">
        <f>IF(ISBLANK(sensor_data[[#This Row],[EC]]), sensor_data[[#This Row],[average]], sensor_data[[#This Row],[EC]])</f>
        <v>7.88</v>
      </c>
      <c r="S3162" t="str">
        <f>IF(sensor_data[[#This Row],[Filled Energy Consumption]]&gt;AVERAGE(sensor_data[Filled Energy Consumption]), "High", "Low")</f>
        <v>Low</v>
      </c>
      <c r="T3162" t="s">
        <v>424</v>
      </c>
      <c r="U3162" t="b">
        <v>0</v>
      </c>
      <c r="V3162">
        <v>24</v>
      </c>
      <c r="W3162">
        <v>0</v>
      </c>
      <c r="X3162" t="s">
        <v>17</v>
      </c>
    </row>
    <row r="3163" spans="1:24" x14ac:dyDescent="0.3">
      <c r="A3163" s="1">
        <v>45482.589641203704</v>
      </c>
      <c r="B3163" s="1" t="str">
        <f>TEXT(sensor_data[[#This Row],[Timestamp]], "MMMM")</f>
        <v>July</v>
      </c>
      <c r="C31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63" s="2">
        <f>MONTH(sensor_data[[#This Row],[Timestamp]])</f>
        <v>7</v>
      </c>
      <c r="E3163" s="2">
        <f>DAY(sensor_data[[#This Row],[Timestamp]])</f>
        <v>9</v>
      </c>
      <c r="F3163" t="s">
        <v>648</v>
      </c>
      <c r="H3163">
        <v>96.8</v>
      </c>
      <c r="I3163">
        <v>59.9</v>
      </c>
      <c r="J3163" t="b">
        <v>1</v>
      </c>
      <c r="K3163">
        <v>3</v>
      </c>
      <c r="L3163" t="str">
        <f>IF(sensor_data[[#This Row],[HVAC Setting]]&lt;=2, "Low", IF(sensor_data[[#This Row],[HVAC Setting]]=3, "Normal", "High"))</f>
        <v>Normal</v>
      </c>
      <c r="M3163">
        <v>19.54</v>
      </c>
      <c r="N3163">
        <v>19.54</v>
      </c>
      <c r="O3163">
        <f>(sensor_data[[#This Row],[Energy Consumption]]-AVERAGE(sensor_data[Energy Consumption]))/_xlfn.STDEV.P(sensor_data[Energy Consumption])</f>
        <v>-2.1645661769702472E-2</v>
      </c>
      <c r="P3163" t="str">
        <f>IF(ABS(sensor_data[[#This Row],[z_zcore]])&gt;3, "Outlier", "Normal")</f>
        <v>Normal</v>
      </c>
      <c r="Q3163">
        <f>AVERAGEIF(sensor_data[Unit ID], sensor_data[[#This Row],[Unit ID]], sensor_data[EC])</f>
        <v>14.540625</v>
      </c>
      <c r="R3163">
        <f>IF(ISBLANK(sensor_data[[#This Row],[EC]]), sensor_data[[#This Row],[average]], sensor_data[[#This Row],[EC]])</f>
        <v>19.54</v>
      </c>
      <c r="S3163" t="str">
        <f>IF(sensor_data[[#This Row],[Filled Energy Consumption]]&gt;AVERAGE(sensor_data[Filled Energy Consumption]), "High", "Low")</f>
        <v>High</v>
      </c>
      <c r="T3163" t="s">
        <v>516</v>
      </c>
      <c r="U3163" t="b">
        <v>1</v>
      </c>
      <c r="V3163">
        <v>13</v>
      </c>
      <c r="W3163">
        <v>1</v>
      </c>
      <c r="X3163" t="s">
        <v>19</v>
      </c>
    </row>
    <row r="3164" spans="1:24" x14ac:dyDescent="0.3">
      <c r="A3164" s="1">
        <v>45329.060613425929</v>
      </c>
      <c r="B3164" s="1" t="str">
        <f>TEXT(sensor_data[[#This Row],[Timestamp]], "MMMM")</f>
        <v>February</v>
      </c>
      <c r="C31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64" s="2">
        <f>MONTH(sensor_data[[#This Row],[Timestamp]])</f>
        <v>2</v>
      </c>
      <c r="E3164" s="2">
        <f>DAY(sensor_data[[#This Row],[Timestamp]])</f>
        <v>7</v>
      </c>
      <c r="F3164" t="s">
        <v>648</v>
      </c>
      <c r="H3164">
        <v>48.3</v>
      </c>
      <c r="I3164">
        <v>37.9</v>
      </c>
      <c r="J3164" t="b">
        <v>0</v>
      </c>
      <c r="K3164">
        <v>2</v>
      </c>
      <c r="L3164" t="str">
        <f>IF(sensor_data[[#This Row],[HVAC Setting]]&lt;=2, "Low", IF(sensor_data[[#This Row],[HVAC Setting]]=3, "Normal", "High"))</f>
        <v>Low</v>
      </c>
      <c r="M3164">
        <v>12</v>
      </c>
      <c r="N3164">
        <v>12</v>
      </c>
      <c r="O3164">
        <f>(sensor_data[[#This Row],[Energy Consumption]]-AVERAGE(sensor_data[Energy Consumption]))/_xlfn.STDEV.P(sensor_data[Energy Consumption])</f>
        <v>-0.10932317959124485</v>
      </c>
      <c r="P3164" t="str">
        <f>IF(ABS(sensor_data[[#This Row],[z_zcore]])&gt;3, "Outlier", "Normal")</f>
        <v>Normal</v>
      </c>
      <c r="Q3164">
        <f>AVERAGEIF(sensor_data[Unit ID], sensor_data[[#This Row],[Unit ID]], sensor_data[EC])</f>
        <v>14.540625</v>
      </c>
      <c r="R3164">
        <f>IF(ISBLANK(sensor_data[[#This Row],[EC]]), sensor_data[[#This Row],[average]], sensor_data[[#This Row],[EC]])</f>
        <v>12</v>
      </c>
      <c r="S3164" t="str">
        <f>IF(sensor_data[[#This Row],[Filled Energy Consumption]]&gt;AVERAGE(sensor_data[Filled Energy Consumption]), "High", "Low")</f>
        <v>Low</v>
      </c>
      <c r="T3164" t="s">
        <v>126</v>
      </c>
      <c r="U3164" t="b">
        <v>0</v>
      </c>
      <c r="V3164">
        <v>17</v>
      </c>
      <c r="W3164">
        <v>1</v>
      </c>
      <c r="X3164" t="s">
        <v>19</v>
      </c>
    </row>
    <row r="3165" spans="1:24" x14ac:dyDescent="0.3">
      <c r="A3165" s="1">
        <v>45527.590914351851</v>
      </c>
      <c r="B3165" s="1" t="str">
        <f>TEXT(sensor_data[[#This Row],[Timestamp]], "MMMM")</f>
        <v>August</v>
      </c>
      <c r="C31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65" s="2">
        <f>MONTH(sensor_data[[#This Row],[Timestamp]])</f>
        <v>8</v>
      </c>
      <c r="E3165" s="2">
        <f>DAY(sensor_data[[#This Row],[Timestamp]])</f>
        <v>23</v>
      </c>
      <c r="F3165" t="s">
        <v>648</v>
      </c>
      <c r="H3165">
        <v>91.1</v>
      </c>
      <c r="I3165">
        <v>62.5</v>
      </c>
      <c r="J3165" t="b">
        <v>0</v>
      </c>
      <c r="K3165">
        <v>2</v>
      </c>
      <c r="L3165" t="str">
        <f>IF(sensor_data[[#This Row],[HVAC Setting]]&lt;=2, "Low", IF(sensor_data[[#This Row],[HVAC Setting]]=3, "Normal", "High"))</f>
        <v>Low</v>
      </c>
      <c r="M3165">
        <v>12</v>
      </c>
      <c r="N3165">
        <v>12</v>
      </c>
      <c r="O3165">
        <f>(sensor_data[[#This Row],[Energy Consumption]]-AVERAGE(sensor_data[Energy Consumption]))/_xlfn.STDEV.P(sensor_data[Energy Consumption])</f>
        <v>-0.10932317959124485</v>
      </c>
      <c r="P3165" t="str">
        <f>IF(ABS(sensor_data[[#This Row],[z_zcore]])&gt;3, "Outlier", "Normal")</f>
        <v>Normal</v>
      </c>
      <c r="Q3165">
        <f>AVERAGEIF(sensor_data[Unit ID], sensor_data[[#This Row],[Unit ID]], sensor_data[EC])</f>
        <v>14.540625</v>
      </c>
      <c r="R3165">
        <f>IF(ISBLANK(sensor_data[[#This Row],[EC]]), sensor_data[[#This Row],[average]], sensor_data[[#This Row],[EC]])</f>
        <v>12</v>
      </c>
      <c r="S3165" t="str">
        <f>IF(sensor_data[[#This Row],[Filled Energy Consumption]]&gt;AVERAGE(sensor_data[Filled Energy Consumption]), "High", "Low")</f>
        <v>Low</v>
      </c>
      <c r="T3165" t="s">
        <v>552</v>
      </c>
      <c r="U3165" t="b">
        <v>0</v>
      </c>
      <c r="V3165">
        <v>15</v>
      </c>
      <c r="W3165">
        <v>0</v>
      </c>
      <c r="X3165" t="s">
        <v>14</v>
      </c>
    </row>
    <row r="3166" spans="1:24" x14ac:dyDescent="0.3">
      <c r="A3166" s="1">
        <v>45597.133935185186</v>
      </c>
      <c r="B3166" s="1" t="str">
        <f>TEXT(sensor_data[[#This Row],[Timestamp]], "MMMM")</f>
        <v>November</v>
      </c>
      <c r="C31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66" s="2">
        <f>MONTH(sensor_data[[#This Row],[Timestamp]])</f>
        <v>11</v>
      </c>
      <c r="E3166" s="2">
        <f>DAY(sensor_data[[#This Row],[Timestamp]])</f>
        <v>1</v>
      </c>
      <c r="F3166" t="s">
        <v>648</v>
      </c>
      <c r="H3166">
        <v>75.7</v>
      </c>
      <c r="I3166">
        <v>43.5</v>
      </c>
      <c r="J3166" t="b">
        <v>0</v>
      </c>
      <c r="K3166">
        <v>2</v>
      </c>
      <c r="L3166" t="str">
        <f>IF(sensor_data[[#This Row],[HVAC Setting]]&lt;=2, "Low", IF(sensor_data[[#This Row],[HVAC Setting]]=3, "Normal", "High"))</f>
        <v>Low</v>
      </c>
      <c r="M3166">
        <v>11</v>
      </c>
      <c r="N3166">
        <v>11</v>
      </c>
      <c r="O3166">
        <f>(sensor_data[[#This Row],[Energy Consumption]]-AVERAGE(sensor_data[Energy Consumption]))/_xlfn.STDEV.P(sensor_data[Energy Consumption])</f>
        <v>-0.12095149760471202</v>
      </c>
      <c r="P3166" t="str">
        <f>IF(ABS(sensor_data[[#This Row],[z_zcore]])&gt;3, "Outlier", "Normal")</f>
        <v>Normal</v>
      </c>
      <c r="Q3166">
        <f>AVERAGEIF(sensor_data[Unit ID], sensor_data[[#This Row],[Unit ID]], sensor_data[EC])</f>
        <v>14.540625</v>
      </c>
      <c r="R3166">
        <f>IF(ISBLANK(sensor_data[[#This Row],[EC]]), sensor_data[[#This Row],[average]], sensor_data[[#This Row],[EC]])</f>
        <v>11</v>
      </c>
      <c r="S3166" t="str">
        <f>IF(sensor_data[[#This Row],[Filled Energy Consumption]]&gt;AVERAGE(sensor_data[Filled Energy Consumption]), "High", "Low")</f>
        <v>Low</v>
      </c>
      <c r="T3166" t="s">
        <v>486</v>
      </c>
      <c r="U3166" t="b">
        <v>0</v>
      </c>
      <c r="V3166">
        <v>23</v>
      </c>
      <c r="W3166">
        <v>0</v>
      </c>
      <c r="X3166" t="s">
        <v>19</v>
      </c>
    </row>
    <row r="3167" spans="1:24" x14ac:dyDescent="0.3">
      <c r="A3167" s="1">
        <v>45526.024351851855</v>
      </c>
      <c r="B3167" s="1" t="str">
        <f>TEXT(sensor_data[[#This Row],[Timestamp]], "MMMM")</f>
        <v>August</v>
      </c>
      <c r="C31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67" s="2">
        <f>MONTH(sensor_data[[#This Row],[Timestamp]])</f>
        <v>8</v>
      </c>
      <c r="E3167" s="2">
        <f>DAY(sensor_data[[#This Row],[Timestamp]])</f>
        <v>22</v>
      </c>
      <c r="F3167" t="s">
        <v>648</v>
      </c>
      <c r="H3167">
        <v>86.8</v>
      </c>
      <c r="I3167">
        <v>48.8</v>
      </c>
      <c r="J3167" t="b">
        <v>0</v>
      </c>
      <c r="K3167">
        <v>1</v>
      </c>
      <c r="L3167" t="str">
        <f>IF(sensor_data[[#This Row],[HVAC Setting]]&lt;=2, "Low", IF(sensor_data[[#This Row],[HVAC Setting]]=3, "Normal", "High"))</f>
        <v>Low</v>
      </c>
      <c r="M3167">
        <v>7</v>
      </c>
      <c r="N3167">
        <v>7</v>
      </c>
      <c r="O3167">
        <f>(sensor_data[[#This Row],[Energy Consumption]]-AVERAGE(sensor_data[Energy Consumption]))/_xlfn.STDEV.P(sensor_data[Energy Consumption])</f>
        <v>-0.16746476965858065</v>
      </c>
      <c r="P3167" t="str">
        <f>IF(ABS(sensor_data[[#This Row],[z_zcore]])&gt;3, "Outlier", "Normal")</f>
        <v>Normal</v>
      </c>
      <c r="Q3167">
        <f>AVERAGEIF(sensor_data[Unit ID], sensor_data[[#This Row],[Unit ID]], sensor_data[EC])</f>
        <v>14.540625</v>
      </c>
      <c r="R3167">
        <f>IF(ISBLANK(sensor_data[[#This Row],[EC]]), sensor_data[[#This Row],[average]], sensor_data[[#This Row],[EC]])</f>
        <v>7</v>
      </c>
      <c r="S3167" t="str">
        <f>IF(sensor_data[[#This Row],[Filled Energy Consumption]]&gt;AVERAGE(sensor_data[Filled Energy Consumption]), "High", "Low")</f>
        <v>Low</v>
      </c>
      <c r="T3167" t="s">
        <v>43</v>
      </c>
      <c r="U3167" t="b">
        <v>0</v>
      </c>
      <c r="V3167">
        <v>18</v>
      </c>
      <c r="W3167">
        <v>0</v>
      </c>
      <c r="X3167" t="s">
        <v>14</v>
      </c>
    </row>
    <row r="3168" spans="1:24" x14ac:dyDescent="0.3">
      <c r="A3168" s="1">
        <v>45595.266759259262</v>
      </c>
      <c r="B3168" s="1" t="str">
        <f>TEXT(sensor_data[[#This Row],[Timestamp]], "MMMM")</f>
        <v>October</v>
      </c>
      <c r="C31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68" s="2">
        <f>MONTH(sensor_data[[#This Row],[Timestamp]])</f>
        <v>10</v>
      </c>
      <c r="E3168" s="2">
        <f>DAY(sensor_data[[#This Row],[Timestamp]])</f>
        <v>30</v>
      </c>
      <c r="F3168" t="s">
        <v>648</v>
      </c>
      <c r="H3168">
        <v>74.5</v>
      </c>
      <c r="I3168">
        <v>40.9</v>
      </c>
      <c r="J3168" t="b">
        <v>0</v>
      </c>
      <c r="K3168">
        <v>2</v>
      </c>
      <c r="L3168" t="str">
        <f>IF(sensor_data[[#This Row],[HVAC Setting]]&lt;=2, "Low", IF(sensor_data[[#This Row],[HVAC Setting]]=3, "Normal", "High"))</f>
        <v>Low</v>
      </c>
      <c r="O3168">
        <f>(sensor_data[[#This Row],[Energy Consumption]]-AVERAGE(sensor_data[Energy Consumption]))/_xlfn.STDEV.P(sensor_data[Energy Consumption])</f>
        <v>-0.24886299575285079</v>
      </c>
      <c r="P3168" t="str">
        <f>IF(ABS(sensor_data[[#This Row],[z_zcore]])&gt;3, "Outlier", "Normal")</f>
        <v>Normal</v>
      </c>
      <c r="Q3168">
        <f>AVERAGEIF(sensor_data[Unit ID], sensor_data[[#This Row],[Unit ID]], sensor_data[EC])</f>
        <v>14.540625</v>
      </c>
      <c r="R3168">
        <f>IF(ISBLANK(sensor_data[[#This Row],[EC]]), sensor_data[[#This Row],[average]], sensor_data[[#This Row],[EC]])</f>
        <v>14.540625</v>
      </c>
      <c r="S3168" t="str">
        <f>IF(sensor_data[[#This Row],[Filled Energy Consumption]]&gt;AVERAGE(sensor_data[Filled Energy Consumption]), "High", "Low")</f>
        <v>Low</v>
      </c>
      <c r="T3168" t="s">
        <v>239</v>
      </c>
      <c r="U3168" t="b">
        <v>0</v>
      </c>
      <c r="V3168">
        <v>8</v>
      </c>
      <c r="W3168">
        <v>0</v>
      </c>
      <c r="X3168" t="s">
        <v>19</v>
      </c>
    </row>
    <row r="3169" spans="1:24" x14ac:dyDescent="0.3">
      <c r="A3169" s="1">
        <v>45555.849236111113</v>
      </c>
      <c r="B3169" s="1" t="str">
        <f>TEXT(sensor_data[[#This Row],[Timestamp]], "MMMM")</f>
        <v>September</v>
      </c>
      <c r="C31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69" s="2">
        <f>MONTH(sensor_data[[#This Row],[Timestamp]])</f>
        <v>9</v>
      </c>
      <c r="E3169" s="2">
        <f>DAY(sensor_data[[#This Row],[Timestamp]])</f>
        <v>20</v>
      </c>
      <c r="F3169" t="s">
        <v>648</v>
      </c>
      <c r="H3169">
        <v>63.8</v>
      </c>
      <c r="I3169">
        <v>54.7</v>
      </c>
      <c r="J3169" t="b">
        <v>0</v>
      </c>
      <c r="K3169">
        <v>3</v>
      </c>
      <c r="L3169" t="str">
        <f>IF(sensor_data[[#This Row],[HVAC Setting]]&lt;=2, "Low", IF(sensor_data[[#This Row],[HVAC Setting]]=3, "Normal", "High"))</f>
        <v>Normal</v>
      </c>
      <c r="M3169">
        <v>16.5</v>
      </c>
      <c r="N3169">
        <v>16.5</v>
      </c>
      <c r="O3169">
        <f>(sensor_data[[#This Row],[Energy Consumption]]-AVERAGE(sensor_data[Energy Consumption]))/_xlfn.STDEV.P(sensor_data[Energy Consumption])</f>
        <v>-5.6995748530642633E-2</v>
      </c>
      <c r="P3169" t="str">
        <f>IF(ABS(sensor_data[[#This Row],[z_zcore]])&gt;3, "Outlier", "Normal")</f>
        <v>Normal</v>
      </c>
      <c r="Q3169">
        <f>AVERAGEIF(sensor_data[Unit ID], sensor_data[[#This Row],[Unit ID]], sensor_data[EC])</f>
        <v>14.540625</v>
      </c>
      <c r="R3169">
        <f>IF(ISBLANK(sensor_data[[#This Row],[EC]]), sensor_data[[#This Row],[average]], sensor_data[[#This Row],[EC]])</f>
        <v>16.5</v>
      </c>
      <c r="S3169" t="str">
        <f>IF(sensor_data[[#This Row],[Filled Energy Consumption]]&gt;AVERAGE(sensor_data[Filled Energy Consumption]), "High", "Low")</f>
        <v>Low</v>
      </c>
      <c r="T3169" t="s">
        <v>159</v>
      </c>
      <c r="U3169" t="b">
        <v>0</v>
      </c>
      <c r="V3169">
        <v>16</v>
      </c>
      <c r="W3169">
        <v>1</v>
      </c>
      <c r="X3169" t="s">
        <v>14</v>
      </c>
    </row>
    <row r="3170" spans="1:24" x14ac:dyDescent="0.3">
      <c r="A3170" s="1">
        <v>45401.086261574077</v>
      </c>
      <c r="B3170" s="1" t="str">
        <f>TEXT(sensor_data[[#This Row],[Timestamp]], "MMMM")</f>
        <v>April</v>
      </c>
      <c r="C31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70" s="2">
        <f>MONTH(sensor_data[[#This Row],[Timestamp]])</f>
        <v>4</v>
      </c>
      <c r="E3170" s="2">
        <f>DAY(sensor_data[[#This Row],[Timestamp]])</f>
        <v>19</v>
      </c>
      <c r="F3170" t="s">
        <v>648</v>
      </c>
      <c r="H3170">
        <v>73.7</v>
      </c>
      <c r="I3170">
        <v>36.700000000000003</v>
      </c>
      <c r="J3170" t="b">
        <v>0</v>
      </c>
      <c r="K3170">
        <v>1</v>
      </c>
      <c r="L3170" t="str">
        <f>IF(sensor_data[[#This Row],[HVAC Setting]]&lt;=2, "Low", IF(sensor_data[[#This Row],[HVAC Setting]]=3, "Normal", "High"))</f>
        <v>Low</v>
      </c>
      <c r="M3170">
        <v>5</v>
      </c>
      <c r="N3170">
        <v>5</v>
      </c>
      <c r="O3170">
        <f>(sensor_data[[#This Row],[Energy Consumption]]-AVERAGE(sensor_data[Energy Consumption]))/_xlfn.STDEV.P(sensor_data[Energy Consumption])</f>
        <v>-0.19072140568551499</v>
      </c>
      <c r="P3170" t="str">
        <f>IF(ABS(sensor_data[[#This Row],[z_zcore]])&gt;3, "Outlier", "Normal")</f>
        <v>Normal</v>
      </c>
      <c r="Q3170">
        <f>AVERAGEIF(sensor_data[Unit ID], sensor_data[[#This Row],[Unit ID]], sensor_data[EC])</f>
        <v>14.540625</v>
      </c>
      <c r="R3170">
        <f>IF(ISBLANK(sensor_data[[#This Row],[EC]]), sensor_data[[#This Row],[average]], sensor_data[[#This Row],[EC]])</f>
        <v>5</v>
      </c>
      <c r="S3170" t="str">
        <f>IF(sensor_data[[#This Row],[Filled Energy Consumption]]&gt;AVERAGE(sensor_data[Filled Energy Consumption]), "High", "Low")</f>
        <v>Low</v>
      </c>
      <c r="T3170" t="s">
        <v>102</v>
      </c>
      <c r="U3170" t="b">
        <v>0</v>
      </c>
      <c r="V3170">
        <v>7</v>
      </c>
      <c r="W3170">
        <v>0</v>
      </c>
      <c r="X3170" t="s">
        <v>17</v>
      </c>
    </row>
    <row r="3171" spans="1:24" x14ac:dyDescent="0.3">
      <c r="A3171" s="1">
        <v>45468.394780092596</v>
      </c>
      <c r="B3171" s="1" t="str">
        <f>TEXT(sensor_data[[#This Row],[Timestamp]], "MMMM")</f>
        <v>June</v>
      </c>
      <c r="C31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71" s="2">
        <f>MONTH(sensor_data[[#This Row],[Timestamp]])</f>
        <v>6</v>
      </c>
      <c r="E3171" s="2">
        <f>DAY(sensor_data[[#This Row],[Timestamp]])</f>
        <v>25</v>
      </c>
      <c r="F3171" t="s">
        <v>648</v>
      </c>
      <c r="H3171">
        <v>85.8</v>
      </c>
      <c r="I3171">
        <v>47.3</v>
      </c>
      <c r="J3171" t="b">
        <v>0</v>
      </c>
      <c r="K3171">
        <v>3</v>
      </c>
      <c r="L3171" t="str">
        <f>IF(sensor_data[[#This Row],[HVAC Setting]]&lt;=2, "Low", IF(sensor_data[[#This Row],[HVAC Setting]]=3, "Normal", "High"))</f>
        <v>Normal</v>
      </c>
      <c r="O3171">
        <f>(sensor_data[[#This Row],[Energy Consumption]]-AVERAGE(sensor_data[Energy Consumption]))/_xlfn.STDEV.P(sensor_data[Energy Consumption])</f>
        <v>-0.24886299575285079</v>
      </c>
      <c r="P3171" t="str">
        <f>IF(ABS(sensor_data[[#This Row],[z_zcore]])&gt;3, "Outlier", "Normal")</f>
        <v>Normal</v>
      </c>
      <c r="Q3171">
        <f>AVERAGEIF(sensor_data[Unit ID], sensor_data[[#This Row],[Unit ID]], sensor_data[EC])</f>
        <v>14.540625</v>
      </c>
      <c r="R3171">
        <f>IF(ISBLANK(sensor_data[[#This Row],[EC]]), sensor_data[[#This Row],[average]], sensor_data[[#This Row],[EC]])</f>
        <v>14.540625</v>
      </c>
      <c r="S3171" t="str">
        <f>IF(sensor_data[[#This Row],[Filled Energy Consumption]]&gt;AVERAGE(sensor_data[Filled Energy Consumption]), "High", "Low")</f>
        <v>Low</v>
      </c>
      <c r="T3171" t="s">
        <v>239</v>
      </c>
      <c r="U3171" t="b">
        <v>0</v>
      </c>
      <c r="V3171">
        <v>20</v>
      </c>
      <c r="W3171">
        <v>0</v>
      </c>
      <c r="X3171" t="s">
        <v>17</v>
      </c>
    </row>
    <row r="3172" spans="1:24" x14ac:dyDescent="0.3">
      <c r="A3172" s="1">
        <v>45449.560486111113</v>
      </c>
      <c r="B3172" s="1" t="str">
        <f>TEXT(sensor_data[[#This Row],[Timestamp]], "MMMM")</f>
        <v>June</v>
      </c>
      <c r="C31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72" s="2">
        <f>MONTH(sensor_data[[#This Row],[Timestamp]])</f>
        <v>6</v>
      </c>
      <c r="E3172" s="2">
        <f>DAY(sensor_data[[#This Row],[Timestamp]])</f>
        <v>6</v>
      </c>
      <c r="F3172" t="s">
        <v>648</v>
      </c>
      <c r="H3172">
        <v>99</v>
      </c>
      <c r="I3172">
        <v>51.1</v>
      </c>
      <c r="J3172" t="b">
        <v>1</v>
      </c>
      <c r="K3172">
        <v>4</v>
      </c>
      <c r="L3172" t="str">
        <f>IF(sensor_data[[#This Row],[HVAC Setting]]&lt;=2, "Low", IF(sensor_data[[#This Row],[HVAC Setting]]=3, "Normal", "High"))</f>
        <v>High</v>
      </c>
      <c r="M3172">
        <v>24.13</v>
      </c>
      <c r="N3172">
        <v>24.13</v>
      </c>
      <c r="O3172">
        <f>(sensor_data[[#This Row],[Energy Consumption]]-AVERAGE(sensor_data[Energy Consumption]))/_xlfn.STDEV.P(sensor_data[Energy Consumption])</f>
        <v>3.1728317912111795E-2</v>
      </c>
      <c r="P3172" t="str">
        <f>IF(ABS(sensor_data[[#This Row],[z_zcore]])&gt;3, "Outlier", "Normal")</f>
        <v>Normal</v>
      </c>
      <c r="Q3172">
        <f>AVERAGEIF(sensor_data[Unit ID], sensor_data[[#This Row],[Unit ID]], sensor_data[EC])</f>
        <v>14.540625</v>
      </c>
      <c r="R3172">
        <f>IF(ISBLANK(sensor_data[[#This Row],[EC]]), sensor_data[[#This Row],[average]], sensor_data[[#This Row],[EC]])</f>
        <v>24.13</v>
      </c>
      <c r="S3172" t="str">
        <f>IF(sensor_data[[#This Row],[Filled Energy Consumption]]&gt;AVERAGE(sensor_data[Filled Energy Consumption]), "High", "Low")</f>
        <v>High</v>
      </c>
      <c r="T3172" t="s">
        <v>38</v>
      </c>
      <c r="U3172" t="b">
        <v>1</v>
      </c>
      <c r="V3172">
        <v>11</v>
      </c>
      <c r="W3172">
        <v>1</v>
      </c>
      <c r="X3172" t="s">
        <v>19</v>
      </c>
    </row>
    <row r="3173" spans="1:24" x14ac:dyDescent="0.3">
      <c r="A3173" s="1">
        <v>45314.786319444444</v>
      </c>
      <c r="B3173" s="1" t="str">
        <f>TEXT(sensor_data[[#This Row],[Timestamp]], "MMMM")</f>
        <v>January</v>
      </c>
      <c r="C31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73" s="2">
        <f>MONTH(sensor_data[[#This Row],[Timestamp]])</f>
        <v>1</v>
      </c>
      <c r="E3173" s="2">
        <f>DAY(sensor_data[[#This Row],[Timestamp]])</f>
        <v>23</v>
      </c>
      <c r="F3173" t="s">
        <v>648</v>
      </c>
      <c r="H3173">
        <v>54.5</v>
      </c>
      <c r="I3173">
        <v>32.6</v>
      </c>
      <c r="J3173" t="b">
        <v>0</v>
      </c>
      <c r="K3173">
        <v>5</v>
      </c>
      <c r="L3173" t="str">
        <f>IF(sensor_data[[#This Row],[HVAC Setting]]&lt;=2, "Low", IF(sensor_data[[#This Row],[HVAC Setting]]=3, "Normal", "High"))</f>
        <v>High</v>
      </c>
      <c r="M3173">
        <v>27.5</v>
      </c>
      <c r="N3173">
        <v>27.5</v>
      </c>
      <c r="O3173">
        <f>(sensor_data[[#This Row],[Energy Consumption]]-AVERAGE(sensor_data[Energy Consumption]))/_xlfn.STDEV.P(sensor_data[Energy Consumption])</f>
        <v>7.0915749617496138E-2</v>
      </c>
      <c r="P3173" t="str">
        <f>IF(ABS(sensor_data[[#This Row],[z_zcore]])&gt;3, "Outlier", "Normal")</f>
        <v>Normal</v>
      </c>
      <c r="Q3173">
        <f>AVERAGEIF(sensor_data[Unit ID], sensor_data[[#This Row],[Unit ID]], sensor_data[EC])</f>
        <v>14.540625</v>
      </c>
      <c r="R3173">
        <f>IF(ISBLANK(sensor_data[[#This Row],[EC]]), sensor_data[[#This Row],[average]], sensor_data[[#This Row],[EC]])</f>
        <v>27.5</v>
      </c>
      <c r="S3173" t="str">
        <f>IF(sensor_data[[#This Row],[Filled Energy Consumption]]&gt;AVERAGE(sensor_data[Filled Energy Consumption]), "High", "Low")</f>
        <v>High</v>
      </c>
      <c r="T3173" t="s">
        <v>271</v>
      </c>
      <c r="U3173" t="b">
        <v>0</v>
      </c>
      <c r="V3173">
        <v>24</v>
      </c>
      <c r="W3173">
        <v>1</v>
      </c>
      <c r="X3173" t="s">
        <v>17</v>
      </c>
    </row>
    <row r="3174" spans="1:24" x14ac:dyDescent="0.3">
      <c r="A3174" s="1">
        <v>45414.952118055553</v>
      </c>
      <c r="B3174" s="1" t="str">
        <f>TEXT(sensor_data[[#This Row],[Timestamp]], "MMMM")</f>
        <v>May</v>
      </c>
      <c r="C31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74" s="2">
        <f>MONTH(sensor_data[[#This Row],[Timestamp]])</f>
        <v>5</v>
      </c>
      <c r="E3174" s="2">
        <f>DAY(sensor_data[[#This Row],[Timestamp]])</f>
        <v>2</v>
      </c>
      <c r="F3174" t="s">
        <v>648</v>
      </c>
      <c r="H3174">
        <v>70.8</v>
      </c>
      <c r="I3174">
        <v>50.4</v>
      </c>
      <c r="J3174" t="b">
        <v>0</v>
      </c>
      <c r="K3174">
        <v>3</v>
      </c>
      <c r="L3174" t="str">
        <f>IF(sensor_data[[#This Row],[HVAC Setting]]&lt;=2, "Low", IF(sensor_data[[#This Row],[HVAC Setting]]=3, "Normal", "High"))</f>
        <v>Normal</v>
      </c>
      <c r="M3174">
        <v>16</v>
      </c>
      <c r="N3174">
        <v>16</v>
      </c>
      <c r="O3174">
        <f>(sensor_data[[#This Row],[Energy Consumption]]-AVERAGE(sensor_data[Energy Consumption]))/_xlfn.STDEV.P(sensor_data[Energy Consumption])</f>
        <v>-6.2809907537376211E-2</v>
      </c>
      <c r="P3174" t="str">
        <f>IF(ABS(sensor_data[[#This Row],[z_zcore]])&gt;3, "Outlier", "Normal")</f>
        <v>Normal</v>
      </c>
      <c r="Q3174">
        <f>AVERAGEIF(sensor_data[Unit ID], sensor_data[[#This Row],[Unit ID]], sensor_data[EC])</f>
        <v>14.540625</v>
      </c>
      <c r="R3174">
        <f>IF(ISBLANK(sensor_data[[#This Row],[EC]]), sensor_data[[#This Row],[average]], sensor_data[[#This Row],[EC]])</f>
        <v>16</v>
      </c>
      <c r="S3174" t="str">
        <f>IF(sensor_data[[#This Row],[Filled Energy Consumption]]&gt;AVERAGE(sensor_data[Filled Energy Consumption]), "High", "Low")</f>
        <v>Low</v>
      </c>
      <c r="T3174" t="s">
        <v>308</v>
      </c>
      <c r="U3174" t="b">
        <v>0</v>
      </c>
      <c r="V3174">
        <v>24</v>
      </c>
      <c r="W3174">
        <v>0</v>
      </c>
      <c r="X3174" t="s">
        <v>17</v>
      </c>
    </row>
    <row r="3175" spans="1:24" x14ac:dyDescent="0.3">
      <c r="A3175" s="1">
        <v>45501.717152777775</v>
      </c>
      <c r="B3175" s="1" t="str">
        <f>TEXT(sensor_data[[#This Row],[Timestamp]], "MMMM")</f>
        <v>July</v>
      </c>
      <c r="C31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75" s="2">
        <f>MONTH(sensor_data[[#This Row],[Timestamp]])</f>
        <v>7</v>
      </c>
      <c r="E3175" s="2">
        <f>DAY(sensor_data[[#This Row],[Timestamp]])</f>
        <v>28</v>
      </c>
      <c r="F3175" t="s">
        <v>648</v>
      </c>
      <c r="H3175">
        <v>95.1</v>
      </c>
      <c r="I3175">
        <v>61</v>
      </c>
      <c r="J3175" t="b">
        <v>1</v>
      </c>
      <c r="K3175">
        <v>5</v>
      </c>
      <c r="L3175" t="str">
        <f>IF(sensor_data[[#This Row],[HVAC Setting]]&lt;=2, "Low", IF(sensor_data[[#This Row],[HVAC Setting]]=3, "Normal", "High"))</f>
        <v>High</v>
      </c>
      <c r="M3175">
        <v>33.869999999999997</v>
      </c>
      <c r="N3175">
        <v>33.869999999999997</v>
      </c>
      <c r="O3175">
        <f>(sensor_data[[#This Row],[Energy Consumption]]-AVERAGE(sensor_data[Energy Consumption]))/_xlfn.STDEV.P(sensor_data[Energy Consumption])</f>
        <v>0.14498813536328192</v>
      </c>
      <c r="P3175" t="str">
        <f>IF(ABS(sensor_data[[#This Row],[z_zcore]])&gt;3, "Outlier", "Normal")</f>
        <v>Normal</v>
      </c>
      <c r="Q3175">
        <f>AVERAGEIF(sensor_data[Unit ID], sensor_data[[#This Row],[Unit ID]], sensor_data[EC])</f>
        <v>14.540625</v>
      </c>
      <c r="R3175">
        <f>IF(ISBLANK(sensor_data[[#This Row],[EC]]), sensor_data[[#This Row],[average]], sensor_data[[#This Row],[EC]])</f>
        <v>33.869999999999997</v>
      </c>
      <c r="S3175" t="str">
        <f>IF(sensor_data[[#This Row],[Filled Energy Consumption]]&gt;AVERAGE(sensor_data[Filled Energy Consumption]), "High", "Low")</f>
        <v>High</v>
      </c>
      <c r="T3175" t="s">
        <v>435</v>
      </c>
      <c r="U3175" t="b">
        <v>1</v>
      </c>
      <c r="V3175">
        <v>7</v>
      </c>
      <c r="W3175">
        <v>1</v>
      </c>
      <c r="X3175" t="s">
        <v>17</v>
      </c>
    </row>
    <row r="3176" spans="1:24" x14ac:dyDescent="0.3">
      <c r="A3176" s="1">
        <v>45569.692916666667</v>
      </c>
      <c r="B3176" s="1" t="str">
        <f>TEXT(sensor_data[[#This Row],[Timestamp]], "MMMM")</f>
        <v>October</v>
      </c>
      <c r="C31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76" s="2">
        <f>MONTH(sensor_data[[#This Row],[Timestamp]])</f>
        <v>10</v>
      </c>
      <c r="E3176" s="2">
        <f>DAY(sensor_data[[#This Row],[Timestamp]])</f>
        <v>4</v>
      </c>
      <c r="F3176" t="s">
        <v>648</v>
      </c>
      <c r="H3176">
        <v>67.3</v>
      </c>
      <c r="I3176">
        <v>49.7</v>
      </c>
      <c r="J3176" t="b">
        <v>0</v>
      </c>
      <c r="K3176">
        <v>3</v>
      </c>
      <c r="L3176" t="str">
        <f>IF(sensor_data[[#This Row],[HVAC Setting]]&lt;=2, "Low", IF(sensor_data[[#This Row],[HVAC Setting]]=3, "Normal", "High"))</f>
        <v>Normal</v>
      </c>
      <c r="O3176">
        <f>(sensor_data[[#This Row],[Energy Consumption]]-AVERAGE(sensor_data[Energy Consumption]))/_xlfn.STDEV.P(sensor_data[Energy Consumption])</f>
        <v>-0.24886299575285079</v>
      </c>
      <c r="P3176" t="str">
        <f>IF(ABS(sensor_data[[#This Row],[z_zcore]])&gt;3, "Outlier", "Normal")</f>
        <v>Normal</v>
      </c>
      <c r="Q3176">
        <f>AVERAGEIF(sensor_data[Unit ID], sensor_data[[#This Row],[Unit ID]], sensor_data[EC])</f>
        <v>14.540625</v>
      </c>
      <c r="R3176">
        <f>IF(ISBLANK(sensor_data[[#This Row],[EC]]), sensor_data[[#This Row],[average]], sensor_data[[#This Row],[EC]])</f>
        <v>14.540625</v>
      </c>
      <c r="S3176" t="str">
        <f>IF(sensor_data[[#This Row],[Filled Energy Consumption]]&gt;AVERAGE(sensor_data[Filled Energy Consumption]), "High", "Low")</f>
        <v>Low</v>
      </c>
      <c r="T3176" t="s">
        <v>124</v>
      </c>
      <c r="U3176" t="b">
        <v>0</v>
      </c>
      <c r="V3176">
        <v>7</v>
      </c>
      <c r="W3176">
        <v>1</v>
      </c>
      <c r="X3176" t="s">
        <v>17</v>
      </c>
    </row>
    <row r="3177" spans="1:24" x14ac:dyDescent="0.3">
      <c r="A3177" s="1">
        <v>45371.667037037034</v>
      </c>
      <c r="B3177" s="1" t="str">
        <f>TEXT(sensor_data[[#This Row],[Timestamp]], "MMMM")</f>
        <v>March</v>
      </c>
      <c r="C31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77" s="2">
        <f>MONTH(sensor_data[[#This Row],[Timestamp]])</f>
        <v>3</v>
      </c>
      <c r="E3177" s="2">
        <f>DAY(sensor_data[[#This Row],[Timestamp]])</f>
        <v>20</v>
      </c>
      <c r="F3177" t="s">
        <v>648</v>
      </c>
      <c r="H3177">
        <v>73.5</v>
      </c>
      <c r="I3177">
        <v>39.200000000000003</v>
      </c>
      <c r="J3177" t="b">
        <v>0</v>
      </c>
      <c r="K3177">
        <v>2</v>
      </c>
      <c r="L3177" t="str">
        <f>IF(sensor_data[[#This Row],[HVAC Setting]]&lt;=2, "Low", IF(sensor_data[[#This Row],[HVAC Setting]]=3, "Normal", "High"))</f>
        <v>Low</v>
      </c>
      <c r="M3177">
        <v>10</v>
      </c>
      <c r="N3177">
        <v>10</v>
      </c>
      <c r="O3177">
        <f>(sensor_data[[#This Row],[Energy Consumption]]-AVERAGE(sensor_data[Energy Consumption]))/_xlfn.STDEV.P(sensor_data[Energy Consumption])</f>
        <v>-0.13257981561817916</v>
      </c>
      <c r="P3177" t="str">
        <f>IF(ABS(sensor_data[[#This Row],[z_zcore]])&gt;3, "Outlier", "Normal")</f>
        <v>Normal</v>
      </c>
      <c r="Q3177">
        <f>AVERAGEIF(sensor_data[Unit ID], sensor_data[[#This Row],[Unit ID]], sensor_data[EC])</f>
        <v>14.540625</v>
      </c>
      <c r="R3177">
        <f>IF(ISBLANK(sensor_data[[#This Row],[EC]]), sensor_data[[#This Row],[average]], sensor_data[[#This Row],[EC]])</f>
        <v>10</v>
      </c>
      <c r="S3177" t="str">
        <f>IF(sensor_data[[#This Row],[Filled Energy Consumption]]&gt;AVERAGE(sensor_data[Filled Energy Consumption]), "High", "Low")</f>
        <v>Low</v>
      </c>
      <c r="T3177" t="s">
        <v>332</v>
      </c>
      <c r="U3177" t="b">
        <v>0</v>
      </c>
      <c r="V3177">
        <v>20</v>
      </c>
      <c r="W3177">
        <v>0</v>
      </c>
      <c r="X3177" t="s">
        <v>14</v>
      </c>
    </row>
    <row r="3178" spans="1:24" x14ac:dyDescent="0.3">
      <c r="A3178" s="1">
        <v>45538.062523148146</v>
      </c>
      <c r="B3178" s="1" t="str">
        <f>TEXT(sensor_data[[#This Row],[Timestamp]], "MMMM")</f>
        <v>September</v>
      </c>
      <c r="C31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78" s="2">
        <f>MONTH(sensor_data[[#This Row],[Timestamp]])</f>
        <v>9</v>
      </c>
      <c r="E3178" s="2">
        <f>DAY(sensor_data[[#This Row],[Timestamp]])</f>
        <v>3</v>
      </c>
      <c r="F3178" t="s">
        <v>648</v>
      </c>
      <c r="H3178">
        <v>74.5</v>
      </c>
      <c r="I3178">
        <v>44.9</v>
      </c>
      <c r="J3178" t="b">
        <v>0</v>
      </c>
      <c r="K3178">
        <v>1</v>
      </c>
      <c r="L3178" t="str">
        <f>IF(sensor_data[[#This Row],[HVAC Setting]]&lt;=2, "Low", IF(sensor_data[[#This Row],[HVAC Setting]]=3, "Normal", "High"))</f>
        <v>Low</v>
      </c>
      <c r="M3178">
        <v>5</v>
      </c>
      <c r="N3178">
        <v>5</v>
      </c>
      <c r="O3178">
        <f>(sensor_data[[#This Row],[Energy Consumption]]-AVERAGE(sensor_data[Energy Consumption]))/_xlfn.STDEV.P(sensor_data[Energy Consumption])</f>
        <v>-0.19072140568551499</v>
      </c>
      <c r="P3178" t="str">
        <f>IF(ABS(sensor_data[[#This Row],[z_zcore]])&gt;3, "Outlier", "Normal")</f>
        <v>Normal</v>
      </c>
      <c r="Q3178">
        <f>AVERAGEIF(sensor_data[Unit ID], sensor_data[[#This Row],[Unit ID]], sensor_data[EC])</f>
        <v>14.540625</v>
      </c>
      <c r="R3178">
        <f>IF(ISBLANK(sensor_data[[#This Row],[EC]]), sensor_data[[#This Row],[average]], sensor_data[[#This Row],[EC]])</f>
        <v>5</v>
      </c>
      <c r="S3178" t="str">
        <f>IF(sensor_data[[#This Row],[Filled Energy Consumption]]&gt;AVERAGE(sensor_data[Filled Energy Consumption]), "High", "Low")</f>
        <v>Low</v>
      </c>
      <c r="T3178" t="s">
        <v>277</v>
      </c>
      <c r="U3178" t="b">
        <v>0</v>
      </c>
      <c r="V3178">
        <v>14</v>
      </c>
      <c r="W3178">
        <v>1</v>
      </c>
      <c r="X3178" t="s">
        <v>14</v>
      </c>
    </row>
    <row r="3179" spans="1:24" x14ac:dyDescent="0.3">
      <c r="A3179" s="1">
        <v>45505.016770833332</v>
      </c>
      <c r="B3179" s="1" t="str">
        <f>TEXT(sensor_data[[#This Row],[Timestamp]], "MMMM")</f>
        <v>August</v>
      </c>
      <c r="C31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79" s="2">
        <f>MONTH(sensor_data[[#This Row],[Timestamp]])</f>
        <v>8</v>
      </c>
      <c r="E3179" s="2">
        <f>DAY(sensor_data[[#This Row],[Timestamp]])</f>
        <v>1</v>
      </c>
      <c r="F3179" t="s">
        <v>648</v>
      </c>
      <c r="H3179">
        <v>84.5</v>
      </c>
      <c r="I3179">
        <v>49.4</v>
      </c>
      <c r="J3179" t="b">
        <v>0</v>
      </c>
      <c r="K3179">
        <v>2</v>
      </c>
      <c r="L3179" t="str">
        <f>IF(sensor_data[[#This Row],[HVAC Setting]]&lt;=2, "Low", IF(sensor_data[[#This Row],[HVAC Setting]]=3, "Normal", "High"))</f>
        <v>Low</v>
      </c>
      <c r="M3179">
        <v>10</v>
      </c>
      <c r="N3179">
        <v>10</v>
      </c>
      <c r="O3179">
        <f>(sensor_data[[#This Row],[Energy Consumption]]-AVERAGE(sensor_data[Energy Consumption]))/_xlfn.STDEV.P(sensor_data[Energy Consumption])</f>
        <v>-0.13257981561817916</v>
      </c>
      <c r="P3179" t="str">
        <f>IF(ABS(sensor_data[[#This Row],[z_zcore]])&gt;3, "Outlier", "Normal")</f>
        <v>Normal</v>
      </c>
      <c r="Q3179">
        <f>AVERAGEIF(sensor_data[Unit ID], sensor_data[[#This Row],[Unit ID]], sensor_data[EC])</f>
        <v>14.540625</v>
      </c>
      <c r="R3179">
        <f>IF(ISBLANK(sensor_data[[#This Row],[EC]]), sensor_data[[#This Row],[average]], sensor_data[[#This Row],[EC]])</f>
        <v>10</v>
      </c>
      <c r="S3179" t="str">
        <f>IF(sensor_data[[#This Row],[Filled Energy Consumption]]&gt;AVERAGE(sensor_data[Filled Energy Consumption]), "High", "Low")</f>
        <v>Low</v>
      </c>
      <c r="T3179" t="s">
        <v>487</v>
      </c>
      <c r="U3179" t="b">
        <v>0</v>
      </c>
      <c r="V3179">
        <v>19</v>
      </c>
      <c r="W3179">
        <v>1</v>
      </c>
      <c r="X3179" t="s">
        <v>19</v>
      </c>
    </row>
    <row r="3180" spans="1:24" x14ac:dyDescent="0.3">
      <c r="A3180" s="1">
        <v>45338.447025462963</v>
      </c>
      <c r="B3180" s="1" t="str">
        <f>TEXT(sensor_data[[#This Row],[Timestamp]], "MMMM")</f>
        <v>February</v>
      </c>
      <c r="C31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80" s="2">
        <f>MONTH(sensor_data[[#This Row],[Timestamp]])</f>
        <v>2</v>
      </c>
      <c r="E3180" s="2">
        <f>DAY(sensor_data[[#This Row],[Timestamp]])</f>
        <v>16</v>
      </c>
      <c r="F3180" t="s">
        <v>648</v>
      </c>
      <c r="H3180">
        <v>55.4</v>
      </c>
      <c r="I3180">
        <v>34.700000000000003</v>
      </c>
      <c r="J3180" t="b">
        <v>0</v>
      </c>
      <c r="K3180">
        <v>4</v>
      </c>
      <c r="L3180" t="str">
        <f>IF(sensor_data[[#This Row],[HVAC Setting]]&lt;=2, "Low", IF(sensor_data[[#This Row],[HVAC Setting]]=3, "Normal", "High"))</f>
        <v>High</v>
      </c>
      <c r="O3180">
        <f>(sensor_data[[#This Row],[Energy Consumption]]-AVERAGE(sensor_data[Energy Consumption]))/_xlfn.STDEV.P(sensor_data[Energy Consumption])</f>
        <v>-0.24886299575285079</v>
      </c>
      <c r="P3180" t="str">
        <f>IF(ABS(sensor_data[[#This Row],[z_zcore]])&gt;3, "Outlier", "Normal")</f>
        <v>Normal</v>
      </c>
      <c r="Q3180">
        <f>AVERAGEIF(sensor_data[Unit ID], sensor_data[[#This Row],[Unit ID]], sensor_data[EC])</f>
        <v>14.540625</v>
      </c>
      <c r="R3180">
        <f>IF(ISBLANK(sensor_data[[#This Row],[EC]]), sensor_data[[#This Row],[average]], sensor_data[[#This Row],[EC]])</f>
        <v>14.540625</v>
      </c>
      <c r="S3180" t="str">
        <f>IF(sensor_data[[#This Row],[Filled Energy Consumption]]&gt;AVERAGE(sensor_data[Filled Energy Consumption]), "High", "Low")</f>
        <v>Low</v>
      </c>
      <c r="T3180" t="s">
        <v>271</v>
      </c>
      <c r="U3180" t="b">
        <v>0</v>
      </c>
      <c r="V3180">
        <v>10</v>
      </c>
      <c r="W3180">
        <v>0</v>
      </c>
      <c r="X3180" t="s">
        <v>14</v>
      </c>
    </row>
    <row r="3181" spans="1:24" x14ac:dyDescent="0.3">
      <c r="A3181" s="1">
        <v>45340.155972222223</v>
      </c>
      <c r="B3181" s="1" t="str">
        <f>TEXT(sensor_data[[#This Row],[Timestamp]], "MMMM")</f>
        <v>February</v>
      </c>
      <c r="C31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81" s="2">
        <f>MONTH(sensor_data[[#This Row],[Timestamp]])</f>
        <v>2</v>
      </c>
      <c r="E3181" s="2">
        <f>DAY(sensor_data[[#This Row],[Timestamp]])</f>
        <v>18</v>
      </c>
      <c r="F3181" t="s">
        <v>648</v>
      </c>
      <c r="H3181">
        <v>45.9</v>
      </c>
      <c r="I3181">
        <v>39.9</v>
      </c>
      <c r="J3181" t="b">
        <v>0</v>
      </c>
      <c r="K3181">
        <v>2.5</v>
      </c>
      <c r="L3181" t="str">
        <f>IF(sensor_data[[#This Row],[HVAC Setting]]&lt;=2, "Low", IF(sensor_data[[#This Row],[HVAC Setting]]=3, "Normal", "High"))</f>
        <v>High</v>
      </c>
      <c r="M3181">
        <v>15.23</v>
      </c>
      <c r="N3181">
        <v>15.23</v>
      </c>
      <c r="O3181">
        <f>(sensor_data[[#This Row],[Energy Consumption]]-AVERAGE(sensor_data[Energy Consumption]))/_xlfn.STDEV.P(sensor_data[Energy Consumption])</f>
        <v>-7.1763712407745914E-2</v>
      </c>
      <c r="P3181" t="str">
        <f>IF(ABS(sensor_data[[#This Row],[z_zcore]])&gt;3, "Outlier", "Normal")</f>
        <v>Normal</v>
      </c>
      <c r="Q3181">
        <f>AVERAGEIF(sensor_data[Unit ID], sensor_data[[#This Row],[Unit ID]], sensor_data[EC])</f>
        <v>14.540625</v>
      </c>
      <c r="R3181">
        <f>IF(ISBLANK(sensor_data[[#This Row],[EC]]), sensor_data[[#This Row],[average]], sensor_data[[#This Row],[EC]])</f>
        <v>15.23</v>
      </c>
      <c r="S3181" t="str">
        <f>IF(sensor_data[[#This Row],[Filled Energy Consumption]]&gt;AVERAGE(sensor_data[Filled Energy Consumption]), "High", "Low")</f>
        <v>Low</v>
      </c>
      <c r="T3181" t="s">
        <v>528</v>
      </c>
      <c r="U3181" t="b">
        <v>0</v>
      </c>
      <c r="V3181">
        <v>8</v>
      </c>
      <c r="W3181">
        <v>0</v>
      </c>
      <c r="X3181" t="s">
        <v>19</v>
      </c>
    </row>
    <row r="3182" spans="1:24" x14ac:dyDescent="0.3">
      <c r="A3182" s="1">
        <v>45593.592719907407</v>
      </c>
      <c r="B3182" s="1" t="str">
        <f>TEXT(sensor_data[[#This Row],[Timestamp]], "MMMM")</f>
        <v>October</v>
      </c>
      <c r="C31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82" s="2">
        <f>MONTH(sensor_data[[#This Row],[Timestamp]])</f>
        <v>10</v>
      </c>
      <c r="E3182" s="2">
        <f>DAY(sensor_data[[#This Row],[Timestamp]])</f>
        <v>28</v>
      </c>
      <c r="F3182" t="s">
        <v>629</v>
      </c>
      <c r="H3182">
        <v>71.7</v>
      </c>
      <c r="I3182">
        <v>46.2</v>
      </c>
      <c r="J3182" t="b">
        <v>0</v>
      </c>
      <c r="K3182">
        <v>3</v>
      </c>
      <c r="L3182" t="str">
        <f>IF(sensor_data[[#This Row],[HVAC Setting]]&lt;=2, "Low", IF(sensor_data[[#This Row],[HVAC Setting]]=3, "Normal", "High"))</f>
        <v>Normal</v>
      </c>
      <c r="M3182">
        <v>16</v>
      </c>
      <c r="N3182">
        <v>16</v>
      </c>
      <c r="O3182">
        <f>(sensor_data[[#This Row],[Energy Consumption]]-AVERAGE(sensor_data[Energy Consumption]))/_xlfn.STDEV.P(sensor_data[Energy Consumption])</f>
        <v>-6.2809907537376211E-2</v>
      </c>
      <c r="P3182" t="str">
        <f>IF(ABS(sensor_data[[#This Row],[z_zcore]])&gt;3, "Outlier", "Normal")</f>
        <v>Normal</v>
      </c>
      <c r="Q3182">
        <f>AVERAGEIF(sensor_data[Unit ID], sensor_data[[#This Row],[Unit ID]], sensor_data[EC])</f>
        <v>18.832307692307694</v>
      </c>
      <c r="R3182">
        <f>IF(ISBLANK(sensor_data[[#This Row],[EC]]), sensor_data[[#This Row],[average]], sensor_data[[#This Row],[EC]])</f>
        <v>16</v>
      </c>
      <c r="S3182" t="str">
        <f>IF(sensor_data[[#This Row],[Filled Energy Consumption]]&gt;AVERAGE(sensor_data[Filled Energy Consumption]), "High", "Low")</f>
        <v>Low</v>
      </c>
      <c r="T3182" t="s">
        <v>463</v>
      </c>
      <c r="U3182" t="b">
        <v>0</v>
      </c>
      <c r="V3182">
        <v>24</v>
      </c>
      <c r="W3182">
        <v>1</v>
      </c>
      <c r="X3182" t="s">
        <v>19</v>
      </c>
    </row>
    <row r="3183" spans="1:24" x14ac:dyDescent="0.3">
      <c r="A3183" s="1">
        <v>45475.453159722223</v>
      </c>
      <c r="B3183" s="1" t="str">
        <f>TEXT(sensor_data[[#This Row],[Timestamp]], "MMMM")</f>
        <v>July</v>
      </c>
      <c r="C31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83" s="2">
        <f>MONTH(sensor_data[[#This Row],[Timestamp]])</f>
        <v>7</v>
      </c>
      <c r="E3183" s="2">
        <f>DAY(sensor_data[[#This Row],[Timestamp]])</f>
        <v>2</v>
      </c>
      <c r="F3183" t="s">
        <v>629</v>
      </c>
      <c r="H3183">
        <v>82.5</v>
      </c>
      <c r="I3183">
        <v>45.5</v>
      </c>
      <c r="J3183" t="b">
        <v>0</v>
      </c>
      <c r="K3183">
        <v>3</v>
      </c>
      <c r="L3183" t="str">
        <f>IF(sensor_data[[#This Row],[HVAC Setting]]&lt;=2, "Low", IF(sensor_data[[#This Row],[HVAC Setting]]=3, "Normal", "High"))</f>
        <v>Normal</v>
      </c>
      <c r="M3183">
        <v>15</v>
      </c>
      <c r="N3183">
        <v>15</v>
      </c>
      <c r="O3183">
        <f>(sensor_data[[#This Row],[Energy Consumption]]-AVERAGE(sensor_data[Energy Consumption]))/_xlfn.STDEV.P(sensor_data[Energy Consumption])</f>
        <v>-7.4438225550843368E-2</v>
      </c>
      <c r="P3183" t="str">
        <f>IF(ABS(sensor_data[[#This Row],[z_zcore]])&gt;3, "Outlier", "Normal")</f>
        <v>Normal</v>
      </c>
      <c r="Q3183">
        <f>AVERAGEIF(sensor_data[Unit ID], sensor_data[[#This Row],[Unit ID]], sensor_data[EC])</f>
        <v>18.832307692307694</v>
      </c>
      <c r="R3183">
        <f>IF(ISBLANK(sensor_data[[#This Row],[EC]]), sensor_data[[#This Row],[average]], sensor_data[[#This Row],[EC]])</f>
        <v>15</v>
      </c>
      <c r="S3183" t="str">
        <f>IF(sensor_data[[#This Row],[Filled Energy Consumption]]&gt;AVERAGE(sensor_data[Filled Energy Consumption]), "High", "Low")</f>
        <v>Low</v>
      </c>
      <c r="T3183" t="s">
        <v>225</v>
      </c>
      <c r="U3183" t="b">
        <v>0</v>
      </c>
      <c r="V3183">
        <v>20</v>
      </c>
      <c r="W3183">
        <v>0</v>
      </c>
      <c r="X3183" t="s">
        <v>19</v>
      </c>
    </row>
    <row r="3184" spans="1:24" x14ac:dyDescent="0.3">
      <c r="A3184" s="1">
        <v>45323.836435185185</v>
      </c>
      <c r="B3184" s="1" t="str">
        <f>TEXT(sensor_data[[#This Row],[Timestamp]], "MMMM")</f>
        <v>February</v>
      </c>
      <c r="C31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84" s="2">
        <f>MONTH(sensor_data[[#This Row],[Timestamp]])</f>
        <v>2</v>
      </c>
      <c r="E3184" s="2">
        <f>DAY(sensor_data[[#This Row],[Timestamp]])</f>
        <v>1</v>
      </c>
      <c r="F3184" t="s">
        <v>629</v>
      </c>
      <c r="H3184">
        <v>53.1</v>
      </c>
      <c r="I3184">
        <v>26.4</v>
      </c>
      <c r="J3184" t="b">
        <v>0</v>
      </c>
      <c r="K3184">
        <v>4</v>
      </c>
      <c r="L3184" t="str">
        <f>IF(sensor_data[[#This Row],[HVAC Setting]]&lt;=2, "Low", IF(sensor_data[[#This Row],[HVAC Setting]]=3, "Normal", "High"))</f>
        <v>High</v>
      </c>
      <c r="M3184">
        <v>22</v>
      </c>
      <c r="N3184">
        <v>22</v>
      </c>
      <c r="O3184">
        <f>(sensor_data[[#This Row],[Energy Consumption]]-AVERAGE(sensor_data[Energy Consumption]))/_xlfn.STDEV.P(sensor_data[Energy Consumption])</f>
        <v>6.9600005434267524E-3</v>
      </c>
      <c r="P3184" t="str">
        <f>IF(ABS(sensor_data[[#This Row],[z_zcore]])&gt;3, "Outlier", "Normal")</f>
        <v>Normal</v>
      </c>
      <c r="Q3184">
        <f>AVERAGEIF(sensor_data[Unit ID], sensor_data[[#This Row],[Unit ID]], sensor_data[EC])</f>
        <v>18.832307692307694</v>
      </c>
      <c r="R3184">
        <f>IF(ISBLANK(sensor_data[[#This Row],[EC]]), sensor_data[[#This Row],[average]], sensor_data[[#This Row],[EC]])</f>
        <v>22</v>
      </c>
      <c r="S3184" t="str">
        <f>IF(sensor_data[[#This Row],[Filled Energy Consumption]]&gt;AVERAGE(sensor_data[Filled Energy Consumption]), "High", "Low")</f>
        <v>High</v>
      </c>
      <c r="T3184" t="s">
        <v>361</v>
      </c>
      <c r="U3184" t="b">
        <v>0</v>
      </c>
      <c r="V3184">
        <v>19</v>
      </c>
      <c r="W3184">
        <v>1</v>
      </c>
      <c r="X3184" t="s">
        <v>17</v>
      </c>
    </row>
    <row r="3185" spans="1:24" x14ac:dyDescent="0.3">
      <c r="A3185" s="1">
        <v>45328.448842592596</v>
      </c>
      <c r="B3185" s="1" t="str">
        <f>TEXT(sensor_data[[#This Row],[Timestamp]], "MMMM")</f>
        <v>February</v>
      </c>
      <c r="C31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85" s="2">
        <f>MONTH(sensor_data[[#This Row],[Timestamp]])</f>
        <v>2</v>
      </c>
      <c r="E3185" s="2">
        <f>DAY(sensor_data[[#This Row],[Timestamp]])</f>
        <v>6</v>
      </c>
      <c r="F3185" t="s">
        <v>629</v>
      </c>
      <c r="H3185">
        <v>44.1</v>
      </c>
      <c r="I3185">
        <v>30.4</v>
      </c>
      <c r="J3185" t="b">
        <v>1</v>
      </c>
      <c r="K3185">
        <v>4</v>
      </c>
      <c r="L3185" t="str">
        <f>IF(sensor_data[[#This Row],[HVAC Setting]]&lt;=2, "Low", IF(sensor_data[[#This Row],[HVAC Setting]]=3, "Normal", "High"))</f>
        <v>High</v>
      </c>
      <c r="M3185">
        <v>24.37</v>
      </c>
      <c r="N3185">
        <v>24.37</v>
      </c>
      <c r="O3185">
        <f>(sensor_data[[#This Row],[Energy Consumption]]-AVERAGE(sensor_data[Energy Consumption]))/_xlfn.STDEV.P(sensor_data[Energy Consumption])</f>
        <v>3.4519114235343935E-2</v>
      </c>
      <c r="P3185" t="str">
        <f>IF(ABS(sensor_data[[#This Row],[z_zcore]])&gt;3, "Outlier", "Normal")</f>
        <v>Normal</v>
      </c>
      <c r="Q3185">
        <f>AVERAGEIF(sensor_data[Unit ID], sensor_data[[#This Row],[Unit ID]], sensor_data[EC])</f>
        <v>18.832307692307694</v>
      </c>
      <c r="R3185">
        <f>IF(ISBLANK(sensor_data[[#This Row],[EC]]), sensor_data[[#This Row],[average]], sensor_data[[#This Row],[EC]])</f>
        <v>24.37</v>
      </c>
      <c r="S3185" t="str">
        <f>IF(sensor_data[[#This Row],[Filled Energy Consumption]]&gt;AVERAGE(sensor_data[Filled Energy Consumption]), "High", "Low")</f>
        <v>High</v>
      </c>
      <c r="T3185" t="s">
        <v>335</v>
      </c>
      <c r="U3185" t="b">
        <v>1</v>
      </c>
      <c r="V3185">
        <v>9</v>
      </c>
      <c r="W3185">
        <v>1</v>
      </c>
      <c r="X3185" t="s">
        <v>14</v>
      </c>
    </row>
    <row r="3186" spans="1:24" x14ac:dyDescent="0.3">
      <c r="A3186" s="1">
        <v>45338.488368055558</v>
      </c>
      <c r="B3186" s="1" t="str">
        <f>TEXT(sensor_data[[#This Row],[Timestamp]], "MMMM")</f>
        <v>February</v>
      </c>
      <c r="C31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86" s="2">
        <f>MONTH(sensor_data[[#This Row],[Timestamp]])</f>
        <v>2</v>
      </c>
      <c r="E3186" s="2">
        <f>DAY(sensor_data[[#This Row],[Timestamp]])</f>
        <v>16</v>
      </c>
      <c r="F3186" t="s">
        <v>629</v>
      </c>
      <c r="H3186">
        <v>50.2</v>
      </c>
      <c r="I3186">
        <v>34.299999999999997</v>
      </c>
      <c r="J3186" t="b">
        <v>0</v>
      </c>
      <c r="K3186">
        <v>2</v>
      </c>
      <c r="L3186" t="str">
        <f>IF(sensor_data[[#This Row],[HVAC Setting]]&lt;=2, "Low", IF(sensor_data[[#This Row],[HVAC Setting]]=3, "Normal", "High"))</f>
        <v>Low</v>
      </c>
      <c r="M3186">
        <v>11</v>
      </c>
      <c r="N3186">
        <v>11</v>
      </c>
      <c r="O3186">
        <f>(sensor_data[[#This Row],[Energy Consumption]]-AVERAGE(sensor_data[Energy Consumption]))/_xlfn.STDEV.P(sensor_data[Energy Consumption])</f>
        <v>-0.12095149760471202</v>
      </c>
      <c r="P3186" t="str">
        <f>IF(ABS(sensor_data[[#This Row],[z_zcore]])&gt;3, "Outlier", "Normal")</f>
        <v>Normal</v>
      </c>
      <c r="Q3186">
        <f>AVERAGEIF(sensor_data[Unit ID], sensor_data[[#This Row],[Unit ID]], sensor_data[EC])</f>
        <v>18.832307692307694</v>
      </c>
      <c r="R3186">
        <f>IF(ISBLANK(sensor_data[[#This Row],[EC]]), sensor_data[[#This Row],[average]], sensor_data[[#This Row],[EC]])</f>
        <v>11</v>
      </c>
      <c r="S3186" t="str">
        <f>IF(sensor_data[[#This Row],[Filled Energy Consumption]]&gt;AVERAGE(sensor_data[Filled Energy Consumption]), "High", "Low")</f>
        <v>Low</v>
      </c>
      <c r="T3186" t="s">
        <v>99</v>
      </c>
      <c r="U3186" t="b">
        <v>0</v>
      </c>
      <c r="V3186">
        <v>21</v>
      </c>
      <c r="W3186">
        <v>0</v>
      </c>
      <c r="X3186" t="s">
        <v>19</v>
      </c>
    </row>
    <row r="3187" spans="1:24" x14ac:dyDescent="0.3">
      <c r="A3187" s="1">
        <v>45338.102847222224</v>
      </c>
      <c r="B3187" s="1" t="str">
        <f>TEXT(sensor_data[[#This Row],[Timestamp]], "MMMM")</f>
        <v>February</v>
      </c>
      <c r="C31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87" s="2">
        <f>MONTH(sensor_data[[#This Row],[Timestamp]])</f>
        <v>2</v>
      </c>
      <c r="E3187" s="2">
        <f>DAY(sensor_data[[#This Row],[Timestamp]])</f>
        <v>16</v>
      </c>
      <c r="F3187" t="s">
        <v>629</v>
      </c>
      <c r="H3187">
        <v>52</v>
      </c>
      <c r="I3187">
        <v>31.1</v>
      </c>
      <c r="J3187" t="b">
        <v>0</v>
      </c>
      <c r="K3187">
        <v>2</v>
      </c>
      <c r="L3187" t="str">
        <f>IF(sensor_data[[#This Row],[HVAC Setting]]&lt;=2, "Low", IF(sensor_data[[#This Row],[HVAC Setting]]=3, "Normal", "High"))</f>
        <v>Low</v>
      </c>
      <c r="M3187">
        <v>10</v>
      </c>
      <c r="N3187">
        <v>10</v>
      </c>
      <c r="O3187">
        <f>(sensor_data[[#This Row],[Energy Consumption]]-AVERAGE(sensor_data[Energy Consumption]))/_xlfn.STDEV.P(sensor_data[Energy Consumption])</f>
        <v>-0.13257981561817916</v>
      </c>
      <c r="P3187" t="str">
        <f>IF(ABS(sensor_data[[#This Row],[z_zcore]])&gt;3, "Outlier", "Normal")</f>
        <v>Normal</v>
      </c>
      <c r="Q3187">
        <f>AVERAGEIF(sensor_data[Unit ID], sensor_data[[#This Row],[Unit ID]], sensor_data[EC])</f>
        <v>18.832307692307694</v>
      </c>
      <c r="R3187">
        <f>IF(ISBLANK(sensor_data[[#This Row],[EC]]), sensor_data[[#This Row],[average]], sensor_data[[#This Row],[EC]])</f>
        <v>10</v>
      </c>
      <c r="S3187" t="str">
        <f>IF(sensor_data[[#This Row],[Filled Energy Consumption]]&gt;AVERAGE(sensor_data[Filled Energy Consumption]), "High", "Low")</f>
        <v>Low</v>
      </c>
      <c r="T3187" t="s">
        <v>111</v>
      </c>
      <c r="U3187" t="b">
        <v>0</v>
      </c>
      <c r="V3187">
        <v>20</v>
      </c>
      <c r="W3187">
        <v>1</v>
      </c>
      <c r="X3187" t="s">
        <v>19</v>
      </c>
    </row>
    <row r="3188" spans="1:24" x14ac:dyDescent="0.3">
      <c r="A3188" s="1">
        <v>45485.688240740739</v>
      </c>
      <c r="B3188" s="1" t="str">
        <f>TEXT(sensor_data[[#This Row],[Timestamp]], "MMMM")</f>
        <v>July</v>
      </c>
      <c r="C31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88" s="2">
        <f>MONTH(sensor_data[[#This Row],[Timestamp]])</f>
        <v>7</v>
      </c>
      <c r="E3188" s="2">
        <f>DAY(sensor_data[[#This Row],[Timestamp]])</f>
        <v>12</v>
      </c>
      <c r="F3188" t="s">
        <v>629</v>
      </c>
      <c r="H3188">
        <v>100.7</v>
      </c>
      <c r="I3188">
        <v>41.7</v>
      </c>
      <c r="J3188" t="b">
        <v>1</v>
      </c>
      <c r="K3188">
        <v>3</v>
      </c>
      <c r="L3188" t="str">
        <f>IF(sensor_data[[#This Row],[HVAC Setting]]&lt;=2, "Low", IF(sensor_data[[#This Row],[HVAC Setting]]=3, "Normal", "High"))</f>
        <v>Normal</v>
      </c>
      <c r="M3188">
        <v>18.41</v>
      </c>
      <c r="N3188">
        <v>18.41</v>
      </c>
      <c r="O3188">
        <f>(sensor_data[[#This Row],[Energy Consumption]]-AVERAGE(sensor_data[Energy Consumption]))/_xlfn.STDEV.P(sensor_data[Energy Consumption])</f>
        <v>-3.4785661124920354E-2</v>
      </c>
      <c r="P3188" t="str">
        <f>IF(ABS(sensor_data[[#This Row],[z_zcore]])&gt;3, "Outlier", "Normal")</f>
        <v>Normal</v>
      </c>
      <c r="Q3188">
        <f>AVERAGEIF(sensor_data[Unit ID], sensor_data[[#This Row],[Unit ID]], sensor_data[EC])</f>
        <v>18.832307692307694</v>
      </c>
      <c r="R3188">
        <f>IF(ISBLANK(sensor_data[[#This Row],[EC]]), sensor_data[[#This Row],[average]], sensor_data[[#This Row],[EC]])</f>
        <v>18.41</v>
      </c>
      <c r="S3188" t="str">
        <f>IF(sensor_data[[#This Row],[Filled Energy Consumption]]&gt;AVERAGE(sensor_data[Filled Energy Consumption]), "High", "Low")</f>
        <v>High</v>
      </c>
      <c r="T3188" t="s">
        <v>431</v>
      </c>
      <c r="U3188" t="b">
        <v>1</v>
      </c>
      <c r="V3188">
        <v>6</v>
      </c>
      <c r="W3188">
        <v>1</v>
      </c>
      <c r="X3188" t="s">
        <v>19</v>
      </c>
    </row>
    <row r="3189" spans="1:24" x14ac:dyDescent="0.3">
      <c r="A3189" s="1">
        <v>45395.164548611108</v>
      </c>
      <c r="B3189" s="1" t="str">
        <f>TEXT(sensor_data[[#This Row],[Timestamp]], "MMMM")</f>
        <v>April</v>
      </c>
      <c r="C31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89" s="2">
        <f>MONTH(sensor_data[[#This Row],[Timestamp]])</f>
        <v>4</v>
      </c>
      <c r="E3189" s="2">
        <f>DAY(sensor_data[[#This Row],[Timestamp]])</f>
        <v>13</v>
      </c>
      <c r="F3189" t="s">
        <v>629</v>
      </c>
      <c r="H3189">
        <v>63.2</v>
      </c>
      <c r="I3189">
        <v>40.299999999999997</v>
      </c>
      <c r="J3189" t="b">
        <v>1</v>
      </c>
      <c r="K3189">
        <v>1.5</v>
      </c>
      <c r="L3189" t="str">
        <f>IF(sensor_data[[#This Row],[HVAC Setting]]&lt;=2, "Low", IF(sensor_data[[#This Row],[HVAC Setting]]=3, "Normal", "High"))</f>
        <v>Low</v>
      </c>
      <c r="M3189">
        <v>10.35</v>
      </c>
      <c r="N3189">
        <v>10.35</v>
      </c>
      <c r="O3189">
        <f>(sensor_data[[#This Row],[Energy Consumption]]-AVERAGE(sensor_data[Energy Consumption]))/_xlfn.STDEV.P(sensor_data[Energy Consumption])</f>
        <v>-0.12850990431346568</v>
      </c>
      <c r="P3189" t="str">
        <f>IF(ABS(sensor_data[[#This Row],[z_zcore]])&gt;3, "Outlier", "Normal")</f>
        <v>Normal</v>
      </c>
      <c r="Q3189">
        <f>AVERAGEIF(sensor_data[Unit ID], sensor_data[[#This Row],[Unit ID]], sensor_data[EC])</f>
        <v>18.832307692307694</v>
      </c>
      <c r="R3189">
        <f>IF(ISBLANK(sensor_data[[#This Row],[EC]]), sensor_data[[#This Row],[average]], sensor_data[[#This Row],[EC]])</f>
        <v>10.35</v>
      </c>
      <c r="S3189" t="str">
        <f>IF(sensor_data[[#This Row],[Filled Energy Consumption]]&gt;AVERAGE(sensor_data[Filled Energy Consumption]), "High", "Low")</f>
        <v>Low</v>
      </c>
      <c r="T3189" t="s">
        <v>413</v>
      </c>
      <c r="U3189" t="b">
        <v>1</v>
      </c>
      <c r="V3189">
        <v>4</v>
      </c>
      <c r="W3189">
        <v>1</v>
      </c>
      <c r="X3189" t="s">
        <v>14</v>
      </c>
    </row>
    <row r="3190" spans="1:24" x14ac:dyDescent="0.3">
      <c r="A3190" s="1">
        <v>45581.340682870374</v>
      </c>
      <c r="B3190" s="1" t="str">
        <f>TEXT(sensor_data[[#This Row],[Timestamp]], "MMMM")</f>
        <v>October</v>
      </c>
      <c r="C31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90" s="2">
        <f>MONTH(sensor_data[[#This Row],[Timestamp]])</f>
        <v>10</v>
      </c>
      <c r="E3190" s="2">
        <f>DAY(sensor_data[[#This Row],[Timestamp]])</f>
        <v>16</v>
      </c>
      <c r="F3190" t="s">
        <v>629</v>
      </c>
      <c r="H3190">
        <v>77.3</v>
      </c>
      <c r="I3190">
        <v>37.4</v>
      </c>
      <c r="J3190" t="b">
        <v>1</v>
      </c>
      <c r="K3190">
        <v>2</v>
      </c>
      <c r="L3190" t="str">
        <f>IF(sensor_data[[#This Row],[HVAC Setting]]&lt;=2, "Low", IF(sensor_data[[#This Row],[HVAC Setting]]=3, "Normal", "High"))</f>
        <v>Low</v>
      </c>
      <c r="M3190">
        <v>12.69</v>
      </c>
      <c r="N3190">
        <v>12.69</v>
      </c>
      <c r="O3190">
        <f>(sensor_data[[#This Row],[Energy Consumption]]-AVERAGE(sensor_data[Energy Consumption]))/_xlfn.STDEV.P(sensor_data[Energy Consumption])</f>
        <v>-0.10129964016195252</v>
      </c>
      <c r="P3190" t="str">
        <f>IF(ABS(sensor_data[[#This Row],[z_zcore]])&gt;3, "Outlier", "Normal")</f>
        <v>Normal</v>
      </c>
      <c r="Q3190">
        <f>AVERAGEIF(sensor_data[Unit ID], sensor_data[[#This Row],[Unit ID]], sensor_data[EC])</f>
        <v>18.832307692307694</v>
      </c>
      <c r="R3190">
        <f>IF(ISBLANK(sensor_data[[#This Row],[EC]]), sensor_data[[#This Row],[average]], sensor_data[[#This Row],[EC]])</f>
        <v>12.69</v>
      </c>
      <c r="S3190" t="str">
        <f>IF(sensor_data[[#This Row],[Filled Energy Consumption]]&gt;AVERAGE(sensor_data[Filled Energy Consumption]), "High", "Low")</f>
        <v>Low</v>
      </c>
      <c r="T3190" t="s">
        <v>494</v>
      </c>
      <c r="U3190" t="b">
        <v>1</v>
      </c>
      <c r="V3190">
        <v>9</v>
      </c>
      <c r="W3190">
        <v>1</v>
      </c>
      <c r="X3190" t="s">
        <v>14</v>
      </c>
    </row>
    <row r="3191" spans="1:24" x14ac:dyDescent="0.3">
      <c r="A3191" s="1">
        <v>45422.302199074074</v>
      </c>
      <c r="B3191" s="1" t="str">
        <f>TEXT(sensor_data[[#This Row],[Timestamp]], "MMMM")</f>
        <v>May</v>
      </c>
      <c r="C31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91" s="2">
        <f>MONTH(sensor_data[[#This Row],[Timestamp]])</f>
        <v>5</v>
      </c>
      <c r="E3191" s="2">
        <f>DAY(sensor_data[[#This Row],[Timestamp]])</f>
        <v>10</v>
      </c>
      <c r="F3191" t="s">
        <v>629</v>
      </c>
      <c r="H3191">
        <v>68.900000000000006</v>
      </c>
      <c r="I3191">
        <v>52.1</v>
      </c>
      <c r="J3191" t="b">
        <v>1</v>
      </c>
      <c r="K3191">
        <v>2</v>
      </c>
      <c r="L3191" t="str">
        <f>IF(sensor_data[[#This Row],[HVAC Setting]]&lt;=2, "Low", IF(sensor_data[[#This Row],[HVAC Setting]]=3, "Normal", "High"))</f>
        <v>Low</v>
      </c>
      <c r="O3191">
        <f>(sensor_data[[#This Row],[Energy Consumption]]-AVERAGE(sensor_data[Energy Consumption]))/_xlfn.STDEV.P(sensor_data[Energy Consumption])</f>
        <v>-0.24886299575285079</v>
      </c>
      <c r="P3191" t="str">
        <f>IF(ABS(sensor_data[[#This Row],[z_zcore]])&gt;3, "Outlier", "Normal")</f>
        <v>Normal</v>
      </c>
      <c r="Q3191">
        <f>AVERAGEIF(sensor_data[Unit ID], sensor_data[[#This Row],[Unit ID]], sensor_data[EC])</f>
        <v>18.832307692307694</v>
      </c>
      <c r="R3191">
        <f>IF(ISBLANK(sensor_data[[#This Row],[EC]]), sensor_data[[#This Row],[average]], sensor_data[[#This Row],[EC]])</f>
        <v>18.832307692307694</v>
      </c>
      <c r="S3191" t="str">
        <f>IF(sensor_data[[#This Row],[Filled Energy Consumption]]&gt;AVERAGE(sensor_data[Filled Energy Consumption]), "High", "Low")</f>
        <v>High</v>
      </c>
      <c r="T3191" t="s">
        <v>450</v>
      </c>
      <c r="U3191" t="b">
        <v>1</v>
      </c>
      <c r="V3191">
        <v>22</v>
      </c>
      <c r="W3191">
        <v>1</v>
      </c>
      <c r="X3191" t="s">
        <v>19</v>
      </c>
    </row>
    <row r="3192" spans="1:24" x14ac:dyDescent="0.3">
      <c r="A3192" s="1">
        <v>45475.742835648147</v>
      </c>
      <c r="B3192" s="1" t="str">
        <f>TEXT(sensor_data[[#This Row],[Timestamp]], "MMMM")</f>
        <v>July</v>
      </c>
      <c r="C31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92" s="2">
        <f>MONTH(sensor_data[[#This Row],[Timestamp]])</f>
        <v>7</v>
      </c>
      <c r="E3192" s="2">
        <f>DAY(sensor_data[[#This Row],[Timestamp]])</f>
        <v>2</v>
      </c>
      <c r="F3192" t="s">
        <v>629</v>
      </c>
      <c r="H3192">
        <v>93.7</v>
      </c>
      <c r="I3192">
        <v>70</v>
      </c>
      <c r="J3192" t="b">
        <v>0</v>
      </c>
      <c r="K3192">
        <v>5</v>
      </c>
      <c r="L3192" t="str">
        <f>IF(sensor_data[[#This Row],[HVAC Setting]]&lt;=2, "Low", IF(sensor_data[[#This Row],[HVAC Setting]]=3, "Normal", "High"))</f>
        <v>High</v>
      </c>
      <c r="M3192">
        <v>30.8</v>
      </c>
      <c r="N3192">
        <v>30.8</v>
      </c>
      <c r="O3192">
        <f>(sensor_data[[#This Row],[Energy Consumption]]-AVERAGE(sensor_data[Energy Consumption]))/_xlfn.STDEV.P(sensor_data[Energy Consumption])</f>
        <v>0.10928919906193778</v>
      </c>
      <c r="P3192" t="str">
        <f>IF(ABS(sensor_data[[#This Row],[z_zcore]])&gt;3, "Outlier", "Normal")</f>
        <v>Normal</v>
      </c>
      <c r="Q3192">
        <f>AVERAGEIF(sensor_data[Unit ID], sensor_data[[#This Row],[Unit ID]], sensor_data[EC])</f>
        <v>18.832307692307694</v>
      </c>
      <c r="R3192">
        <f>IF(ISBLANK(sensor_data[[#This Row],[EC]]), sensor_data[[#This Row],[average]], sensor_data[[#This Row],[EC]])</f>
        <v>30.8</v>
      </c>
      <c r="S3192" t="str">
        <f>IF(sensor_data[[#This Row],[Filled Energy Consumption]]&gt;AVERAGE(sensor_data[Filled Energy Consumption]), "High", "Low")</f>
        <v>High</v>
      </c>
      <c r="T3192" t="s">
        <v>435</v>
      </c>
      <c r="U3192" t="b">
        <v>0</v>
      </c>
      <c r="V3192">
        <v>24</v>
      </c>
      <c r="W3192">
        <v>0</v>
      </c>
      <c r="X3192" t="s">
        <v>17</v>
      </c>
    </row>
    <row r="3193" spans="1:24" x14ac:dyDescent="0.3">
      <c r="A3193" s="1">
        <v>45652.295347222222</v>
      </c>
      <c r="B3193" s="1" t="str">
        <f>TEXT(sensor_data[[#This Row],[Timestamp]], "MMMM")</f>
        <v>December</v>
      </c>
      <c r="C31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93" s="2">
        <f>MONTH(sensor_data[[#This Row],[Timestamp]])</f>
        <v>12</v>
      </c>
      <c r="E3193" s="2">
        <f>DAY(sensor_data[[#This Row],[Timestamp]])</f>
        <v>26</v>
      </c>
      <c r="F3193" t="s">
        <v>629</v>
      </c>
      <c r="H3193">
        <v>51.8</v>
      </c>
      <c r="I3193">
        <v>25.2</v>
      </c>
      <c r="J3193" t="b">
        <v>0</v>
      </c>
      <c r="K3193">
        <v>4</v>
      </c>
      <c r="L3193" t="str">
        <f>IF(sensor_data[[#This Row],[HVAC Setting]]&lt;=2, "Low", IF(sensor_data[[#This Row],[HVAC Setting]]=3, "Normal", "High"))</f>
        <v>High</v>
      </c>
      <c r="M3193">
        <v>20</v>
      </c>
      <c r="N3193">
        <v>20</v>
      </c>
      <c r="O3193">
        <f>(sensor_data[[#This Row],[Energy Consumption]]-AVERAGE(sensor_data[Energy Consumption]))/_xlfn.STDEV.P(sensor_data[Energy Consumption])</f>
        <v>-1.6296635483507568E-2</v>
      </c>
      <c r="P3193" t="str">
        <f>IF(ABS(sensor_data[[#This Row],[z_zcore]])&gt;3, "Outlier", "Normal")</f>
        <v>Normal</v>
      </c>
      <c r="Q3193">
        <f>AVERAGEIF(sensor_data[Unit ID], sensor_data[[#This Row],[Unit ID]], sensor_data[EC])</f>
        <v>18.832307692307694</v>
      </c>
      <c r="R3193">
        <f>IF(ISBLANK(sensor_data[[#This Row],[EC]]), sensor_data[[#This Row],[average]], sensor_data[[#This Row],[EC]])</f>
        <v>20</v>
      </c>
      <c r="S3193" t="str">
        <f>IF(sensor_data[[#This Row],[Filled Energy Consumption]]&gt;AVERAGE(sensor_data[Filled Energy Consumption]), "High", "Low")</f>
        <v>High</v>
      </c>
      <c r="T3193" t="s">
        <v>346</v>
      </c>
      <c r="U3193" t="b">
        <v>0</v>
      </c>
      <c r="V3193">
        <v>19</v>
      </c>
      <c r="W3193">
        <v>1</v>
      </c>
      <c r="X3193" t="s">
        <v>14</v>
      </c>
    </row>
    <row r="3194" spans="1:24" x14ac:dyDescent="0.3">
      <c r="A3194" s="1">
        <v>45656.871249999997</v>
      </c>
      <c r="B3194" s="1" t="str">
        <f>TEXT(sensor_data[[#This Row],[Timestamp]], "MMMM")</f>
        <v>December</v>
      </c>
      <c r="C31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94" s="2">
        <f>MONTH(sensor_data[[#This Row],[Timestamp]])</f>
        <v>12</v>
      </c>
      <c r="E3194" s="2">
        <f>DAY(sensor_data[[#This Row],[Timestamp]])</f>
        <v>30</v>
      </c>
      <c r="F3194" t="s">
        <v>629</v>
      </c>
      <c r="H3194">
        <v>57.6</v>
      </c>
      <c r="I3194">
        <v>34.9</v>
      </c>
      <c r="J3194" t="b">
        <v>1</v>
      </c>
      <c r="K3194">
        <v>5</v>
      </c>
      <c r="L3194" t="str">
        <f>IF(sensor_data[[#This Row],[HVAC Setting]]&lt;=2, "Low", IF(sensor_data[[#This Row],[HVAC Setting]]=3, "Normal", "High"))</f>
        <v>High</v>
      </c>
      <c r="M3194">
        <v>29.58</v>
      </c>
      <c r="N3194">
        <v>29.58</v>
      </c>
      <c r="O3194">
        <f>(sensor_data[[#This Row],[Energy Consumption]]-AVERAGE(sensor_data[Energy Consumption]))/_xlfn.STDEV.P(sensor_data[Energy Consumption])</f>
        <v>9.5102651085507806E-2</v>
      </c>
      <c r="P3194" t="str">
        <f>IF(ABS(sensor_data[[#This Row],[z_zcore]])&gt;3, "Outlier", "Normal")</f>
        <v>Normal</v>
      </c>
      <c r="Q3194">
        <f>AVERAGEIF(sensor_data[Unit ID], sensor_data[[#This Row],[Unit ID]], sensor_data[EC])</f>
        <v>18.832307692307694</v>
      </c>
      <c r="R3194">
        <f>IF(ISBLANK(sensor_data[[#This Row],[EC]]), sensor_data[[#This Row],[average]], sensor_data[[#This Row],[EC]])</f>
        <v>29.58</v>
      </c>
      <c r="S3194" t="str">
        <f>IF(sensor_data[[#This Row],[Filled Energy Consumption]]&gt;AVERAGE(sensor_data[Filled Energy Consumption]), "High", "Low")</f>
        <v>High</v>
      </c>
      <c r="T3194" t="s">
        <v>339</v>
      </c>
      <c r="U3194" t="b">
        <v>1</v>
      </c>
      <c r="V3194">
        <v>8</v>
      </c>
      <c r="W3194">
        <v>1</v>
      </c>
      <c r="X3194" t="s">
        <v>14</v>
      </c>
    </row>
    <row r="3195" spans="1:24" x14ac:dyDescent="0.3">
      <c r="A3195" s="1">
        <v>45622.204421296294</v>
      </c>
      <c r="B3195" s="1" t="str">
        <f>TEXT(sensor_data[[#This Row],[Timestamp]], "MMMM")</f>
        <v>November</v>
      </c>
      <c r="C31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95" s="2">
        <f>MONTH(sensor_data[[#This Row],[Timestamp]])</f>
        <v>11</v>
      </c>
      <c r="E3195" s="2">
        <f>DAY(sensor_data[[#This Row],[Timestamp]])</f>
        <v>26</v>
      </c>
      <c r="F3195" t="s">
        <v>629</v>
      </c>
      <c r="H3195">
        <v>57</v>
      </c>
      <c r="I3195">
        <v>49.5</v>
      </c>
      <c r="J3195" t="b">
        <v>1</v>
      </c>
      <c r="K3195">
        <v>1</v>
      </c>
      <c r="L3195" t="str">
        <f>IF(sensor_data[[#This Row],[HVAC Setting]]&lt;=2, "Low", IF(sensor_data[[#This Row],[HVAC Setting]]=3, "Normal", "High"))</f>
        <v>Low</v>
      </c>
      <c r="M3195">
        <v>7.27</v>
      </c>
      <c r="N3195">
        <v>7.27</v>
      </c>
      <c r="O3195">
        <f>(sensor_data[[#This Row],[Energy Consumption]]-AVERAGE(sensor_data[Energy Consumption]))/_xlfn.STDEV.P(sensor_data[Energy Consumption])</f>
        <v>-0.16432512379494452</v>
      </c>
      <c r="P3195" t="str">
        <f>IF(ABS(sensor_data[[#This Row],[z_zcore]])&gt;3, "Outlier", "Normal")</f>
        <v>Normal</v>
      </c>
      <c r="Q3195">
        <f>AVERAGEIF(sensor_data[Unit ID], sensor_data[[#This Row],[Unit ID]], sensor_data[EC])</f>
        <v>18.832307692307694</v>
      </c>
      <c r="R3195">
        <f>IF(ISBLANK(sensor_data[[#This Row],[EC]]), sensor_data[[#This Row],[average]], sensor_data[[#This Row],[EC]])</f>
        <v>7.27</v>
      </c>
      <c r="S3195" t="str">
        <f>IF(sensor_data[[#This Row],[Filled Energy Consumption]]&gt;AVERAGE(sensor_data[Filled Energy Consumption]), "High", "Low")</f>
        <v>Low</v>
      </c>
      <c r="T3195" t="s">
        <v>155</v>
      </c>
      <c r="U3195" t="b">
        <v>1</v>
      </c>
      <c r="V3195">
        <v>2</v>
      </c>
      <c r="W3195">
        <v>1</v>
      </c>
      <c r="X3195" t="s">
        <v>19</v>
      </c>
    </row>
    <row r="3196" spans="1:24" x14ac:dyDescent="0.3">
      <c r="A3196" s="1">
        <v>45420.357685185183</v>
      </c>
      <c r="B3196" s="1" t="str">
        <f>TEXT(sensor_data[[#This Row],[Timestamp]], "MMMM")</f>
        <v>May</v>
      </c>
      <c r="C31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196" s="2">
        <f>MONTH(sensor_data[[#This Row],[Timestamp]])</f>
        <v>5</v>
      </c>
      <c r="E3196" s="2">
        <f>DAY(sensor_data[[#This Row],[Timestamp]])</f>
        <v>8</v>
      </c>
      <c r="F3196" t="s">
        <v>629</v>
      </c>
      <c r="H3196">
        <v>76.7</v>
      </c>
      <c r="I3196">
        <v>50.3</v>
      </c>
      <c r="J3196" t="b">
        <v>1</v>
      </c>
      <c r="K3196">
        <v>2</v>
      </c>
      <c r="L3196" t="str">
        <f>IF(sensor_data[[#This Row],[HVAC Setting]]&lt;=2, "Low", IF(sensor_data[[#This Row],[HVAC Setting]]=3, "Normal", "High"))</f>
        <v>Low</v>
      </c>
      <c r="M3196">
        <v>12</v>
      </c>
      <c r="N3196">
        <v>12</v>
      </c>
      <c r="O3196">
        <f>(sensor_data[[#This Row],[Energy Consumption]]-AVERAGE(sensor_data[Energy Consumption]))/_xlfn.STDEV.P(sensor_data[Energy Consumption])</f>
        <v>-0.10932317959124485</v>
      </c>
      <c r="P3196" t="str">
        <f>IF(ABS(sensor_data[[#This Row],[z_zcore]])&gt;3, "Outlier", "Normal")</f>
        <v>Normal</v>
      </c>
      <c r="Q3196">
        <f>AVERAGEIF(sensor_data[Unit ID], sensor_data[[#This Row],[Unit ID]], sensor_data[EC])</f>
        <v>18.832307692307694</v>
      </c>
      <c r="R3196">
        <f>IF(ISBLANK(sensor_data[[#This Row],[EC]]), sensor_data[[#This Row],[average]], sensor_data[[#This Row],[EC]])</f>
        <v>12</v>
      </c>
      <c r="S3196" t="str">
        <f>IF(sensor_data[[#This Row],[Filled Energy Consumption]]&gt;AVERAGE(sensor_data[Filled Energy Consumption]), "High", "Low")</f>
        <v>Low</v>
      </c>
      <c r="T3196" t="s">
        <v>391</v>
      </c>
      <c r="U3196" t="b">
        <v>1</v>
      </c>
      <c r="V3196">
        <v>6</v>
      </c>
      <c r="W3196">
        <v>1</v>
      </c>
      <c r="X3196" t="s">
        <v>14</v>
      </c>
    </row>
    <row r="3197" spans="1:24" x14ac:dyDescent="0.3">
      <c r="A3197" s="1">
        <v>45568.651261574072</v>
      </c>
      <c r="B3197" s="1" t="str">
        <f>TEXT(sensor_data[[#This Row],[Timestamp]], "MMMM")</f>
        <v>October</v>
      </c>
      <c r="C31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197" s="2">
        <f>MONTH(sensor_data[[#This Row],[Timestamp]])</f>
        <v>10</v>
      </c>
      <c r="E3197" s="2">
        <f>DAY(sensor_data[[#This Row],[Timestamp]])</f>
        <v>3</v>
      </c>
      <c r="F3197" t="s">
        <v>629</v>
      </c>
      <c r="H3197">
        <v>66.2</v>
      </c>
      <c r="I3197">
        <v>54.4</v>
      </c>
      <c r="J3197" t="b">
        <v>1</v>
      </c>
      <c r="K3197">
        <v>3</v>
      </c>
      <c r="L3197" t="str">
        <f>IF(sensor_data[[#This Row],[HVAC Setting]]&lt;=2, "Low", IF(sensor_data[[#This Row],[HVAC Setting]]=3, "Normal", "High"))</f>
        <v>Normal</v>
      </c>
      <c r="M3197">
        <v>16.16</v>
      </c>
      <c r="N3197">
        <v>16.16</v>
      </c>
      <c r="O3197">
        <f>(sensor_data[[#This Row],[Energy Consumption]]-AVERAGE(sensor_data[Energy Consumption]))/_xlfn.STDEV.P(sensor_data[Energy Consumption])</f>
        <v>-6.0949376655221467E-2</v>
      </c>
      <c r="P3197" t="str">
        <f>IF(ABS(sensor_data[[#This Row],[z_zcore]])&gt;3, "Outlier", "Normal")</f>
        <v>Normal</v>
      </c>
      <c r="Q3197">
        <f>AVERAGEIF(sensor_data[Unit ID], sensor_data[[#This Row],[Unit ID]], sensor_data[EC])</f>
        <v>18.832307692307694</v>
      </c>
      <c r="R3197">
        <f>IF(ISBLANK(sensor_data[[#This Row],[EC]]), sensor_data[[#This Row],[average]], sensor_data[[#This Row],[EC]])</f>
        <v>16.16</v>
      </c>
      <c r="S3197" t="str">
        <f>IF(sensor_data[[#This Row],[Filled Energy Consumption]]&gt;AVERAGE(sensor_data[Filled Energy Consumption]), "High", "Low")</f>
        <v>Low</v>
      </c>
      <c r="T3197" t="s">
        <v>113</v>
      </c>
      <c r="U3197" t="b">
        <v>1</v>
      </c>
      <c r="V3197">
        <v>2</v>
      </c>
      <c r="W3197">
        <v>1</v>
      </c>
      <c r="X3197" t="s">
        <v>17</v>
      </c>
    </row>
    <row r="3198" spans="1:24" x14ac:dyDescent="0.3">
      <c r="A3198" s="1">
        <v>45469.194189814814</v>
      </c>
      <c r="B3198" s="1" t="str">
        <f>TEXT(sensor_data[[#This Row],[Timestamp]], "MMMM")</f>
        <v>June</v>
      </c>
      <c r="C31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198" s="2">
        <f>MONTH(sensor_data[[#This Row],[Timestamp]])</f>
        <v>6</v>
      </c>
      <c r="E3198" s="2">
        <f>DAY(sensor_data[[#This Row],[Timestamp]])</f>
        <v>26</v>
      </c>
      <c r="F3198" t="s">
        <v>629</v>
      </c>
      <c r="H3198">
        <v>85</v>
      </c>
      <c r="I3198">
        <v>40.4</v>
      </c>
      <c r="J3198" t="b">
        <v>0</v>
      </c>
      <c r="K3198">
        <v>1</v>
      </c>
      <c r="L3198" t="str">
        <f>IF(sensor_data[[#This Row],[HVAC Setting]]&lt;=2, "Low", IF(sensor_data[[#This Row],[HVAC Setting]]=3, "Normal", "High"))</f>
        <v>Low</v>
      </c>
      <c r="M3198">
        <v>5</v>
      </c>
      <c r="N3198">
        <v>5</v>
      </c>
      <c r="O3198">
        <f>(sensor_data[[#This Row],[Energy Consumption]]-AVERAGE(sensor_data[Energy Consumption]))/_xlfn.STDEV.P(sensor_data[Energy Consumption])</f>
        <v>-0.19072140568551499</v>
      </c>
      <c r="P3198" t="str">
        <f>IF(ABS(sensor_data[[#This Row],[z_zcore]])&gt;3, "Outlier", "Normal")</f>
        <v>Normal</v>
      </c>
      <c r="Q3198">
        <f>AVERAGEIF(sensor_data[Unit ID], sensor_data[[#This Row],[Unit ID]], sensor_data[EC])</f>
        <v>18.832307692307694</v>
      </c>
      <c r="R3198">
        <f>IF(ISBLANK(sensor_data[[#This Row],[EC]]), sensor_data[[#This Row],[average]], sensor_data[[#This Row],[EC]])</f>
        <v>5</v>
      </c>
      <c r="S3198" t="str">
        <f>IF(sensor_data[[#This Row],[Filled Energy Consumption]]&gt;AVERAGE(sensor_data[Filled Energy Consumption]), "High", "Low")</f>
        <v>Low</v>
      </c>
      <c r="T3198" t="s">
        <v>92</v>
      </c>
      <c r="U3198" t="b">
        <v>0</v>
      </c>
      <c r="V3198">
        <v>20</v>
      </c>
      <c r="W3198">
        <v>0</v>
      </c>
      <c r="X3198" t="s">
        <v>17</v>
      </c>
    </row>
    <row r="3199" spans="1:24" x14ac:dyDescent="0.3">
      <c r="A3199" s="1">
        <v>45388.835428240738</v>
      </c>
      <c r="B3199" s="1" t="str">
        <f>TEXT(sensor_data[[#This Row],[Timestamp]], "MMMM")</f>
        <v>April</v>
      </c>
      <c r="C31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199" s="2">
        <f>MONTH(sensor_data[[#This Row],[Timestamp]])</f>
        <v>4</v>
      </c>
      <c r="E3199" s="2">
        <f>DAY(sensor_data[[#This Row],[Timestamp]])</f>
        <v>6</v>
      </c>
      <c r="F3199" t="s">
        <v>629</v>
      </c>
      <c r="H3199">
        <v>65.7</v>
      </c>
      <c r="I3199">
        <v>37.299999999999997</v>
      </c>
      <c r="J3199" t="b">
        <v>1</v>
      </c>
      <c r="K3199">
        <v>4.5</v>
      </c>
      <c r="L3199" t="str">
        <f>IF(sensor_data[[#This Row],[HVAC Setting]]&lt;=2, "Low", IF(sensor_data[[#This Row],[HVAC Setting]]=3, "Normal", "High"))</f>
        <v>High</v>
      </c>
      <c r="M3199">
        <v>29.01</v>
      </c>
      <c r="N3199">
        <v>29.01</v>
      </c>
      <c r="O3199">
        <f>(sensor_data[[#This Row],[Energy Consumption]]-AVERAGE(sensor_data[Energy Consumption]))/_xlfn.STDEV.P(sensor_data[Energy Consumption])</f>
        <v>8.8474509817831573E-2</v>
      </c>
      <c r="P3199" t="str">
        <f>IF(ABS(sensor_data[[#This Row],[z_zcore]])&gt;3, "Outlier", "Normal")</f>
        <v>Normal</v>
      </c>
      <c r="Q3199">
        <f>AVERAGEIF(sensor_data[Unit ID], sensor_data[[#This Row],[Unit ID]], sensor_data[EC])</f>
        <v>18.832307692307694</v>
      </c>
      <c r="R3199">
        <f>IF(ISBLANK(sensor_data[[#This Row],[EC]]), sensor_data[[#This Row],[average]], sensor_data[[#This Row],[EC]])</f>
        <v>29.01</v>
      </c>
      <c r="S3199" t="str">
        <f>IF(sensor_data[[#This Row],[Filled Energy Consumption]]&gt;AVERAGE(sensor_data[Filled Energy Consumption]), "High", "Low")</f>
        <v>High</v>
      </c>
      <c r="T3199" t="s">
        <v>649</v>
      </c>
      <c r="U3199" t="b">
        <v>1</v>
      </c>
      <c r="V3199">
        <v>13</v>
      </c>
      <c r="W3199">
        <v>1</v>
      </c>
      <c r="X3199" t="s">
        <v>19</v>
      </c>
    </row>
    <row r="3200" spans="1:24" x14ac:dyDescent="0.3">
      <c r="A3200" s="1">
        <v>45514.991562499999</v>
      </c>
      <c r="B3200" s="1" t="str">
        <f>TEXT(sensor_data[[#This Row],[Timestamp]], "MMMM")</f>
        <v>August</v>
      </c>
      <c r="C32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00" s="2">
        <f>MONTH(sensor_data[[#This Row],[Timestamp]])</f>
        <v>8</v>
      </c>
      <c r="E3200" s="2">
        <f>DAY(sensor_data[[#This Row],[Timestamp]])</f>
        <v>10</v>
      </c>
      <c r="F3200" t="s">
        <v>629</v>
      </c>
      <c r="H3200">
        <v>92.4</v>
      </c>
      <c r="I3200">
        <v>56.8</v>
      </c>
      <c r="J3200" t="b">
        <v>1</v>
      </c>
      <c r="K3200">
        <v>5</v>
      </c>
      <c r="L3200" t="str">
        <f>IF(sensor_data[[#This Row],[HVAC Setting]]&lt;=2, "Low", IF(sensor_data[[#This Row],[HVAC Setting]]=3, "Normal", "High"))</f>
        <v>High</v>
      </c>
      <c r="M3200">
        <v>31.25</v>
      </c>
      <c r="N3200">
        <v>31.25</v>
      </c>
      <c r="O3200">
        <f>(sensor_data[[#This Row],[Energy Consumption]]-AVERAGE(sensor_data[Energy Consumption]))/_xlfn.STDEV.P(sensor_data[Energy Consumption])</f>
        <v>0.11452194216799799</v>
      </c>
      <c r="P3200" t="str">
        <f>IF(ABS(sensor_data[[#This Row],[z_zcore]])&gt;3, "Outlier", "Normal")</f>
        <v>Normal</v>
      </c>
      <c r="Q3200">
        <f>AVERAGEIF(sensor_data[Unit ID], sensor_data[[#This Row],[Unit ID]], sensor_data[EC])</f>
        <v>18.832307692307694</v>
      </c>
      <c r="R3200">
        <f>IF(ISBLANK(sensor_data[[#This Row],[EC]]), sensor_data[[#This Row],[average]], sensor_data[[#This Row],[EC]])</f>
        <v>31.25</v>
      </c>
      <c r="S3200" t="str">
        <f>IF(sensor_data[[#This Row],[Filled Energy Consumption]]&gt;AVERAGE(sensor_data[Filled Energy Consumption]), "High", "Low")</f>
        <v>High</v>
      </c>
      <c r="T3200" t="s">
        <v>207</v>
      </c>
      <c r="U3200" t="b">
        <v>1</v>
      </c>
      <c r="V3200">
        <v>4</v>
      </c>
      <c r="W3200">
        <v>0</v>
      </c>
      <c r="X3200" t="s">
        <v>17</v>
      </c>
    </row>
    <row r="3201" spans="1:24" x14ac:dyDescent="0.3">
      <c r="A3201" s="1">
        <v>45508.621006944442</v>
      </c>
      <c r="B3201" s="1" t="str">
        <f>TEXT(sensor_data[[#This Row],[Timestamp]], "MMMM")</f>
        <v>August</v>
      </c>
      <c r="C32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01" s="2">
        <f>MONTH(sensor_data[[#This Row],[Timestamp]])</f>
        <v>8</v>
      </c>
      <c r="E3201" s="2">
        <f>DAY(sensor_data[[#This Row],[Timestamp]])</f>
        <v>4</v>
      </c>
      <c r="F3201" t="s">
        <v>629</v>
      </c>
      <c r="H3201">
        <v>83.3</v>
      </c>
      <c r="I3201">
        <v>40.6</v>
      </c>
      <c r="J3201" t="b">
        <v>0</v>
      </c>
      <c r="K3201">
        <v>2.5</v>
      </c>
      <c r="L3201" t="str">
        <f>IF(sensor_data[[#This Row],[HVAC Setting]]&lt;=2, "Low", IF(sensor_data[[#This Row],[HVAC Setting]]=3, "Normal", "High"))</f>
        <v>High</v>
      </c>
      <c r="M3201">
        <v>13.12</v>
      </c>
      <c r="N3201">
        <v>13.12</v>
      </c>
      <c r="O3201">
        <f>(sensor_data[[#This Row],[Energy Consumption]]-AVERAGE(sensor_data[Energy Consumption]))/_xlfn.STDEV.P(sensor_data[Energy Consumption])</f>
        <v>-9.6299463416161649E-2</v>
      </c>
      <c r="P3201" t="str">
        <f>IF(ABS(sensor_data[[#This Row],[z_zcore]])&gt;3, "Outlier", "Normal")</f>
        <v>Normal</v>
      </c>
      <c r="Q3201">
        <f>AVERAGEIF(sensor_data[Unit ID], sensor_data[[#This Row],[Unit ID]], sensor_data[EC])</f>
        <v>18.832307692307694</v>
      </c>
      <c r="R3201">
        <f>IF(ISBLANK(sensor_data[[#This Row],[EC]]), sensor_data[[#This Row],[average]], sensor_data[[#This Row],[EC]])</f>
        <v>13.12</v>
      </c>
      <c r="S3201" t="str">
        <f>IF(sensor_data[[#This Row],[Filled Energy Consumption]]&gt;AVERAGE(sensor_data[Filled Energy Consumption]), "High", "Low")</f>
        <v>Low</v>
      </c>
      <c r="T3201" t="s">
        <v>328</v>
      </c>
      <c r="U3201" t="b">
        <v>0</v>
      </c>
      <c r="V3201">
        <v>23</v>
      </c>
      <c r="W3201">
        <v>1</v>
      </c>
      <c r="X3201" t="s">
        <v>19</v>
      </c>
    </row>
    <row r="3202" spans="1:24" x14ac:dyDescent="0.3">
      <c r="A3202" s="1">
        <v>45546.489965277775</v>
      </c>
      <c r="B3202" s="1" t="str">
        <f>TEXT(sensor_data[[#This Row],[Timestamp]], "MMMM")</f>
        <v>September</v>
      </c>
      <c r="C32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02" s="2">
        <f>MONTH(sensor_data[[#This Row],[Timestamp]])</f>
        <v>9</v>
      </c>
      <c r="E3202" s="2">
        <f>DAY(sensor_data[[#This Row],[Timestamp]])</f>
        <v>11</v>
      </c>
      <c r="F3202" t="s">
        <v>650</v>
      </c>
      <c r="H3202">
        <v>73.3</v>
      </c>
      <c r="I3202">
        <v>42.3</v>
      </c>
      <c r="J3202" t="b">
        <v>1</v>
      </c>
      <c r="K3202">
        <v>4</v>
      </c>
      <c r="L3202" t="str">
        <f>IF(sensor_data[[#This Row],[HVAC Setting]]&lt;=2, "Low", IF(sensor_data[[#This Row],[HVAC Setting]]=3, "Normal", "High"))</f>
        <v>High</v>
      </c>
      <c r="M3202">
        <v>22.34</v>
      </c>
      <c r="N3202">
        <v>22.34</v>
      </c>
      <c r="O3202">
        <f>(sensor_data[[#This Row],[Energy Consumption]]-AVERAGE(sensor_data[Energy Consumption]))/_xlfn.STDEV.P(sensor_data[Energy Consumption])</f>
        <v>1.0913628668005585E-2</v>
      </c>
      <c r="P3202" t="str">
        <f>IF(ABS(sensor_data[[#This Row],[z_zcore]])&gt;3, "Outlier", "Normal")</f>
        <v>Normal</v>
      </c>
      <c r="Q3202">
        <f>AVERAGEIF(sensor_data[Unit ID], sensor_data[[#This Row],[Unit ID]], sensor_data[EC])</f>
        <v>17.419411764705881</v>
      </c>
      <c r="R3202">
        <f>IF(ISBLANK(sensor_data[[#This Row],[EC]]), sensor_data[[#This Row],[average]], sensor_data[[#This Row],[EC]])</f>
        <v>22.34</v>
      </c>
      <c r="S3202" t="str">
        <f>IF(sensor_data[[#This Row],[Filled Energy Consumption]]&gt;AVERAGE(sensor_data[Filled Energy Consumption]), "High", "Low")</f>
        <v>High</v>
      </c>
      <c r="T3202" t="s">
        <v>286</v>
      </c>
      <c r="U3202" t="b">
        <v>1</v>
      </c>
      <c r="V3202">
        <v>10</v>
      </c>
      <c r="W3202">
        <v>1</v>
      </c>
      <c r="X3202" t="s">
        <v>19</v>
      </c>
    </row>
    <row r="3203" spans="1:24" x14ac:dyDescent="0.3">
      <c r="A3203" s="1">
        <v>45295.491226851853</v>
      </c>
      <c r="B3203" s="1" t="str">
        <f>TEXT(sensor_data[[#This Row],[Timestamp]], "MMMM")</f>
        <v>January</v>
      </c>
      <c r="C32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03" s="2">
        <f>MONTH(sensor_data[[#This Row],[Timestamp]])</f>
        <v>1</v>
      </c>
      <c r="E3203" s="2">
        <f>DAY(sensor_data[[#This Row],[Timestamp]])</f>
        <v>4</v>
      </c>
      <c r="F3203" t="s">
        <v>650</v>
      </c>
      <c r="H3203">
        <v>54.2</v>
      </c>
      <c r="I3203">
        <v>35</v>
      </c>
      <c r="J3203" t="b">
        <v>0</v>
      </c>
      <c r="K3203">
        <v>3</v>
      </c>
      <c r="L3203" t="str">
        <f>IF(sensor_data[[#This Row],[HVAC Setting]]&lt;=2, "Low", IF(sensor_data[[#This Row],[HVAC Setting]]=3, "Normal", "High"))</f>
        <v>Normal</v>
      </c>
      <c r="M3203">
        <v>15</v>
      </c>
      <c r="N3203">
        <v>15</v>
      </c>
      <c r="O3203">
        <f>(sensor_data[[#This Row],[Energy Consumption]]-AVERAGE(sensor_data[Energy Consumption]))/_xlfn.STDEV.P(sensor_data[Energy Consumption])</f>
        <v>-7.4438225550843368E-2</v>
      </c>
      <c r="P3203" t="str">
        <f>IF(ABS(sensor_data[[#This Row],[z_zcore]])&gt;3, "Outlier", "Normal")</f>
        <v>Normal</v>
      </c>
      <c r="Q3203">
        <f>AVERAGEIF(sensor_data[Unit ID], sensor_data[[#This Row],[Unit ID]], sensor_data[EC])</f>
        <v>17.419411764705881</v>
      </c>
      <c r="R3203">
        <f>IF(ISBLANK(sensor_data[[#This Row],[EC]]), sensor_data[[#This Row],[average]], sensor_data[[#This Row],[EC]])</f>
        <v>15</v>
      </c>
      <c r="S3203" t="str">
        <f>IF(sensor_data[[#This Row],[Filled Energy Consumption]]&gt;AVERAGE(sensor_data[Filled Energy Consumption]), "High", "Low")</f>
        <v>Low</v>
      </c>
      <c r="T3203" t="s">
        <v>409</v>
      </c>
      <c r="U3203" t="b">
        <v>0</v>
      </c>
      <c r="V3203">
        <v>4</v>
      </c>
      <c r="W3203">
        <v>1</v>
      </c>
      <c r="X3203" t="s">
        <v>19</v>
      </c>
    </row>
    <row r="3204" spans="1:24" x14ac:dyDescent="0.3">
      <c r="A3204" s="1">
        <v>45655.798900462964</v>
      </c>
      <c r="B3204" s="1" t="str">
        <f>TEXT(sensor_data[[#This Row],[Timestamp]], "MMMM")</f>
        <v>December</v>
      </c>
      <c r="C32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04" s="2">
        <f>MONTH(sensor_data[[#This Row],[Timestamp]])</f>
        <v>12</v>
      </c>
      <c r="E3204" s="2">
        <f>DAY(sensor_data[[#This Row],[Timestamp]])</f>
        <v>29</v>
      </c>
      <c r="F3204" t="s">
        <v>650</v>
      </c>
      <c r="H3204">
        <v>46.7</v>
      </c>
      <c r="I3204">
        <v>33.200000000000003</v>
      </c>
      <c r="J3204" t="b">
        <v>1</v>
      </c>
      <c r="K3204">
        <v>5</v>
      </c>
      <c r="L3204" t="str">
        <f>IF(sensor_data[[#This Row],[HVAC Setting]]&lt;=2, "Low", IF(sensor_data[[#This Row],[HVAC Setting]]=3, "Normal", "High"))</f>
        <v>High</v>
      </c>
      <c r="O3204">
        <f>(sensor_data[[#This Row],[Energy Consumption]]-AVERAGE(sensor_data[Energy Consumption]))/_xlfn.STDEV.P(sensor_data[Energy Consumption])</f>
        <v>-0.24886299575285079</v>
      </c>
      <c r="P3204" t="str">
        <f>IF(ABS(sensor_data[[#This Row],[z_zcore]])&gt;3, "Outlier", "Normal")</f>
        <v>Normal</v>
      </c>
      <c r="Q3204">
        <f>AVERAGEIF(sensor_data[Unit ID], sensor_data[[#This Row],[Unit ID]], sensor_data[EC])</f>
        <v>17.419411764705881</v>
      </c>
      <c r="R3204">
        <f>IF(ISBLANK(sensor_data[[#This Row],[EC]]), sensor_data[[#This Row],[average]], sensor_data[[#This Row],[EC]])</f>
        <v>17.419411764705881</v>
      </c>
      <c r="S3204" t="str">
        <f>IF(sensor_data[[#This Row],[Filled Energy Consumption]]&gt;AVERAGE(sensor_data[Filled Energy Consumption]), "High", "Low")</f>
        <v>Low</v>
      </c>
      <c r="T3204" t="s">
        <v>248</v>
      </c>
      <c r="U3204" t="b">
        <v>1</v>
      </c>
      <c r="V3204">
        <v>18</v>
      </c>
      <c r="W3204">
        <v>1</v>
      </c>
      <c r="X3204" t="s">
        <v>17</v>
      </c>
    </row>
    <row r="3205" spans="1:24" x14ac:dyDescent="0.3">
      <c r="A3205" s="1">
        <v>45374.565694444442</v>
      </c>
      <c r="B3205" s="1" t="str">
        <f>TEXT(sensor_data[[#This Row],[Timestamp]], "MMMM")</f>
        <v>March</v>
      </c>
      <c r="C32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05" s="2">
        <f>MONTH(sensor_data[[#This Row],[Timestamp]])</f>
        <v>3</v>
      </c>
      <c r="E3205" s="2">
        <f>DAY(sensor_data[[#This Row],[Timestamp]])</f>
        <v>23</v>
      </c>
      <c r="F3205" t="s">
        <v>650</v>
      </c>
      <c r="H3205">
        <v>70.400000000000006</v>
      </c>
      <c r="I3205">
        <v>30.1</v>
      </c>
      <c r="J3205" t="b">
        <v>1</v>
      </c>
      <c r="K3205">
        <v>2.5</v>
      </c>
      <c r="L3205" t="str">
        <f>IF(sensor_data[[#This Row],[HVAC Setting]]&lt;=2, "Low", IF(sensor_data[[#This Row],[HVAC Setting]]=3, "Normal", "High"))</f>
        <v>High</v>
      </c>
      <c r="M3205">
        <v>16.03</v>
      </c>
      <c r="N3205">
        <v>16.03</v>
      </c>
      <c r="O3205">
        <f>(sensor_data[[#This Row],[Energy Consumption]]-AVERAGE(sensor_data[Energy Consumption]))/_xlfn.STDEV.P(sensor_data[Energy Consumption])</f>
        <v>-6.2461057996972186E-2</v>
      </c>
      <c r="P3205" t="str">
        <f>IF(ABS(sensor_data[[#This Row],[z_zcore]])&gt;3, "Outlier", "Normal")</f>
        <v>Normal</v>
      </c>
      <c r="Q3205">
        <f>AVERAGEIF(sensor_data[Unit ID], sensor_data[[#This Row],[Unit ID]], sensor_data[EC])</f>
        <v>17.419411764705881</v>
      </c>
      <c r="R3205">
        <f>IF(ISBLANK(sensor_data[[#This Row],[EC]]), sensor_data[[#This Row],[average]], sensor_data[[#This Row],[EC]])</f>
        <v>16.03</v>
      </c>
      <c r="S3205" t="str">
        <f>IF(sensor_data[[#This Row],[Filled Energy Consumption]]&gt;AVERAGE(sensor_data[Filled Energy Consumption]), "High", "Low")</f>
        <v>Low</v>
      </c>
      <c r="T3205" t="s">
        <v>123</v>
      </c>
      <c r="U3205" t="b">
        <v>1</v>
      </c>
      <c r="V3205">
        <v>23</v>
      </c>
      <c r="W3205">
        <v>1</v>
      </c>
      <c r="X3205" t="s">
        <v>19</v>
      </c>
    </row>
    <row r="3206" spans="1:24" x14ac:dyDescent="0.3">
      <c r="A3206" s="1">
        <v>45456.882777777777</v>
      </c>
      <c r="B3206" s="1" t="str">
        <f>TEXT(sensor_data[[#This Row],[Timestamp]], "MMMM")</f>
        <v>June</v>
      </c>
      <c r="C32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06" s="2">
        <f>MONTH(sensor_data[[#This Row],[Timestamp]])</f>
        <v>6</v>
      </c>
      <c r="E3206" s="2">
        <f>DAY(sensor_data[[#This Row],[Timestamp]])</f>
        <v>13</v>
      </c>
      <c r="F3206" t="s">
        <v>650</v>
      </c>
      <c r="H3206">
        <v>102.3</v>
      </c>
      <c r="I3206">
        <v>43.2</v>
      </c>
      <c r="J3206" t="b">
        <v>1</v>
      </c>
      <c r="K3206">
        <v>4</v>
      </c>
      <c r="L3206" t="str">
        <f>IF(sensor_data[[#This Row],[HVAC Setting]]&lt;=2, "Low", IF(sensor_data[[#This Row],[HVAC Setting]]=3, "Normal", "High"))</f>
        <v>High</v>
      </c>
      <c r="M3206">
        <v>23.37</v>
      </c>
      <c r="N3206">
        <v>23.37</v>
      </c>
      <c r="O3206">
        <f>(sensor_data[[#This Row],[Energy Consumption]]-AVERAGE(sensor_data[Energy Consumption]))/_xlfn.STDEV.P(sensor_data[Energy Consumption])</f>
        <v>2.2890796221876775E-2</v>
      </c>
      <c r="P3206" t="str">
        <f>IF(ABS(sensor_data[[#This Row],[z_zcore]])&gt;3, "Outlier", "Normal")</f>
        <v>Normal</v>
      </c>
      <c r="Q3206">
        <f>AVERAGEIF(sensor_data[Unit ID], sensor_data[[#This Row],[Unit ID]], sensor_data[EC])</f>
        <v>17.419411764705881</v>
      </c>
      <c r="R3206">
        <f>IF(ISBLANK(sensor_data[[#This Row],[EC]]), sensor_data[[#This Row],[average]], sensor_data[[#This Row],[EC]])</f>
        <v>23.37</v>
      </c>
      <c r="S3206" t="str">
        <f>IF(sensor_data[[#This Row],[Filled Energy Consumption]]&gt;AVERAGE(sensor_data[Filled Energy Consumption]), "High", "Low")</f>
        <v>High</v>
      </c>
      <c r="T3206" t="s">
        <v>127</v>
      </c>
      <c r="U3206" t="b">
        <v>1</v>
      </c>
      <c r="V3206">
        <v>1</v>
      </c>
      <c r="W3206">
        <v>0</v>
      </c>
      <c r="X3206" t="s">
        <v>19</v>
      </c>
    </row>
    <row r="3207" spans="1:24" x14ac:dyDescent="0.3">
      <c r="A3207" s="1">
        <v>45346.357511574075</v>
      </c>
      <c r="B3207" s="1" t="str">
        <f>TEXT(sensor_data[[#This Row],[Timestamp]], "MMMM")</f>
        <v>February</v>
      </c>
      <c r="C32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07" s="2">
        <f>MONTH(sensor_data[[#This Row],[Timestamp]])</f>
        <v>2</v>
      </c>
      <c r="E3207" s="2">
        <f>DAY(sensor_data[[#This Row],[Timestamp]])</f>
        <v>24</v>
      </c>
      <c r="F3207" t="s">
        <v>650</v>
      </c>
      <c r="H3207">
        <v>46.5</v>
      </c>
      <c r="I3207">
        <v>32.799999999999997</v>
      </c>
      <c r="J3207" t="b">
        <v>1</v>
      </c>
      <c r="K3207">
        <v>5</v>
      </c>
      <c r="L3207" t="str">
        <f>IF(sensor_data[[#This Row],[HVAC Setting]]&lt;=2, "Low", IF(sensor_data[[#This Row],[HVAC Setting]]=3, "Normal", "High"))</f>
        <v>High</v>
      </c>
      <c r="O3207">
        <f>(sensor_data[[#This Row],[Energy Consumption]]-AVERAGE(sensor_data[Energy Consumption]))/_xlfn.STDEV.P(sensor_data[Energy Consumption])</f>
        <v>-0.24886299575285079</v>
      </c>
      <c r="P3207" t="str">
        <f>IF(ABS(sensor_data[[#This Row],[z_zcore]])&gt;3, "Outlier", "Normal")</f>
        <v>Normal</v>
      </c>
      <c r="Q3207">
        <f>AVERAGEIF(sensor_data[Unit ID], sensor_data[[#This Row],[Unit ID]], sensor_data[EC])</f>
        <v>17.419411764705881</v>
      </c>
      <c r="R3207">
        <f>IF(ISBLANK(sensor_data[[#This Row],[EC]]), sensor_data[[#This Row],[average]], sensor_data[[#This Row],[EC]])</f>
        <v>17.419411764705881</v>
      </c>
      <c r="S3207" t="str">
        <f>IF(sensor_data[[#This Row],[Filled Energy Consumption]]&gt;AVERAGE(sensor_data[Filled Energy Consumption]), "High", "Low")</f>
        <v>Low</v>
      </c>
      <c r="T3207" t="s">
        <v>353</v>
      </c>
      <c r="U3207" t="b">
        <v>1</v>
      </c>
      <c r="V3207">
        <v>23</v>
      </c>
      <c r="W3207">
        <v>1</v>
      </c>
      <c r="X3207" t="s">
        <v>17</v>
      </c>
    </row>
    <row r="3208" spans="1:24" x14ac:dyDescent="0.3">
      <c r="A3208" s="1">
        <v>45633.262199074074</v>
      </c>
      <c r="B3208" s="1" t="str">
        <f>TEXT(sensor_data[[#This Row],[Timestamp]], "MMMM")</f>
        <v>December</v>
      </c>
      <c r="C32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08" s="2">
        <f>MONTH(sensor_data[[#This Row],[Timestamp]])</f>
        <v>12</v>
      </c>
      <c r="E3208" s="2">
        <f>DAY(sensor_data[[#This Row],[Timestamp]])</f>
        <v>7</v>
      </c>
      <c r="F3208" t="s">
        <v>650</v>
      </c>
      <c r="H3208">
        <v>44.9</v>
      </c>
      <c r="I3208">
        <v>31.4</v>
      </c>
      <c r="J3208" t="b">
        <v>1</v>
      </c>
      <c r="K3208">
        <v>4.5</v>
      </c>
      <c r="L3208" t="str">
        <f>IF(sensor_data[[#This Row],[HVAC Setting]]&lt;=2, "Low", IF(sensor_data[[#This Row],[HVAC Setting]]=3, "Normal", "High"))</f>
        <v>High</v>
      </c>
      <c r="M3208">
        <v>28.59</v>
      </c>
      <c r="N3208">
        <v>28.59</v>
      </c>
      <c r="O3208">
        <f>(sensor_data[[#This Row],[Energy Consumption]]-AVERAGE(sensor_data[Energy Consumption]))/_xlfn.STDEV.P(sensor_data[Energy Consumption])</f>
        <v>8.3590616252175343E-2</v>
      </c>
      <c r="P3208" t="str">
        <f>IF(ABS(sensor_data[[#This Row],[z_zcore]])&gt;3, "Outlier", "Normal")</f>
        <v>Normal</v>
      </c>
      <c r="Q3208">
        <f>AVERAGEIF(sensor_data[Unit ID], sensor_data[[#This Row],[Unit ID]], sensor_data[EC])</f>
        <v>17.419411764705881</v>
      </c>
      <c r="R3208">
        <f>IF(ISBLANK(sensor_data[[#This Row],[EC]]), sensor_data[[#This Row],[average]], sensor_data[[#This Row],[EC]])</f>
        <v>28.59</v>
      </c>
      <c r="S3208" t="str">
        <f>IF(sensor_data[[#This Row],[Filled Energy Consumption]]&gt;AVERAGE(sensor_data[Filled Energy Consumption]), "High", "Low")</f>
        <v>High</v>
      </c>
      <c r="T3208" t="s">
        <v>441</v>
      </c>
      <c r="U3208" t="b">
        <v>1</v>
      </c>
      <c r="V3208">
        <v>17</v>
      </c>
      <c r="W3208">
        <v>1</v>
      </c>
      <c r="X3208" t="s">
        <v>14</v>
      </c>
    </row>
    <row r="3209" spans="1:24" x14ac:dyDescent="0.3">
      <c r="A3209" s="1">
        <v>45492.514386574076</v>
      </c>
      <c r="B3209" s="1" t="str">
        <f>TEXT(sensor_data[[#This Row],[Timestamp]], "MMMM")</f>
        <v>July</v>
      </c>
      <c r="C32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09" s="2">
        <f>MONTH(sensor_data[[#This Row],[Timestamp]])</f>
        <v>7</v>
      </c>
      <c r="E3209" s="2">
        <f>DAY(sensor_data[[#This Row],[Timestamp]])</f>
        <v>19</v>
      </c>
      <c r="F3209" t="s">
        <v>650</v>
      </c>
      <c r="H3209">
        <v>89.7</v>
      </c>
      <c r="I3209">
        <v>46.3</v>
      </c>
      <c r="J3209" t="b">
        <v>0</v>
      </c>
      <c r="K3209">
        <v>4</v>
      </c>
      <c r="L3209" t="str">
        <f>IF(sensor_data[[#This Row],[HVAC Setting]]&lt;=2, "Low", IF(sensor_data[[#This Row],[HVAC Setting]]=3, "Normal", "High"))</f>
        <v>High</v>
      </c>
      <c r="M3209">
        <v>23</v>
      </c>
      <c r="N3209">
        <v>23</v>
      </c>
      <c r="O3209">
        <f>(sensor_data[[#This Row],[Energy Consumption]]-AVERAGE(sensor_data[Energy Consumption]))/_xlfn.STDEV.P(sensor_data[Energy Consumption])</f>
        <v>1.8588318556893912E-2</v>
      </c>
      <c r="P3209" t="str">
        <f>IF(ABS(sensor_data[[#This Row],[z_zcore]])&gt;3, "Outlier", "Normal")</f>
        <v>Normal</v>
      </c>
      <c r="Q3209">
        <f>AVERAGEIF(sensor_data[Unit ID], sensor_data[[#This Row],[Unit ID]], sensor_data[EC])</f>
        <v>17.419411764705881</v>
      </c>
      <c r="R3209">
        <f>IF(ISBLANK(sensor_data[[#This Row],[EC]]), sensor_data[[#This Row],[average]], sensor_data[[#This Row],[EC]])</f>
        <v>23</v>
      </c>
      <c r="S3209" t="str">
        <f>IF(sensor_data[[#This Row],[Filled Energy Consumption]]&gt;AVERAGE(sensor_data[Filled Energy Consumption]), "High", "Low")</f>
        <v>High</v>
      </c>
      <c r="T3209" t="s">
        <v>159</v>
      </c>
      <c r="U3209" t="b">
        <v>0</v>
      </c>
      <c r="V3209">
        <v>19</v>
      </c>
      <c r="W3209">
        <v>0</v>
      </c>
      <c r="X3209" t="s">
        <v>19</v>
      </c>
    </row>
    <row r="3210" spans="1:24" x14ac:dyDescent="0.3">
      <c r="A3210" s="1">
        <v>45361.918564814812</v>
      </c>
      <c r="B3210" s="1" t="str">
        <f>TEXT(sensor_data[[#This Row],[Timestamp]], "MMMM")</f>
        <v>March</v>
      </c>
      <c r="C32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0" s="2">
        <f>MONTH(sensor_data[[#This Row],[Timestamp]])</f>
        <v>3</v>
      </c>
      <c r="E3210" s="2">
        <f>DAY(sensor_data[[#This Row],[Timestamp]])</f>
        <v>10</v>
      </c>
      <c r="F3210" t="s">
        <v>650</v>
      </c>
      <c r="H3210">
        <v>66.099999999999994</v>
      </c>
      <c r="I3210">
        <v>34.200000000000003</v>
      </c>
      <c r="J3210" t="b">
        <v>0</v>
      </c>
      <c r="K3210">
        <v>3.5</v>
      </c>
      <c r="L3210" t="str">
        <f>IF(sensor_data[[#This Row],[HVAC Setting]]&lt;=2, "Low", IF(sensor_data[[#This Row],[HVAC Setting]]=3, "Normal", "High"))</f>
        <v>High</v>
      </c>
      <c r="M3210">
        <v>18.38</v>
      </c>
      <c r="N3210">
        <v>18.38</v>
      </c>
      <c r="O3210">
        <f>(sensor_data[[#This Row],[Energy Consumption]]-AVERAGE(sensor_data[Energy Consumption]))/_xlfn.STDEV.P(sensor_data[Energy Consumption])</f>
        <v>-3.513451066532438E-2</v>
      </c>
      <c r="P3210" t="str">
        <f>IF(ABS(sensor_data[[#This Row],[z_zcore]])&gt;3, "Outlier", "Normal")</f>
        <v>Normal</v>
      </c>
      <c r="Q3210">
        <f>AVERAGEIF(sensor_data[Unit ID], sensor_data[[#This Row],[Unit ID]], sensor_data[EC])</f>
        <v>17.419411764705881</v>
      </c>
      <c r="R3210">
        <f>IF(ISBLANK(sensor_data[[#This Row],[EC]]), sensor_data[[#This Row],[average]], sensor_data[[#This Row],[EC]])</f>
        <v>18.38</v>
      </c>
      <c r="S3210" t="str">
        <f>IF(sensor_data[[#This Row],[Filled Energy Consumption]]&gt;AVERAGE(sensor_data[Filled Energy Consumption]), "High", "Low")</f>
        <v>High</v>
      </c>
      <c r="T3210" t="s">
        <v>305</v>
      </c>
      <c r="U3210" t="b">
        <v>0</v>
      </c>
      <c r="V3210">
        <v>8</v>
      </c>
      <c r="W3210">
        <v>0</v>
      </c>
      <c r="X3210" t="s">
        <v>19</v>
      </c>
    </row>
    <row r="3211" spans="1:24" x14ac:dyDescent="0.3">
      <c r="A3211" s="1">
        <v>45407.000023148146</v>
      </c>
      <c r="B3211" s="1" t="str">
        <f>TEXT(sensor_data[[#This Row],[Timestamp]], "MMMM")</f>
        <v>April</v>
      </c>
      <c r="C32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1" s="2">
        <f>MONTH(sensor_data[[#This Row],[Timestamp]])</f>
        <v>4</v>
      </c>
      <c r="E3211" s="2">
        <f>DAY(sensor_data[[#This Row],[Timestamp]])</f>
        <v>25</v>
      </c>
      <c r="F3211" t="s">
        <v>650</v>
      </c>
      <c r="H3211">
        <v>63</v>
      </c>
      <c r="I3211">
        <v>57.5</v>
      </c>
      <c r="J3211" t="b">
        <v>0</v>
      </c>
      <c r="K3211">
        <v>1</v>
      </c>
      <c r="L3211" t="str">
        <f>IF(sensor_data[[#This Row],[HVAC Setting]]&lt;=2, "Low", IF(sensor_data[[#This Row],[HVAC Setting]]=3, "Normal", "High"))</f>
        <v>Low</v>
      </c>
      <c r="M3211">
        <v>5</v>
      </c>
      <c r="N3211">
        <v>5</v>
      </c>
      <c r="O3211">
        <f>(sensor_data[[#This Row],[Energy Consumption]]-AVERAGE(sensor_data[Energy Consumption]))/_xlfn.STDEV.P(sensor_data[Energy Consumption])</f>
        <v>-0.19072140568551499</v>
      </c>
      <c r="P3211" t="str">
        <f>IF(ABS(sensor_data[[#This Row],[z_zcore]])&gt;3, "Outlier", "Normal")</f>
        <v>Normal</v>
      </c>
      <c r="Q3211">
        <f>AVERAGEIF(sensor_data[Unit ID], sensor_data[[#This Row],[Unit ID]], sensor_data[EC])</f>
        <v>17.419411764705881</v>
      </c>
      <c r="R3211">
        <f>IF(ISBLANK(sensor_data[[#This Row],[EC]]), sensor_data[[#This Row],[average]], sensor_data[[#This Row],[EC]])</f>
        <v>5</v>
      </c>
      <c r="S3211" t="str">
        <f>IF(sensor_data[[#This Row],[Filled Energy Consumption]]&gt;AVERAGE(sensor_data[Filled Energy Consumption]), "High", "Low")</f>
        <v>Low</v>
      </c>
      <c r="T3211" t="s">
        <v>143</v>
      </c>
      <c r="U3211" t="b">
        <v>0</v>
      </c>
      <c r="V3211">
        <v>16</v>
      </c>
      <c r="W3211">
        <v>0</v>
      </c>
      <c r="X3211" t="s">
        <v>19</v>
      </c>
    </row>
    <row r="3212" spans="1:24" x14ac:dyDescent="0.3">
      <c r="A3212" s="1">
        <v>45410.092673611114</v>
      </c>
      <c r="B3212" s="1" t="str">
        <f>TEXT(sensor_data[[#This Row],[Timestamp]], "MMMM")</f>
        <v>April</v>
      </c>
      <c r="C32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2" s="2">
        <f>MONTH(sensor_data[[#This Row],[Timestamp]])</f>
        <v>4</v>
      </c>
      <c r="E3212" s="2">
        <f>DAY(sensor_data[[#This Row],[Timestamp]])</f>
        <v>28</v>
      </c>
      <c r="F3212" t="s">
        <v>650</v>
      </c>
      <c r="H3212">
        <v>61.2</v>
      </c>
      <c r="I3212">
        <v>50.3</v>
      </c>
      <c r="J3212" t="b">
        <v>0</v>
      </c>
      <c r="K3212">
        <v>1.5</v>
      </c>
      <c r="L3212" t="str">
        <f>IF(sensor_data[[#This Row],[HVAC Setting]]&lt;=2, "Low", IF(sensor_data[[#This Row],[HVAC Setting]]=3, "Normal", "High"))</f>
        <v>Low</v>
      </c>
      <c r="M3212">
        <v>7.88</v>
      </c>
      <c r="N3212">
        <v>7.88</v>
      </c>
      <c r="O3212">
        <f>(sensor_data[[#This Row],[Energy Consumption]]-AVERAGE(sensor_data[Energy Consumption]))/_xlfn.STDEV.P(sensor_data[Energy Consumption])</f>
        <v>-0.15723184980672958</v>
      </c>
      <c r="P3212" t="str">
        <f>IF(ABS(sensor_data[[#This Row],[z_zcore]])&gt;3, "Outlier", "Normal")</f>
        <v>Normal</v>
      </c>
      <c r="Q3212">
        <f>AVERAGEIF(sensor_data[Unit ID], sensor_data[[#This Row],[Unit ID]], sensor_data[EC])</f>
        <v>17.419411764705881</v>
      </c>
      <c r="R3212">
        <f>IF(ISBLANK(sensor_data[[#This Row],[EC]]), sensor_data[[#This Row],[average]], sensor_data[[#This Row],[EC]])</f>
        <v>7.88</v>
      </c>
      <c r="S3212" t="str">
        <f>IF(sensor_data[[#This Row],[Filled Energy Consumption]]&gt;AVERAGE(sensor_data[Filled Energy Consumption]), "High", "Low")</f>
        <v>Low</v>
      </c>
      <c r="T3212" t="s">
        <v>110</v>
      </c>
      <c r="U3212" t="b">
        <v>0</v>
      </c>
      <c r="V3212">
        <v>17</v>
      </c>
      <c r="W3212">
        <v>1</v>
      </c>
      <c r="X3212" t="s">
        <v>19</v>
      </c>
    </row>
    <row r="3213" spans="1:24" x14ac:dyDescent="0.3">
      <c r="A3213" s="1">
        <v>45611.069479166668</v>
      </c>
      <c r="B3213" s="1" t="str">
        <f>TEXT(sensor_data[[#This Row],[Timestamp]], "MMMM")</f>
        <v>November</v>
      </c>
      <c r="C32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3" s="2">
        <f>MONTH(sensor_data[[#This Row],[Timestamp]])</f>
        <v>11</v>
      </c>
      <c r="E3213" s="2">
        <f>DAY(sensor_data[[#This Row],[Timestamp]])</f>
        <v>15</v>
      </c>
      <c r="F3213" t="s">
        <v>650</v>
      </c>
      <c r="H3213">
        <v>55.4</v>
      </c>
      <c r="I3213">
        <v>32.299999999999997</v>
      </c>
      <c r="J3213" t="b">
        <v>0</v>
      </c>
      <c r="K3213">
        <v>0</v>
      </c>
      <c r="L3213" t="str">
        <f>IF(sensor_data[[#This Row],[HVAC Setting]]&lt;=2, "Low", IF(sensor_data[[#This Row],[HVAC Setting]]=3, "Normal", "High"))</f>
        <v>Low</v>
      </c>
      <c r="M3213">
        <v>1</v>
      </c>
      <c r="N3213">
        <v>1</v>
      </c>
      <c r="O3213">
        <f>(sensor_data[[#This Row],[Energy Consumption]]-AVERAGE(sensor_data[Energy Consumption]))/_xlfn.STDEV.P(sensor_data[Energy Consumption])</f>
        <v>-0.23723467773938361</v>
      </c>
      <c r="P3213" t="str">
        <f>IF(ABS(sensor_data[[#This Row],[z_zcore]])&gt;3, "Outlier", "Normal")</f>
        <v>Normal</v>
      </c>
      <c r="Q3213">
        <f>AVERAGEIF(sensor_data[Unit ID], sensor_data[[#This Row],[Unit ID]], sensor_data[EC])</f>
        <v>17.419411764705881</v>
      </c>
      <c r="R3213">
        <f>IF(ISBLANK(sensor_data[[#This Row],[EC]]), sensor_data[[#This Row],[average]], sensor_data[[#This Row],[EC]])</f>
        <v>1</v>
      </c>
      <c r="S3213" t="str">
        <f>IF(sensor_data[[#This Row],[Filled Energy Consumption]]&gt;AVERAGE(sensor_data[Filled Energy Consumption]), "High", "Low")</f>
        <v>Low</v>
      </c>
      <c r="T3213" t="s">
        <v>517</v>
      </c>
      <c r="U3213" t="b">
        <v>0</v>
      </c>
      <c r="V3213">
        <v>1</v>
      </c>
      <c r="W3213">
        <v>0</v>
      </c>
      <c r="X3213" t="s">
        <v>19</v>
      </c>
    </row>
    <row r="3214" spans="1:24" x14ac:dyDescent="0.3">
      <c r="A3214" s="1">
        <v>45340.289699074077</v>
      </c>
      <c r="B3214" s="1" t="str">
        <f>TEXT(sensor_data[[#This Row],[Timestamp]], "MMMM")</f>
        <v>February</v>
      </c>
      <c r="C32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14" s="2">
        <f>MONTH(sensor_data[[#This Row],[Timestamp]])</f>
        <v>2</v>
      </c>
      <c r="E3214" s="2">
        <f>DAY(sensor_data[[#This Row],[Timestamp]])</f>
        <v>18</v>
      </c>
      <c r="F3214" t="s">
        <v>650</v>
      </c>
      <c r="H3214">
        <v>41.1</v>
      </c>
      <c r="I3214">
        <v>39</v>
      </c>
      <c r="J3214" t="b">
        <v>1</v>
      </c>
      <c r="K3214">
        <v>4.5</v>
      </c>
      <c r="L3214" t="str">
        <f>IF(sensor_data[[#This Row],[HVAC Setting]]&lt;=2, "Low", IF(sensor_data[[#This Row],[HVAC Setting]]=3, "Normal", "High"))</f>
        <v>High</v>
      </c>
      <c r="M3214">
        <v>28.49</v>
      </c>
      <c r="N3214">
        <v>28.49</v>
      </c>
      <c r="O3214">
        <f>(sensor_data[[#This Row],[Energy Consumption]]-AVERAGE(sensor_data[Energy Consumption]))/_xlfn.STDEV.P(sensor_data[Energy Consumption])</f>
        <v>8.2427784450828601E-2</v>
      </c>
      <c r="P3214" t="str">
        <f>IF(ABS(sensor_data[[#This Row],[z_zcore]])&gt;3, "Outlier", "Normal")</f>
        <v>Normal</v>
      </c>
      <c r="Q3214">
        <f>AVERAGEIF(sensor_data[Unit ID], sensor_data[[#This Row],[Unit ID]], sensor_data[EC])</f>
        <v>17.419411764705881</v>
      </c>
      <c r="R3214">
        <f>IF(ISBLANK(sensor_data[[#This Row],[EC]]), sensor_data[[#This Row],[average]], sensor_data[[#This Row],[EC]])</f>
        <v>28.49</v>
      </c>
      <c r="S3214" t="str">
        <f>IF(sensor_data[[#This Row],[Filled Energy Consumption]]&gt;AVERAGE(sensor_data[Filled Energy Consumption]), "High", "Low")</f>
        <v>High</v>
      </c>
      <c r="T3214" t="s">
        <v>537</v>
      </c>
      <c r="U3214" t="b">
        <v>1</v>
      </c>
      <c r="V3214">
        <v>18</v>
      </c>
      <c r="W3214">
        <v>1</v>
      </c>
      <c r="X3214" t="s">
        <v>19</v>
      </c>
    </row>
    <row r="3215" spans="1:24" x14ac:dyDescent="0.3">
      <c r="A3215" s="1">
        <v>45549.927407407406</v>
      </c>
      <c r="B3215" s="1" t="str">
        <f>TEXT(sensor_data[[#This Row],[Timestamp]], "MMMM")</f>
        <v>September</v>
      </c>
      <c r="C32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5" s="2">
        <f>MONTH(sensor_data[[#This Row],[Timestamp]])</f>
        <v>9</v>
      </c>
      <c r="E3215" s="2">
        <f>DAY(sensor_data[[#This Row],[Timestamp]])</f>
        <v>14</v>
      </c>
      <c r="F3215" t="s">
        <v>650</v>
      </c>
      <c r="H3215">
        <v>64</v>
      </c>
      <c r="I3215">
        <v>39.5</v>
      </c>
      <c r="J3215" t="b">
        <v>0</v>
      </c>
      <c r="K3215">
        <v>2.5</v>
      </c>
      <c r="L3215" t="str">
        <f>IF(sensor_data[[#This Row],[HVAC Setting]]&lt;=2, "Low", IF(sensor_data[[#This Row],[HVAC Setting]]=3, "Normal", "High"))</f>
        <v>High</v>
      </c>
      <c r="M3215">
        <v>13.12</v>
      </c>
      <c r="N3215">
        <v>13.12</v>
      </c>
      <c r="O3215">
        <f>(sensor_data[[#This Row],[Energy Consumption]]-AVERAGE(sensor_data[Energy Consumption]))/_xlfn.STDEV.P(sensor_data[Energy Consumption])</f>
        <v>-9.6299463416161649E-2</v>
      </c>
      <c r="P3215" t="str">
        <f>IF(ABS(sensor_data[[#This Row],[z_zcore]])&gt;3, "Outlier", "Normal")</f>
        <v>Normal</v>
      </c>
      <c r="Q3215">
        <f>AVERAGEIF(sensor_data[Unit ID], sensor_data[[#This Row],[Unit ID]], sensor_data[EC])</f>
        <v>17.419411764705881</v>
      </c>
      <c r="R3215">
        <f>IF(ISBLANK(sensor_data[[#This Row],[EC]]), sensor_data[[#This Row],[average]], sensor_data[[#This Row],[EC]])</f>
        <v>13.12</v>
      </c>
      <c r="S3215" t="str">
        <f>IF(sensor_data[[#This Row],[Filled Energy Consumption]]&gt;AVERAGE(sensor_data[Filled Energy Consumption]), "High", "Low")</f>
        <v>Low</v>
      </c>
      <c r="T3215" t="s">
        <v>171</v>
      </c>
      <c r="U3215" t="b">
        <v>0</v>
      </c>
      <c r="V3215">
        <v>13</v>
      </c>
      <c r="W3215">
        <v>0</v>
      </c>
      <c r="X3215" t="s">
        <v>19</v>
      </c>
    </row>
    <row r="3216" spans="1:24" x14ac:dyDescent="0.3">
      <c r="A3216" s="1">
        <v>45478.107812499999</v>
      </c>
      <c r="B3216" s="1" t="str">
        <f>TEXT(sensor_data[[#This Row],[Timestamp]], "MMMM")</f>
        <v>July</v>
      </c>
      <c r="C32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6" s="2">
        <f>MONTH(sensor_data[[#This Row],[Timestamp]])</f>
        <v>7</v>
      </c>
      <c r="E3216" s="2">
        <f>DAY(sensor_data[[#This Row],[Timestamp]])</f>
        <v>5</v>
      </c>
      <c r="F3216" t="s">
        <v>650</v>
      </c>
      <c r="H3216">
        <v>87.9</v>
      </c>
      <c r="I3216">
        <v>50.9</v>
      </c>
      <c r="J3216" t="b">
        <v>1</v>
      </c>
      <c r="K3216">
        <v>3</v>
      </c>
      <c r="L3216" t="str">
        <f>IF(sensor_data[[#This Row],[HVAC Setting]]&lt;=2, "Low", IF(sensor_data[[#This Row],[HVAC Setting]]=3, "Normal", "High"))</f>
        <v>Normal</v>
      </c>
      <c r="M3216">
        <v>18.399999999999999</v>
      </c>
      <c r="N3216">
        <v>18.399999999999999</v>
      </c>
      <c r="O3216">
        <f>(sensor_data[[#This Row],[Energy Consumption]]-AVERAGE(sensor_data[Energy Consumption]))/_xlfn.STDEV.P(sensor_data[Energy Consumption])</f>
        <v>-3.4901944305055041E-2</v>
      </c>
      <c r="P3216" t="str">
        <f>IF(ABS(sensor_data[[#This Row],[z_zcore]])&gt;3, "Outlier", "Normal")</f>
        <v>Normal</v>
      </c>
      <c r="Q3216">
        <f>AVERAGEIF(sensor_data[Unit ID], sensor_data[[#This Row],[Unit ID]], sensor_data[EC])</f>
        <v>17.419411764705881</v>
      </c>
      <c r="R3216">
        <f>IF(ISBLANK(sensor_data[[#This Row],[EC]]), sensor_data[[#This Row],[average]], sensor_data[[#This Row],[EC]])</f>
        <v>18.399999999999999</v>
      </c>
      <c r="S3216" t="str">
        <f>IF(sensor_data[[#This Row],[Filled Energy Consumption]]&gt;AVERAGE(sensor_data[Filled Energy Consumption]), "High", "Low")</f>
        <v>High</v>
      </c>
      <c r="T3216" t="s">
        <v>373</v>
      </c>
      <c r="U3216" t="b">
        <v>1</v>
      </c>
      <c r="V3216">
        <v>20</v>
      </c>
      <c r="W3216">
        <v>1</v>
      </c>
      <c r="X3216" t="s">
        <v>14</v>
      </c>
    </row>
    <row r="3217" spans="1:24" x14ac:dyDescent="0.3">
      <c r="A3217" s="1">
        <v>45372.965636574074</v>
      </c>
      <c r="B3217" s="1" t="str">
        <f>TEXT(sensor_data[[#This Row],[Timestamp]], "MMMM")</f>
        <v>March</v>
      </c>
      <c r="C32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7" s="2">
        <f>MONTH(sensor_data[[#This Row],[Timestamp]])</f>
        <v>3</v>
      </c>
      <c r="E3217" s="2">
        <f>DAY(sensor_data[[#This Row],[Timestamp]])</f>
        <v>21</v>
      </c>
      <c r="F3217" t="s">
        <v>650</v>
      </c>
      <c r="H3217">
        <v>71.5</v>
      </c>
      <c r="I3217">
        <v>32.9</v>
      </c>
      <c r="J3217" t="b">
        <v>0</v>
      </c>
      <c r="K3217">
        <v>2</v>
      </c>
      <c r="L3217" t="str">
        <f>IF(sensor_data[[#This Row],[HVAC Setting]]&lt;=2, "Low", IF(sensor_data[[#This Row],[HVAC Setting]]=3, "Normal", "High"))</f>
        <v>Low</v>
      </c>
      <c r="O3217">
        <f>(sensor_data[[#This Row],[Energy Consumption]]-AVERAGE(sensor_data[Energy Consumption]))/_xlfn.STDEV.P(sensor_data[Energy Consumption])</f>
        <v>-0.24886299575285079</v>
      </c>
      <c r="P3217" t="str">
        <f>IF(ABS(sensor_data[[#This Row],[z_zcore]])&gt;3, "Outlier", "Normal")</f>
        <v>Normal</v>
      </c>
      <c r="Q3217">
        <f>AVERAGEIF(sensor_data[Unit ID], sensor_data[[#This Row],[Unit ID]], sensor_data[EC])</f>
        <v>17.419411764705881</v>
      </c>
      <c r="R3217">
        <f>IF(ISBLANK(sensor_data[[#This Row],[EC]]), sensor_data[[#This Row],[average]], sensor_data[[#This Row],[EC]])</f>
        <v>17.419411764705881</v>
      </c>
      <c r="S3217" t="str">
        <f>IF(sensor_data[[#This Row],[Filled Energy Consumption]]&gt;AVERAGE(sensor_data[Filled Energy Consumption]), "High", "Low")</f>
        <v>Low</v>
      </c>
      <c r="T3217" t="s">
        <v>273</v>
      </c>
      <c r="U3217" t="b">
        <v>0</v>
      </c>
      <c r="V3217">
        <v>15</v>
      </c>
      <c r="W3217">
        <v>1</v>
      </c>
      <c r="X3217" t="s">
        <v>14</v>
      </c>
    </row>
    <row r="3218" spans="1:24" x14ac:dyDescent="0.3">
      <c r="A3218" s="1">
        <v>45361.011597222219</v>
      </c>
      <c r="B3218" s="1" t="str">
        <f>TEXT(sensor_data[[#This Row],[Timestamp]], "MMMM")</f>
        <v>March</v>
      </c>
      <c r="C32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8" s="2">
        <f>MONTH(sensor_data[[#This Row],[Timestamp]])</f>
        <v>3</v>
      </c>
      <c r="E3218" s="2">
        <f>DAY(sensor_data[[#This Row],[Timestamp]])</f>
        <v>10</v>
      </c>
      <c r="F3218" t="s">
        <v>650</v>
      </c>
      <c r="H3218">
        <v>65</v>
      </c>
      <c r="I3218">
        <v>38.200000000000003</v>
      </c>
      <c r="J3218" t="b">
        <v>1</v>
      </c>
      <c r="K3218">
        <v>3.5</v>
      </c>
      <c r="L3218" t="str">
        <f>IF(sensor_data[[#This Row],[HVAC Setting]]&lt;=2, "Low", IF(sensor_data[[#This Row],[HVAC Setting]]=3, "Normal", "High"))</f>
        <v>High</v>
      </c>
      <c r="M3218">
        <v>19.940000000000001</v>
      </c>
      <c r="N3218">
        <v>19.940000000000001</v>
      </c>
      <c r="O3218">
        <f>(sensor_data[[#This Row],[Energy Consumption]]-AVERAGE(sensor_data[Energy Consumption]))/_xlfn.STDEV.P(sensor_data[Energy Consumption])</f>
        <v>-1.6994334564315584E-2</v>
      </c>
      <c r="P3218" t="str">
        <f>IF(ABS(sensor_data[[#This Row],[z_zcore]])&gt;3, "Outlier", "Normal")</f>
        <v>Normal</v>
      </c>
      <c r="Q3218">
        <f>AVERAGEIF(sensor_data[Unit ID], sensor_data[[#This Row],[Unit ID]], sensor_data[EC])</f>
        <v>17.419411764705881</v>
      </c>
      <c r="R3218">
        <f>IF(ISBLANK(sensor_data[[#This Row],[EC]]), sensor_data[[#This Row],[average]], sensor_data[[#This Row],[EC]])</f>
        <v>19.940000000000001</v>
      </c>
      <c r="S3218" t="str">
        <f>IF(sensor_data[[#This Row],[Filled Energy Consumption]]&gt;AVERAGE(sensor_data[Filled Energy Consumption]), "High", "Low")</f>
        <v>High</v>
      </c>
      <c r="T3218" t="s">
        <v>113</v>
      </c>
      <c r="U3218" t="b">
        <v>1</v>
      </c>
      <c r="V3218">
        <v>7</v>
      </c>
      <c r="W3218">
        <v>1</v>
      </c>
      <c r="X3218" t="s">
        <v>19</v>
      </c>
    </row>
    <row r="3219" spans="1:24" x14ac:dyDescent="0.3">
      <c r="A3219" s="1">
        <v>45432.917187500003</v>
      </c>
      <c r="B3219" s="1" t="str">
        <f>TEXT(sensor_data[[#This Row],[Timestamp]], "MMMM")</f>
        <v>May</v>
      </c>
      <c r="C32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19" s="2">
        <f>MONTH(sensor_data[[#This Row],[Timestamp]])</f>
        <v>5</v>
      </c>
      <c r="E3219" s="2">
        <f>DAY(sensor_data[[#This Row],[Timestamp]])</f>
        <v>20</v>
      </c>
      <c r="F3219" t="s">
        <v>650</v>
      </c>
      <c r="H3219">
        <v>60.9</v>
      </c>
      <c r="I3219">
        <v>44.6</v>
      </c>
      <c r="J3219" t="b">
        <v>0</v>
      </c>
      <c r="K3219">
        <v>2</v>
      </c>
      <c r="L3219" t="str">
        <f>IF(sensor_data[[#This Row],[HVAC Setting]]&lt;=2, "Low", IF(sensor_data[[#This Row],[HVAC Setting]]=3, "Normal", "High"))</f>
        <v>Low</v>
      </c>
      <c r="M3219">
        <v>10</v>
      </c>
      <c r="N3219">
        <v>10</v>
      </c>
      <c r="O3219">
        <f>(sensor_data[[#This Row],[Energy Consumption]]-AVERAGE(sensor_data[Energy Consumption]))/_xlfn.STDEV.P(sensor_data[Energy Consumption])</f>
        <v>-0.13257981561817916</v>
      </c>
      <c r="P3219" t="str">
        <f>IF(ABS(sensor_data[[#This Row],[z_zcore]])&gt;3, "Outlier", "Normal")</f>
        <v>Normal</v>
      </c>
      <c r="Q3219">
        <f>AVERAGEIF(sensor_data[Unit ID], sensor_data[[#This Row],[Unit ID]], sensor_data[EC])</f>
        <v>17.419411764705881</v>
      </c>
      <c r="R3219">
        <f>IF(ISBLANK(sensor_data[[#This Row],[EC]]), sensor_data[[#This Row],[average]], sensor_data[[#This Row],[EC]])</f>
        <v>10</v>
      </c>
      <c r="S3219" t="str">
        <f>IF(sensor_data[[#This Row],[Filled Energy Consumption]]&gt;AVERAGE(sensor_data[Filled Energy Consumption]), "High", "Low")</f>
        <v>Low</v>
      </c>
      <c r="T3219" t="s">
        <v>231</v>
      </c>
      <c r="U3219" t="b">
        <v>0</v>
      </c>
      <c r="V3219">
        <v>13</v>
      </c>
      <c r="W3219">
        <v>1</v>
      </c>
      <c r="X3219" t="s">
        <v>19</v>
      </c>
    </row>
    <row r="3220" spans="1:24" x14ac:dyDescent="0.3">
      <c r="A3220" s="1">
        <v>45298.330671296295</v>
      </c>
      <c r="B3220" s="1" t="str">
        <f>TEXT(sensor_data[[#This Row],[Timestamp]], "MMMM")</f>
        <v>January</v>
      </c>
      <c r="C32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20" s="2">
        <f>MONTH(sensor_data[[#This Row],[Timestamp]])</f>
        <v>1</v>
      </c>
      <c r="E3220" s="2">
        <f>DAY(sensor_data[[#This Row],[Timestamp]])</f>
        <v>7</v>
      </c>
      <c r="F3220" t="s">
        <v>650</v>
      </c>
      <c r="H3220">
        <v>45</v>
      </c>
      <c r="I3220">
        <v>35.5</v>
      </c>
      <c r="J3220" t="b">
        <v>1</v>
      </c>
      <c r="K3220">
        <v>3.5</v>
      </c>
      <c r="L3220" t="str">
        <f>IF(sensor_data[[#This Row],[HVAC Setting]]&lt;=2, "Low", IF(sensor_data[[#This Row],[HVAC Setting]]=3, "Normal", "High"))</f>
        <v>High</v>
      </c>
      <c r="M3220">
        <v>24.59</v>
      </c>
      <c r="N3220">
        <v>24.59</v>
      </c>
      <c r="O3220">
        <f>(sensor_data[[#This Row],[Energy Consumption]]-AVERAGE(sensor_data[Energy Consumption]))/_xlfn.STDEV.P(sensor_data[Energy Consumption])</f>
        <v>3.7077344198306696E-2</v>
      </c>
      <c r="P3220" t="str">
        <f>IF(ABS(sensor_data[[#This Row],[z_zcore]])&gt;3, "Outlier", "Normal")</f>
        <v>Normal</v>
      </c>
      <c r="Q3220">
        <f>AVERAGEIF(sensor_data[Unit ID], sensor_data[[#This Row],[Unit ID]], sensor_data[EC])</f>
        <v>17.419411764705881</v>
      </c>
      <c r="R3220">
        <f>IF(ISBLANK(sensor_data[[#This Row],[EC]]), sensor_data[[#This Row],[average]], sensor_data[[#This Row],[EC]])</f>
        <v>24.59</v>
      </c>
      <c r="S3220" t="str">
        <f>IF(sensor_data[[#This Row],[Filled Energy Consumption]]&gt;AVERAGE(sensor_data[Filled Energy Consumption]), "High", "Low")</f>
        <v>High</v>
      </c>
      <c r="T3220" t="s">
        <v>531</v>
      </c>
      <c r="U3220" t="b">
        <v>1</v>
      </c>
      <c r="V3220">
        <v>15</v>
      </c>
      <c r="W3220">
        <v>1</v>
      </c>
      <c r="X3220" t="s">
        <v>14</v>
      </c>
    </row>
    <row r="3221" spans="1:24" x14ac:dyDescent="0.3">
      <c r="A3221" s="1">
        <v>45490.488599537035</v>
      </c>
      <c r="B3221" s="1" t="str">
        <f>TEXT(sensor_data[[#This Row],[Timestamp]], "MMMM")</f>
        <v>July</v>
      </c>
      <c r="C32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21" s="2">
        <f>MONTH(sensor_data[[#This Row],[Timestamp]])</f>
        <v>7</v>
      </c>
      <c r="E3221" s="2">
        <f>DAY(sensor_data[[#This Row],[Timestamp]])</f>
        <v>17</v>
      </c>
      <c r="F3221" t="s">
        <v>650</v>
      </c>
      <c r="H3221">
        <v>84.2</v>
      </c>
      <c r="I3221">
        <v>43.2</v>
      </c>
      <c r="J3221" t="b">
        <v>0</v>
      </c>
      <c r="K3221">
        <v>4</v>
      </c>
      <c r="L3221" t="str">
        <f>IF(sensor_data[[#This Row],[HVAC Setting]]&lt;=2, "Low", IF(sensor_data[[#This Row],[HVAC Setting]]=3, "Normal", "High"))</f>
        <v>High</v>
      </c>
      <c r="M3221">
        <v>21</v>
      </c>
      <c r="N3221">
        <v>21</v>
      </c>
      <c r="O3221">
        <f>(sensor_data[[#This Row],[Energy Consumption]]-AVERAGE(sensor_data[Energy Consumption]))/_xlfn.STDEV.P(sensor_data[Energy Consumption])</f>
        <v>-4.6683174700404085E-3</v>
      </c>
      <c r="P3221" t="str">
        <f>IF(ABS(sensor_data[[#This Row],[z_zcore]])&gt;3, "Outlier", "Normal")</f>
        <v>Normal</v>
      </c>
      <c r="Q3221">
        <f>AVERAGEIF(sensor_data[Unit ID], sensor_data[[#This Row],[Unit ID]], sensor_data[EC])</f>
        <v>17.419411764705881</v>
      </c>
      <c r="R3221">
        <f>IF(ISBLANK(sensor_data[[#This Row],[EC]]), sensor_data[[#This Row],[average]], sensor_data[[#This Row],[EC]])</f>
        <v>21</v>
      </c>
      <c r="S3221" t="str">
        <f>IF(sensor_data[[#This Row],[Filled Energy Consumption]]&gt;AVERAGE(sensor_data[Filled Energy Consumption]), "High", "Low")</f>
        <v>High</v>
      </c>
      <c r="T3221" t="s">
        <v>451</v>
      </c>
      <c r="U3221" t="b">
        <v>0</v>
      </c>
      <c r="V3221">
        <v>14</v>
      </c>
      <c r="W3221">
        <v>0</v>
      </c>
      <c r="X3221" t="s">
        <v>14</v>
      </c>
    </row>
    <row r="3222" spans="1:24" x14ac:dyDescent="0.3">
      <c r="A3222" s="1">
        <v>45352.928923611114</v>
      </c>
      <c r="B3222" s="1" t="str">
        <f>TEXT(sensor_data[[#This Row],[Timestamp]], "MMMM")</f>
        <v>March</v>
      </c>
      <c r="C32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22" s="2">
        <f>MONTH(sensor_data[[#This Row],[Timestamp]])</f>
        <v>3</v>
      </c>
      <c r="E3222" s="2">
        <f>DAY(sensor_data[[#This Row],[Timestamp]])</f>
        <v>1</v>
      </c>
      <c r="F3222" t="s">
        <v>651</v>
      </c>
      <c r="H3222">
        <v>67.599999999999994</v>
      </c>
      <c r="I3222">
        <v>56</v>
      </c>
      <c r="J3222" t="b">
        <v>0</v>
      </c>
      <c r="K3222">
        <v>3</v>
      </c>
      <c r="L3222" t="str">
        <f>IF(sensor_data[[#This Row],[HVAC Setting]]&lt;=2, "Low", IF(sensor_data[[#This Row],[HVAC Setting]]=3, "Normal", "High"))</f>
        <v>Normal</v>
      </c>
      <c r="M3222">
        <v>15</v>
      </c>
      <c r="N3222">
        <v>15</v>
      </c>
      <c r="O3222">
        <f>(sensor_data[[#This Row],[Energy Consumption]]-AVERAGE(sensor_data[Energy Consumption]))/_xlfn.STDEV.P(sensor_data[Energy Consumption])</f>
        <v>-7.4438225550843368E-2</v>
      </c>
      <c r="P3222" t="str">
        <f>IF(ABS(sensor_data[[#This Row],[z_zcore]])&gt;3, "Outlier", "Normal")</f>
        <v>Normal</v>
      </c>
      <c r="Q3222">
        <f>AVERAGEIF(sensor_data[Unit ID], sensor_data[[#This Row],[Unit ID]], sensor_data[EC])</f>
        <v>16.787222222222223</v>
      </c>
      <c r="R3222">
        <f>IF(ISBLANK(sensor_data[[#This Row],[EC]]), sensor_data[[#This Row],[average]], sensor_data[[#This Row],[EC]])</f>
        <v>15</v>
      </c>
      <c r="S3222" t="str">
        <f>IF(sensor_data[[#This Row],[Filled Energy Consumption]]&gt;AVERAGE(sensor_data[Filled Energy Consumption]), "High", "Low")</f>
        <v>Low</v>
      </c>
      <c r="T3222" t="s">
        <v>492</v>
      </c>
      <c r="U3222" t="b">
        <v>0</v>
      </c>
      <c r="V3222">
        <v>1</v>
      </c>
      <c r="W3222">
        <v>0</v>
      </c>
      <c r="X3222" t="s">
        <v>19</v>
      </c>
    </row>
    <row r="3223" spans="1:24" x14ac:dyDescent="0.3">
      <c r="A3223" s="1">
        <v>45510.388854166667</v>
      </c>
      <c r="B3223" s="1" t="str">
        <f>TEXT(sensor_data[[#This Row],[Timestamp]], "MMMM")</f>
        <v>August</v>
      </c>
      <c r="C32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23" s="2">
        <f>MONTH(sensor_data[[#This Row],[Timestamp]])</f>
        <v>8</v>
      </c>
      <c r="E3223" s="2">
        <f>DAY(sensor_data[[#This Row],[Timestamp]])</f>
        <v>6</v>
      </c>
      <c r="F3223" t="s">
        <v>651</v>
      </c>
      <c r="H3223">
        <v>94.6</v>
      </c>
      <c r="I3223">
        <v>54.7</v>
      </c>
      <c r="J3223" t="b">
        <v>0</v>
      </c>
      <c r="K3223">
        <v>4</v>
      </c>
      <c r="L3223" t="str">
        <f>IF(sensor_data[[#This Row],[HVAC Setting]]&lt;=2, "Low", IF(sensor_data[[#This Row],[HVAC Setting]]=3, "Normal", "High"))</f>
        <v>High</v>
      </c>
      <c r="M3223">
        <v>23</v>
      </c>
      <c r="N3223">
        <v>23</v>
      </c>
      <c r="O3223">
        <f>(sensor_data[[#This Row],[Energy Consumption]]-AVERAGE(sensor_data[Energy Consumption]))/_xlfn.STDEV.P(sensor_data[Energy Consumption])</f>
        <v>1.8588318556893912E-2</v>
      </c>
      <c r="P3223" t="str">
        <f>IF(ABS(sensor_data[[#This Row],[z_zcore]])&gt;3, "Outlier", "Normal")</f>
        <v>Normal</v>
      </c>
      <c r="Q3223">
        <f>AVERAGEIF(sensor_data[Unit ID], sensor_data[[#This Row],[Unit ID]], sensor_data[EC])</f>
        <v>16.787222222222223</v>
      </c>
      <c r="R3223">
        <f>IF(ISBLANK(sensor_data[[#This Row],[EC]]), sensor_data[[#This Row],[average]], sensor_data[[#This Row],[EC]])</f>
        <v>23</v>
      </c>
      <c r="S3223" t="str">
        <f>IF(sensor_data[[#This Row],[Filled Energy Consumption]]&gt;AVERAGE(sensor_data[Filled Energy Consumption]), "High", "Low")</f>
        <v>High</v>
      </c>
      <c r="T3223" t="s">
        <v>395</v>
      </c>
      <c r="U3223" t="b">
        <v>0</v>
      </c>
      <c r="V3223">
        <v>13</v>
      </c>
      <c r="W3223">
        <v>0</v>
      </c>
      <c r="X3223" t="s">
        <v>19</v>
      </c>
    </row>
    <row r="3224" spans="1:24" x14ac:dyDescent="0.3">
      <c r="A3224" s="1">
        <v>45512.635462962964</v>
      </c>
      <c r="B3224" s="1" t="str">
        <f>TEXT(sensor_data[[#This Row],[Timestamp]], "MMMM")</f>
        <v>August</v>
      </c>
      <c r="C32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24" s="2">
        <f>MONTH(sensor_data[[#This Row],[Timestamp]])</f>
        <v>8</v>
      </c>
      <c r="E3224" s="2">
        <f>DAY(sensor_data[[#This Row],[Timestamp]])</f>
        <v>8</v>
      </c>
      <c r="F3224" t="s">
        <v>651</v>
      </c>
      <c r="H3224">
        <v>93.6</v>
      </c>
      <c r="I3224">
        <v>57.3</v>
      </c>
      <c r="J3224" t="b">
        <v>0</v>
      </c>
      <c r="K3224">
        <v>4</v>
      </c>
      <c r="L3224" t="str">
        <f>IF(sensor_data[[#This Row],[HVAC Setting]]&lt;=2, "Low", IF(sensor_data[[#This Row],[HVAC Setting]]=3, "Normal", "High"))</f>
        <v>High</v>
      </c>
      <c r="M3224">
        <v>23</v>
      </c>
      <c r="N3224">
        <v>23</v>
      </c>
      <c r="O3224">
        <f>(sensor_data[[#This Row],[Energy Consumption]]-AVERAGE(sensor_data[Energy Consumption]))/_xlfn.STDEV.P(sensor_data[Energy Consumption])</f>
        <v>1.8588318556893912E-2</v>
      </c>
      <c r="P3224" t="str">
        <f>IF(ABS(sensor_data[[#This Row],[z_zcore]])&gt;3, "Outlier", "Normal")</f>
        <v>Normal</v>
      </c>
      <c r="Q3224">
        <f>AVERAGEIF(sensor_data[Unit ID], sensor_data[[#This Row],[Unit ID]], sensor_data[EC])</f>
        <v>16.787222222222223</v>
      </c>
      <c r="R3224">
        <f>IF(ISBLANK(sensor_data[[#This Row],[EC]]), sensor_data[[#This Row],[average]], sensor_data[[#This Row],[EC]])</f>
        <v>23</v>
      </c>
      <c r="S3224" t="str">
        <f>IF(sensor_data[[#This Row],[Filled Energy Consumption]]&gt;AVERAGE(sensor_data[Filled Energy Consumption]), "High", "Low")</f>
        <v>High</v>
      </c>
      <c r="T3224" t="s">
        <v>495</v>
      </c>
      <c r="U3224" t="b">
        <v>0</v>
      </c>
      <c r="V3224">
        <v>21</v>
      </c>
      <c r="W3224">
        <v>0</v>
      </c>
      <c r="X3224" t="s">
        <v>19</v>
      </c>
    </row>
    <row r="3225" spans="1:24" x14ac:dyDescent="0.3">
      <c r="A3225" s="1">
        <v>45385.674768518518</v>
      </c>
      <c r="B3225" s="1" t="str">
        <f>TEXT(sensor_data[[#This Row],[Timestamp]], "MMMM")</f>
        <v>April</v>
      </c>
      <c r="C32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25" s="2">
        <f>MONTH(sensor_data[[#This Row],[Timestamp]])</f>
        <v>4</v>
      </c>
      <c r="E3225" s="2">
        <f>DAY(sensor_data[[#This Row],[Timestamp]])</f>
        <v>3</v>
      </c>
      <c r="F3225" t="s">
        <v>651</v>
      </c>
      <c r="H3225">
        <v>75.599999999999994</v>
      </c>
      <c r="I3225">
        <v>48.9</v>
      </c>
      <c r="J3225" t="b">
        <v>0</v>
      </c>
      <c r="K3225">
        <v>2</v>
      </c>
      <c r="L3225" t="str">
        <f>IF(sensor_data[[#This Row],[HVAC Setting]]&lt;=2, "Low", IF(sensor_data[[#This Row],[HVAC Setting]]=3, "Normal", "High"))</f>
        <v>Low</v>
      </c>
      <c r="M3225">
        <v>10</v>
      </c>
      <c r="N3225">
        <v>10</v>
      </c>
      <c r="O3225">
        <f>(sensor_data[[#This Row],[Energy Consumption]]-AVERAGE(sensor_data[Energy Consumption]))/_xlfn.STDEV.P(sensor_data[Energy Consumption])</f>
        <v>-0.13257981561817916</v>
      </c>
      <c r="P3225" t="str">
        <f>IF(ABS(sensor_data[[#This Row],[z_zcore]])&gt;3, "Outlier", "Normal")</f>
        <v>Normal</v>
      </c>
      <c r="Q3225">
        <f>AVERAGEIF(sensor_data[Unit ID], sensor_data[[#This Row],[Unit ID]], sensor_data[EC])</f>
        <v>16.787222222222223</v>
      </c>
      <c r="R3225">
        <f>IF(ISBLANK(sensor_data[[#This Row],[EC]]), sensor_data[[#This Row],[average]], sensor_data[[#This Row],[EC]])</f>
        <v>10</v>
      </c>
      <c r="S3225" t="str">
        <f>IF(sensor_data[[#This Row],[Filled Energy Consumption]]&gt;AVERAGE(sensor_data[Filled Energy Consumption]), "High", "Low")</f>
        <v>Low</v>
      </c>
      <c r="T3225" t="s">
        <v>410</v>
      </c>
      <c r="U3225" t="b">
        <v>0</v>
      </c>
      <c r="V3225">
        <v>13</v>
      </c>
      <c r="W3225">
        <v>0</v>
      </c>
      <c r="X3225" t="s">
        <v>19</v>
      </c>
    </row>
    <row r="3226" spans="1:24" x14ac:dyDescent="0.3">
      <c r="A3226" s="1">
        <v>45464.050462962965</v>
      </c>
      <c r="B3226" s="1" t="str">
        <f>TEXT(sensor_data[[#This Row],[Timestamp]], "MMMM")</f>
        <v>June</v>
      </c>
      <c r="C32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26" s="2">
        <f>MONTH(sensor_data[[#This Row],[Timestamp]])</f>
        <v>6</v>
      </c>
      <c r="E3226" s="2">
        <f>DAY(sensor_data[[#This Row],[Timestamp]])</f>
        <v>21</v>
      </c>
      <c r="F3226" t="s">
        <v>651</v>
      </c>
      <c r="H3226">
        <v>98.5</v>
      </c>
      <c r="I3226">
        <v>45.6</v>
      </c>
      <c r="J3226" t="b">
        <v>0</v>
      </c>
      <c r="K3226">
        <v>2</v>
      </c>
      <c r="L3226" t="str">
        <f>IF(sensor_data[[#This Row],[HVAC Setting]]&lt;=2, "Low", IF(sensor_data[[#This Row],[HVAC Setting]]=3, "Normal", "High"))</f>
        <v>Low</v>
      </c>
      <c r="M3226">
        <v>12</v>
      </c>
      <c r="N3226">
        <v>12</v>
      </c>
      <c r="O3226">
        <f>(sensor_data[[#This Row],[Energy Consumption]]-AVERAGE(sensor_data[Energy Consumption]))/_xlfn.STDEV.P(sensor_data[Energy Consumption])</f>
        <v>-0.10932317959124485</v>
      </c>
      <c r="P3226" t="str">
        <f>IF(ABS(sensor_data[[#This Row],[z_zcore]])&gt;3, "Outlier", "Normal")</f>
        <v>Normal</v>
      </c>
      <c r="Q3226">
        <f>AVERAGEIF(sensor_data[Unit ID], sensor_data[[#This Row],[Unit ID]], sensor_data[EC])</f>
        <v>16.787222222222223</v>
      </c>
      <c r="R3226">
        <f>IF(ISBLANK(sensor_data[[#This Row],[EC]]), sensor_data[[#This Row],[average]], sensor_data[[#This Row],[EC]])</f>
        <v>12</v>
      </c>
      <c r="S3226" t="str">
        <f>IF(sensor_data[[#This Row],[Filled Energy Consumption]]&gt;AVERAGE(sensor_data[Filled Energy Consumption]), "High", "Low")</f>
        <v>Low</v>
      </c>
      <c r="T3226" t="s">
        <v>524</v>
      </c>
      <c r="U3226" t="b">
        <v>0</v>
      </c>
      <c r="V3226">
        <v>2</v>
      </c>
      <c r="W3226">
        <v>0</v>
      </c>
      <c r="X3226" t="s">
        <v>14</v>
      </c>
    </row>
    <row r="3227" spans="1:24" x14ac:dyDescent="0.3">
      <c r="A3227" s="1">
        <v>45585.981319444443</v>
      </c>
      <c r="B3227" s="1" t="str">
        <f>TEXT(sensor_data[[#This Row],[Timestamp]], "MMMM")</f>
        <v>October</v>
      </c>
      <c r="C32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27" s="2">
        <f>MONTH(sensor_data[[#This Row],[Timestamp]])</f>
        <v>10</v>
      </c>
      <c r="E3227" s="2">
        <f>DAY(sensor_data[[#This Row],[Timestamp]])</f>
        <v>20</v>
      </c>
      <c r="F3227" t="s">
        <v>651</v>
      </c>
      <c r="H3227">
        <v>65.3</v>
      </c>
      <c r="I3227">
        <v>48.3</v>
      </c>
      <c r="J3227" t="b">
        <v>0</v>
      </c>
      <c r="K3227">
        <v>2.5</v>
      </c>
      <c r="L3227" t="str">
        <f>IF(sensor_data[[#This Row],[HVAC Setting]]&lt;=2, "Low", IF(sensor_data[[#This Row],[HVAC Setting]]=3, "Normal", "High"))</f>
        <v>High</v>
      </c>
      <c r="M3227">
        <v>13.12</v>
      </c>
      <c r="N3227">
        <v>13.12</v>
      </c>
      <c r="O3227">
        <f>(sensor_data[[#This Row],[Energy Consumption]]-AVERAGE(sensor_data[Energy Consumption]))/_xlfn.STDEV.P(sensor_data[Energy Consumption])</f>
        <v>-9.6299463416161649E-2</v>
      </c>
      <c r="P3227" t="str">
        <f>IF(ABS(sensor_data[[#This Row],[z_zcore]])&gt;3, "Outlier", "Normal")</f>
        <v>Normal</v>
      </c>
      <c r="Q3227">
        <f>AVERAGEIF(sensor_data[Unit ID], sensor_data[[#This Row],[Unit ID]], sensor_data[EC])</f>
        <v>16.787222222222223</v>
      </c>
      <c r="R3227">
        <f>IF(ISBLANK(sensor_data[[#This Row],[EC]]), sensor_data[[#This Row],[average]], sensor_data[[#This Row],[EC]])</f>
        <v>13.12</v>
      </c>
      <c r="S3227" t="str">
        <f>IF(sensor_data[[#This Row],[Filled Energy Consumption]]&gt;AVERAGE(sensor_data[Filled Energy Consumption]), "High", "Low")</f>
        <v>Low</v>
      </c>
      <c r="T3227" t="s">
        <v>124</v>
      </c>
      <c r="U3227" t="b">
        <v>0</v>
      </c>
      <c r="V3227">
        <v>24</v>
      </c>
      <c r="W3227">
        <v>0</v>
      </c>
      <c r="X3227" t="s">
        <v>19</v>
      </c>
    </row>
    <row r="3228" spans="1:24" x14ac:dyDescent="0.3">
      <c r="A3228" s="1">
        <v>45543.904317129629</v>
      </c>
      <c r="B3228" s="1" t="str">
        <f>TEXT(sensor_data[[#This Row],[Timestamp]], "MMMM")</f>
        <v>September</v>
      </c>
      <c r="C32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28" s="2">
        <f>MONTH(sensor_data[[#This Row],[Timestamp]])</f>
        <v>9</v>
      </c>
      <c r="E3228" s="2">
        <f>DAY(sensor_data[[#This Row],[Timestamp]])</f>
        <v>8</v>
      </c>
      <c r="F3228" t="s">
        <v>651</v>
      </c>
      <c r="H3228">
        <v>76.3</v>
      </c>
      <c r="I3228">
        <v>57.4</v>
      </c>
      <c r="J3228" t="b">
        <v>1</v>
      </c>
      <c r="K3228">
        <v>5</v>
      </c>
      <c r="L3228" t="str">
        <f>IF(sensor_data[[#This Row],[HVAC Setting]]&lt;=2, "Low", IF(sensor_data[[#This Row],[HVAC Setting]]=3, "Normal", "High"))</f>
        <v>High</v>
      </c>
      <c r="M3228">
        <v>28.88</v>
      </c>
      <c r="N3228">
        <v>28.88</v>
      </c>
      <c r="O3228">
        <f>(sensor_data[[#This Row],[Energy Consumption]]-AVERAGE(sensor_data[Energy Consumption]))/_xlfn.STDEV.P(sensor_data[Energy Consumption])</f>
        <v>8.6962828476080806E-2</v>
      </c>
      <c r="P3228" t="str">
        <f>IF(ABS(sensor_data[[#This Row],[z_zcore]])&gt;3, "Outlier", "Normal")</f>
        <v>Normal</v>
      </c>
      <c r="Q3228">
        <f>AVERAGEIF(sensor_data[Unit ID], sensor_data[[#This Row],[Unit ID]], sensor_data[EC])</f>
        <v>16.787222222222223</v>
      </c>
      <c r="R3228">
        <f>IF(ISBLANK(sensor_data[[#This Row],[EC]]), sensor_data[[#This Row],[average]], sensor_data[[#This Row],[EC]])</f>
        <v>28.88</v>
      </c>
      <c r="S3228" t="str">
        <f>IF(sensor_data[[#This Row],[Filled Energy Consumption]]&gt;AVERAGE(sensor_data[Filled Energy Consumption]), "High", "Low")</f>
        <v>High</v>
      </c>
      <c r="T3228" t="s">
        <v>106</v>
      </c>
      <c r="U3228" t="b">
        <v>1</v>
      </c>
      <c r="V3228">
        <v>15</v>
      </c>
      <c r="W3228">
        <v>1</v>
      </c>
      <c r="X3228" t="s">
        <v>14</v>
      </c>
    </row>
    <row r="3229" spans="1:24" x14ac:dyDescent="0.3">
      <c r="A3229" s="1">
        <v>45422.205208333333</v>
      </c>
      <c r="B3229" s="1" t="str">
        <f>TEXT(sensor_data[[#This Row],[Timestamp]], "MMMM")</f>
        <v>May</v>
      </c>
      <c r="C32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29" s="2">
        <f>MONTH(sensor_data[[#This Row],[Timestamp]])</f>
        <v>5</v>
      </c>
      <c r="E3229" s="2">
        <f>DAY(sensor_data[[#This Row],[Timestamp]])</f>
        <v>10</v>
      </c>
      <c r="F3229" t="s">
        <v>651</v>
      </c>
      <c r="H3229">
        <v>68.900000000000006</v>
      </c>
      <c r="I3229">
        <v>36.200000000000003</v>
      </c>
      <c r="J3229" t="b">
        <v>0</v>
      </c>
      <c r="K3229">
        <v>0</v>
      </c>
      <c r="L3229" t="str">
        <f>IF(sensor_data[[#This Row],[HVAC Setting]]&lt;=2, "Low", IF(sensor_data[[#This Row],[HVAC Setting]]=3, "Normal", "High"))</f>
        <v>Low</v>
      </c>
      <c r="M3229">
        <v>1</v>
      </c>
      <c r="N3229">
        <v>1</v>
      </c>
      <c r="O3229">
        <f>(sensor_data[[#This Row],[Energy Consumption]]-AVERAGE(sensor_data[Energy Consumption]))/_xlfn.STDEV.P(sensor_data[Energy Consumption])</f>
        <v>-0.23723467773938361</v>
      </c>
      <c r="P3229" t="str">
        <f>IF(ABS(sensor_data[[#This Row],[z_zcore]])&gt;3, "Outlier", "Normal")</f>
        <v>Normal</v>
      </c>
      <c r="Q3229">
        <f>AVERAGEIF(sensor_data[Unit ID], sensor_data[[#This Row],[Unit ID]], sensor_data[EC])</f>
        <v>16.787222222222223</v>
      </c>
      <c r="R3229">
        <f>IF(ISBLANK(sensor_data[[#This Row],[EC]]), sensor_data[[#This Row],[average]], sensor_data[[#This Row],[EC]])</f>
        <v>1</v>
      </c>
      <c r="S3229" t="str">
        <f>IF(sensor_data[[#This Row],[Filled Energy Consumption]]&gt;AVERAGE(sensor_data[Filled Energy Consumption]), "High", "Low")</f>
        <v>Low</v>
      </c>
      <c r="T3229" t="s">
        <v>512</v>
      </c>
      <c r="U3229" t="b">
        <v>0</v>
      </c>
      <c r="V3229">
        <v>15</v>
      </c>
      <c r="W3229">
        <v>0</v>
      </c>
      <c r="X3229" t="s">
        <v>19</v>
      </c>
    </row>
    <row r="3230" spans="1:24" x14ac:dyDescent="0.3">
      <c r="A3230" s="1">
        <v>45355.110231481478</v>
      </c>
      <c r="B3230" s="1" t="str">
        <f>TEXT(sensor_data[[#This Row],[Timestamp]], "MMMM")</f>
        <v>March</v>
      </c>
      <c r="C32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30" s="2">
        <f>MONTH(sensor_data[[#This Row],[Timestamp]])</f>
        <v>3</v>
      </c>
      <c r="E3230" s="2">
        <f>DAY(sensor_data[[#This Row],[Timestamp]])</f>
        <v>4</v>
      </c>
      <c r="F3230" t="s">
        <v>651</v>
      </c>
      <c r="H3230">
        <v>60.7</v>
      </c>
      <c r="I3230">
        <v>51.9</v>
      </c>
      <c r="J3230" t="b">
        <v>0</v>
      </c>
      <c r="K3230">
        <v>2</v>
      </c>
      <c r="L3230" t="str">
        <f>IF(sensor_data[[#This Row],[HVAC Setting]]&lt;=2, "Low", IF(sensor_data[[#This Row],[HVAC Setting]]=3, "Normal", "High"))</f>
        <v>Low</v>
      </c>
      <c r="O3230">
        <f>(sensor_data[[#This Row],[Energy Consumption]]-AVERAGE(sensor_data[Energy Consumption]))/_xlfn.STDEV.P(sensor_data[Energy Consumption])</f>
        <v>-0.24886299575285079</v>
      </c>
      <c r="P3230" t="str">
        <f>IF(ABS(sensor_data[[#This Row],[z_zcore]])&gt;3, "Outlier", "Normal")</f>
        <v>Normal</v>
      </c>
      <c r="Q3230">
        <f>AVERAGEIF(sensor_data[Unit ID], sensor_data[[#This Row],[Unit ID]], sensor_data[EC])</f>
        <v>16.787222222222223</v>
      </c>
      <c r="R3230">
        <f>IF(ISBLANK(sensor_data[[#This Row],[EC]]), sensor_data[[#This Row],[average]], sensor_data[[#This Row],[EC]])</f>
        <v>16.787222222222223</v>
      </c>
      <c r="S3230" t="str">
        <f>IF(sensor_data[[#This Row],[Filled Energy Consumption]]&gt;AVERAGE(sensor_data[Filled Energy Consumption]), "High", "Low")</f>
        <v>Low</v>
      </c>
      <c r="T3230" t="s">
        <v>31</v>
      </c>
      <c r="U3230" t="b">
        <v>0</v>
      </c>
      <c r="V3230">
        <v>16</v>
      </c>
      <c r="W3230">
        <v>0</v>
      </c>
      <c r="X3230" t="s">
        <v>14</v>
      </c>
    </row>
    <row r="3231" spans="1:24" x14ac:dyDescent="0.3">
      <c r="A3231" s="1">
        <v>45361.766562500001</v>
      </c>
      <c r="B3231" s="1" t="str">
        <f>TEXT(sensor_data[[#This Row],[Timestamp]], "MMMM")</f>
        <v>March</v>
      </c>
      <c r="C32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31" s="2">
        <f>MONTH(sensor_data[[#This Row],[Timestamp]])</f>
        <v>3</v>
      </c>
      <c r="E3231" s="2">
        <f>DAY(sensor_data[[#This Row],[Timestamp]])</f>
        <v>10</v>
      </c>
      <c r="F3231" t="s">
        <v>651</v>
      </c>
      <c r="H3231">
        <v>72</v>
      </c>
      <c r="I3231">
        <v>40.1</v>
      </c>
      <c r="J3231" t="b">
        <v>1</v>
      </c>
      <c r="K3231">
        <v>4.5</v>
      </c>
      <c r="L3231" t="str">
        <f>IF(sensor_data[[#This Row],[HVAC Setting]]&lt;=2, "Low", IF(sensor_data[[#This Row],[HVAC Setting]]=3, "Normal", "High"))</f>
        <v>High</v>
      </c>
      <c r="M3231">
        <v>28.35</v>
      </c>
      <c r="N3231">
        <v>28.35</v>
      </c>
      <c r="O3231">
        <f>(sensor_data[[#This Row],[Energy Consumption]]-AVERAGE(sensor_data[Energy Consumption]))/_xlfn.STDEV.P(sensor_data[Energy Consumption])</f>
        <v>8.0799819928943237E-2</v>
      </c>
      <c r="P3231" t="str">
        <f>IF(ABS(sensor_data[[#This Row],[z_zcore]])&gt;3, "Outlier", "Normal")</f>
        <v>Normal</v>
      </c>
      <c r="Q3231">
        <f>AVERAGEIF(sensor_data[Unit ID], sensor_data[[#This Row],[Unit ID]], sensor_data[EC])</f>
        <v>16.787222222222223</v>
      </c>
      <c r="R3231">
        <f>IF(ISBLANK(sensor_data[[#This Row],[EC]]), sensor_data[[#This Row],[average]], sensor_data[[#This Row],[EC]])</f>
        <v>28.35</v>
      </c>
      <c r="S3231" t="str">
        <f>IF(sensor_data[[#This Row],[Filled Energy Consumption]]&gt;AVERAGE(sensor_data[Filled Energy Consumption]), "High", "Low")</f>
        <v>High</v>
      </c>
      <c r="T3231" t="s">
        <v>444</v>
      </c>
      <c r="U3231" t="b">
        <v>1</v>
      </c>
      <c r="V3231">
        <v>11</v>
      </c>
      <c r="W3231">
        <v>1</v>
      </c>
      <c r="X3231" t="s">
        <v>14</v>
      </c>
    </row>
    <row r="3232" spans="1:24" x14ac:dyDescent="0.3">
      <c r="A3232" s="1">
        <v>45415.200486111113</v>
      </c>
      <c r="B3232" s="1" t="str">
        <f>TEXT(sensor_data[[#This Row],[Timestamp]], "MMMM")</f>
        <v>May</v>
      </c>
      <c r="C32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32" s="2">
        <f>MONTH(sensor_data[[#This Row],[Timestamp]])</f>
        <v>5</v>
      </c>
      <c r="E3232" s="2">
        <f>DAY(sensor_data[[#This Row],[Timestamp]])</f>
        <v>3</v>
      </c>
      <c r="F3232" t="s">
        <v>651</v>
      </c>
      <c r="H3232">
        <v>66.3</v>
      </c>
      <c r="I3232">
        <v>32.700000000000003</v>
      </c>
      <c r="J3232" t="b">
        <v>0</v>
      </c>
      <c r="K3232">
        <v>1</v>
      </c>
      <c r="L3232" t="str">
        <f>IF(sensor_data[[#This Row],[HVAC Setting]]&lt;=2, "Low", IF(sensor_data[[#This Row],[HVAC Setting]]=3, "Normal", "High"))</f>
        <v>Low</v>
      </c>
      <c r="O3232">
        <f>(sensor_data[[#This Row],[Energy Consumption]]-AVERAGE(sensor_data[Energy Consumption]))/_xlfn.STDEV.P(sensor_data[Energy Consumption])</f>
        <v>-0.24886299575285079</v>
      </c>
      <c r="P3232" t="str">
        <f>IF(ABS(sensor_data[[#This Row],[z_zcore]])&gt;3, "Outlier", "Normal")</f>
        <v>Normal</v>
      </c>
      <c r="Q3232">
        <f>AVERAGEIF(sensor_data[Unit ID], sensor_data[[#This Row],[Unit ID]], sensor_data[EC])</f>
        <v>16.787222222222223</v>
      </c>
      <c r="R3232">
        <f>IF(ISBLANK(sensor_data[[#This Row],[EC]]), sensor_data[[#This Row],[average]], sensor_data[[#This Row],[EC]])</f>
        <v>16.787222222222223</v>
      </c>
      <c r="S3232" t="str">
        <f>IF(sensor_data[[#This Row],[Filled Energy Consumption]]&gt;AVERAGE(sensor_data[Filled Energy Consumption]), "High", "Low")</f>
        <v>Low</v>
      </c>
      <c r="T3232" t="s">
        <v>132</v>
      </c>
      <c r="U3232" t="b">
        <v>0</v>
      </c>
      <c r="V3232">
        <v>24</v>
      </c>
      <c r="W3232">
        <v>0</v>
      </c>
      <c r="X3232" t="s">
        <v>14</v>
      </c>
    </row>
    <row r="3233" spans="1:24" x14ac:dyDescent="0.3">
      <c r="A3233" s="1">
        <v>45604.191388888888</v>
      </c>
      <c r="B3233" s="1" t="str">
        <f>TEXT(sensor_data[[#This Row],[Timestamp]], "MMMM")</f>
        <v>November</v>
      </c>
      <c r="C32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33" s="2">
        <f>MONTH(sensor_data[[#This Row],[Timestamp]])</f>
        <v>11</v>
      </c>
      <c r="E3233" s="2">
        <f>DAY(sensor_data[[#This Row],[Timestamp]])</f>
        <v>8</v>
      </c>
      <c r="F3233" t="s">
        <v>651</v>
      </c>
      <c r="H3233">
        <v>74</v>
      </c>
      <c r="I3233">
        <v>48.8</v>
      </c>
      <c r="J3233" t="b">
        <v>0</v>
      </c>
      <c r="K3233">
        <v>1</v>
      </c>
      <c r="L3233" t="str">
        <f>IF(sensor_data[[#This Row],[HVAC Setting]]&lt;=2, "Low", IF(sensor_data[[#This Row],[HVAC Setting]]=3, "Normal", "High"))</f>
        <v>Low</v>
      </c>
      <c r="M3233">
        <v>5</v>
      </c>
      <c r="N3233">
        <v>5</v>
      </c>
      <c r="O3233">
        <f>(sensor_data[[#This Row],[Energy Consumption]]-AVERAGE(sensor_data[Energy Consumption]))/_xlfn.STDEV.P(sensor_data[Energy Consumption])</f>
        <v>-0.19072140568551499</v>
      </c>
      <c r="P3233" t="str">
        <f>IF(ABS(sensor_data[[#This Row],[z_zcore]])&gt;3, "Outlier", "Normal")</f>
        <v>Normal</v>
      </c>
      <c r="Q3233">
        <f>AVERAGEIF(sensor_data[Unit ID], sensor_data[[#This Row],[Unit ID]], sensor_data[EC])</f>
        <v>16.787222222222223</v>
      </c>
      <c r="R3233">
        <f>IF(ISBLANK(sensor_data[[#This Row],[EC]]), sensor_data[[#This Row],[average]], sensor_data[[#This Row],[EC]])</f>
        <v>5</v>
      </c>
      <c r="S3233" t="str">
        <f>IF(sensor_data[[#This Row],[Filled Energy Consumption]]&gt;AVERAGE(sensor_data[Filled Energy Consumption]), "High", "Low")</f>
        <v>Low</v>
      </c>
      <c r="T3233" t="s">
        <v>354</v>
      </c>
      <c r="U3233" t="b">
        <v>0</v>
      </c>
      <c r="V3233">
        <v>15</v>
      </c>
      <c r="W3233">
        <v>0</v>
      </c>
      <c r="X3233" t="s">
        <v>19</v>
      </c>
    </row>
    <row r="3234" spans="1:24" x14ac:dyDescent="0.3">
      <c r="A3234" s="1">
        <v>45304.406400462962</v>
      </c>
      <c r="B3234" s="1" t="str">
        <f>TEXT(sensor_data[[#This Row],[Timestamp]], "MMMM")</f>
        <v>January</v>
      </c>
      <c r="C32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34" s="2">
        <f>MONTH(sensor_data[[#This Row],[Timestamp]])</f>
        <v>1</v>
      </c>
      <c r="E3234" s="2">
        <f>DAY(sensor_data[[#This Row],[Timestamp]])</f>
        <v>13</v>
      </c>
      <c r="F3234" t="s">
        <v>651</v>
      </c>
      <c r="H3234">
        <v>57.8</v>
      </c>
      <c r="I3234">
        <v>30.5</v>
      </c>
      <c r="J3234" t="b">
        <v>1</v>
      </c>
      <c r="K3234">
        <v>4.5</v>
      </c>
      <c r="L3234" t="str">
        <f>IF(sensor_data[[#This Row],[HVAC Setting]]&lt;=2, "Low", IF(sensor_data[[#This Row],[HVAC Setting]]=3, "Normal", "High"))</f>
        <v>High</v>
      </c>
      <c r="M3234">
        <v>25.7</v>
      </c>
      <c r="N3234">
        <v>25.7</v>
      </c>
      <c r="O3234">
        <f>(sensor_data[[#This Row],[Energy Consumption]]-AVERAGE(sensor_data[Energy Consumption]))/_xlfn.STDEV.P(sensor_data[Energy Consumption])</f>
        <v>4.9984777193255239E-2</v>
      </c>
      <c r="P3234" t="str">
        <f>IF(ABS(sensor_data[[#This Row],[z_zcore]])&gt;3, "Outlier", "Normal")</f>
        <v>Normal</v>
      </c>
      <c r="Q3234">
        <f>AVERAGEIF(sensor_data[Unit ID], sensor_data[[#This Row],[Unit ID]], sensor_data[EC])</f>
        <v>16.787222222222223</v>
      </c>
      <c r="R3234">
        <f>IF(ISBLANK(sensor_data[[#This Row],[EC]]), sensor_data[[#This Row],[average]], sensor_data[[#This Row],[EC]])</f>
        <v>25.7</v>
      </c>
      <c r="S3234" t="str">
        <f>IF(sensor_data[[#This Row],[Filled Energy Consumption]]&gt;AVERAGE(sensor_data[Filled Energy Consumption]), "High", "Low")</f>
        <v>High</v>
      </c>
      <c r="T3234" t="s">
        <v>491</v>
      </c>
      <c r="U3234" t="b">
        <v>1</v>
      </c>
      <c r="V3234">
        <v>13</v>
      </c>
      <c r="W3234">
        <v>1</v>
      </c>
      <c r="X3234" t="s">
        <v>19</v>
      </c>
    </row>
    <row r="3235" spans="1:24" x14ac:dyDescent="0.3">
      <c r="A3235" s="1">
        <v>45352.787245370368</v>
      </c>
      <c r="B3235" s="1" t="str">
        <f>TEXT(sensor_data[[#This Row],[Timestamp]], "MMMM")</f>
        <v>March</v>
      </c>
      <c r="C32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35" s="2">
        <f>MONTH(sensor_data[[#This Row],[Timestamp]])</f>
        <v>3</v>
      </c>
      <c r="E3235" s="2">
        <f>DAY(sensor_data[[#This Row],[Timestamp]])</f>
        <v>1</v>
      </c>
      <c r="F3235" t="s">
        <v>651</v>
      </c>
      <c r="H3235">
        <v>73.3</v>
      </c>
      <c r="I3235">
        <v>43.5</v>
      </c>
      <c r="J3235" t="b">
        <v>0</v>
      </c>
      <c r="K3235">
        <v>4</v>
      </c>
      <c r="L3235" t="str">
        <f>IF(sensor_data[[#This Row],[HVAC Setting]]&lt;=2, "Low", IF(sensor_data[[#This Row],[HVAC Setting]]=3, "Normal", "High"))</f>
        <v>High</v>
      </c>
      <c r="M3235">
        <v>23.1</v>
      </c>
      <c r="N3235">
        <v>23.1</v>
      </c>
      <c r="O3235">
        <f>(sensor_data[[#This Row],[Energy Consumption]]-AVERAGE(sensor_data[Energy Consumption]))/_xlfn.STDEV.P(sensor_data[Energy Consumption])</f>
        <v>1.9751150358240644E-2</v>
      </c>
      <c r="P3235" t="str">
        <f>IF(ABS(sensor_data[[#This Row],[z_zcore]])&gt;3, "Outlier", "Normal")</f>
        <v>Normal</v>
      </c>
      <c r="Q3235">
        <f>AVERAGEIF(sensor_data[Unit ID], sensor_data[[#This Row],[Unit ID]], sensor_data[EC])</f>
        <v>16.787222222222223</v>
      </c>
      <c r="R3235">
        <f>IF(ISBLANK(sensor_data[[#This Row],[EC]]), sensor_data[[#This Row],[average]], sensor_data[[#This Row],[EC]])</f>
        <v>23.1</v>
      </c>
      <c r="S3235" t="str">
        <f>IF(sensor_data[[#This Row],[Filled Energy Consumption]]&gt;AVERAGE(sensor_data[Filled Energy Consumption]), "High", "Low")</f>
        <v>High</v>
      </c>
      <c r="T3235" t="s">
        <v>349</v>
      </c>
      <c r="U3235" t="b">
        <v>0</v>
      </c>
      <c r="V3235">
        <v>10</v>
      </c>
      <c r="W3235">
        <v>0</v>
      </c>
      <c r="X3235" t="s">
        <v>19</v>
      </c>
    </row>
    <row r="3236" spans="1:24" x14ac:dyDescent="0.3">
      <c r="A3236" s="1">
        <v>45377.463587962964</v>
      </c>
      <c r="B3236" s="1" t="str">
        <f>TEXT(sensor_data[[#This Row],[Timestamp]], "MMMM")</f>
        <v>March</v>
      </c>
      <c r="C32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36" s="2">
        <f>MONTH(sensor_data[[#This Row],[Timestamp]])</f>
        <v>3</v>
      </c>
      <c r="E3236" s="2">
        <f>DAY(sensor_data[[#This Row],[Timestamp]])</f>
        <v>26</v>
      </c>
      <c r="F3236" t="s">
        <v>651</v>
      </c>
      <c r="H3236">
        <v>78.2</v>
      </c>
      <c r="I3236">
        <v>47.9</v>
      </c>
      <c r="J3236" t="b">
        <v>0</v>
      </c>
      <c r="K3236">
        <v>2</v>
      </c>
      <c r="L3236" t="str">
        <f>IF(sensor_data[[#This Row],[HVAC Setting]]&lt;=2, "Low", IF(sensor_data[[#This Row],[HVAC Setting]]=3, "Normal", "High"))</f>
        <v>Low</v>
      </c>
      <c r="M3236">
        <v>10</v>
      </c>
      <c r="N3236">
        <v>10</v>
      </c>
      <c r="O3236">
        <f>(sensor_data[[#This Row],[Energy Consumption]]-AVERAGE(sensor_data[Energy Consumption]))/_xlfn.STDEV.P(sensor_data[Energy Consumption])</f>
        <v>-0.13257981561817916</v>
      </c>
      <c r="P3236" t="str">
        <f>IF(ABS(sensor_data[[#This Row],[z_zcore]])&gt;3, "Outlier", "Normal")</f>
        <v>Normal</v>
      </c>
      <c r="Q3236">
        <f>AVERAGEIF(sensor_data[Unit ID], sensor_data[[#This Row],[Unit ID]], sensor_data[EC])</f>
        <v>16.787222222222223</v>
      </c>
      <c r="R3236">
        <f>IF(ISBLANK(sensor_data[[#This Row],[EC]]), sensor_data[[#This Row],[average]], sensor_data[[#This Row],[EC]])</f>
        <v>10</v>
      </c>
      <c r="S3236" t="str">
        <f>IF(sensor_data[[#This Row],[Filled Energy Consumption]]&gt;AVERAGE(sensor_data[Filled Energy Consumption]), "High", "Low")</f>
        <v>Low</v>
      </c>
      <c r="T3236" t="s">
        <v>44</v>
      </c>
      <c r="U3236" t="b">
        <v>0</v>
      </c>
      <c r="V3236">
        <v>19</v>
      </c>
      <c r="W3236">
        <v>0</v>
      </c>
      <c r="X3236" t="s">
        <v>17</v>
      </c>
    </row>
    <row r="3237" spans="1:24" x14ac:dyDescent="0.3">
      <c r="A3237" s="1">
        <v>45550.973124999997</v>
      </c>
      <c r="B3237" s="1" t="str">
        <f>TEXT(sensor_data[[#This Row],[Timestamp]], "MMMM")</f>
        <v>September</v>
      </c>
      <c r="C32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37" s="2">
        <f>MONTH(sensor_data[[#This Row],[Timestamp]])</f>
        <v>9</v>
      </c>
      <c r="E3237" s="2">
        <f>DAY(sensor_data[[#This Row],[Timestamp]])</f>
        <v>15</v>
      </c>
      <c r="F3237" t="s">
        <v>651</v>
      </c>
      <c r="H3237">
        <v>59.4</v>
      </c>
      <c r="I3237">
        <v>43.3</v>
      </c>
      <c r="J3237" t="b">
        <v>0</v>
      </c>
      <c r="K3237">
        <v>1.5</v>
      </c>
      <c r="L3237" t="str">
        <f>IF(sensor_data[[#This Row],[HVAC Setting]]&lt;=2, "Low", IF(sensor_data[[#This Row],[HVAC Setting]]=3, "Normal", "High"))</f>
        <v>Low</v>
      </c>
      <c r="M3237">
        <v>8.93</v>
      </c>
      <c r="N3237">
        <v>8.93</v>
      </c>
      <c r="O3237">
        <f>(sensor_data[[#This Row],[Energy Consumption]]-AVERAGE(sensor_data[Energy Consumption]))/_xlfn.STDEV.P(sensor_data[Energy Consumption])</f>
        <v>-0.14502211589258904</v>
      </c>
      <c r="P3237" t="str">
        <f>IF(ABS(sensor_data[[#This Row],[z_zcore]])&gt;3, "Outlier", "Normal")</f>
        <v>Normal</v>
      </c>
      <c r="Q3237">
        <f>AVERAGEIF(sensor_data[Unit ID], sensor_data[[#This Row],[Unit ID]], sensor_data[EC])</f>
        <v>16.787222222222223</v>
      </c>
      <c r="R3237">
        <f>IF(ISBLANK(sensor_data[[#This Row],[EC]]), sensor_data[[#This Row],[average]], sensor_data[[#This Row],[EC]])</f>
        <v>8.93</v>
      </c>
      <c r="S3237" t="str">
        <f>IF(sensor_data[[#This Row],[Filled Energy Consumption]]&gt;AVERAGE(sensor_data[Filled Energy Consumption]), "High", "Low")</f>
        <v>Low</v>
      </c>
      <c r="T3237" t="s">
        <v>494</v>
      </c>
      <c r="U3237" t="b">
        <v>0</v>
      </c>
      <c r="V3237">
        <v>17</v>
      </c>
      <c r="W3237">
        <v>0</v>
      </c>
      <c r="X3237" t="s">
        <v>14</v>
      </c>
    </row>
    <row r="3238" spans="1:24" x14ac:dyDescent="0.3">
      <c r="A3238" s="1">
        <v>45626.687465277777</v>
      </c>
      <c r="B3238" s="1" t="str">
        <f>TEXT(sensor_data[[#This Row],[Timestamp]], "MMMM")</f>
        <v>November</v>
      </c>
      <c r="C32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38" s="2">
        <f>MONTH(sensor_data[[#This Row],[Timestamp]])</f>
        <v>11</v>
      </c>
      <c r="E3238" s="2">
        <f>DAY(sensor_data[[#This Row],[Timestamp]])</f>
        <v>30</v>
      </c>
      <c r="F3238" t="s">
        <v>651</v>
      </c>
      <c r="H3238">
        <v>70.3</v>
      </c>
      <c r="I3238">
        <v>46.3</v>
      </c>
      <c r="J3238" t="b">
        <v>1</v>
      </c>
      <c r="K3238">
        <v>4.5</v>
      </c>
      <c r="L3238" t="str">
        <f>IF(sensor_data[[#This Row],[HVAC Setting]]&lt;=2, "Low", IF(sensor_data[[#This Row],[HVAC Setting]]=3, "Normal", "High"))</f>
        <v>High</v>
      </c>
      <c r="M3238">
        <v>26.92</v>
      </c>
      <c r="N3238">
        <v>26.92</v>
      </c>
      <c r="O3238">
        <f>(sensor_data[[#This Row],[Energy Consumption]]-AVERAGE(sensor_data[Energy Consumption]))/_xlfn.STDEV.P(sensor_data[Energy Consumption])</f>
        <v>6.4171325169685198E-2</v>
      </c>
      <c r="P3238" t="str">
        <f>IF(ABS(sensor_data[[#This Row],[z_zcore]])&gt;3, "Outlier", "Normal")</f>
        <v>Normal</v>
      </c>
      <c r="Q3238">
        <f>AVERAGEIF(sensor_data[Unit ID], sensor_data[[#This Row],[Unit ID]], sensor_data[EC])</f>
        <v>16.787222222222223</v>
      </c>
      <c r="R3238">
        <f>IF(ISBLANK(sensor_data[[#This Row],[EC]]), sensor_data[[#This Row],[average]], sensor_data[[#This Row],[EC]])</f>
        <v>26.92</v>
      </c>
      <c r="S3238" t="str">
        <f>IF(sensor_data[[#This Row],[Filled Energy Consumption]]&gt;AVERAGE(sensor_data[Filled Energy Consumption]), "High", "Low")</f>
        <v>High</v>
      </c>
      <c r="T3238" t="s">
        <v>500</v>
      </c>
      <c r="U3238" t="b">
        <v>1</v>
      </c>
      <c r="V3238">
        <v>20</v>
      </c>
      <c r="W3238">
        <v>1</v>
      </c>
      <c r="X3238" t="s">
        <v>17</v>
      </c>
    </row>
    <row r="3239" spans="1:24" x14ac:dyDescent="0.3">
      <c r="A3239" s="1">
        <v>45361.376423611109</v>
      </c>
      <c r="B3239" s="1" t="str">
        <f>TEXT(sensor_data[[#This Row],[Timestamp]], "MMMM")</f>
        <v>March</v>
      </c>
      <c r="C32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39" s="2">
        <f>MONTH(sensor_data[[#This Row],[Timestamp]])</f>
        <v>3</v>
      </c>
      <c r="E3239" s="2">
        <f>DAY(sensor_data[[#This Row],[Timestamp]])</f>
        <v>10</v>
      </c>
      <c r="F3239" t="s">
        <v>651</v>
      </c>
      <c r="H3239">
        <v>68.8</v>
      </c>
      <c r="I3239">
        <v>37.299999999999997</v>
      </c>
      <c r="J3239" t="b">
        <v>1</v>
      </c>
      <c r="K3239">
        <v>2.5</v>
      </c>
      <c r="L3239" t="str">
        <f>IF(sensor_data[[#This Row],[HVAC Setting]]&lt;=2, "Low", IF(sensor_data[[#This Row],[HVAC Setting]]=3, "Normal", "High"))</f>
        <v>High</v>
      </c>
      <c r="M3239">
        <v>16.940000000000001</v>
      </c>
      <c r="N3239">
        <v>16.940000000000001</v>
      </c>
      <c r="O3239">
        <f>(sensor_data[[#This Row],[Energy Consumption]]-AVERAGE(sensor_data[Energy Consumption]))/_xlfn.STDEV.P(sensor_data[Energy Consumption])</f>
        <v>-5.1879288604717064E-2</v>
      </c>
      <c r="P3239" t="str">
        <f>IF(ABS(sensor_data[[#This Row],[z_zcore]])&gt;3, "Outlier", "Normal")</f>
        <v>Normal</v>
      </c>
      <c r="Q3239">
        <f>AVERAGEIF(sensor_data[Unit ID], sensor_data[[#This Row],[Unit ID]], sensor_data[EC])</f>
        <v>16.787222222222223</v>
      </c>
      <c r="R3239">
        <f>IF(ISBLANK(sensor_data[[#This Row],[EC]]), sensor_data[[#This Row],[average]], sensor_data[[#This Row],[EC]])</f>
        <v>16.940000000000001</v>
      </c>
      <c r="S3239" t="str">
        <f>IF(sensor_data[[#This Row],[Filled Energy Consumption]]&gt;AVERAGE(sensor_data[Filled Energy Consumption]), "High", "Low")</f>
        <v>Low</v>
      </c>
      <c r="T3239" t="s">
        <v>349</v>
      </c>
      <c r="U3239" t="b">
        <v>1</v>
      </c>
      <c r="V3239">
        <v>12</v>
      </c>
      <c r="W3239">
        <v>0</v>
      </c>
      <c r="X3239" t="s">
        <v>19</v>
      </c>
    </row>
    <row r="3240" spans="1:24" x14ac:dyDescent="0.3">
      <c r="A3240" s="1">
        <v>45514.242430555554</v>
      </c>
      <c r="B3240" s="1" t="str">
        <f>TEXT(sensor_data[[#This Row],[Timestamp]], "MMMM")</f>
        <v>August</v>
      </c>
      <c r="C32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40" s="2">
        <f>MONTH(sensor_data[[#This Row],[Timestamp]])</f>
        <v>8</v>
      </c>
      <c r="E3240" s="2">
        <f>DAY(sensor_data[[#This Row],[Timestamp]])</f>
        <v>10</v>
      </c>
      <c r="F3240" t="s">
        <v>651</v>
      </c>
      <c r="H3240">
        <v>85.2</v>
      </c>
      <c r="I3240">
        <v>47.9</v>
      </c>
      <c r="J3240" t="b">
        <v>0</v>
      </c>
      <c r="K3240">
        <v>2.5</v>
      </c>
      <c r="L3240" t="str">
        <f>IF(sensor_data[[#This Row],[HVAC Setting]]&lt;=2, "Low", IF(sensor_data[[#This Row],[HVAC Setting]]=3, "Normal", "High"))</f>
        <v>High</v>
      </c>
      <c r="M3240">
        <v>15.23</v>
      </c>
      <c r="N3240">
        <v>15.23</v>
      </c>
      <c r="O3240">
        <f>(sensor_data[[#This Row],[Energy Consumption]]-AVERAGE(sensor_data[Energy Consumption]))/_xlfn.STDEV.P(sensor_data[Energy Consumption])</f>
        <v>-7.1763712407745914E-2</v>
      </c>
      <c r="P3240" t="str">
        <f>IF(ABS(sensor_data[[#This Row],[z_zcore]])&gt;3, "Outlier", "Normal")</f>
        <v>Normal</v>
      </c>
      <c r="Q3240">
        <f>AVERAGEIF(sensor_data[Unit ID], sensor_data[[#This Row],[Unit ID]], sensor_data[EC])</f>
        <v>16.787222222222223</v>
      </c>
      <c r="R3240">
        <f>IF(ISBLANK(sensor_data[[#This Row],[EC]]), sensor_data[[#This Row],[average]], sensor_data[[#This Row],[EC]])</f>
        <v>15.23</v>
      </c>
      <c r="S3240" t="str">
        <f>IF(sensor_data[[#This Row],[Filled Energy Consumption]]&gt;AVERAGE(sensor_data[Filled Energy Consumption]), "High", "Low")</f>
        <v>Low</v>
      </c>
      <c r="T3240" t="s">
        <v>162</v>
      </c>
      <c r="U3240" t="b">
        <v>0</v>
      </c>
      <c r="V3240">
        <v>2</v>
      </c>
      <c r="W3240">
        <v>0</v>
      </c>
      <c r="X3240" t="s">
        <v>19</v>
      </c>
    </row>
    <row r="3241" spans="1:24" x14ac:dyDescent="0.3">
      <c r="A3241" s="1">
        <v>45411.284710648149</v>
      </c>
      <c r="B3241" s="1" t="str">
        <f>TEXT(sensor_data[[#This Row],[Timestamp]], "MMMM")</f>
        <v>April</v>
      </c>
      <c r="C32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41" s="2">
        <f>MONTH(sensor_data[[#This Row],[Timestamp]])</f>
        <v>4</v>
      </c>
      <c r="E3241" s="2">
        <f>DAY(sensor_data[[#This Row],[Timestamp]])</f>
        <v>29</v>
      </c>
      <c r="F3241" t="s">
        <v>651</v>
      </c>
      <c r="H3241">
        <v>71.3</v>
      </c>
      <c r="I3241">
        <v>51.1</v>
      </c>
      <c r="J3241" t="b">
        <v>0</v>
      </c>
      <c r="K3241">
        <v>3</v>
      </c>
      <c r="L3241" t="str">
        <f>IF(sensor_data[[#This Row],[HVAC Setting]]&lt;=2, "Low", IF(sensor_data[[#This Row],[HVAC Setting]]=3, "Normal", "High"))</f>
        <v>Normal</v>
      </c>
      <c r="M3241">
        <v>16</v>
      </c>
      <c r="N3241">
        <v>16</v>
      </c>
      <c r="O3241">
        <f>(sensor_data[[#This Row],[Energy Consumption]]-AVERAGE(sensor_data[Energy Consumption]))/_xlfn.STDEV.P(sensor_data[Energy Consumption])</f>
        <v>-6.2809907537376211E-2</v>
      </c>
      <c r="P3241" t="str">
        <f>IF(ABS(sensor_data[[#This Row],[z_zcore]])&gt;3, "Outlier", "Normal")</f>
        <v>Normal</v>
      </c>
      <c r="Q3241">
        <f>AVERAGEIF(sensor_data[Unit ID], sensor_data[[#This Row],[Unit ID]], sensor_data[EC])</f>
        <v>16.787222222222223</v>
      </c>
      <c r="R3241">
        <f>IF(ISBLANK(sensor_data[[#This Row],[EC]]), sensor_data[[#This Row],[average]], sensor_data[[#This Row],[EC]])</f>
        <v>16</v>
      </c>
      <c r="S3241" t="str">
        <f>IF(sensor_data[[#This Row],[Filled Energy Consumption]]&gt;AVERAGE(sensor_data[Filled Energy Consumption]), "High", "Low")</f>
        <v>Low</v>
      </c>
      <c r="T3241" t="s">
        <v>467</v>
      </c>
      <c r="U3241" t="b">
        <v>0</v>
      </c>
      <c r="V3241">
        <v>4</v>
      </c>
      <c r="W3241">
        <v>1</v>
      </c>
      <c r="X3241" t="s">
        <v>17</v>
      </c>
    </row>
    <row r="3242" spans="1:24" x14ac:dyDescent="0.3">
      <c r="A3242" s="1">
        <v>45449.241990740738</v>
      </c>
      <c r="B3242" s="1" t="str">
        <f>TEXT(sensor_data[[#This Row],[Timestamp]], "MMMM")</f>
        <v>June</v>
      </c>
      <c r="C32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42" s="2">
        <f>MONTH(sensor_data[[#This Row],[Timestamp]])</f>
        <v>6</v>
      </c>
      <c r="E3242" s="2">
        <f>DAY(sensor_data[[#This Row],[Timestamp]])</f>
        <v>6</v>
      </c>
      <c r="F3242" t="s">
        <v>568</v>
      </c>
      <c r="H3242">
        <v>91</v>
      </c>
      <c r="I3242">
        <v>47.6</v>
      </c>
      <c r="J3242" t="b">
        <v>1</v>
      </c>
      <c r="K3242">
        <v>4</v>
      </c>
      <c r="L3242" t="str">
        <f>IF(sensor_data[[#This Row],[HVAC Setting]]&lt;=2, "Low", IF(sensor_data[[#This Row],[HVAC Setting]]=3, "Normal", "High"))</f>
        <v>High</v>
      </c>
      <c r="M3242">
        <v>24.43</v>
      </c>
      <c r="N3242">
        <v>24.43</v>
      </c>
      <c r="O3242">
        <f>(sensor_data[[#This Row],[Energy Consumption]]-AVERAGE(sensor_data[Energy Consumption]))/_xlfn.STDEV.P(sensor_data[Energy Consumption])</f>
        <v>3.5216813316151951E-2</v>
      </c>
      <c r="P3242" t="str">
        <f>IF(ABS(sensor_data[[#This Row],[z_zcore]])&gt;3, "Outlier", "Normal")</f>
        <v>Normal</v>
      </c>
      <c r="Q3242">
        <f>AVERAGEIF(sensor_data[Unit ID], sensor_data[[#This Row],[Unit ID]], sensor_data[EC])</f>
        <v>16.995999999999999</v>
      </c>
      <c r="R3242">
        <f>IF(ISBLANK(sensor_data[[#This Row],[EC]]), sensor_data[[#This Row],[average]], sensor_data[[#This Row],[EC]])</f>
        <v>24.43</v>
      </c>
      <c r="S3242" t="str">
        <f>IF(sensor_data[[#This Row],[Filled Energy Consumption]]&gt;AVERAGE(sensor_data[Filled Energy Consumption]), "High", "Low")</f>
        <v>High</v>
      </c>
      <c r="T3242" t="s">
        <v>194</v>
      </c>
      <c r="U3242" t="b">
        <v>1</v>
      </c>
      <c r="V3242">
        <v>15</v>
      </c>
      <c r="W3242">
        <v>0</v>
      </c>
      <c r="X3242" t="s">
        <v>19</v>
      </c>
    </row>
    <row r="3243" spans="1:24" x14ac:dyDescent="0.3">
      <c r="A3243" s="1">
        <v>45575.140405092592</v>
      </c>
      <c r="B3243" s="1" t="str">
        <f>TEXT(sensor_data[[#This Row],[Timestamp]], "MMMM")</f>
        <v>October</v>
      </c>
      <c r="C32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43" s="2">
        <f>MONTH(sensor_data[[#This Row],[Timestamp]])</f>
        <v>10</v>
      </c>
      <c r="E3243" s="2">
        <f>DAY(sensor_data[[#This Row],[Timestamp]])</f>
        <v>10</v>
      </c>
      <c r="F3243" t="s">
        <v>568</v>
      </c>
      <c r="H3243">
        <v>65.099999999999994</v>
      </c>
      <c r="I3243">
        <v>48.7</v>
      </c>
      <c r="J3243" t="b">
        <v>0</v>
      </c>
      <c r="K3243">
        <v>1</v>
      </c>
      <c r="L3243" t="str">
        <f>IF(sensor_data[[#This Row],[HVAC Setting]]&lt;=2, "Low", IF(sensor_data[[#This Row],[HVAC Setting]]=3, "Normal", "High"))</f>
        <v>Low</v>
      </c>
      <c r="M3243">
        <v>5</v>
      </c>
      <c r="N3243">
        <v>5</v>
      </c>
      <c r="O3243">
        <f>(sensor_data[[#This Row],[Energy Consumption]]-AVERAGE(sensor_data[Energy Consumption]))/_xlfn.STDEV.P(sensor_data[Energy Consumption])</f>
        <v>-0.19072140568551499</v>
      </c>
      <c r="P3243" t="str">
        <f>IF(ABS(sensor_data[[#This Row],[z_zcore]])&gt;3, "Outlier", "Normal")</f>
        <v>Normal</v>
      </c>
      <c r="Q3243">
        <f>AVERAGEIF(sensor_data[Unit ID], sensor_data[[#This Row],[Unit ID]], sensor_data[EC])</f>
        <v>16.995999999999999</v>
      </c>
      <c r="R3243">
        <f>IF(ISBLANK(sensor_data[[#This Row],[EC]]), sensor_data[[#This Row],[average]], sensor_data[[#This Row],[EC]])</f>
        <v>5</v>
      </c>
      <c r="S3243" t="str">
        <f>IF(sensor_data[[#This Row],[Filled Energy Consumption]]&gt;AVERAGE(sensor_data[Filled Energy Consumption]), "High", "Low")</f>
        <v>Low</v>
      </c>
      <c r="T3243" t="s">
        <v>330</v>
      </c>
      <c r="U3243" t="b">
        <v>0</v>
      </c>
      <c r="V3243">
        <v>12</v>
      </c>
      <c r="W3243">
        <v>0</v>
      </c>
      <c r="X3243" t="s">
        <v>14</v>
      </c>
    </row>
    <row r="3244" spans="1:24" x14ac:dyDescent="0.3">
      <c r="A3244" s="1">
        <v>45468.120497685188</v>
      </c>
      <c r="B3244" s="1" t="str">
        <f>TEXT(sensor_data[[#This Row],[Timestamp]], "MMMM")</f>
        <v>June</v>
      </c>
      <c r="C32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44" s="2">
        <f>MONTH(sensor_data[[#This Row],[Timestamp]])</f>
        <v>6</v>
      </c>
      <c r="E3244" s="2">
        <f>DAY(sensor_data[[#This Row],[Timestamp]])</f>
        <v>25</v>
      </c>
      <c r="F3244" t="s">
        <v>568</v>
      </c>
      <c r="H3244">
        <v>98.4</v>
      </c>
      <c r="I3244">
        <v>66</v>
      </c>
      <c r="J3244" t="b">
        <v>1</v>
      </c>
      <c r="K3244">
        <v>2</v>
      </c>
      <c r="L3244" t="str">
        <f>IF(sensor_data[[#This Row],[HVAC Setting]]&lt;=2, "Low", IF(sensor_data[[#This Row],[HVAC Setting]]=3, "Normal", "High"))</f>
        <v>Low</v>
      </c>
      <c r="M3244">
        <v>14.63</v>
      </c>
      <c r="N3244">
        <v>14.63</v>
      </c>
      <c r="O3244">
        <f>(sensor_data[[#This Row],[Energy Consumption]]-AVERAGE(sensor_data[Energy Consumption]))/_xlfn.STDEV.P(sensor_data[Energy Consumption])</f>
        <v>-7.8740703215826213E-2</v>
      </c>
      <c r="P3244" t="str">
        <f>IF(ABS(sensor_data[[#This Row],[z_zcore]])&gt;3, "Outlier", "Normal")</f>
        <v>Normal</v>
      </c>
      <c r="Q3244">
        <f>AVERAGEIF(sensor_data[Unit ID], sensor_data[[#This Row],[Unit ID]], sensor_data[EC])</f>
        <v>16.995999999999999</v>
      </c>
      <c r="R3244">
        <f>IF(ISBLANK(sensor_data[[#This Row],[EC]]), sensor_data[[#This Row],[average]], sensor_data[[#This Row],[EC]])</f>
        <v>14.63</v>
      </c>
      <c r="S3244" t="str">
        <f>IF(sensor_data[[#This Row],[Filled Energy Consumption]]&gt;AVERAGE(sensor_data[Filled Energy Consumption]), "High", "Low")</f>
        <v>Low</v>
      </c>
      <c r="T3244" t="s">
        <v>89</v>
      </c>
      <c r="U3244" t="b">
        <v>1</v>
      </c>
      <c r="V3244">
        <v>18</v>
      </c>
      <c r="W3244">
        <v>1</v>
      </c>
      <c r="X3244" t="s">
        <v>14</v>
      </c>
    </row>
    <row r="3245" spans="1:24" x14ac:dyDescent="0.3">
      <c r="A3245" s="1">
        <v>45304.418564814812</v>
      </c>
      <c r="B3245" s="1" t="str">
        <f>TEXT(sensor_data[[#This Row],[Timestamp]], "MMMM")</f>
        <v>January</v>
      </c>
      <c r="C32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45" s="2">
        <f>MONTH(sensor_data[[#This Row],[Timestamp]])</f>
        <v>1</v>
      </c>
      <c r="E3245" s="2">
        <f>DAY(sensor_data[[#This Row],[Timestamp]])</f>
        <v>13</v>
      </c>
      <c r="F3245" t="s">
        <v>568</v>
      </c>
      <c r="H3245">
        <v>47.2</v>
      </c>
      <c r="I3245">
        <v>38</v>
      </c>
      <c r="J3245" t="b">
        <v>1</v>
      </c>
      <c r="K3245">
        <v>3.5</v>
      </c>
      <c r="L3245" t="str">
        <f>IF(sensor_data[[#This Row],[HVAC Setting]]&lt;=2, "Low", IF(sensor_data[[#This Row],[HVAC Setting]]=3, "Normal", "High"))</f>
        <v>High</v>
      </c>
      <c r="M3245">
        <v>22.8</v>
      </c>
      <c r="N3245">
        <v>22.8</v>
      </c>
      <c r="O3245">
        <f>(sensor_data[[#This Row],[Energy Consumption]]-AVERAGE(sensor_data[Energy Consumption]))/_xlfn.STDEV.P(sensor_data[Energy Consumption])</f>
        <v>1.6262654954200487E-2</v>
      </c>
      <c r="P3245" t="str">
        <f>IF(ABS(sensor_data[[#This Row],[z_zcore]])&gt;3, "Outlier", "Normal")</f>
        <v>Normal</v>
      </c>
      <c r="Q3245">
        <f>AVERAGEIF(sensor_data[Unit ID], sensor_data[[#This Row],[Unit ID]], sensor_data[EC])</f>
        <v>16.995999999999999</v>
      </c>
      <c r="R3245">
        <f>IF(ISBLANK(sensor_data[[#This Row],[EC]]), sensor_data[[#This Row],[average]], sensor_data[[#This Row],[EC]])</f>
        <v>22.8</v>
      </c>
      <c r="S3245" t="str">
        <f>IF(sensor_data[[#This Row],[Filled Energy Consumption]]&gt;AVERAGE(sensor_data[Filled Energy Consumption]), "High", "Low")</f>
        <v>High</v>
      </c>
      <c r="T3245" t="s">
        <v>453</v>
      </c>
      <c r="U3245" t="b">
        <v>1</v>
      </c>
      <c r="V3245">
        <v>4</v>
      </c>
      <c r="W3245">
        <v>1</v>
      </c>
      <c r="X3245" t="s">
        <v>17</v>
      </c>
    </row>
    <row r="3246" spans="1:24" x14ac:dyDescent="0.3">
      <c r="A3246" s="1">
        <v>45412.562013888892</v>
      </c>
      <c r="B3246" s="1" t="str">
        <f>TEXT(sensor_data[[#This Row],[Timestamp]], "MMMM")</f>
        <v>April</v>
      </c>
      <c r="C32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46" s="2">
        <f>MONTH(sensor_data[[#This Row],[Timestamp]])</f>
        <v>4</v>
      </c>
      <c r="E3246" s="2">
        <f>DAY(sensor_data[[#This Row],[Timestamp]])</f>
        <v>30</v>
      </c>
      <c r="F3246" t="s">
        <v>568</v>
      </c>
      <c r="H3246">
        <v>63.6</v>
      </c>
      <c r="I3246">
        <v>38.200000000000003</v>
      </c>
      <c r="J3246" t="b">
        <v>1</v>
      </c>
      <c r="K3246">
        <v>4</v>
      </c>
      <c r="L3246" t="str">
        <f>IF(sensor_data[[#This Row],[HVAC Setting]]&lt;=2, "Low", IF(sensor_data[[#This Row],[HVAC Setting]]=3, "Normal", "High"))</f>
        <v>High</v>
      </c>
      <c r="M3246">
        <v>21.43</v>
      </c>
      <c r="N3246">
        <v>21.43</v>
      </c>
      <c r="O3246">
        <f>(sensor_data[[#This Row],[Energy Consumption]]-AVERAGE(sensor_data[Energy Consumption]))/_xlfn.STDEV.P(sensor_data[Energy Consumption])</f>
        <v>3.3185927575046743E-4</v>
      </c>
      <c r="P3246" t="str">
        <f>IF(ABS(sensor_data[[#This Row],[z_zcore]])&gt;3, "Outlier", "Normal")</f>
        <v>Normal</v>
      </c>
      <c r="Q3246">
        <f>AVERAGEIF(sensor_data[Unit ID], sensor_data[[#This Row],[Unit ID]], sensor_data[EC])</f>
        <v>16.995999999999999</v>
      </c>
      <c r="R3246">
        <f>IF(ISBLANK(sensor_data[[#This Row],[EC]]), sensor_data[[#This Row],[average]], sensor_data[[#This Row],[EC]])</f>
        <v>21.43</v>
      </c>
      <c r="S3246" t="str">
        <f>IF(sensor_data[[#This Row],[Filled Energy Consumption]]&gt;AVERAGE(sensor_data[Filled Energy Consumption]), "High", "Low")</f>
        <v>High</v>
      </c>
      <c r="T3246" t="s">
        <v>33</v>
      </c>
      <c r="U3246" t="b">
        <v>1</v>
      </c>
      <c r="V3246">
        <v>1</v>
      </c>
      <c r="W3246">
        <v>1</v>
      </c>
      <c r="X3246" t="s">
        <v>19</v>
      </c>
    </row>
    <row r="3247" spans="1:24" x14ac:dyDescent="0.3">
      <c r="A3247" s="1">
        <v>45535.714618055557</v>
      </c>
      <c r="B3247" s="1" t="str">
        <f>TEXT(sensor_data[[#This Row],[Timestamp]], "MMMM")</f>
        <v>August</v>
      </c>
      <c r="C32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47" s="2">
        <f>MONTH(sensor_data[[#This Row],[Timestamp]])</f>
        <v>8</v>
      </c>
      <c r="E3247" s="2">
        <f>DAY(sensor_data[[#This Row],[Timestamp]])</f>
        <v>31</v>
      </c>
      <c r="F3247" t="s">
        <v>568</v>
      </c>
      <c r="H3247">
        <v>102</v>
      </c>
      <c r="I3247">
        <v>49.8</v>
      </c>
      <c r="J3247" t="b">
        <v>1</v>
      </c>
      <c r="K3247">
        <v>5</v>
      </c>
      <c r="L3247" t="str">
        <f>IF(sensor_data[[#This Row],[HVAC Setting]]&lt;=2, "Low", IF(sensor_data[[#This Row],[HVAC Setting]]=3, "Normal", "High"))</f>
        <v>High</v>
      </c>
      <c r="M3247">
        <v>34.47</v>
      </c>
      <c r="N3247">
        <v>34.47</v>
      </c>
      <c r="O3247">
        <f>(sensor_data[[#This Row],[Energy Consumption]]-AVERAGE(sensor_data[Energy Consumption]))/_xlfn.STDEV.P(sensor_data[Energy Consumption])</f>
        <v>0.15196512617136224</v>
      </c>
      <c r="P3247" t="str">
        <f>IF(ABS(sensor_data[[#This Row],[z_zcore]])&gt;3, "Outlier", "Normal")</f>
        <v>Normal</v>
      </c>
      <c r="Q3247">
        <f>AVERAGEIF(sensor_data[Unit ID], sensor_data[[#This Row],[Unit ID]], sensor_data[EC])</f>
        <v>16.995999999999999</v>
      </c>
      <c r="R3247">
        <f>IF(ISBLANK(sensor_data[[#This Row],[EC]]), sensor_data[[#This Row],[average]], sensor_data[[#This Row],[EC]])</f>
        <v>34.47</v>
      </c>
      <c r="S3247" t="str">
        <f>IF(sensor_data[[#This Row],[Filled Energy Consumption]]&gt;AVERAGE(sensor_data[Filled Energy Consumption]), "High", "Low")</f>
        <v>High</v>
      </c>
      <c r="T3247" t="s">
        <v>190</v>
      </c>
      <c r="U3247" t="b">
        <v>1</v>
      </c>
      <c r="V3247">
        <v>18</v>
      </c>
      <c r="W3247">
        <v>1</v>
      </c>
      <c r="X3247" t="s">
        <v>19</v>
      </c>
    </row>
    <row r="3248" spans="1:24" x14ac:dyDescent="0.3">
      <c r="A3248" s="1">
        <v>45299.146458333336</v>
      </c>
      <c r="B3248" s="1" t="str">
        <f>TEXT(sensor_data[[#This Row],[Timestamp]], "MMMM")</f>
        <v>January</v>
      </c>
      <c r="C32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48" s="2">
        <f>MONTH(sensor_data[[#This Row],[Timestamp]])</f>
        <v>1</v>
      </c>
      <c r="E3248" s="2">
        <f>DAY(sensor_data[[#This Row],[Timestamp]])</f>
        <v>8</v>
      </c>
      <c r="F3248" t="s">
        <v>568</v>
      </c>
      <c r="H3248">
        <v>41.2</v>
      </c>
      <c r="I3248">
        <v>33.9</v>
      </c>
      <c r="J3248" t="b">
        <v>0</v>
      </c>
      <c r="K3248">
        <v>1</v>
      </c>
      <c r="L3248" t="str">
        <f>IF(sensor_data[[#This Row],[HVAC Setting]]&lt;=2, "Low", IF(sensor_data[[#This Row],[HVAC Setting]]=3, "Normal", "High"))</f>
        <v>Low</v>
      </c>
      <c r="M3248">
        <v>8</v>
      </c>
      <c r="N3248">
        <v>8</v>
      </c>
      <c r="O3248">
        <f>(sensor_data[[#This Row],[Energy Consumption]]-AVERAGE(sensor_data[Energy Consumption]))/_xlfn.STDEV.P(sensor_data[Energy Consumption])</f>
        <v>-0.15583645164511351</v>
      </c>
      <c r="P3248" t="str">
        <f>IF(ABS(sensor_data[[#This Row],[z_zcore]])&gt;3, "Outlier", "Normal")</f>
        <v>Normal</v>
      </c>
      <c r="Q3248">
        <f>AVERAGEIF(sensor_data[Unit ID], sensor_data[[#This Row],[Unit ID]], sensor_data[EC])</f>
        <v>16.995999999999999</v>
      </c>
      <c r="R3248">
        <f>IF(ISBLANK(sensor_data[[#This Row],[EC]]), sensor_data[[#This Row],[average]], sensor_data[[#This Row],[EC]])</f>
        <v>8</v>
      </c>
      <c r="S3248" t="str">
        <f>IF(sensor_data[[#This Row],[Filled Energy Consumption]]&gt;AVERAGE(sensor_data[Filled Energy Consumption]), "High", "Low")</f>
        <v>Low</v>
      </c>
      <c r="T3248" t="s">
        <v>566</v>
      </c>
      <c r="U3248" t="b">
        <v>0</v>
      </c>
      <c r="V3248">
        <v>8</v>
      </c>
      <c r="W3248">
        <v>0</v>
      </c>
      <c r="X3248" t="s">
        <v>17</v>
      </c>
    </row>
    <row r="3249" spans="1:24" x14ac:dyDescent="0.3">
      <c r="A3249" s="1">
        <v>45450.489027777781</v>
      </c>
      <c r="B3249" s="1" t="str">
        <f>TEXT(sensor_data[[#This Row],[Timestamp]], "MMMM")</f>
        <v>June</v>
      </c>
      <c r="C32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49" s="2">
        <f>MONTH(sensor_data[[#This Row],[Timestamp]])</f>
        <v>6</v>
      </c>
      <c r="E3249" s="2">
        <f>DAY(sensor_data[[#This Row],[Timestamp]])</f>
        <v>7</v>
      </c>
      <c r="F3249" t="s">
        <v>568</v>
      </c>
      <c r="H3249">
        <v>103.9</v>
      </c>
      <c r="I3249">
        <v>40.5</v>
      </c>
      <c r="J3249" t="b">
        <v>1</v>
      </c>
      <c r="K3249">
        <v>5</v>
      </c>
      <c r="L3249" t="str">
        <f>IF(sensor_data[[#This Row],[HVAC Setting]]&lt;=2, "Low", IF(sensor_data[[#This Row],[HVAC Setting]]=3, "Normal", "High"))</f>
        <v>High</v>
      </c>
      <c r="M3249">
        <v>29.29</v>
      </c>
      <c r="N3249">
        <v>29.29</v>
      </c>
      <c r="O3249">
        <f>(sensor_data[[#This Row],[Energy Consumption]]-AVERAGE(sensor_data[Energy Consumption]))/_xlfn.STDEV.P(sensor_data[Energy Consumption])</f>
        <v>9.1730438861602343E-2</v>
      </c>
      <c r="P3249" t="str">
        <f>IF(ABS(sensor_data[[#This Row],[z_zcore]])&gt;3, "Outlier", "Normal")</f>
        <v>Normal</v>
      </c>
      <c r="Q3249">
        <f>AVERAGEIF(sensor_data[Unit ID], sensor_data[[#This Row],[Unit ID]], sensor_data[EC])</f>
        <v>16.995999999999999</v>
      </c>
      <c r="R3249">
        <f>IF(ISBLANK(sensor_data[[#This Row],[EC]]), sensor_data[[#This Row],[average]], sensor_data[[#This Row],[EC]])</f>
        <v>29.29</v>
      </c>
      <c r="S3249" t="str">
        <f>IF(sensor_data[[#This Row],[Filled Energy Consumption]]&gt;AVERAGE(sensor_data[Filled Energy Consumption]), "High", "Low")</f>
        <v>High</v>
      </c>
      <c r="T3249" t="s">
        <v>298</v>
      </c>
      <c r="U3249" t="b">
        <v>1</v>
      </c>
      <c r="V3249">
        <v>24</v>
      </c>
      <c r="W3249">
        <v>1</v>
      </c>
      <c r="X3249" t="s">
        <v>19</v>
      </c>
    </row>
    <row r="3250" spans="1:24" x14ac:dyDescent="0.3">
      <c r="A3250" s="1">
        <v>45652.588020833333</v>
      </c>
      <c r="B3250" s="1" t="str">
        <f>TEXT(sensor_data[[#This Row],[Timestamp]], "MMMM")</f>
        <v>December</v>
      </c>
      <c r="C32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50" s="2">
        <f>MONTH(sensor_data[[#This Row],[Timestamp]])</f>
        <v>12</v>
      </c>
      <c r="E3250" s="2">
        <f>DAY(sensor_data[[#This Row],[Timestamp]])</f>
        <v>26</v>
      </c>
      <c r="F3250" t="s">
        <v>568</v>
      </c>
      <c r="H3250">
        <v>39.1</v>
      </c>
      <c r="I3250">
        <v>28.4</v>
      </c>
      <c r="J3250" t="b">
        <v>0</v>
      </c>
      <c r="K3250">
        <v>4</v>
      </c>
      <c r="L3250" t="str">
        <f>IF(sensor_data[[#This Row],[HVAC Setting]]&lt;=2, "Low", IF(sensor_data[[#This Row],[HVAC Setting]]=3, "Normal", "High"))</f>
        <v>High</v>
      </c>
      <c r="M3250">
        <v>22</v>
      </c>
      <c r="N3250">
        <v>22</v>
      </c>
      <c r="O3250">
        <f>(sensor_data[[#This Row],[Energy Consumption]]-AVERAGE(sensor_data[Energy Consumption]))/_xlfn.STDEV.P(sensor_data[Energy Consumption])</f>
        <v>6.9600005434267524E-3</v>
      </c>
      <c r="P3250" t="str">
        <f>IF(ABS(sensor_data[[#This Row],[z_zcore]])&gt;3, "Outlier", "Normal")</f>
        <v>Normal</v>
      </c>
      <c r="Q3250">
        <f>AVERAGEIF(sensor_data[Unit ID], sensor_data[[#This Row],[Unit ID]], sensor_data[EC])</f>
        <v>16.995999999999999</v>
      </c>
      <c r="R3250">
        <f>IF(ISBLANK(sensor_data[[#This Row],[EC]]), sensor_data[[#This Row],[average]], sensor_data[[#This Row],[EC]])</f>
        <v>22</v>
      </c>
      <c r="S3250" t="str">
        <f>IF(sensor_data[[#This Row],[Filled Energy Consumption]]&gt;AVERAGE(sensor_data[Filled Energy Consumption]), "High", "Low")</f>
        <v>High</v>
      </c>
      <c r="T3250" t="s">
        <v>578</v>
      </c>
      <c r="U3250" t="b">
        <v>0</v>
      </c>
      <c r="V3250">
        <v>16</v>
      </c>
      <c r="W3250">
        <v>0</v>
      </c>
      <c r="X3250" t="s">
        <v>19</v>
      </c>
    </row>
    <row r="3251" spans="1:24" x14ac:dyDescent="0.3">
      <c r="A3251" s="1">
        <v>45437.87841435185</v>
      </c>
      <c r="B3251" s="1" t="str">
        <f>TEXT(sensor_data[[#This Row],[Timestamp]], "MMMM")</f>
        <v>May</v>
      </c>
      <c r="C32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51" s="2">
        <f>MONTH(sensor_data[[#This Row],[Timestamp]])</f>
        <v>5</v>
      </c>
      <c r="E3251" s="2">
        <f>DAY(sensor_data[[#This Row],[Timestamp]])</f>
        <v>25</v>
      </c>
      <c r="F3251" t="s">
        <v>568</v>
      </c>
      <c r="H3251">
        <v>84.6</v>
      </c>
      <c r="I3251">
        <v>31.8</v>
      </c>
      <c r="J3251" t="b">
        <v>1</v>
      </c>
      <c r="K3251">
        <v>5</v>
      </c>
      <c r="L3251" t="str">
        <f>IF(sensor_data[[#This Row],[HVAC Setting]]&lt;=2, "Low", IF(sensor_data[[#This Row],[HVAC Setting]]=3, "Normal", "High"))</f>
        <v>High</v>
      </c>
      <c r="O3251">
        <f>(sensor_data[[#This Row],[Energy Consumption]]-AVERAGE(sensor_data[Energy Consumption]))/_xlfn.STDEV.P(sensor_data[Energy Consumption])</f>
        <v>-0.24886299575285079</v>
      </c>
      <c r="P3251" t="str">
        <f>IF(ABS(sensor_data[[#This Row],[z_zcore]])&gt;3, "Outlier", "Normal")</f>
        <v>Normal</v>
      </c>
      <c r="Q3251">
        <f>AVERAGEIF(sensor_data[Unit ID], sensor_data[[#This Row],[Unit ID]], sensor_data[EC])</f>
        <v>16.995999999999999</v>
      </c>
      <c r="R3251">
        <f>IF(ISBLANK(sensor_data[[#This Row],[EC]]), sensor_data[[#This Row],[average]], sensor_data[[#This Row],[EC]])</f>
        <v>16.995999999999999</v>
      </c>
      <c r="S3251" t="str">
        <f>IF(sensor_data[[#This Row],[Filled Energy Consumption]]&gt;AVERAGE(sensor_data[Filled Energy Consumption]), "High", "Low")</f>
        <v>Low</v>
      </c>
      <c r="T3251" t="s">
        <v>328</v>
      </c>
      <c r="U3251" t="b">
        <v>1</v>
      </c>
      <c r="V3251">
        <v>3</v>
      </c>
      <c r="W3251">
        <v>1</v>
      </c>
      <c r="X3251" t="s">
        <v>17</v>
      </c>
    </row>
    <row r="3252" spans="1:24" x14ac:dyDescent="0.3">
      <c r="A3252" s="1">
        <v>45358.492777777778</v>
      </c>
      <c r="B3252" s="1" t="str">
        <f>TEXT(sensor_data[[#This Row],[Timestamp]], "MMMM")</f>
        <v>March</v>
      </c>
      <c r="C32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52" s="2">
        <f>MONTH(sensor_data[[#This Row],[Timestamp]])</f>
        <v>3</v>
      </c>
      <c r="E3252" s="2">
        <f>DAY(sensor_data[[#This Row],[Timestamp]])</f>
        <v>7</v>
      </c>
      <c r="F3252" t="s">
        <v>568</v>
      </c>
      <c r="H3252">
        <v>74.099999999999994</v>
      </c>
      <c r="I3252">
        <v>54.5</v>
      </c>
      <c r="J3252" t="b">
        <v>1</v>
      </c>
      <c r="K3252">
        <v>4</v>
      </c>
      <c r="L3252" t="str">
        <f>IF(sensor_data[[#This Row],[HVAC Setting]]&lt;=2, "Low", IF(sensor_data[[#This Row],[HVAC Setting]]=3, "Normal", "High"))</f>
        <v>High</v>
      </c>
      <c r="M3252">
        <v>23.72</v>
      </c>
      <c r="N3252">
        <v>23.72</v>
      </c>
      <c r="O3252">
        <f>(sensor_data[[#This Row],[Energy Consumption]]-AVERAGE(sensor_data[Energy Consumption]))/_xlfn.STDEV.P(sensor_data[Energy Consumption])</f>
        <v>2.6960707526590254E-2</v>
      </c>
      <c r="P3252" t="str">
        <f>IF(ABS(sensor_data[[#This Row],[z_zcore]])&gt;3, "Outlier", "Normal")</f>
        <v>Normal</v>
      </c>
      <c r="Q3252">
        <f>AVERAGEIF(sensor_data[Unit ID], sensor_data[[#This Row],[Unit ID]], sensor_data[EC])</f>
        <v>16.995999999999999</v>
      </c>
      <c r="R3252">
        <f>IF(ISBLANK(sensor_data[[#This Row],[EC]]), sensor_data[[#This Row],[average]], sensor_data[[#This Row],[EC]])</f>
        <v>23.72</v>
      </c>
      <c r="S3252" t="str">
        <f>IF(sensor_data[[#This Row],[Filled Energy Consumption]]&gt;AVERAGE(sensor_data[Filled Energy Consumption]), "High", "Low")</f>
        <v>High</v>
      </c>
      <c r="T3252" t="s">
        <v>439</v>
      </c>
      <c r="U3252" t="b">
        <v>1</v>
      </c>
      <c r="V3252">
        <v>20</v>
      </c>
      <c r="W3252">
        <v>0</v>
      </c>
      <c r="X3252" t="s">
        <v>19</v>
      </c>
    </row>
    <row r="3253" spans="1:24" x14ac:dyDescent="0.3">
      <c r="A3253" s="1">
        <v>45546.447488425925</v>
      </c>
      <c r="B3253" s="1" t="str">
        <f>TEXT(sensor_data[[#This Row],[Timestamp]], "MMMM")</f>
        <v>September</v>
      </c>
      <c r="C32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53" s="2">
        <f>MONTH(sensor_data[[#This Row],[Timestamp]])</f>
        <v>9</v>
      </c>
      <c r="E3253" s="2">
        <f>DAY(sensor_data[[#This Row],[Timestamp]])</f>
        <v>11</v>
      </c>
      <c r="F3253" t="s">
        <v>568</v>
      </c>
      <c r="H3253">
        <v>70.2</v>
      </c>
      <c r="I3253">
        <v>49.1</v>
      </c>
      <c r="J3253" t="b">
        <v>1</v>
      </c>
      <c r="K3253">
        <v>4</v>
      </c>
      <c r="L3253" t="str">
        <f>IF(sensor_data[[#This Row],[HVAC Setting]]&lt;=2, "Low", IF(sensor_data[[#This Row],[HVAC Setting]]=3, "Normal", "High"))</f>
        <v>High</v>
      </c>
      <c r="M3253">
        <v>22.63</v>
      </c>
      <c r="N3253">
        <v>22.63</v>
      </c>
      <c r="O3253">
        <f>(sensor_data[[#This Row],[Energy Consumption]]-AVERAGE(sensor_data[Energy Consumption]))/_xlfn.STDEV.P(sensor_data[Energy Consumption])</f>
        <v>1.4285840891911051E-2</v>
      </c>
      <c r="P3253" t="str">
        <f>IF(ABS(sensor_data[[#This Row],[z_zcore]])&gt;3, "Outlier", "Normal")</f>
        <v>Normal</v>
      </c>
      <c r="Q3253">
        <f>AVERAGEIF(sensor_data[Unit ID], sensor_data[[#This Row],[Unit ID]], sensor_data[EC])</f>
        <v>16.995999999999999</v>
      </c>
      <c r="R3253">
        <f>IF(ISBLANK(sensor_data[[#This Row],[EC]]), sensor_data[[#This Row],[average]], sensor_data[[#This Row],[EC]])</f>
        <v>22.63</v>
      </c>
      <c r="S3253" t="str">
        <f>IF(sensor_data[[#This Row],[Filled Energy Consumption]]&gt;AVERAGE(sensor_data[Filled Energy Consumption]), "High", "Low")</f>
        <v>High</v>
      </c>
      <c r="T3253" t="s">
        <v>81</v>
      </c>
      <c r="U3253" t="b">
        <v>1</v>
      </c>
      <c r="V3253">
        <v>6</v>
      </c>
      <c r="W3253">
        <v>0</v>
      </c>
      <c r="X3253" t="s">
        <v>14</v>
      </c>
    </row>
    <row r="3254" spans="1:24" x14ac:dyDescent="0.3">
      <c r="A3254" s="1">
        <v>45433.925347222219</v>
      </c>
      <c r="B3254" s="1" t="str">
        <f>TEXT(sensor_data[[#This Row],[Timestamp]], "MMMM")</f>
        <v>May</v>
      </c>
      <c r="C32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54" s="2">
        <f>MONTH(sensor_data[[#This Row],[Timestamp]])</f>
        <v>5</v>
      </c>
      <c r="E3254" s="2">
        <f>DAY(sensor_data[[#This Row],[Timestamp]])</f>
        <v>21</v>
      </c>
      <c r="F3254" t="s">
        <v>568</v>
      </c>
      <c r="H3254">
        <v>63.7</v>
      </c>
      <c r="I3254">
        <v>55.4</v>
      </c>
      <c r="J3254" t="b">
        <v>0</v>
      </c>
      <c r="K3254">
        <v>2</v>
      </c>
      <c r="L3254" t="str">
        <f>IF(sensor_data[[#This Row],[HVAC Setting]]&lt;=2, "Low", IF(sensor_data[[#This Row],[HVAC Setting]]=3, "Normal", "High"))</f>
        <v>Low</v>
      </c>
      <c r="M3254">
        <v>10</v>
      </c>
      <c r="N3254">
        <v>10</v>
      </c>
      <c r="O3254">
        <f>(sensor_data[[#This Row],[Energy Consumption]]-AVERAGE(sensor_data[Energy Consumption]))/_xlfn.STDEV.P(sensor_data[Energy Consumption])</f>
        <v>-0.13257981561817916</v>
      </c>
      <c r="P3254" t="str">
        <f>IF(ABS(sensor_data[[#This Row],[z_zcore]])&gt;3, "Outlier", "Normal")</f>
        <v>Normal</v>
      </c>
      <c r="Q3254">
        <f>AVERAGEIF(sensor_data[Unit ID], sensor_data[[#This Row],[Unit ID]], sensor_data[EC])</f>
        <v>16.995999999999999</v>
      </c>
      <c r="R3254">
        <f>IF(ISBLANK(sensor_data[[#This Row],[EC]]), sensor_data[[#This Row],[average]], sensor_data[[#This Row],[EC]])</f>
        <v>10</v>
      </c>
      <c r="S3254" t="str">
        <f>IF(sensor_data[[#This Row],[Filled Energy Consumption]]&gt;AVERAGE(sensor_data[Filled Energy Consumption]), "High", "Low")</f>
        <v>Low</v>
      </c>
      <c r="T3254" t="s">
        <v>471</v>
      </c>
      <c r="U3254" t="b">
        <v>0</v>
      </c>
      <c r="V3254">
        <v>4</v>
      </c>
      <c r="W3254">
        <v>0</v>
      </c>
      <c r="X3254" t="s">
        <v>14</v>
      </c>
    </row>
    <row r="3255" spans="1:24" x14ac:dyDescent="0.3">
      <c r="A3255" s="1">
        <v>45655.734259259261</v>
      </c>
      <c r="B3255" s="1" t="str">
        <f>TEXT(sensor_data[[#This Row],[Timestamp]], "MMMM")</f>
        <v>December</v>
      </c>
      <c r="C32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55" s="2">
        <f>MONTH(sensor_data[[#This Row],[Timestamp]])</f>
        <v>12</v>
      </c>
      <c r="E3255" s="2">
        <f>DAY(sensor_data[[#This Row],[Timestamp]])</f>
        <v>29</v>
      </c>
      <c r="F3255" t="s">
        <v>568</v>
      </c>
      <c r="H3255">
        <v>55.2</v>
      </c>
      <c r="I3255">
        <v>39.799999999999997</v>
      </c>
      <c r="J3255" t="b">
        <v>1</v>
      </c>
      <c r="K3255">
        <v>5</v>
      </c>
      <c r="L3255" t="str">
        <f>IF(sensor_data[[#This Row],[HVAC Setting]]&lt;=2, "Low", IF(sensor_data[[#This Row],[HVAC Setting]]=3, "Normal", "High"))</f>
        <v>High</v>
      </c>
      <c r="M3255">
        <v>32.11</v>
      </c>
      <c r="N3255">
        <v>32.11</v>
      </c>
      <c r="O3255">
        <f>(sensor_data[[#This Row],[Energy Consumption]]-AVERAGE(sensor_data[Energy Consumption]))/_xlfn.STDEV.P(sensor_data[Energy Consumption])</f>
        <v>0.12452229565957974</v>
      </c>
      <c r="P3255" t="str">
        <f>IF(ABS(sensor_data[[#This Row],[z_zcore]])&gt;3, "Outlier", "Normal")</f>
        <v>Normal</v>
      </c>
      <c r="Q3255">
        <f>AVERAGEIF(sensor_data[Unit ID], sensor_data[[#This Row],[Unit ID]], sensor_data[EC])</f>
        <v>16.995999999999999</v>
      </c>
      <c r="R3255">
        <f>IF(ISBLANK(sensor_data[[#This Row],[EC]]), sensor_data[[#This Row],[average]], sensor_data[[#This Row],[EC]])</f>
        <v>32.11</v>
      </c>
      <c r="S3255" t="str">
        <f>IF(sensor_data[[#This Row],[Filled Energy Consumption]]&gt;AVERAGE(sensor_data[Filled Energy Consumption]), "High", "Low")</f>
        <v>High</v>
      </c>
      <c r="T3255" t="s">
        <v>42</v>
      </c>
      <c r="U3255" t="b">
        <v>1</v>
      </c>
      <c r="V3255">
        <v>16</v>
      </c>
      <c r="W3255">
        <v>1</v>
      </c>
      <c r="X3255" t="s">
        <v>17</v>
      </c>
    </row>
    <row r="3256" spans="1:24" x14ac:dyDescent="0.3">
      <c r="A3256" s="1">
        <v>45577.048449074071</v>
      </c>
      <c r="B3256" s="1" t="str">
        <f>TEXT(sensor_data[[#This Row],[Timestamp]], "MMMM")</f>
        <v>October</v>
      </c>
      <c r="C32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56" s="2">
        <f>MONTH(sensor_data[[#This Row],[Timestamp]])</f>
        <v>10</v>
      </c>
      <c r="E3256" s="2">
        <f>DAY(sensor_data[[#This Row],[Timestamp]])</f>
        <v>12</v>
      </c>
      <c r="F3256" t="s">
        <v>568</v>
      </c>
      <c r="H3256">
        <v>64.8</v>
      </c>
      <c r="I3256">
        <v>40.9</v>
      </c>
      <c r="J3256" t="b">
        <v>0</v>
      </c>
      <c r="K3256">
        <v>0.5</v>
      </c>
      <c r="L3256" t="str">
        <f>IF(sensor_data[[#This Row],[HVAC Setting]]&lt;=2, "Low", IF(sensor_data[[#This Row],[HVAC Setting]]=3, "Normal", "High"))</f>
        <v>Low</v>
      </c>
      <c r="M3256">
        <v>3.68</v>
      </c>
      <c r="N3256">
        <v>3.68</v>
      </c>
      <c r="O3256">
        <f>(sensor_data[[#This Row],[Energy Consumption]]-AVERAGE(sensor_data[Energy Consumption]))/_xlfn.STDEV.P(sensor_data[Energy Consumption])</f>
        <v>-0.20607078546329163</v>
      </c>
      <c r="P3256" t="str">
        <f>IF(ABS(sensor_data[[#This Row],[z_zcore]])&gt;3, "Outlier", "Normal")</f>
        <v>Normal</v>
      </c>
      <c r="Q3256">
        <f>AVERAGEIF(sensor_data[Unit ID], sensor_data[[#This Row],[Unit ID]], sensor_data[EC])</f>
        <v>16.995999999999999</v>
      </c>
      <c r="R3256">
        <f>IF(ISBLANK(sensor_data[[#This Row],[EC]]), sensor_data[[#This Row],[average]], sensor_data[[#This Row],[EC]])</f>
        <v>3.68</v>
      </c>
      <c r="S3256" t="str">
        <f>IF(sensor_data[[#This Row],[Filled Energy Consumption]]&gt;AVERAGE(sensor_data[Filled Energy Consumption]), "High", "Low")</f>
        <v>Low</v>
      </c>
      <c r="T3256" t="s">
        <v>217</v>
      </c>
      <c r="U3256" t="b">
        <v>0</v>
      </c>
      <c r="V3256">
        <v>9</v>
      </c>
      <c r="W3256">
        <v>1</v>
      </c>
      <c r="X3256" t="s">
        <v>19</v>
      </c>
    </row>
    <row r="3257" spans="1:24" x14ac:dyDescent="0.3">
      <c r="A3257" s="1">
        <v>45547.668368055558</v>
      </c>
      <c r="B3257" s="1" t="str">
        <f>TEXT(sensor_data[[#This Row],[Timestamp]], "MMMM")</f>
        <v>September</v>
      </c>
      <c r="C32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57" s="2">
        <f>MONTH(sensor_data[[#This Row],[Timestamp]])</f>
        <v>9</v>
      </c>
      <c r="E3257" s="2">
        <f>DAY(sensor_data[[#This Row],[Timestamp]])</f>
        <v>12</v>
      </c>
      <c r="F3257" t="s">
        <v>568</v>
      </c>
      <c r="H3257">
        <v>57.5</v>
      </c>
      <c r="I3257">
        <v>49.9</v>
      </c>
      <c r="J3257" t="b">
        <v>0</v>
      </c>
      <c r="K3257">
        <v>1</v>
      </c>
      <c r="L3257" t="str">
        <f>IF(sensor_data[[#This Row],[HVAC Setting]]&lt;=2, "Low", IF(sensor_data[[#This Row],[HVAC Setting]]=3, "Normal", "High"))</f>
        <v>Low</v>
      </c>
      <c r="M3257">
        <v>6</v>
      </c>
      <c r="N3257">
        <v>6</v>
      </c>
      <c r="O3257">
        <f>(sensor_data[[#This Row],[Energy Consumption]]-AVERAGE(sensor_data[Energy Consumption]))/_xlfn.STDEV.P(sensor_data[Energy Consumption])</f>
        <v>-0.17909308767204782</v>
      </c>
      <c r="P3257" t="str">
        <f>IF(ABS(sensor_data[[#This Row],[z_zcore]])&gt;3, "Outlier", "Normal")</f>
        <v>Normal</v>
      </c>
      <c r="Q3257">
        <f>AVERAGEIF(sensor_data[Unit ID], sensor_data[[#This Row],[Unit ID]], sensor_data[EC])</f>
        <v>16.995999999999999</v>
      </c>
      <c r="R3257">
        <f>IF(ISBLANK(sensor_data[[#This Row],[EC]]), sensor_data[[#This Row],[average]], sensor_data[[#This Row],[EC]])</f>
        <v>6</v>
      </c>
      <c r="S3257" t="str">
        <f>IF(sensor_data[[#This Row],[Filled Energy Consumption]]&gt;AVERAGE(sensor_data[Filled Energy Consumption]), "High", "Low")</f>
        <v>Low</v>
      </c>
      <c r="T3257" t="s">
        <v>508</v>
      </c>
      <c r="U3257" t="b">
        <v>0</v>
      </c>
      <c r="V3257">
        <v>5</v>
      </c>
      <c r="W3257">
        <v>0</v>
      </c>
      <c r="X3257" t="s">
        <v>14</v>
      </c>
    </row>
    <row r="3258" spans="1:24" x14ac:dyDescent="0.3">
      <c r="A3258" s="1">
        <v>45411.407280092593</v>
      </c>
      <c r="B3258" s="1" t="str">
        <f>TEXT(sensor_data[[#This Row],[Timestamp]], "MMMM")</f>
        <v>April</v>
      </c>
      <c r="C32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58" s="2">
        <f>MONTH(sensor_data[[#This Row],[Timestamp]])</f>
        <v>4</v>
      </c>
      <c r="E3258" s="2">
        <f>DAY(sensor_data[[#This Row],[Timestamp]])</f>
        <v>29</v>
      </c>
      <c r="F3258" t="s">
        <v>568</v>
      </c>
      <c r="H3258">
        <v>74.900000000000006</v>
      </c>
      <c r="I3258">
        <v>50.8</v>
      </c>
      <c r="J3258" t="b">
        <v>0</v>
      </c>
      <c r="K3258">
        <v>1</v>
      </c>
      <c r="L3258" t="str">
        <f>IF(sensor_data[[#This Row],[HVAC Setting]]&lt;=2, "Low", IF(sensor_data[[#This Row],[HVAC Setting]]=3, "Normal", "High"))</f>
        <v>Low</v>
      </c>
      <c r="M3258">
        <v>5</v>
      </c>
      <c r="N3258">
        <v>5</v>
      </c>
      <c r="O3258">
        <f>(sensor_data[[#This Row],[Energy Consumption]]-AVERAGE(sensor_data[Energy Consumption]))/_xlfn.STDEV.P(sensor_data[Energy Consumption])</f>
        <v>-0.19072140568551499</v>
      </c>
      <c r="P3258" t="str">
        <f>IF(ABS(sensor_data[[#This Row],[z_zcore]])&gt;3, "Outlier", "Normal")</f>
        <v>Normal</v>
      </c>
      <c r="Q3258">
        <f>AVERAGEIF(sensor_data[Unit ID], sensor_data[[#This Row],[Unit ID]], sensor_data[EC])</f>
        <v>16.995999999999999</v>
      </c>
      <c r="R3258">
        <f>IF(ISBLANK(sensor_data[[#This Row],[EC]]), sensor_data[[#This Row],[average]], sensor_data[[#This Row],[EC]])</f>
        <v>5</v>
      </c>
      <c r="S3258" t="str">
        <f>IF(sensor_data[[#This Row],[Filled Energy Consumption]]&gt;AVERAGE(sensor_data[Filled Energy Consumption]), "High", "Low")</f>
        <v>Low</v>
      </c>
      <c r="T3258" t="s">
        <v>26</v>
      </c>
      <c r="U3258" t="b">
        <v>0</v>
      </c>
      <c r="V3258">
        <v>3</v>
      </c>
      <c r="W3258">
        <v>0</v>
      </c>
      <c r="X3258" t="s">
        <v>19</v>
      </c>
    </row>
    <row r="3259" spans="1:24" x14ac:dyDescent="0.3">
      <c r="A3259" s="1">
        <v>45529.581041666665</v>
      </c>
      <c r="B3259" s="1" t="str">
        <f>TEXT(sensor_data[[#This Row],[Timestamp]], "MMMM")</f>
        <v>August</v>
      </c>
      <c r="C32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59" s="2">
        <f>MONTH(sensor_data[[#This Row],[Timestamp]])</f>
        <v>8</v>
      </c>
      <c r="E3259" s="2">
        <f>DAY(sensor_data[[#This Row],[Timestamp]])</f>
        <v>25</v>
      </c>
      <c r="F3259" t="s">
        <v>568</v>
      </c>
      <c r="H3259">
        <v>85.4</v>
      </c>
      <c r="I3259">
        <v>62.7</v>
      </c>
      <c r="J3259" t="b">
        <v>0</v>
      </c>
      <c r="K3259">
        <v>4.5</v>
      </c>
      <c r="L3259" t="str">
        <f>IF(sensor_data[[#This Row],[HVAC Setting]]&lt;=2, "Low", IF(sensor_data[[#This Row],[HVAC Setting]]=3, "Normal", "High"))</f>
        <v>High</v>
      </c>
      <c r="M3259">
        <v>26.78</v>
      </c>
      <c r="N3259">
        <v>26.78</v>
      </c>
      <c r="O3259">
        <f>(sensor_data[[#This Row],[Energy Consumption]]-AVERAGE(sensor_data[Energy Consumption]))/_xlfn.STDEV.P(sensor_data[Energy Consumption])</f>
        <v>6.2543360647799792E-2</v>
      </c>
      <c r="P3259" t="str">
        <f>IF(ABS(sensor_data[[#This Row],[z_zcore]])&gt;3, "Outlier", "Normal")</f>
        <v>Normal</v>
      </c>
      <c r="Q3259">
        <f>AVERAGEIF(sensor_data[Unit ID], sensor_data[[#This Row],[Unit ID]], sensor_data[EC])</f>
        <v>16.995999999999999</v>
      </c>
      <c r="R3259">
        <f>IF(ISBLANK(sensor_data[[#This Row],[EC]]), sensor_data[[#This Row],[average]], sensor_data[[#This Row],[EC]])</f>
        <v>26.78</v>
      </c>
      <c r="S3259" t="str">
        <f>IF(sensor_data[[#This Row],[Filled Energy Consumption]]&gt;AVERAGE(sensor_data[Filled Energy Consumption]), "High", "Low")</f>
        <v>High</v>
      </c>
      <c r="T3259" t="s">
        <v>538</v>
      </c>
      <c r="U3259" t="b">
        <v>0</v>
      </c>
      <c r="V3259">
        <v>3</v>
      </c>
      <c r="W3259">
        <v>0</v>
      </c>
      <c r="X3259" t="s">
        <v>14</v>
      </c>
    </row>
    <row r="3260" spans="1:24" x14ac:dyDescent="0.3">
      <c r="A3260" s="1">
        <v>45510.888182870367</v>
      </c>
      <c r="B3260" s="1" t="str">
        <f>TEXT(sensor_data[[#This Row],[Timestamp]], "MMMM")</f>
        <v>August</v>
      </c>
      <c r="C32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60" s="2">
        <f>MONTH(sensor_data[[#This Row],[Timestamp]])</f>
        <v>8</v>
      </c>
      <c r="E3260" s="2">
        <f>DAY(sensor_data[[#This Row],[Timestamp]])</f>
        <v>6</v>
      </c>
      <c r="F3260" t="s">
        <v>568</v>
      </c>
      <c r="H3260">
        <v>87.6</v>
      </c>
      <c r="I3260">
        <v>62.9</v>
      </c>
      <c r="J3260" t="b">
        <v>1</v>
      </c>
      <c r="K3260">
        <v>4</v>
      </c>
      <c r="L3260" t="str">
        <f>IF(sensor_data[[#This Row],[HVAC Setting]]&lt;=2, "Low", IF(sensor_data[[#This Row],[HVAC Setting]]=3, "Normal", "High"))</f>
        <v>High</v>
      </c>
      <c r="M3260">
        <v>24.52</v>
      </c>
      <c r="N3260">
        <v>24.52</v>
      </c>
      <c r="O3260">
        <f>(sensor_data[[#This Row],[Energy Consumption]]-AVERAGE(sensor_data[Energy Consumption]))/_xlfn.STDEV.P(sensor_data[Energy Consumption])</f>
        <v>3.6263361937363993E-2</v>
      </c>
      <c r="P3260" t="str">
        <f>IF(ABS(sensor_data[[#This Row],[z_zcore]])&gt;3, "Outlier", "Normal")</f>
        <v>Normal</v>
      </c>
      <c r="Q3260">
        <f>AVERAGEIF(sensor_data[Unit ID], sensor_data[[#This Row],[Unit ID]], sensor_data[EC])</f>
        <v>16.995999999999999</v>
      </c>
      <c r="R3260">
        <f>IF(ISBLANK(sensor_data[[#This Row],[EC]]), sensor_data[[#This Row],[average]], sensor_data[[#This Row],[EC]])</f>
        <v>24.52</v>
      </c>
      <c r="S3260" t="str">
        <f>IF(sensor_data[[#This Row],[Filled Energy Consumption]]&gt;AVERAGE(sensor_data[Filled Energy Consumption]), "High", "Low")</f>
        <v>High</v>
      </c>
      <c r="T3260" t="s">
        <v>415</v>
      </c>
      <c r="U3260" t="b">
        <v>1</v>
      </c>
      <c r="V3260">
        <v>18</v>
      </c>
      <c r="W3260">
        <v>1</v>
      </c>
      <c r="X3260" t="s">
        <v>19</v>
      </c>
    </row>
    <row r="3261" spans="1:24" x14ac:dyDescent="0.3">
      <c r="A3261" s="1">
        <v>45616.305046296293</v>
      </c>
      <c r="B3261" s="1" t="str">
        <f>TEXT(sensor_data[[#This Row],[Timestamp]], "MMMM")</f>
        <v>November</v>
      </c>
      <c r="C32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61" s="2">
        <f>MONTH(sensor_data[[#This Row],[Timestamp]])</f>
        <v>11</v>
      </c>
      <c r="E3261" s="2">
        <f>DAY(sensor_data[[#This Row],[Timestamp]])</f>
        <v>20</v>
      </c>
      <c r="F3261" t="s">
        <v>568</v>
      </c>
      <c r="H3261">
        <v>61</v>
      </c>
      <c r="I3261">
        <v>59.8</v>
      </c>
      <c r="J3261" t="b">
        <v>0</v>
      </c>
      <c r="K3261">
        <v>2</v>
      </c>
      <c r="L3261" t="str">
        <f>IF(sensor_data[[#This Row],[HVAC Setting]]&lt;=2, "Low", IF(sensor_data[[#This Row],[HVAC Setting]]=3, "Normal", "High"))</f>
        <v>Low</v>
      </c>
      <c r="O3261">
        <f>(sensor_data[[#This Row],[Energy Consumption]]-AVERAGE(sensor_data[Energy Consumption]))/_xlfn.STDEV.P(sensor_data[Energy Consumption])</f>
        <v>-0.24886299575285079</v>
      </c>
      <c r="P3261" t="str">
        <f>IF(ABS(sensor_data[[#This Row],[z_zcore]])&gt;3, "Outlier", "Normal")</f>
        <v>Normal</v>
      </c>
      <c r="Q3261">
        <f>AVERAGEIF(sensor_data[Unit ID], sensor_data[[#This Row],[Unit ID]], sensor_data[EC])</f>
        <v>16.995999999999999</v>
      </c>
      <c r="R3261">
        <f>IF(ISBLANK(sensor_data[[#This Row],[EC]]), sensor_data[[#This Row],[average]], sensor_data[[#This Row],[EC]])</f>
        <v>16.995999999999999</v>
      </c>
      <c r="S3261" t="str">
        <f>IF(sensor_data[[#This Row],[Filled Energy Consumption]]&gt;AVERAGE(sensor_data[Filled Energy Consumption]), "High", "Low")</f>
        <v>Low</v>
      </c>
      <c r="T3261" t="s">
        <v>318</v>
      </c>
      <c r="U3261" t="b">
        <v>0</v>
      </c>
      <c r="V3261">
        <v>12</v>
      </c>
      <c r="W3261">
        <v>0</v>
      </c>
      <c r="X3261" t="s">
        <v>14</v>
      </c>
    </row>
    <row r="3262" spans="1:24" x14ac:dyDescent="0.3">
      <c r="A3262" s="1">
        <v>45496.525208333333</v>
      </c>
      <c r="B3262" s="1" t="str">
        <f>TEXT(sensor_data[[#This Row],[Timestamp]], "MMMM")</f>
        <v>July</v>
      </c>
      <c r="C32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62" s="2">
        <f>MONTH(sensor_data[[#This Row],[Timestamp]])</f>
        <v>7</v>
      </c>
      <c r="E3262" s="2">
        <f>DAY(sensor_data[[#This Row],[Timestamp]])</f>
        <v>23</v>
      </c>
      <c r="F3262" t="s">
        <v>652</v>
      </c>
      <c r="H3262">
        <v>89.5</v>
      </c>
      <c r="I3262">
        <v>61.4</v>
      </c>
      <c r="J3262" t="b">
        <v>0</v>
      </c>
      <c r="K3262">
        <v>3</v>
      </c>
      <c r="L3262" t="str">
        <f>IF(sensor_data[[#This Row],[HVAC Setting]]&lt;=2, "Low", IF(sensor_data[[#This Row],[HVAC Setting]]=3, "Normal", "High"))</f>
        <v>Normal</v>
      </c>
      <c r="M3262">
        <v>17</v>
      </c>
      <c r="N3262">
        <v>17</v>
      </c>
      <c r="O3262">
        <f>(sensor_data[[#This Row],[Energy Consumption]]-AVERAGE(sensor_data[Energy Consumption]))/_xlfn.STDEV.P(sensor_data[Energy Consumption])</f>
        <v>-5.1181589523909048E-2</v>
      </c>
      <c r="P3262" t="str">
        <f>IF(ABS(sensor_data[[#This Row],[z_zcore]])&gt;3, "Outlier", "Normal")</f>
        <v>Normal</v>
      </c>
      <c r="Q3262">
        <f>AVERAGEIF(sensor_data[Unit ID], sensor_data[[#This Row],[Unit ID]], sensor_data[EC])</f>
        <v>19.791578947368421</v>
      </c>
      <c r="R3262">
        <f>IF(ISBLANK(sensor_data[[#This Row],[EC]]), sensor_data[[#This Row],[average]], sensor_data[[#This Row],[EC]])</f>
        <v>17</v>
      </c>
      <c r="S3262" t="str">
        <f>IF(sensor_data[[#This Row],[Filled Energy Consumption]]&gt;AVERAGE(sensor_data[Filled Energy Consumption]), "High", "Low")</f>
        <v>Low</v>
      </c>
      <c r="T3262" t="s">
        <v>285</v>
      </c>
      <c r="U3262" t="b">
        <v>0</v>
      </c>
      <c r="V3262">
        <v>2</v>
      </c>
      <c r="W3262">
        <v>0</v>
      </c>
      <c r="X3262" t="s">
        <v>19</v>
      </c>
    </row>
    <row r="3263" spans="1:24" x14ac:dyDescent="0.3">
      <c r="A3263" s="1">
        <v>45350.793182870373</v>
      </c>
      <c r="B3263" s="1" t="str">
        <f>TEXT(sensor_data[[#This Row],[Timestamp]], "MMMM")</f>
        <v>February</v>
      </c>
      <c r="C32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63" s="2">
        <f>MONTH(sensor_data[[#This Row],[Timestamp]])</f>
        <v>2</v>
      </c>
      <c r="E3263" s="2">
        <f>DAY(sensor_data[[#This Row],[Timestamp]])</f>
        <v>28</v>
      </c>
      <c r="F3263" t="s">
        <v>652</v>
      </c>
      <c r="H3263">
        <v>54.9</v>
      </c>
      <c r="I3263">
        <v>28.6</v>
      </c>
      <c r="J3263" t="b">
        <v>0</v>
      </c>
      <c r="K3263">
        <v>5</v>
      </c>
      <c r="L3263" t="str">
        <f>IF(sensor_data[[#This Row],[HVAC Setting]]&lt;=2, "Low", IF(sensor_data[[#This Row],[HVAC Setting]]=3, "Normal", "High"))</f>
        <v>High</v>
      </c>
      <c r="M3263">
        <v>27.5</v>
      </c>
      <c r="N3263">
        <v>27.5</v>
      </c>
      <c r="O3263">
        <f>(sensor_data[[#This Row],[Energy Consumption]]-AVERAGE(sensor_data[Energy Consumption]))/_xlfn.STDEV.P(sensor_data[Energy Consumption])</f>
        <v>7.0915749617496138E-2</v>
      </c>
      <c r="P3263" t="str">
        <f>IF(ABS(sensor_data[[#This Row],[z_zcore]])&gt;3, "Outlier", "Normal")</f>
        <v>Normal</v>
      </c>
      <c r="Q3263">
        <f>AVERAGEIF(sensor_data[Unit ID], sensor_data[[#This Row],[Unit ID]], sensor_data[EC])</f>
        <v>19.791578947368421</v>
      </c>
      <c r="R3263">
        <f>IF(ISBLANK(sensor_data[[#This Row],[EC]]), sensor_data[[#This Row],[average]], sensor_data[[#This Row],[EC]])</f>
        <v>27.5</v>
      </c>
      <c r="S3263" t="str">
        <f>IF(sensor_data[[#This Row],[Filled Energy Consumption]]&gt;AVERAGE(sensor_data[Filled Energy Consumption]), "High", "Low")</f>
        <v>High</v>
      </c>
      <c r="T3263" t="s">
        <v>27</v>
      </c>
      <c r="U3263" t="b">
        <v>0</v>
      </c>
      <c r="V3263">
        <v>13</v>
      </c>
      <c r="W3263">
        <v>0</v>
      </c>
      <c r="X3263" t="s">
        <v>19</v>
      </c>
    </row>
    <row r="3264" spans="1:24" x14ac:dyDescent="0.3">
      <c r="A3264" s="1">
        <v>45312.534814814811</v>
      </c>
      <c r="B3264" s="1" t="str">
        <f>TEXT(sensor_data[[#This Row],[Timestamp]], "MMMM")</f>
        <v>January</v>
      </c>
      <c r="C32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64" s="2">
        <f>MONTH(sensor_data[[#This Row],[Timestamp]])</f>
        <v>1</v>
      </c>
      <c r="E3264" s="2">
        <f>DAY(sensor_data[[#This Row],[Timestamp]])</f>
        <v>21</v>
      </c>
      <c r="F3264" t="s">
        <v>652</v>
      </c>
      <c r="H3264">
        <v>51.7</v>
      </c>
      <c r="I3264">
        <v>34.6</v>
      </c>
      <c r="J3264" t="b">
        <v>0</v>
      </c>
      <c r="K3264">
        <v>2.5</v>
      </c>
      <c r="L3264" t="str">
        <f>IF(sensor_data[[#This Row],[HVAC Setting]]&lt;=2, "Low", IF(sensor_data[[#This Row],[HVAC Setting]]=3, "Normal", "High"))</f>
        <v>High</v>
      </c>
      <c r="M3264">
        <v>14.18</v>
      </c>
      <c r="N3264">
        <v>14.18</v>
      </c>
      <c r="O3264">
        <f>(sensor_data[[#This Row],[Energy Consumption]]-AVERAGE(sensor_data[Energy Consumption]))/_xlfn.STDEV.P(sensor_data[Energy Consumption])</f>
        <v>-8.3973446321886441E-2</v>
      </c>
      <c r="P3264" t="str">
        <f>IF(ABS(sensor_data[[#This Row],[z_zcore]])&gt;3, "Outlier", "Normal")</f>
        <v>Normal</v>
      </c>
      <c r="Q3264">
        <f>AVERAGEIF(sensor_data[Unit ID], sensor_data[[#This Row],[Unit ID]], sensor_data[EC])</f>
        <v>19.791578947368421</v>
      </c>
      <c r="R3264">
        <f>IF(ISBLANK(sensor_data[[#This Row],[EC]]), sensor_data[[#This Row],[average]], sensor_data[[#This Row],[EC]])</f>
        <v>14.18</v>
      </c>
      <c r="S3264" t="str">
        <f>IF(sensor_data[[#This Row],[Filled Energy Consumption]]&gt;AVERAGE(sensor_data[Filled Energy Consumption]), "High", "Low")</f>
        <v>Low</v>
      </c>
      <c r="T3264" t="s">
        <v>453</v>
      </c>
      <c r="U3264" t="b">
        <v>0</v>
      </c>
      <c r="V3264">
        <v>11</v>
      </c>
      <c r="W3264">
        <v>0</v>
      </c>
      <c r="X3264" t="s">
        <v>14</v>
      </c>
    </row>
    <row r="3265" spans="1:24" x14ac:dyDescent="0.3">
      <c r="A3265" s="1">
        <v>45643.899004629631</v>
      </c>
      <c r="B3265" s="1" t="str">
        <f>TEXT(sensor_data[[#This Row],[Timestamp]], "MMMM")</f>
        <v>December</v>
      </c>
      <c r="C32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65" s="2">
        <f>MONTH(sensor_data[[#This Row],[Timestamp]])</f>
        <v>12</v>
      </c>
      <c r="E3265" s="2">
        <f>DAY(sensor_data[[#This Row],[Timestamp]])</f>
        <v>17</v>
      </c>
      <c r="F3265" t="s">
        <v>652</v>
      </c>
      <c r="H3265">
        <v>44.6</v>
      </c>
      <c r="I3265">
        <v>28.8</v>
      </c>
      <c r="J3265" t="b">
        <v>1</v>
      </c>
      <c r="K3265">
        <v>5</v>
      </c>
      <c r="L3265" t="str">
        <f>IF(sensor_data[[#This Row],[HVAC Setting]]&lt;=2, "Low", IF(sensor_data[[#This Row],[HVAC Setting]]=3, "Normal", "High"))</f>
        <v>High</v>
      </c>
      <c r="M3265">
        <v>28.56</v>
      </c>
      <c r="N3265">
        <v>28.56</v>
      </c>
      <c r="O3265">
        <f>(sensor_data[[#This Row],[Energy Consumption]]-AVERAGE(sensor_data[Energy Consumption]))/_xlfn.STDEV.P(sensor_data[Energy Consumption])</f>
        <v>8.3241766711771317E-2</v>
      </c>
      <c r="P3265" t="str">
        <f>IF(ABS(sensor_data[[#This Row],[z_zcore]])&gt;3, "Outlier", "Normal")</f>
        <v>Normal</v>
      </c>
      <c r="Q3265">
        <f>AVERAGEIF(sensor_data[Unit ID], sensor_data[[#This Row],[Unit ID]], sensor_data[EC])</f>
        <v>19.791578947368421</v>
      </c>
      <c r="R3265">
        <f>IF(ISBLANK(sensor_data[[#This Row],[EC]]), sensor_data[[#This Row],[average]], sensor_data[[#This Row],[EC]])</f>
        <v>28.56</v>
      </c>
      <c r="S3265" t="str">
        <f>IF(sensor_data[[#This Row],[Filled Energy Consumption]]&gt;AVERAGE(sensor_data[Filled Energy Consumption]), "High", "Low")</f>
        <v>High</v>
      </c>
      <c r="T3265" t="s">
        <v>545</v>
      </c>
      <c r="U3265" t="b">
        <v>1</v>
      </c>
      <c r="V3265">
        <v>14</v>
      </c>
      <c r="W3265">
        <v>1</v>
      </c>
      <c r="X3265" t="s">
        <v>17</v>
      </c>
    </row>
    <row r="3266" spans="1:24" x14ac:dyDescent="0.3">
      <c r="A3266" s="1">
        <v>45318.170081018521</v>
      </c>
      <c r="B3266" s="1" t="str">
        <f>TEXT(sensor_data[[#This Row],[Timestamp]], "MMMM")</f>
        <v>January</v>
      </c>
      <c r="C32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66" s="2">
        <f>MONTH(sensor_data[[#This Row],[Timestamp]])</f>
        <v>1</v>
      </c>
      <c r="E3266" s="2">
        <f>DAY(sensor_data[[#This Row],[Timestamp]])</f>
        <v>27</v>
      </c>
      <c r="F3266" t="s">
        <v>652</v>
      </c>
      <c r="H3266">
        <v>35.799999999999997</v>
      </c>
      <c r="I3266">
        <v>28.8</v>
      </c>
      <c r="J3266" t="b">
        <v>1</v>
      </c>
      <c r="K3266">
        <v>2.5</v>
      </c>
      <c r="L3266" t="str">
        <f>IF(sensor_data[[#This Row],[HVAC Setting]]&lt;=2, "Low", IF(sensor_data[[#This Row],[HVAC Setting]]=3, "Normal", "High"))</f>
        <v>High</v>
      </c>
      <c r="M3266">
        <v>18.23</v>
      </c>
      <c r="N3266">
        <v>18.23</v>
      </c>
      <c r="O3266">
        <f>(sensor_data[[#This Row],[Energy Consumption]]-AVERAGE(sensor_data[Energy Consumption]))/_xlfn.STDEV.P(sensor_data[Energy Consumption])</f>
        <v>-3.6878758367344437E-2</v>
      </c>
      <c r="P3266" t="str">
        <f>IF(ABS(sensor_data[[#This Row],[z_zcore]])&gt;3, "Outlier", "Normal")</f>
        <v>Normal</v>
      </c>
      <c r="Q3266">
        <f>AVERAGEIF(sensor_data[Unit ID], sensor_data[[#This Row],[Unit ID]], sensor_data[EC])</f>
        <v>19.791578947368421</v>
      </c>
      <c r="R3266">
        <f>IF(ISBLANK(sensor_data[[#This Row],[EC]]), sensor_data[[#This Row],[average]], sensor_data[[#This Row],[EC]])</f>
        <v>18.23</v>
      </c>
      <c r="S3266" t="str">
        <f>IF(sensor_data[[#This Row],[Filled Energy Consumption]]&gt;AVERAGE(sensor_data[Filled Energy Consumption]), "High", "Low")</f>
        <v>High</v>
      </c>
      <c r="T3266" t="s">
        <v>36</v>
      </c>
      <c r="U3266" t="b">
        <v>1</v>
      </c>
      <c r="V3266">
        <v>19</v>
      </c>
      <c r="W3266">
        <v>1</v>
      </c>
      <c r="X3266" t="s">
        <v>17</v>
      </c>
    </row>
    <row r="3267" spans="1:24" x14ac:dyDescent="0.3">
      <c r="A3267" s="1">
        <v>45524.845497685186</v>
      </c>
      <c r="B3267" s="1" t="str">
        <f>TEXT(sensor_data[[#This Row],[Timestamp]], "MMMM")</f>
        <v>August</v>
      </c>
      <c r="C32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67" s="2">
        <f>MONTH(sensor_data[[#This Row],[Timestamp]])</f>
        <v>8</v>
      </c>
      <c r="E3267" s="2">
        <f>DAY(sensor_data[[#This Row],[Timestamp]])</f>
        <v>20</v>
      </c>
      <c r="F3267" t="s">
        <v>652</v>
      </c>
      <c r="H3267">
        <v>96.7</v>
      </c>
      <c r="I3267">
        <v>50.9</v>
      </c>
      <c r="J3267" t="b">
        <v>1</v>
      </c>
      <c r="K3267">
        <v>4</v>
      </c>
      <c r="L3267" t="str">
        <f>IF(sensor_data[[#This Row],[HVAC Setting]]&lt;=2, "Low", IF(sensor_data[[#This Row],[HVAC Setting]]=3, "Normal", "High"))</f>
        <v>High</v>
      </c>
      <c r="M3267">
        <v>26.64</v>
      </c>
      <c r="N3267">
        <v>26.64</v>
      </c>
      <c r="O3267">
        <f>(sensor_data[[#This Row],[Energy Consumption]]-AVERAGE(sensor_data[Energy Consumption]))/_xlfn.STDEV.P(sensor_data[Energy Consumption])</f>
        <v>6.0915396125914387E-2</v>
      </c>
      <c r="P3267" t="str">
        <f>IF(ABS(sensor_data[[#This Row],[z_zcore]])&gt;3, "Outlier", "Normal")</f>
        <v>Normal</v>
      </c>
      <c r="Q3267">
        <f>AVERAGEIF(sensor_data[Unit ID], sensor_data[[#This Row],[Unit ID]], sensor_data[EC])</f>
        <v>19.791578947368421</v>
      </c>
      <c r="R3267">
        <f>IF(ISBLANK(sensor_data[[#This Row],[EC]]), sensor_data[[#This Row],[average]], sensor_data[[#This Row],[EC]])</f>
        <v>26.64</v>
      </c>
      <c r="S3267" t="str">
        <f>IF(sensor_data[[#This Row],[Filled Energy Consumption]]&gt;AVERAGE(sensor_data[Filled Energy Consumption]), "High", "Low")</f>
        <v>High</v>
      </c>
      <c r="T3267" t="s">
        <v>49</v>
      </c>
      <c r="U3267" t="b">
        <v>1</v>
      </c>
      <c r="V3267">
        <v>23</v>
      </c>
      <c r="W3267">
        <v>0</v>
      </c>
      <c r="X3267" t="s">
        <v>19</v>
      </c>
    </row>
    <row r="3268" spans="1:24" x14ac:dyDescent="0.3">
      <c r="A3268" s="1">
        <v>45439.429189814815</v>
      </c>
      <c r="B3268" s="1" t="str">
        <f>TEXT(sensor_data[[#This Row],[Timestamp]], "MMMM")</f>
        <v>May</v>
      </c>
      <c r="C32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68" s="2">
        <f>MONTH(sensor_data[[#This Row],[Timestamp]])</f>
        <v>5</v>
      </c>
      <c r="E3268" s="2">
        <f>DAY(sensor_data[[#This Row],[Timestamp]])</f>
        <v>27</v>
      </c>
      <c r="F3268" t="s">
        <v>652</v>
      </c>
      <c r="H3268">
        <v>74.400000000000006</v>
      </c>
      <c r="I3268">
        <v>37.4</v>
      </c>
      <c r="J3268" t="b">
        <v>1</v>
      </c>
      <c r="K3268">
        <v>3</v>
      </c>
      <c r="L3268" t="str">
        <f>IF(sensor_data[[#This Row],[HVAC Setting]]&lt;=2, "Low", IF(sensor_data[[#This Row],[HVAC Setting]]=3, "Normal", "High"))</f>
        <v>Normal</v>
      </c>
      <c r="M3268">
        <v>17.84</v>
      </c>
      <c r="N3268">
        <v>17.84</v>
      </c>
      <c r="O3268">
        <f>(sensor_data[[#This Row],[Energy Consumption]]-AVERAGE(sensor_data[Energy Consumption]))/_xlfn.STDEV.P(sensor_data[Energy Consumption])</f>
        <v>-4.1413802392596635E-2</v>
      </c>
      <c r="P3268" t="str">
        <f>IF(ABS(sensor_data[[#This Row],[z_zcore]])&gt;3, "Outlier", "Normal")</f>
        <v>Normal</v>
      </c>
      <c r="Q3268">
        <f>AVERAGEIF(sensor_data[Unit ID], sensor_data[[#This Row],[Unit ID]], sensor_data[EC])</f>
        <v>19.791578947368421</v>
      </c>
      <c r="R3268">
        <f>IF(ISBLANK(sensor_data[[#This Row],[EC]]), sensor_data[[#This Row],[average]], sensor_data[[#This Row],[EC]])</f>
        <v>17.84</v>
      </c>
      <c r="S3268" t="str">
        <f>IF(sensor_data[[#This Row],[Filled Energy Consumption]]&gt;AVERAGE(sensor_data[Filled Energy Consumption]), "High", "Low")</f>
        <v>Low</v>
      </c>
      <c r="T3268" t="s">
        <v>322</v>
      </c>
      <c r="U3268" t="b">
        <v>1</v>
      </c>
      <c r="V3268">
        <v>17</v>
      </c>
      <c r="W3268">
        <v>0</v>
      </c>
      <c r="X3268" t="s">
        <v>14</v>
      </c>
    </row>
    <row r="3269" spans="1:24" x14ac:dyDescent="0.3">
      <c r="A3269" s="1">
        <v>45578.587650462963</v>
      </c>
      <c r="B3269" s="1" t="str">
        <f>TEXT(sensor_data[[#This Row],[Timestamp]], "MMMM")</f>
        <v>October</v>
      </c>
      <c r="C32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69" s="2">
        <f>MONTH(sensor_data[[#This Row],[Timestamp]])</f>
        <v>10</v>
      </c>
      <c r="E3269" s="2">
        <f>DAY(sensor_data[[#This Row],[Timestamp]])</f>
        <v>13</v>
      </c>
      <c r="F3269" t="s">
        <v>652</v>
      </c>
      <c r="H3269">
        <v>66.3</v>
      </c>
      <c r="I3269">
        <v>32.4</v>
      </c>
      <c r="J3269" t="b">
        <v>1</v>
      </c>
      <c r="K3269">
        <v>3.5</v>
      </c>
      <c r="L3269" t="str">
        <f>IF(sensor_data[[#This Row],[HVAC Setting]]&lt;=2, "Low", IF(sensor_data[[#This Row],[HVAC Setting]]=3, "Normal", "High"))</f>
        <v>High</v>
      </c>
      <c r="M3269">
        <v>20.75</v>
      </c>
      <c r="N3269">
        <v>20.75</v>
      </c>
      <c r="O3269">
        <f>(sensor_data[[#This Row],[Energy Consumption]]-AVERAGE(sensor_data[Energy Consumption]))/_xlfn.STDEV.P(sensor_data[Energy Consumption])</f>
        <v>-7.5753969734071985E-3</v>
      </c>
      <c r="P3269" t="str">
        <f>IF(ABS(sensor_data[[#This Row],[z_zcore]])&gt;3, "Outlier", "Normal")</f>
        <v>Normal</v>
      </c>
      <c r="Q3269">
        <f>AVERAGEIF(sensor_data[Unit ID], sensor_data[[#This Row],[Unit ID]], sensor_data[EC])</f>
        <v>19.791578947368421</v>
      </c>
      <c r="R3269">
        <f>IF(ISBLANK(sensor_data[[#This Row],[EC]]), sensor_data[[#This Row],[average]], sensor_data[[#This Row],[EC]])</f>
        <v>20.75</v>
      </c>
      <c r="S3269" t="str">
        <f>IF(sensor_data[[#This Row],[Filled Energy Consumption]]&gt;AVERAGE(sensor_data[Filled Energy Consumption]), "High", "Low")</f>
        <v>High</v>
      </c>
      <c r="T3269" t="s">
        <v>163</v>
      </c>
      <c r="U3269" t="b">
        <v>1</v>
      </c>
      <c r="V3269">
        <v>11</v>
      </c>
      <c r="W3269">
        <v>1</v>
      </c>
      <c r="X3269" t="s">
        <v>19</v>
      </c>
    </row>
    <row r="3270" spans="1:24" x14ac:dyDescent="0.3">
      <c r="A3270" s="1">
        <v>45459.623668981483</v>
      </c>
      <c r="B3270" s="1" t="str">
        <f>TEXT(sensor_data[[#This Row],[Timestamp]], "MMMM")</f>
        <v>June</v>
      </c>
      <c r="C32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70" s="2">
        <f>MONTH(sensor_data[[#This Row],[Timestamp]])</f>
        <v>6</v>
      </c>
      <c r="E3270" s="2">
        <f>DAY(sensor_data[[#This Row],[Timestamp]])</f>
        <v>16</v>
      </c>
      <c r="F3270" t="s">
        <v>652</v>
      </c>
      <c r="H3270">
        <v>94.7</v>
      </c>
      <c r="I3270">
        <v>69</v>
      </c>
      <c r="J3270" t="b">
        <v>0</v>
      </c>
      <c r="K3270">
        <v>2.5</v>
      </c>
      <c r="L3270" t="str">
        <f>IF(sensor_data[[#This Row],[HVAC Setting]]&lt;=2, "Low", IF(sensor_data[[#This Row],[HVAC Setting]]=3, "Normal", "High"))</f>
        <v>High</v>
      </c>
      <c r="O3270">
        <f>(sensor_data[[#This Row],[Energy Consumption]]-AVERAGE(sensor_data[Energy Consumption]))/_xlfn.STDEV.P(sensor_data[Energy Consumption])</f>
        <v>-0.24886299575285079</v>
      </c>
      <c r="P3270" t="str">
        <f>IF(ABS(sensor_data[[#This Row],[z_zcore]])&gt;3, "Outlier", "Normal")</f>
        <v>Normal</v>
      </c>
      <c r="Q3270">
        <f>AVERAGEIF(sensor_data[Unit ID], sensor_data[[#This Row],[Unit ID]], sensor_data[EC])</f>
        <v>19.791578947368421</v>
      </c>
      <c r="R3270">
        <f>IF(ISBLANK(sensor_data[[#This Row],[EC]]), sensor_data[[#This Row],[average]], sensor_data[[#This Row],[EC]])</f>
        <v>19.791578947368421</v>
      </c>
      <c r="S3270" t="str">
        <f>IF(sensor_data[[#This Row],[Filled Energy Consumption]]&gt;AVERAGE(sensor_data[Filled Energy Consumption]), "High", "Low")</f>
        <v>High</v>
      </c>
      <c r="T3270" t="s">
        <v>581</v>
      </c>
      <c r="U3270" t="b">
        <v>0</v>
      </c>
      <c r="V3270">
        <v>2</v>
      </c>
      <c r="W3270">
        <v>0</v>
      </c>
      <c r="X3270" t="s">
        <v>19</v>
      </c>
    </row>
    <row r="3271" spans="1:24" x14ac:dyDescent="0.3">
      <c r="A3271" s="1">
        <v>45515.176655092589</v>
      </c>
      <c r="B3271" s="1" t="str">
        <f>TEXT(sensor_data[[#This Row],[Timestamp]], "MMMM")</f>
        <v>August</v>
      </c>
      <c r="C32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71" s="2">
        <f>MONTH(sensor_data[[#This Row],[Timestamp]])</f>
        <v>8</v>
      </c>
      <c r="E3271" s="2">
        <f>DAY(sensor_data[[#This Row],[Timestamp]])</f>
        <v>11</v>
      </c>
      <c r="F3271" t="s">
        <v>652</v>
      </c>
      <c r="H3271">
        <v>98</v>
      </c>
      <c r="I3271">
        <v>51.2</v>
      </c>
      <c r="J3271" t="b">
        <v>1</v>
      </c>
      <c r="K3271">
        <v>3.5</v>
      </c>
      <c r="L3271" t="str">
        <f>IF(sensor_data[[#This Row],[HVAC Setting]]&lt;=2, "Low", IF(sensor_data[[#This Row],[HVAC Setting]]=3, "Normal", "High"))</f>
        <v>High</v>
      </c>
      <c r="M3271">
        <v>23.14</v>
      </c>
      <c r="N3271">
        <v>23.14</v>
      </c>
      <c r="O3271">
        <f>(sensor_data[[#This Row],[Energy Consumption]]-AVERAGE(sensor_data[Energy Consumption]))/_xlfn.STDEV.P(sensor_data[Energy Consumption])</f>
        <v>2.0216283078779321E-2</v>
      </c>
      <c r="P3271" t="str">
        <f>IF(ABS(sensor_data[[#This Row],[z_zcore]])&gt;3, "Outlier", "Normal")</f>
        <v>Normal</v>
      </c>
      <c r="Q3271">
        <f>AVERAGEIF(sensor_data[Unit ID], sensor_data[[#This Row],[Unit ID]], sensor_data[EC])</f>
        <v>19.791578947368421</v>
      </c>
      <c r="R3271">
        <f>IF(ISBLANK(sensor_data[[#This Row],[EC]]), sensor_data[[#This Row],[average]], sensor_data[[#This Row],[EC]])</f>
        <v>23.14</v>
      </c>
      <c r="S3271" t="str">
        <f>IF(sensor_data[[#This Row],[Filled Energy Consumption]]&gt;AVERAGE(sensor_data[Filled Energy Consumption]), "High", "Low")</f>
        <v>High</v>
      </c>
      <c r="T3271" t="s">
        <v>220</v>
      </c>
      <c r="U3271" t="b">
        <v>1</v>
      </c>
      <c r="V3271">
        <v>15</v>
      </c>
      <c r="W3271">
        <v>1</v>
      </c>
      <c r="X3271" t="s">
        <v>17</v>
      </c>
    </row>
    <row r="3272" spans="1:24" x14ac:dyDescent="0.3">
      <c r="A3272" s="1">
        <v>45500.11917824074</v>
      </c>
      <c r="B3272" s="1" t="str">
        <f>TEXT(sensor_data[[#This Row],[Timestamp]], "MMMM")</f>
        <v>July</v>
      </c>
      <c r="C32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72" s="2">
        <f>MONTH(sensor_data[[#This Row],[Timestamp]])</f>
        <v>7</v>
      </c>
      <c r="E3272" s="2">
        <f>DAY(sensor_data[[#This Row],[Timestamp]])</f>
        <v>27</v>
      </c>
      <c r="F3272" t="s">
        <v>652</v>
      </c>
      <c r="H3272">
        <v>93.7</v>
      </c>
      <c r="I3272">
        <v>47.8</v>
      </c>
      <c r="J3272" t="b">
        <v>1</v>
      </c>
      <c r="K3272">
        <v>4.5</v>
      </c>
      <c r="L3272" t="str">
        <f>IF(sensor_data[[#This Row],[HVAC Setting]]&lt;=2, "Low", IF(sensor_data[[#This Row],[HVAC Setting]]=3, "Normal", "High"))</f>
        <v>High</v>
      </c>
      <c r="M3272">
        <v>29.81</v>
      </c>
      <c r="N3272">
        <v>29.81</v>
      </c>
      <c r="O3272">
        <f>(sensor_data[[#This Row],[Energy Consumption]]-AVERAGE(sensor_data[Energy Consumption]))/_xlfn.STDEV.P(sensor_data[Energy Consumption])</f>
        <v>9.7777164228605259E-2</v>
      </c>
      <c r="P3272" t="str">
        <f>IF(ABS(sensor_data[[#This Row],[z_zcore]])&gt;3, "Outlier", "Normal")</f>
        <v>Normal</v>
      </c>
      <c r="Q3272">
        <f>AVERAGEIF(sensor_data[Unit ID], sensor_data[[#This Row],[Unit ID]], sensor_data[EC])</f>
        <v>19.791578947368421</v>
      </c>
      <c r="R3272">
        <f>IF(ISBLANK(sensor_data[[#This Row],[EC]]), sensor_data[[#This Row],[average]], sensor_data[[#This Row],[EC]])</f>
        <v>29.81</v>
      </c>
      <c r="S3272" t="str">
        <f>IF(sensor_data[[#This Row],[Filled Energy Consumption]]&gt;AVERAGE(sensor_data[Filled Energy Consumption]), "High", "Low")</f>
        <v>High</v>
      </c>
      <c r="T3272" t="s">
        <v>75</v>
      </c>
      <c r="U3272" t="b">
        <v>1</v>
      </c>
      <c r="V3272">
        <v>4</v>
      </c>
      <c r="W3272">
        <v>1</v>
      </c>
      <c r="X3272" t="s">
        <v>14</v>
      </c>
    </row>
    <row r="3273" spans="1:24" x14ac:dyDescent="0.3">
      <c r="A3273" s="1">
        <v>45508.348923611113</v>
      </c>
      <c r="B3273" s="1" t="str">
        <f>TEXT(sensor_data[[#This Row],[Timestamp]], "MMMM")</f>
        <v>August</v>
      </c>
      <c r="C32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73" s="2">
        <f>MONTH(sensor_data[[#This Row],[Timestamp]])</f>
        <v>8</v>
      </c>
      <c r="E3273" s="2">
        <f>DAY(sensor_data[[#This Row],[Timestamp]])</f>
        <v>4</v>
      </c>
      <c r="F3273" t="s">
        <v>652</v>
      </c>
      <c r="H3273">
        <v>90.8</v>
      </c>
      <c r="I3273">
        <v>48.9</v>
      </c>
      <c r="J3273" t="b">
        <v>1</v>
      </c>
      <c r="K3273">
        <v>3.5</v>
      </c>
      <c r="L3273" t="str">
        <f>IF(sensor_data[[#This Row],[HVAC Setting]]&lt;=2, "Low", IF(sensor_data[[#This Row],[HVAC Setting]]=3, "Normal", "High"))</f>
        <v>High</v>
      </c>
      <c r="M3273">
        <v>23.13</v>
      </c>
      <c r="N3273">
        <v>23.13</v>
      </c>
      <c r="O3273">
        <f>(sensor_data[[#This Row],[Energy Consumption]]-AVERAGE(sensor_data[Energy Consumption]))/_xlfn.STDEV.P(sensor_data[Energy Consumption])</f>
        <v>2.0099999898644631E-2</v>
      </c>
      <c r="P3273" t="str">
        <f>IF(ABS(sensor_data[[#This Row],[z_zcore]])&gt;3, "Outlier", "Normal")</f>
        <v>Normal</v>
      </c>
      <c r="Q3273">
        <f>AVERAGEIF(sensor_data[Unit ID], sensor_data[[#This Row],[Unit ID]], sensor_data[EC])</f>
        <v>19.791578947368421</v>
      </c>
      <c r="R3273">
        <f>IF(ISBLANK(sensor_data[[#This Row],[EC]]), sensor_data[[#This Row],[average]], sensor_data[[#This Row],[EC]])</f>
        <v>23.13</v>
      </c>
      <c r="S3273" t="str">
        <f>IF(sensor_data[[#This Row],[Filled Energy Consumption]]&gt;AVERAGE(sensor_data[Filled Energy Consumption]), "High", "Low")</f>
        <v>High</v>
      </c>
      <c r="T3273" t="s">
        <v>204</v>
      </c>
      <c r="U3273" t="b">
        <v>1</v>
      </c>
      <c r="V3273">
        <v>3</v>
      </c>
      <c r="W3273">
        <v>0</v>
      </c>
      <c r="X3273" t="s">
        <v>14</v>
      </c>
    </row>
    <row r="3274" spans="1:24" x14ac:dyDescent="0.3">
      <c r="A3274" s="1">
        <v>45579.924178240741</v>
      </c>
      <c r="B3274" s="1" t="str">
        <f>TEXT(sensor_data[[#This Row],[Timestamp]], "MMMM")</f>
        <v>October</v>
      </c>
      <c r="C32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74" s="2">
        <f>MONTH(sensor_data[[#This Row],[Timestamp]])</f>
        <v>10</v>
      </c>
      <c r="E3274" s="2">
        <f>DAY(sensor_data[[#This Row],[Timestamp]])</f>
        <v>14</v>
      </c>
      <c r="F3274" t="s">
        <v>652</v>
      </c>
      <c r="H3274">
        <v>67.5</v>
      </c>
      <c r="I3274">
        <v>41</v>
      </c>
      <c r="J3274" t="b">
        <v>1</v>
      </c>
      <c r="K3274">
        <v>2</v>
      </c>
      <c r="L3274" t="str">
        <f>IF(sensor_data[[#This Row],[HVAC Setting]]&lt;=2, "Low", IF(sensor_data[[#This Row],[HVAC Setting]]=3, "Normal", "High"))</f>
        <v>Low</v>
      </c>
      <c r="M3274">
        <v>12.43</v>
      </c>
      <c r="N3274">
        <v>12.43</v>
      </c>
      <c r="O3274">
        <f>(sensor_data[[#This Row],[Energy Consumption]]-AVERAGE(sensor_data[Energy Consumption]))/_xlfn.STDEV.P(sensor_data[Energy Consumption])</f>
        <v>-0.10432300284545398</v>
      </c>
      <c r="P3274" t="str">
        <f>IF(ABS(sensor_data[[#This Row],[z_zcore]])&gt;3, "Outlier", "Normal")</f>
        <v>Normal</v>
      </c>
      <c r="Q3274">
        <f>AVERAGEIF(sensor_data[Unit ID], sensor_data[[#This Row],[Unit ID]], sensor_data[EC])</f>
        <v>19.791578947368421</v>
      </c>
      <c r="R3274">
        <f>IF(ISBLANK(sensor_data[[#This Row],[EC]]), sensor_data[[#This Row],[average]], sensor_data[[#This Row],[EC]])</f>
        <v>12.43</v>
      </c>
      <c r="S3274" t="str">
        <f>IF(sensor_data[[#This Row],[Filled Energy Consumption]]&gt;AVERAGE(sensor_data[Filled Energy Consumption]), "High", "Low")</f>
        <v>Low</v>
      </c>
      <c r="T3274" t="s">
        <v>83</v>
      </c>
      <c r="U3274" t="b">
        <v>1</v>
      </c>
      <c r="V3274">
        <v>20</v>
      </c>
      <c r="W3274">
        <v>1</v>
      </c>
      <c r="X3274" t="s">
        <v>14</v>
      </c>
    </row>
    <row r="3275" spans="1:24" x14ac:dyDescent="0.3">
      <c r="A3275" s="1">
        <v>45300.160439814812</v>
      </c>
      <c r="B3275" s="1" t="str">
        <f>TEXT(sensor_data[[#This Row],[Timestamp]], "MMMM")</f>
        <v>January</v>
      </c>
      <c r="C32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75" s="2">
        <f>MONTH(sensor_data[[#This Row],[Timestamp]])</f>
        <v>1</v>
      </c>
      <c r="E3275" s="2">
        <f>DAY(sensor_data[[#This Row],[Timestamp]])</f>
        <v>9</v>
      </c>
      <c r="F3275" t="s">
        <v>652</v>
      </c>
      <c r="H3275">
        <v>43.5</v>
      </c>
      <c r="I3275">
        <v>25</v>
      </c>
      <c r="J3275" t="b">
        <v>0</v>
      </c>
      <c r="K3275">
        <v>2</v>
      </c>
      <c r="L3275" t="str">
        <f>IF(sensor_data[[#This Row],[HVAC Setting]]&lt;=2, "Low", IF(sensor_data[[#This Row],[HVAC Setting]]=3, "Normal", "High"))</f>
        <v>Low</v>
      </c>
      <c r="M3275">
        <v>12</v>
      </c>
      <c r="N3275">
        <v>12</v>
      </c>
      <c r="O3275">
        <f>(sensor_data[[#This Row],[Energy Consumption]]-AVERAGE(sensor_data[Energy Consumption]))/_xlfn.STDEV.P(sensor_data[Energy Consumption])</f>
        <v>-0.10932317959124485</v>
      </c>
      <c r="P3275" t="str">
        <f>IF(ABS(sensor_data[[#This Row],[z_zcore]])&gt;3, "Outlier", "Normal")</f>
        <v>Normal</v>
      </c>
      <c r="Q3275">
        <f>AVERAGEIF(sensor_data[Unit ID], sensor_data[[#This Row],[Unit ID]], sensor_data[EC])</f>
        <v>19.791578947368421</v>
      </c>
      <c r="R3275">
        <f>IF(ISBLANK(sensor_data[[#This Row],[EC]]), sensor_data[[#This Row],[average]], sensor_data[[#This Row],[EC]])</f>
        <v>12</v>
      </c>
      <c r="S3275" t="str">
        <f>IF(sensor_data[[#This Row],[Filled Energy Consumption]]&gt;AVERAGE(sensor_data[Filled Energy Consumption]), "High", "Low")</f>
        <v>Low</v>
      </c>
      <c r="T3275" t="s">
        <v>97</v>
      </c>
      <c r="U3275" t="b">
        <v>0</v>
      </c>
      <c r="V3275">
        <v>23</v>
      </c>
      <c r="W3275">
        <v>0</v>
      </c>
      <c r="X3275" t="s">
        <v>17</v>
      </c>
    </row>
    <row r="3276" spans="1:24" x14ac:dyDescent="0.3">
      <c r="A3276" s="1">
        <v>45594.876921296294</v>
      </c>
      <c r="B3276" s="1" t="str">
        <f>TEXT(sensor_data[[#This Row],[Timestamp]], "MMMM")</f>
        <v>October</v>
      </c>
      <c r="C32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76" s="2">
        <f>MONTH(sensor_data[[#This Row],[Timestamp]])</f>
        <v>10</v>
      </c>
      <c r="E3276" s="2">
        <f>DAY(sensor_data[[#This Row],[Timestamp]])</f>
        <v>29</v>
      </c>
      <c r="F3276" t="s">
        <v>652</v>
      </c>
      <c r="H3276">
        <v>68.400000000000006</v>
      </c>
      <c r="I3276">
        <v>52</v>
      </c>
      <c r="J3276" t="b">
        <v>1</v>
      </c>
      <c r="K3276">
        <v>4</v>
      </c>
      <c r="L3276" t="str">
        <f>IF(sensor_data[[#This Row],[HVAC Setting]]&lt;=2, "Low", IF(sensor_data[[#This Row],[HVAC Setting]]=3, "Normal", "High"))</f>
        <v>High</v>
      </c>
      <c r="M3276">
        <v>22.6</v>
      </c>
      <c r="N3276">
        <v>22.6</v>
      </c>
      <c r="O3276">
        <f>(sensor_data[[#This Row],[Energy Consumption]]-AVERAGE(sensor_data[Energy Consumption]))/_xlfn.STDEV.P(sensor_data[Energy Consumption])</f>
        <v>1.3936991351507066E-2</v>
      </c>
      <c r="P3276" t="str">
        <f>IF(ABS(sensor_data[[#This Row],[z_zcore]])&gt;3, "Outlier", "Normal")</f>
        <v>Normal</v>
      </c>
      <c r="Q3276">
        <f>AVERAGEIF(sensor_data[Unit ID], sensor_data[[#This Row],[Unit ID]], sensor_data[EC])</f>
        <v>19.791578947368421</v>
      </c>
      <c r="R3276">
        <f>IF(ISBLANK(sensor_data[[#This Row],[EC]]), sensor_data[[#This Row],[average]], sensor_data[[#This Row],[EC]])</f>
        <v>22.6</v>
      </c>
      <c r="S3276" t="str">
        <f>IF(sensor_data[[#This Row],[Filled Energy Consumption]]&gt;AVERAGE(sensor_data[Filled Energy Consumption]), "High", "Low")</f>
        <v>High</v>
      </c>
      <c r="T3276" t="s">
        <v>354</v>
      </c>
      <c r="U3276" t="b">
        <v>1</v>
      </c>
      <c r="V3276">
        <v>7</v>
      </c>
      <c r="W3276">
        <v>1</v>
      </c>
      <c r="X3276" t="s">
        <v>17</v>
      </c>
    </row>
    <row r="3277" spans="1:24" x14ac:dyDescent="0.3">
      <c r="A3277" s="1">
        <v>45558.920127314814</v>
      </c>
      <c r="B3277" s="1" t="str">
        <f>TEXT(sensor_data[[#This Row],[Timestamp]], "MMMM")</f>
        <v>September</v>
      </c>
      <c r="C32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77" s="2">
        <f>MONTH(sensor_data[[#This Row],[Timestamp]])</f>
        <v>9</v>
      </c>
      <c r="E3277" s="2">
        <f>DAY(sensor_data[[#This Row],[Timestamp]])</f>
        <v>23</v>
      </c>
      <c r="F3277" t="s">
        <v>652</v>
      </c>
      <c r="H3277">
        <v>70</v>
      </c>
      <c r="I3277">
        <v>30.7</v>
      </c>
      <c r="J3277" t="b">
        <v>1</v>
      </c>
      <c r="K3277">
        <v>3</v>
      </c>
      <c r="L3277" t="str">
        <f>IF(sensor_data[[#This Row],[HVAC Setting]]&lt;=2, "Low", IF(sensor_data[[#This Row],[HVAC Setting]]=3, "Normal", "High"))</f>
        <v>Normal</v>
      </c>
      <c r="M3277">
        <v>16.96</v>
      </c>
      <c r="N3277">
        <v>16.96</v>
      </c>
      <c r="O3277">
        <f>(sensor_data[[#This Row],[Energy Consumption]]-AVERAGE(sensor_data[Energy Consumption]))/_xlfn.STDEV.P(sensor_data[Energy Consumption])</f>
        <v>-5.1646722244447725E-2</v>
      </c>
      <c r="P3277" t="str">
        <f>IF(ABS(sensor_data[[#This Row],[z_zcore]])&gt;3, "Outlier", "Normal")</f>
        <v>Normal</v>
      </c>
      <c r="Q3277">
        <f>AVERAGEIF(sensor_data[Unit ID], sensor_data[[#This Row],[Unit ID]], sensor_data[EC])</f>
        <v>19.791578947368421</v>
      </c>
      <c r="R3277">
        <f>IF(ISBLANK(sensor_data[[#This Row],[EC]]), sensor_data[[#This Row],[average]], sensor_data[[#This Row],[EC]])</f>
        <v>16.96</v>
      </c>
      <c r="S3277" t="str">
        <f>IF(sensor_data[[#This Row],[Filled Energy Consumption]]&gt;AVERAGE(sensor_data[Filled Energy Consumption]), "High", "Low")</f>
        <v>Low</v>
      </c>
      <c r="T3277" t="s">
        <v>159</v>
      </c>
      <c r="U3277" t="b">
        <v>1</v>
      </c>
      <c r="V3277">
        <v>24</v>
      </c>
      <c r="W3277">
        <v>1</v>
      </c>
      <c r="X3277" t="s">
        <v>14</v>
      </c>
    </row>
    <row r="3278" spans="1:24" x14ac:dyDescent="0.3">
      <c r="A3278" s="1">
        <v>45358.552002314813</v>
      </c>
      <c r="B3278" s="1" t="str">
        <f>TEXT(sensor_data[[#This Row],[Timestamp]], "MMMM")</f>
        <v>March</v>
      </c>
      <c r="C32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78" s="2">
        <f>MONTH(sensor_data[[#This Row],[Timestamp]])</f>
        <v>3</v>
      </c>
      <c r="E3278" s="2">
        <f>DAY(sensor_data[[#This Row],[Timestamp]])</f>
        <v>7</v>
      </c>
      <c r="F3278" t="s">
        <v>652</v>
      </c>
      <c r="H3278">
        <v>61.9</v>
      </c>
      <c r="I3278">
        <v>41.2</v>
      </c>
      <c r="J3278" t="b">
        <v>0</v>
      </c>
      <c r="K3278">
        <v>3</v>
      </c>
      <c r="L3278" t="str">
        <f>IF(sensor_data[[#This Row],[HVAC Setting]]&lt;=2, "Low", IF(sensor_data[[#This Row],[HVAC Setting]]=3, "Normal", "High"))</f>
        <v>Normal</v>
      </c>
      <c r="M3278">
        <v>15</v>
      </c>
      <c r="N3278">
        <v>15</v>
      </c>
      <c r="O3278">
        <f>(sensor_data[[#This Row],[Energy Consumption]]-AVERAGE(sensor_data[Energy Consumption]))/_xlfn.STDEV.P(sensor_data[Energy Consumption])</f>
        <v>-7.4438225550843368E-2</v>
      </c>
      <c r="P3278" t="str">
        <f>IF(ABS(sensor_data[[#This Row],[z_zcore]])&gt;3, "Outlier", "Normal")</f>
        <v>Normal</v>
      </c>
      <c r="Q3278">
        <f>AVERAGEIF(sensor_data[Unit ID], sensor_data[[#This Row],[Unit ID]], sensor_data[EC])</f>
        <v>19.791578947368421</v>
      </c>
      <c r="R3278">
        <f>IF(ISBLANK(sensor_data[[#This Row],[EC]]), sensor_data[[#This Row],[average]], sensor_data[[#This Row],[EC]])</f>
        <v>15</v>
      </c>
      <c r="S3278" t="str">
        <f>IF(sensor_data[[#This Row],[Filled Energy Consumption]]&gt;AVERAGE(sensor_data[Filled Energy Consumption]), "High", "Low")</f>
        <v>Low</v>
      </c>
      <c r="T3278" t="s">
        <v>245</v>
      </c>
      <c r="U3278" t="b">
        <v>0</v>
      </c>
      <c r="V3278">
        <v>20</v>
      </c>
      <c r="W3278">
        <v>0</v>
      </c>
      <c r="X3278" t="s">
        <v>19</v>
      </c>
    </row>
    <row r="3279" spans="1:24" x14ac:dyDescent="0.3">
      <c r="A3279" s="1">
        <v>45501.256527777776</v>
      </c>
      <c r="B3279" s="1" t="str">
        <f>TEXT(sensor_data[[#This Row],[Timestamp]], "MMMM")</f>
        <v>July</v>
      </c>
      <c r="C32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79" s="2">
        <f>MONTH(sensor_data[[#This Row],[Timestamp]])</f>
        <v>7</v>
      </c>
      <c r="E3279" s="2">
        <f>DAY(sensor_data[[#This Row],[Timestamp]])</f>
        <v>28</v>
      </c>
      <c r="F3279" t="s">
        <v>652</v>
      </c>
      <c r="H3279">
        <v>91.8</v>
      </c>
      <c r="I3279">
        <v>46.9</v>
      </c>
      <c r="J3279" t="b">
        <v>1</v>
      </c>
      <c r="K3279">
        <v>3.5</v>
      </c>
      <c r="L3279" t="str">
        <f>IF(sensor_data[[#This Row],[HVAC Setting]]&lt;=2, "Low", IF(sensor_data[[#This Row],[HVAC Setting]]=3, "Normal", "High"))</f>
        <v>High</v>
      </c>
      <c r="M3279">
        <v>23.38</v>
      </c>
      <c r="N3279">
        <v>23.38</v>
      </c>
      <c r="O3279">
        <f>(sensor_data[[#This Row],[Energy Consumption]]-AVERAGE(sensor_data[Energy Consumption]))/_xlfn.STDEV.P(sensor_data[Energy Consumption])</f>
        <v>2.3007079402011424E-2</v>
      </c>
      <c r="P3279" t="str">
        <f>IF(ABS(sensor_data[[#This Row],[z_zcore]])&gt;3, "Outlier", "Normal")</f>
        <v>Normal</v>
      </c>
      <c r="Q3279">
        <f>AVERAGEIF(sensor_data[Unit ID], sensor_data[[#This Row],[Unit ID]], sensor_data[EC])</f>
        <v>19.791578947368421</v>
      </c>
      <c r="R3279">
        <f>IF(ISBLANK(sensor_data[[#This Row],[EC]]), sensor_data[[#This Row],[average]], sensor_data[[#This Row],[EC]])</f>
        <v>23.38</v>
      </c>
      <c r="S3279" t="str">
        <f>IF(sensor_data[[#This Row],[Filled Energy Consumption]]&gt;AVERAGE(sensor_data[Filled Energy Consumption]), "High", "Low")</f>
        <v>High</v>
      </c>
      <c r="T3279" t="s">
        <v>372</v>
      </c>
      <c r="U3279" t="b">
        <v>1</v>
      </c>
      <c r="V3279">
        <v>11</v>
      </c>
      <c r="W3279">
        <v>1</v>
      </c>
      <c r="X3279" t="s">
        <v>14</v>
      </c>
    </row>
    <row r="3280" spans="1:24" x14ac:dyDescent="0.3">
      <c r="A3280" s="1">
        <v>45366.333773148152</v>
      </c>
      <c r="B3280" s="1" t="str">
        <f>TEXT(sensor_data[[#This Row],[Timestamp]], "MMMM")</f>
        <v>March</v>
      </c>
      <c r="C32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80" s="2">
        <f>MONTH(sensor_data[[#This Row],[Timestamp]])</f>
        <v>3</v>
      </c>
      <c r="E3280" s="2">
        <f>DAY(sensor_data[[#This Row],[Timestamp]])</f>
        <v>15</v>
      </c>
      <c r="F3280" t="s">
        <v>652</v>
      </c>
      <c r="H3280">
        <v>62</v>
      </c>
      <c r="I3280">
        <v>39.200000000000003</v>
      </c>
      <c r="J3280" t="b">
        <v>0</v>
      </c>
      <c r="K3280">
        <v>1</v>
      </c>
      <c r="L3280" t="str">
        <f>IF(sensor_data[[#This Row],[HVAC Setting]]&lt;=2, "Low", IF(sensor_data[[#This Row],[HVAC Setting]]=3, "Normal", "High"))</f>
        <v>Low</v>
      </c>
      <c r="M3280">
        <v>6</v>
      </c>
      <c r="N3280">
        <v>6</v>
      </c>
      <c r="O3280">
        <f>(sensor_data[[#This Row],[Energy Consumption]]-AVERAGE(sensor_data[Energy Consumption]))/_xlfn.STDEV.P(sensor_data[Energy Consumption])</f>
        <v>-0.17909308767204782</v>
      </c>
      <c r="P3280" t="str">
        <f>IF(ABS(sensor_data[[#This Row],[z_zcore]])&gt;3, "Outlier", "Normal")</f>
        <v>Normal</v>
      </c>
      <c r="Q3280">
        <f>AVERAGEIF(sensor_data[Unit ID], sensor_data[[#This Row],[Unit ID]], sensor_data[EC])</f>
        <v>19.791578947368421</v>
      </c>
      <c r="R3280">
        <f>IF(ISBLANK(sensor_data[[#This Row],[EC]]), sensor_data[[#This Row],[average]], sensor_data[[#This Row],[EC]])</f>
        <v>6</v>
      </c>
      <c r="S3280" t="str">
        <f>IF(sensor_data[[#This Row],[Filled Energy Consumption]]&gt;AVERAGE(sensor_data[Filled Energy Consumption]), "High", "Low")</f>
        <v>Low</v>
      </c>
      <c r="T3280" t="s">
        <v>280</v>
      </c>
      <c r="U3280" t="b">
        <v>0</v>
      </c>
      <c r="V3280">
        <v>15</v>
      </c>
      <c r="W3280">
        <v>0</v>
      </c>
      <c r="X3280" t="s">
        <v>14</v>
      </c>
    </row>
    <row r="3281" spans="1:24" x14ac:dyDescent="0.3">
      <c r="A3281" s="1">
        <v>45605.53833333333</v>
      </c>
      <c r="B3281" s="1" t="str">
        <f>TEXT(sensor_data[[#This Row],[Timestamp]], "MMMM")</f>
        <v>November</v>
      </c>
      <c r="C32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81" s="2">
        <f>MONTH(sensor_data[[#This Row],[Timestamp]])</f>
        <v>11</v>
      </c>
      <c r="E3281" s="2">
        <f>DAY(sensor_data[[#This Row],[Timestamp]])</f>
        <v>9</v>
      </c>
      <c r="F3281" t="s">
        <v>652</v>
      </c>
      <c r="H3281">
        <v>75.5</v>
      </c>
      <c r="I3281">
        <v>47.2</v>
      </c>
      <c r="J3281" t="b">
        <v>1</v>
      </c>
      <c r="K3281">
        <v>3.5</v>
      </c>
      <c r="L3281" t="str">
        <f>IF(sensor_data[[#This Row],[HVAC Setting]]&lt;=2, "Low", IF(sensor_data[[#This Row],[HVAC Setting]]=3, "Normal", "High"))</f>
        <v>High</v>
      </c>
      <c r="M3281">
        <v>20.89</v>
      </c>
      <c r="N3281">
        <v>20.89</v>
      </c>
      <c r="O3281">
        <f>(sensor_data[[#This Row],[Energy Consumption]]-AVERAGE(sensor_data[Energy Consumption]))/_xlfn.STDEV.P(sensor_data[Energy Consumption])</f>
        <v>-5.9474324515217895E-3</v>
      </c>
      <c r="P3281" t="str">
        <f>IF(ABS(sensor_data[[#This Row],[z_zcore]])&gt;3, "Outlier", "Normal")</f>
        <v>Normal</v>
      </c>
      <c r="Q3281">
        <f>AVERAGEIF(sensor_data[Unit ID], sensor_data[[#This Row],[Unit ID]], sensor_data[EC])</f>
        <v>19.791578947368421</v>
      </c>
      <c r="R3281">
        <f>IF(ISBLANK(sensor_data[[#This Row],[EC]]), sensor_data[[#This Row],[average]], sensor_data[[#This Row],[EC]])</f>
        <v>20.89</v>
      </c>
      <c r="S3281" t="str">
        <f>IF(sensor_data[[#This Row],[Filled Energy Consumption]]&gt;AVERAGE(sensor_data[Filled Energy Consumption]), "High", "Low")</f>
        <v>High</v>
      </c>
      <c r="T3281" t="s">
        <v>37</v>
      </c>
      <c r="U3281" t="b">
        <v>1</v>
      </c>
      <c r="V3281">
        <v>21</v>
      </c>
      <c r="W3281">
        <v>1</v>
      </c>
      <c r="X3281" t="s">
        <v>14</v>
      </c>
    </row>
    <row r="3282" spans="1:24" x14ac:dyDescent="0.3">
      <c r="A3282" s="1">
        <v>45594.866759259261</v>
      </c>
      <c r="B3282" s="1" t="str">
        <f>TEXT(sensor_data[[#This Row],[Timestamp]], "MMMM")</f>
        <v>October</v>
      </c>
      <c r="C32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82" s="2">
        <f>MONTH(sensor_data[[#This Row],[Timestamp]])</f>
        <v>10</v>
      </c>
      <c r="E3282" s="2">
        <f>DAY(sensor_data[[#This Row],[Timestamp]])</f>
        <v>29</v>
      </c>
      <c r="F3282" t="s">
        <v>653</v>
      </c>
      <c r="H3282">
        <v>64.400000000000006</v>
      </c>
      <c r="I3282">
        <v>49</v>
      </c>
      <c r="J3282" t="b">
        <v>0</v>
      </c>
      <c r="K3282">
        <v>2</v>
      </c>
      <c r="L3282" t="str">
        <f>IF(sensor_data[[#This Row],[HVAC Setting]]&lt;=2, "Low", IF(sensor_data[[#This Row],[HVAC Setting]]=3, "Normal", "High"))</f>
        <v>Low</v>
      </c>
      <c r="M3282">
        <v>12.1</v>
      </c>
      <c r="N3282">
        <v>12.1</v>
      </c>
      <c r="O3282">
        <f>(sensor_data[[#This Row],[Energy Consumption]]-AVERAGE(sensor_data[Energy Consumption]))/_xlfn.STDEV.P(sensor_data[Energy Consumption])</f>
        <v>-0.10816034778989814</v>
      </c>
      <c r="P3282" t="str">
        <f>IF(ABS(sensor_data[[#This Row],[z_zcore]])&gt;3, "Outlier", "Normal")</f>
        <v>Normal</v>
      </c>
      <c r="Q3282">
        <f>AVERAGEIF(sensor_data[Unit ID], sensor_data[[#This Row],[Unit ID]], sensor_data[EC])</f>
        <v>17.143157894736845</v>
      </c>
      <c r="R3282">
        <f>IF(ISBLANK(sensor_data[[#This Row],[EC]]), sensor_data[[#This Row],[average]], sensor_data[[#This Row],[EC]])</f>
        <v>12.1</v>
      </c>
      <c r="S3282" t="str">
        <f>IF(sensor_data[[#This Row],[Filled Energy Consumption]]&gt;AVERAGE(sensor_data[Filled Energy Consumption]), "High", "Low")</f>
        <v>Low</v>
      </c>
      <c r="T3282" t="s">
        <v>452</v>
      </c>
      <c r="U3282" t="b">
        <v>0</v>
      </c>
      <c r="V3282">
        <v>24</v>
      </c>
      <c r="W3282">
        <v>0</v>
      </c>
      <c r="X3282" t="s">
        <v>14</v>
      </c>
    </row>
    <row r="3283" spans="1:24" x14ac:dyDescent="0.3">
      <c r="A3283" s="1">
        <v>45592.317442129628</v>
      </c>
      <c r="B3283" s="1" t="str">
        <f>TEXT(sensor_data[[#This Row],[Timestamp]], "MMMM")</f>
        <v>October</v>
      </c>
      <c r="C32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83" s="2">
        <f>MONTH(sensor_data[[#This Row],[Timestamp]])</f>
        <v>10</v>
      </c>
      <c r="E3283" s="2">
        <f>DAY(sensor_data[[#This Row],[Timestamp]])</f>
        <v>27</v>
      </c>
      <c r="F3283" t="s">
        <v>653</v>
      </c>
      <c r="H3283">
        <v>75.5</v>
      </c>
      <c r="I3283">
        <v>49.9</v>
      </c>
      <c r="J3283" t="b">
        <v>0</v>
      </c>
      <c r="K3283">
        <v>1.5</v>
      </c>
      <c r="L3283" t="str">
        <f>IF(sensor_data[[#This Row],[HVAC Setting]]&lt;=2, "Low", IF(sensor_data[[#This Row],[HVAC Setting]]=3, "Normal", "High"))</f>
        <v>Low</v>
      </c>
      <c r="M3283">
        <v>7.88</v>
      </c>
      <c r="N3283">
        <v>7.88</v>
      </c>
      <c r="O3283">
        <f>(sensor_data[[#This Row],[Energy Consumption]]-AVERAGE(sensor_data[Energy Consumption]))/_xlfn.STDEV.P(sensor_data[Energy Consumption])</f>
        <v>-0.15723184980672958</v>
      </c>
      <c r="P3283" t="str">
        <f>IF(ABS(sensor_data[[#This Row],[z_zcore]])&gt;3, "Outlier", "Normal")</f>
        <v>Normal</v>
      </c>
      <c r="Q3283">
        <f>AVERAGEIF(sensor_data[Unit ID], sensor_data[[#This Row],[Unit ID]], sensor_data[EC])</f>
        <v>17.143157894736845</v>
      </c>
      <c r="R3283">
        <f>IF(ISBLANK(sensor_data[[#This Row],[EC]]), sensor_data[[#This Row],[average]], sensor_data[[#This Row],[EC]])</f>
        <v>7.88</v>
      </c>
      <c r="S3283" t="str">
        <f>IF(sensor_data[[#This Row],[Filled Energy Consumption]]&gt;AVERAGE(sensor_data[Filled Energy Consumption]), "High", "Low")</f>
        <v>Low</v>
      </c>
      <c r="T3283" t="s">
        <v>108</v>
      </c>
      <c r="U3283" t="b">
        <v>0</v>
      </c>
      <c r="V3283">
        <v>3</v>
      </c>
      <c r="W3283">
        <v>0</v>
      </c>
      <c r="X3283" t="s">
        <v>17</v>
      </c>
    </row>
    <row r="3284" spans="1:24" x14ac:dyDescent="0.3">
      <c r="A3284" s="1">
        <v>45534.483715277776</v>
      </c>
      <c r="B3284" s="1" t="str">
        <f>TEXT(sensor_data[[#This Row],[Timestamp]], "MMMM")</f>
        <v>August</v>
      </c>
      <c r="C32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84" s="2">
        <f>MONTH(sensor_data[[#This Row],[Timestamp]])</f>
        <v>8</v>
      </c>
      <c r="E3284" s="2">
        <f>DAY(sensor_data[[#This Row],[Timestamp]])</f>
        <v>30</v>
      </c>
      <c r="F3284" t="s">
        <v>653</v>
      </c>
      <c r="H3284">
        <v>92.6</v>
      </c>
      <c r="I3284">
        <v>60.2</v>
      </c>
      <c r="J3284" t="b">
        <v>0</v>
      </c>
      <c r="K3284">
        <v>2</v>
      </c>
      <c r="L3284" t="str">
        <f>IF(sensor_data[[#This Row],[HVAC Setting]]&lt;=2, "Low", IF(sensor_data[[#This Row],[HVAC Setting]]=3, "Normal", "High"))</f>
        <v>Low</v>
      </c>
      <c r="M3284">
        <v>12</v>
      </c>
      <c r="N3284">
        <v>12</v>
      </c>
      <c r="O3284">
        <f>(sensor_data[[#This Row],[Energy Consumption]]-AVERAGE(sensor_data[Energy Consumption]))/_xlfn.STDEV.P(sensor_data[Energy Consumption])</f>
        <v>-0.10932317959124485</v>
      </c>
      <c r="P3284" t="str">
        <f>IF(ABS(sensor_data[[#This Row],[z_zcore]])&gt;3, "Outlier", "Normal")</f>
        <v>Normal</v>
      </c>
      <c r="Q3284">
        <f>AVERAGEIF(sensor_data[Unit ID], sensor_data[[#This Row],[Unit ID]], sensor_data[EC])</f>
        <v>17.143157894736845</v>
      </c>
      <c r="R3284">
        <f>IF(ISBLANK(sensor_data[[#This Row],[EC]]), sensor_data[[#This Row],[average]], sensor_data[[#This Row],[EC]])</f>
        <v>12</v>
      </c>
      <c r="S3284" t="str">
        <f>IF(sensor_data[[#This Row],[Filled Energy Consumption]]&gt;AVERAGE(sensor_data[Filled Energy Consumption]), "High", "Low")</f>
        <v>Low</v>
      </c>
      <c r="T3284" t="s">
        <v>70</v>
      </c>
      <c r="U3284" t="b">
        <v>0</v>
      </c>
      <c r="V3284">
        <v>22</v>
      </c>
      <c r="W3284">
        <v>0</v>
      </c>
      <c r="X3284" t="s">
        <v>19</v>
      </c>
    </row>
    <row r="3285" spans="1:24" x14ac:dyDescent="0.3">
      <c r="A3285" s="1">
        <v>45468.976712962962</v>
      </c>
      <c r="B3285" s="1" t="str">
        <f>TEXT(sensor_data[[#This Row],[Timestamp]], "MMMM")</f>
        <v>June</v>
      </c>
      <c r="C32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85" s="2">
        <f>MONTH(sensor_data[[#This Row],[Timestamp]])</f>
        <v>6</v>
      </c>
      <c r="E3285" s="2">
        <f>DAY(sensor_data[[#This Row],[Timestamp]])</f>
        <v>25</v>
      </c>
      <c r="F3285" t="s">
        <v>653</v>
      </c>
      <c r="H3285">
        <v>102.9</v>
      </c>
      <c r="I3285">
        <v>58.8</v>
      </c>
      <c r="J3285" t="b">
        <v>1</v>
      </c>
      <c r="K3285">
        <v>4</v>
      </c>
      <c r="L3285" t="str">
        <f>IF(sensor_data[[#This Row],[HVAC Setting]]&lt;=2, "Low", IF(sensor_data[[#This Row],[HVAC Setting]]=3, "Normal", "High"))</f>
        <v>High</v>
      </c>
      <c r="M3285">
        <v>24.42</v>
      </c>
      <c r="N3285">
        <v>24.42</v>
      </c>
      <c r="O3285">
        <f>(sensor_data[[#This Row],[Energy Consumption]]-AVERAGE(sensor_data[Energy Consumption]))/_xlfn.STDEV.P(sensor_data[Energy Consumption])</f>
        <v>3.5100530136017299E-2</v>
      </c>
      <c r="P3285" t="str">
        <f>IF(ABS(sensor_data[[#This Row],[z_zcore]])&gt;3, "Outlier", "Normal")</f>
        <v>Normal</v>
      </c>
      <c r="Q3285">
        <f>AVERAGEIF(sensor_data[Unit ID], sensor_data[[#This Row],[Unit ID]], sensor_data[EC])</f>
        <v>17.143157894736845</v>
      </c>
      <c r="R3285">
        <f>IF(ISBLANK(sensor_data[[#This Row],[EC]]), sensor_data[[#This Row],[average]], sensor_data[[#This Row],[EC]])</f>
        <v>24.42</v>
      </c>
      <c r="S3285" t="str">
        <f>IF(sensor_data[[#This Row],[Filled Energy Consumption]]&gt;AVERAGE(sensor_data[Filled Energy Consumption]), "High", "Low")</f>
        <v>High</v>
      </c>
      <c r="T3285" t="s">
        <v>126</v>
      </c>
      <c r="U3285" t="b">
        <v>1</v>
      </c>
      <c r="V3285">
        <v>12</v>
      </c>
      <c r="W3285">
        <v>1</v>
      </c>
      <c r="X3285" t="s">
        <v>14</v>
      </c>
    </row>
    <row r="3286" spans="1:24" x14ac:dyDescent="0.3">
      <c r="A3286" s="1">
        <v>45297.597557870373</v>
      </c>
      <c r="B3286" s="1" t="str">
        <f>TEXT(sensor_data[[#This Row],[Timestamp]], "MMMM")</f>
        <v>January</v>
      </c>
      <c r="C32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86" s="2">
        <f>MONTH(sensor_data[[#This Row],[Timestamp]])</f>
        <v>1</v>
      </c>
      <c r="E3286" s="2">
        <f>DAY(sensor_data[[#This Row],[Timestamp]])</f>
        <v>6</v>
      </c>
      <c r="F3286" t="s">
        <v>653</v>
      </c>
      <c r="H3286">
        <v>39.6</v>
      </c>
      <c r="I3286">
        <v>38.5</v>
      </c>
      <c r="J3286" t="b">
        <v>1</v>
      </c>
      <c r="K3286">
        <v>4.5</v>
      </c>
      <c r="L3286" t="str">
        <f>IF(sensor_data[[#This Row],[HVAC Setting]]&lt;=2, "Low", IF(sensor_data[[#This Row],[HVAC Setting]]=3, "Normal", "High"))</f>
        <v>High</v>
      </c>
      <c r="M3286">
        <v>27.76</v>
      </c>
      <c r="N3286">
        <v>27.76</v>
      </c>
      <c r="O3286">
        <f>(sensor_data[[#This Row],[Energy Consumption]]-AVERAGE(sensor_data[Energy Consumption]))/_xlfn.STDEV.P(sensor_data[Energy Consumption])</f>
        <v>7.3939112300997617E-2</v>
      </c>
      <c r="P3286" t="str">
        <f>IF(ABS(sensor_data[[#This Row],[z_zcore]])&gt;3, "Outlier", "Normal")</f>
        <v>Normal</v>
      </c>
      <c r="Q3286">
        <f>AVERAGEIF(sensor_data[Unit ID], sensor_data[[#This Row],[Unit ID]], sensor_data[EC])</f>
        <v>17.143157894736845</v>
      </c>
      <c r="R3286">
        <f>IF(ISBLANK(sensor_data[[#This Row],[EC]]), sensor_data[[#This Row],[average]], sensor_data[[#This Row],[EC]])</f>
        <v>27.76</v>
      </c>
      <c r="S3286" t="str">
        <f>IF(sensor_data[[#This Row],[Filled Energy Consumption]]&gt;AVERAGE(sensor_data[Filled Energy Consumption]), "High", "Low")</f>
        <v>High</v>
      </c>
      <c r="T3286" t="s">
        <v>297</v>
      </c>
      <c r="U3286" t="b">
        <v>1</v>
      </c>
      <c r="V3286">
        <v>23</v>
      </c>
      <c r="W3286">
        <v>0</v>
      </c>
      <c r="X3286" t="s">
        <v>17</v>
      </c>
    </row>
    <row r="3287" spans="1:24" x14ac:dyDescent="0.3">
      <c r="A3287" s="1">
        <v>45547.021423611113</v>
      </c>
      <c r="B3287" s="1" t="str">
        <f>TEXT(sensor_data[[#This Row],[Timestamp]], "MMMM")</f>
        <v>September</v>
      </c>
      <c r="C32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87" s="2">
        <f>MONTH(sensor_data[[#This Row],[Timestamp]])</f>
        <v>9</v>
      </c>
      <c r="E3287" s="2">
        <f>DAY(sensor_data[[#This Row],[Timestamp]])</f>
        <v>12</v>
      </c>
      <c r="F3287" t="s">
        <v>653</v>
      </c>
      <c r="H3287">
        <v>75.400000000000006</v>
      </c>
      <c r="I3287">
        <v>45.7</v>
      </c>
      <c r="J3287" t="b">
        <v>1</v>
      </c>
      <c r="K3287">
        <v>3</v>
      </c>
      <c r="L3287" t="str">
        <f>IF(sensor_data[[#This Row],[HVAC Setting]]&lt;=2, "Low", IF(sensor_data[[#This Row],[HVAC Setting]]=3, "Normal", "High"))</f>
        <v>Normal</v>
      </c>
      <c r="M3287">
        <v>17.78</v>
      </c>
      <c r="N3287">
        <v>17.78</v>
      </c>
      <c r="O3287">
        <f>(sensor_data[[#This Row],[Energy Consumption]]-AVERAGE(sensor_data[Energy Consumption]))/_xlfn.STDEV.P(sensor_data[Energy Consumption])</f>
        <v>-4.2111501473404651E-2</v>
      </c>
      <c r="P3287" t="str">
        <f>IF(ABS(sensor_data[[#This Row],[z_zcore]])&gt;3, "Outlier", "Normal")</f>
        <v>Normal</v>
      </c>
      <c r="Q3287">
        <f>AVERAGEIF(sensor_data[Unit ID], sensor_data[[#This Row],[Unit ID]], sensor_data[EC])</f>
        <v>17.143157894736845</v>
      </c>
      <c r="R3287">
        <f>IF(ISBLANK(sensor_data[[#This Row],[EC]]), sensor_data[[#This Row],[average]], sensor_data[[#This Row],[EC]])</f>
        <v>17.78</v>
      </c>
      <c r="S3287" t="str">
        <f>IF(sensor_data[[#This Row],[Filled Energy Consumption]]&gt;AVERAGE(sensor_data[Filled Energy Consumption]), "High", "Low")</f>
        <v>Low</v>
      </c>
      <c r="T3287" t="s">
        <v>380</v>
      </c>
      <c r="U3287" t="b">
        <v>1</v>
      </c>
      <c r="V3287">
        <v>9</v>
      </c>
      <c r="W3287">
        <v>1</v>
      </c>
      <c r="X3287" t="s">
        <v>19</v>
      </c>
    </row>
    <row r="3288" spans="1:24" x14ac:dyDescent="0.3">
      <c r="A3288" s="1">
        <v>45356.462916666664</v>
      </c>
      <c r="B3288" s="1" t="str">
        <f>TEXT(sensor_data[[#This Row],[Timestamp]], "MMMM")</f>
        <v>March</v>
      </c>
      <c r="C32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88" s="2">
        <f>MONTH(sensor_data[[#This Row],[Timestamp]])</f>
        <v>3</v>
      </c>
      <c r="E3288" s="2">
        <f>DAY(sensor_data[[#This Row],[Timestamp]])</f>
        <v>5</v>
      </c>
      <c r="F3288" t="s">
        <v>653</v>
      </c>
      <c r="H3288">
        <v>65.7</v>
      </c>
      <c r="I3288">
        <v>55.7</v>
      </c>
      <c r="J3288" t="b">
        <v>0</v>
      </c>
      <c r="K3288">
        <v>3</v>
      </c>
      <c r="L3288" t="str">
        <f>IF(sensor_data[[#This Row],[HVAC Setting]]&lt;=2, "Low", IF(sensor_data[[#This Row],[HVAC Setting]]=3, "Normal", "High"))</f>
        <v>Normal</v>
      </c>
      <c r="M3288">
        <v>15</v>
      </c>
      <c r="N3288">
        <v>15</v>
      </c>
      <c r="O3288">
        <f>(sensor_data[[#This Row],[Energy Consumption]]-AVERAGE(sensor_data[Energy Consumption]))/_xlfn.STDEV.P(sensor_data[Energy Consumption])</f>
        <v>-7.4438225550843368E-2</v>
      </c>
      <c r="P3288" t="str">
        <f>IF(ABS(sensor_data[[#This Row],[z_zcore]])&gt;3, "Outlier", "Normal")</f>
        <v>Normal</v>
      </c>
      <c r="Q3288">
        <f>AVERAGEIF(sensor_data[Unit ID], sensor_data[[#This Row],[Unit ID]], sensor_data[EC])</f>
        <v>17.143157894736845</v>
      </c>
      <c r="R3288">
        <f>IF(ISBLANK(sensor_data[[#This Row],[EC]]), sensor_data[[#This Row],[average]], sensor_data[[#This Row],[EC]])</f>
        <v>15</v>
      </c>
      <c r="S3288" t="str">
        <f>IF(sensor_data[[#This Row],[Filled Energy Consumption]]&gt;AVERAGE(sensor_data[Filled Energy Consumption]), "High", "Low")</f>
        <v>Low</v>
      </c>
      <c r="T3288" t="s">
        <v>197</v>
      </c>
      <c r="U3288" t="b">
        <v>0</v>
      </c>
      <c r="V3288">
        <v>9</v>
      </c>
      <c r="W3288">
        <v>0</v>
      </c>
      <c r="X3288" t="s">
        <v>19</v>
      </c>
    </row>
    <row r="3289" spans="1:24" x14ac:dyDescent="0.3">
      <c r="A3289" s="1">
        <v>45402.771493055552</v>
      </c>
      <c r="B3289" s="1" t="str">
        <f>TEXT(sensor_data[[#This Row],[Timestamp]], "MMMM")</f>
        <v>April</v>
      </c>
      <c r="C32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89" s="2">
        <f>MONTH(sensor_data[[#This Row],[Timestamp]])</f>
        <v>4</v>
      </c>
      <c r="E3289" s="2">
        <f>DAY(sensor_data[[#This Row],[Timestamp]])</f>
        <v>20</v>
      </c>
      <c r="F3289" t="s">
        <v>653</v>
      </c>
      <c r="H3289">
        <v>71.599999999999994</v>
      </c>
      <c r="I3289">
        <v>33.9</v>
      </c>
      <c r="J3289" t="b">
        <v>1</v>
      </c>
      <c r="K3289">
        <v>5</v>
      </c>
      <c r="L3289" t="str">
        <f>IF(sensor_data[[#This Row],[HVAC Setting]]&lt;=2, "Low", IF(sensor_data[[#This Row],[HVAC Setting]]=3, "Normal", "High"))</f>
        <v>High</v>
      </c>
      <c r="M3289">
        <v>32.75</v>
      </c>
      <c r="N3289">
        <v>32.75</v>
      </c>
      <c r="O3289">
        <f>(sensor_data[[#This Row],[Energy Consumption]]-AVERAGE(sensor_data[Energy Consumption]))/_xlfn.STDEV.P(sensor_data[Energy Consumption])</f>
        <v>0.13196441918819873</v>
      </c>
      <c r="P3289" t="str">
        <f>IF(ABS(sensor_data[[#This Row],[z_zcore]])&gt;3, "Outlier", "Normal")</f>
        <v>Normal</v>
      </c>
      <c r="Q3289">
        <f>AVERAGEIF(sensor_data[Unit ID], sensor_data[[#This Row],[Unit ID]], sensor_data[EC])</f>
        <v>17.143157894736845</v>
      </c>
      <c r="R3289">
        <f>IF(ISBLANK(sensor_data[[#This Row],[EC]]), sensor_data[[#This Row],[average]], sensor_data[[#This Row],[EC]])</f>
        <v>32.75</v>
      </c>
      <c r="S3289" t="str">
        <f>IF(sensor_data[[#This Row],[Filled Energy Consumption]]&gt;AVERAGE(sensor_data[Filled Energy Consumption]), "High", "Low")</f>
        <v>High</v>
      </c>
      <c r="T3289" t="s">
        <v>154</v>
      </c>
      <c r="U3289" t="b">
        <v>1</v>
      </c>
      <c r="V3289">
        <v>14</v>
      </c>
      <c r="W3289">
        <v>1</v>
      </c>
      <c r="X3289" t="s">
        <v>19</v>
      </c>
    </row>
    <row r="3290" spans="1:24" x14ac:dyDescent="0.3">
      <c r="A3290" s="1">
        <v>45604.774548611109</v>
      </c>
      <c r="B3290" s="1" t="str">
        <f>TEXT(sensor_data[[#This Row],[Timestamp]], "MMMM")</f>
        <v>November</v>
      </c>
      <c r="C32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90" s="2">
        <f>MONTH(sensor_data[[#This Row],[Timestamp]])</f>
        <v>11</v>
      </c>
      <c r="E3290" s="2">
        <f>DAY(sensor_data[[#This Row],[Timestamp]])</f>
        <v>8</v>
      </c>
      <c r="F3290" t="s">
        <v>653</v>
      </c>
      <c r="H3290">
        <v>72.3</v>
      </c>
      <c r="I3290">
        <v>54</v>
      </c>
      <c r="J3290" t="b">
        <v>0</v>
      </c>
      <c r="K3290">
        <v>4</v>
      </c>
      <c r="L3290" t="str">
        <f>IF(sensor_data[[#This Row],[HVAC Setting]]&lt;=2, "Low", IF(sensor_data[[#This Row],[HVAC Setting]]=3, "Normal", "High"))</f>
        <v>High</v>
      </c>
      <c r="O3290">
        <f>(sensor_data[[#This Row],[Energy Consumption]]-AVERAGE(sensor_data[Energy Consumption]))/_xlfn.STDEV.P(sensor_data[Energy Consumption])</f>
        <v>-0.24886299575285079</v>
      </c>
      <c r="P3290" t="str">
        <f>IF(ABS(sensor_data[[#This Row],[z_zcore]])&gt;3, "Outlier", "Normal")</f>
        <v>Normal</v>
      </c>
      <c r="Q3290">
        <f>AVERAGEIF(sensor_data[Unit ID], sensor_data[[#This Row],[Unit ID]], sensor_data[EC])</f>
        <v>17.143157894736845</v>
      </c>
      <c r="R3290">
        <f>IF(ISBLANK(sensor_data[[#This Row],[EC]]), sensor_data[[#This Row],[average]], sensor_data[[#This Row],[EC]])</f>
        <v>17.143157894736845</v>
      </c>
      <c r="S3290" t="str">
        <f>IF(sensor_data[[#This Row],[Filled Energy Consumption]]&gt;AVERAGE(sensor_data[Filled Energy Consumption]), "High", "Low")</f>
        <v>Low</v>
      </c>
      <c r="T3290" t="s">
        <v>510</v>
      </c>
      <c r="U3290" t="b">
        <v>0</v>
      </c>
      <c r="V3290">
        <v>8</v>
      </c>
      <c r="W3290">
        <v>1</v>
      </c>
      <c r="X3290" t="s">
        <v>19</v>
      </c>
    </row>
    <row r="3291" spans="1:24" x14ac:dyDescent="0.3">
      <c r="A3291" s="1">
        <v>45420.991597222222</v>
      </c>
      <c r="B3291" s="1" t="str">
        <f>TEXT(sensor_data[[#This Row],[Timestamp]], "MMMM")</f>
        <v>May</v>
      </c>
      <c r="C32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91" s="2">
        <f>MONTH(sensor_data[[#This Row],[Timestamp]])</f>
        <v>5</v>
      </c>
      <c r="E3291" s="2">
        <f>DAY(sensor_data[[#This Row],[Timestamp]])</f>
        <v>8</v>
      </c>
      <c r="F3291" t="s">
        <v>653</v>
      </c>
      <c r="H3291">
        <v>64.2</v>
      </c>
      <c r="I3291">
        <v>43.8</v>
      </c>
      <c r="J3291" t="b">
        <v>0</v>
      </c>
      <c r="K3291">
        <v>3</v>
      </c>
      <c r="L3291" t="str">
        <f>IF(sensor_data[[#This Row],[HVAC Setting]]&lt;=2, "Low", IF(sensor_data[[#This Row],[HVAC Setting]]=3, "Normal", "High"))</f>
        <v>Normal</v>
      </c>
      <c r="M3291">
        <v>15</v>
      </c>
      <c r="N3291">
        <v>15</v>
      </c>
      <c r="O3291">
        <f>(sensor_data[[#This Row],[Energy Consumption]]-AVERAGE(sensor_data[Energy Consumption]))/_xlfn.STDEV.P(sensor_data[Energy Consumption])</f>
        <v>-7.4438225550843368E-2</v>
      </c>
      <c r="P3291" t="str">
        <f>IF(ABS(sensor_data[[#This Row],[z_zcore]])&gt;3, "Outlier", "Normal")</f>
        <v>Normal</v>
      </c>
      <c r="Q3291">
        <f>AVERAGEIF(sensor_data[Unit ID], sensor_data[[#This Row],[Unit ID]], sensor_data[EC])</f>
        <v>17.143157894736845</v>
      </c>
      <c r="R3291">
        <f>IF(ISBLANK(sensor_data[[#This Row],[EC]]), sensor_data[[#This Row],[average]], sensor_data[[#This Row],[EC]])</f>
        <v>15</v>
      </c>
      <c r="S3291" t="str">
        <f>IF(sensor_data[[#This Row],[Filled Energy Consumption]]&gt;AVERAGE(sensor_data[Filled Energy Consumption]), "High", "Low")</f>
        <v>Low</v>
      </c>
      <c r="T3291" t="s">
        <v>388</v>
      </c>
      <c r="U3291" t="b">
        <v>0</v>
      </c>
      <c r="V3291">
        <v>11</v>
      </c>
      <c r="W3291">
        <v>0</v>
      </c>
      <c r="X3291" t="s">
        <v>19</v>
      </c>
    </row>
    <row r="3292" spans="1:24" x14ac:dyDescent="0.3">
      <c r="A3292" s="1">
        <v>45586.854166666664</v>
      </c>
      <c r="B3292" s="1" t="str">
        <f>TEXT(sensor_data[[#This Row],[Timestamp]], "MMMM")</f>
        <v>October</v>
      </c>
      <c r="C32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92" s="2">
        <f>MONTH(sensor_data[[#This Row],[Timestamp]])</f>
        <v>10</v>
      </c>
      <c r="E3292" s="2">
        <f>DAY(sensor_data[[#This Row],[Timestamp]])</f>
        <v>21</v>
      </c>
      <c r="F3292" t="s">
        <v>653</v>
      </c>
      <c r="H3292">
        <v>67.900000000000006</v>
      </c>
      <c r="I3292">
        <v>36.5</v>
      </c>
      <c r="J3292" t="b">
        <v>0</v>
      </c>
      <c r="K3292">
        <v>2</v>
      </c>
      <c r="L3292" t="str">
        <f>IF(sensor_data[[#This Row],[HVAC Setting]]&lt;=2, "Low", IF(sensor_data[[#This Row],[HVAC Setting]]=3, "Normal", "High"))</f>
        <v>Low</v>
      </c>
      <c r="M3292">
        <v>12.1</v>
      </c>
      <c r="N3292">
        <v>12.1</v>
      </c>
      <c r="O3292">
        <f>(sensor_data[[#This Row],[Energy Consumption]]-AVERAGE(sensor_data[Energy Consumption]))/_xlfn.STDEV.P(sensor_data[Energy Consumption])</f>
        <v>-0.10816034778989814</v>
      </c>
      <c r="P3292" t="str">
        <f>IF(ABS(sensor_data[[#This Row],[z_zcore]])&gt;3, "Outlier", "Normal")</f>
        <v>Normal</v>
      </c>
      <c r="Q3292">
        <f>AVERAGEIF(sensor_data[Unit ID], sensor_data[[#This Row],[Unit ID]], sensor_data[EC])</f>
        <v>17.143157894736845</v>
      </c>
      <c r="R3292">
        <f>IF(ISBLANK(sensor_data[[#This Row],[EC]]), sensor_data[[#This Row],[average]], sensor_data[[#This Row],[EC]])</f>
        <v>12.1</v>
      </c>
      <c r="S3292" t="str">
        <f>IF(sensor_data[[#This Row],[Filled Energy Consumption]]&gt;AVERAGE(sensor_data[Filled Energy Consumption]), "High", "Low")</f>
        <v>Low</v>
      </c>
      <c r="T3292" t="s">
        <v>216</v>
      </c>
      <c r="U3292" t="b">
        <v>0</v>
      </c>
      <c r="V3292">
        <v>23</v>
      </c>
      <c r="W3292">
        <v>0</v>
      </c>
      <c r="X3292" t="s">
        <v>17</v>
      </c>
    </row>
    <row r="3293" spans="1:24" x14ac:dyDescent="0.3">
      <c r="A3293" s="1">
        <v>45320.664004629631</v>
      </c>
      <c r="B3293" s="1" t="str">
        <f>TEXT(sensor_data[[#This Row],[Timestamp]], "MMMM")</f>
        <v>January</v>
      </c>
      <c r="C32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93" s="2">
        <f>MONTH(sensor_data[[#This Row],[Timestamp]])</f>
        <v>1</v>
      </c>
      <c r="E3293" s="2">
        <f>DAY(sensor_data[[#This Row],[Timestamp]])</f>
        <v>29</v>
      </c>
      <c r="F3293" t="s">
        <v>653</v>
      </c>
      <c r="H3293">
        <v>42.4</v>
      </c>
      <c r="I3293">
        <v>34.799999999999997</v>
      </c>
      <c r="J3293" t="b">
        <v>1</v>
      </c>
      <c r="K3293">
        <v>4</v>
      </c>
      <c r="L3293" t="str">
        <f>IF(sensor_data[[#This Row],[HVAC Setting]]&lt;=2, "Low", IF(sensor_data[[#This Row],[HVAC Setting]]=3, "Normal", "High"))</f>
        <v>High</v>
      </c>
      <c r="M3293">
        <v>23.58</v>
      </c>
      <c r="N3293">
        <v>23.58</v>
      </c>
      <c r="O3293">
        <f>(sensor_data[[#This Row],[Energy Consumption]]-AVERAGE(sensor_data[Energy Consumption]))/_xlfn.STDEV.P(sensor_data[Energy Consumption])</f>
        <v>2.5332743004704845E-2</v>
      </c>
      <c r="P3293" t="str">
        <f>IF(ABS(sensor_data[[#This Row],[z_zcore]])&gt;3, "Outlier", "Normal")</f>
        <v>Normal</v>
      </c>
      <c r="Q3293">
        <f>AVERAGEIF(sensor_data[Unit ID], sensor_data[[#This Row],[Unit ID]], sensor_data[EC])</f>
        <v>17.143157894736845</v>
      </c>
      <c r="R3293">
        <f>IF(ISBLANK(sensor_data[[#This Row],[EC]]), sensor_data[[#This Row],[average]], sensor_data[[#This Row],[EC]])</f>
        <v>23.58</v>
      </c>
      <c r="S3293" t="str">
        <f>IF(sensor_data[[#This Row],[Filled Energy Consumption]]&gt;AVERAGE(sensor_data[Filled Energy Consumption]), "High", "Low")</f>
        <v>High</v>
      </c>
      <c r="T3293" t="s">
        <v>335</v>
      </c>
      <c r="U3293" t="b">
        <v>1</v>
      </c>
      <c r="V3293">
        <v>19</v>
      </c>
      <c r="W3293">
        <v>1</v>
      </c>
      <c r="X3293" t="s">
        <v>17</v>
      </c>
    </row>
    <row r="3294" spans="1:24" x14ac:dyDescent="0.3">
      <c r="A3294" s="1">
        <v>45303.964699074073</v>
      </c>
      <c r="B3294" s="1" t="str">
        <f>TEXT(sensor_data[[#This Row],[Timestamp]], "MMMM")</f>
        <v>January</v>
      </c>
      <c r="C32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94" s="2">
        <f>MONTH(sensor_data[[#This Row],[Timestamp]])</f>
        <v>1</v>
      </c>
      <c r="E3294" s="2">
        <f>DAY(sensor_data[[#This Row],[Timestamp]])</f>
        <v>12</v>
      </c>
      <c r="F3294" t="s">
        <v>653</v>
      </c>
      <c r="H3294">
        <v>47.1</v>
      </c>
      <c r="I3294">
        <v>30.4</v>
      </c>
      <c r="J3294" t="b">
        <v>0</v>
      </c>
      <c r="K3294">
        <v>4</v>
      </c>
      <c r="L3294" t="str">
        <f>IF(sensor_data[[#This Row],[HVAC Setting]]&lt;=2, "Low", IF(sensor_data[[#This Row],[HVAC Setting]]=3, "Normal", "High"))</f>
        <v>High</v>
      </c>
      <c r="M3294">
        <v>22</v>
      </c>
      <c r="N3294">
        <v>22</v>
      </c>
      <c r="O3294">
        <f>(sensor_data[[#This Row],[Energy Consumption]]-AVERAGE(sensor_data[Energy Consumption]))/_xlfn.STDEV.P(sensor_data[Energy Consumption])</f>
        <v>6.9600005434267524E-3</v>
      </c>
      <c r="P3294" t="str">
        <f>IF(ABS(sensor_data[[#This Row],[z_zcore]])&gt;3, "Outlier", "Normal")</f>
        <v>Normal</v>
      </c>
      <c r="Q3294">
        <f>AVERAGEIF(sensor_data[Unit ID], sensor_data[[#This Row],[Unit ID]], sensor_data[EC])</f>
        <v>17.143157894736845</v>
      </c>
      <c r="R3294">
        <f>IF(ISBLANK(sensor_data[[#This Row],[EC]]), sensor_data[[#This Row],[average]], sensor_data[[#This Row],[EC]])</f>
        <v>22</v>
      </c>
      <c r="S3294" t="str">
        <f>IF(sensor_data[[#This Row],[Filled Energy Consumption]]&gt;AVERAGE(sensor_data[Filled Energy Consumption]), "High", "Low")</f>
        <v>High</v>
      </c>
      <c r="T3294" t="s">
        <v>218</v>
      </c>
      <c r="U3294" t="b">
        <v>0</v>
      </c>
      <c r="V3294">
        <v>11</v>
      </c>
      <c r="W3294">
        <v>0</v>
      </c>
      <c r="X3294" t="s">
        <v>17</v>
      </c>
    </row>
    <row r="3295" spans="1:24" x14ac:dyDescent="0.3">
      <c r="A3295" s="1">
        <v>45440.957812499997</v>
      </c>
      <c r="B3295" s="1" t="str">
        <f>TEXT(sensor_data[[#This Row],[Timestamp]], "MMMM")</f>
        <v>May</v>
      </c>
      <c r="C32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295" s="2">
        <f>MONTH(sensor_data[[#This Row],[Timestamp]])</f>
        <v>5</v>
      </c>
      <c r="E3295" s="2">
        <f>DAY(sensor_data[[#This Row],[Timestamp]])</f>
        <v>28</v>
      </c>
      <c r="F3295" t="s">
        <v>653</v>
      </c>
      <c r="H3295">
        <v>67.400000000000006</v>
      </c>
      <c r="I3295">
        <v>59.1</v>
      </c>
      <c r="J3295" t="b">
        <v>1</v>
      </c>
      <c r="K3295">
        <v>3</v>
      </c>
      <c r="L3295" t="str">
        <f>IF(sensor_data[[#This Row],[HVAC Setting]]&lt;=2, "Low", IF(sensor_data[[#This Row],[HVAC Setting]]=3, "Normal", "High"))</f>
        <v>Normal</v>
      </c>
      <c r="M3295">
        <v>16.57</v>
      </c>
      <c r="N3295">
        <v>16.57</v>
      </c>
      <c r="O3295">
        <f>(sensor_data[[#This Row],[Energy Consumption]]-AVERAGE(sensor_data[Energy Consumption]))/_xlfn.STDEV.P(sensor_data[Energy Consumption])</f>
        <v>-5.618176626969993E-2</v>
      </c>
      <c r="P3295" t="str">
        <f>IF(ABS(sensor_data[[#This Row],[z_zcore]])&gt;3, "Outlier", "Normal")</f>
        <v>Normal</v>
      </c>
      <c r="Q3295">
        <f>AVERAGEIF(sensor_data[Unit ID], sensor_data[[#This Row],[Unit ID]], sensor_data[EC])</f>
        <v>17.143157894736845</v>
      </c>
      <c r="R3295">
        <f>IF(ISBLANK(sensor_data[[#This Row],[EC]]), sensor_data[[#This Row],[average]], sensor_data[[#This Row],[EC]])</f>
        <v>16.57</v>
      </c>
      <c r="S3295" t="str">
        <f>IF(sensor_data[[#This Row],[Filled Energy Consumption]]&gt;AVERAGE(sensor_data[Filled Energy Consumption]), "High", "Low")</f>
        <v>Low</v>
      </c>
      <c r="T3295" t="s">
        <v>416</v>
      </c>
      <c r="U3295" t="b">
        <v>1</v>
      </c>
      <c r="V3295">
        <v>1</v>
      </c>
      <c r="W3295">
        <v>1</v>
      </c>
      <c r="X3295" t="s">
        <v>14</v>
      </c>
    </row>
    <row r="3296" spans="1:24" x14ac:dyDescent="0.3">
      <c r="A3296" s="1">
        <v>45590.808217592596</v>
      </c>
      <c r="B3296" s="1" t="str">
        <f>TEXT(sensor_data[[#This Row],[Timestamp]], "MMMM")</f>
        <v>October</v>
      </c>
      <c r="C32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296" s="2">
        <f>MONTH(sensor_data[[#This Row],[Timestamp]])</f>
        <v>10</v>
      </c>
      <c r="E3296" s="2">
        <f>DAY(sensor_data[[#This Row],[Timestamp]])</f>
        <v>25</v>
      </c>
      <c r="F3296" t="s">
        <v>653</v>
      </c>
      <c r="H3296">
        <v>73.900000000000006</v>
      </c>
      <c r="I3296">
        <v>48.5</v>
      </c>
      <c r="J3296" t="b">
        <v>0</v>
      </c>
      <c r="K3296">
        <v>4</v>
      </c>
      <c r="L3296" t="str">
        <f>IF(sensor_data[[#This Row],[HVAC Setting]]&lt;=2, "Low", IF(sensor_data[[#This Row],[HVAC Setting]]=3, "Normal", "High"))</f>
        <v>High</v>
      </c>
      <c r="M3296">
        <v>23.1</v>
      </c>
      <c r="N3296">
        <v>23.1</v>
      </c>
      <c r="O3296">
        <f>(sensor_data[[#This Row],[Energy Consumption]]-AVERAGE(sensor_data[Energy Consumption]))/_xlfn.STDEV.P(sensor_data[Energy Consumption])</f>
        <v>1.9751150358240644E-2</v>
      </c>
      <c r="P3296" t="str">
        <f>IF(ABS(sensor_data[[#This Row],[z_zcore]])&gt;3, "Outlier", "Normal")</f>
        <v>Normal</v>
      </c>
      <c r="Q3296">
        <f>AVERAGEIF(sensor_data[Unit ID], sensor_data[[#This Row],[Unit ID]], sensor_data[EC])</f>
        <v>17.143157894736845</v>
      </c>
      <c r="R3296">
        <f>IF(ISBLANK(sensor_data[[#This Row],[EC]]), sensor_data[[#This Row],[average]], sensor_data[[#This Row],[EC]])</f>
        <v>23.1</v>
      </c>
      <c r="S3296" t="str">
        <f>IF(sensor_data[[#This Row],[Filled Energy Consumption]]&gt;AVERAGE(sensor_data[Filled Energy Consumption]), "High", "Low")</f>
        <v>High</v>
      </c>
      <c r="T3296" t="s">
        <v>126</v>
      </c>
      <c r="U3296" t="b">
        <v>0</v>
      </c>
      <c r="V3296">
        <v>13</v>
      </c>
      <c r="W3296">
        <v>1</v>
      </c>
      <c r="X3296" t="s">
        <v>17</v>
      </c>
    </row>
    <row r="3297" spans="1:24" x14ac:dyDescent="0.3">
      <c r="A3297" s="1">
        <v>45306.325243055559</v>
      </c>
      <c r="B3297" s="1" t="str">
        <f>TEXT(sensor_data[[#This Row],[Timestamp]], "MMMM")</f>
        <v>January</v>
      </c>
      <c r="C32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97" s="2">
        <f>MONTH(sensor_data[[#This Row],[Timestamp]])</f>
        <v>1</v>
      </c>
      <c r="E3297" s="2">
        <f>DAY(sensor_data[[#This Row],[Timestamp]])</f>
        <v>15</v>
      </c>
      <c r="F3297" t="s">
        <v>653</v>
      </c>
      <c r="H3297">
        <v>50.2</v>
      </c>
      <c r="I3297">
        <v>39.299999999999997</v>
      </c>
      <c r="J3297" t="b">
        <v>0</v>
      </c>
      <c r="K3297">
        <v>4</v>
      </c>
      <c r="L3297" t="str">
        <f>IF(sensor_data[[#This Row],[HVAC Setting]]&lt;=2, "Low", IF(sensor_data[[#This Row],[HVAC Setting]]=3, "Normal", "High"))</f>
        <v>High</v>
      </c>
      <c r="M3297">
        <v>20</v>
      </c>
      <c r="N3297">
        <v>20</v>
      </c>
      <c r="O3297">
        <f>(sensor_data[[#This Row],[Energy Consumption]]-AVERAGE(sensor_data[Energy Consumption]))/_xlfn.STDEV.P(sensor_data[Energy Consumption])</f>
        <v>-1.6296635483507568E-2</v>
      </c>
      <c r="P3297" t="str">
        <f>IF(ABS(sensor_data[[#This Row],[z_zcore]])&gt;3, "Outlier", "Normal")</f>
        <v>Normal</v>
      </c>
      <c r="Q3297">
        <f>AVERAGEIF(sensor_data[Unit ID], sensor_data[[#This Row],[Unit ID]], sensor_data[EC])</f>
        <v>17.143157894736845</v>
      </c>
      <c r="R3297">
        <f>IF(ISBLANK(sensor_data[[#This Row],[EC]]), sensor_data[[#This Row],[average]], sensor_data[[#This Row],[EC]])</f>
        <v>20</v>
      </c>
      <c r="S3297" t="str">
        <f>IF(sensor_data[[#This Row],[Filled Energy Consumption]]&gt;AVERAGE(sensor_data[Filled Energy Consumption]), "High", "Low")</f>
        <v>High</v>
      </c>
      <c r="T3297" t="s">
        <v>144</v>
      </c>
      <c r="U3297" t="b">
        <v>0</v>
      </c>
      <c r="V3297">
        <v>8</v>
      </c>
      <c r="W3297">
        <v>0</v>
      </c>
      <c r="X3297" t="s">
        <v>14</v>
      </c>
    </row>
    <row r="3298" spans="1:24" x14ac:dyDescent="0.3">
      <c r="A3298" s="1">
        <v>45403.247893518521</v>
      </c>
      <c r="B3298" s="1" t="str">
        <f>TEXT(sensor_data[[#This Row],[Timestamp]], "MMMM")</f>
        <v>April</v>
      </c>
      <c r="C32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298" s="2">
        <f>MONTH(sensor_data[[#This Row],[Timestamp]])</f>
        <v>4</v>
      </c>
      <c r="E3298" s="2">
        <f>DAY(sensor_data[[#This Row],[Timestamp]])</f>
        <v>21</v>
      </c>
      <c r="F3298" t="s">
        <v>653</v>
      </c>
      <c r="H3298">
        <v>63.4</v>
      </c>
      <c r="I3298">
        <v>58.3</v>
      </c>
      <c r="J3298" t="b">
        <v>1</v>
      </c>
      <c r="K3298">
        <v>2.5</v>
      </c>
      <c r="L3298" t="str">
        <f>IF(sensor_data[[#This Row],[HVAC Setting]]&lt;=2, "Low", IF(sensor_data[[#This Row],[HVAC Setting]]=3, "Normal", "High"))</f>
        <v>High</v>
      </c>
      <c r="M3298">
        <v>16.23</v>
      </c>
      <c r="N3298">
        <v>16.23</v>
      </c>
      <c r="O3298">
        <f>(sensor_data[[#This Row],[Energy Consumption]]-AVERAGE(sensor_data[Energy Consumption]))/_xlfn.STDEV.P(sensor_data[Energy Consumption])</f>
        <v>-6.0135394394278757E-2</v>
      </c>
      <c r="P3298" t="str">
        <f>IF(ABS(sensor_data[[#This Row],[z_zcore]])&gt;3, "Outlier", "Normal")</f>
        <v>Normal</v>
      </c>
      <c r="Q3298">
        <f>AVERAGEIF(sensor_data[Unit ID], sensor_data[[#This Row],[Unit ID]], sensor_data[EC])</f>
        <v>17.143157894736845</v>
      </c>
      <c r="R3298">
        <f>IF(ISBLANK(sensor_data[[#This Row],[EC]]), sensor_data[[#This Row],[average]], sensor_data[[#This Row],[EC]])</f>
        <v>16.23</v>
      </c>
      <c r="S3298" t="str">
        <f>IF(sensor_data[[#This Row],[Filled Energy Consumption]]&gt;AVERAGE(sensor_data[Filled Energy Consumption]), "High", "Low")</f>
        <v>Low</v>
      </c>
      <c r="T3298" t="s">
        <v>280</v>
      </c>
      <c r="U3298" t="b">
        <v>1</v>
      </c>
      <c r="V3298">
        <v>16</v>
      </c>
      <c r="W3298">
        <v>1</v>
      </c>
      <c r="X3298" t="s">
        <v>14</v>
      </c>
    </row>
    <row r="3299" spans="1:24" x14ac:dyDescent="0.3">
      <c r="A3299" s="1">
        <v>45363.590439814812</v>
      </c>
      <c r="B3299" s="1" t="str">
        <f>TEXT(sensor_data[[#This Row],[Timestamp]], "MMMM")</f>
        <v>March</v>
      </c>
      <c r="C32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299" s="2">
        <f>MONTH(sensor_data[[#This Row],[Timestamp]])</f>
        <v>3</v>
      </c>
      <c r="E3299" s="2">
        <f>DAY(sensor_data[[#This Row],[Timestamp]])</f>
        <v>12</v>
      </c>
      <c r="F3299" t="s">
        <v>653</v>
      </c>
      <c r="H3299">
        <v>68.900000000000006</v>
      </c>
      <c r="I3299">
        <v>47</v>
      </c>
      <c r="J3299" t="b">
        <v>1</v>
      </c>
      <c r="K3299">
        <v>2</v>
      </c>
      <c r="L3299" t="str">
        <f>IF(sensor_data[[#This Row],[HVAC Setting]]&lt;=2, "Low", IF(sensor_data[[#This Row],[HVAC Setting]]=3, "Normal", "High"))</f>
        <v>Low</v>
      </c>
      <c r="M3299">
        <v>12.45</v>
      </c>
      <c r="N3299">
        <v>12.45</v>
      </c>
      <c r="O3299">
        <f>(sensor_data[[#This Row],[Energy Consumption]]-AVERAGE(sensor_data[Energy Consumption]))/_xlfn.STDEV.P(sensor_data[Energy Consumption])</f>
        <v>-0.10409043648518464</v>
      </c>
      <c r="P3299" t="str">
        <f>IF(ABS(sensor_data[[#This Row],[z_zcore]])&gt;3, "Outlier", "Normal")</f>
        <v>Normal</v>
      </c>
      <c r="Q3299">
        <f>AVERAGEIF(sensor_data[Unit ID], sensor_data[[#This Row],[Unit ID]], sensor_data[EC])</f>
        <v>17.143157894736845</v>
      </c>
      <c r="R3299">
        <f>IF(ISBLANK(sensor_data[[#This Row],[EC]]), sensor_data[[#This Row],[average]], sensor_data[[#This Row],[EC]])</f>
        <v>12.45</v>
      </c>
      <c r="S3299" t="str">
        <f>IF(sensor_data[[#This Row],[Filled Energy Consumption]]&gt;AVERAGE(sensor_data[Filled Energy Consumption]), "High", "Low")</f>
        <v>Low</v>
      </c>
      <c r="T3299" t="s">
        <v>180</v>
      </c>
      <c r="U3299" t="b">
        <v>1</v>
      </c>
      <c r="V3299">
        <v>10</v>
      </c>
      <c r="W3299">
        <v>1</v>
      </c>
      <c r="X3299" t="s">
        <v>14</v>
      </c>
    </row>
    <row r="3300" spans="1:24" x14ac:dyDescent="0.3">
      <c r="A3300" s="1">
        <v>45379.224953703706</v>
      </c>
      <c r="B3300" s="1" t="str">
        <f>TEXT(sensor_data[[#This Row],[Timestamp]], "MMMM")</f>
        <v>March</v>
      </c>
      <c r="C33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00" s="2">
        <f>MONTH(sensor_data[[#This Row],[Timestamp]])</f>
        <v>3</v>
      </c>
      <c r="E3300" s="2">
        <f>DAY(sensor_data[[#This Row],[Timestamp]])</f>
        <v>28</v>
      </c>
      <c r="F3300" t="s">
        <v>653</v>
      </c>
      <c r="H3300">
        <v>72.2</v>
      </c>
      <c r="I3300">
        <v>54.7</v>
      </c>
      <c r="J3300" t="b">
        <v>0</v>
      </c>
      <c r="K3300">
        <v>1</v>
      </c>
      <c r="L3300" t="str">
        <f>IF(sensor_data[[#This Row],[HVAC Setting]]&lt;=2, "Low", IF(sensor_data[[#This Row],[HVAC Setting]]=3, "Normal", "High"))</f>
        <v>Low</v>
      </c>
      <c r="M3300">
        <v>5</v>
      </c>
      <c r="N3300">
        <v>5</v>
      </c>
      <c r="O3300">
        <f>(sensor_data[[#This Row],[Energy Consumption]]-AVERAGE(sensor_data[Energy Consumption]))/_xlfn.STDEV.P(sensor_data[Energy Consumption])</f>
        <v>-0.19072140568551499</v>
      </c>
      <c r="P3300" t="str">
        <f>IF(ABS(sensor_data[[#This Row],[z_zcore]])&gt;3, "Outlier", "Normal")</f>
        <v>Normal</v>
      </c>
      <c r="Q3300">
        <f>AVERAGEIF(sensor_data[Unit ID], sensor_data[[#This Row],[Unit ID]], sensor_data[EC])</f>
        <v>17.143157894736845</v>
      </c>
      <c r="R3300">
        <f>IF(ISBLANK(sensor_data[[#This Row],[EC]]), sensor_data[[#This Row],[average]], sensor_data[[#This Row],[EC]])</f>
        <v>5</v>
      </c>
      <c r="S3300" t="str">
        <f>IF(sensor_data[[#This Row],[Filled Energy Consumption]]&gt;AVERAGE(sensor_data[Filled Energy Consumption]), "High", "Low")</f>
        <v>Low</v>
      </c>
      <c r="T3300" t="s">
        <v>327</v>
      </c>
      <c r="U3300" t="b">
        <v>0</v>
      </c>
      <c r="V3300">
        <v>11</v>
      </c>
      <c r="W3300">
        <v>0</v>
      </c>
      <c r="X3300" t="s">
        <v>17</v>
      </c>
    </row>
    <row r="3301" spans="1:24" x14ac:dyDescent="0.3">
      <c r="A3301" s="1">
        <v>45616.325289351851</v>
      </c>
      <c r="B3301" s="1" t="str">
        <f>TEXT(sensor_data[[#This Row],[Timestamp]], "MMMM")</f>
        <v>November</v>
      </c>
      <c r="C33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01" s="2">
        <f>MONTH(sensor_data[[#This Row],[Timestamp]])</f>
        <v>11</v>
      </c>
      <c r="E3301" s="2">
        <f>DAY(sensor_data[[#This Row],[Timestamp]])</f>
        <v>20</v>
      </c>
      <c r="F3301" t="s">
        <v>653</v>
      </c>
      <c r="H3301">
        <v>71.8</v>
      </c>
      <c r="I3301">
        <v>34.9</v>
      </c>
      <c r="J3301" t="b">
        <v>0</v>
      </c>
      <c r="K3301">
        <v>2</v>
      </c>
      <c r="L3301" t="str">
        <f>IF(sensor_data[[#This Row],[HVAC Setting]]&lt;=2, "Low", IF(sensor_data[[#This Row],[HVAC Setting]]=3, "Normal", "High"))</f>
        <v>Low</v>
      </c>
      <c r="M3301">
        <v>10</v>
      </c>
      <c r="N3301">
        <v>10</v>
      </c>
      <c r="O3301">
        <f>(sensor_data[[#This Row],[Energy Consumption]]-AVERAGE(sensor_data[Energy Consumption]))/_xlfn.STDEV.P(sensor_data[Energy Consumption])</f>
        <v>-0.13257981561817916</v>
      </c>
      <c r="P3301" t="str">
        <f>IF(ABS(sensor_data[[#This Row],[z_zcore]])&gt;3, "Outlier", "Normal")</f>
        <v>Normal</v>
      </c>
      <c r="Q3301">
        <f>AVERAGEIF(sensor_data[Unit ID], sensor_data[[#This Row],[Unit ID]], sensor_data[EC])</f>
        <v>17.143157894736845</v>
      </c>
      <c r="R3301">
        <f>IF(ISBLANK(sensor_data[[#This Row],[EC]]), sensor_data[[#This Row],[average]], sensor_data[[#This Row],[EC]])</f>
        <v>10</v>
      </c>
      <c r="S3301" t="str">
        <f>IF(sensor_data[[#This Row],[Filled Energy Consumption]]&gt;AVERAGE(sensor_data[Filled Energy Consumption]), "High", "Low")</f>
        <v>Low</v>
      </c>
      <c r="T3301" t="s">
        <v>288</v>
      </c>
      <c r="U3301" t="b">
        <v>0</v>
      </c>
      <c r="V3301">
        <v>13</v>
      </c>
      <c r="W3301">
        <v>1</v>
      </c>
      <c r="X3301" t="s">
        <v>19</v>
      </c>
    </row>
    <row r="3302" spans="1:24" x14ac:dyDescent="0.3">
      <c r="A3302" s="1">
        <v>45307.073993055557</v>
      </c>
      <c r="B3302" s="1" t="str">
        <f>TEXT(sensor_data[[#This Row],[Timestamp]], "MMMM")</f>
        <v>January</v>
      </c>
      <c r="C33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02" s="2">
        <f>MONTH(sensor_data[[#This Row],[Timestamp]])</f>
        <v>1</v>
      </c>
      <c r="E3302" s="2">
        <f>DAY(sensor_data[[#This Row],[Timestamp]])</f>
        <v>16</v>
      </c>
      <c r="F3302" t="s">
        <v>654</v>
      </c>
      <c r="H3302">
        <v>52.5</v>
      </c>
      <c r="I3302">
        <v>31.1</v>
      </c>
      <c r="J3302" t="b">
        <v>1</v>
      </c>
      <c r="K3302">
        <v>4</v>
      </c>
      <c r="L3302" t="str">
        <f>IF(sensor_data[[#This Row],[HVAC Setting]]&lt;=2, "Low", IF(sensor_data[[#This Row],[HVAC Setting]]=3, "Normal", "High"))</f>
        <v>High</v>
      </c>
      <c r="M3302">
        <v>21.62</v>
      </c>
      <c r="N3302">
        <v>21.62</v>
      </c>
      <c r="O3302">
        <f>(sensor_data[[#This Row],[Energy Consumption]]-AVERAGE(sensor_data[Energy Consumption]))/_xlfn.STDEV.P(sensor_data[Energy Consumption])</f>
        <v>2.5412396983092427E-3</v>
      </c>
      <c r="P3302" t="str">
        <f>IF(ABS(sensor_data[[#This Row],[z_zcore]])&gt;3, "Outlier", "Normal")</f>
        <v>Normal</v>
      </c>
      <c r="Q3302">
        <f>AVERAGEIF(sensor_data[Unit ID], sensor_data[[#This Row],[Unit ID]], sensor_data[EC])</f>
        <v>14.803529411764707</v>
      </c>
      <c r="R3302">
        <f>IF(ISBLANK(sensor_data[[#This Row],[EC]]), sensor_data[[#This Row],[average]], sensor_data[[#This Row],[EC]])</f>
        <v>21.62</v>
      </c>
      <c r="S3302" t="str">
        <f>IF(sensor_data[[#This Row],[Filled Energy Consumption]]&gt;AVERAGE(sensor_data[Filled Energy Consumption]), "High", "Low")</f>
        <v>High</v>
      </c>
      <c r="T3302" t="s">
        <v>283</v>
      </c>
      <c r="U3302" t="b">
        <v>1</v>
      </c>
      <c r="V3302">
        <v>2</v>
      </c>
      <c r="W3302">
        <v>1</v>
      </c>
      <c r="X3302" t="s">
        <v>17</v>
      </c>
    </row>
    <row r="3303" spans="1:24" x14ac:dyDescent="0.3">
      <c r="A3303" s="1">
        <v>45645.927847222221</v>
      </c>
      <c r="B3303" s="1" t="str">
        <f>TEXT(sensor_data[[#This Row],[Timestamp]], "MMMM")</f>
        <v>December</v>
      </c>
      <c r="C33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03" s="2">
        <f>MONTH(sensor_data[[#This Row],[Timestamp]])</f>
        <v>12</v>
      </c>
      <c r="E3303" s="2">
        <f>DAY(sensor_data[[#This Row],[Timestamp]])</f>
        <v>19</v>
      </c>
      <c r="F3303" t="s">
        <v>654</v>
      </c>
      <c r="H3303">
        <v>48.3</v>
      </c>
      <c r="I3303">
        <v>31.3</v>
      </c>
      <c r="J3303" t="b">
        <v>0</v>
      </c>
      <c r="K3303">
        <v>2</v>
      </c>
      <c r="L3303" t="str">
        <f>IF(sensor_data[[#This Row],[HVAC Setting]]&lt;=2, "Low", IF(sensor_data[[#This Row],[HVAC Setting]]=3, "Normal", "High"))</f>
        <v>Low</v>
      </c>
      <c r="O3303">
        <f>(sensor_data[[#This Row],[Energy Consumption]]-AVERAGE(sensor_data[Energy Consumption]))/_xlfn.STDEV.P(sensor_data[Energy Consumption])</f>
        <v>-0.24886299575285079</v>
      </c>
      <c r="P3303" t="str">
        <f>IF(ABS(sensor_data[[#This Row],[z_zcore]])&gt;3, "Outlier", "Normal")</f>
        <v>Normal</v>
      </c>
      <c r="Q3303">
        <f>AVERAGEIF(sensor_data[Unit ID], sensor_data[[#This Row],[Unit ID]], sensor_data[EC])</f>
        <v>14.803529411764707</v>
      </c>
      <c r="R3303">
        <f>IF(ISBLANK(sensor_data[[#This Row],[EC]]), sensor_data[[#This Row],[average]], sensor_data[[#This Row],[EC]])</f>
        <v>14.803529411764707</v>
      </c>
      <c r="S3303" t="str">
        <f>IF(sensor_data[[#This Row],[Filled Energy Consumption]]&gt;AVERAGE(sensor_data[Filled Energy Consumption]), "High", "Low")</f>
        <v>Low</v>
      </c>
      <c r="T3303" t="s">
        <v>512</v>
      </c>
      <c r="U3303" t="b">
        <v>0</v>
      </c>
      <c r="V3303">
        <v>8</v>
      </c>
      <c r="W3303">
        <v>0</v>
      </c>
      <c r="X3303" t="s">
        <v>17</v>
      </c>
    </row>
    <row r="3304" spans="1:24" x14ac:dyDescent="0.3">
      <c r="A3304" s="1">
        <v>45542.22991898148</v>
      </c>
      <c r="B3304" s="1" t="str">
        <f>TEXT(sensor_data[[#This Row],[Timestamp]], "MMMM")</f>
        <v>September</v>
      </c>
      <c r="C33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04" s="2">
        <f>MONTH(sensor_data[[#This Row],[Timestamp]])</f>
        <v>9</v>
      </c>
      <c r="E3304" s="2">
        <f>DAY(sensor_data[[#This Row],[Timestamp]])</f>
        <v>7</v>
      </c>
      <c r="F3304" t="s">
        <v>654</v>
      </c>
      <c r="H3304">
        <v>67.099999999999994</v>
      </c>
      <c r="I3304">
        <v>43.6</v>
      </c>
      <c r="J3304" t="b">
        <v>1</v>
      </c>
      <c r="K3304">
        <v>1.5</v>
      </c>
      <c r="L3304" t="str">
        <f>IF(sensor_data[[#This Row],[HVAC Setting]]&lt;=2, "Low", IF(sensor_data[[#This Row],[HVAC Setting]]=3, "Normal", "High"))</f>
        <v>Low</v>
      </c>
      <c r="M3304">
        <v>9.99</v>
      </c>
      <c r="N3304">
        <v>9.99</v>
      </c>
      <c r="O3304">
        <f>(sensor_data[[#This Row],[Energy Consumption]]-AVERAGE(sensor_data[Energy Consumption]))/_xlfn.STDEV.P(sensor_data[Energy Consumption])</f>
        <v>-0.13269609879831384</v>
      </c>
      <c r="P3304" t="str">
        <f>IF(ABS(sensor_data[[#This Row],[z_zcore]])&gt;3, "Outlier", "Normal")</f>
        <v>Normal</v>
      </c>
      <c r="Q3304">
        <f>AVERAGEIF(sensor_data[Unit ID], sensor_data[[#This Row],[Unit ID]], sensor_data[EC])</f>
        <v>14.803529411764707</v>
      </c>
      <c r="R3304">
        <f>IF(ISBLANK(sensor_data[[#This Row],[EC]]), sensor_data[[#This Row],[average]], sensor_data[[#This Row],[EC]])</f>
        <v>9.99</v>
      </c>
      <c r="S3304" t="str">
        <f>IF(sensor_data[[#This Row],[Filled Energy Consumption]]&gt;AVERAGE(sensor_data[Filled Energy Consumption]), "High", "Low")</f>
        <v>Low</v>
      </c>
      <c r="T3304" t="s">
        <v>253</v>
      </c>
      <c r="U3304" t="b">
        <v>1</v>
      </c>
      <c r="V3304">
        <v>2</v>
      </c>
      <c r="W3304">
        <v>1</v>
      </c>
      <c r="X3304" t="s">
        <v>19</v>
      </c>
    </row>
    <row r="3305" spans="1:24" x14ac:dyDescent="0.3">
      <c r="A3305" s="1">
        <v>45556.651250000003</v>
      </c>
      <c r="B3305" s="1" t="str">
        <f>TEXT(sensor_data[[#This Row],[Timestamp]], "MMMM")</f>
        <v>September</v>
      </c>
      <c r="C33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05" s="2">
        <f>MONTH(sensor_data[[#This Row],[Timestamp]])</f>
        <v>9</v>
      </c>
      <c r="E3305" s="2">
        <f>DAY(sensor_data[[#This Row],[Timestamp]])</f>
        <v>21</v>
      </c>
      <c r="F3305" t="s">
        <v>654</v>
      </c>
      <c r="H3305">
        <v>71.900000000000006</v>
      </c>
      <c r="I3305">
        <v>50.8</v>
      </c>
      <c r="J3305" t="b">
        <v>1</v>
      </c>
      <c r="K3305">
        <v>2.5</v>
      </c>
      <c r="L3305" t="str">
        <f>IF(sensor_data[[#This Row],[HVAC Setting]]&lt;=2, "Low", IF(sensor_data[[#This Row],[HVAC Setting]]=3, "Normal", "High"))</f>
        <v>High</v>
      </c>
      <c r="M3305">
        <v>16.03</v>
      </c>
      <c r="N3305">
        <v>16.03</v>
      </c>
      <c r="O3305">
        <f>(sensor_data[[#This Row],[Energy Consumption]]-AVERAGE(sensor_data[Energy Consumption]))/_xlfn.STDEV.P(sensor_data[Energy Consumption])</f>
        <v>-6.2461057996972186E-2</v>
      </c>
      <c r="P3305" t="str">
        <f>IF(ABS(sensor_data[[#This Row],[z_zcore]])&gt;3, "Outlier", "Normal")</f>
        <v>Normal</v>
      </c>
      <c r="Q3305">
        <f>AVERAGEIF(sensor_data[Unit ID], sensor_data[[#This Row],[Unit ID]], sensor_data[EC])</f>
        <v>14.803529411764707</v>
      </c>
      <c r="R3305">
        <f>IF(ISBLANK(sensor_data[[#This Row],[EC]]), sensor_data[[#This Row],[average]], sensor_data[[#This Row],[EC]])</f>
        <v>16.03</v>
      </c>
      <c r="S3305" t="str">
        <f>IF(sensor_data[[#This Row],[Filled Energy Consumption]]&gt;AVERAGE(sensor_data[Filled Energy Consumption]), "High", "Low")</f>
        <v>Low</v>
      </c>
      <c r="T3305" t="s">
        <v>291</v>
      </c>
      <c r="U3305" t="b">
        <v>1</v>
      </c>
      <c r="V3305">
        <v>12</v>
      </c>
      <c r="W3305">
        <v>1</v>
      </c>
      <c r="X3305" t="s">
        <v>17</v>
      </c>
    </row>
    <row r="3306" spans="1:24" x14ac:dyDescent="0.3">
      <c r="A3306" s="1">
        <v>45406.584062499998</v>
      </c>
      <c r="B3306" s="1" t="str">
        <f>TEXT(sensor_data[[#This Row],[Timestamp]], "MMMM")</f>
        <v>April</v>
      </c>
      <c r="C33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06" s="2">
        <f>MONTH(sensor_data[[#This Row],[Timestamp]])</f>
        <v>4</v>
      </c>
      <c r="E3306" s="2">
        <f>DAY(sensor_data[[#This Row],[Timestamp]])</f>
        <v>24</v>
      </c>
      <c r="F3306" t="s">
        <v>654</v>
      </c>
      <c r="H3306">
        <v>67.3</v>
      </c>
      <c r="I3306">
        <v>55.7</v>
      </c>
      <c r="J3306" t="b">
        <v>0</v>
      </c>
      <c r="K3306">
        <v>2</v>
      </c>
      <c r="L3306" t="str">
        <f>IF(sensor_data[[#This Row],[HVAC Setting]]&lt;=2, "Low", IF(sensor_data[[#This Row],[HVAC Setting]]=3, "Normal", "High"))</f>
        <v>Low</v>
      </c>
      <c r="M3306">
        <v>10</v>
      </c>
      <c r="N3306">
        <v>10</v>
      </c>
      <c r="O3306">
        <f>(sensor_data[[#This Row],[Energy Consumption]]-AVERAGE(sensor_data[Energy Consumption]))/_xlfn.STDEV.P(sensor_data[Energy Consumption])</f>
        <v>-0.13257981561817916</v>
      </c>
      <c r="P3306" t="str">
        <f>IF(ABS(sensor_data[[#This Row],[z_zcore]])&gt;3, "Outlier", "Normal")</f>
        <v>Normal</v>
      </c>
      <c r="Q3306">
        <f>AVERAGEIF(sensor_data[Unit ID], sensor_data[[#This Row],[Unit ID]], sensor_data[EC])</f>
        <v>14.803529411764707</v>
      </c>
      <c r="R3306">
        <f>IF(ISBLANK(sensor_data[[#This Row],[EC]]), sensor_data[[#This Row],[average]], sensor_data[[#This Row],[EC]])</f>
        <v>10</v>
      </c>
      <c r="S3306" t="str">
        <f>IF(sensor_data[[#This Row],[Filled Energy Consumption]]&gt;AVERAGE(sensor_data[Filled Energy Consumption]), "High", "Low")</f>
        <v>Low</v>
      </c>
      <c r="T3306" t="s">
        <v>256</v>
      </c>
      <c r="U3306" t="b">
        <v>0</v>
      </c>
      <c r="V3306">
        <v>6</v>
      </c>
      <c r="W3306">
        <v>0</v>
      </c>
      <c r="X3306" t="s">
        <v>14</v>
      </c>
    </row>
    <row r="3307" spans="1:24" x14ac:dyDescent="0.3">
      <c r="A3307" s="1">
        <v>45645.21806712963</v>
      </c>
      <c r="B3307" s="1" t="str">
        <f>TEXT(sensor_data[[#This Row],[Timestamp]], "MMMM")</f>
        <v>December</v>
      </c>
      <c r="C33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07" s="2">
        <f>MONTH(sensor_data[[#This Row],[Timestamp]])</f>
        <v>12</v>
      </c>
      <c r="E3307" s="2">
        <f>DAY(sensor_data[[#This Row],[Timestamp]])</f>
        <v>19</v>
      </c>
      <c r="F3307" t="s">
        <v>654</v>
      </c>
      <c r="H3307">
        <v>45.6</v>
      </c>
      <c r="I3307">
        <v>34</v>
      </c>
      <c r="J3307" t="b">
        <v>0</v>
      </c>
      <c r="K3307">
        <v>1</v>
      </c>
      <c r="L3307" t="str">
        <f>IF(sensor_data[[#This Row],[HVAC Setting]]&lt;=2, "Low", IF(sensor_data[[#This Row],[HVAC Setting]]=3, "Normal", "High"))</f>
        <v>Low</v>
      </c>
      <c r="M3307">
        <v>8</v>
      </c>
      <c r="N3307">
        <v>8</v>
      </c>
      <c r="O3307">
        <f>(sensor_data[[#This Row],[Energy Consumption]]-AVERAGE(sensor_data[Energy Consumption]))/_xlfn.STDEV.P(sensor_data[Energy Consumption])</f>
        <v>-0.15583645164511351</v>
      </c>
      <c r="P3307" t="str">
        <f>IF(ABS(sensor_data[[#This Row],[z_zcore]])&gt;3, "Outlier", "Normal")</f>
        <v>Normal</v>
      </c>
      <c r="Q3307">
        <f>AVERAGEIF(sensor_data[Unit ID], sensor_data[[#This Row],[Unit ID]], sensor_data[EC])</f>
        <v>14.803529411764707</v>
      </c>
      <c r="R3307">
        <f>IF(ISBLANK(sensor_data[[#This Row],[EC]]), sensor_data[[#This Row],[average]], sensor_data[[#This Row],[EC]])</f>
        <v>8</v>
      </c>
      <c r="S3307" t="str">
        <f>IF(sensor_data[[#This Row],[Filled Energy Consumption]]&gt;AVERAGE(sensor_data[Filled Energy Consumption]), "High", "Low")</f>
        <v>Low</v>
      </c>
      <c r="T3307" t="s">
        <v>77</v>
      </c>
      <c r="U3307" t="b">
        <v>0</v>
      </c>
      <c r="V3307">
        <v>18</v>
      </c>
      <c r="W3307">
        <v>0</v>
      </c>
      <c r="X3307" t="s">
        <v>17</v>
      </c>
    </row>
    <row r="3308" spans="1:24" x14ac:dyDescent="0.3">
      <c r="A3308" s="1">
        <v>45475.827199074076</v>
      </c>
      <c r="B3308" s="1" t="str">
        <f>TEXT(sensor_data[[#This Row],[Timestamp]], "MMMM")</f>
        <v>July</v>
      </c>
      <c r="C33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08" s="2">
        <f>MONTH(sensor_data[[#This Row],[Timestamp]])</f>
        <v>7</v>
      </c>
      <c r="E3308" s="2">
        <f>DAY(sensor_data[[#This Row],[Timestamp]])</f>
        <v>2</v>
      </c>
      <c r="F3308" t="s">
        <v>654</v>
      </c>
      <c r="H3308">
        <v>91.3</v>
      </c>
      <c r="I3308">
        <v>48.5</v>
      </c>
      <c r="J3308" t="b">
        <v>1</v>
      </c>
      <c r="K3308">
        <v>5</v>
      </c>
      <c r="L3308" t="str">
        <f>IF(sensor_data[[#This Row],[HVAC Setting]]&lt;=2, "Low", IF(sensor_data[[#This Row],[HVAC Setting]]=3, "Normal", "High"))</f>
        <v>High</v>
      </c>
      <c r="M3308">
        <v>33.14</v>
      </c>
      <c r="N3308">
        <v>33.14</v>
      </c>
      <c r="O3308">
        <f>(sensor_data[[#This Row],[Energy Consumption]]-AVERAGE(sensor_data[Energy Consumption]))/_xlfn.STDEV.P(sensor_data[Energy Consumption])</f>
        <v>0.13649946321345094</v>
      </c>
      <c r="P3308" t="str">
        <f>IF(ABS(sensor_data[[#This Row],[z_zcore]])&gt;3, "Outlier", "Normal")</f>
        <v>Normal</v>
      </c>
      <c r="Q3308">
        <f>AVERAGEIF(sensor_data[Unit ID], sensor_data[[#This Row],[Unit ID]], sensor_data[EC])</f>
        <v>14.803529411764707</v>
      </c>
      <c r="R3308">
        <f>IF(ISBLANK(sensor_data[[#This Row],[EC]]), sensor_data[[#This Row],[average]], sensor_data[[#This Row],[EC]])</f>
        <v>33.14</v>
      </c>
      <c r="S3308" t="str">
        <f>IF(sensor_data[[#This Row],[Filled Energy Consumption]]&gt;AVERAGE(sensor_data[Filled Energy Consumption]), "High", "Low")</f>
        <v>High</v>
      </c>
      <c r="T3308" t="s">
        <v>233</v>
      </c>
      <c r="U3308" t="b">
        <v>1</v>
      </c>
      <c r="V3308">
        <v>7</v>
      </c>
      <c r="W3308">
        <v>0</v>
      </c>
      <c r="X3308" t="s">
        <v>17</v>
      </c>
    </row>
    <row r="3309" spans="1:24" x14ac:dyDescent="0.3">
      <c r="A3309" s="1">
        <v>45369.378888888888</v>
      </c>
      <c r="B3309" s="1" t="str">
        <f>TEXT(sensor_data[[#This Row],[Timestamp]], "MMMM")</f>
        <v>March</v>
      </c>
      <c r="C33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09" s="2">
        <f>MONTH(sensor_data[[#This Row],[Timestamp]])</f>
        <v>3</v>
      </c>
      <c r="E3309" s="2">
        <f>DAY(sensor_data[[#This Row],[Timestamp]])</f>
        <v>18</v>
      </c>
      <c r="F3309" t="s">
        <v>654</v>
      </c>
      <c r="H3309">
        <v>61.9</v>
      </c>
      <c r="I3309">
        <v>43.1</v>
      </c>
      <c r="J3309" t="b">
        <v>0</v>
      </c>
      <c r="K3309">
        <v>1</v>
      </c>
      <c r="L3309" t="str">
        <f>IF(sensor_data[[#This Row],[HVAC Setting]]&lt;=2, "Low", IF(sensor_data[[#This Row],[HVAC Setting]]=3, "Normal", "High"))</f>
        <v>Low</v>
      </c>
      <c r="O3309">
        <f>(sensor_data[[#This Row],[Energy Consumption]]-AVERAGE(sensor_data[Energy Consumption]))/_xlfn.STDEV.P(sensor_data[Energy Consumption])</f>
        <v>-0.24886299575285079</v>
      </c>
      <c r="P3309" t="str">
        <f>IF(ABS(sensor_data[[#This Row],[z_zcore]])&gt;3, "Outlier", "Normal")</f>
        <v>Normal</v>
      </c>
      <c r="Q3309">
        <f>AVERAGEIF(sensor_data[Unit ID], sensor_data[[#This Row],[Unit ID]], sensor_data[EC])</f>
        <v>14.803529411764707</v>
      </c>
      <c r="R3309">
        <f>IF(ISBLANK(sensor_data[[#This Row],[EC]]), sensor_data[[#This Row],[average]], sensor_data[[#This Row],[EC]])</f>
        <v>14.803529411764707</v>
      </c>
      <c r="S3309" t="str">
        <f>IF(sensor_data[[#This Row],[Filled Energy Consumption]]&gt;AVERAGE(sensor_data[Filled Energy Consumption]), "High", "Low")</f>
        <v>Low</v>
      </c>
      <c r="T3309" t="s">
        <v>239</v>
      </c>
      <c r="U3309" t="b">
        <v>0</v>
      </c>
      <c r="V3309">
        <v>23</v>
      </c>
      <c r="W3309">
        <v>0</v>
      </c>
      <c r="X3309" t="s">
        <v>17</v>
      </c>
    </row>
    <row r="3310" spans="1:24" x14ac:dyDescent="0.3">
      <c r="A3310" s="1">
        <v>45453.665046296293</v>
      </c>
      <c r="B3310" s="1" t="str">
        <f>TEXT(sensor_data[[#This Row],[Timestamp]], "MMMM")</f>
        <v>June</v>
      </c>
      <c r="C33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10" s="2">
        <f>MONTH(sensor_data[[#This Row],[Timestamp]])</f>
        <v>6</v>
      </c>
      <c r="E3310" s="2">
        <f>DAY(sensor_data[[#This Row],[Timestamp]])</f>
        <v>10</v>
      </c>
      <c r="F3310" t="s">
        <v>654</v>
      </c>
      <c r="H3310">
        <v>81.099999999999994</v>
      </c>
      <c r="I3310">
        <v>47.3</v>
      </c>
      <c r="J3310" t="b">
        <v>0</v>
      </c>
      <c r="K3310">
        <v>2</v>
      </c>
      <c r="L3310" t="str">
        <f>IF(sensor_data[[#This Row],[HVAC Setting]]&lt;=2, "Low", IF(sensor_data[[#This Row],[HVAC Setting]]=3, "Normal", "High"))</f>
        <v>Low</v>
      </c>
      <c r="M3310">
        <v>10</v>
      </c>
      <c r="N3310">
        <v>10</v>
      </c>
      <c r="O3310">
        <f>(sensor_data[[#This Row],[Energy Consumption]]-AVERAGE(sensor_data[Energy Consumption]))/_xlfn.STDEV.P(sensor_data[Energy Consumption])</f>
        <v>-0.13257981561817916</v>
      </c>
      <c r="P3310" t="str">
        <f>IF(ABS(sensor_data[[#This Row],[z_zcore]])&gt;3, "Outlier", "Normal")</f>
        <v>Normal</v>
      </c>
      <c r="Q3310">
        <f>AVERAGEIF(sensor_data[Unit ID], sensor_data[[#This Row],[Unit ID]], sensor_data[EC])</f>
        <v>14.803529411764707</v>
      </c>
      <c r="R3310">
        <f>IF(ISBLANK(sensor_data[[#This Row],[EC]]), sensor_data[[#This Row],[average]], sensor_data[[#This Row],[EC]])</f>
        <v>10</v>
      </c>
      <c r="S3310" t="str">
        <f>IF(sensor_data[[#This Row],[Filled Energy Consumption]]&gt;AVERAGE(sensor_data[Filled Energy Consumption]), "High", "Low")</f>
        <v>Low</v>
      </c>
      <c r="T3310" t="s">
        <v>360</v>
      </c>
      <c r="U3310" t="b">
        <v>0</v>
      </c>
      <c r="V3310">
        <v>15</v>
      </c>
      <c r="W3310">
        <v>0</v>
      </c>
      <c r="X3310" t="s">
        <v>19</v>
      </c>
    </row>
    <row r="3311" spans="1:24" x14ac:dyDescent="0.3">
      <c r="A3311" s="1">
        <v>45324.414548611108</v>
      </c>
      <c r="B3311" s="1" t="str">
        <f>TEXT(sensor_data[[#This Row],[Timestamp]], "MMMM")</f>
        <v>February</v>
      </c>
      <c r="C33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11" s="2">
        <f>MONTH(sensor_data[[#This Row],[Timestamp]])</f>
        <v>2</v>
      </c>
      <c r="E3311" s="2">
        <f>DAY(sensor_data[[#This Row],[Timestamp]])</f>
        <v>2</v>
      </c>
      <c r="F3311" t="s">
        <v>654</v>
      </c>
      <c r="H3311">
        <v>45.8</v>
      </c>
      <c r="I3311">
        <v>36.799999999999997</v>
      </c>
      <c r="J3311" t="b">
        <v>0</v>
      </c>
      <c r="K3311">
        <v>2</v>
      </c>
      <c r="L3311" t="str">
        <f>IF(sensor_data[[#This Row],[HVAC Setting]]&lt;=2, "Low", IF(sensor_data[[#This Row],[HVAC Setting]]=3, "Normal", "High"))</f>
        <v>Low</v>
      </c>
      <c r="M3311">
        <v>13</v>
      </c>
      <c r="N3311">
        <v>13</v>
      </c>
      <c r="O3311">
        <f>(sensor_data[[#This Row],[Energy Consumption]]-AVERAGE(sensor_data[Energy Consumption]))/_xlfn.STDEV.P(sensor_data[Energy Consumption])</f>
        <v>-9.7694861577777695E-2</v>
      </c>
      <c r="P3311" t="str">
        <f>IF(ABS(sensor_data[[#This Row],[z_zcore]])&gt;3, "Outlier", "Normal")</f>
        <v>Normal</v>
      </c>
      <c r="Q3311">
        <f>AVERAGEIF(sensor_data[Unit ID], sensor_data[[#This Row],[Unit ID]], sensor_data[EC])</f>
        <v>14.803529411764707</v>
      </c>
      <c r="R3311">
        <f>IF(ISBLANK(sensor_data[[#This Row],[EC]]), sensor_data[[#This Row],[average]], sensor_data[[#This Row],[EC]])</f>
        <v>13</v>
      </c>
      <c r="S3311" t="str">
        <f>IF(sensor_data[[#This Row],[Filled Energy Consumption]]&gt;AVERAGE(sensor_data[Filled Energy Consumption]), "High", "Low")</f>
        <v>Low</v>
      </c>
      <c r="T3311" t="s">
        <v>60</v>
      </c>
      <c r="U3311" t="b">
        <v>0</v>
      </c>
      <c r="V3311">
        <v>15</v>
      </c>
      <c r="W3311">
        <v>0</v>
      </c>
      <c r="X3311" t="s">
        <v>14</v>
      </c>
    </row>
    <row r="3312" spans="1:24" x14ac:dyDescent="0.3">
      <c r="A3312" s="1">
        <v>45556.236388888887</v>
      </c>
      <c r="B3312" s="1" t="str">
        <f>TEXT(sensor_data[[#This Row],[Timestamp]], "MMMM")</f>
        <v>September</v>
      </c>
      <c r="C33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12" s="2">
        <f>MONTH(sensor_data[[#This Row],[Timestamp]])</f>
        <v>9</v>
      </c>
      <c r="E3312" s="2">
        <f>DAY(sensor_data[[#This Row],[Timestamp]])</f>
        <v>21</v>
      </c>
      <c r="F3312" t="s">
        <v>654</v>
      </c>
      <c r="H3312">
        <v>61.7</v>
      </c>
      <c r="I3312">
        <v>38.700000000000003</v>
      </c>
      <c r="J3312" t="b">
        <v>0</v>
      </c>
      <c r="K3312">
        <v>0.5</v>
      </c>
      <c r="L3312" t="str">
        <f>IF(sensor_data[[#This Row],[HVAC Setting]]&lt;=2, "Low", IF(sensor_data[[#This Row],[HVAC Setting]]=3, "Normal", "High"))</f>
        <v>Low</v>
      </c>
      <c r="M3312">
        <v>3.68</v>
      </c>
      <c r="N3312">
        <v>3.68</v>
      </c>
      <c r="O3312">
        <f>(sensor_data[[#This Row],[Energy Consumption]]-AVERAGE(sensor_data[Energy Consumption]))/_xlfn.STDEV.P(sensor_data[Energy Consumption])</f>
        <v>-0.20607078546329163</v>
      </c>
      <c r="P3312" t="str">
        <f>IF(ABS(sensor_data[[#This Row],[z_zcore]])&gt;3, "Outlier", "Normal")</f>
        <v>Normal</v>
      </c>
      <c r="Q3312">
        <f>AVERAGEIF(sensor_data[Unit ID], sensor_data[[#This Row],[Unit ID]], sensor_data[EC])</f>
        <v>14.803529411764707</v>
      </c>
      <c r="R3312">
        <f>IF(ISBLANK(sensor_data[[#This Row],[EC]]), sensor_data[[#This Row],[average]], sensor_data[[#This Row],[EC]])</f>
        <v>3.68</v>
      </c>
      <c r="S3312" t="str">
        <f>IF(sensor_data[[#This Row],[Filled Energy Consumption]]&gt;AVERAGE(sensor_data[Filled Energy Consumption]), "High", "Low")</f>
        <v>Low</v>
      </c>
      <c r="T3312" t="s">
        <v>276</v>
      </c>
      <c r="U3312" t="b">
        <v>0</v>
      </c>
      <c r="V3312">
        <v>21</v>
      </c>
      <c r="W3312">
        <v>0</v>
      </c>
      <c r="X3312" t="s">
        <v>14</v>
      </c>
    </row>
    <row r="3313" spans="1:24" x14ac:dyDescent="0.3">
      <c r="A3313" s="1">
        <v>45347.797199074077</v>
      </c>
      <c r="B3313" s="1" t="str">
        <f>TEXT(sensor_data[[#This Row],[Timestamp]], "MMMM")</f>
        <v>February</v>
      </c>
      <c r="C33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13" s="2">
        <f>MONTH(sensor_data[[#This Row],[Timestamp]])</f>
        <v>2</v>
      </c>
      <c r="E3313" s="2">
        <f>DAY(sensor_data[[#This Row],[Timestamp]])</f>
        <v>25</v>
      </c>
      <c r="F3313" t="s">
        <v>654</v>
      </c>
      <c r="H3313">
        <v>54.6</v>
      </c>
      <c r="I3313">
        <v>28.5</v>
      </c>
      <c r="J3313" t="b">
        <v>1</v>
      </c>
      <c r="K3313">
        <v>5</v>
      </c>
      <c r="L3313" t="str">
        <f>IF(sensor_data[[#This Row],[HVAC Setting]]&lt;=2, "Low", IF(sensor_data[[#This Row],[HVAC Setting]]=3, "Normal", "High"))</f>
        <v>High</v>
      </c>
      <c r="M3313">
        <v>30.81</v>
      </c>
      <c r="N3313">
        <v>30.81</v>
      </c>
      <c r="O3313">
        <f>(sensor_data[[#This Row],[Energy Consumption]]-AVERAGE(sensor_data[Energy Consumption]))/_xlfn.STDEV.P(sensor_data[Energy Consumption])</f>
        <v>0.10940548224207242</v>
      </c>
      <c r="P3313" t="str">
        <f>IF(ABS(sensor_data[[#This Row],[z_zcore]])&gt;3, "Outlier", "Normal")</f>
        <v>Normal</v>
      </c>
      <c r="Q3313">
        <f>AVERAGEIF(sensor_data[Unit ID], sensor_data[[#This Row],[Unit ID]], sensor_data[EC])</f>
        <v>14.803529411764707</v>
      </c>
      <c r="R3313">
        <f>IF(ISBLANK(sensor_data[[#This Row],[EC]]), sensor_data[[#This Row],[average]], sensor_data[[#This Row],[EC]])</f>
        <v>30.81</v>
      </c>
      <c r="S3313" t="str">
        <f>IF(sensor_data[[#This Row],[Filled Energy Consumption]]&gt;AVERAGE(sensor_data[Filled Energy Consumption]), "High", "Low")</f>
        <v>High</v>
      </c>
      <c r="T3313" t="s">
        <v>54</v>
      </c>
      <c r="U3313" t="b">
        <v>1</v>
      </c>
      <c r="V3313">
        <v>22</v>
      </c>
      <c r="W3313">
        <v>1</v>
      </c>
      <c r="X3313" t="s">
        <v>14</v>
      </c>
    </row>
    <row r="3314" spans="1:24" x14ac:dyDescent="0.3">
      <c r="A3314" s="1">
        <v>45614.01185185185</v>
      </c>
      <c r="B3314" s="1" t="str">
        <f>TEXT(sensor_data[[#This Row],[Timestamp]], "MMMM")</f>
        <v>November</v>
      </c>
      <c r="C33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14" s="2">
        <f>MONTH(sensor_data[[#This Row],[Timestamp]])</f>
        <v>11</v>
      </c>
      <c r="E3314" s="2">
        <f>DAY(sensor_data[[#This Row],[Timestamp]])</f>
        <v>18</v>
      </c>
      <c r="F3314" t="s">
        <v>654</v>
      </c>
      <c r="H3314">
        <v>58.3</v>
      </c>
      <c r="I3314">
        <v>43.7</v>
      </c>
      <c r="J3314" t="b">
        <v>0</v>
      </c>
      <c r="K3314">
        <v>1</v>
      </c>
      <c r="L3314" t="str">
        <f>IF(sensor_data[[#This Row],[HVAC Setting]]&lt;=2, "Low", IF(sensor_data[[#This Row],[HVAC Setting]]=3, "Normal", "High"))</f>
        <v>Low</v>
      </c>
      <c r="M3314">
        <v>5</v>
      </c>
      <c r="N3314">
        <v>5</v>
      </c>
      <c r="O3314">
        <f>(sensor_data[[#This Row],[Energy Consumption]]-AVERAGE(sensor_data[Energy Consumption]))/_xlfn.STDEV.P(sensor_data[Energy Consumption])</f>
        <v>-0.19072140568551499</v>
      </c>
      <c r="P3314" t="str">
        <f>IF(ABS(sensor_data[[#This Row],[z_zcore]])&gt;3, "Outlier", "Normal")</f>
        <v>Normal</v>
      </c>
      <c r="Q3314">
        <f>AVERAGEIF(sensor_data[Unit ID], sensor_data[[#This Row],[Unit ID]], sensor_data[EC])</f>
        <v>14.803529411764707</v>
      </c>
      <c r="R3314">
        <f>IF(ISBLANK(sensor_data[[#This Row],[EC]]), sensor_data[[#This Row],[average]], sensor_data[[#This Row],[EC]])</f>
        <v>5</v>
      </c>
      <c r="S3314" t="str">
        <f>IF(sensor_data[[#This Row],[Filled Energy Consumption]]&gt;AVERAGE(sensor_data[Filled Energy Consumption]), "High", "Low")</f>
        <v>Low</v>
      </c>
      <c r="T3314" t="s">
        <v>89</v>
      </c>
      <c r="U3314" t="b">
        <v>0</v>
      </c>
      <c r="V3314">
        <v>13</v>
      </c>
      <c r="W3314">
        <v>0</v>
      </c>
      <c r="X3314" t="s">
        <v>17</v>
      </c>
    </row>
    <row r="3315" spans="1:24" x14ac:dyDescent="0.3">
      <c r="A3315" s="1">
        <v>45587.124745370369</v>
      </c>
      <c r="B3315" s="1" t="str">
        <f>TEXT(sensor_data[[#This Row],[Timestamp]], "MMMM")</f>
        <v>October</v>
      </c>
      <c r="C33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15" s="2">
        <f>MONTH(sensor_data[[#This Row],[Timestamp]])</f>
        <v>10</v>
      </c>
      <c r="E3315" s="2">
        <f>DAY(sensor_data[[#This Row],[Timestamp]])</f>
        <v>22</v>
      </c>
      <c r="F3315" t="s">
        <v>654</v>
      </c>
      <c r="H3315">
        <v>65.8</v>
      </c>
      <c r="I3315">
        <v>31.7</v>
      </c>
      <c r="J3315" t="b">
        <v>0</v>
      </c>
      <c r="K3315">
        <v>2</v>
      </c>
      <c r="L3315" t="str">
        <f>IF(sensor_data[[#This Row],[HVAC Setting]]&lt;=2, "Low", IF(sensor_data[[#This Row],[HVAC Setting]]=3, "Normal", "High"))</f>
        <v>Low</v>
      </c>
      <c r="M3315">
        <v>10</v>
      </c>
      <c r="N3315">
        <v>10</v>
      </c>
      <c r="O3315">
        <f>(sensor_data[[#This Row],[Energy Consumption]]-AVERAGE(sensor_data[Energy Consumption]))/_xlfn.STDEV.P(sensor_data[Energy Consumption])</f>
        <v>-0.13257981561817916</v>
      </c>
      <c r="P3315" t="str">
        <f>IF(ABS(sensor_data[[#This Row],[z_zcore]])&gt;3, "Outlier", "Normal")</f>
        <v>Normal</v>
      </c>
      <c r="Q3315">
        <f>AVERAGEIF(sensor_data[Unit ID], sensor_data[[#This Row],[Unit ID]], sensor_data[EC])</f>
        <v>14.803529411764707</v>
      </c>
      <c r="R3315">
        <f>IF(ISBLANK(sensor_data[[#This Row],[EC]]), sensor_data[[#This Row],[average]], sensor_data[[#This Row],[EC]])</f>
        <v>10</v>
      </c>
      <c r="S3315" t="str">
        <f>IF(sensor_data[[#This Row],[Filled Energy Consumption]]&gt;AVERAGE(sensor_data[Filled Energy Consumption]), "High", "Low")</f>
        <v>Low</v>
      </c>
      <c r="T3315" t="s">
        <v>399</v>
      </c>
      <c r="U3315" t="b">
        <v>0</v>
      </c>
      <c r="V3315">
        <v>9</v>
      </c>
      <c r="W3315">
        <v>0</v>
      </c>
      <c r="X3315" t="s">
        <v>17</v>
      </c>
    </row>
    <row r="3316" spans="1:24" x14ac:dyDescent="0.3">
      <c r="A3316" s="1">
        <v>45366.716840277775</v>
      </c>
      <c r="B3316" s="1" t="str">
        <f>TEXT(sensor_data[[#This Row],[Timestamp]], "MMMM")</f>
        <v>March</v>
      </c>
      <c r="C33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16" s="2">
        <f>MONTH(sensor_data[[#This Row],[Timestamp]])</f>
        <v>3</v>
      </c>
      <c r="E3316" s="2">
        <f>DAY(sensor_data[[#This Row],[Timestamp]])</f>
        <v>15</v>
      </c>
      <c r="F3316" t="s">
        <v>654</v>
      </c>
      <c r="H3316">
        <v>78.099999999999994</v>
      </c>
      <c r="I3316">
        <v>47</v>
      </c>
      <c r="J3316" t="b">
        <v>1</v>
      </c>
      <c r="K3316">
        <v>3</v>
      </c>
      <c r="L3316" t="str">
        <f>IF(sensor_data[[#This Row],[HVAC Setting]]&lt;=2, "Low", IF(sensor_data[[#This Row],[HVAC Setting]]=3, "Normal", "High"))</f>
        <v>Normal</v>
      </c>
      <c r="M3316">
        <v>18.829999999999998</v>
      </c>
      <c r="N3316">
        <v>18.829999999999998</v>
      </c>
      <c r="O3316">
        <f>(sensor_data[[#This Row],[Energy Consumption]]-AVERAGE(sensor_data[Energy Consumption]))/_xlfn.STDEV.P(sensor_data[Energy Consumption])</f>
        <v>-2.9901767559264165E-2</v>
      </c>
      <c r="P3316" t="str">
        <f>IF(ABS(sensor_data[[#This Row],[z_zcore]])&gt;3, "Outlier", "Normal")</f>
        <v>Normal</v>
      </c>
      <c r="Q3316">
        <f>AVERAGEIF(sensor_data[Unit ID], sensor_data[[#This Row],[Unit ID]], sensor_data[EC])</f>
        <v>14.803529411764707</v>
      </c>
      <c r="R3316">
        <f>IF(ISBLANK(sensor_data[[#This Row],[EC]]), sensor_data[[#This Row],[average]], sensor_data[[#This Row],[EC]])</f>
        <v>18.829999999999998</v>
      </c>
      <c r="S3316" t="str">
        <f>IF(sensor_data[[#This Row],[Filled Energy Consumption]]&gt;AVERAGE(sensor_data[Filled Energy Consumption]), "High", "Low")</f>
        <v>High</v>
      </c>
      <c r="T3316" t="s">
        <v>372</v>
      </c>
      <c r="U3316" t="b">
        <v>1</v>
      </c>
      <c r="V3316">
        <v>2</v>
      </c>
      <c r="W3316">
        <v>1</v>
      </c>
      <c r="X3316" t="s">
        <v>17</v>
      </c>
    </row>
    <row r="3317" spans="1:24" x14ac:dyDescent="0.3">
      <c r="A3317" s="1">
        <v>45644.695219907408</v>
      </c>
      <c r="B3317" s="1" t="str">
        <f>TEXT(sensor_data[[#This Row],[Timestamp]], "MMMM")</f>
        <v>December</v>
      </c>
      <c r="C33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17" s="2">
        <f>MONTH(sensor_data[[#This Row],[Timestamp]])</f>
        <v>12</v>
      </c>
      <c r="E3317" s="2">
        <f>DAY(sensor_data[[#This Row],[Timestamp]])</f>
        <v>18</v>
      </c>
      <c r="F3317" t="s">
        <v>654</v>
      </c>
      <c r="H3317">
        <v>47.4</v>
      </c>
      <c r="I3317">
        <v>26.4</v>
      </c>
      <c r="J3317" t="b">
        <v>0</v>
      </c>
      <c r="K3317">
        <v>2</v>
      </c>
      <c r="L3317" t="str">
        <f>IF(sensor_data[[#This Row],[HVAC Setting]]&lt;=2, "Low", IF(sensor_data[[#This Row],[HVAC Setting]]=3, "Normal", "High"))</f>
        <v>Low</v>
      </c>
      <c r="M3317">
        <v>13</v>
      </c>
      <c r="N3317">
        <v>13</v>
      </c>
      <c r="O3317">
        <f>(sensor_data[[#This Row],[Energy Consumption]]-AVERAGE(sensor_data[Energy Consumption]))/_xlfn.STDEV.P(sensor_data[Energy Consumption])</f>
        <v>-9.7694861577777695E-2</v>
      </c>
      <c r="P3317" t="str">
        <f>IF(ABS(sensor_data[[#This Row],[z_zcore]])&gt;3, "Outlier", "Normal")</f>
        <v>Normal</v>
      </c>
      <c r="Q3317">
        <f>AVERAGEIF(sensor_data[Unit ID], sensor_data[[#This Row],[Unit ID]], sensor_data[EC])</f>
        <v>14.803529411764707</v>
      </c>
      <c r="R3317">
        <f>IF(ISBLANK(sensor_data[[#This Row],[EC]]), sensor_data[[#This Row],[average]], sensor_data[[#This Row],[EC]])</f>
        <v>13</v>
      </c>
      <c r="S3317" t="str">
        <f>IF(sensor_data[[#This Row],[Filled Energy Consumption]]&gt;AVERAGE(sensor_data[Filled Energy Consumption]), "High", "Low")</f>
        <v>Low</v>
      </c>
      <c r="T3317" t="s">
        <v>327</v>
      </c>
      <c r="U3317" t="b">
        <v>0</v>
      </c>
      <c r="V3317">
        <v>14</v>
      </c>
      <c r="W3317">
        <v>1</v>
      </c>
      <c r="X3317" t="s">
        <v>14</v>
      </c>
    </row>
    <row r="3318" spans="1:24" x14ac:dyDescent="0.3">
      <c r="A3318" s="1">
        <v>45335.103831018518</v>
      </c>
      <c r="B3318" s="1" t="str">
        <f>TEXT(sensor_data[[#This Row],[Timestamp]], "MMMM")</f>
        <v>February</v>
      </c>
      <c r="C33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18" s="2">
        <f>MONTH(sensor_data[[#This Row],[Timestamp]])</f>
        <v>2</v>
      </c>
      <c r="E3318" s="2">
        <f>DAY(sensor_data[[#This Row],[Timestamp]])</f>
        <v>13</v>
      </c>
      <c r="F3318" t="s">
        <v>654</v>
      </c>
      <c r="H3318">
        <v>32.9</v>
      </c>
      <c r="I3318">
        <v>28.6</v>
      </c>
      <c r="J3318" t="b">
        <v>0</v>
      </c>
      <c r="K3318">
        <v>1</v>
      </c>
      <c r="L3318" t="str">
        <f>IF(sensor_data[[#This Row],[HVAC Setting]]&lt;=2, "Low", IF(sensor_data[[#This Row],[HVAC Setting]]=3, "Normal", "High"))</f>
        <v>Low</v>
      </c>
      <c r="M3318">
        <v>8</v>
      </c>
      <c r="N3318">
        <v>8</v>
      </c>
      <c r="O3318">
        <f>(sensor_data[[#This Row],[Energy Consumption]]-AVERAGE(sensor_data[Energy Consumption]))/_xlfn.STDEV.P(sensor_data[Energy Consumption])</f>
        <v>-0.15583645164511351</v>
      </c>
      <c r="P3318" t="str">
        <f>IF(ABS(sensor_data[[#This Row],[z_zcore]])&gt;3, "Outlier", "Normal")</f>
        <v>Normal</v>
      </c>
      <c r="Q3318">
        <f>AVERAGEIF(sensor_data[Unit ID], sensor_data[[#This Row],[Unit ID]], sensor_data[EC])</f>
        <v>14.803529411764707</v>
      </c>
      <c r="R3318">
        <f>IF(ISBLANK(sensor_data[[#This Row],[EC]]), sensor_data[[#This Row],[average]], sensor_data[[#This Row],[EC]])</f>
        <v>8</v>
      </c>
      <c r="S3318" t="str">
        <f>IF(sensor_data[[#This Row],[Filled Energy Consumption]]&gt;AVERAGE(sensor_data[Filled Energy Consumption]), "High", "Low")</f>
        <v>Low</v>
      </c>
      <c r="T3318" t="s">
        <v>614</v>
      </c>
      <c r="U3318" t="b">
        <v>0</v>
      </c>
      <c r="V3318">
        <v>21</v>
      </c>
      <c r="W3318">
        <v>0</v>
      </c>
      <c r="X3318" t="s">
        <v>14</v>
      </c>
    </row>
    <row r="3319" spans="1:24" x14ac:dyDescent="0.3">
      <c r="A3319" s="1">
        <v>45340.636157407411</v>
      </c>
      <c r="B3319" s="1" t="str">
        <f>TEXT(sensor_data[[#This Row],[Timestamp]], "MMMM")</f>
        <v>February</v>
      </c>
      <c r="C33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19" s="2">
        <f>MONTH(sensor_data[[#This Row],[Timestamp]])</f>
        <v>2</v>
      </c>
      <c r="E3319" s="2">
        <f>DAY(sensor_data[[#This Row],[Timestamp]])</f>
        <v>18</v>
      </c>
      <c r="F3319" t="s">
        <v>654</v>
      </c>
      <c r="H3319">
        <v>58.7</v>
      </c>
      <c r="I3319">
        <v>27.6</v>
      </c>
      <c r="J3319" t="b">
        <v>1</v>
      </c>
      <c r="K3319">
        <v>5</v>
      </c>
      <c r="L3319" t="str">
        <f>IF(sensor_data[[#This Row],[HVAC Setting]]&lt;=2, "Low", IF(sensor_data[[#This Row],[HVAC Setting]]=3, "Normal", "High"))</f>
        <v>High</v>
      </c>
      <c r="M3319">
        <v>28.46</v>
      </c>
      <c r="N3319">
        <v>28.46</v>
      </c>
      <c r="O3319">
        <f>(sensor_data[[#This Row],[Energy Consumption]]-AVERAGE(sensor_data[Energy Consumption]))/_xlfn.STDEV.P(sensor_data[Energy Consumption])</f>
        <v>8.2078934910424617E-2</v>
      </c>
      <c r="P3319" t="str">
        <f>IF(ABS(sensor_data[[#This Row],[z_zcore]])&gt;3, "Outlier", "Normal")</f>
        <v>Normal</v>
      </c>
      <c r="Q3319">
        <f>AVERAGEIF(sensor_data[Unit ID], sensor_data[[#This Row],[Unit ID]], sensor_data[EC])</f>
        <v>14.803529411764707</v>
      </c>
      <c r="R3319">
        <f>IF(ISBLANK(sensor_data[[#This Row],[EC]]), sensor_data[[#This Row],[average]], sensor_data[[#This Row],[EC]])</f>
        <v>28.46</v>
      </c>
      <c r="S3319" t="str">
        <f>IF(sensor_data[[#This Row],[Filled Energy Consumption]]&gt;AVERAGE(sensor_data[Filled Energy Consumption]), "High", "Low")</f>
        <v>High</v>
      </c>
      <c r="T3319" t="s">
        <v>418</v>
      </c>
      <c r="U3319" t="b">
        <v>1</v>
      </c>
      <c r="V3319">
        <v>9</v>
      </c>
      <c r="W3319">
        <v>1</v>
      </c>
      <c r="X3319" t="s">
        <v>19</v>
      </c>
    </row>
    <row r="3320" spans="1:24" x14ac:dyDescent="0.3">
      <c r="A3320" s="1">
        <v>45602.921157407407</v>
      </c>
      <c r="B3320" s="1" t="str">
        <f>TEXT(sensor_data[[#This Row],[Timestamp]], "MMMM")</f>
        <v>November</v>
      </c>
      <c r="C33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20" s="2">
        <f>MONTH(sensor_data[[#This Row],[Timestamp]])</f>
        <v>11</v>
      </c>
      <c r="E3320" s="2">
        <f>DAY(sensor_data[[#This Row],[Timestamp]])</f>
        <v>6</v>
      </c>
      <c r="F3320" t="s">
        <v>654</v>
      </c>
      <c r="H3320">
        <v>65.3</v>
      </c>
      <c r="I3320">
        <v>38</v>
      </c>
      <c r="J3320" t="b">
        <v>1</v>
      </c>
      <c r="K3320">
        <v>3</v>
      </c>
      <c r="L3320" t="str">
        <f>IF(sensor_data[[#This Row],[HVAC Setting]]&lt;=2, "Low", IF(sensor_data[[#This Row],[HVAC Setting]]=3, "Normal", "High"))</f>
        <v>Normal</v>
      </c>
      <c r="O3320">
        <f>(sensor_data[[#This Row],[Energy Consumption]]-AVERAGE(sensor_data[Energy Consumption]))/_xlfn.STDEV.P(sensor_data[Energy Consumption])</f>
        <v>-0.24886299575285079</v>
      </c>
      <c r="P3320" t="str">
        <f>IF(ABS(sensor_data[[#This Row],[z_zcore]])&gt;3, "Outlier", "Normal")</f>
        <v>Normal</v>
      </c>
      <c r="Q3320">
        <f>AVERAGEIF(sensor_data[Unit ID], sensor_data[[#This Row],[Unit ID]], sensor_data[EC])</f>
        <v>14.803529411764707</v>
      </c>
      <c r="R3320">
        <f>IF(ISBLANK(sensor_data[[#This Row],[EC]]), sensor_data[[#This Row],[average]], sensor_data[[#This Row],[EC]])</f>
        <v>14.803529411764707</v>
      </c>
      <c r="S3320" t="str">
        <f>IF(sensor_data[[#This Row],[Filled Energy Consumption]]&gt;AVERAGE(sensor_data[Filled Energy Consumption]), "High", "Low")</f>
        <v>Low</v>
      </c>
      <c r="T3320" t="s">
        <v>527</v>
      </c>
      <c r="U3320" t="b">
        <v>1</v>
      </c>
      <c r="V3320">
        <v>22</v>
      </c>
      <c r="W3320">
        <v>1</v>
      </c>
      <c r="X3320" t="s">
        <v>17</v>
      </c>
    </row>
    <row r="3321" spans="1:24" x14ac:dyDescent="0.3">
      <c r="A3321" s="1">
        <v>45552.805590277778</v>
      </c>
      <c r="B3321" s="1" t="str">
        <f>TEXT(sensor_data[[#This Row],[Timestamp]], "MMMM")</f>
        <v>September</v>
      </c>
      <c r="C33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21" s="2">
        <f>MONTH(sensor_data[[#This Row],[Timestamp]])</f>
        <v>9</v>
      </c>
      <c r="E3321" s="2">
        <f>DAY(sensor_data[[#This Row],[Timestamp]])</f>
        <v>17</v>
      </c>
      <c r="F3321" t="s">
        <v>654</v>
      </c>
      <c r="H3321">
        <v>62.6</v>
      </c>
      <c r="I3321">
        <v>34.200000000000003</v>
      </c>
      <c r="J3321" t="b">
        <v>0</v>
      </c>
      <c r="K3321">
        <v>2</v>
      </c>
      <c r="L3321" t="str">
        <f>IF(sensor_data[[#This Row],[HVAC Setting]]&lt;=2, "Low", IF(sensor_data[[#This Row],[HVAC Setting]]=3, "Normal", "High"))</f>
        <v>Low</v>
      </c>
      <c r="M3321">
        <v>12.1</v>
      </c>
      <c r="N3321">
        <v>12.1</v>
      </c>
      <c r="O3321">
        <f>(sensor_data[[#This Row],[Energy Consumption]]-AVERAGE(sensor_data[Energy Consumption]))/_xlfn.STDEV.P(sensor_data[Energy Consumption])</f>
        <v>-0.10816034778989814</v>
      </c>
      <c r="P3321" t="str">
        <f>IF(ABS(sensor_data[[#This Row],[z_zcore]])&gt;3, "Outlier", "Normal")</f>
        <v>Normal</v>
      </c>
      <c r="Q3321">
        <f>AVERAGEIF(sensor_data[Unit ID], sensor_data[[#This Row],[Unit ID]], sensor_data[EC])</f>
        <v>14.803529411764707</v>
      </c>
      <c r="R3321">
        <f>IF(ISBLANK(sensor_data[[#This Row],[EC]]), sensor_data[[#This Row],[average]], sensor_data[[#This Row],[EC]])</f>
        <v>12.1</v>
      </c>
      <c r="S3321" t="str">
        <f>IF(sensor_data[[#This Row],[Filled Energy Consumption]]&gt;AVERAGE(sensor_data[Filled Energy Consumption]), "High", "Low")</f>
        <v>Low</v>
      </c>
      <c r="T3321" t="s">
        <v>157</v>
      </c>
      <c r="U3321" t="b">
        <v>0</v>
      </c>
      <c r="V3321">
        <v>21</v>
      </c>
      <c r="W3321">
        <v>1</v>
      </c>
      <c r="X3321" t="s">
        <v>19</v>
      </c>
    </row>
    <row r="3322" spans="1:24" x14ac:dyDescent="0.3">
      <c r="A3322" s="1">
        <v>45467.427037037036</v>
      </c>
      <c r="B3322" s="1" t="str">
        <f>TEXT(sensor_data[[#This Row],[Timestamp]], "MMMM")</f>
        <v>June</v>
      </c>
      <c r="C33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22" s="2">
        <f>MONTH(sensor_data[[#This Row],[Timestamp]])</f>
        <v>6</v>
      </c>
      <c r="E3322" s="2">
        <f>DAY(sensor_data[[#This Row],[Timestamp]])</f>
        <v>24</v>
      </c>
      <c r="F3322" t="s">
        <v>655</v>
      </c>
      <c r="H3322">
        <v>102.9</v>
      </c>
      <c r="I3322">
        <v>47.9</v>
      </c>
      <c r="J3322" t="b">
        <v>1</v>
      </c>
      <c r="K3322">
        <v>4</v>
      </c>
      <c r="L3322" t="str">
        <f>IF(sensor_data[[#This Row],[HVAC Setting]]&lt;=2, "Low", IF(sensor_data[[#This Row],[HVAC Setting]]=3, "Normal", "High"))</f>
        <v>High</v>
      </c>
      <c r="M3322">
        <v>24.27</v>
      </c>
      <c r="N3322">
        <v>24.27</v>
      </c>
      <c r="O3322">
        <f>(sensor_data[[#This Row],[Energy Consumption]]-AVERAGE(sensor_data[Energy Consumption]))/_xlfn.STDEV.P(sensor_data[Energy Consumption])</f>
        <v>3.33562824339972E-2</v>
      </c>
      <c r="P3322" t="str">
        <f>IF(ABS(sensor_data[[#This Row],[z_zcore]])&gt;3, "Outlier", "Normal")</f>
        <v>Normal</v>
      </c>
      <c r="Q3322">
        <f>AVERAGEIF(sensor_data[Unit ID], sensor_data[[#This Row],[Unit ID]], sensor_data[EC])</f>
        <v>19.098333333333333</v>
      </c>
      <c r="R3322">
        <f>IF(ISBLANK(sensor_data[[#This Row],[EC]]), sensor_data[[#This Row],[average]], sensor_data[[#This Row],[EC]])</f>
        <v>24.27</v>
      </c>
      <c r="S3322" t="str">
        <f>IF(sensor_data[[#This Row],[Filled Energy Consumption]]&gt;AVERAGE(sensor_data[Filled Energy Consumption]), "High", "Low")</f>
        <v>High</v>
      </c>
      <c r="T3322" t="s">
        <v>256</v>
      </c>
      <c r="U3322" t="b">
        <v>1</v>
      </c>
      <c r="V3322">
        <v>18</v>
      </c>
      <c r="W3322">
        <v>1</v>
      </c>
      <c r="X3322" t="s">
        <v>19</v>
      </c>
    </row>
    <row r="3323" spans="1:24" x14ac:dyDescent="0.3">
      <c r="A3323" s="1">
        <v>45375.664155092592</v>
      </c>
      <c r="B3323" s="1" t="str">
        <f>TEXT(sensor_data[[#This Row],[Timestamp]], "MMMM")</f>
        <v>March</v>
      </c>
      <c r="C33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23" s="2">
        <f>MONTH(sensor_data[[#This Row],[Timestamp]])</f>
        <v>3</v>
      </c>
      <c r="E3323" s="2">
        <f>DAY(sensor_data[[#This Row],[Timestamp]])</f>
        <v>24</v>
      </c>
      <c r="F3323" t="s">
        <v>655</v>
      </c>
      <c r="H3323">
        <v>77.900000000000006</v>
      </c>
      <c r="I3323">
        <v>40.6</v>
      </c>
      <c r="J3323" t="b">
        <v>0</v>
      </c>
      <c r="K3323">
        <v>1.5</v>
      </c>
      <c r="L3323" t="str">
        <f>IF(sensor_data[[#This Row],[HVAC Setting]]&lt;=2, "Low", IF(sensor_data[[#This Row],[HVAC Setting]]=3, "Normal", "High"))</f>
        <v>Low</v>
      </c>
      <c r="M3323">
        <v>7.88</v>
      </c>
      <c r="N3323">
        <v>7.88</v>
      </c>
      <c r="O3323">
        <f>(sensor_data[[#This Row],[Energy Consumption]]-AVERAGE(sensor_data[Energy Consumption]))/_xlfn.STDEV.P(sensor_data[Energy Consumption])</f>
        <v>-0.15723184980672958</v>
      </c>
      <c r="P3323" t="str">
        <f>IF(ABS(sensor_data[[#This Row],[z_zcore]])&gt;3, "Outlier", "Normal")</f>
        <v>Normal</v>
      </c>
      <c r="Q3323">
        <f>AVERAGEIF(sensor_data[Unit ID], sensor_data[[#This Row],[Unit ID]], sensor_data[EC])</f>
        <v>19.098333333333333</v>
      </c>
      <c r="R3323">
        <f>IF(ISBLANK(sensor_data[[#This Row],[EC]]), sensor_data[[#This Row],[average]], sensor_data[[#This Row],[EC]])</f>
        <v>7.88</v>
      </c>
      <c r="S3323" t="str">
        <f>IF(sensor_data[[#This Row],[Filled Energy Consumption]]&gt;AVERAGE(sensor_data[Filled Energy Consumption]), "High", "Low")</f>
        <v>Low</v>
      </c>
      <c r="T3323" t="s">
        <v>225</v>
      </c>
      <c r="U3323" t="b">
        <v>0</v>
      </c>
      <c r="V3323">
        <v>3</v>
      </c>
      <c r="W3323">
        <v>1</v>
      </c>
      <c r="X3323" t="s">
        <v>17</v>
      </c>
    </row>
    <row r="3324" spans="1:24" x14ac:dyDescent="0.3">
      <c r="A3324" s="1">
        <v>45593.35560185185</v>
      </c>
      <c r="B3324" s="1" t="str">
        <f>TEXT(sensor_data[[#This Row],[Timestamp]], "MMMM")</f>
        <v>October</v>
      </c>
      <c r="C33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24" s="2">
        <f>MONTH(sensor_data[[#This Row],[Timestamp]])</f>
        <v>10</v>
      </c>
      <c r="E3324" s="2">
        <f>DAY(sensor_data[[#This Row],[Timestamp]])</f>
        <v>28</v>
      </c>
      <c r="F3324" t="s">
        <v>655</v>
      </c>
      <c r="H3324">
        <v>72.8</v>
      </c>
      <c r="I3324">
        <v>33.299999999999997</v>
      </c>
      <c r="J3324" t="b">
        <v>0</v>
      </c>
      <c r="K3324">
        <v>2</v>
      </c>
      <c r="L3324" t="str">
        <f>IF(sensor_data[[#This Row],[HVAC Setting]]&lt;=2, "Low", IF(sensor_data[[#This Row],[HVAC Setting]]=3, "Normal", "High"))</f>
        <v>Low</v>
      </c>
      <c r="M3324">
        <v>10</v>
      </c>
      <c r="N3324">
        <v>10</v>
      </c>
      <c r="O3324">
        <f>(sensor_data[[#This Row],[Energy Consumption]]-AVERAGE(sensor_data[Energy Consumption]))/_xlfn.STDEV.P(sensor_data[Energy Consumption])</f>
        <v>-0.13257981561817916</v>
      </c>
      <c r="P3324" t="str">
        <f>IF(ABS(sensor_data[[#This Row],[z_zcore]])&gt;3, "Outlier", "Normal")</f>
        <v>Normal</v>
      </c>
      <c r="Q3324">
        <f>AVERAGEIF(sensor_data[Unit ID], sensor_data[[#This Row],[Unit ID]], sensor_data[EC])</f>
        <v>19.098333333333333</v>
      </c>
      <c r="R3324">
        <f>IF(ISBLANK(sensor_data[[#This Row],[EC]]), sensor_data[[#This Row],[average]], sensor_data[[#This Row],[EC]])</f>
        <v>10</v>
      </c>
      <c r="S3324" t="str">
        <f>IF(sensor_data[[#This Row],[Filled Energy Consumption]]&gt;AVERAGE(sensor_data[Filled Energy Consumption]), "High", "Low")</f>
        <v>Low</v>
      </c>
      <c r="T3324" t="s">
        <v>27</v>
      </c>
      <c r="U3324" t="b">
        <v>0</v>
      </c>
      <c r="V3324">
        <v>5</v>
      </c>
      <c r="W3324">
        <v>0</v>
      </c>
      <c r="X3324" t="s">
        <v>17</v>
      </c>
    </row>
    <row r="3325" spans="1:24" x14ac:dyDescent="0.3">
      <c r="A3325" s="1">
        <v>45574.567546296297</v>
      </c>
      <c r="B3325" s="1" t="str">
        <f>TEXT(sensor_data[[#This Row],[Timestamp]], "MMMM")</f>
        <v>October</v>
      </c>
      <c r="C33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25" s="2">
        <f>MONTH(sensor_data[[#This Row],[Timestamp]])</f>
        <v>10</v>
      </c>
      <c r="E3325" s="2">
        <f>DAY(sensor_data[[#This Row],[Timestamp]])</f>
        <v>9</v>
      </c>
      <c r="F3325" t="s">
        <v>655</v>
      </c>
      <c r="H3325">
        <v>76.8</v>
      </c>
      <c r="I3325">
        <v>53.3</v>
      </c>
      <c r="J3325" t="b">
        <v>0</v>
      </c>
      <c r="K3325">
        <v>3</v>
      </c>
      <c r="L3325" t="str">
        <f>IF(sensor_data[[#This Row],[HVAC Setting]]&lt;=2, "Low", IF(sensor_data[[#This Row],[HVAC Setting]]=3, "Normal", "High"))</f>
        <v>Normal</v>
      </c>
      <c r="M3325">
        <v>16</v>
      </c>
      <c r="N3325">
        <v>16</v>
      </c>
      <c r="O3325">
        <f>(sensor_data[[#This Row],[Energy Consumption]]-AVERAGE(sensor_data[Energy Consumption]))/_xlfn.STDEV.P(sensor_data[Energy Consumption])</f>
        <v>-6.2809907537376211E-2</v>
      </c>
      <c r="P3325" t="str">
        <f>IF(ABS(sensor_data[[#This Row],[z_zcore]])&gt;3, "Outlier", "Normal")</f>
        <v>Normal</v>
      </c>
      <c r="Q3325">
        <f>AVERAGEIF(sensor_data[Unit ID], sensor_data[[#This Row],[Unit ID]], sensor_data[EC])</f>
        <v>19.098333333333333</v>
      </c>
      <c r="R3325">
        <f>IF(ISBLANK(sensor_data[[#This Row],[EC]]), sensor_data[[#This Row],[average]], sensor_data[[#This Row],[EC]])</f>
        <v>16</v>
      </c>
      <c r="S3325" t="str">
        <f>IF(sensor_data[[#This Row],[Filled Energy Consumption]]&gt;AVERAGE(sensor_data[Filled Energy Consumption]), "High", "Low")</f>
        <v>Low</v>
      </c>
      <c r="T3325" t="s">
        <v>233</v>
      </c>
      <c r="U3325" t="b">
        <v>0</v>
      </c>
      <c r="V3325">
        <v>9</v>
      </c>
      <c r="W3325">
        <v>0</v>
      </c>
      <c r="X3325" t="s">
        <v>14</v>
      </c>
    </row>
    <row r="3326" spans="1:24" x14ac:dyDescent="0.3">
      <c r="A3326" s="1">
        <v>45511.312268518515</v>
      </c>
      <c r="B3326" s="1" t="str">
        <f>TEXT(sensor_data[[#This Row],[Timestamp]], "MMMM")</f>
        <v>August</v>
      </c>
      <c r="C33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26" s="2">
        <f>MONTH(sensor_data[[#This Row],[Timestamp]])</f>
        <v>8</v>
      </c>
      <c r="E3326" s="2">
        <f>DAY(sensor_data[[#This Row],[Timestamp]])</f>
        <v>7</v>
      </c>
      <c r="F3326" t="s">
        <v>655</v>
      </c>
      <c r="H3326">
        <v>101.5</v>
      </c>
      <c r="I3326">
        <v>63.3</v>
      </c>
      <c r="J3326" t="b">
        <v>1</v>
      </c>
      <c r="K3326">
        <v>5</v>
      </c>
      <c r="L3326" t="str">
        <f>IF(sensor_data[[#This Row],[HVAC Setting]]&lt;=2, "Low", IF(sensor_data[[#This Row],[HVAC Setting]]=3, "Normal", "High"))</f>
        <v>High</v>
      </c>
      <c r="M3326">
        <v>29.37</v>
      </c>
      <c r="N3326">
        <v>29.37</v>
      </c>
      <c r="O3326">
        <f>(sensor_data[[#This Row],[Energy Consumption]]-AVERAGE(sensor_data[Energy Consumption]))/_xlfn.STDEV.P(sensor_data[Energy Consumption])</f>
        <v>9.2660704302679739E-2</v>
      </c>
      <c r="P3326" t="str">
        <f>IF(ABS(sensor_data[[#This Row],[z_zcore]])&gt;3, "Outlier", "Normal")</f>
        <v>Normal</v>
      </c>
      <c r="Q3326">
        <f>AVERAGEIF(sensor_data[Unit ID], sensor_data[[#This Row],[Unit ID]], sensor_data[EC])</f>
        <v>19.098333333333333</v>
      </c>
      <c r="R3326">
        <f>IF(ISBLANK(sensor_data[[#This Row],[EC]]), sensor_data[[#This Row],[average]], sensor_data[[#This Row],[EC]])</f>
        <v>29.37</v>
      </c>
      <c r="S3326" t="str">
        <f>IF(sensor_data[[#This Row],[Filled Energy Consumption]]&gt;AVERAGE(sensor_data[Filled Energy Consumption]), "High", "Low")</f>
        <v>High</v>
      </c>
      <c r="T3326" t="s">
        <v>410</v>
      </c>
      <c r="U3326" t="b">
        <v>1</v>
      </c>
      <c r="V3326">
        <v>14</v>
      </c>
      <c r="W3326">
        <v>1</v>
      </c>
      <c r="X3326" t="s">
        <v>17</v>
      </c>
    </row>
    <row r="3327" spans="1:24" x14ac:dyDescent="0.3">
      <c r="A3327" s="1">
        <v>45594.090648148151</v>
      </c>
      <c r="B3327" s="1" t="str">
        <f>TEXT(sensor_data[[#This Row],[Timestamp]], "MMMM")</f>
        <v>October</v>
      </c>
      <c r="C33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27" s="2">
        <f>MONTH(sensor_data[[#This Row],[Timestamp]])</f>
        <v>10</v>
      </c>
      <c r="E3327" s="2">
        <f>DAY(sensor_data[[#This Row],[Timestamp]])</f>
        <v>29</v>
      </c>
      <c r="F3327" t="s">
        <v>655</v>
      </c>
      <c r="H3327">
        <v>73.8</v>
      </c>
      <c r="I3327">
        <v>34.200000000000003</v>
      </c>
      <c r="J3327" t="b">
        <v>1</v>
      </c>
      <c r="K3327">
        <v>2</v>
      </c>
      <c r="L3327" t="str">
        <f>IF(sensor_data[[#This Row],[HVAC Setting]]&lt;=2, "Low", IF(sensor_data[[#This Row],[HVAC Setting]]=3, "Normal", "High"))</f>
        <v>Low</v>
      </c>
      <c r="M3327">
        <v>12.49</v>
      </c>
      <c r="N3327">
        <v>12.49</v>
      </c>
      <c r="O3327">
        <f>(sensor_data[[#This Row],[Energy Consumption]]-AVERAGE(sensor_data[Energy Consumption]))/_xlfn.STDEV.P(sensor_data[Energy Consumption])</f>
        <v>-0.10362530376464595</v>
      </c>
      <c r="P3327" t="str">
        <f>IF(ABS(sensor_data[[#This Row],[z_zcore]])&gt;3, "Outlier", "Normal")</f>
        <v>Normal</v>
      </c>
      <c r="Q3327">
        <f>AVERAGEIF(sensor_data[Unit ID], sensor_data[[#This Row],[Unit ID]], sensor_data[EC])</f>
        <v>19.098333333333333</v>
      </c>
      <c r="R3327">
        <f>IF(ISBLANK(sensor_data[[#This Row],[EC]]), sensor_data[[#This Row],[average]], sensor_data[[#This Row],[EC]])</f>
        <v>12.49</v>
      </c>
      <c r="S3327" t="str">
        <f>IF(sensor_data[[#This Row],[Filled Energy Consumption]]&gt;AVERAGE(sensor_data[Filled Energy Consumption]), "High", "Low")</f>
        <v>Low</v>
      </c>
      <c r="T3327" t="s">
        <v>552</v>
      </c>
      <c r="U3327" t="b">
        <v>1</v>
      </c>
      <c r="V3327">
        <v>6</v>
      </c>
      <c r="W3327">
        <v>1</v>
      </c>
      <c r="X3327" t="s">
        <v>17</v>
      </c>
    </row>
    <row r="3328" spans="1:24" x14ac:dyDescent="0.3">
      <c r="A3328" s="1">
        <v>45331.87704861111</v>
      </c>
      <c r="B3328" s="1" t="str">
        <f>TEXT(sensor_data[[#This Row],[Timestamp]], "MMMM")</f>
        <v>February</v>
      </c>
      <c r="C33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28" s="2">
        <f>MONTH(sensor_data[[#This Row],[Timestamp]])</f>
        <v>2</v>
      </c>
      <c r="E3328" s="2">
        <f>DAY(sensor_data[[#This Row],[Timestamp]])</f>
        <v>9</v>
      </c>
      <c r="F3328" t="s">
        <v>655</v>
      </c>
      <c r="H3328">
        <v>50.6</v>
      </c>
      <c r="I3328">
        <v>29</v>
      </c>
      <c r="J3328" t="b">
        <v>1</v>
      </c>
      <c r="K3328">
        <v>4</v>
      </c>
      <c r="L3328" t="str">
        <f>IF(sensor_data[[#This Row],[HVAC Setting]]&lt;=2, "Low", IF(sensor_data[[#This Row],[HVAC Setting]]=3, "Normal", "High"))</f>
        <v>High</v>
      </c>
      <c r="M3328">
        <v>22.7</v>
      </c>
      <c r="N3328">
        <v>22.7</v>
      </c>
      <c r="O3328">
        <f>(sensor_data[[#This Row],[Energy Consumption]]-AVERAGE(sensor_data[Energy Consumption]))/_xlfn.STDEV.P(sensor_data[Energy Consumption])</f>
        <v>1.5099823152853756E-2</v>
      </c>
      <c r="P3328" t="str">
        <f>IF(ABS(sensor_data[[#This Row],[z_zcore]])&gt;3, "Outlier", "Normal")</f>
        <v>Normal</v>
      </c>
      <c r="Q3328">
        <f>AVERAGEIF(sensor_data[Unit ID], sensor_data[[#This Row],[Unit ID]], sensor_data[EC])</f>
        <v>19.098333333333333</v>
      </c>
      <c r="R3328">
        <f>IF(ISBLANK(sensor_data[[#This Row],[EC]]), sensor_data[[#This Row],[average]], sensor_data[[#This Row],[EC]])</f>
        <v>22.7</v>
      </c>
      <c r="S3328" t="str">
        <f>IF(sensor_data[[#This Row],[Filled Energy Consumption]]&gt;AVERAGE(sensor_data[Filled Energy Consumption]), "High", "Low")</f>
        <v>High</v>
      </c>
      <c r="T3328" t="s">
        <v>83</v>
      </c>
      <c r="U3328" t="b">
        <v>1</v>
      </c>
      <c r="V3328">
        <v>14</v>
      </c>
      <c r="W3328">
        <v>1</v>
      </c>
      <c r="X3328" t="s">
        <v>14</v>
      </c>
    </row>
    <row r="3329" spans="1:24" x14ac:dyDescent="0.3">
      <c r="A3329" s="1">
        <v>45378.348715277774</v>
      </c>
      <c r="B3329" s="1" t="str">
        <f>TEXT(sensor_data[[#This Row],[Timestamp]], "MMMM")</f>
        <v>March</v>
      </c>
      <c r="C33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29" s="2">
        <f>MONTH(sensor_data[[#This Row],[Timestamp]])</f>
        <v>3</v>
      </c>
      <c r="E3329" s="2">
        <f>DAY(sensor_data[[#This Row],[Timestamp]])</f>
        <v>27</v>
      </c>
      <c r="F3329" t="s">
        <v>655</v>
      </c>
      <c r="H3329">
        <v>71.3</v>
      </c>
      <c r="I3329">
        <v>30.8</v>
      </c>
      <c r="J3329" t="b">
        <v>0</v>
      </c>
      <c r="K3329">
        <v>2</v>
      </c>
      <c r="L3329" t="str">
        <f>IF(sensor_data[[#This Row],[HVAC Setting]]&lt;=2, "Low", IF(sensor_data[[#This Row],[HVAC Setting]]=3, "Normal", "High"))</f>
        <v>Low</v>
      </c>
      <c r="M3329">
        <v>10</v>
      </c>
      <c r="N3329">
        <v>10</v>
      </c>
      <c r="O3329">
        <f>(sensor_data[[#This Row],[Energy Consumption]]-AVERAGE(sensor_data[Energy Consumption]))/_xlfn.STDEV.P(sensor_data[Energy Consumption])</f>
        <v>-0.13257981561817916</v>
      </c>
      <c r="P3329" t="str">
        <f>IF(ABS(sensor_data[[#This Row],[z_zcore]])&gt;3, "Outlier", "Normal")</f>
        <v>Normal</v>
      </c>
      <c r="Q3329">
        <f>AVERAGEIF(sensor_data[Unit ID], sensor_data[[#This Row],[Unit ID]], sensor_data[EC])</f>
        <v>19.098333333333333</v>
      </c>
      <c r="R3329">
        <f>IF(ISBLANK(sensor_data[[#This Row],[EC]]), sensor_data[[#This Row],[average]], sensor_data[[#This Row],[EC]])</f>
        <v>10</v>
      </c>
      <c r="S3329" t="str">
        <f>IF(sensor_data[[#This Row],[Filled Energy Consumption]]&gt;AVERAGE(sensor_data[Filled Energy Consumption]), "High", "Low")</f>
        <v>Low</v>
      </c>
      <c r="T3329" t="s">
        <v>446</v>
      </c>
      <c r="U3329" t="b">
        <v>0</v>
      </c>
      <c r="V3329">
        <v>8</v>
      </c>
      <c r="W3329">
        <v>0</v>
      </c>
      <c r="X3329" t="s">
        <v>17</v>
      </c>
    </row>
    <row r="3330" spans="1:24" x14ac:dyDescent="0.3">
      <c r="A3330" s="1">
        <v>45355.5156712963</v>
      </c>
      <c r="B3330" s="1" t="str">
        <f>TEXT(sensor_data[[#This Row],[Timestamp]], "MMMM")</f>
        <v>March</v>
      </c>
      <c r="C33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30" s="2">
        <f>MONTH(sensor_data[[#This Row],[Timestamp]])</f>
        <v>3</v>
      </c>
      <c r="E3330" s="2">
        <f>DAY(sensor_data[[#This Row],[Timestamp]])</f>
        <v>4</v>
      </c>
      <c r="F3330" t="s">
        <v>655</v>
      </c>
      <c r="H3330">
        <v>67.2</v>
      </c>
      <c r="I3330">
        <v>39.4</v>
      </c>
      <c r="J3330" t="b">
        <v>0</v>
      </c>
      <c r="K3330">
        <v>3</v>
      </c>
      <c r="L3330" t="str">
        <f>IF(sensor_data[[#This Row],[HVAC Setting]]&lt;=2, "Low", IF(sensor_data[[#This Row],[HVAC Setting]]=3, "Normal", "High"))</f>
        <v>Normal</v>
      </c>
      <c r="M3330">
        <v>15</v>
      </c>
      <c r="N3330">
        <v>15</v>
      </c>
      <c r="O3330">
        <f>(sensor_data[[#This Row],[Energy Consumption]]-AVERAGE(sensor_data[Energy Consumption]))/_xlfn.STDEV.P(sensor_data[Energy Consumption])</f>
        <v>-7.4438225550843368E-2</v>
      </c>
      <c r="P3330" t="str">
        <f>IF(ABS(sensor_data[[#This Row],[z_zcore]])&gt;3, "Outlier", "Normal")</f>
        <v>Normal</v>
      </c>
      <c r="Q3330">
        <f>AVERAGEIF(sensor_data[Unit ID], sensor_data[[#This Row],[Unit ID]], sensor_data[EC])</f>
        <v>19.098333333333333</v>
      </c>
      <c r="R3330">
        <f>IF(ISBLANK(sensor_data[[#This Row],[EC]]), sensor_data[[#This Row],[average]], sensor_data[[#This Row],[EC]])</f>
        <v>15</v>
      </c>
      <c r="S3330" t="str">
        <f>IF(sensor_data[[#This Row],[Filled Energy Consumption]]&gt;AVERAGE(sensor_data[Filled Energy Consumption]), "High", "Low")</f>
        <v>Low</v>
      </c>
      <c r="T3330" t="s">
        <v>643</v>
      </c>
      <c r="U3330" t="b">
        <v>0</v>
      </c>
      <c r="V3330">
        <v>10</v>
      </c>
      <c r="W3330">
        <v>0</v>
      </c>
      <c r="X3330" t="s">
        <v>19</v>
      </c>
    </row>
    <row r="3331" spans="1:24" x14ac:dyDescent="0.3">
      <c r="A3331" s="1">
        <v>45583.708124999997</v>
      </c>
      <c r="B3331" s="1" t="str">
        <f>TEXT(sensor_data[[#This Row],[Timestamp]], "MMMM")</f>
        <v>October</v>
      </c>
      <c r="C33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31" s="2">
        <f>MONTH(sensor_data[[#This Row],[Timestamp]])</f>
        <v>10</v>
      </c>
      <c r="E3331" s="2">
        <f>DAY(sensor_data[[#This Row],[Timestamp]])</f>
        <v>18</v>
      </c>
      <c r="F3331" t="s">
        <v>655</v>
      </c>
      <c r="H3331">
        <v>59.8</v>
      </c>
      <c r="I3331">
        <v>35.4</v>
      </c>
      <c r="J3331" t="b">
        <v>0</v>
      </c>
      <c r="K3331">
        <v>2</v>
      </c>
      <c r="L3331" t="str">
        <f>IF(sensor_data[[#This Row],[HVAC Setting]]&lt;=2, "Low", IF(sensor_data[[#This Row],[HVAC Setting]]=3, "Normal", "High"))</f>
        <v>Low</v>
      </c>
      <c r="M3331">
        <v>10</v>
      </c>
      <c r="N3331">
        <v>10</v>
      </c>
      <c r="O3331">
        <f>(sensor_data[[#This Row],[Energy Consumption]]-AVERAGE(sensor_data[Energy Consumption]))/_xlfn.STDEV.P(sensor_data[Energy Consumption])</f>
        <v>-0.13257981561817916</v>
      </c>
      <c r="P3331" t="str">
        <f>IF(ABS(sensor_data[[#This Row],[z_zcore]])&gt;3, "Outlier", "Normal")</f>
        <v>Normal</v>
      </c>
      <c r="Q3331">
        <f>AVERAGEIF(sensor_data[Unit ID], sensor_data[[#This Row],[Unit ID]], sensor_data[EC])</f>
        <v>19.098333333333333</v>
      </c>
      <c r="R3331">
        <f>IF(ISBLANK(sensor_data[[#This Row],[EC]]), sensor_data[[#This Row],[average]], sensor_data[[#This Row],[EC]])</f>
        <v>10</v>
      </c>
      <c r="S3331" t="str">
        <f>IF(sensor_data[[#This Row],[Filled Energy Consumption]]&gt;AVERAGE(sensor_data[Filled Energy Consumption]), "High", "Low")</f>
        <v>Low</v>
      </c>
      <c r="T3331" t="s">
        <v>469</v>
      </c>
      <c r="U3331" t="b">
        <v>0</v>
      </c>
      <c r="V3331">
        <v>3</v>
      </c>
      <c r="W3331">
        <v>0</v>
      </c>
      <c r="X3331" t="s">
        <v>19</v>
      </c>
    </row>
    <row r="3332" spans="1:24" x14ac:dyDescent="0.3">
      <c r="A3332" s="1">
        <v>45390.742604166669</v>
      </c>
      <c r="B3332" s="1" t="str">
        <f>TEXT(sensor_data[[#This Row],[Timestamp]], "MMMM")</f>
        <v>April</v>
      </c>
      <c r="C33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32" s="2">
        <f>MONTH(sensor_data[[#This Row],[Timestamp]])</f>
        <v>4</v>
      </c>
      <c r="E3332" s="2">
        <f>DAY(sensor_data[[#This Row],[Timestamp]])</f>
        <v>8</v>
      </c>
      <c r="F3332" t="s">
        <v>655</v>
      </c>
      <c r="H3332">
        <v>70.900000000000006</v>
      </c>
      <c r="I3332">
        <v>40</v>
      </c>
      <c r="J3332" t="b">
        <v>1</v>
      </c>
      <c r="K3332">
        <v>4</v>
      </c>
      <c r="L3332" t="str">
        <f>IF(sensor_data[[#This Row],[HVAC Setting]]&lt;=2, "Low", IF(sensor_data[[#This Row],[HVAC Setting]]=3, "Normal", "High"))</f>
        <v>High</v>
      </c>
      <c r="M3332">
        <v>24.11</v>
      </c>
      <c r="N3332">
        <v>24.11</v>
      </c>
      <c r="O3332">
        <f>(sensor_data[[#This Row],[Energy Consumption]]-AVERAGE(sensor_data[Energy Consumption]))/_xlfn.STDEV.P(sensor_data[Energy Consumption])</f>
        <v>3.1495751551842456E-2</v>
      </c>
      <c r="P3332" t="str">
        <f>IF(ABS(sensor_data[[#This Row],[z_zcore]])&gt;3, "Outlier", "Normal")</f>
        <v>Normal</v>
      </c>
      <c r="Q3332">
        <f>AVERAGEIF(sensor_data[Unit ID], sensor_data[[#This Row],[Unit ID]], sensor_data[EC])</f>
        <v>19.098333333333333</v>
      </c>
      <c r="R3332">
        <f>IF(ISBLANK(sensor_data[[#This Row],[EC]]), sensor_data[[#This Row],[average]], sensor_data[[#This Row],[EC]])</f>
        <v>24.11</v>
      </c>
      <c r="S3332" t="str">
        <f>IF(sensor_data[[#This Row],[Filled Energy Consumption]]&gt;AVERAGE(sensor_data[Filled Energy Consumption]), "High", "Low")</f>
        <v>High</v>
      </c>
      <c r="T3332" t="s">
        <v>328</v>
      </c>
      <c r="U3332" t="b">
        <v>1</v>
      </c>
      <c r="V3332">
        <v>22</v>
      </c>
      <c r="W3332">
        <v>1</v>
      </c>
      <c r="X3332" t="s">
        <v>17</v>
      </c>
    </row>
    <row r="3333" spans="1:24" x14ac:dyDescent="0.3">
      <c r="A3333" s="1">
        <v>45564.809942129628</v>
      </c>
      <c r="B3333" s="1" t="str">
        <f>TEXT(sensor_data[[#This Row],[Timestamp]], "MMMM")</f>
        <v>September</v>
      </c>
      <c r="C33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33" s="2">
        <f>MONTH(sensor_data[[#This Row],[Timestamp]])</f>
        <v>9</v>
      </c>
      <c r="E3333" s="2">
        <f>DAY(sensor_data[[#This Row],[Timestamp]])</f>
        <v>29</v>
      </c>
      <c r="F3333" t="s">
        <v>655</v>
      </c>
      <c r="H3333">
        <v>76.5</v>
      </c>
      <c r="I3333">
        <v>37.200000000000003</v>
      </c>
      <c r="J3333" t="b">
        <v>1</v>
      </c>
      <c r="K3333">
        <v>4.5</v>
      </c>
      <c r="L3333" t="str">
        <f>IF(sensor_data[[#This Row],[HVAC Setting]]&lt;=2, "Low", IF(sensor_data[[#This Row],[HVAC Setting]]=3, "Normal", "High"))</f>
        <v>High</v>
      </c>
      <c r="M3333">
        <v>28.29</v>
      </c>
      <c r="N3333">
        <v>28.29</v>
      </c>
      <c r="O3333">
        <f>(sensor_data[[#This Row],[Energy Consumption]]-AVERAGE(sensor_data[Energy Consumption]))/_xlfn.STDEV.P(sensor_data[Energy Consumption])</f>
        <v>8.0102120848135186E-2</v>
      </c>
      <c r="P3333" t="str">
        <f>IF(ABS(sensor_data[[#This Row],[z_zcore]])&gt;3, "Outlier", "Normal")</f>
        <v>Normal</v>
      </c>
      <c r="Q3333">
        <f>AVERAGEIF(sensor_data[Unit ID], sensor_data[[#This Row],[Unit ID]], sensor_data[EC])</f>
        <v>19.098333333333333</v>
      </c>
      <c r="R3333">
        <f>IF(ISBLANK(sensor_data[[#This Row],[EC]]), sensor_data[[#This Row],[average]], sensor_data[[#This Row],[EC]])</f>
        <v>28.29</v>
      </c>
      <c r="S3333" t="str">
        <f>IF(sensor_data[[#This Row],[Filled Energy Consumption]]&gt;AVERAGE(sensor_data[Filled Energy Consumption]), "High", "Low")</f>
        <v>High</v>
      </c>
      <c r="T3333" t="s">
        <v>524</v>
      </c>
      <c r="U3333" t="b">
        <v>1</v>
      </c>
      <c r="V3333">
        <v>24</v>
      </c>
      <c r="W3333">
        <v>1</v>
      </c>
      <c r="X3333" t="s">
        <v>14</v>
      </c>
    </row>
    <row r="3334" spans="1:24" x14ac:dyDescent="0.3">
      <c r="A3334" s="1">
        <v>45386.812905092593</v>
      </c>
      <c r="B3334" s="1" t="str">
        <f>TEXT(sensor_data[[#This Row],[Timestamp]], "MMMM")</f>
        <v>April</v>
      </c>
      <c r="C33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34" s="2">
        <f>MONTH(sensor_data[[#This Row],[Timestamp]])</f>
        <v>4</v>
      </c>
      <c r="E3334" s="2">
        <f>DAY(sensor_data[[#This Row],[Timestamp]])</f>
        <v>4</v>
      </c>
      <c r="F3334" t="s">
        <v>655</v>
      </c>
      <c r="H3334">
        <v>78.599999999999994</v>
      </c>
      <c r="I3334">
        <v>30.9</v>
      </c>
      <c r="J3334" t="b">
        <v>1</v>
      </c>
      <c r="K3334">
        <v>5</v>
      </c>
      <c r="L3334" t="str">
        <f>IF(sensor_data[[#This Row],[HVAC Setting]]&lt;=2, "Low", IF(sensor_data[[#This Row],[HVAC Setting]]=3, "Normal", "High"))</f>
        <v>High</v>
      </c>
      <c r="M3334">
        <v>31.52</v>
      </c>
      <c r="N3334">
        <v>31.52</v>
      </c>
      <c r="O3334">
        <f>(sensor_data[[#This Row],[Energy Consumption]]-AVERAGE(sensor_data[Energy Consumption]))/_xlfn.STDEV.P(sensor_data[Energy Consumption])</f>
        <v>0.11766158803163412</v>
      </c>
      <c r="P3334" t="str">
        <f>IF(ABS(sensor_data[[#This Row],[z_zcore]])&gt;3, "Outlier", "Normal")</f>
        <v>Normal</v>
      </c>
      <c r="Q3334">
        <f>AVERAGEIF(sensor_data[Unit ID], sensor_data[[#This Row],[Unit ID]], sensor_data[EC])</f>
        <v>19.098333333333333</v>
      </c>
      <c r="R3334">
        <f>IF(ISBLANK(sensor_data[[#This Row],[EC]]), sensor_data[[#This Row],[average]], sensor_data[[#This Row],[EC]])</f>
        <v>31.52</v>
      </c>
      <c r="S3334" t="str">
        <f>IF(sensor_data[[#This Row],[Filled Energy Consumption]]&gt;AVERAGE(sensor_data[Filled Energy Consumption]), "High", "Low")</f>
        <v>High</v>
      </c>
      <c r="T3334" t="s">
        <v>553</v>
      </c>
      <c r="U3334" t="b">
        <v>1</v>
      </c>
      <c r="V3334">
        <v>8</v>
      </c>
      <c r="W3334">
        <v>1</v>
      </c>
      <c r="X3334" t="s">
        <v>19</v>
      </c>
    </row>
    <row r="3335" spans="1:24" x14ac:dyDescent="0.3">
      <c r="A3335" s="1">
        <v>45613.056631944448</v>
      </c>
      <c r="B3335" s="1" t="str">
        <f>TEXT(sensor_data[[#This Row],[Timestamp]], "MMMM")</f>
        <v>November</v>
      </c>
      <c r="C33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35" s="2">
        <f>MONTH(sensor_data[[#This Row],[Timestamp]])</f>
        <v>11</v>
      </c>
      <c r="E3335" s="2">
        <f>DAY(sensor_data[[#This Row],[Timestamp]])</f>
        <v>17</v>
      </c>
      <c r="F3335" t="s">
        <v>655</v>
      </c>
      <c r="H3335">
        <v>58.9</v>
      </c>
      <c r="I3335">
        <v>34.5</v>
      </c>
      <c r="J3335" t="b">
        <v>0</v>
      </c>
      <c r="K3335">
        <v>1.5</v>
      </c>
      <c r="L3335" t="str">
        <f>IF(sensor_data[[#This Row],[HVAC Setting]]&lt;=2, "Low", IF(sensor_data[[#This Row],[HVAC Setting]]=3, "Normal", "High"))</f>
        <v>Low</v>
      </c>
      <c r="M3335">
        <v>7.88</v>
      </c>
      <c r="N3335">
        <v>7.88</v>
      </c>
      <c r="O3335">
        <f>(sensor_data[[#This Row],[Energy Consumption]]-AVERAGE(sensor_data[Energy Consumption]))/_xlfn.STDEV.P(sensor_data[Energy Consumption])</f>
        <v>-0.15723184980672958</v>
      </c>
      <c r="P3335" t="str">
        <f>IF(ABS(sensor_data[[#This Row],[z_zcore]])&gt;3, "Outlier", "Normal")</f>
        <v>Normal</v>
      </c>
      <c r="Q3335">
        <f>AVERAGEIF(sensor_data[Unit ID], sensor_data[[#This Row],[Unit ID]], sensor_data[EC])</f>
        <v>19.098333333333333</v>
      </c>
      <c r="R3335">
        <f>IF(ISBLANK(sensor_data[[#This Row],[EC]]), sensor_data[[#This Row],[average]], sensor_data[[#This Row],[EC]])</f>
        <v>7.88</v>
      </c>
      <c r="S3335" t="str">
        <f>IF(sensor_data[[#This Row],[Filled Energy Consumption]]&gt;AVERAGE(sensor_data[Filled Energy Consumption]), "High", "Low")</f>
        <v>Low</v>
      </c>
      <c r="T3335" t="s">
        <v>528</v>
      </c>
      <c r="U3335" t="b">
        <v>0</v>
      </c>
      <c r="V3335">
        <v>24</v>
      </c>
      <c r="W3335">
        <v>1</v>
      </c>
      <c r="X3335" t="s">
        <v>14</v>
      </c>
    </row>
    <row r="3336" spans="1:24" x14ac:dyDescent="0.3">
      <c r="A3336" s="1">
        <v>45502.725787037038</v>
      </c>
      <c r="B3336" s="1" t="str">
        <f>TEXT(sensor_data[[#This Row],[Timestamp]], "MMMM")</f>
        <v>July</v>
      </c>
      <c r="C33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36" s="2">
        <f>MONTH(sensor_data[[#This Row],[Timestamp]])</f>
        <v>7</v>
      </c>
      <c r="E3336" s="2">
        <f>DAY(sensor_data[[#This Row],[Timestamp]])</f>
        <v>29</v>
      </c>
      <c r="F3336" t="s">
        <v>655</v>
      </c>
      <c r="H3336">
        <v>98.5</v>
      </c>
      <c r="I3336">
        <v>43.1</v>
      </c>
      <c r="J3336" t="b">
        <v>0</v>
      </c>
      <c r="K3336">
        <v>3</v>
      </c>
      <c r="L3336" t="str">
        <f>IF(sensor_data[[#This Row],[HVAC Setting]]&lt;=2, "Low", IF(sensor_data[[#This Row],[HVAC Setting]]=3, "Normal", "High"))</f>
        <v>Normal</v>
      </c>
      <c r="M3336">
        <v>18.7</v>
      </c>
      <c r="N3336">
        <v>18.7</v>
      </c>
      <c r="O3336">
        <f>(sensor_data[[#This Row],[Energy Consumption]]-AVERAGE(sensor_data[Energy Consumption]))/_xlfn.STDEV.P(sensor_data[Energy Consumption])</f>
        <v>-3.1413448901014884E-2</v>
      </c>
      <c r="P3336" t="str">
        <f>IF(ABS(sensor_data[[#This Row],[z_zcore]])&gt;3, "Outlier", "Normal")</f>
        <v>Normal</v>
      </c>
      <c r="Q3336">
        <f>AVERAGEIF(sensor_data[Unit ID], sensor_data[[#This Row],[Unit ID]], sensor_data[EC])</f>
        <v>19.098333333333333</v>
      </c>
      <c r="R3336">
        <f>IF(ISBLANK(sensor_data[[#This Row],[EC]]), sensor_data[[#This Row],[average]], sensor_data[[#This Row],[EC]])</f>
        <v>18.7</v>
      </c>
      <c r="S3336" t="str">
        <f>IF(sensor_data[[#This Row],[Filled Energy Consumption]]&gt;AVERAGE(sensor_data[Filled Energy Consumption]), "High", "Low")</f>
        <v>High</v>
      </c>
      <c r="T3336" t="s">
        <v>390</v>
      </c>
      <c r="U3336" t="b">
        <v>0</v>
      </c>
      <c r="V3336">
        <v>1</v>
      </c>
      <c r="W3336">
        <v>1</v>
      </c>
      <c r="X3336" t="s">
        <v>17</v>
      </c>
    </row>
    <row r="3337" spans="1:24" x14ac:dyDescent="0.3">
      <c r="A3337" s="1">
        <v>45640.996828703705</v>
      </c>
      <c r="B3337" s="1" t="str">
        <f>TEXT(sensor_data[[#This Row],[Timestamp]], "MMMM")</f>
        <v>December</v>
      </c>
      <c r="C33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37" s="2">
        <f>MONTH(sensor_data[[#This Row],[Timestamp]])</f>
        <v>12</v>
      </c>
      <c r="E3337" s="2">
        <f>DAY(sensor_data[[#This Row],[Timestamp]])</f>
        <v>14</v>
      </c>
      <c r="F3337" t="s">
        <v>655</v>
      </c>
      <c r="H3337">
        <v>50.2</v>
      </c>
      <c r="I3337">
        <v>31.3</v>
      </c>
      <c r="J3337" t="b">
        <v>1</v>
      </c>
      <c r="K3337">
        <v>4.5</v>
      </c>
      <c r="L3337" t="str">
        <f>IF(sensor_data[[#This Row],[HVAC Setting]]&lt;=2, "Low", IF(sensor_data[[#This Row],[HVAC Setting]]=3, "Normal", "High"))</f>
        <v>High</v>
      </c>
      <c r="O3337">
        <f>(sensor_data[[#This Row],[Energy Consumption]]-AVERAGE(sensor_data[Energy Consumption]))/_xlfn.STDEV.P(sensor_data[Energy Consumption])</f>
        <v>-0.24886299575285079</v>
      </c>
      <c r="P3337" t="str">
        <f>IF(ABS(sensor_data[[#This Row],[z_zcore]])&gt;3, "Outlier", "Normal")</f>
        <v>Normal</v>
      </c>
      <c r="Q3337">
        <f>AVERAGEIF(sensor_data[Unit ID], sensor_data[[#This Row],[Unit ID]], sensor_data[EC])</f>
        <v>19.098333333333333</v>
      </c>
      <c r="R3337">
        <f>IF(ISBLANK(sensor_data[[#This Row],[EC]]), sensor_data[[#This Row],[average]], sensor_data[[#This Row],[EC]])</f>
        <v>19.098333333333333</v>
      </c>
      <c r="S3337" t="str">
        <f>IF(sensor_data[[#This Row],[Filled Energy Consumption]]&gt;AVERAGE(sensor_data[Filled Energy Consumption]), "High", "Low")</f>
        <v>High</v>
      </c>
      <c r="T3337" t="s">
        <v>79</v>
      </c>
      <c r="U3337" t="b">
        <v>1</v>
      </c>
      <c r="V3337">
        <v>20</v>
      </c>
      <c r="W3337">
        <v>1</v>
      </c>
      <c r="X3337" t="s">
        <v>19</v>
      </c>
    </row>
    <row r="3338" spans="1:24" x14ac:dyDescent="0.3">
      <c r="A3338" s="1">
        <v>45542.845289351855</v>
      </c>
      <c r="B3338" s="1" t="str">
        <f>TEXT(sensor_data[[#This Row],[Timestamp]], "MMMM")</f>
        <v>September</v>
      </c>
      <c r="C33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38" s="2">
        <f>MONTH(sensor_data[[#This Row],[Timestamp]])</f>
        <v>9</v>
      </c>
      <c r="E3338" s="2">
        <f>DAY(sensor_data[[#This Row],[Timestamp]])</f>
        <v>7</v>
      </c>
      <c r="F3338" t="s">
        <v>655</v>
      </c>
      <c r="H3338">
        <v>70.2</v>
      </c>
      <c r="I3338">
        <v>49.1</v>
      </c>
      <c r="J3338" t="b">
        <v>1</v>
      </c>
      <c r="K3338">
        <v>4.5</v>
      </c>
      <c r="L3338" t="str">
        <f>IF(sensor_data[[#This Row],[HVAC Setting]]&lt;=2, "Low", IF(sensor_data[[#This Row],[HVAC Setting]]=3, "Normal", "High"))</f>
        <v>High</v>
      </c>
      <c r="M3338">
        <v>29.31</v>
      </c>
      <c r="N3338">
        <v>29.31</v>
      </c>
      <c r="O3338">
        <f>(sensor_data[[#This Row],[Energy Consumption]]-AVERAGE(sensor_data[Energy Consumption]))/_xlfn.STDEV.P(sensor_data[Energy Consumption])</f>
        <v>9.1963005221871688E-2</v>
      </c>
      <c r="P3338" t="str">
        <f>IF(ABS(sensor_data[[#This Row],[z_zcore]])&gt;3, "Outlier", "Normal")</f>
        <v>Normal</v>
      </c>
      <c r="Q3338">
        <f>AVERAGEIF(sensor_data[Unit ID], sensor_data[[#This Row],[Unit ID]], sensor_data[EC])</f>
        <v>19.098333333333333</v>
      </c>
      <c r="R3338">
        <f>IF(ISBLANK(sensor_data[[#This Row],[EC]]), sensor_data[[#This Row],[average]], sensor_data[[#This Row],[EC]])</f>
        <v>29.31</v>
      </c>
      <c r="S3338" t="str">
        <f>IF(sensor_data[[#This Row],[Filled Energy Consumption]]&gt;AVERAGE(sensor_data[Filled Energy Consumption]), "High", "Low")</f>
        <v>High</v>
      </c>
      <c r="T3338" t="s">
        <v>273</v>
      </c>
      <c r="U3338" t="b">
        <v>1</v>
      </c>
      <c r="V3338">
        <v>3</v>
      </c>
      <c r="W3338">
        <v>1</v>
      </c>
      <c r="X3338" t="s">
        <v>19</v>
      </c>
    </row>
    <row r="3339" spans="1:24" x14ac:dyDescent="0.3">
      <c r="A3339" s="1">
        <v>45339.723240740743</v>
      </c>
      <c r="B3339" s="1" t="str">
        <f>TEXT(sensor_data[[#This Row],[Timestamp]], "MMMM")</f>
        <v>February</v>
      </c>
      <c r="C33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39" s="2">
        <f>MONTH(sensor_data[[#This Row],[Timestamp]])</f>
        <v>2</v>
      </c>
      <c r="E3339" s="2">
        <f>DAY(sensor_data[[#This Row],[Timestamp]])</f>
        <v>17</v>
      </c>
      <c r="F3339" t="s">
        <v>655</v>
      </c>
      <c r="H3339">
        <v>50.1</v>
      </c>
      <c r="I3339">
        <v>26</v>
      </c>
      <c r="J3339" t="b">
        <v>1</v>
      </c>
      <c r="K3339">
        <v>5</v>
      </c>
      <c r="L3339" t="str">
        <f>IF(sensor_data[[#This Row],[HVAC Setting]]&lt;=2, "Low", IF(sensor_data[[#This Row],[HVAC Setting]]=3, "Normal", "High"))</f>
        <v>High</v>
      </c>
      <c r="O3339">
        <f>(sensor_data[[#This Row],[Energy Consumption]]-AVERAGE(sensor_data[Energy Consumption]))/_xlfn.STDEV.P(sensor_data[Energy Consumption])</f>
        <v>-0.24886299575285079</v>
      </c>
      <c r="P3339" t="str">
        <f>IF(ABS(sensor_data[[#This Row],[z_zcore]])&gt;3, "Outlier", "Normal")</f>
        <v>Normal</v>
      </c>
      <c r="Q3339">
        <f>AVERAGEIF(sensor_data[Unit ID], sensor_data[[#This Row],[Unit ID]], sensor_data[EC])</f>
        <v>19.098333333333333</v>
      </c>
      <c r="R3339">
        <f>IF(ISBLANK(sensor_data[[#This Row],[EC]]), sensor_data[[#This Row],[average]], sensor_data[[#This Row],[EC]])</f>
        <v>19.098333333333333</v>
      </c>
      <c r="S3339" t="str">
        <f>IF(sensor_data[[#This Row],[Filled Energy Consumption]]&gt;AVERAGE(sensor_data[Filled Energy Consumption]), "High", "Low")</f>
        <v>High</v>
      </c>
      <c r="T3339" t="s">
        <v>341</v>
      </c>
      <c r="U3339" t="b">
        <v>1</v>
      </c>
      <c r="V3339">
        <v>15</v>
      </c>
      <c r="W3339">
        <v>1</v>
      </c>
      <c r="X3339" t="s">
        <v>17</v>
      </c>
    </row>
    <row r="3340" spans="1:24" x14ac:dyDescent="0.3">
      <c r="A3340" s="1">
        <v>45538.256678240738</v>
      </c>
      <c r="B3340" s="1" t="str">
        <f>TEXT(sensor_data[[#This Row],[Timestamp]], "MMMM")</f>
        <v>September</v>
      </c>
      <c r="C33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40" s="2">
        <f>MONTH(sensor_data[[#This Row],[Timestamp]])</f>
        <v>9</v>
      </c>
      <c r="E3340" s="2">
        <f>DAY(sensor_data[[#This Row],[Timestamp]])</f>
        <v>3</v>
      </c>
      <c r="F3340" t="s">
        <v>655</v>
      </c>
      <c r="H3340">
        <v>79.3</v>
      </c>
      <c r="I3340">
        <v>40.5</v>
      </c>
      <c r="J3340" t="b">
        <v>1</v>
      </c>
      <c r="K3340">
        <v>4</v>
      </c>
      <c r="L3340" t="str">
        <f>IF(sensor_data[[#This Row],[HVAC Setting]]&lt;=2, "Low", IF(sensor_data[[#This Row],[HVAC Setting]]=3, "Normal", "High"))</f>
        <v>High</v>
      </c>
      <c r="M3340">
        <v>23.95</v>
      </c>
      <c r="N3340">
        <v>23.95</v>
      </c>
      <c r="O3340">
        <f>(sensor_data[[#This Row],[Energy Consumption]]-AVERAGE(sensor_data[Energy Consumption]))/_xlfn.STDEV.P(sensor_data[Energy Consumption])</f>
        <v>2.9635220669687708E-2</v>
      </c>
      <c r="P3340" t="str">
        <f>IF(ABS(sensor_data[[#This Row],[z_zcore]])&gt;3, "Outlier", "Normal")</f>
        <v>Normal</v>
      </c>
      <c r="Q3340">
        <f>AVERAGEIF(sensor_data[Unit ID], sensor_data[[#This Row],[Unit ID]], sensor_data[EC])</f>
        <v>19.098333333333333</v>
      </c>
      <c r="R3340">
        <f>IF(ISBLANK(sensor_data[[#This Row],[EC]]), sensor_data[[#This Row],[average]], sensor_data[[#This Row],[EC]])</f>
        <v>23.95</v>
      </c>
      <c r="S3340" t="str">
        <f>IF(sensor_data[[#This Row],[Filled Energy Consumption]]&gt;AVERAGE(sensor_data[Filled Energy Consumption]), "High", "Low")</f>
        <v>High</v>
      </c>
      <c r="T3340" t="s">
        <v>16</v>
      </c>
      <c r="U3340" t="b">
        <v>1</v>
      </c>
      <c r="V3340">
        <v>17</v>
      </c>
      <c r="W3340">
        <v>1</v>
      </c>
      <c r="X3340" t="s">
        <v>14</v>
      </c>
    </row>
    <row r="3341" spans="1:24" x14ac:dyDescent="0.3">
      <c r="A3341" s="1">
        <v>45353.832291666666</v>
      </c>
      <c r="B3341" s="1" t="str">
        <f>TEXT(sensor_data[[#This Row],[Timestamp]], "MMMM")</f>
        <v>March</v>
      </c>
      <c r="C33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41" s="2">
        <f>MONTH(sensor_data[[#This Row],[Timestamp]])</f>
        <v>3</v>
      </c>
      <c r="E3341" s="2">
        <f>DAY(sensor_data[[#This Row],[Timestamp]])</f>
        <v>2</v>
      </c>
      <c r="F3341" t="s">
        <v>655</v>
      </c>
      <c r="H3341">
        <v>78.400000000000006</v>
      </c>
      <c r="I3341">
        <v>44.4</v>
      </c>
      <c r="J3341" t="b">
        <v>1</v>
      </c>
      <c r="K3341">
        <v>3.5</v>
      </c>
      <c r="L3341" t="str">
        <f>IF(sensor_data[[#This Row],[HVAC Setting]]&lt;=2, "Low", IF(sensor_data[[#This Row],[HVAC Setting]]=3, "Normal", "High"))</f>
        <v>High</v>
      </c>
      <c r="M3341">
        <v>22.3</v>
      </c>
      <c r="N3341">
        <v>22.3</v>
      </c>
      <c r="O3341">
        <f>(sensor_data[[#This Row],[Energy Consumption]]-AVERAGE(sensor_data[Energy Consumption]))/_xlfn.STDEV.P(sensor_data[Energy Consumption])</f>
        <v>1.0448495947466909E-2</v>
      </c>
      <c r="P3341" t="str">
        <f>IF(ABS(sensor_data[[#This Row],[z_zcore]])&gt;3, "Outlier", "Normal")</f>
        <v>Normal</v>
      </c>
      <c r="Q3341">
        <f>AVERAGEIF(sensor_data[Unit ID], sensor_data[[#This Row],[Unit ID]], sensor_data[EC])</f>
        <v>19.098333333333333</v>
      </c>
      <c r="R3341">
        <f>IF(ISBLANK(sensor_data[[#This Row],[EC]]), sensor_data[[#This Row],[average]], sensor_data[[#This Row],[EC]])</f>
        <v>22.3</v>
      </c>
      <c r="S3341" t="str">
        <f>IF(sensor_data[[#This Row],[Filled Energy Consumption]]&gt;AVERAGE(sensor_data[Filled Energy Consumption]), "High", "Low")</f>
        <v>High</v>
      </c>
      <c r="T3341" t="s">
        <v>398</v>
      </c>
      <c r="U3341" t="b">
        <v>1</v>
      </c>
      <c r="V3341">
        <v>18</v>
      </c>
      <c r="W3341">
        <v>1</v>
      </c>
      <c r="X3341" t="s">
        <v>19</v>
      </c>
    </row>
    <row r="3342" spans="1:24" x14ac:dyDescent="0.3">
      <c r="A3342" s="1">
        <v>45476.922962962963</v>
      </c>
      <c r="B3342" s="1" t="str">
        <f>TEXT(sensor_data[[#This Row],[Timestamp]], "MMMM")</f>
        <v>July</v>
      </c>
      <c r="C33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42" s="2">
        <f>MONTH(sensor_data[[#This Row],[Timestamp]])</f>
        <v>7</v>
      </c>
      <c r="E3342" s="2">
        <f>DAY(sensor_data[[#This Row],[Timestamp]])</f>
        <v>3</v>
      </c>
      <c r="F3342" t="s">
        <v>625</v>
      </c>
      <c r="H3342">
        <v>87.4</v>
      </c>
      <c r="I3342">
        <v>49.5</v>
      </c>
      <c r="J3342" t="b">
        <v>0</v>
      </c>
      <c r="K3342">
        <v>2</v>
      </c>
      <c r="L3342" t="str">
        <f>IF(sensor_data[[#This Row],[HVAC Setting]]&lt;=2, "Low", IF(sensor_data[[#This Row],[HVAC Setting]]=3, "Normal", "High"))</f>
        <v>Low</v>
      </c>
      <c r="M3342">
        <v>12</v>
      </c>
      <c r="N3342">
        <v>12</v>
      </c>
      <c r="O3342">
        <f>(sensor_data[[#This Row],[Energy Consumption]]-AVERAGE(sensor_data[Energy Consumption]))/_xlfn.STDEV.P(sensor_data[Energy Consumption])</f>
        <v>-0.10932317959124485</v>
      </c>
      <c r="P3342" t="str">
        <f>IF(ABS(sensor_data[[#This Row],[z_zcore]])&gt;3, "Outlier", "Normal")</f>
        <v>Normal</v>
      </c>
      <c r="Q3342">
        <f>AVERAGEIF(sensor_data[Unit ID], sensor_data[[#This Row],[Unit ID]], sensor_data[EC])</f>
        <v>17.049428571428571</v>
      </c>
      <c r="R3342">
        <f>IF(ISBLANK(sensor_data[[#This Row],[EC]]), sensor_data[[#This Row],[average]], sensor_data[[#This Row],[EC]])</f>
        <v>12</v>
      </c>
      <c r="S3342" t="str">
        <f>IF(sensor_data[[#This Row],[Filled Energy Consumption]]&gt;AVERAGE(sensor_data[Filled Energy Consumption]), "High", "Low")</f>
        <v>Low</v>
      </c>
      <c r="T3342" t="s">
        <v>81</v>
      </c>
      <c r="U3342" t="b">
        <v>0</v>
      </c>
      <c r="V3342">
        <v>18</v>
      </c>
      <c r="W3342">
        <v>0</v>
      </c>
      <c r="X3342" t="s">
        <v>17</v>
      </c>
    </row>
    <row r="3343" spans="1:24" x14ac:dyDescent="0.3">
      <c r="A3343" s="1">
        <v>45591.596331018518</v>
      </c>
      <c r="B3343" s="1" t="str">
        <f>TEXT(sensor_data[[#This Row],[Timestamp]], "MMMM")</f>
        <v>October</v>
      </c>
      <c r="C33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43" s="2">
        <f>MONTH(sensor_data[[#This Row],[Timestamp]])</f>
        <v>10</v>
      </c>
      <c r="E3343" s="2">
        <f>DAY(sensor_data[[#This Row],[Timestamp]])</f>
        <v>26</v>
      </c>
      <c r="F3343" t="s">
        <v>625</v>
      </c>
      <c r="H3343">
        <v>76.099999999999994</v>
      </c>
      <c r="I3343">
        <v>39.4</v>
      </c>
      <c r="J3343" t="b">
        <v>1</v>
      </c>
      <c r="K3343">
        <v>3.5</v>
      </c>
      <c r="L3343" t="str">
        <f>IF(sensor_data[[#This Row],[HVAC Setting]]&lt;=2, "Low", IF(sensor_data[[#This Row],[HVAC Setting]]=3, "Normal", "High"))</f>
        <v>High</v>
      </c>
      <c r="M3343">
        <v>20.059999999999999</v>
      </c>
      <c r="N3343">
        <v>20.059999999999999</v>
      </c>
      <c r="O3343">
        <f>(sensor_data[[#This Row],[Energy Consumption]]-AVERAGE(sensor_data[Energy Consumption]))/_xlfn.STDEV.P(sensor_data[Energy Consumption])</f>
        <v>-1.5598936402699555E-2</v>
      </c>
      <c r="P3343" t="str">
        <f>IF(ABS(sensor_data[[#This Row],[z_zcore]])&gt;3, "Outlier", "Normal")</f>
        <v>Normal</v>
      </c>
      <c r="Q3343">
        <f>AVERAGEIF(sensor_data[Unit ID], sensor_data[[#This Row],[Unit ID]], sensor_data[EC])</f>
        <v>17.049428571428571</v>
      </c>
      <c r="R3343">
        <f>IF(ISBLANK(sensor_data[[#This Row],[EC]]), sensor_data[[#This Row],[average]], sensor_data[[#This Row],[EC]])</f>
        <v>20.059999999999999</v>
      </c>
      <c r="S3343" t="str">
        <f>IF(sensor_data[[#This Row],[Filled Energy Consumption]]&gt;AVERAGE(sensor_data[Filled Energy Consumption]), "High", "Low")</f>
        <v>High</v>
      </c>
      <c r="T3343" t="s">
        <v>231</v>
      </c>
      <c r="U3343" t="b">
        <v>1</v>
      </c>
      <c r="V3343">
        <v>20</v>
      </c>
      <c r="W3343">
        <v>1</v>
      </c>
      <c r="X3343" t="s">
        <v>19</v>
      </c>
    </row>
    <row r="3344" spans="1:24" x14ac:dyDescent="0.3">
      <c r="A3344" s="1">
        <v>45649.846006944441</v>
      </c>
      <c r="B3344" s="1" t="str">
        <f>TEXT(sensor_data[[#This Row],[Timestamp]], "MMMM")</f>
        <v>December</v>
      </c>
      <c r="C33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44" s="2">
        <f>MONTH(sensor_data[[#This Row],[Timestamp]])</f>
        <v>12</v>
      </c>
      <c r="E3344" s="2">
        <f>DAY(sensor_data[[#This Row],[Timestamp]])</f>
        <v>23</v>
      </c>
      <c r="F3344" t="s">
        <v>625</v>
      </c>
      <c r="H3344">
        <v>45.6</v>
      </c>
      <c r="I3344">
        <v>27.2</v>
      </c>
      <c r="J3344" t="b">
        <v>0</v>
      </c>
      <c r="K3344">
        <v>5</v>
      </c>
      <c r="L3344" t="str">
        <f>IF(sensor_data[[#This Row],[HVAC Setting]]&lt;=2, "Low", IF(sensor_data[[#This Row],[HVAC Setting]]=3, "Normal", "High"))</f>
        <v>High</v>
      </c>
      <c r="M3344">
        <v>29.7</v>
      </c>
      <c r="N3344">
        <v>29.7</v>
      </c>
      <c r="O3344">
        <f>(sensor_data[[#This Row],[Energy Consumption]]-AVERAGE(sensor_data[Energy Consumption]))/_xlfn.STDEV.P(sensor_data[Energy Consumption])</f>
        <v>9.6498049247123879E-2</v>
      </c>
      <c r="P3344" t="str">
        <f>IF(ABS(sensor_data[[#This Row],[z_zcore]])&gt;3, "Outlier", "Normal")</f>
        <v>Normal</v>
      </c>
      <c r="Q3344">
        <f>AVERAGEIF(sensor_data[Unit ID], sensor_data[[#This Row],[Unit ID]], sensor_data[EC])</f>
        <v>17.049428571428571</v>
      </c>
      <c r="R3344">
        <f>IF(ISBLANK(sensor_data[[#This Row],[EC]]), sensor_data[[#This Row],[average]], sensor_data[[#This Row],[EC]])</f>
        <v>29.7</v>
      </c>
      <c r="S3344" t="str">
        <f>IF(sensor_data[[#This Row],[Filled Energy Consumption]]&gt;AVERAGE(sensor_data[Filled Energy Consumption]), "High", "Low")</f>
        <v>High</v>
      </c>
      <c r="T3344" t="s">
        <v>258</v>
      </c>
      <c r="U3344" t="b">
        <v>0</v>
      </c>
      <c r="V3344">
        <v>14</v>
      </c>
      <c r="W3344">
        <v>0</v>
      </c>
      <c r="X3344" t="s">
        <v>19</v>
      </c>
    </row>
    <row r="3345" spans="1:24" x14ac:dyDescent="0.3">
      <c r="A3345" s="1">
        <v>45644.877511574072</v>
      </c>
      <c r="B3345" s="1" t="str">
        <f>TEXT(sensor_data[[#This Row],[Timestamp]], "MMMM")</f>
        <v>December</v>
      </c>
      <c r="C33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45" s="2">
        <f>MONTH(sensor_data[[#This Row],[Timestamp]])</f>
        <v>12</v>
      </c>
      <c r="E3345" s="2">
        <f>DAY(sensor_data[[#This Row],[Timestamp]])</f>
        <v>18</v>
      </c>
      <c r="F3345" t="s">
        <v>625</v>
      </c>
      <c r="H3345">
        <v>53.2</v>
      </c>
      <c r="I3345">
        <v>27.2</v>
      </c>
      <c r="J3345" t="b">
        <v>1</v>
      </c>
      <c r="K3345">
        <v>5</v>
      </c>
      <c r="L3345" t="str">
        <f>IF(sensor_data[[#This Row],[HVAC Setting]]&lt;=2, "Low", IF(sensor_data[[#This Row],[HVAC Setting]]=3, "Normal", "High"))</f>
        <v>High</v>
      </c>
      <c r="M3345">
        <v>26.39</v>
      </c>
      <c r="N3345">
        <v>26.39</v>
      </c>
      <c r="O3345">
        <f>(sensor_data[[#This Row],[Energy Consumption]]-AVERAGE(sensor_data[Energy Consumption]))/_xlfn.STDEV.P(sensor_data[Energy Consumption])</f>
        <v>5.8008316622547594E-2</v>
      </c>
      <c r="P3345" t="str">
        <f>IF(ABS(sensor_data[[#This Row],[z_zcore]])&gt;3, "Outlier", "Normal")</f>
        <v>Normal</v>
      </c>
      <c r="Q3345">
        <f>AVERAGEIF(sensor_data[Unit ID], sensor_data[[#This Row],[Unit ID]], sensor_data[EC])</f>
        <v>17.049428571428571</v>
      </c>
      <c r="R3345">
        <f>IF(ISBLANK(sensor_data[[#This Row],[EC]]), sensor_data[[#This Row],[average]], sensor_data[[#This Row],[EC]])</f>
        <v>26.39</v>
      </c>
      <c r="S3345" t="str">
        <f>IF(sensor_data[[#This Row],[Filled Energy Consumption]]&gt;AVERAGE(sensor_data[Filled Energy Consumption]), "High", "Low")</f>
        <v>High</v>
      </c>
      <c r="T3345" t="s">
        <v>55</v>
      </c>
      <c r="U3345" t="b">
        <v>1</v>
      </c>
      <c r="V3345">
        <v>9</v>
      </c>
      <c r="W3345">
        <v>1</v>
      </c>
      <c r="X3345" t="s">
        <v>19</v>
      </c>
    </row>
    <row r="3346" spans="1:24" x14ac:dyDescent="0.3">
      <c r="A3346" s="1">
        <v>45512.335150462961</v>
      </c>
      <c r="B3346" s="1" t="str">
        <f>TEXT(sensor_data[[#This Row],[Timestamp]], "MMMM")</f>
        <v>August</v>
      </c>
      <c r="C33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46" s="2">
        <f>MONTH(sensor_data[[#This Row],[Timestamp]])</f>
        <v>8</v>
      </c>
      <c r="E3346" s="2">
        <f>DAY(sensor_data[[#This Row],[Timestamp]])</f>
        <v>8</v>
      </c>
      <c r="F3346" t="s">
        <v>625</v>
      </c>
      <c r="H3346">
        <v>91.1</v>
      </c>
      <c r="I3346">
        <v>57.7</v>
      </c>
      <c r="J3346" t="b">
        <v>0</v>
      </c>
      <c r="K3346">
        <v>2</v>
      </c>
      <c r="L3346" t="str">
        <f>IF(sensor_data[[#This Row],[HVAC Setting]]&lt;=2, "Low", IF(sensor_data[[#This Row],[HVAC Setting]]=3, "Normal", "High"))</f>
        <v>Low</v>
      </c>
      <c r="M3346">
        <v>12</v>
      </c>
      <c r="N3346">
        <v>12</v>
      </c>
      <c r="O3346">
        <f>(sensor_data[[#This Row],[Energy Consumption]]-AVERAGE(sensor_data[Energy Consumption]))/_xlfn.STDEV.P(sensor_data[Energy Consumption])</f>
        <v>-0.10932317959124485</v>
      </c>
      <c r="P3346" t="str">
        <f>IF(ABS(sensor_data[[#This Row],[z_zcore]])&gt;3, "Outlier", "Normal")</f>
        <v>Normal</v>
      </c>
      <c r="Q3346">
        <f>AVERAGEIF(sensor_data[Unit ID], sensor_data[[#This Row],[Unit ID]], sensor_data[EC])</f>
        <v>17.049428571428571</v>
      </c>
      <c r="R3346">
        <f>IF(ISBLANK(sensor_data[[#This Row],[EC]]), sensor_data[[#This Row],[average]], sensor_data[[#This Row],[EC]])</f>
        <v>12</v>
      </c>
      <c r="S3346" t="str">
        <f>IF(sensor_data[[#This Row],[Filled Energy Consumption]]&gt;AVERAGE(sensor_data[Filled Energy Consumption]), "High", "Low")</f>
        <v>Low</v>
      </c>
      <c r="T3346" t="s">
        <v>452</v>
      </c>
      <c r="U3346" t="b">
        <v>0</v>
      </c>
      <c r="V3346">
        <v>13</v>
      </c>
      <c r="W3346">
        <v>0</v>
      </c>
      <c r="X3346" t="s">
        <v>14</v>
      </c>
    </row>
    <row r="3347" spans="1:24" x14ac:dyDescent="0.3">
      <c r="A3347" s="1">
        <v>45469.678784722222</v>
      </c>
      <c r="B3347" s="1" t="str">
        <f>TEXT(sensor_data[[#This Row],[Timestamp]], "MMMM")</f>
        <v>June</v>
      </c>
      <c r="C33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47" s="2">
        <f>MONTH(sensor_data[[#This Row],[Timestamp]])</f>
        <v>6</v>
      </c>
      <c r="E3347" s="2">
        <f>DAY(sensor_data[[#This Row],[Timestamp]])</f>
        <v>26</v>
      </c>
      <c r="F3347" t="s">
        <v>625</v>
      </c>
      <c r="H3347">
        <v>96.1</v>
      </c>
      <c r="I3347">
        <v>43.3</v>
      </c>
      <c r="J3347" t="b">
        <v>0</v>
      </c>
      <c r="K3347">
        <v>3</v>
      </c>
      <c r="L3347" t="str">
        <f>IF(sensor_data[[#This Row],[HVAC Setting]]&lt;=2, "Low", IF(sensor_data[[#This Row],[HVAC Setting]]=3, "Normal", "High"))</f>
        <v>Normal</v>
      </c>
      <c r="M3347">
        <v>17</v>
      </c>
      <c r="N3347">
        <v>17</v>
      </c>
      <c r="O3347">
        <f>(sensor_data[[#This Row],[Energy Consumption]]-AVERAGE(sensor_data[Energy Consumption]))/_xlfn.STDEV.P(sensor_data[Energy Consumption])</f>
        <v>-5.1181589523909048E-2</v>
      </c>
      <c r="P3347" t="str">
        <f>IF(ABS(sensor_data[[#This Row],[z_zcore]])&gt;3, "Outlier", "Normal")</f>
        <v>Normal</v>
      </c>
      <c r="Q3347">
        <f>AVERAGEIF(sensor_data[Unit ID], sensor_data[[#This Row],[Unit ID]], sensor_data[EC])</f>
        <v>17.049428571428571</v>
      </c>
      <c r="R3347">
        <f>IF(ISBLANK(sensor_data[[#This Row],[EC]]), sensor_data[[#This Row],[average]], sensor_data[[#This Row],[EC]])</f>
        <v>17</v>
      </c>
      <c r="S3347" t="str">
        <f>IF(sensor_data[[#This Row],[Filled Energy Consumption]]&gt;AVERAGE(sensor_data[Filled Energy Consumption]), "High", "Low")</f>
        <v>Low</v>
      </c>
      <c r="T3347" t="s">
        <v>437</v>
      </c>
      <c r="U3347" t="b">
        <v>0</v>
      </c>
      <c r="V3347">
        <v>23</v>
      </c>
      <c r="W3347">
        <v>0</v>
      </c>
      <c r="X3347" t="s">
        <v>14</v>
      </c>
    </row>
    <row r="3348" spans="1:24" x14ac:dyDescent="0.3">
      <c r="A3348" s="1">
        <v>45363.400972222225</v>
      </c>
      <c r="B3348" s="1" t="str">
        <f>TEXT(sensor_data[[#This Row],[Timestamp]], "MMMM")</f>
        <v>March</v>
      </c>
      <c r="C33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48" s="2">
        <f>MONTH(sensor_data[[#This Row],[Timestamp]])</f>
        <v>3</v>
      </c>
      <c r="E3348" s="2">
        <f>DAY(sensor_data[[#This Row],[Timestamp]])</f>
        <v>12</v>
      </c>
      <c r="F3348" t="s">
        <v>625</v>
      </c>
      <c r="H3348">
        <v>71.5</v>
      </c>
      <c r="I3348">
        <v>46.6</v>
      </c>
      <c r="J3348" t="b">
        <v>0</v>
      </c>
      <c r="K3348">
        <v>3</v>
      </c>
      <c r="L3348" t="str">
        <f>IF(sensor_data[[#This Row],[HVAC Setting]]&lt;=2, "Low", IF(sensor_data[[#This Row],[HVAC Setting]]=3, "Normal", "High"))</f>
        <v>Normal</v>
      </c>
      <c r="M3348">
        <v>16</v>
      </c>
      <c r="N3348">
        <v>16</v>
      </c>
      <c r="O3348">
        <f>(sensor_data[[#This Row],[Energy Consumption]]-AVERAGE(sensor_data[Energy Consumption]))/_xlfn.STDEV.P(sensor_data[Energy Consumption])</f>
        <v>-6.2809907537376211E-2</v>
      </c>
      <c r="P3348" t="str">
        <f>IF(ABS(sensor_data[[#This Row],[z_zcore]])&gt;3, "Outlier", "Normal")</f>
        <v>Normal</v>
      </c>
      <c r="Q3348">
        <f>AVERAGEIF(sensor_data[Unit ID], sensor_data[[#This Row],[Unit ID]], sensor_data[EC])</f>
        <v>17.049428571428571</v>
      </c>
      <c r="R3348">
        <f>IF(ISBLANK(sensor_data[[#This Row],[EC]]), sensor_data[[#This Row],[average]], sensor_data[[#This Row],[EC]])</f>
        <v>16</v>
      </c>
      <c r="S3348" t="str">
        <f>IF(sensor_data[[#This Row],[Filled Energy Consumption]]&gt;AVERAGE(sensor_data[Filled Energy Consumption]), "High", "Low")</f>
        <v>Low</v>
      </c>
      <c r="T3348" t="s">
        <v>47</v>
      </c>
      <c r="U3348" t="b">
        <v>0</v>
      </c>
      <c r="V3348">
        <v>24</v>
      </c>
      <c r="W3348">
        <v>0</v>
      </c>
      <c r="X3348" t="s">
        <v>19</v>
      </c>
    </row>
    <row r="3349" spans="1:24" x14ac:dyDescent="0.3">
      <c r="A3349" s="1">
        <v>45452.677430555559</v>
      </c>
      <c r="B3349" s="1" t="str">
        <f>TEXT(sensor_data[[#This Row],[Timestamp]], "MMMM")</f>
        <v>June</v>
      </c>
      <c r="C33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49" s="2">
        <f>MONTH(sensor_data[[#This Row],[Timestamp]])</f>
        <v>6</v>
      </c>
      <c r="E3349" s="2">
        <f>DAY(sensor_data[[#This Row],[Timestamp]])</f>
        <v>9</v>
      </c>
      <c r="F3349" t="s">
        <v>625</v>
      </c>
      <c r="H3349">
        <v>95.1</v>
      </c>
      <c r="I3349">
        <v>63.6</v>
      </c>
      <c r="J3349" t="b">
        <v>1</v>
      </c>
      <c r="K3349">
        <v>5</v>
      </c>
      <c r="L3349" t="str">
        <f>IF(sensor_data[[#This Row],[HVAC Setting]]&lt;=2, "Low", IF(sensor_data[[#This Row],[HVAC Setting]]=3, "Normal", "High"))</f>
        <v>High</v>
      </c>
      <c r="M3349">
        <v>30.57</v>
      </c>
      <c r="N3349">
        <v>30.57</v>
      </c>
      <c r="O3349">
        <f>(sensor_data[[#This Row],[Energy Consumption]]-AVERAGE(sensor_data[Energy Consumption]))/_xlfn.STDEV.P(sensor_data[Energy Consumption])</f>
        <v>0.10661468591884032</v>
      </c>
      <c r="P3349" t="str">
        <f>IF(ABS(sensor_data[[#This Row],[z_zcore]])&gt;3, "Outlier", "Normal")</f>
        <v>Normal</v>
      </c>
      <c r="Q3349">
        <f>AVERAGEIF(sensor_data[Unit ID], sensor_data[[#This Row],[Unit ID]], sensor_data[EC])</f>
        <v>17.049428571428571</v>
      </c>
      <c r="R3349">
        <f>IF(ISBLANK(sensor_data[[#This Row],[EC]]), sensor_data[[#This Row],[average]], sensor_data[[#This Row],[EC]])</f>
        <v>30.57</v>
      </c>
      <c r="S3349" t="str">
        <f>IF(sensor_data[[#This Row],[Filled Energy Consumption]]&gt;AVERAGE(sensor_data[Filled Energy Consumption]), "High", "Low")</f>
        <v>High</v>
      </c>
      <c r="T3349" t="s">
        <v>416</v>
      </c>
      <c r="U3349" t="b">
        <v>1</v>
      </c>
      <c r="V3349">
        <v>18</v>
      </c>
      <c r="W3349">
        <v>1</v>
      </c>
      <c r="X3349" t="s">
        <v>14</v>
      </c>
    </row>
    <row r="3350" spans="1:24" x14ac:dyDescent="0.3">
      <c r="A3350" s="1">
        <v>45358.548067129632</v>
      </c>
      <c r="B3350" s="1" t="str">
        <f>TEXT(sensor_data[[#This Row],[Timestamp]], "MMMM")</f>
        <v>March</v>
      </c>
      <c r="C33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50" s="2">
        <f>MONTH(sensor_data[[#This Row],[Timestamp]])</f>
        <v>3</v>
      </c>
      <c r="E3350" s="2">
        <f>DAY(sensor_data[[#This Row],[Timestamp]])</f>
        <v>7</v>
      </c>
      <c r="F3350" t="s">
        <v>625</v>
      </c>
      <c r="H3350">
        <v>79.7</v>
      </c>
      <c r="I3350">
        <v>43.1</v>
      </c>
      <c r="J3350" t="b">
        <v>1</v>
      </c>
      <c r="K3350">
        <v>3</v>
      </c>
      <c r="L3350" t="str">
        <f>IF(sensor_data[[#This Row],[HVAC Setting]]&lt;=2, "Low", IF(sensor_data[[#This Row],[HVAC Setting]]=3, "Normal", "High"))</f>
        <v>Normal</v>
      </c>
      <c r="M3350">
        <v>16.43</v>
      </c>
      <c r="N3350">
        <v>16.43</v>
      </c>
      <c r="O3350">
        <f>(sensor_data[[#This Row],[Energy Consumption]]-AVERAGE(sensor_data[Energy Consumption]))/_xlfn.STDEV.P(sensor_data[Energy Consumption])</f>
        <v>-5.7809730791585336E-2</v>
      </c>
      <c r="P3350" t="str">
        <f>IF(ABS(sensor_data[[#This Row],[z_zcore]])&gt;3, "Outlier", "Normal")</f>
        <v>Normal</v>
      </c>
      <c r="Q3350">
        <f>AVERAGEIF(sensor_data[Unit ID], sensor_data[[#This Row],[Unit ID]], sensor_data[EC])</f>
        <v>17.049428571428571</v>
      </c>
      <c r="R3350">
        <f>IF(ISBLANK(sensor_data[[#This Row],[EC]]), sensor_data[[#This Row],[average]], sensor_data[[#This Row],[EC]])</f>
        <v>16.43</v>
      </c>
      <c r="S3350" t="str">
        <f>IF(sensor_data[[#This Row],[Filled Energy Consumption]]&gt;AVERAGE(sensor_data[Filled Energy Consumption]), "High", "Low")</f>
        <v>Low</v>
      </c>
      <c r="T3350" t="s">
        <v>213</v>
      </c>
      <c r="U3350" t="b">
        <v>1</v>
      </c>
      <c r="V3350">
        <v>18</v>
      </c>
      <c r="W3350">
        <v>1</v>
      </c>
      <c r="X3350" t="s">
        <v>19</v>
      </c>
    </row>
    <row r="3351" spans="1:24" x14ac:dyDescent="0.3">
      <c r="A3351" s="1">
        <v>45470.883819444447</v>
      </c>
      <c r="B3351" s="1" t="str">
        <f>TEXT(sensor_data[[#This Row],[Timestamp]], "MMMM")</f>
        <v>June</v>
      </c>
      <c r="C33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51" s="2">
        <f>MONTH(sensor_data[[#This Row],[Timestamp]])</f>
        <v>6</v>
      </c>
      <c r="E3351" s="2">
        <f>DAY(sensor_data[[#This Row],[Timestamp]])</f>
        <v>27</v>
      </c>
      <c r="F3351" t="s">
        <v>625</v>
      </c>
      <c r="H3351">
        <v>96.3</v>
      </c>
      <c r="I3351">
        <v>68.3</v>
      </c>
      <c r="J3351" t="b">
        <v>0</v>
      </c>
      <c r="K3351">
        <v>4</v>
      </c>
      <c r="L3351" t="str">
        <f>IF(sensor_data[[#This Row],[HVAC Setting]]&lt;=2, "Low", IF(sensor_data[[#This Row],[HVAC Setting]]=3, "Normal", "High"))</f>
        <v>High</v>
      </c>
      <c r="M3351">
        <v>22</v>
      </c>
      <c r="N3351">
        <v>22</v>
      </c>
      <c r="O3351">
        <f>(sensor_data[[#This Row],[Energy Consumption]]-AVERAGE(sensor_data[Energy Consumption]))/_xlfn.STDEV.P(sensor_data[Energy Consumption])</f>
        <v>6.9600005434267524E-3</v>
      </c>
      <c r="P3351" t="str">
        <f>IF(ABS(sensor_data[[#This Row],[z_zcore]])&gt;3, "Outlier", "Normal")</f>
        <v>Normal</v>
      </c>
      <c r="Q3351">
        <f>AVERAGEIF(sensor_data[Unit ID], sensor_data[[#This Row],[Unit ID]], sensor_data[EC])</f>
        <v>17.049428571428571</v>
      </c>
      <c r="R3351">
        <f>IF(ISBLANK(sensor_data[[#This Row],[EC]]), sensor_data[[#This Row],[average]], sensor_data[[#This Row],[EC]])</f>
        <v>22</v>
      </c>
      <c r="S3351" t="str">
        <f>IF(sensor_data[[#This Row],[Filled Energy Consumption]]&gt;AVERAGE(sensor_data[Filled Energy Consumption]), "High", "Low")</f>
        <v>High</v>
      </c>
      <c r="T3351" t="s">
        <v>45</v>
      </c>
      <c r="U3351" t="b">
        <v>0</v>
      </c>
      <c r="V3351">
        <v>18</v>
      </c>
      <c r="W3351">
        <v>0</v>
      </c>
      <c r="X3351" t="s">
        <v>14</v>
      </c>
    </row>
    <row r="3352" spans="1:24" x14ac:dyDescent="0.3">
      <c r="A3352" s="1">
        <v>45650.7346412037</v>
      </c>
      <c r="B3352" s="1" t="str">
        <f>TEXT(sensor_data[[#This Row],[Timestamp]], "MMMM")</f>
        <v>December</v>
      </c>
      <c r="C33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52" s="2">
        <f>MONTH(sensor_data[[#This Row],[Timestamp]])</f>
        <v>12</v>
      </c>
      <c r="E3352" s="2">
        <f>DAY(sensor_data[[#This Row],[Timestamp]])</f>
        <v>24</v>
      </c>
      <c r="F3352" t="s">
        <v>625</v>
      </c>
      <c r="H3352">
        <v>42.8</v>
      </c>
      <c r="I3352">
        <v>25.8</v>
      </c>
      <c r="J3352" t="b">
        <v>1</v>
      </c>
      <c r="K3352">
        <v>5</v>
      </c>
      <c r="L3352" t="str">
        <f>IF(sensor_data[[#This Row],[HVAC Setting]]&lt;=2, "Low", IF(sensor_data[[#This Row],[HVAC Setting]]=3, "Normal", "High"))</f>
        <v>High</v>
      </c>
      <c r="M3352">
        <v>31.43</v>
      </c>
      <c r="N3352">
        <v>31.43</v>
      </c>
      <c r="O3352">
        <f>(sensor_data[[#This Row],[Energy Consumption]]-AVERAGE(sensor_data[Energy Consumption]))/_xlfn.STDEV.P(sensor_data[Energy Consumption])</f>
        <v>0.11661503941042207</v>
      </c>
      <c r="P3352" t="str">
        <f>IF(ABS(sensor_data[[#This Row],[z_zcore]])&gt;3, "Outlier", "Normal")</f>
        <v>Normal</v>
      </c>
      <c r="Q3352">
        <f>AVERAGEIF(sensor_data[Unit ID], sensor_data[[#This Row],[Unit ID]], sensor_data[EC])</f>
        <v>17.049428571428571</v>
      </c>
      <c r="R3352">
        <f>IF(ISBLANK(sensor_data[[#This Row],[EC]]), sensor_data[[#This Row],[average]], sensor_data[[#This Row],[EC]])</f>
        <v>31.43</v>
      </c>
      <c r="S3352" t="str">
        <f>IF(sensor_data[[#This Row],[Filled Energy Consumption]]&gt;AVERAGE(sensor_data[Filled Energy Consumption]), "High", "Low")</f>
        <v>High</v>
      </c>
      <c r="T3352" t="s">
        <v>267</v>
      </c>
      <c r="U3352" t="b">
        <v>1</v>
      </c>
      <c r="V3352">
        <v>13</v>
      </c>
      <c r="W3352">
        <v>1</v>
      </c>
      <c r="X3352" t="s">
        <v>14</v>
      </c>
    </row>
    <row r="3353" spans="1:24" x14ac:dyDescent="0.3">
      <c r="A3353" s="1">
        <v>45366.117881944447</v>
      </c>
      <c r="B3353" s="1" t="str">
        <f>TEXT(sensor_data[[#This Row],[Timestamp]], "MMMM")</f>
        <v>March</v>
      </c>
      <c r="C33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53" s="2">
        <f>MONTH(sensor_data[[#This Row],[Timestamp]])</f>
        <v>3</v>
      </c>
      <c r="E3353" s="2">
        <f>DAY(sensor_data[[#This Row],[Timestamp]])</f>
        <v>15</v>
      </c>
      <c r="F3353" t="s">
        <v>625</v>
      </c>
      <c r="H3353">
        <v>72.5</v>
      </c>
      <c r="I3353">
        <v>57</v>
      </c>
      <c r="J3353" t="b">
        <v>1</v>
      </c>
      <c r="K3353">
        <v>3</v>
      </c>
      <c r="L3353" t="str">
        <f>IF(sensor_data[[#This Row],[HVAC Setting]]&lt;=2, "Low", IF(sensor_data[[#This Row],[HVAC Setting]]=3, "Normal", "High"))</f>
        <v>Normal</v>
      </c>
      <c r="O3353">
        <f>(sensor_data[[#This Row],[Energy Consumption]]-AVERAGE(sensor_data[Energy Consumption]))/_xlfn.STDEV.P(sensor_data[Energy Consumption])</f>
        <v>-0.24886299575285079</v>
      </c>
      <c r="P3353" t="str">
        <f>IF(ABS(sensor_data[[#This Row],[z_zcore]])&gt;3, "Outlier", "Normal")</f>
        <v>Normal</v>
      </c>
      <c r="Q3353">
        <f>AVERAGEIF(sensor_data[Unit ID], sensor_data[[#This Row],[Unit ID]], sensor_data[EC])</f>
        <v>17.049428571428571</v>
      </c>
      <c r="R3353">
        <f>IF(ISBLANK(sensor_data[[#This Row],[EC]]), sensor_data[[#This Row],[average]], sensor_data[[#This Row],[EC]])</f>
        <v>17.049428571428571</v>
      </c>
      <c r="S3353" t="str">
        <f>IF(sensor_data[[#This Row],[Filled Energy Consumption]]&gt;AVERAGE(sensor_data[Filled Energy Consumption]), "High", "Low")</f>
        <v>Low</v>
      </c>
      <c r="T3353" t="s">
        <v>328</v>
      </c>
      <c r="U3353" t="b">
        <v>1</v>
      </c>
      <c r="V3353">
        <v>12</v>
      </c>
      <c r="W3353">
        <v>0</v>
      </c>
      <c r="X3353" t="s">
        <v>17</v>
      </c>
    </row>
    <row r="3354" spans="1:24" x14ac:dyDescent="0.3">
      <c r="A3354" s="1">
        <v>45472.379189814812</v>
      </c>
      <c r="B3354" s="1" t="str">
        <f>TEXT(sensor_data[[#This Row],[Timestamp]], "MMMM")</f>
        <v>June</v>
      </c>
      <c r="C33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54" s="2">
        <f>MONTH(sensor_data[[#This Row],[Timestamp]])</f>
        <v>6</v>
      </c>
      <c r="E3354" s="2">
        <f>DAY(sensor_data[[#This Row],[Timestamp]])</f>
        <v>29</v>
      </c>
      <c r="F3354" t="s">
        <v>625</v>
      </c>
      <c r="H3354">
        <v>92.5</v>
      </c>
      <c r="I3354">
        <v>60.4</v>
      </c>
      <c r="J3354" t="b">
        <v>0</v>
      </c>
      <c r="K3354">
        <v>3.5</v>
      </c>
      <c r="L3354" t="str">
        <f>IF(sensor_data[[#This Row],[HVAC Setting]]&lt;=2, "Low", IF(sensor_data[[#This Row],[HVAC Setting]]=3, "Normal", "High"))</f>
        <v>High</v>
      </c>
      <c r="M3354">
        <v>20.48</v>
      </c>
      <c r="N3354">
        <v>20.48</v>
      </c>
      <c r="O3354">
        <f>(sensor_data[[#This Row],[Energy Consumption]]-AVERAGE(sensor_data[Energy Consumption]))/_xlfn.STDEV.P(sensor_data[Energy Consumption])</f>
        <v>-1.0715042837043326E-2</v>
      </c>
      <c r="P3354" t="str">
        <f>IF(ABS(sensor_data[[#This Row],[z_zcore]])&gt;3, "Outlier", "Normal")</f>
        <v>Normal</v>
      </c>
      <c r="Q3354">
        <f>AVERAGEIF(sensor_data[Unit ID], sensor_data[[#This Row],[Unit ID]], sensor_data[EC])</f>
        <v>17.049428571428571</v>
      </c>
      <c r="R3354">
        <f>IF(ISBLANK(sensor_data[[#This Row],[EC]]), sensor_data[[#This Row],[average]], sensor_data[[#This Row],[EC]])</f>
        <v>20.48</v>
      </c>
      <c r="S3354" t="str">
        <f>IF(sensor_data[[#This Row],[Filled Energy Consumption]]&gt;AVERAGE(sensor_data[Filled Energy Consumption]), "High", "Low")</f>
        <v>High</v>
      </c>
      <c r="T3354" t="s">
        <v>331</v>
      </c>
      <c r="U3354" t="b">
        <v>0</v>
      </c>
      <c r="V3354">
        <v>22</v>
      </c>
      <c r="W3354">
        <v>0</v>
      </c>
      <c r="X3354" t="s">
        <v>19</v>
      </c>
    </row>
    <row r="3355" spans="1:24" x14ac:dyDescent="0.3">
      <c r="A3355" s="1">
        <v>45627.078842592593</v>
      </c>
      <c r="B3355" s="1" t="str">
        <f>TEXT(sensor_data[[#This Row],[Timestamp]], "MMMM")</f>
        <v>December</v>
      </c>
      <c r="C33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55" s="2">
        <f>MONTH(sensor_data[[#This Row],[Timestamp]])</f>
        <v>12</v>
      </c>
      <c r="E3355" s="2">
        <f>DAY(sensor_data[[#This Row],[Timestamp]])</f>
        <v>1</v>
      </c>
      <c r="F3355" t="s">
        <v>625</v>
      </c>
      <c r="H3355">
        <v>54.9</v>
      </c>
      <c r="I3355">
        <v>39.200000000000003</v>
      </c>
      <c r="J3355" t="b">
        <v>1</v>
      </c>
      <c r="K3355">
        <v>2.5</v>
      </c>
      <c r="L3355" t="str">
        <f>IF(sensor_data[[#This Row],[HVAC Setting]]&lt;=2, "Low", IF(sensor_data[[#This Row],[HVAC Setting]]=3, "Normal", "High"))</f>
        <v>High</v>
      </c>
      <c r="M3355">
        <v>15.46</v>
      </c>
      <c r="N3355">
        <v>15.46</v>
      </c>
      <c r="O3355">
        <f>(sensor_data[[#This Row],[Energy Consumption]]-AVERAGE(sensor_data[Energy Consumption]))/_xlfn.STDEV.P(sensor_data[Energy Consumption])</f>
        <v>-6.9089199264648474E-2</v>
      </c>
      <c r="P3355" t="str">
        <f>IF(ABS(sensor_data[[#This Row],[z_zcore]])&gt;3, "Outlier", "Normal")</f>
        <v>Normal</v>
      </c>
      <c r="Q3355">
        <f>AVERAGEIF(sensor_data[Unit ID], sensor_data[[#This Row],[Unit ID]], sensor_data[EC])</f>
        <v>17.049428571428571</v>
      </c>
      <c r="R3355">
        <f>IF(ISBLANK(sensor_data[[#This Row],[EC]]), sensor_data[[#This Row],[average]], sensor_data[[#This Row],[EC]])</f>
        <v>15.46</v>
      </c>
      <c r="S3355" t="str">
        <f>IF(sensor_data[[#This Row],[Filled Energy Consumption]]&gt;AVERAGE(sensor_data[Filled Energy Consumption]), "High", "Low")</f>
        <v>Low</v>
      </c>
      <c r="T3355" t="s">
        <v>354</v>
      </c>
      <c r="U3355" t="b">
        <v>1</v>
      </c>
      <c r="V3355">
        <v>13</v>
      </c>
      <c r="W3355">
        <v>1</v>
      </c>
      <c r="X3355" t="s">
        <v>17</v>
      </c>
    </row>
    <row r="3356" spans="1:24" x14ac:dyDescent="0.3">
      <c r="A3356" s="1">
        <v>45386.292557870373</v>
      </c>
      <c r="B3356" s="1" t="str">
        <f>TEXT(sensor_data[[#This Row],[Timestamp]], "MMMM")</f>
        <v>April</v>
      </c>
      <c r="C33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56" s="2">
        <f>MONTH(sensor_data[[#This Row],[Timestamp]])</f>
        <v>4</v>
      </c>
      <c r="E3356" s="2">
        <f>DAY(sensor_data[[#This Row],[Timestamp]])</f>
        <v>4</v>
      </c>
      <c r="F3356" t="s">
        <v>625</v>
      </c>
      <c r="H3356">
        <v>72.900000000000006</v>
      </c>
      <c r="I3356">
        <v>54.2</v>
      </c>
      <c r="J3356" t="b">
        <v>0</v>
      </c>
      <c r="K3356">
        <v>3</v>
      </c>
      <c r="L3356" t="str">
        <f>IF(sensor_data[[#This Row],[HVAC Setting]]&lt;=2, "Low", IF(sensor_data[[#This Row],[HVAC Setting]]=3, "Normal", "High"))</f>
        <v>Normal</v>
      </c>
      <c r="M3356">
        <v>16</v>
      </c>
      <c r="N3356">
        <v>16</v>
      </c>
      <c r="O3356">
        <f>(sensor_data[[#This Row],[Energy Consumption]]-AVERAGE(sensor_data[Energy Consumption]))/_xlfn.STDEV.P(sensor_data[Energy Consumption])</f>
        <v>-6.2809907537376211E-2</v>
      </c>
      <c r="P3356" t="str">
        <f>IF(ABS(sensor_data[[#This Row],[z_zcore]])&gt;3, "Outlier", "Normal")</f>
        <v>Normal</v>
      </c>
      <c r="Q3356">
        <f>AVERAGEIF(sensor_data[Unit ID], sensor_data[[#This Row],[Unit ID]], sensor_data[EC])</f>
        <v>17.049428571428571</v>
      </c>
      <c r="R3356">
        <f>IF(ISBLANK(sensor_data[[#This Row],[EC]]), sensor_data[[#This Row],[average]], sensor_data[[#This Row],[EC]])</f>
        <v>16</v>
      </c>
      <c r="S3356" t="str">
        <f>IF(sensor_data[[#This Row],[Filled Energy Consumption]]&gt;AVERAGE(sensor_data[Filled Energy Consumption]), "High", "Low")</f>
        <v>Low</v>
      </c>
      <c r="T3356" t="s">
        <v>36</v>
      </c>
      <c r="U3356" t="b">
        <v>0</v>
      </c>
      <c r="V3356">
        <v>23</v>
      </c>
      <c r="W3356">
        <v>0</v>
      </c>
      <c r="X3356" t="s">
        <v>19</v>
      </c>
    </row>
    <row r="3357" spans="1:24" x14ac:dyDescent="0.3">
      <c r="A3357" s="1">
        <v>45569.321458333332</v>
      </c>
      <c r="B3357" s="1" t="str">
        <f>TEXT(sensor_data[[#This Row],[Timestamp]], "MMMM")</f>
        <v>October</v>
      </c>
      <c r="C33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57" s="2">
        <f>MONTH(sensor_data[[#This Row],[Timestamp]])</f>
        <v>10</v>
      </c>
      <c r="E3357" s="2">
        <f>DAY(sensor_data[[#This Row],[Timestamp]])</f>
        <v>4</v>
      </c>
      <c r="F3357" t="s">
        <v>625</v>
      </c>
      <c r="H3357">
        <v>69.400000000000006</v>
      </c>
      <c r="I3357">
        <v>32.200000000000003</v>
      </c>
      <c r="J3357" t="b">
        <v>0</v>
      </c>
      <c r="K3357">
        <v>2</v>
      </c>
      <c r="L3357" t="str">
        <f>IF(sensor_data[[#This Row],[HVAC Setting]]&lt;=2, "Low", IF(sensor_data[[#This Row],[HVAC Setting]]=3, "Normal", "High"))</f>
        <v>Low</v>
      </c>
      <c r="O3357">
        <f>(sensor_data[[#This Row],[Energy Consumption]]-AVERAGE(sensor_data[Energy Consumption]))/_xlfn.STDEV.P(sensor_data[Energy Consumption])</f>
        <v>-0.24886299575285079</v>
      </c>
      <c r="P3357" t="str">
        <f>IF(ABS(sensor_data[[#This Row],[z_zcore]])&gt;3, "Outlier", "Normal")</f>
        <v>Normal</v>
      </c>
      <c r="Q3357">
        <f>AVERAGEIF(sensor_data[Unit ID], sensor_data[[#This Row],[Unit ID]], sensor_data[EC])</f>
        <v>17.049428571428571</v>
      </c>
      <c r="R3357">
        <f>IF(ISBLANK(sensor_data[[#This Row],[EC]]), sensor_data[[#This Row],[average]], sensor_data[[#This Row],[EC]])</f>
        <v>17.049428571428571</v>
      </c>
      <c r="S3357" t="str">
        <f>IF(sensor_data[[#This Row],[Filled Energy Consumption]]&gt;AVERAGE(sensor_data[Filled Energy Consumption]), "High", "Low")</f>
        <v>Low</v>
      </c>
      <c r="T3357" t="s">
        <v>638</v>
      </c>
      <c r="U3357" t="b">
        <v>0</v>
      </c>
      <c r="V3357">
        <v>24</v>
      </c>
      <c r="W3357">
        <v>0</v>
      </c>
      <c r="X3357" t="s">
        <v>17</v>
      </c>
    </row>
    <row r="3358" spans="1:24" x14ac:dyDescent="0.3">
      <c r="A3358" s="1">
        <v>45463.595555555556</v>
      </c>
      <c r="B3358" s="1" t="str">
        <f>TEXT(sensor_data[[#This Row],[Timestamp]], "MMMM")</f>
        <v>June</v>
      </c>
      <c r="C33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58" s="2">
        <f>MONTH(sensor_data[[#This Row],[Timestamp]])</f>
        <v>6</v>
      </c>
      <c r="E3358" s="2">
        <f>DAY(sensor_data[[#This Row],[Timestamp]])</f>
        <v>20</v>
      </c>
      <c r="F3358" t="s">
        <v>625</v>
      </c>
      <c r="H3358">
        <v>91.3</v>
      </c>
      <c r="I3358">
        <v>47.9</v>
      </c>
      <c r="J3358" t="b">
        <v>0</v>
      </c>
      <c r="K3358">
        <v>3</v>
      </c>
      <c r="L3358" t="str">
        <f>IF(sensor_data[[#This Row],[HVAC Setting]]&lt;=2, "Low", IF(sensor_data[[#This Row],[HVAC Setting]]=3, "Normal", "High"))</f>
        <v>Normal</v>
      </c>
      <c r="M3358">
        <v>17</v>
      </c>
      <c r="N3358">
        <v>17</v>
      </c>
      <c r="O3358">
        <f>(sensor_data[[#This Row],[Energy Consumption]]-AVERAGE(sensor_data[Energy Consumption]))/_xlfn.STDEV.P(sensor_data[Energy Consumption])</f>
        <v>-5.1181589523909048E-2</v>
      </c>
      <c r="P3358" t="str">
        <f>IF(ABS(sensor_data[[#This Row],[z_zcore]])&gt;3, "Outlier", "Normal")</f>
        <v>Normal</v>
      </c>
      <c r="Q3358">
        <f>AVERAGEIF(sensor_data[Unit ID], sensor_data[[#This Row],[Unit ID]], sensor_data[EC])</f>
        <v>17.049428571428571</v>
      </c>
      <c r="R3358">
        <f>IF(ISBLANK(sensor_data[[#This Row],[EC]]), sensor_data[[#This Row],[average]], sensor_data[[#This Row],[EC]])</f>
        <v>17</v>
      </c>
      <c r="S3358" t="str">
        <f>IF(sensor_data[[#This Row],[Filled Energy Consumption]]&gt;AVERAGE(sensor_data[Filled Energy Consumption]), "High", "Low")</f>
        <v>Low</v>
      </c>
      <c r="T3358" t="s">
        <v>96</v>
      </c>
      <c r="U3358" t="b">
        <v>0</v>
      </c>
      <c r="V3358">
        <v>24</v>
      </c>
      <c r="W3358">
        <v>0</v>
      </c>
      <c r="X3358" t="s">
        <v>19</v>
      </c>
    </row>
    <row r="3359" spans="1:24" x14ac:dyDescent="0.3">
      <c r="A3359" s="1">
        <v>45307.598969907405</v>
      </c>
      <c r="B3359" s="1" t="str">
        <f>TEXT(sensor_data[[#This Row],[Timestamp]], "MMMM")</f>
        <v>January</v>
      </c>
      <c r="C33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59" s="2">
        <f>MONTH(sensor_data[[#This Row],[Timestamp]])</f>
        <v>1</v>
      </c>
      <c r="E3359" s="2">
        <f>DAY(sensor_data[[#This Row],[Timestamp]])</f>
        <v>16</v>
      </c>
      <c r="F3359" t="s">
        <v>625</v>
      </c>
      <c r="H3359">
        <v>48.4</v>
      </c>
      <c r="I3359">
        <v>29.1</v>
      </c>
      <c r="J3359" t="b">
        <v>0</v>
      </c>
      <c r="K3359">
        <v>3</v>
      </c>
      <c r="L3359" t="str">
        <f>IF(sensor_data[[#This Row],[HVAC Setting]]&lt;=2, "Low", IF(sensor_data[[#This Row],[HVAC Setting]]=3, "Normal", "High"))</f>
        <v>Normal</v>
      </c>
      <c r="M3359">
        <v>17</v>
      </c>
      <c r="N3359">
        <v>17</v>
      </c>
      <c r="O3359">
        <f>(sensor_data[[#This Row],[Energy Consumption]]-AVERAGE(sensor_data[Energy Consumption]))/_xlfn.STDEV.P(sensor_data[Energy Consumption])</f>
        <v>-5.1181589523909048E-2</v>
      </c>
      <c r="P3359" t="str">
        <f>IF(ABS(sensor_data[[#This Row],[z_zcore]])&gt;3, "Outlier", "Normal")</f>
        <v>Normal</v>
      </c>
      <c r="Q3359">
        <f>AVERAGEIF(sensor_data[Unit ID], sensor_data[[#This Row],[Unit ID]], sensor_data[EC])</f>
        <v>17.049428571428571</v>
      </c>
      <c r="R3359">
        <f>IF(ISBLANK(sensor_data[[#This Row],[EC]]), sensor_data[[#This Row],[average]], sensor_data[[#This Row],[EC]])</f>
        <v>17</v>
      </c>
      <c r="S3359" t="str">
        <f>IF(sensor_data[[#This Row],[Filled Energy Consumption]]&gt;AVERAGE(sensor_data[Filled Energy Consumption]), "High", "Low")</f>
        <v>Low</v>
      </c>
      <c r="T3359" t="s">
        <v>620</v>
      </c>
      <c r="U3359" t="b">
        <v>0</v>
      </c>
      <c r="V3359">
        <v>11</v>
      </c>
      <c r="W3359">
        <v>0</v>
      </c>
      <c r="X3359" t="s">
        <v>17</v>
      </c>
    </row>
    <row r="3360" spans="1:24" x14ac:dyDescent="0.3">
      <c r="A3360" s="1">
        <v>45608.805046296293</v>
      </c>
      <c r="B3360" s="1" t="str">
        <f>TEXT(sensor_data[[#This Row],[Timestamp]], "MMMM")</f>
        <v>November</v>
      </c>
      <c r="C33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60" s="2">
        <f>MONTH(sensor_data[[#This Row],[Timestamp]])</f>
        <v>11</v>
      </c>
      <c r="E3360" s="2">
        <f>DAY(sensor_data[[#This Row],[Timestamp]])</f>
        <v>12</v>
      </c>
      <c r="F3360" t="s">
        <v>625</v>
      </c>
      <c r="H3360">
        <v>71.8</v>
      </c>
      <c r="I3360">
        <v>58</v>
      </c>
      <c r="J3360" t="b">
        <v>0</v>
      </c>
      <c r="K3360">
        <v>3</v>
      </c>
      <c r="L3360" t="str">
        <f>IF(sensor_data[[#This Row],[HVAC Setting]]&lt;=2, "Low", IF(sensor_data[[#This Row],[HVAC Setting]]=3, "Normal", "High"))</f>
        <v>Normal</v>
      </c>
      <c r="M3360">
        <v>16.5</v>
      </c>
      <c r="N3360">
        <v>16.5</v>
      </c>
      <c r="O3360">
        <f>(sensor_data[[#This Row],[Energy Consumption]]-AVERAGE(sensor_data[Energy Consumption]))/_xlfn.STDEV.P(sensor_data[Energy Consumption])</f>
        <v>-5.6995748530642633E-2</v>
      </c>
      <c r="P3360" t="str">
        <f>IF(ABS(sensor_data[[#This Row],[z_zcore]])&gt;3, "Outlier", "Normal")</f>
        <v>Normal</v>
      </c>
      <c r="Q3360">
        <f>AVERAGEIF(sensor_data[Unit ID], sensor_data[[#This Row],[Unit ID]], sensor_data[EC])</f>
        <v>17.049428571428571</v>
      </c>
      <c r="R3360">
        <f>IF(ISBLANK(sensor_data[[#This Row],[EC]]), sensor_data[[#This Row],[average]], sensor_data[[#This Row],[EC]])</f>
        <v>16.5</v>
      </c>
      <c r="S3360" t="str">
        <f>IF(sensor_data[[#This Row],[Filled Energy Consumption]]&gt;AVERAGE(sensor_data[Filled Energy Consumption]), "High", "Low")</f>
        <v>Low</v>
      </c>
      <c r="T3360" t="s">
        <v>91</v>
      </c>
      <c r="U3360" t="b">
        <v>0</v>
      </c>
      <c r="V3360">
        <v>11</v>
      </c>
      <c r="W3360">
        <v>1</v>
      </c>
      <c r="X3360" t="s">
        <v>14</v>
      </c>
    </row>
    <row r="3361" spans="1:24" x14ac:dyDescent="0.3">
      <c r="A3361" s="1">
        <v>45384.165358796294</v>
      </c>
      <c r="B3361" s="1" t="str">
        <f>TEXT(sensor_data[[#This Row],[Timestamp]], "MMMM")</f>
        <v>April</v>
      </c>
      <c r="C33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61" s="2">
        <f>MONTH(sensor_data[[#This Row],[Timestamp]])</f>
        <v>4</v>
      </c>
      <c r="E3361" s="2">
        <f>DAY(sensor_data[[#This Row],[Timestamp]])</f>
        <v>2</v>
      </c>
      <c r="F3361" t="s">
        <v>625</v>
      </c>
      <c r="H3361">
        <v>74.5</v>
      </c>
      <c r="I3361">
        <v>48.6</v>
      </c>
      <c r="J3361" t="b">
        <v>0</v>
      </c>
      <c r="K3361">
        <v>2</v>
      </c>
      <c r="L3361" t="str">
        <f>IF(sensor_data[[#This Row],[HVAC Setting]]&lt;=2, "Low", IF(sensor_data[[#This Row],[HVAC Setting]]=3, "Normal", "High"))</f>
        <v>Low</v>
      </c>
      <c r="M3361">
        <v>11</v>
      </c>
      <c r="N3361">
        <v>11</v>
      </c>
      <c r="O3361">
        <f>(sensor_data[[#This Row],[Energy Consumption]]-AVERAGE(sensor_data[Energy Consumption]))/_xlfn.STDEV.P(sensor_data[Energy Consumption])</f>
        <v>-0.12095149760471202</v>
      </c>
      <c r="P3361" t="str">
        <f>IF(ABS(sensor_data[[#This Row],[z_zcore]])&gt;3, "Outlier", "Normal")</f>
        <v>Normal</v>
      </c>
      <c r="Q3361">
        <f>AVERAGEIF(sensor_data[Unit ID], sensor_data[[#This Row],[Unit ID]], sensor_data[EC])</f>
        <v>17.049428571428571</v>
      </c>
      <c r="R3361">
        <f>IF(ISBLANK(sensor_data[[#This Row],[EC]]), sensor_data[[#This Row],[average]], sensor_data[[#This Row],[EC]])</f>
        <v>11</v>
      </c>
      <c r="S3361" t="str">
        <f>IF(sensor_data[[#This Row],[Filled Energy Consumption]]&gt;AVERAGE(sensor_data[Filled Energy Consumption]), "High", "Low")</f>
        <v>Low</v>
      </c>
      <c r="T3361" t="s">
        <v>108</v>
      </c>
      <c r="U3361" t="b">
        <v>0</v>
      </c>
      <c r="V3361">
        <v>17</v>
      </c>
      <c r="W3361">
        <v>0</v>
      </c>
      <c r="X3361" t="s">
        <v>14</v>
      </c>
    </row>
    <row r="3362" spans="1:24" x14ac:dyDescent="0.3">
      <c r="A3362" s="1">
        <v>45518.321400462963</v>
      </c>
      <c r="B3362" s="1" t="str">
        <f>TEXT(sensor_data[[#This Row],[Timestamp]], "MMMM")</f>
        <v>August</v>
      </c>
      <c r="C33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62" s="2">
        <f>MONTH(sensor_data[[#This Row],[Timestamp]])</f>
        <v>8</v>
      </c>
      <c r="E3362" s="2">
        <f>DAY(sensor_data[[#This Row],[Timestamp]])</f>
        <v>14</v>
      </c>
      <c r="F3362" t="s">
        <v>656</v>
      </c>
      <c r="H3362">
        <v>86.3</v>
      </c>
      <c r="I3362">
        <v>47.3</v>
      </c>
      <c r="J3362" t="b">
        <v>0</v>
      </c>
      <c r="K3362">
        <v>2</v>
      </c>
      <c r="L3362" t="str">
        <f>IF(sensor_data[[#This Row],[HVAC Setting]]&lt;=2, "Low", IF(sensor_data[[#This Row],[HVAC Setting]]=3, "Normal", "High"))</f>
        <v>Low</v>
      </c>
      <c r="M3362">
        <v>12</v>
      </c>
      <c r="N3362">
        <v>12</v>
      </c>
      <c r="O3362">
        <f>(sensor_data[[#This Row],[Energy Consumption]]-AVERAGE(sensor_data[Energy Consumption]))/_xlfn.STDEV.P(sensor_data[Energy Consumption])</f>
        <v>-0.10932317959124485</v>
      </c>
      <c r="P3362" t="str">
        <f>IF(ABS(sensor_data[[#This Row],[z_zcore]])&gt;3, "Outlier", "Normal")</f>
        <v>Normal</v>
      </c>
      <c r="Q3362">
        <f>AVERAGEIF(sensor_data[Unit ID], sensor_data[[#This Row],[Unit ID]], sensor_data[EC])</f>
        <v>13.176666666666668</v>
      </c>
      <c r="R3362">
        <f>IF(ISBLANK(sensor_data[[#This Row],[EC]]), sensor_data[[#This Row],[average]], sensor_data[[#This Row],[EC]])</f>
        <v>12</v>
      </c>
      <c r="S3362" t="str">
        <f>IF(sensor_data[[#This Row],[Filled Energy Consumption]]&gt;AVERAGE(sensor_data[Filled Energy Consumption]), "High", "Low")</f>
        <v>Low</v>
      </c>
      <c r="T3362" t="s">
        <v>254</v>
      </c>
      <c r="U3362" t="b">
        <v>0</v>
      </c>
      <c r="V3362">
        <v>23</v>
      </c>
      <c r="W3362">
        <v>0</v>
      </c>
      <c r="X3362" t="s">
        <v>19</v>
      </c>
    </row>
    <row r="3363" spans="1:24" x14ac:dyDescent="0.3">
      <c r="A3363" s="1">
        <v>45392.3908912037</v>
      </c>
      <c r="B3363" s="1" t="str">
        <f>TEXT(sensor_data[[#This Row],[Timestamp]], "MMMM")</f>
        <v>April</v>
      </c>
      <c r="C33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63" s="2">
        <f>MONTH(sensor_data[[#This Row],[Timestamp]])</f>
        <v>4</v>
      </c>
      <c r="E3363" s="2">
        <f>DAY(sensor_data[[#This Row],[Timestamp]])</f>
        <v>10</v>
      </c>
      <c r="F3363" t="s">
        <v>656</v>
      </c>
      <c r="H3363">
        <v>74.7</v>
      </c>
      <c r="I3363">
        <v>58.5</v>
      </c>
      <c r="J3363" t="b">
        <v>1</v>
      </c>
      <c r="K3363">
        <v>2</v>
      </c>
      <c r="L3363" t="str">
        <f>IF(sensor_data[[#This Row],[HVAC Setting]]&lt;=2, "Low", IF(sensor_data[[#This Row],[HVAC Setting]]=3, "Normal", "High"))</f>
        <v>Low</v>
      </c>
      <c r="M3363">
        <v>11.83</v>
      </c>
      <c r="N3363">
        <v>11.83</v>
      </c>
      <c r="O3363">
        <f>(sensor_data[[#This Row],[Energy Consumption]]-AVERAGE(sensor_data[Energy Consumption]))/_xlfn.STDEV.P(sensor_data[Energy Consumption])</f>
        <v>-0.11129999365353427</v>
      </c>
      <c r="P3363" t="str">
        <f>IF(ABS(sensor_data[[#This Row],[z_zcore]])&gt;3, "Outlier", "Normal")</f>
        <v>Normal</v>
      </c>
      <c r="Q3363">
        <f>AVERAGEIF(sensor_data[Unit ID], sensor_data[[#This Row],[Unit ID]], sensor_data[EC])</f>
        <v>13.176666666666668</v>
      </c>
      <c r="R3363">
        <f>IF(ISBLANK(sensor_data[[#This Row],[EC]]), sensor_data[[#This Row],[average]], sensor_data[[#This Row],[EC]])</f>
        <v>11.83</v>
      </c>
      <c r="S3363" t="str">
        <f>IF(sensor_data[[#This Row],[Filled Energy Consumption]]&gt;AVERAGE(sensor_data[Filled Energy Consumption]), "High", "Low")</f>
        <v>Low</v>
      </c>
      <c r="T3363" t="s">
        <v>229</v>
      </c>
      <c r="U3363" t="b">
        <v>1</v>
      </c>
      <c r="V3363">
        <v>19</v>
      </c>
      <c r="W3363">
        <v>1</v>
      </c>
      <c r="X3363" t="s">
        <v>19</v>
      </c>
    </row>
    <row r="3364" spans="1:24" x14ac:dyDescent="0.3">
      <c r="A3364" s="1">
        <v>45482.246354166666</v>
      </c>
      <c r="B3364" s="1" t="str">
        <f>TEXT(sensor_data[[#This Row],[Timestamp]], "MMMM")</f>
        <v>July</v>
      </c>
      <c r="C33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64" s="2">
        <f>MONTH(sensor_data[[#This Row],[Timestamp]])</f>
        <v>7</v>
      </c>
      <c r="E3364" s="2">
        <f>DAY(sensor_data[[#This Row],[Timestamp]])</f>
        <v>9</v>
      </c>
      <c r="F3364" t="s">
        <v>656</v>
      </c>
      <c r="H3364">
        <v>80.2</v>
      </c>
      <c r="I3364">
        <v>52.3</v>
      </c>
      <c r="J3364" t="b">
        <v>0</v>
      </c>
      <c r="K3364">
        <v>2</v>
      </c>
      <c r="L3364" t="str">
        <f>IF(sensor_data[[#This Row],[HVAC Setting]]&lt;=2, "Low", IF(sensor_data[[#This Row],[HVAC Setting]]=3, "Normal", "High"))</f>
        <v>Low</v>
      </c>
      <c r="O3364">
        <f>(sensor_data[[#This Row],[Energy Consumption]]-AVERAGE(sensor_data[Energy Consumption]))/_xlfn.STDEV.P(sensor_data[Energy Consumption])</f>
        <v>-0.24886299575285079</v>
      </c>
      <c r="P3364" t="str">
        <f>IF(ABS(sensor_data[[#This Row],[z_zcore]])&gt;3, "Outlier", "Normal")</f>
        <v>Normal</v>
      </c>
      <c r="Q3364">
        <f>AVERAGEIF(sensor_data[Unit ID], sensor_data[[#This Row],[Unit ID]], sensor_data[EC])</f>
        <v>13.176666666666668</v>
      </c>
      <c r="R3364">
        <f>IF(ISBLANK(sensor_data[[#This Row],[EC]]), sensor_data[[#This Row],[average]], sensor_data[[#This Row],[EC]])</f>
        <v>13.176666666666668</v>
      </c>
      <c r="S3364" t="str">
        <f>IF(sensor_data[[#This Row],[Filled Energy Consumption]]&gt;AVERAGE(sensor_data[Filled Energy Consumption]), "High", "Low")</f>
        <v>Low</v>
      </c>
      <c r="T3364" t="s">
        <v>203</v>
      </c>
      <c r="U3364" t="b">
        <v>0</v>
      </c>
      <c r="V3364">
        <v>6</v>
      </c>
      <c r="W3364">
        <v>0</v>
      </c>
      <c r="X3364" t="s">
        <v>17</v>
      </c>
    </row>
    <row r="3365" spans="1:24" x14ac:dyDescent="0.3">
      <c r="A3365" s="1">
        <v>45582.139004629629</v>
      </c>
      <c r="B3365" s="1" t="str">
        <f>TEXT(sensor_data[[#This Row],[Timestamp]], "MMMM")</f>
        <v>October</v>
      </c>
      <c r="C33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65" s="2">
        <f>MONTH(sensor_data[[#This Row],[Timestamp]])</f>
        <v>10</v>
      </c>
      <c r="E3365" s="2">
        <f>DAY(sensor_data[[#This Row],[Timestamp]])</f>
        <v>17</v>
      </c>
      <c r="F3365" t="s">
        <v>656</v>
      </c>
      <c r="H3365">
        <v>64.099999999999994</v>
      </c>
      <c r="I3365">
        <v>44.8</v>
      </c>
      <c r="J3365" t="b">
        <v>0</v>
      </c>
      <c r="K3365">
        <v>0</v>
      </c>
      <c r="L3365" t="str">
        <f>IF(sensor_data[[#This Row],[HVAC Setting]]&lt;=2, "Low", IF(sensor_data[[#This Row],[HVAC Setting]]=3, "Normal", "High"))</f>
        <v>Low</v>
      </c>
      <c r="M3365">
        <v>1</v>
      </c>
      <c r="N3365">
        <v>1</v>
      </c>
      <c r="O3365">
        <f>(sensor_data[[#This Row],[Energy Consumption]]-AVERAGE(sensor_data[Energy Consumption]))/_xlfn.STDEV.P(sensor_data[Energy Consumption])</f>
        <v>-0.23723467773938361</v>
      </c>
      <c r="P3365" t="str">
        <f>IF(ABS(sensor_data[[#This Row],[z_zcore]])&gt;3, "Outlier", "Normal")</f>
        <v>Normal</v>
      </c>
      <c r="Q3365">
        <f>AVERAGEIF(sensor_data[Unit ID], sensor_data[[#This Row],[Unit ID]], sensor_data[EC])</f>
        <v>13.176666666666668</v>
      </c>
      <c r="R3365">
        <f>IF(ISBLANK(sensor_data[[#This Row],[EC]]), sensor_data[[#This Row],[average]], sensor_data[[#This Row],[EC]])</f>
        <v>1</v>
      </c>
      <c r="S3365" t="str">
        <f>IF(sensor_data[[#This Row],[Filled Energy Consumption]]&gt;AVERAGE(sensor_data[Filled Energy Consumption]), "High", "Low")</f>
        <v>Low</v>
      </c>
      <c r="T3365" t="s">
        <v>141</v>
      </c>
      <c r="U3365" t="b">
        <v>0</v>
      </c>
      <c r="V3365">
        <v>11</v>
      </c>
      <c r="W3365">
        <v>0</v>
      </c>
      <c r="X3365" t="s">
        <v>19</v>
      </c>
    </row>
    <row r="3366" spans="1:24" x14ac:dyDescent="0.3">
      <c r="A3366" s="1">
        <v>45648.083506944444</v>
      </c>
      <c r="B3366" s="1" t="str">
        <f>TEXT(sensor_data[[#This Row],[Timestamp]], "MMMM")</f>
        <v>December</v>
      </c>
      <c r="C33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66" s="2">
        <f>MONTH(sensor_data[[#This Row],[Timestamp]])</f>
        <v>12</v>
      </c>
      <c r="E3366" s="2">
        <f>DAY(sensor_data[[#This Row],[Timestamp]])</f>
        <v>22</v>
      </c>
      <c r="F3366" t="s">
        <v>656</v>
      </c>
      <c r="H3366">
        <v>50.8</v>
      </c>
      <c r="I3366">
        <v>32.4</v>
      </c>
      <c r="J3366" t="b">
        <v>1</v>
      </c>
      <c r="K3366">
        <v>3.5</v>
      </c>
      <c r="L3366" t="str">
        <f>IF(sensor_data[[#This Row],[HVAC Setting]]&lt;=2, "Low", IF(sensor_data[[#This Row],[HVAC Setting]]=3, "Normal", "High"))</f>
        <v>High</v>
      </c>
      <c r="M3366">
        <v>21.25</v>
      </c>
      <c r="N3366">
        <v>21.25</v>
      </c>
      <c r="O3366">
        <f>(sensor_data[[#This Row],[Energy Consumption]]-AVERAGE(sensor_data[Energy Consumption]))/_xlfn.STDEV.P(sensor_data[Energy Consumption])</f>
        <v>-1.7612379666736182E-3</v>
      </c>
      <c r="P3366" t="str">
        <f>IF(ABS(sensor_data[[#This Row],[z_zcore]])&gt;3, "Outlier", "Normal")</f>
        <v>Normal</v>
      </c>
      <c r="Q3366">
        <f>AVERAGEIF(sensor_data[Unit ID], sensor_data[[#This Row],[Unit ID]], sensor_data[EC])</f>
        <v>13.176666666666668</v>
      </c>
      <c r="R3366">
        <f>IF(ISBLANK(sensor_data[[#This Row],[EC]]), sensor_data[[#This Row],[average]], sensor_data[[#This Row],[EC]])</f>
        <v>21.25</v>
      </c>
      <c r="S3366" t="str">
        <f>IF(sensor_data[[#This Row],[Filled Energy Consumption]]&gt;AVERAGE(sensor_data[Filled Energy Consumption]), "High", "Low")</f>
        <v>High</v>
      </c>
      <c r="T3366" t="s">
        <v>399</v>
      </c>
      <c r="U3366" t="b">
        <v>1</v>
      </c>
      <c r="V3366">
        <v>10</v>
      </c>
      <c r="W3366">
        <v>0</v>
      </c>
      <c r="X3366" t="s">
        <v>17</v>
      </c>
    </row>
    <row r="3367" spans="1:24" x14ac:dyDescent="0.3">
      <c r="A3367" s="1">
        <v>45471.93377314815</v>
      </c>
      <c r="B3367" s="1" t="str">
        <f>TEXT(sensor_data[[#This Row],[Timestamp]], "MMMM")</f>
        <v>June</v>
      </c>
      <c r="C33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67" s="2">
        <f>MONTH(sensor_data[[#This Row],[Timestamp]])</f>
        <v>6</v>
      </c>
      <c r="E3367" s="2">
        <f>DAY(sensor_data[[#This Row],[Timestamp]])</f>
        <v>28</v>
      </c>
      <c r="F3367" t="s">
        <v>656</v>
      </c>
      <c r="H3367">
        <v>82.9</v>
      </c>
      <c r="I3367">
        <v>59.6</v>
      </c>
      <c r="J3367" t="b">
        <v>0</v>
      </c>
      <c r="K3367">
        <v>2</v>
      </c>
      <c r="L3367" t="str">
        <f>IF(sensor_data[[#This Row],[HVAC Setting]]&lt;=2, "Low", IF(sensor_data[[#This Row],[HVAC Setting]]=3, "Normal", "High"))</f>
        <v>Low</v>
      </c>
      <c r="M3367">
        <v>10</v>
      </c>
      <c r="N3367">
        <v>10</v>
      </c>
      <c r="O3367">
        <f>(sensor_data[[#This Row],[Energy Consumption]]-AVERAGE(sensor_data[Energy Consumption]))/_xlfn.STDEV.P(sensor_data[Energy Consumption])</f>
        <v>-0.13257981561817916</v>
      </c>
      <c r="P3367" t="str">
        <f>IF(ABS(sensor_data[[#This Row],[z_zcore]])&gt;3, "Outlier", "Normal")</f>
        <v>Normal</v>
      </c>
      <c r="Q3367">
        <f>AVERAGEIF(sensor_data[Unit ID], sensor_data[[#This Row],[Unit ID]], sensor_data[EC])</f>
        <v>13.176666666666668</v>
      </c>
      <c r="R3367">
        <f>IF(ISBLANK(sensor_data[[#This Row],[EC]]), sensor_data[[#This Row],[average]], sensor_data[[#This Row],[EC]])</f>
        <v>10</v>
      </c>
      <c r="S3367" t="str">
        <f>IF(sensor_data[[#This Row],[Filled Energy Consumption]]&gt;AVERAGE(sensor_data[Filled Energy Consumption]), "High", "Low")</f>
        <v>Low</v>
      </c>
      <c r="T3367" t="s">
        <v>398</v>
      </c>
      <c r="U3367" t="b">
        <v>0</v>
      </c>
      <c r="V3367">
        <v>4</v>
      </c>
      <c r="W3367">
        <v>1</v>
      </c>
      <c r="X3367" t="s">
        <v>19</v>
      </c>
    </row>
    <row r="3368" spans="1:24" x14ac:dyDescent="0.3">
      <c r="A3368" s="1">
        <v>45603.38417824074</v>
      </c>
      <c r="B3368" s="1" t="str">
        <f>TEXT(sensor_data[[#This Row],[Timestamp]], "MMMM")</f>
        <v>November</v>
      </c>
      <c r="C33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68" s="2">
        <f>MONTH(sensor_data[[#This Row],[Timestamp]])</f>
        <v>11</v>
      </c>
      <c r="E3368" s="2">
        <f>DAY(sensor_data[[#This Row],[Timestamp]])</f>
        <v>7</v>
      </c>
      <c r="F3368" t="s">
        <v>656</v>
      </c>
      <c r="H3368">
        <v>66.3</v>
      </c>
      <c r="I3368">
        <v>34.200000000000003</v>
      </c>
      <c r="J3368" t="b">
        <v>0</v>
      </c>
      <c r="K3368">
        <v>3</v>
      </c>
      <c r="L3368" t="str">
        <f>IF(sensor_data[[#This Row],[HVAC Setting]]&lt;=2, "Low", IF(sensor_data[[#This Row],[HVAC Setting]]=3, "Normal", "High"))</f>
        <v>Normal</v>
      </c>
      <c r="M3368">
        <v>15</v>
      </c>
      <c r="N3368">
        <v>15</v>
      </c>
      <c r="O3368">
        <f>(sensor_data[[#This Row],[Energy Consumption]]-AVERAGE(sensor_data[Energy Consumption]))/_xlfn.STDEV.P(sensor_data[Energy Consumption])</f>
        <v>-7.4438225550843368E-2</v>
      </c>
      <c r="P3368" t="str">
        <f>IF(ABS(sensor_data[[#This Row],[z_zcore]])&gt;3, "Outlier", "Normal")</f>
        <v>Normal</v>
      </c>
      <c r="Q3368">
        <f>AVERAGEIF(sensor_data[Unit ID], sensor_data[[#This Row],[Unit ID]], sensor_data[EC])</f>
        <v>13.176666666666668</v>
      </c>
      <c r="R3368">
        <f>IF(ISBLANK(sensor_data[[#This Row],[EC]]), sensor_data[[#This Row],[average]], sensor_data[[#This Row],[EC]])</f>
        <v>15</v>
      </c>
      <c r="S3368" t="str">
        <f>IF(sensor_data[[#This Row],[Filled Energy Consumption]]&gt;AVERAGE(sensor_data[Filled Energy Consumption]), "High", "Low")</f>
        <v>Low</v>
      </c>
      <c r="T3368" t="s">
        <v>325</v>
      </c>
      <c r="U3368" t="b">
        <v>0</v>
      </c>
      <c r="V3368">
        <v>4</v>
      </c>
      <c r="W3368">
        <v>0</v>
      </c>
      <c r="X3368" t="s">
        <v>19</v>
      </c>
    </row>
    <row r="3369" spans="1:24" x14ac:dyDescent="0.3">
      <c r="A3369" s="1">
        <v>45474.815092592595</v>
      </c>
      <c r="B3369" s="1" t="str">
        <f>TEXT(sensor_data[[#This Row],[Timestamp]], "MMMM")</f>
        <v>July</v>
      </c>
      <c r="C33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69" s="2">
        <f>MONTH(sensor_data[[#This Row],[Timestamp]])</f>
        <v>7</v>
      </c>
      <c r="E3369" s="2">
        <f>DAY(sensor_data[[#This Row],[Timestamp]])</f>
        <v>1</v>
      </c>
      <c r="F3369" t="s">
        <v>656</v>
      </c>
      <c r="H3369">
        <v>88.9</v>
      </c>
      <c r="I3369">
        <v>46.5</v>
      </c>
      <c r="J3369" t="b">
        <v>0</v>
      </c>
      <c r="K3369">
        <v>4</v>
      </c>
      <c r="L3369" t="str">
        <f>IF(sensor_data[[#This Row],[HVAC Setting]]&lt;=2, "Low", IF(sensor_data[[#This Row],[HVAC Setting]]=3, "Normal", "High"))</f>
        <v>High</v>
      </c>
      <c r="M3369">
        <v>24.2</v>
      </c>
      <c r="N3369">
        <v>24.2</v>
      </c>
      <c r="O3369">
        <f>(sensor_data[[#This Row],[Energy Consumption]]-AVERAGE(sensor_data[Energy Consumption]))/_xlfn.STDEV.P(sensor_data[Energy Consumption])</f>
        <v>3.2542300173054498E-2</v>
      </c>
      <c r="P3369" t="str">
        <f>IF(ABS(sensor_data[[#This Row],[z_zcore]])&gt;3, "Outlier", "Normal")</f>
        <v>Normal</v>
      </c>
      <c r="Q3369">
        <f>AVERAGEIF(sensor_data[Unit ID], sensor_data[[#This Row],[Unit ID]], sensor_data[EC])</f>
        <v>13.176666666666668</v>
      </c>
      <c r="R3369">
        <f>IF(ISBLANK(sensor_data[[#This Row],[EC]]), sensor_data[[#This Row],[average]], sensor_data[[#This Row],[EC]])</f>
        <v>24.2</v>
      </c>
      <c r="S3369" t="str">
        <f>IF(sensor_data[[#This Row],[Filled Energy Consumption]]&gt;AVERAGE(sensor_data[Filled Energy Consumption]), "High", "Low")</f>
        <v>High</v>
      </c>
      <c r="T3369" t="s">
        <v>467</v>
      </c>
      <c r="U3369" t="b">
        <v>0</v>
      </c>
      <c r="V3369">
        <v>9</v>
      </c>
      <c r="W3369">
        <v>1</v>
      </c>
      <c r="X3369" t="s">
        <v>19</v>
      </c>
    </row>
    <row r="3370" spans="1:24" x14ac:dyDescent="0.3">
      <c r="A3370" s="1">
        <v>45360.022129629629</v>
      </c>
      <c r="B3370" s="1" t="str">
        <f>TEXT(sensor_data[[#This Row],[Timestamp]], "MMMM")</f>
        <v>March</v>
      </c>
      <c r="C33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70" s="2">
        <f>MONTH(sensor_data[[#This Row],[Timestamp]])</f>
        <v>3</v>
      </c>
      <c r="E3370" s="2">
        <f>DAY(sensor_data[[#This Row],[Timestamp]])</f>
        <v>9</v>
      </c>
      <c r="F3370" t="s">
        <v>656</v>
      </c>
      <c r="H3370">
        <v>62.3</v>
      </c>
      <c r="I3370">
        <v>51.8</v>
      </c>
      <c r="J3370" t="b">
        <v>0</v>
      </c>
      <c r="K3370">
        <v>2.5</v>
      </c>
      <c r="L3370" t="str">
        <f>IF(sensor_data[[#This Row],[HVAC Setting]]&lt;=2, "Low", IF(sensor_data[[#This Row],[HVAC Setting]]=3, "Normal", "High"))</f>
        <v>High</v>
      </c>
      <c r="M3370">
        <v>13.12</v>
      </c>
      <c r="N3370">
        <v>13.12</v>
      </c>
      <c r="O3370">
        <f>(sensor_data[[#This Row],[Energy Consumption]]-AVERAGE(sensor_data[Energy Consumption]))/_xlfn.STDEV.P(sensor_data[Energy Consumption])</f>
        <v>-9.6299463416161649E-2</v>
      </c>
      <c r="P3370" t="str">
        <f>IF(ABS(sensor_data[[#This Row],[z_zcore]])&gt;3, "Outlier", "Normal")</f>
        <v>Normal</v>
      </c>
      <c r="Q3370">
        <f>AVERAGEIF(sensor_data[Unit ID], sensor_data[[#This Row],[Unit ID]], sensor_data[EC])</f>
        <v>13.176666666666668</v>
      </c>
      <c r="R3370">
        <f>IF(ISBLANK(sensor_data[[#This Row],[EC]]), sensor_data[[#This Row],[average]], sensor_data[[#This Row],[EC]])</f>
        <v>13.12</v>
      </c>
      <c r="S3370" t="str">
        <f>IF(sensor_data[[#This Row],[Filled Energy Consumption]]&gt;AVERAGE(sensor_data[Filled Energy Consumption]), "High", "Low")</f>
        <v>Low</v>
      </c>
      <c r="T3370" t="s">
        <v>145</v>
      </c>
      <c r="U3370" t="b">
        <v>0</v>
      </c>
      <c r="V3370">
        <v>20</v>
      </c>
      <c r="W3370">
        <v>0</v>
      </c>
      <c r="X3370" t="s">
        <v>17</v>
      </c>
    </row>
    <row r="3371" spans="1:24" x14ac:dyDescent="0.3">
      <c r="A3371" s="1">
        <v>45552.454560185186</v>
      </c>
      <c r="B3371" s="1" t="str">
        <f>TEXT(sensor_data[[#This Row],[Timestamp]], "MMMM")</f>
        <v>September</v>
      </c>
      <c r="C33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71" s="2">
        <f>MONTH(sensor_data[[#This Row],[Timestamp]])</f>
        <v>9</v>
      </c>
      <c r="E3371" s="2">
        <f>DAY(sensor_data[[#This Row],[Timestamp]])</f>
        <v>17</v>
      </c>
      <c r="F3371" t="s">
        <v>656</v>
      </c>
      <c r="H3371">
        <v>64</v>
      </c>
      <c r="I3371">
        <v>43.6</v>
      </c>
      <c r="J3371" t="b">
        <v>0</v>
      </c>
      <c r="K3371">
        <v>2</v>
      </c>
      <c r="L3371" t="str">
        <f>IF(sensor_data[[#This Row],[HVAC Setting]]&lt;=2, "Low", IF(sensor_data[[#This Row],[HVAC Setting]]=3, "Normal", "High"))</f>
        <v>Low</v>
      </c>
      <c r="M3371">
        <v>10</v>
      </c>
      <c r="N3371">
        <v>10</v>
      </c>
      <c r="O3371">
        <f>(sensor_data[[#This Row],[Energy Consumption]]-AVERAGE(sensor_data[Energy Consumption]))/_xlfn.STDEV.P(sensor_data[Energy Consumption])</f>
        <v>-0.13257981561817916</v>
      </c>
      <c r="P3371" t="str">
        <f>IF(ABS(sensor_data[[#This Row],[z_zcore]])&gt;3, "Outlier", "Normal")</f>
        <v>Normal</v>
      </c>
      <c r="Q3371">
        <f>AVERAGEIF(sensor_data[Unit ID], sensor_data[[#This Row],[Unit ID]], sensor_data[EC])</f>
        <v>13.176666666666668</v>
      </c>
      <c r="R3371">
        <f>IF(ISBLANK(sensor_data[[#This Row],[EC]]), sensor_data[[#This Row],[average]], sensor_data[[#This Row],[EC]])</f>
        <v>10</v>
      </c>
      <c r="S3371" t="str">
        <f>IF(sensor_data[[#This Row],[Filled Energy Consumption]]&gt;AVERAGE(sensor_data[Filled Energy Consumption]), "High", "Low")</f>
        <v>Low</v>
      </c>
      <c r="T3371" t="s">
        <v>370</v>
      </c>
      <c r="U3371" t="b">
        <v>0</v>
      </c>
      <c r="V3371">
        <v>21</v>
      </c>
      <c r="W3371">
        <v>0</v>
      </c>
      <c r="X3371" t="s">
        <v>14</v>
      </c>
    </row>
    <row r="3372" spans="1:24" x14ac:dyDescent="0.3">
      <c r="A3372" s="1">
        <v>45565.09579861111</v>
      </c>
      <c r="B3372" s="1" t="str">
        <f>TEXT(sensor_data[[#This Row],[Timestamp]], "MMMM")</f>
        <v>September</v>
      </c>
      <c r="C33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72" s="2">
        <f>MONTH(sensor_data[[#This Row],[Timestamp]])</f>
        <v>9</v>
      </c>
      <c r="E3372" s="2">
        <f>DAY(sensor_data[[#This Row],[Timestamp]])</f>
        <v>30</v>
      </c>
      <c r="F3372" t="s">
        <v>656</v>
      </c>
      <c r="H3372">
        <v>72.8</v>
      </c>
      <c r="I3372">
        <v>37.9</v>
      </c>
      <c r="J3372" t="b">
        <v>0</v>
      </c>
      <c r="K3372">
        <v>1</v>
      </c>
      <c r="L3372" t="str">
        <f>IF(sensor_data[[#This Row],[HVAC Setting]]&lt;=2, "Low", IF(sensor_data[[#This Row],[HVAC Setting]]=3, "Normal", "High"))</f>
        <v>Low</v>
      </c>
      <c r="M3372">
        <v>5</v>
      </c>
      <c r="N3372">
        <v>5</v>
      </c>
      <c r="O3372">
        <f>(sensor_data[[#This Row],[Energy Consumption]]-AVERAGE(sensor_data[Energy Consumption]))/_xlfn.STDEV.P(sensor_data[Energy Consumption])</f>
        <v>-0.19072140568551499</v>
      </c>
      <c r="P3372" t="str">
        <f>IF(ABS(sensor_data[[#This Row],[z_zcore]])&gt;3, "Outlier", "Normal")</f>
        <v>Normal</v>
      </c>
      <c r="Q3372">
        <f>AVERAGEIF(sensor_data[Unit ID], sensor_data[[#This Row],[Unit ID]], sensor_data[EC])</f>
        <v>13.176666666666668</v>
      </c>
      <c r="R3372">
        <f>IF(ISBLANK(sensor_data[[#This Row],[EC]]), sensor_data[[#This Row],[average]], sensor_data[[#This Row],[EC]])</f>
        <v>5</v>
      </c>
      <c r="S3372" t="str">
        <f>IF(sensor_data[[#This Row],[Filled Energy Consumption]]&gt;AVERAGE(sensor_data[Filled Energy Consumption]), "High", "Low")</f>
        <v>Low</v>
      </c>
      <c r="T3372" t="s">
        <v>98</v>
      </c>
      <c r="U3372" t="b">
        <v>0</v>
      </c>
      <c r="V3372">
        <v>3</v>
      </c>
      <c r="W3372">
        <v>0</v>
      </c>
      <c r="X3372" t="s">
        <v>17</v>
      </c>
    </row>
    <row r="3373" spans="1:24" x14ac:dyDescent="0.3">
      <c r="A3373" s="1">
        <v>45558.544525462959</v>
      </c>
      <c r="B3373" s="1" t="str">
        <f>TEXT(sensor_data[[#This Row],[Timestamp]], "MMMM")</f>
        <v>September</v>
      </c>
      <c r="C33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73" s="2">
        <f>MONTH(sensor_data[[#This Row],[Timestamp]])</f>
        <v>9</v>
      </c>
      <c r="E3373" s="2">
        <f>DAY(sensor_data[[#This Row],[Timestamp]])</f>
        <v>23</v>
      </c>
      <c r="F3373" t="s">
        <v>656</v>
      </c>
      <c r="H3373">
        <v>79.3</v>
      </c>
      <c r="I3373">
        <v>59.2</v>
      </c>
      <c r="J3373" t="b">
        <v>1</v>
      </c>
      <c r="K3373">
        <v>3</v>
      </c>
      <c r="L3373" t="str">
        <f>IF(sensor_data[[#This Row],[HVAC Setting]]&lt;=2, "Low", IF(sensor_data[[#This Row],[HVAC Setting]]=3, "Normal", "High"))</f>
        <v>Normal</v>
      </c>
      <c r="M3373">
        <v>16.3</v>
      </c>
      <c r="N3373">
        <v>16.3</v>
      </c>
      <c r="O3373">
        <f>(sensor_data[[#This Row],[Energy Consumption]]-AVERAGE(sensor_data[Energy Consumption]))/_xlfn.STDEV.P(sensor_data[Energy Consumption])</f>
        <v>-5.9321412133336054E-2</v>
      </c>
      <c r="P3373" t="str">
        <f>IF(ABS(sensor_data[[#This Row],[z_zcore]])&gt;3, "Outlier", "Normal")</f>
        <v>Normal</v>
      </c>
      <c r="Q3373">
        <f>AVERAGEIF(sensor_data[Unit ID], sensor_data[[#This Row],[Unit ID]], sensor_data[EC])</f>
        <v>13.176666666666668</v>
      </c>
      <c r="R3373">
        <f>IF(ISBLANK(sensor_data[[#This Row],[EC]]), sensor_data[[#This Row],[average]], sensor_data[[#This Row],[EC]])</f>
        <v>16.3</v>
      </c>
      <c r="S3373" t="str">
        <f>IF(sensor_data[[#This Row],[Filled Energy Consumption]]&gt;AVERAGE(sensor_data[Filled Energy Consumption]), "High", "Low")</f>
        <v>Low</v>
      </c>
      <c r="T3373" t="s">
        <v>369</v>
      </c>
      <c r="U3373" t="b">
        <v>1</v>
      </c>
      <c r="V3373">
        <v>17</v>
      </c>
      <c r="W3373">
        <v>0</v>
      </c>
      <c r="X3373" t="s">
        <v>19</v>
      </c>
    </row>
    <row r="3374" spans="1:24" x14ac:dyDescent="0.3">
      <c r="A3374" s="1">
        <v>45518.018553240741</v>
      </c>
      <c r="B3374" s="1" t="str">
        <f>TEXT(sensor_data[[#This Row],[Timestamp]], "MMMM")</f>
        <v>August</v>
      </c>
      <c r="C33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74" s="2">
        <f>MONTH(sensor_data[[#This Row],[Timestamp]])</f>
        <v>8</v>
      </c>
      <c r="E3374" s="2">
        <f>DAY(sensor_data[[#This Row],[Timestamp]])</f>
        <v>14</v>
      </c>
      <c r="F3374" t="s">
        <v>656</v>
      </c>
      <c r="H3374">
        <v>94.5</v>
      </c>
      <c r="I3374">
        <v>50.2</v>
      </c>
      <c r="J3374" t="b">
        <v>0</v>
      </c>
      <c r="K3374">
        <v>3</v>
      </c>
      <c r="L3374" t="str">
        <f>IF(sensor_data[[#This Row],[HVAC Setting]]&lt;=2, "Low", IF(sensor_data[[#This Row],[HVAC Setting]]=3, "Normal", "High"))</f>
        <v>Normal</v>
      </c>
      <c r="M3374">
        <v>18</v>
      </c>
      <c r="N3374">
        <v>18</v>
      </c>
      <c r="O3374">
        <f>(sensor_data[[#This Row],[Energy Consumption]]-AVERAGE(sensor_data[Energy Consumption]))/_xlfn.STDEV.P(sensor_data[Energy Consumption])</f>
        <v>-3.9553271510441891E-2</v>
      </c>
      <c r="P3374" t="str">
        <f>IF(ABS(sensor_data[[#This Row],[z_zcore]])&gt;3, "Outlier", "Normal")</f>
        <v>Normal</v>
      </c>
      <c r="Q3374">
        <f>AVERAGEIF(sensor_data[Unit ID], sensor_data[[#This Row],[Unit ID]], sensor_data[EC])</f>
        <v>13.176666666666668</v>
      </c>
      <c r="R3374">
        <f>IF(ISBLANK(sensor_data[[#This Row],[EC]]), sensor_data[[#This Row],[average]], sensor_data[[#This Row],[EC]])</f>
        <v>18</v>
      </c>
      <c r="S3374" t="str">
        <f>IF(sensor_data[[#This Row],[Filled Energy Consumption]]&gt;AVERAGE(sensor_data[Filled Energy Consumption]), "High", "Low")</f>
        <v>High</v>
      </c>
      <c r="T3374" t="s">
        <v>534</v>
      </c>
      <c r="U3374" t="b">
        <v>0</v>
      </c>
      <c r="V3374">
        <v>12</v>
      </c>
      <c r="W3374">
        <v>0</v>
      </c>
      <c r="X3374" t="s">
        <v>19</v>
      </c>
    </row>
    <row r="3375" spans="1:24" x14ac:dyDescent="0.3">
      <c r="A3375" s="1">
        <v>45367.853321759256</v>
      </c>
      <c r="B3375" s="1" t="str">
        <f>TEXT(sensor_data[[#This Row],[Timestamp]], "MMMM")</f>
        <v>March</v>
      </c>
      <c r="C33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75" s="2">
        <f>MONTH(sensor_data[[#This Row],[Timestamp]])</f>
        <v>3</v>
      </c>
      <c r="E3375" s="2">
        <f>DAY(sensor_data[[#This Row],[Timestamp]])</f>
        <v>16</v>
      </c>
      <c r="F3375" t="s">
        <v>656</v>
      </c>
      <c r="H3375">
        <v>63.7</v>
      </c>
      <c r="I3375">
        <v>58.4</v>
      </c>
      <c r="J3375" t="b">
        <v>1</v>
      </c>
      <c r="K3375">
        <v>3.5</v>
      </c>
      <c r="L3375" t="str">
        <f>IF(sensor_data[[#This Row],[HVAC Setting]]&lt;=2, "Low", IF(sensor_data[[#This Row],[HVAC Setting]]=3, "Normal", "High"))</f>
        <v>High</v>
      </c>
      <c r="O3375">
        <f>(sensor_data[[#This Row],[Energy Consumption]]-AVERAGE(sensor_data[Energy Consumption]))/_xlfn.STDEV.P(sensor_data[Energy Consumption])</f>
        <v>-0.24886299575285079</v>
      </c>
      <c r="P3375" t="str">
        <f>IF(ABS(sensor_data[[#This Row],[z_zcore]])&gt;3, "Outlier", "Normal")</f>
        <v>Normal</v>
      </c>
      <c r="Q3375">
        <f>AVERAGEIF(sensor_data[Unit ID], sensor_data[[#This Row],[Unit ID]], sensor_data[EC])</f>
        <v>13.176666666666668</v>
      </c>
      <c r="R3375">
        <f>IF(ISBLANK(sensor_data[[#This Row],[EC]]), sensor_data[[#This Row],[average]], sensor_data[[#This Row],[EC]])</f>
        <v>13.176666666666668</v>
      </c>
      <c r="S3375" t="str">
        <f>IF(sensor_data[[#This Row],[Filled Energy Consumption]]&gt;AVERAGE(sensor_data[Filled Energy Consumption]), "High", "Low")</f>
        <v>Low</v>
      </c>
      <c r="T3375" t="s">
        <v>317</v>
      </c>
      <c r="U3375" t="b">
        <v>1</v>
      </c>
      <c r="V3375">
        <v>3</v>
      </c>
      <c r="W3375">
        <v>1</v>
      </c>
      <c r="X3375" t="s">
        <v>19</v>
      </c>
    </row>
    <row r="3376" spans="1:24" x14ac:dyDescent="0.3">
      <c r="A3376" s="1">
        <v>45560.749699074076</v>
      </c>
      <c r="B3376" s="1" t="str">
        <f>TEXT(sensor_data[[#This Row],[Timestamp]], "MMMM")</f>
        <v>September</v>
      </c>
      <c r="C33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76" s="2">
        <f>MONTH(sensor_data[[#This Row],[Timestamp]])</f>
        <v>9</v>
      </c>
      <c r="E3376" s="2">
        <f>DAY(sensor_data[[#This Row],[Timestamp]])</f>
        <v>25</v>
      </c>
      <c r="F3376" t="s">
        <v>656</v>
      </c>
      <c r="H3376">
        <v>73.2</v>
      </c>
      <c r="I3376">
        <v>30.1</v>
      </c>
      <c r="J3376" t="b">
        <v>0</v>
      </c>
      <c r="K3376">
        <v>2</v>
      </c>
      <c r="L3376" t="str">
        <f>IF(sensor_data[[#This Row],[HVAC Setting]]&lt;=2, "Low", IF(sensor_data[[#This Row],[HVAC Setting]]=3, "Normal", "High"))</f>
        <v>Low</v>
      </c>
      <c r="M3376">
        <v>11</v>
      </c>
      <c r="N3376">
        <v>11</v>
      </c>
      <c r="O3376">
        <f>(sensor_data[[#This Row],[Energy Consumption]]-AVERAGE(sensor_data[Energy Consumption]))/_xlfn.STDEV.P(sensor_data[Energy Consumption])</f>
        <v>-0.12095149760471202</v>
      </c>
      <c r="P3376" t="str">
        <f>IF(ABS(sensor_data[[#This Row],[z_zcore]])&gt;3, "Outlier", "Normal")</f>
        <v>Normal</v>
      </c>
      <c r="Q3376">
        <f>AVERAGEIF(sensor_data[Unit ID], sensor_data[[#This Row],[Unit ID]], sensor_data[EC])</f>
        <v>13.176666666666668</v>
      </c>
      <c r="R3376">
        <f>IF(ISBLANK(sensor_data[[#This Row],[EC]]), sensor_data[[#This Row],[average]], sensor_data[[#This Row],[EC]])</f>
        <v>11</v>
      </c>
      <c r="S3376" t="str">
        <f>IF(sensor_data[[#This Row],[Filled Energy Consumption]]&gt;AVERAGE(sensor_data[Filled Energy Consumption]), "High", "Low")</f>
        <v>Low</v>
      </c>
      <c r="T3376" t="s">
        <v>273</v>
      </c>
      <c r="U3376" t="b">
        <v>0</v>
      </c>
      <c r="V3376">
        <v>16</v>
      </c>
      <c r="W3376">
        <v>0</v>
      </c>
      <c r="X3376" t="s">
        <v>17</v>
      </c>
    </row>
    <row r="3377" spans="1:24" x14ac:dyDescent="0.3">
      <c r="A3377" s="1">
        <v>45444.416921296295</v>
      </c>
      <c r="B3377" s="1" t="str">
        <f>TEXT(sensor_data[[#This Row],[Timestamp]], "MMMM")</f>
        <v>June</v>
      </c>
      <c r="C33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77" s="2">
        <f>MONTH(sensor_data[[#This Row],[Timestamp]])</f>
        <v>6</v>
      </c>
      <c r="E3377" s="2">
        <f>DAY(sensor_data[[#This Row],[Timestamp]])</f>
        <v>1</v>
      </c>
      <c r="F3377" t="s">
        <v>656</v>
      </c>
      <c r="H3377">
        <v>87.2</v>
      </c>
      <c r="I3377">
        <v>56.3</v>
      </c>
      <c r="J3377" t="b">
        <v>1</v>
      </c>
      <c r="K3377">
        <v>5</v>
      </c>
      <c r="L3377" t="str">
        <f>IF(sensor_data[[#This Row],[HVAC Setting]]&lt;=2, "Low", IF(sensor_data[[#This Row],[HVAC Setting]]=3, "Normal", "High"))</f>
        <v>High</v>
      </c>
      <c r="M3377">
        <v>32.36</v>
      </c>
      <c r="N3377">
        <v>32.36</v>
      </c>
      <c r="O3377">
        <f>(sensor_data[[#This Row],[Energy Consumption]]-AVERAGE(sensor_data[Energy Consumption]))/_xlfn.STDEV.P(sensor_data[Energy Consumption])</f>
        <v>0.12742937516294653</v>
      </c>
      <c r="P3377" t="str">
        <f>IF(ABS(sensor_data[[#This Row],[z_zcore]])&gt;3, "Outlier", "Normal")</f>
        <v>Normal</v>
      </c>
      <c r="Q3377">
        <f>AVERAGEIF(sensor_data[Unit ID], sensor_data[[#This Row],[Unit ID]], sensor_data[EC])</f>
        <v>13.176666666666668</v>
      </c>
      <c r="R3377">
        <f>IF(ISBLANK(sensor_data[[#This Row],[EC]]), sensor_data[[#This Row],[average]], sensor_data[[#This Row],[EC]])</f>
        <v>32.36</v>
      </c>
      <c r="S3377" t="str">
        <f>IF(sensor_data[[#This Row],[Filled Energy Consumption]]&gt;AVERAGE(sensor_data[Filled Energy Consumption]), "High", "Low")</f>
        <v>High</v>
      </c>
      <c r="T3377" t="s">
        <v>380</v>
      </c>
      <c r="U3377" t="b">
        <v>1</v>
      </c>
      <c r="V3377">
        <v>14</v>
      </c>
      <c r="W3377">
        <v>0</v>
      </c>
      <c r="X3377" t="s">
        <v>17</v>
      </c>
    </row>
    <row r="3378" spans="1:24" x14ac:dyDescent="0.3">
      <c r="A3378" s="1">
        <v>45397.657187500001</v>
      </c>
      <c r="B3378" s="1" t="str">
        <f>TEXT(sensor_data[[#This Row],[Timestamp]], "MMMM")</f>
        <v>April</v>
      </c>
      <c r="C33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78" s="2">
        <f>MONTH(sensor_data[[#This Row],[Timestamp]])</f>
        <v>4</v>
      </c>
      <c r="E3378" s="2">
        <f>DAY(sensor_data[[#This Row],[Timestamp]])</f>
        <v>15</v>
      </c>
      <c r="F3378" t="s">
        <v>656</v>
      </c>
      <c r="H3378">
        <v>77.7</v>
      </c>
      <c r="I3378">
        <v>59</v>
      </c>
      <c r="J3378" t="b">
        <v>0</v>
      </c>
      <c r="K3378">
        <v>2</v>
      </c>
      <c r="L3378" t="str">
        <f>IF(sensor_data[[#This Row],[HVAC Setting]]&lt;=2, "Low", IF(sensor_data[[#This Row],[HVAC Setting]]=3, "Normal", "High"))</f>
        <v>Low</v>
      </c>
      <c r="M3378">
        <v>10</v>
      </c>
      <c r="N3378">
        <v>10</v>
      </c>
      <c r="O3378">
        <f>(sensor_data[[#This Row],[Energy Consumption]]-AVERAGE(sensor_data[Energy Consumption]))/_xlfn.STDEV.P(sensor_data[Energy Consumption])</f>
        <v>-0.13257981561817916</v>
      </c>
      <c r="P3378" t="str">
        <f>IF(ABS(sensor_data[[#This Row],[z_zcore]])&gt;3, "Outlier", "Normal")</f>
        <v>Normal</v>
      </c>
      <c r="Q3378">
        <f>AVERAGEIF(sensor_data[Unit ID], sensor_data[[#This Row],[Unit ID]], sensor_data[EC])</f>
        <v>13.176666666666668</v>
      </c>
      <c r="R3378">
        <f>IF(ISBLANK(sensor_data[[#This Row],[EC]]), sensor_data[[#This Row],[average]], sensor_data[[#This Row],[EC]])</f>
        <v>10</v>
      </c>
      <c r="S3378" t="str">
        <f>IF(sensor_data[[#This Row],[Filled Energy Consumption]]&gt;AVERAGE(sensor_data[Filled Energy Consumption]), "High", "Low")</f>
        <v>Low</v>
      </c>
      <c r="T3378" t="s">
        <v>18</v>
      </c>
      <c r="U3378" t="b">
        <v>0</v>
      </c>
      <c r="V3378">
        <v>12</v>
      </c>
      <c r="W3378">
        <v>0</v>
      </c>
      <c r="X3378" t="s">
        <v>19</v>
      </c>
    </row>
    <row r="3379" spans="1:24" x14ac:dyDescent="0.3">
      <c r="A3379" s="1">
        <v>45635.176215277781</v>
      </c>
      <c r="B3379" s="1" t="str">
        <f>TEXT(sensor_data[[#This Row],[Timestamp]], "MMMM")</f>
        <v>December</v>
      </c>
      <c r="C33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79" s="2">
        <f>MONTH(sensor_data[[#This Row],[Timestamp]])</f>
        <v>12</v>
      </c>
      <c r="E3379" s="2">
        <f>DAY(sensor_data[[#This Row],[Timestamp]])</f>
        <v>9</v>
      </c>
      <c r="F3379" t="s">
        <v>656</v>
      </c>
      <c r="H3379">
        <v>45.6</v>
      </c>
      <c r="I3379">
        <v>25.5</v>
      </c>
      <c r="J3379" t="b">
        <v>0</v>
      </c>
      <c r="K3379">
        <v>1</v>
      </c>
      <c r="L3379" t="str">
        <f>IF(sensor_data[[#This Row],[HVAC Setting]]&lt;=2, "Low", IF(sensor_data[[#This Row],[HVAC Setting]]=3, "Normal", "High"))</f>
        <v>Low</v>
      </c>
      <c r="M3379">
        <v>8</v>
      </c>
      <c r="N3379">
        <v>8</v>
      </c>
      <c r="O3379">
        <f>(sensor_data[[#This Row],[Energy Consumption]]-AVERAGE(sensor_data[Energy Consumption]))/_xlfn.STDEV.P(sensor_data[Energy Consumption])</f>
        <v>-0.15583645164511351</v>
      </c>
      <c r="P3379" t="str">
        <f>IF(ABS(sensor_data[[#This Row],[z_zcore]])&gt;3, "Outlier", "Normal")</f>
        <v>Normal</v>
      </c>
      <c r="Q3379">
        <f>AVERAGEIF(sensor_data[Unit ID], sensor_data[[#This Row],[Unit ID]], sensor_data[EC])</f>
        <v>13.176666666666668</v>
      </c>
      <c r="R3379">
        <f>IF(ISBLANK(sensor_data[[#This Row],[EC]]), sensor_data[[#This Row],[average]], sensor_data[[#This Row],[EC]])</f>
        <v>8</v>
      </c>
      <c r="S3379" t="str">
        <f>IF(sensor_data[[#This Row],[Filled Energy Consumption]]&gt;AVERAGE(sensor_data[Filled Energy Consumption]), "High", "Low")</f>
        <v>Low</v>
      </c>
      <c r="T3379" t="s">
        <v>415</v>
      </c>
      <c r="U3379" t="b">
        <v>0</v>
      </c>
      <c r="V3379">
        <v>21</v>
      </c>
      <c r="W3379">
        <v>0</v>
      </c>
      <c r="X3379" t="s">
        <v>14</v>
      </c>
    </row>
    <row r="3380" spans="1:24" x14ac:dyDescent="0.3">
      <c r="A3380" s="1">
        <v>45431.957245370373</v>
      </c>
      <c r="B3380" s="1" t="str">
        <f>TEXT(sensor_data[[#This Row],[Timestamp]], "MMMM")</f>
        <v>May</v>
      </c>
      <c r="C33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80" s="2">
        <f>MONTH(sensor_data[[#This Row],[Timestamp]])</f>
        <v>5</v>
      </c>
      <c r="E3380" s="2">
        <f>DAY(sensor_data[[#This Row],[Timestamp]])</f>
        <v>19</v>
      </c>
      <c r="F3380" t="s">
        <v>656</v>
      </c>
      <c r="H3380">
        <v>76</v>
      </c>
      <c r="I3380">
        <v>35.1</v>
      </c>
      <c r="J3380" t="b">
        <v>0</v>
      </c>
      <c r="K3380">
        <v>2.5</v>
      </c>
      <c r="L3380" t="str">
        <f>IF(sensor_data[[#This Row],[HVAC Setting]]&lt;=2, "Low", IF(sensor_data[[#This Row],[HVAC Setting]]=3, "Normal", "High"))</f>
        <v>High</v>
      </c>
      <c r="M3380">
        <v>13.12</v>
      </c>
      <c r="N3380">
        <v>13.12</v>
      </c>
      <c r="O3380">
        <f>(sensor_data[[#This Row],[Energy Consumption]]-AVERAGE(sensor_data[Energy Consumption]))/_xlfn.STDEV.P(sensor_data[Energy Consumption])</f>
        <v>-9.6299463416161649E-2</v>
      </c>
      <c r="P3380" t="str">
        <f>IF(ABS(sensor_data[[#This Row],[z_zcore]])&gt;3, "Outlier", "Normal")</f>
        <v>Normal</v>
      </c>
      <c r="Q3380">
        <f>AVERAGEIF(sensor_data[Unit ID], sensor_data[[#This Row],[Unit ID]], sensor_data[EC])</f>
        <v>13.176666666666668</v>
      </c>
      <c r="R3380">
        <f>IF(ISBLANK(sensor_data[[#This Row],[EC]]), sensor_data[[#This Row],[average]], sensor_data[[#This Row],[EC]])</f>
        <v>13.12</v>
      </c>
      <c r="S3380" t="str">
        <f>IF(sensor_data[[#This Row],[Filled Energy Consumption]]&gt;AVERAGE(sensor_data[Filled Energy Consumption]), "High", "Low")</f>
        <v>Low</v>
      </c>
      <c r="T3380" t="s">
        <v>380</v>
      </c>
      <c r="U3380" t="b">
        <v>0</v>
      </c>
      <c r="V3380">
        <v>4</v>
      </c>
      <c r="W3380">
        <v>1</v>
      </c>
      <c r="X3380" t="s">
        <v>19</v>
      </c>
    </row>
    <row r="3381" spans="1:24" x14ac:dyDescent="0.3">
      <c r="A3381" s="1">
        <v>45352.297905092593</v>
      </c>
      <c r="B3381" s="1" t="str">
        <f>TEXT(sensor_data[[#This Row],[Timestamp]], "MMMM")</f>
        <v>March</v>
      </c>
      <c r="C33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81" s="2">
        <f>MONTH(sensor_data[[#This Row],[Timestamp]])</f>
        <v>3</v>
      </c>
      <c r="E3381" s="2">
        <f>DAY(sensor_data[[#This Row],[Timestamp]])</f>
        <v>1</v>
      </c>
      <c r="F3381" t="s">
        <v>656</v>
      </c>
      <c r="H3381">
        <v>72.5</v>
      </c>
      <c r="I3381">
        <v>33.4</v>
      </c>
      <c r="J3381" t="b">
        <v>0</v>
      </c>
      <c r="K3381">
        <v>1</v>
      </c>
      <c r="L3381" t="str">
        <f>IF(sensor_data[[#This Row],[HVAC Setting]]&lt;=2, "Low", IF(sensor_data[[#This Row],[HVAC Setting]]=3, "Normal", "High"))</f>
        <v>Low</v>
      </c>
      <c r="M3381">
        <v>5</v>
      </c>
      <c r="N3381">
        <v>5</v>
      </c>
      <c r="O3381">
        <f>(sensor_data[[#This Row],[Energy Consumption]]-AVERAGE(sensor_data[Energy Consumption]))/_xlfn.STDEV.P(sensor_data[Energy Consumption])</f>
        <v>-0.19072140568551499</v>
      </c>
      <c r="P3381" t="str">
        <f>IF(ABS(sensor_data[[#This Row],[z_zcore]])&gt;3, "Outlier", "Normal")</f>
        <v>Normal</v>
      </c>
      <c r="Q3381">
        <f>AVERAGEIF(sensor_data[Unit ID], sensor_data[[#This Row],[Unit ID]], sensor_data[EC])</f>
        <v>13.176666666666668</v>
      </c>
      <c r="R3381">
        <f>IF(ISBLANK(sensor_data[[#This Row],[EC]]), sensor_data[[#This Row],[average]], sensor_data[[#This Row],[EC]])</f>
        <v>5</v>
      </c>
      <c r="S3381" t="str">
        <f>IF(sensor_data[[#This Row],[Filled Energy Consumption]]&gt;AVERAGE(sensor_data[Filled Energy Consumption]), "High", "Low")</f>
        <v>Low</v>
      </c>
      <c r="T3381" t="s">
        <v>125</v>
      </c>
      <c r="U3381" t="b">
        <v>0</v>
      </c>
      <c r="V3381">
        <v>15</v>
      </c>
      <c r="W3381">
        <v>0</v>
      </c>
      <c r="X3381" t="s">
        <v>17</v>
      </c>
    </row>
    <row r="3382" spans="1:24" x14ac:dyDescent="0.3">
      <c r="A3382" s="1">
        <v>45401.941006944442</v>
      </c>
      <c r="B3382" s="1" t="str">
        <f>TEXT(sensor_data[[#This Row],[Timestamp]], "MMMM")</f>
        <v>April</v>
      </c>
      <c r="C33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82" s="2">
        <f>MONTH(sensor_data[[#This Row],[Timestamp]])</f>
        <v>4</v>
      </c>
      <c r="E3382" s="2">
        <f>DAY(sensor_data[[#This Row],[Timestamp]])</f>
        <v>19</v>
      </c>
      <c r="F3382" t="s">
        <v>657</v>
      </c>
      <c r="H3382">
        <v>59.6</v>
      </c>
      <c r="I3382">
        <v>53.7</v>
      </c>
      <c r="J3382" t="b">
        <v>0</v>
      </c>
      <c r="K3382">
        <v>1</v>
      </c>
      <c r="L3382" t="str">
        <f>IF(sensor_data[[#This Row],[HVAC Setting]]&lt;=2, "Low", IF(sensor_data[[#This Row],[HVAC Setting]]=3, "Normal", "High"))</f>
        <v>Low</v>
      </c>
      <c r="M3382">
        <v>6</v>
      </c>
      <c r="N3382">
        <v>6</v>
      </c>
      <c r="O3382">
        <f>(sensor_data[[#This Row],[Energy Consumption]]-AVERAGE(sensor_data[Energy Consumption]))/_xlfn.STDEV.P(sensor_data[Energy Consumption])</f>
        <v>-0.17909308767204782</v>
      </c>
      <c r="P3382" t="str">
        <f>IF(ABS(sensor_data[[#This Row],[z_zcore]])&gt;3, "Outlier", "Normal")</f>
        <v>Normal</v>
      </c>
      <c r="Q3382">
        <f>AVERAGEIF(sensor_data[Unit ID], sensor_data[[#This Row],[Unit ID]], sensor_data[EC])</f>
        <v>17.657222222222224</v>
      </c>
      <c r="R3382">
        <f>IF(ISBLANK(sensor_data[[#This Row],[EC]]), sensor_data[[#This Row],[average]], sensor_data[[#This Row],[EC]])</f>
        <v>6</v>
      </c>
      <c r="S3382" t="str">
        <f>IF(sensor_data[[#This Row],[Filled Energy Consumption]]&gt;AVERAGE(sensor_data[Filled Energy Consumption]), "High", "Low")</f>
        <v>Low</v>
      </c>
      <c r="T3382" t="s">
        <v>479</v>
      </c>
      <c r="U3382" t="b">
        <v>0</v>
      </c>
      <c r="V3382">
        <v>9</v>
      </c>
      <c r="W3382">
        <v>1</v>
      </c>
      <c r="X3382" t="s">
        <v>19</v>
      </c>
    </row>
    <row r="3383" spans="1:24" x14ac:dyDescent="0.3">
      <c r="A3383" s="1">
        <v>45390.940648148149</v>
      </c>
      <c r="B3383" s="1" t="str">
        <f>TEXT(sensor_data[[#This Row],[Timestamp]], "MMMM")</f>
        <v>April</v>
      </c>
      <c r="C33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83" s="2">
        <f>MONTH(sensor_data[[#This Row],[Timestamp]])</f>
        <v>4</v>
      </c>
      <c r="E3383" s="2">
        <f>DAY(sensor_data[[#This Row],[Timestamp]])</f>
        <v>8</v>
      </c>
      <c r="F3383" t="s">
        <v>657</v>
      </c>
      <c r="H3383">
        <v>62</v>
      </c>
      <c r="I3383">
        <v>39</v>
      </c>
      <c r="J3383" t="b">
        <v>1</v>
      </c>
      <c r="K3383">
        <v>3</v>
      </c>
      <c r="L3383" t="str">
        <f>IF(sensor_data[[#This Row],[HVAC Setting]]&lt;=2, "Low", IF(sensor_data[[#This Row],[HVAC Setting]]=3, "Normal", "High"))</f>
        <v>Normal</v>
      </c>
      <c r="O3383">
        <f>(sensor_data[[#This Row],[Energy Consumption]]-AVERAGE(sensor_data[Energy Consumption]))/_xlfn.STDEV.P(sensor_data[Energy Consumption])</f>
        <v>-0.24886299575285079</v>
      </c>
      <c r="P3383" t="str">
        <f>IF(ABS(sensor_data[[#This Row],[z_zcore]])&gt;3, "Outlier", "Normal")</f>
        <v>Normal</v>
      </c>
      <c r="Q3383">
        <f>AVERAGEIF(sensor_data[Unit ID], sensor_data[[#This Row],[Unit ID]], sensor_data[EC])</f>
        <v>17.657222222222224</v>
      </c>
      <c r="R3383">
        <f>IF(ISBLANK(sensor_data[[#This Row],[EC]]), sensor_data[[#This Row],[average]], sensor_data[[#This Row],[EC]])</f>
        <v>17.657222222222224</v>
      </c>
      <c r="S3383" t="str">
        <f>IF(sensor_data[[#This Row],[Filled Energy Consumption]]&gt;AVERAGE(sensor_data[Filled Energy Consumption]), "High", "Low")</f>
        <v>Low</v>
      </c>
      <c r="T3383" t="s">
        <v>164</v>
      </c>
      <c r="U3383" t="b">
        <v>1</v>
      </c>
      <c r="V3383">
        <v>19</v>
      </c>
      <c r="W3383">
        <v>1</v>
      </c>
      <c r="X3383" t="s">
        <v>14</v>
      </c>
    </row>
    <row r="3384" spans="1:24" x14ac:dyDescent="0.3">
      <c r="A3384" s="1">
        <v>45481.038912037038</v>
      </c>
      <c r="B3384" s="1" t="str">
        <f>TEXT(sensor_data[[#This Row],[Timestamp]], "MMMM")</f>
        <v>July</v>
      </c>
      <c r="C33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84" s="2">
        <f>MONTH(sensor_data[[#This Row],[Timestamp]])</f>
        <v>7</v>
      </c>
      <c r="E3384" s="2">
        <f>DAY(sensor_data[[#This Row],[Timestamp]])</f>
        <v>8</v>
      </c>
      <c r="F3384" t="s">
        <v>657</v>
      </c>
      <c r="H3384">
        <v>85.5</v>
      </c>
      <c r="I3384">
        <v>55.1</v>
      </c>
      <c r="J3384" t="b">
        <v>0</v>
      </c>
      <c r="K3384">
        <v>1</v>
      </c>
      <c r="L3384" t="str">
        <f>IF(sensor_data[[#This Row],[HVAC Setting]]&lt;=2, "Low", IF(sensor_data[[#This Row],[HVAC Setting]]=3, "Normal", "High"))</f>
        <v>Low</v>
      </c>
      <c r="M3384">
        <v>7</v>
      </c>
      <c r="N3384">
        <v>7</v>
      </c>
      <c r="O3384">
        <f>(sensor_data[[#This Row],[Energy Consumption]]-AVERAGE(sensor_data[Energy Consumption]))/_xlfn.STDEV.P(sensor_data[Energy Consumption])</f>
        <v>-0.16746476965858065</v>
      </c>
      <c r="P3384" t="str">
        <f>IF(ABS(sensor_data[[#This Row],[z_zcore]])&gt;3, "Outlier", "Normal")</f>
        <v>Normal</v>
      </c>
      <c r="Q3384">
        <f>AVERAGEIF(sensor_data[Unit ID], sensor_data[[#This Row],[Unit ID]], sensor_data[EC])</f>
        <v>17.657222222222224</v>
      </c>
      <c r="R3384">
        <f>IF(ISBLANK(sensor_data[[#This Row],[EC]]), sensor_data[[#This Row],[average]], sensor_data[[#This Row],[EC]])</f>
        <v>7</v>
      </c>
      <c r="S3384" t="str">
        <f>IF(sensor_data[[#This Row],[Filled Energy Consumption]]&gt;AVERAGE(sensor_data[Filled Energy Consumption]), "High", "Low")</f>
        <v>Low</v>
      </c>
      <c r="T3384" t="s">
        <v>86</v>
      </c>
      <c r="U3384" t="b">
        <v>0</v>
      </c>
      <c r="V3384">
        <v>15</v>
      </c>
      <c r="W3384">
        <v>0</v>
      </c>
      <c r="X3384" t="s">
        <v>19</v>
      </c>
    </row>
    <row r="3385" spans="1:24" x14ac:dyDescent="0.3">
      <c r="A3385" s="1">
        <v>45362.736620370371</v>
      </c>
      <c r="B3385" s="1" t="str">
        <f>TEXT(sensor_data[[#This Row],[Timestamp]], "MMMM")</f>
        <v>March</v>
      </c>
      <c r="C33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385" s="2">
        <f>MONTH(sensor_data[[#This Row],[Timestamp]])</f>
        <v>3</v>
      </c>
      <c r="E3385" s="2">
        <f>DAY(sensor_data[[#This Row],[Timestamp]])</f>
        <v>11</v>
      </c>
      <c r="F3385" t="s">
        <v>657</v>
      </c>
      <c r="H3385">
        <v>68.5</v>
      </c>
      <c r="I3385">
        <v>53</v>
      </c>
      <c r="J3385" t="b">
        <v>1</v>
      </c>
      <c r="K3385">
        <v>5</v>
      </c>
      <c r="L3385" t="str">
        <f>IF(sensor_data[[#This Row],[HVAC Setting]]&lt;=2, "Low", IF(sensor_data[[#This Row],[HVAC Setting]]=3, "Normal", "High"))</f>
        <v>High</v>
      </c>
      <c r="M3385">
        <v>29.13</v>
      </c>
      <c r="N3385">
        <v>29.13</v>
      </c>
      <c r="O3385">
        <f>(sensor_data[[#This Row],[Energy Consumption]]-AVERAGE(sensor_data[Energy Consumption]))/_xlfn.STDEV.P(sensor_data[Energy Consumption])</f>
        <v>8.9869907979447591E-2</v>
      </c>
      <c r="P3385" t="str">
        <f>IF(ABS(sensor_data[[#This Row],[z_zcore]])&gt;3, "Outlier", "Normal")</f>
        <v>Normal</v>
      </c>
      <c r="Q3385">
        <f>AVERAGEIF(sensor_data[Unit ID], sensor_data[[#This Row],[Unit ID]], sensor_data[EC])</f>
        <v>17.657222222222224</v>
      </c>
      <c r="R3385">
        <f>IF(ISBLANK(sensor_data[[#This Row],[EC]]), sensor_data[[#This Row],[average]], sensor_data[[#This Row],[EC]])</f>
        <v>29.13</v>
      </c>
      <c r="S3385" t="str">
        <f>IF(sensor_data[[#This Row],[Filled Energy Consumption]]&gt;AVERAGE(sensor_data[Filled Energy Consumption]), "High", "Low")</f>
        <v>High</v>
      </c>
      <c r="T3385" t="s">
        <v>658</v>
      </c>
      <c r="U3385" t="b">
        <v>1</v>
      </c>
      <c r="V3385">
        <v>17</v>
      </c>
      <c r="W3385">
        <v>1</v>
      </c>
      <c r="X3385" t="s">
        <v>14</v>
      </c>
    </row>
    <row r="3386" spans="1:24" x14ac:dyDescent="0.3">
      <c r="A3386" s="1">
        <v>45392.561481481483</v>
      </c>
      <c r="B3386" s="1" t="str">
        <f>TEXT(sensor_data[[#This Row],[Timestamp]], "MMMM")</f>
        <v>April</v>
      </c>
      <c r="C33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86" s="2">
        <f>MONTH(sensor_data[[#This Row],[Timestamp]])</f>
        <v>4</v>
      </c>
      <c r="E3386" s="2">
        <f>DAY(sensor_data[[#This Row],[Timestamp]])</f>
        <v>10</v>
      </c>
      <c r="F3386" t="s">
        <v>657</v>
      </c>
      <c r="H3386">
        <v>77.2</v>
      </c>
      <c r="I3386">
        <v>30.5</v>
      </c>
      <c r="J3386" t="b">
        <v>0</v>
      </c>
      <c r="K3386">
        <v>2</v>
      </c>
      <c r="L3386" t="str">
        <f>IF(sensor_data[[#This Row],[HVAC Setting]]&lt;=2, "Low", IF(sensor_data[[#This Row],[HVAC Setting]]=3, "Normal", "High"))</f>
        <v>Low</v>
      </c>
      <c r="M3386">
        <v>10</v>
      </c>
      <c r="N3386">
        <v>10</v>
      </c>
      <c r="O3386">
        <f>(sensor_data[[#This Row],[Energy Consumption]]-AVERAGE(sensor_data[Energy Consumption]))/_xlfn.STDEV.P(sensor_data[Energy Consumption])</f>
        <v>-0.13257981561817916</v>
      </c>
      <c r="P3386" t="str">
        <f>IF(ABS(sensor_data[[#This Row],[z_zcore]])&gt;3, "Outlier", "Normal")</f>
        <v>Normal</v>
      </c>
      <c r="Q3386">
        <f>AVERAGEIF(sensor_data[Unit ID], sensor_data[[#This Row],[Unit ID]], sensor_data[EC])</f>
        <v>17.657222222222224</v>
      </c>
      <c r="R3386">
        <f>IF(ISBLANK(sensor_data[[#This Row],[EC]]), sensor_data[[#This Row],[average]], sensor_data[[#This Row],[EC]])</f>
        <v>10</v>
      </c>
      <c r="S3386" t="str">
        <f>IF(sensor_data[[#This Row],[Filled Energy Consumption]]&gt;AVERAGE(sensor_data[Filled Energy Consumption]), "High", "Low")</f>
        <v>Low</v>
      </c>
      <c r="T3386" t="s">
        <v>295</v>
      </c>
      <c r="U3386" t="b">
        <v>0</v>
      </c>
      <c r="V3386">
        <v>6</v>
      </c>
      <c r="W3386">
        <v>1</v>
      </c>
      <c r="X3386" t="s">
        <v>19</v>
      </c>
    </row>
    <row r="3387" spans="1:24" x14ac:dyDescent="0.3">
      <c r="A3387" s="1">
        <v>45412.657777777778</v>
      </c>
      <c r="B3387" s="1" t="str">
        <f>TEXT(sensor_data[[#This Row],[Timestamp]], "MMMM")</f>
        <v>April</v>
      </c>
      <c r="C33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87" s="2">
        <f>MONTH(sensor_data[[#This Row],[Timestamp]])</f>
        <v>4</v>
      </c>
      <c r="E3387" s="2">
        <f>DAY(sensor_data[[#This Row],[Timestamp]])</f>
        <v>30</v>
      </c>
      <c r="F3387" t="s">
        <v>657</v>
      </c>
      <c r="H3387">
        <v>68.5</v>
      </c>
      <c r="I3387">
        <v>56.9</v>
      </c>
      <c r="J3387" t="b">
        <v>1</v>
      </c>
      <c r="K3387">
        <v>4</v>
      </c>
      <c r="L3387" t="str">
        <f>IF(sensor_data[[#This Row],[HVAC Setting]]&lt;=2, "Low", IF(sensor_data[[#This Row],[HVAC Setting]]=3, "Normal", "High"))</f>
        <v>High</v>
      </c>
      <c r="M3387">
        <v>22.38</v>
      </c>
      <c r="N3387">
        <v>22.38</v>
      </c>
      <c r="O3387">
        <f>(sensor_data[[#This Row],[Energy Consumption]]-AVERAGE(sensor_data[Energy Consumption]))/_xlfn.STDEV.P(sensor_data[Energy Consumption])</f>
        <v>1.1378761388544262E-2</v>
      </c>
      <c r="P3387" t="str">
        <f>IF(ABS(sensor_data[[#This Row],[z_zcore]])&gt;3, "Outlier", "Normal")</f>
        <v>Normal</v>
      </c>
      <c r="Q3387">
        <f>AVERAGEIF(sensor_data[Unit ID], sensor_data[[#This Row],[Unit ID]], sensor_data[EC])</f>
        <v>17.657222222222224</v>
      </c>
      <c r="R3387">
        <f>IF(ISBLANK(sensor_data[[#This Row],[EC]]), sensor_data[[#This Row],[average]], sensor_data[[#This Row],[EC]])</f>
        <v>22.38</v>
      </c>
      <c r="S3387" t="str">
        <f>IF(sensor_data[[#This Row],[Filled Energy Consumption]]&gt;AVERAGE(sensor_data[Filled Energy Consumption]), "High", "Low")</f>
        <v>High</v>
      </c>
      <c r="T3387" t="s">
        <v>358</v>
      </c>
      <c r="U3387" t="b">
        <v>1</v>
      </c>
      <c r="V3387">
        <v>6</v>
      </c>
      <c r="W3387">
        <v>0</v>
      </c>
      <c r="X3387" t="s">
        <v>14</v>
      </c>
    </row>
    <row r="3388" spans="1:24" x14ac:dyDescent="0.3">
      <c r="A3388" s="1">
        <v>45353.014872685184</v>
      </c>
      <c r="B3388" s="1" t="str">
        <f>TEXT(sensor_data[[#This Row],[Timestamp]], "MMMM")</f>
        <v>March</v>
      </c>
      <c r="C33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88" s="2">
        <f>MONTH(sensor_data[[#This Row],[Timestamp]])</f>
        <v>3</v>
      </c>
      <c r="E3388" s="2">
        <f>DAY(sensor_data[[#This Row],[Timestamp]])</f>
        <v>2</v>
      </c>
      <c r="F3388" t="s">
        <v>657</v>
      </c>
      <c r="H3388">
        <v>59.5</v>
      </c>
      <c r="I3388">
        <v>47.8</v>
      </c>
      <c r="J3388" t="b">
        <v>1</v>
      </c>
      <c r="K3388">
        <v>1.5</v>
      </c>
      <c r="L3388" t="str">
        <f>IF(sensor_data[[#This Row],[HVAC Setting]]&lt;=2, "Low", IF(sensor_data[[#This Row],[HVAC Setting]]=3, "Normal", "High"))</f>
        <v>Low</v>
      </c>
      <c r="M3388">
        <v>11.34</v>
      </c>
      <c r="N3388">
        <v>11.34</v>
      </c>
      <c r="O3388">
        <f>(sensor_data[[#This Row],[Energy Consumption]]-AVERAGE(sensor_data[Energy Consumption]))/_xlfn.STDEV.P(sensor_data[Energy Consumption])</f>
        <v>-0.11699786948013319</v>
      </c>
      <c r="P3388" t="str">
        <f>IF(ABS(sensor_data[[#This Row],[z_zcore]])&gt;3, "Outlier", "Normal")</f>
        <v>Normal</v>
      </c>
      <c r="Q3388">
        <f>AVERAGEIF(sensor_data[Unit ID], sensor_data[[#This Row],[Unit ID]], sensor_data[EC])</f>
        <v>17.657222222222224</v>
      </c>
      <c r="R3388">
        <f>IF(ISBLANK(sensor_data[[#This Row],[EC]]), sensor_data[[#This Row],[average]], sensor_data[[#This Row],[EC]])</f>
        <v>11.34</v>
      </c>
      <c r="S3388" t="str">
        <f>IF(sensor_data[[#This Row],[Filled Energy Consumption]]&gt;AVERAGE(sensor_data[Filled Energy Consumption]), "High", "Low")</f>
        <v>Low</v>
      </c>
      <c r="T3388" t="s">
        <v>149</v>
      </c>
      <c r="U3388" t="b">
        <v>1</v>
      </c>
      <c r="V3388">
        <v>18</v>
      </c>
      <c r="W3388">
        <v>1</v>
      </c>
      <c r="X3388" t="s">
        <v>14</v>
      </c>
    </row>
    <row r="3389" spans="1:24" x14ac:dyDescent="0.3">
      <c r="A3389" s="1">
        <v>45514.906747685185</v>
      </c>
      <c r="B3389" s="1" t="str">
        <f>TEXT(sensor_data[[#This Row],[Timestamp]], "MMMM")</f>
        <v>August</v>
      </c>
      <c r="C33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89" s="2">
        <f>MONTH(sensor_data[[#This Row],[Timestamp]])</f>
        <v>8</v>
      </c>
      <c r="E3389" s="2">
        <f>DAY(sensor_data[[#This Row],[Timestamp]])</f>
        <v>10</v>
      </c>
      <c r="F3389" t="s">
        <v>657</v>
      </c>
      <c r="H3389">
        <v>87.9</v>
      </c>
      <c r="I3389">
        <v>59.9</v>
      </c>
      <c r="J3389" t="b">
        <v>1</v>
      </c>
      <c r="K3389">
        <v>5</v>
      </c>
      <c r="L3389" t="str">
        <f>IF(sensor_data[[#This Row],[HVAC Setting]]&lt;=2, "Low", IF(sensor_data[[#This Row],[HVAC Setting]]=3, "Normal", "High"))</f>
        <v>High</v>
      </c>
      <c r="M3389">
        <v>31.63</v>
      </c>
      <c r="N3389">
        <v>31.63</v>
      </c>
      <c r="O3389">
        <f>(sensor_data[[#This Row],[Energy Consumption]]-AVERAGE(sensor_data[Energy Consumption]))/_xlfn.STDEV.P(sensor_data[Energy Consumption])</f>
        <v>0.1189407030131155</v>
      </c>
      <c r="P3389" t="str">
        <f>IF(ABS(sensor_data[[#This Row],[z_zcore]])&gt;3, "Outlier", "Normal")</f>
        <v>Normal</v>
      </c>
      <c r="Q3389">
        <f>AVERAGEIF(sensor_data[Unit ID], sensor_data[[#This Row],[Unit ID]], sensor_data[EC])</f>
        <v>17.657222222222224</v>
      </c>
      <c r="R3389">
        <f>IF(ISBLANK(sensor_data[[#This Row],[EC]]), sensor_data[[#This Row],[average]], sensor_data[[#This Row],[EC]])</f>
        <v>31.63</v>
      </c>
      <c r="S3389" t="str">
        <f>IF(sensor_data[[#This Row],[Filled Energy Consumption]]&gt;AVERAGE(sensor_data[Filled Energy Consumption]), "High", "Low")</f>
        <v>High</v>
      </c>
      <c r="T3389" t="s">
        <v>114</v>
      </c>
      <c r="U3389" t="b">
        <v>1</v>
      </c>
      <c r="V3389">
        <v>3</v>
      </c>
      <c r="W3389">
        <v>1</v>
      </c>
      <c r="X3389" t="s">
        <v>17</v>
      </c>
    </row>
    <row r="3390" spans="1:24" x14ac:dyDescent="0.3">
      <c r="A3390" s="1">
        <v>45586.590312499997</v>
      </c>
      <c r="B3390" s="1" t="str">
        <f>TEXT(sensor_data[[#This Row],[Timestamp]], "MMMM")</f>
        <v>October</v>
      </c>
      <c r="C33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90" s="2">
        <f>MONTH(sensor_data[[#This Row],[Timestamp]])</f>
        <v>10</v>
      </c>
      <c r="E3390" s="2">
        <f>DAY(sensor_data[[#This Row],[Timestamp]])</f>
        <v>21</v>
      </c>
      <c r="F3390" t="s">
        <v>657</v>
      </c>
      <c r="H3390">
        <v>69.400000000000006</v>
      </c>
      <c r="I3390">
        <v>54.2</v>
      </c>
      <c r="J3390" t="b">
        <v>0</v>
      </c>
      <c r="K3390">
        <v>3</v>
      </c>
      <c r="L3390" t="str">
        <f>IF(sensor_data[[#This Row],[HVAC Setting]]&lt;=2, "Low", IF(sensor_data[[#This Row],[HVAC Setting]]=3, "Normal", "High"))</f>
        <v>Normal</v>
      </c>
      <c r="M3390">
        <v>15</v>
      </c>
      <c r="N3390">
        <v>15</v>
      </c>
      <c r="O3390">
        <f>(sensor_data[[#This Row],[Energy Consumption]]-AVERAGE(sensor_data[Energy Consumption]))/_xlfn.STDEV.P(sensor_data[Energy Consumption])</f>
        <v>-7.4438225550843368E-2</v>
      </c>
      <c r="P3390" t="str">
        <f>IF(ABS(sensor_data[[#This Row],[z_zcore]])&gt;3, "Outlier", "Normal")</f>
        <v>Normal</v>
      </c>
      <c r="Q3390">
        <f>AVERAGEIF(sensor_data[Unit ID], sensor_data[[#This Row],[Unit ID]], sensor_data[EC])</f>
        <v>17.657222222222224</v>
      </c>
      <c r="R3390">
        <f>IF(ISBLANK(sensor_data[[#This Row],[EC]]), sensor_data[[#This Row],[average]], sensor_data[[#This Row],[EC]])</f>
        <v>15</v>
      </c>
      <c r="S3390" t="str">
        <f>IF(sensor_data[[#This Row],[Filled Energy Consumption]]&gt;AVERAGE(sensor_data[Filled Energy Consumption]), "High", "Low")</f>
        <v>Low</v>
      </c>
      <c r="T3390" t="s">
        <v>255</v>
      </c>
      <c r="U3390" t="b">
        <v>0</v>
      </c>
      <c r="V3390">
        <v>3</v>
      </c>
      <c r="W3390">
        <v>0</v>
      </c>
      <c r="X3390" t="s">
        <v>19</v>
      </c>
    </row>
    <row r="3391" spans="1:24" x14ac:dyDescent="0.3">
      <c r="A3391" s="1">
        <v>45377.34988425926</v>
      </c>
      <c r="B3391" s="1" t="str">
        <f>TEXT(sensor_data[[#This Row],[Timestamp]], "MMMM")</f>
        <v>March</v>
      </c>
      <c r="C33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91" s="2">
        <f>MONTH(sensor_data[[#This Row],[Timestamp]])</f>
        <v>3</v>
      </c>
      <c r="E3391" s="2">
        <f>DAY(sensor_data[[#This Row],[Timestamp]])</f>
        <v>26</v>
      </c>
      <c r="F3391" t="s">
        <v>657</v>
      </c>
      <c r="H3391">
        <v>62.2</v>
      </c>
      <c r="I3391">
        <v>42.7</v>
      </c>
      <c r="J3391" t="b">
        <v>0</v>
      </c>
      <c r="K3391">
        <v>2</v>
      </c>
      <c r="L3391" t="str">
        <f>IF(sensor_data[[#This Row],[HVAC Setting]]&lt;=2, "Low", IF(sensor_data[[#This Row],[HVAC Setting]]=3, "Normal", "High"))</f>
        <v>Low</v>
      </c>
      <c r="M3391">
        <v>10</v>
      </c>
      <c r="N3391">
        <v>10</v>
      </c>
      <c r="O3391">
        <f>(sensor_data[[#This Row],[Energy Consumption]]-AVERAGE(sensor_data[Energy Consumption]))/_xlfn.STDEV.P(sensor_data[Energy Consumption])</f>
        <v>-0.13257981561817916</v>
      </c>
      <c r="P3391" t="str">
        <f>IF(ABS(sensor_data[[#This Row],[z_zcore]])&gt;3, "Outlier", "Normal")</f>
        <v>Normal</v>
      </c>
      <c r="Q3391">
        <f>AVERAGEIF(sensor_data[Unit ID], sensor_data[[#This Row],[Unit ID]], sensor_data[EC])</f>
        <v>17.657222222222224</v>
      </c>
      <c r="R3391">
        <f>IF(ISBLANK(sensor_data[[#This Row],[EC]]), sensor_data[[#This Row],[average]], sensor_data[[#This Row],[EC]])</f>
        <v>10</v>
      </c>
      <c r="S3391" t="str">
        <f>IF(sensor_data[[#This Row],[Filled Energy Consumption]]&gt;AVERAGE(sensor_data[Filled Energy Consumption]), "High", "Low")</f>
        <v>Low</v>
      </c>
      <c r="T3391" t="s">
        <v>102</v>
      </c>
      <c r="U3391" t="b">
        <v>0</v>
      </c>
      <c r="V3391">
        <v>10</v>
      </c>
      <c r="W3391">
        <v>0</v>
      </c>
      <c r="X3391" t="s">
        <v>19</v>
      </c>
    </row>
    <row r="3392" spans="1:24" x14ac:dyDescent="0.3">
      <c r="A3392" s="1">
        <v>45444.246412037035</v>
      </c>
      <c r="B3392" s="1" t="str">
        <f>TEXT(sensor_data[[#This Row],[Timestamp]], "MMMM")</f>
        <v>June</v>
      </c>
      <c r="C33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92" s="2">
        <f>MONTH(sensor_data[[#This Row],[Timestamp]])</f>
        <v>6</v>
      </c>
      <c r="E3392" s="2">
        <f>DAY(sensor_data[[#This Row],[Timestamp]])</f>
        <v>1</v>
      </c>
      <c r="F3392" t="s">
        <v>657</v>
      </c>
      <c r="H3392">
        <v>100.9</v>
      </c>
      <c r="I3392">
        <v>51.8</v>
      </c>
      <c r="J3392" t="b">
        <v>1</v>
      </c>
      <c r="K3392">
        <v>4.5</v>
      </c>
      <c r="L3392" t="str">
        <f>IF(sensor_data[[#This Row],[HVAC Setting]]&lt;=2, "Low", IF(sensor_data[[#This Row],[HVAC Setting]]=3, "Normal", "High"))</f>
        <v>High</v>
      </c>
      <c r="M3392">
        <v>27.87</v>
      </c>
      <c r="N3392">
        <v>27.87</v>
      </c>
      <c r="O3392">
        <f>(sensor_data[[#This Row],[Energy Consumption]]-AVERAGE(sensor_data[Energy Consumption]))/_xlfn.STDEV.P(sensor_data[Energy Consumption])</f>
        <v>7.5218227282478997E-2</v>
      </c>
      <c r="P3392" t="str">
        <f>IF(ABS(sensor_data[[#This Row],[z_zcore]])&gt;3, "Outlier", "Normal")</f>
        <v>Normal</v>
      </c>
      <c r="Q3392">
        <f>AVERAGEIF(sensor_data[Unit ID], sensor_data[[#This Row],[Unit ID]], sensor_data[EC])</f>
        <v>17.657222222222224</v>
      </c>
      <c r="R3392">
        <f>IF(ISBLANK(sensor_data[[#This Row],[EC]]), sensor_data[[#This Row],[average]], sensor_data[[#This Row],[EC]])</f>
        <v>27.87</v>
      </c>
      <c r="S3392" t="str">
        <f>IF(sensor_data[[#This Row],[Filled Energy Consumption]]&gt;AVERAGE(sensor_data[Filled Energy Consumption]), "High", "Low")</f>
        <v>High</v>
      </c>
      <c r="T3392" t="s">
        <v>632</v>
      </c>
      <c r="U3392" t="b">
        <v>1</v>
      </c>
      <c r="V3392">
        <v>20</v>
      </c>
      <c r="W3392">
        <v>0</v>
      </c>
      <c r="X3392" t="s">
        <v>14</v>
      </c>
    </row>
    <row r="3393" spans="1:24" x14ac:dyDescent="0.3">
      <c r="A3393" s="1">
        <v>45578.549629629626</v>
      </c>
      <c r="B3393" s="1" t="str">
        <f>TEXT(sensor_data[[#This Row],[Timestamp]], "MMMM")</f>
        <v>October</v>
      </c>
      <c r="C33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93" s="2">
        <f>MONTH(sensor_data[[#This Row],[Timestamp]])</f>
        <v>10</v>
      </c>
      <c r="E3393" s="2">
        <f>DAY(sensor_data[[#This Row],[Timestamp]])</f>
        <v>13</v>
      </c>
      <c r="F3393" t="s">
        <v>657</v>
      </c>
      <c r="H3393">
        <v>65.8</v>
      </c>
      <c r="I3393">
        <v>30.7</v>
      </c>
      <c r="J3393" t="b">
        <v>1</v>
      </c>
      <c r="K3393">
        <v>3.5</v>
      </c>
      <c r="L3393" t="str">
        <f>IF(sensor_data[[#This Row],[HVAC Setting]]&lt;=2, "Low", IF(sensor_data[[#This Row],[HVAC Setting]]=3, "Normal", "High"))</f>
        <v>High</v>
      </c>
      <c r="M3393">
        <v>20.76</v>
      </c>
      <c r="N3393">
        <v>20.76</v>
      </c>
      <c r="O3393">
        <f>(sensor_data[[#This Row],[Energy Consumption]]-AVERAGE(sensor_data[Energy Consumption]))/_xlfn.STDEV.P(sensor_data[Energy Consumption])</f>
        <v>-7.4591137932725083E-3</v>
      </c>
      <c r="P3393" t="str">
        <f>IF(ABS(sensor_data[[#This Row],[z_zcore]])&gt;3, "Outlier", "Normal")</f>
        <v>Normal</v>
      </c>
      <c r="Q3393">
        <f>AVERAGEIF(sensor_data[Unit ID], sensor_data[[#This Row],[Unit ID]], sensor_data[EC])</f>
        <v>17.657222222222224</v>
      </c>
      <c r="R3393">
        <f>IF(ISBLANK(sensor_data[[#This Row],[EC]]), sensor_data[[#This Row],[average]], sensor_data[[#This Row],[EC]])</f>
        <v>20.76</v>
      </c>
      <c r="S3393" t="str">
        <f>IF(sensor_data[[#This Row],[Filled Energy Consumption]]&gt;AVERAGE(sensor_data[Filled Energy Consumption]), "High", "Low")</f>
        <v>High</v>
      </c>
      <c r="T3393" t="s">
        <v>41</v>
      </c>
      <c r="U3393" t="b">
        <v>1</v>
      </c>
      <c r="V3393">
        <v>12</v>
      </c>
      <c r="W3393">
        <v>1</v>
      </c>
      <c r="X3393" t="s">
        <v>19</v>
      </c>
    </row>
    <row r="3394" spans="1:24" x14ac:dyDescent="0.3">
      <c r="A3394" s="1">
        <v>45406.179108796299</v>
      </c>
      <c r="B3394" s="1" t="str">
        <f>TEXT(sensor_data[[#This Row],[Timestamp]], "MMMM")</f>
        <v>April</v>
      </c>
      <c r="C33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94" s="2">
        <f>MONTH(sensor_data[[#This Row],[Timestamp]])</f>
        <v>4</v>
      </c>
      <c r="E3394" s="2">
        <f>DAY(sensor_data[[#This Row],[Timestamp]])</f>
        <v>24</v>
      </c>
      <c r="F3394" t="s">
        <v>657</v>
      </c>
      <c r="H3394">
        <v>72.099999999999994</v>
      </c>
      <c r="I3394">
        <v>45.8</v>
      </c>
      <c r="J3394" t="b">
        <v>1</v>
      </c>
      <c r="K3394">
        <v>3</v>
      </c>
      <c r="L3394" t="str">
        <f>IF(sensor_data[[#This Row],[HVAC Setting]]&lt;=2, "Low", IF(sensor_data[[#This Row],[HVAC Setting]]=3, "Normal", "High"))</f>
        <v>Normal</v>
      </c>
      <c r="M3394">
        <v>18.75</v>
      </c>
      <c r="N3394">
        <v>18.75</v>
      </c>
      <c r="O3394">
        <f>(sensor_data[[#This Row],[Energy Consumption]]-AVERAGE(sensor_data[Energy Consumption]))/_xlfn.STDEV.P(sensor_data[Energy Consumption])</f>
        <v>-3.083203300034152E-2</v>
      </c>
      <c r="P3394" t="str">
        <f>IF(ABS(sensor_data[[#This Row],[z_zcore]])&gt;3, "Outlier", "Normal")</f>
        <v>Normal</v>
      </c>
      <c r="Q3394">
        <f>AVERAGEIF(sensor_data[Unit ID], sensor_data[[#This Row],[Unit ID]], sensor_data[EC])</f>
        <v>17.657222222222224</v>
      </c>
      <c r="R3394">
        <f>IF(ISBLANK(sensor_data[[#This Row],[EC]]), sensor_data[[#This Row],[average]], sensor_data[[#This Row],[EC]])</f>
        <v>18.75</v>
      </c>
      <c r="S3394" t="str">
        <f>IF(sensor_data[[#This Row],[Filled Energy Consumption]]&gt;AVERAGE(sensor_data[Filled Energy Consumption]), "High", "Low")</f>
        <v>High</v>
      </c>
      <c r="T3394" t="s">
        <v>233</v>
      </c>
      <c r="U3394" t="b">
        <v>1</v>
      </c>
      <c r="V3394">
        <v>14</v>
      </c>
      <c r="W3394">
        <v>1</v>
      </c>
      <c r="X3394" t="s">
        <v>14</v>
      </c>
    </row>
    <row r="3395" spans="1:24" x14ac:dyDescent="0.3">
      <c r="A3395" s="1">
        <v>45615.256793981483</v>
      </c>
      <c r="B3395" s="1" t="str">
        <f>TEXT(sensor_data[[#This Row],[Timestamp]], "MMMM")</f>
        <v>November</v>
      </c>
      <c r="C33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95" s="2">
        <f>MONTH(sensor_data[[#This Row],[Timestamp]])</f>
        <v>11</v>
      </c>
      <c r="E3395" s="2">
        <f>DAY(sensor_data[[#This Row],[Timestamp]])</f>
        <v>19</v>
      </c>
      <c r="F3395" t="s">
        <v>657</v>
      </c>
      <c r="H3395">
        <v>59.4</v>
      </c>
      <c r="I3395">
        <v>59.3</v>
      </c>
      <c r="J3395" t="b">
        <v>1</v>
      </c>
      <c r="K3395">
        <v>2</v>
      </c>
      <c r="L3395" t="str">
        <f>IF(sensor_data[[#This Row],[HVAC Setting]]&lt;=2, "Low", IF(sensor_data[[#This Row],[HVAC Setting]]=3, "Normal", "High"))</f>
        <v>Low</v>
      </c>
      <c r="M3395">
        <v>13.36</v>
      </c>
      <c r="N3395">
        <v>13.36</v>
      </c>
      <c r="O3395">
        <f>(sensor_data[[#This Row],[Energy Consumption]]-AVERAGE(sensor_data[Energy Consumption]))/_xlfn.STDEV.P(sensor_data[Energy Consumption])</f>
        <v>-9.3508667092929529E-2</v>
      </c>
      <c r="P3395" t="str">
        <f>IF(ABS(sensor_data[[#This Row],[z_zcore]])&gt;3, "Outlier", "Normal")</f>
        <v>Normal</v>
      </c>
      <c r="Q3395">
        <f>AVERAGEIF(sensor_data[Unit ID], sensor_data[[#This Row],[Unit ID]], sensor_data[EC])</f>
        <v>17.657222222222224</v>
      </c>
      <c r="R3395">
        <f>IF(ISBLANK(sensor_data[[#This Row],[EC]]), sensor_data[[#This Row],[average]], sensor_data[[#This Row],[EC]])</f>
        <v>13.36</v>
      </c>
      <c r="S3395" t="str">
        <f>IF(sensor_data[[#This Row],[Filled Energy Consumption]]&gt;AVERAGE(sensor_data[Filled Energy Consumption]), "High", "Low")</f>
        <v>Low</v>
      </c>
      <c r="T3395" t="s">
        <v>96</v>
      </c>
      <c r="U3395" t="b">
        <v>1</v>
      </c>
      <c r="V3395">
        <v>21</v>
      </c>
      <c r="W3395">
        <v>1</v>
      </c>
      <c r="X3395" t="s">
        <v>14</v>
      </c>
    </row>
    <row r="3396" spans="1:24" x14ac:dyDescent="0.3">
      <c r="A3396" s="1">
        <v>45441.124305555553</v>
      </c>
      <c r="B3396" s="1" t="str">
        <f>TEXT(sensor_data[[#This Row],[Timestamp]], "MMMM")</f>
        <v>May</v>
      </c>
      <c r="C33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96" s="2">
        <f>MONTH(sensor_data[[#This Row],[Timestamp]])</f>
        <v>5</v>
      </c>
      <c r="E3396" s="2">
        <f>DAY(sensor_data[[#This Row],[Timestamp]])</f>
        <v>29</v>
      </c>
      <c r="F3396" t="s">
        <v>657</v>
      </c>
      <c r="H3396">
        <v>59.2</v>
      </c>
      <c r="I3396">
        <v>31.9</v>
      </c>
      <c r="J3396" t="b">
        <v>1</v>
      </c>
      <c r="K3396">
        <v>1</v>
      </c>
      <c r="L3396" t="str">
        <f>IF(sensor_data[[#This Row],[HVAC Setting]]&lt;=2, "Low", IF(sensor_data[[#This Row],[HVAC Setting]]=3, "Normal", "High"))</f>
        <v>Low</v>
      </c>
      <c r="O3396">
        <f>(sensor_data[[#This Row],[Energy Consumption]]-AVERAGE(sensor_data[Energy Consumption]))/_xlfn.STDEV.P(sensor_data[Energy Consumption])</f>
        <v>-0.24886299575285079</v>
      </c>
      <c r="P3396" t="str">
        <f>IF(ABS(sensor_data[[#This Row],[z_zcore]])&gt;3, "Outlier", "Normal")</f>
        <v>Normal</v>
      </c>
      <c r="Q3396">
        <f>AVERAGEIF(sensor_data[Unit ID], sensor_data[[#This Row],[Unit ID]], sensor_data[EC])</f>
        <v>17.657222222222224</v>
      </c>
      <c r="R3396">
        <f>IF(ISBLANK(sensor_data[[#This Row],[EC]]), sensor_data[[#This Row],[average]], sensor_data[[#This Row],[EC]])</f>
        <v>17.657222222222224</v>
      </c>
      <c r="S3396" t="str">
        <f>IF(sensor_data[[#This Row],[Filled Energy Consumption]]&gt;AVERAGE(sensor_data[Filled Energy Consumption]), "High", "Low")</f>
        <v>Low</v>
      </c>
      <c r="T3396" t="s">
        <v>324</v>
      </c>
      <c r="U3396" t="b">
        <v>1</v>
      </c>
      <c r="V3396">
        <v>7</v>
      </c>
      <c r="W3396">
        <v>0</v>
      </c>
      <c r="X3396" t="s">
        <v>17</v>
      </c>
    </row>
    <row r="3397" spans="1:24" x14ac:dyDescent="0.3">
      <c r="A3397" s="1">
        <v>45339.125914351855</v>
      </c>
      <c r="B3397" s="1" t="str">
        <f>TEXT(sensor_data[[#This Row],[Timestamp]], "MMMM")</f>
        <v>February</v>
      </c>
      <c r="C33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397" s="2">
        <f>MONTH(sensor_data[[#This Row],[Timestamp]])</f>
        <v>2</v>
      </c>
      <c r="E3397" s="2">
        <f>DAY(sensor_data[[#This Row],[Timestamp]])</f>
        <v>17</v>
      </c>
      <c r="F3397" t="s">
        <v>657</v>
      </c>
      <c r="H3397">
        <v>56.8</v>
      </c>
      <c r="I3397">
        <v>39</v>
      </c>
      <c r="J3397" t="b">
        <v>0</v>
      </c>
      <c r="K3397">
        <v>3.5</v>
      </c>
      <c r="L3397" t="str">
        <f>IF(sensor_data[[#This Row],[HVAC Setting]]&lt;=2, "Low", IF(sensor_data[[#This Row],[HVAC Setting]]=3, "Normal", "High"))</f>
        <v>High</v>
      </c>
      <c r="M3397">
        <v>18.38</v>
      </c>
      <c r="N3397">
        <v>18.38</v>
      </c>
      <c r="O3397">
        <f>(sensor_data[[#This Row],[Energy Consumption]]-AVERAGE(sensor_data[Energy Consumption]))/_xlfn.STDEV.P(sensor_data[Energy Consumption])</f>
        <v>-3.513451066532438E-2</v>
      </c>
      <c r="P3397" t="str">
        <f>IF(ABS(sensor_data[[#This Row],[z_zcore]])&gt;3, "Outlier", "Normal")</f>
        <v>Normal</v>
      </c>
      <c r="Q3397">
        <f>AVERAGEIF(sensor_data[Unit ID], sensor_data[[#This Row],[Unit ID]], sensor_data[EC])</f>
        <v>17.657222222222224</v>
      </c>
      <c r="R3397">
        <f>IF(ISBLANK(sensor_data[[#This Row],[EC]]), sensor_data[[#This Row],[average]], sensor_data[[#This Row],[EC]])</f>
        <v>18.38</v>
      </c>
      <c r="S3397" t="str">
        <f>IF(sensor_data[[#This Row],[Filled Energy Consumption]]&gt;AVERAGE(sensor_data[Filled Energy Consumption]), "High", "Low")</f>
        <v>High</v>
      </c>
      <c r="T3397" t="s">
        <v>296</v>
      </c>
      <c r="U3397" t="b">
        <v>0</v>
      </c>
      <c r="V3397">
        <v>1</v>
      </c>
      <c r="W3397">
        <v>0</v>
      </c>
      <c r="X3397" t="s">
        <v>14</v>
      </c>
    </row>
    <row r="3398" spans="1:24" x14ac:dyDescent="0.3">
      <c r="A3398" s="1">
        <v>45571.335833333331</v>
      </c>
      <c r="B3398" s="1" t="str">
        <f>TEXT(sensor_data[[#This Row],[Timestamp]], "MMMM")</f>
        <v>October</v>
      </c>
      <c r="C33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398" s="2">
        <f>MONTH(sensor_data[[#This Row],[Timestamp]])</f>
        <v>10</v>
      </c>
      <c r="E3398" s="2">
        <f>DAY(sensor_data[[#This Row],[Timestamp]])</f>
        <v>6</v>
      </c>
      <c r="F3398" t="s">
        <v>657</v>
      </c>
      <c r="H3398">
        <v>77.2</v>
      </c>
      <c r="I3398">
        <v>43.2</v>
      </c>
      <c r="J3398" t="b">
        <v>1</v>
      </c>
      <c r="K3398">
        <v>3.5</v>
      </c>
      <c r="L3398" t="str">
        <f>IF(sensor_data[[#This Row],[HVAC Setting]]&lt;=2, "Low", IF(sensor_data[[#This Row],[HVAC Setting]]=3, "Normal", "High"))</f>
        <v>High</v>
      </c>
      <c r="M3398">
        <v>19.73</v>
      </c>
      <c r="N3398">
        <v>19.73</v>
      </c>
      <c r="O3398">
        <f>(sensor_data[[#This Row],[Energy Consumption]]-AVERAGE(sensor_data[Energy Consumption]))/_xlfn.STDEV.P(sensor_data[Energy Consumption])</f>
        <v>-1.9436281347143699E-2</v>
      </c>
      <c r="P3398" t="str">
        <f>IF(ABS(sensor_data[[#This Row],[z_zcore]])&gt;3, "Outlier", "Normal")</f>
        <v>Normal</v>
      </c>
      <c r="Q3398">
        <f>AVERAGEIF(sensor_data[Unit ID], sensor_data[[#This Row],[Unit ID]], sensor_data[EC])</f>
        <v>17.657222222222224</v>
      </c>
      <c r="R3398">
        <f>IF(ISBLANK(sensor_data[[#This Row],[EC]]), sensor_data[[#This Row],[average]], sensor_data[[#This Row],[EC]])</f>
        <v>19.73</v>
      </c>
      <c r="S3398" t="str">
        <f>IF(sensor_data[[#This Row],[Filled Energy Consumption]]&gt;AVERAGE(sensor_data[Filled Energy Consumption]), "High", "Low")</f>
        <v>High</v>
      </c>
      <c r="T3398" t="s">
        <v>252</v>
      </c>
      <c r="U3398" t="b">
        <v>1</v>
      </c>
      <c r="V3398">
        <v>16</v>
      </c>
      <c r="W3398">
        <v>1</v>
      </c>
      <c r="X3398" t="s">
        <v>19</v>
      </c>
    </row>
    <row r="3399" spans="1:24" x14ac:dyDescent="0.3">
      <c r="A3399" s="1">
        <v>45297.667997685188</v>
      </c>
      <c r="B3399" s="1" t="str">
        <f>TEXT(sensor_data[[#This Row],[Timestamp]], "MMMM")</f>
        <v>January</v>
      </c>
      <c r="C33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399" s="2">
        <f>MONTH(sensor_data[[#This Row],[Timestamp]])</f>
        <v>1</v>
      </c>
      <c r="E3399" s="2">
        <f>DAY(sensor_data[[#This Row],[Timestamp]])</f>
        <v>6</v>
      </c>
      <c r="F3399" t="s">
        <v>657</v>
      </c>
      <c r="H3399">
        <v>46.8</v>
      </c>
      <c r="I3399">
        <v>26.1</v>
      </c>
      <c r="J3399" t="b">
        <v>1</v>
      </c>
      <c r="K3399">
        <v>5</v>
      </c>
      <c r="L3399" t="str">
        <f>IF(sensor_data[[#This Row],[HVAC Setting]]&lt;=2, "Low", IF(sensor_data[[#This Row],[HVAC Setting]]=3, "Normal", "High"))</f>
        <v>High</v>
      </c>
      <c r="M3399">
        <v>29.53</v>
      </c>
      <c r="N3399">
        <v>29.53</v>
      </c>
      <c r="O3399">
        <f>(sensor_data[[#This Row],[Energy Consumption]]-AVERAGE(sensor_data[Energy Consumption]))/_xlfn.STDEV.P(sensor_data[Energy Consumption])</f>
        <v>9.452123518483449E-2</v>
      </c>
      <c r="P3399" t="str">
        <f>IF(ABS(sensor_data[[#This Row],[z_zcore]])&gt;3, "Outlier", "Normal")</f>
        <v>Normal</v>
      </c>
      <c r="Q3399">
        <f>AVERAGEIF(sensor_data[Unit ID], sensor_data[[#This Row],[Unit ID]], sensor_data[EC])</f>
        <v>17.657222222222224</v>
      </c>
      <c r="R3399">
        <f>IF(ISBLANK(sensor_data[[#This Row],[EC]]), sensor_data[[#This Row],[average]], sensor_data[[#This Row],[EC]])</f>
        <v>29.53</v>
      </c>
      <c r="S3399" t="str">
        <f>IF(sensor_data[[#This Row],[Filled Energy Consumption]]&gt;AVERAGE(sensor_data[Filled Energy Consumption]), "High", "Low")</f>
        <v>High</v>
      </c>
      <c r="T3399" t="s">
        <v>387</v>
      </c>
      <c r="U3399" t="b">
        <v>1</v>
      </c>
      <c r="V3399">
        <v>5</v>
      </c>
      <c r="W3399">
        <v>1</v>
      </c>
      <c r="X3399" t="s">
        <v>14</v>
      </c>
    </row>
    <row r="3400" spans="1:24" x14ac:dyDescent="0.3">
      <c r="A3400" s="1">
        <v>45654.181331018517</v>
      </c>
      <c r="B3400" s="1" t="str">
        <f>TEXT(sensor_data[[#This Row],[Timestamp]], "MMMM")</f>
        <v>December</v>
      </c>
      <c r="C34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00" s="2">
        <f>MONTH(sensor_data[[#This Row],[Timestamp]])</f>
        <v>12</v>
      </c>
      <c r="E3400" s="2">
        <f>DAY(sensor_data[[#This Row],[Timestamp]])</f>
        <v>28</v>
      </c>
      <c r="F3400" t="s">
        <v>657</v>
      </c>
      <c r="H3400">
        <v>51.6</v>
      </c>
      <c r="I3400">
        <v>36.1</v>
      </c>
      <c r="J3400" t="b">
        <v>0</v>
      </c>
      <c r="K3400">
        <v>1.5</v>
      </c>
      <c r="L3400" t="str">
        <f>IF(sensor_data[[#This Row],[HVAC Setting]]&lt;=2, "Low", IF(sensor_data[[#This Row],[HVAC Setting]]=3, "Normal", "High"))</f>
        <v>Low</v>
      </c>
      <c r="M3400">
        <v>8.93</v>
      </c>
      <c r="N3400">
        <v>8.93</v>
      </c>
      <c r="O3400">
        <f>(sensor_data[[#This Row],[Energy Consumption]]-AVERAGE(sensor_data[Energy Consumption]))/_xlfn.STDEV.P(sensor_data[Energy Consumption])</f>
        <v>-0.14502211589258904</v>
      </c>
      <c r="P3400" t="str">
        <f>IF(ABS(sensor_data[[#This Row],[z_zcore]])&gt;3, "Outlier", "Normal")</f>
        <v>Normal</v>
      </c>
      <c r="Q3400">
        <f>AVERAGEIF(sensor_data[Unit ID], sensor_data[[#This Row],[Unit ID]], sensor_data[EC])</f>
        <v>17.657222222222224</v>
      </c>
      <c r="R3400">
        <f>IF(ISBLANK(sensor_data[[#This Row],[EC]]), sensor_data[[#This Row],[average]], sensor_data[[#This Row],[EC]])</f>
        <v>8.93</v>
      </c>
      <c r="S3400" t="str">
        <f>IF(sensor_data[[#This Row],[Filled Energy Consumption]]&gt;AVERAGE(sensor_data[Filled Energy Consumption]), "High", "Low")</f>
        <v>Low</v>
      </c>
      <c r="T3400" t="s">
        <v>213</v>
      </c>
      <c r="U3400" t="b">
        <v>0</v>
      </c>
      <c r="V3400">
        <v>3</v>
      </c>
      <c r="W3400">
        <v>1</v>
      </c>
      <c r="X3400" t="s">
        <v>17</v>
      </c>
    </row>
    <row r="3401" spans="1:24" x14ac:dyDescent="0.3">
      <c r="A3401" s="1">
        <v>45319.139791666668</v>
      </c>
      <c r="B3401" s="1" t="str">
        <f>TEXT(sensor_data[[#This Row],[Timestamp]], "MMMM")</f>
        <v>January</v>
      </c>
      <c r="C34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01" s="2">
        <f>MONTH(sensor_data[[#This Row],[Timestamp]])</f>
        <v>1</v>
      </c>
      <c r="E3401" s="2">
        <f>DAY(sensor_data[[#This Row],[Timestamp]])</f>
        <v>28</v>
      </c>
      <c r="F3401" t="s">
        <v>657</v>
      </c>
      <c r="H3401">
        <v>41.7</v>
      </c>
      <c r="I3401">
        <v>39.5</v>
      </c>
      <c r="J3401" t="b">
        <v>1</v>
      </c>
      <c r="K3401">
        <v>2.5</v>
      </c>
      <c r="L3401" t="str">
        <f>IF(sensor_data[[#This Row],[HVAC Setting]]&lt;=2, "Low", IF(sensor_data[[#This Row],[HVAC Setting]]=3, "Normal", "High"))</f>
        <v>High</v>
      </c>
      <c r="M3401">
        <v>18.04</v>
      </c>
      <c r="N3401">
        <v>18.04</v>
      </c>
      <c r="O3401">
        <f>(sensor_data[[#This Row],[Energy Consumption]]-AVERAGE(sensor_data[Energy Consumption]))/_xlfn.STDEV.P(sensor_data[Energy Consumption])</f>
        <v>-3.9088138789903214E-2</v>
      </c>
      <c r="P3401" t="str">
        <f>IF(ABS(sensor_data[[#This Row],[z_zcore]])&gt;3, "Outlier", "Normal")</f>
        <v>Normal</v>
      </c>
      <c r="Q3401">
        <f>AVERAGEIF(sensor_data[Unit ID], sensor_data[[#This Row],[Unit ID]], sensor_data[EC])</f>
        <v>17.657222222222224</v>
      </c>
      <c r="R3401">
        <f>IF(ISBLANK(sensor_data[[#This Row],[EC]]), sensor_data[[#This Row],[average]], sensor_data[[#This Row],[EC]])</f>
        <v>18.04</v>
      </c>
      <c r="S3401" t="str">
        <f>IF(sensor_data[[#This Row],[Filled Energy Consumption]]&gt;AVERAGE(sensor_data[Filled Energy Consumption]), "High", "Low")</f>
        <v>High</v>
      </c>
      <c r="T3401" t="s">
        <v>66</v>
      </c>
      <c r="U3401" t="b">
        <v>1</v>
      </c>
      <c r="V3401">
        <v>10</v>
      </c>
      <c r="W3401">
        <v>1</v>
      </c>
      <c r="X3401" t="s">
        <v>19</v>
      </c>
    </row>
    <row r="3402" spans="1:24" x14ac:dyDescent="0.3">
      <c r="A3402" s="1">
        <v>45293.247939814813</v>
      </c>
      <c r="B3402" s="1" t="str">
        <f>TEXT(sensor_data[[#This Row],[Timestamp]], "MMMM")</f>
        <v>January</v>
      </c>
      <c r="C34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02" s="2">
        <f>MONTH(sensor_data[[#This Row],[Timestamp]])</f>
        <v>1</v>
      </c>
      <c r="E3402" s="2">
        <f>DAY(sensor_data[[#This Row],[Timestamp]])</f>
        <v>2</v>
      </c>
      <c r="F3402" t="s">
        <v>659</v>
      </c>
      <c r="H3402">
        <v>47.9</v>
      </c>
      <c r="I3402">
        <v>38.1</v>
      </c>
      <c r="J3402" t="b">
        <v>0</v>
      </c>
      <c r="K3402">
        <v>3</v>
      </c>
      <c r="L3402" t="str">
        <f>IF(sensor_data[[#This Row],[HVAC Setting]]&lt;=2, "Low", IF(sensor_data[[#This Row],[HVAC Setting]]=3, "Normal", "High"))</f>
        <v>Normal</v>
      </c>
      <c r="M3402">
        <v>17</v>
      </c>
      <c r="N3402">
        <v>17</v>
      </c>
      <c r="O3402">
        <f>(sensor_data[[#This Row],[Energy Consumption]]-AVERAGE(sensor_data[Energy Consumption]))/_xlfn.STDEV.P(sensor_data[Energy Consumption])</f>
        <v>-5.1181589523909048E-2</v>
      </c>
      <c r="P3402" t="str">
        <f>IF(ABS(sensor_data[[#This Row],[z_zcore]])&gt;3, "Outlier", "Normal")</f>
        <v>Normal</v>
      </c>
      <c r="Q3402">
        <f>AVERAGEIF(sensor_data[Unit ID], sensor_data[[#This Row],[Unit ID]], sensor_data[EC])</f>
        <v>20.87631578947369</v>
      </c>
      <c r="R3402">
        <f>IF(ISBLANK(sensor_data[[#This Row],[EC]]), sensor_data[[#This Row],[average]], sensor_data[[#This Row],[EC]])</f>
        <v>17</v>
      </c>
      <c r="S3402" t="str">
        <f>IF(sensor_data[[#This Row],[Filled Energy Consumption]]&gt;AVERAGE(sensor_data[Filled Energy Consumption]), "High", "Low")</f>
        <v>Low</v>
      </c>
      <c r="T3402" t="s">
        <v>300</v>
      </c>
      <c r="U3402" t="b">
        <v>0</v>
      </c>
      <c r="V3402">
        <v>22</v>
      </c>
      <c r="W3402">
        <v>0</v>
      </c>
      <c r="X3402" t="s">
        <v>14</v>
      </c>
    </row>
    <row r="3403" spans="1:24" x14ac:dyDescent="0.3">
      <c r="A3403" s="1">
        <v>45600.716840277775</v>
      </c>
      <c r="B3403" s="1" t="str">
        <f>TEXT(sensor_data[[#This Row],[Timestamp]], "MMMM")</f>
        <v>November</v>
      </c>
      <c r="C34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03" s="2">
        <f>MONTH(sensor_data[[#This Row],[Timestamp]])</f>
        <v>11</v>
      </c>
      <c r="E3403" s="2">
        <f>DAY(sensor_data[[#This Row],[Timestamp]])</f>
        <v>4</v>
      </c>
      <c r="F3403" t="s">
        <v>659</v>
      </c>
      <c r="H3403">
        <v>73.7</v>
      </c>
      <c r="I3403">
        <v>41.9</v>
      </c>
      <c r="J3403" t="b">
        <v>1</v>
      </c>
      <c r="K3403">
        <v>5</v>
      </c>
      <c r="L3403" t="str">
        <f>IF(sensor_data[[#This Row],[HVAC Setting]]&lt;=2, "Low", IF(sensor_data[[#This Row],[HVAC Setting]]=3, "Normal", "High"))</f>
        <v>High</v>
      </c>
      <c r="M3403">
        <v>30.3</v>
      </c>
      <c r="N3403">
        <v>30.3</v>
      </c>
      <c r="O3403">
        <f>(sensor_data[[#This Row],[Energy Consumption]]-AVERAGE(sensor_data[Energy Consumption]))/_xlfn.STDEV.P(sensor_data[Energy Consumption])</f>
        <v>0.10347504005520419</v>
      </c>
      <c r="P3403" t="str">
        <f>IF(ABS(sensor_data[[#This Row],[z_zcore]])&gt;3, "Outlier", "Normal")</f>
        <v>Normal</v>
      </c>
      <c r="Q3403">
        <f>AVERAGEIF(sensor_data[Unit ID], sensor_data[[#This Row],[Unit ID]], sensor_data[EC])</f>
        <v>20.87631578947369</v>
      </c>
      <c r="R3403">
        <f>IF(ISBLANK(sensor_data[[#This Row],[EC]]), sensor_data[[#This Row],[average]], sensor_data[[#This Row],[EC]])</f>
        <v>30.3</v>
      </c>
      <c r="S3403" t="str">
        <f>IF(sensor_data[[#This Row],[Filled Energy Consumption]]&gt;AVERAGE(sensor_data[Filled Energy Consumption]), "High", "Low")</f>
        <v>High</v>
      </c>
      <c r="T3403" t="s">
        <v>537</v>
      </c>
      <c r="U3403" t="b">
        <v>1</v>
      </c>
      <c r="V3403">
        <v>12</v>
      </c>
      <c r="W3403">
        <v>1</v>
      </c>
      <c r="X3403" t="s">
        <v>14</v>
      </c>
    </row>
    <row r="3404" spans="1:24" x14ac:dyDescent="0.3">
      <c r="A3404" s="1">
        <v>45570.303819444445</v>
      </c>
      <c r="B3404" s="1" t="str">
        <f>TEXT(sensor_data[[#This Row],[Timestamp]], "MMMM")</f>
        <v>October</v>
      </c>
      <c r="C34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04" s="2">
        <f>MONTH(sensor_data[[#This Row],[Timestamp]])</f>
        <v>10</v>
      </c>
      <c r="E3404" s="2">
        <f>DAY(sensor_data[[#This Row],[Timestamp]])</f>
        <v>5</v>
      </c>
      <c r="F3404" t="s">
        <v>659</v>
      </c>
      <c r="H3404">
        <v>71.7</v>
      </c>
      <c r="I3404">
        <v>50.8</v>
      </c>
      <c r="J3404" t="b">
        <v>1</v>
      </c>
      <c r="K3404">
        <v>3.5</v>
      </c>
      <c r="L3404" t="str">
        <f>IF(sensor_data[[#This Row],[HVAC Setting]]&lt;=2, "Low", IF(sensor_data[[#This Row],[HVAC Setting]]=3, "Normal", "High"))</f>
        <v>High</v>
      </c>
      <c r="M3404">
        <v>21.16</v>
      </c>
      <c r="N3404">
        <v>21.16</v>
      </c>
      <c r="O3404">
        <f>(sensor_data[[#This Row],[Energy Consumption]]-AVERAGE(sensor_data[Energy Consumption]))/_xlfn.STDEV.P(sensor_data[Energy Consumption])</f>
        <v>-2.8077865878856608E-3</v>
      </c>
      <c r="P3404" t="str">
        <f>IF(ABS(sensor_data[[#This Row],[z_zcore]])&gt;3, "Outlier", "Normal")</f>
        <v>Normal</v>
      </c>
      <c r="Q3404">
        <f>AVERAGEIF(sensor_data[Unit ID], sensor_data[[#This Row],[Unit ID]], sensor_data[EC])</f>
        <v>20.87631578947369</v>
      </c>
      <c r="R3404">
        <f>IF(ISBLANK(sensor_data[[#This Row],[EC]]), sensor_data[[#This Row],[average]], sensor_data[[#This Row],[EC]])</f>
        <v>21.16</v>
      </c>
      <c r="S3404" t="str">
        <f>IF(sensor_data[[#This Row],[Filled Energy Consumption]]&gt;AVERAGE(sensor_data[Filled Energy Consumption]), "High", "Low")</f>
        <v>High</v>
      </c>
      <c r="T3404" t="s">
        <v>176</v>
      </c>
      <c r="U3404" t="b">
        <v>1</v>
      </c>
      <c r="V3404">
        <v>7</v>
      </c>
      <c r="W3404">
        <v>1</v>
      </c>
      <c r="X3404" t="s">
        <v>19</v>
      </c>
    </row>
    <row r="3405" spans="1:24" x14ac:dyDescent="0.3">
      <c r="A3405" s="1">
        <v>45624.184756944444</v>
      </c>
      <c r="B3405" s="1" t="str">
        <f>TEXT(sensor_data[[#This Row],[Timestamp]], "MMMM")</f>
        <v>November</v>
      </c>
      <c r="C34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05" s="2">
        <f>MONTH(sensor_data[[#This Row],[Timestamp]])</f>
        <v>11</v>
      </c>
      <c r="E3405" s="2">
        <f>DAY(sensor_data[[#This Row],[Timestamp]])</f>
        <v>28</v>
      </c>
      <c r="F3405" t="s">
        <v>659</v>
      </c>
      <c r="H3405">
        <v>62.8</v>
      </c>
      <c r="I3405">
        <v>38.799999999999997</v>
      </c>
      <c r="J3405" t="b">
        <v>0</v>
      </c>
      <c r="K3405">
        <v>2.5</v>
      </c>
      <c r="L3405" t="str">
        <f>IF(sensor_data[[#This Row],[HVAC Setting]]&lt;=2, "Low", IF(sensor_data[[#This Row],[HVAC Setting]]=3, "Normal", "High"))</f>
        <v>High</v>
      </c>
      <c r="M3405">
        <v>13.12</v>
      </c>
      <c r="N3405">
        <v>13.12</v>
      </c>
      <c r="O3405">
        <f>(sensor_data[[#This Row],[Energy Consumption]]-AVERAGE(sensor_data[Energy Consumption]))/_xlfn.STDEV.P(sensor_data[Energy Consumption])</f>
        <v>-9.6299463416161649E-2</v>
      </c>
      <c r="P3405" t="str">
        <f>IF(ABS(sensor_data[[#This Row],[z_zcore]])&gt;3, "Outlier", "Normal")</f>
        <v>Normal</v>
      </c>
      <c r="Q3405">
        <f>AVERAGEIF(sensor_data[Unit ID], sensor_data[[#This Row],[Unit ID]], sensor_data[EC])</f>
        <v>20.87631578947369</v>
      </c>
      <c r="R3405">
        <f>IF(ISBLANK(sensor_data[[#This Row],[EC]]), sensor_data[[#This Row],[average]], sensor_data[[#This Row],[EC]])</f>
        <v>13.12</v>
      </c>
      <c r="S3405" t="str">
        <f>IF(sensor_data[[#This Row],[Filled Energy Consumption]]&gt;AVERAGE(sensor_data[Filled Energy Consumption]), "High", "Low")</f>
        <v>Low</v>
      </c>
      <c r="T3405" t="s">
        <v>216</v>
      </c>
      <c r="U3405" t="b">
        <v>0</v>
      </c>
      <c r="V3405">
        <v>4</v>
      </c>
      <c r="W3405">
        <v>0</v>
      </c>
      <c r="X3405" t="s">
        <v>19</v>
      </c>
    </row>
    <row r="3406" spans="1:24" x14ac:dyDescent="0.3">
      <c r="A3406" s="1">
        <v>45646.674733796295</v>
      </c>
      <c r="B3406" s="1" t="str">
        <f>TEXT(sensor_data[[#This Row],[Timestamp]], "MMMM")</f>
        <v>December</v>
      </c>
      <c r="C34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06" s="2">
        <f>MONTH(sensor_data[[#This Row],[Timestamp]])</f>
        <v>12</v>
      </c>
      <c r="E3406" s="2">
        <f>DAY(sensor_data[[#This Row],[Timestamp]])</f>
        <v>20</v>
      </c>
      <c r="F3406" t="s">
        <v>659</v>
      </c>
      <c r="H3406">
        <v>53</v>
      </c>
      <c r="I3406">
        <v>38.200000000000003</v>
      </c>
      <c r="J3406" t="b">
        <v>1</v>
      </c>
      <c r="K3406">
        <v>3</v>
      </c>
      <c r="L3406" t="str">
        <f>IF(sensor_data[[#This Row],[HVAC Setting]]&lt;=2, "Low", IF(sensor_data[[#This Row],[HVAC Setting]]=3, "Normal", "High"))</f>
        <v>Normal</v>
      </c>
      <c r="M3406">
        <v>17.510000000000002</v>
      </c>
      <c r="N3406">
        <v>17.510000000000002</v>
      </c>
      <c r="O3406">
        <f>(sensor_data[[#This Row],[Energy Consumption]]-AVERAGE(sensor_data[Energy Consumption]))/_xlfn.STDEV.P(sensor_data[Energy Consumption])</f>
        <v>-4.5251147337040783E-2</v>
      </c>
      <c r="P3406" t="str">
        <f>IF(ABS(sensor_data[[#This Row],[z_zcore]])&gt;3, "Outlier", "Normal")</f>
        <v>Normal</v>
      </c>
      <c r="Q3406">
        <f>AVERAGEIF(sensor_data[Unit ID], sensor_data[[#This Row],[Unit ID]], sensor_data[EC])</f>
        <v>20.87631578947369</v>
      </c>
      <c r="R3406">
        <f>IF(ISBLANK(sensor_data[[#This Row],[EC]]), sensor_data[[#This Row],[average]], sensor_data[[#This Row],[EC]])</f>
        <v>17.510000000000002</v>
      </c>
      <c r="S3406" t="str">
        <f>IF(sensor_data[[#This Row],[Filled Energy Consumption]]&gt;AVERAGE(sensor_data[Filled Energy Consumption]), "High", "Low")</f>
        <v>Low</v>
      </c>
      <c r="T3406" t="s">
        <v>47</v>
      </c>
      <c r="U3406" t="b">
        <v>1</v>
      </c>
      <c r="V3406">
        <v>11</v>
      </c>
      <c r="W3406">
        <v>1</v>
      </c>
      <c r="X3406" t="s">
        <v>19</v>
      </c>
    </row>
    <row r="3407" spans="1:24" x14ac:dyDescent="0.3">
      <c r="A3407" s="1">
        <v>45326.926030092596</v>
      </c>
      <c r="B3407" s="1" t="str">
        <f>TEXT(sensor_data[[#This Row],[Timestamp]], "MMMM")</f>
        <v>February</v>
      </c>
      <c r="C34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07" s="2">
        <f>MONTH(sensor_data[[#This Row],[Timestamp]])</f>
        <v>2</v>
      </c>
      <c r="E3407" s="2">
        <f>DAY(sensor_data[[#This Row],[Timestamp]])</f>
        <v>4</v>
      </c>
      <c r="F3407" t="s">
        <v>659</v>
      </c>
      <c r="H3407">
        <v>41.6</v>
      </c>
      <c r="I3407">
        <v>34</v>
      </c>
      <c r="J3407" t="b">
        <v>1</v>
      </c>
      <c r="K3407">
        <v>4.5</v>
      </c>
      <c r="L3407" t="str">
        <f>IF(sensor_data[[#This Row],[HVAC Setting]]&lt;=2, "Low", IF(sensor_data[[#This Row],[HVAC Setting]]=3, "Normal", "High"))</f>
        <v>High</v>
      </c>
      <c r="M3407">
        <v>28.49</v>
      </c>
      <c r="N3407">
        <v>28.49</v>
      </c>
      <c r="O3407">
        <f>(sensor_data[[#This Row],[Energy Consumption]]-AVERAGE(sensor_data[Energy Consumption]))/_xlfn.STDEV.P(sensor_data[Energy Consumption])</f>
        <v>8.2427784450828601E-2</v>
      </c>
      <c r="P3407" t="str">
        <f>IF(ABS(sensor_data[[#This Row],[z_zcore]])&gt;3, "Outlier", "Normal")</f>
        <v>Normal</v>
      </c>
      <c r="Q3407">
        <f>AVERAGEIF(sensor_data[Unit ID], sensor_data[[#This Row],[Unit ID]], sensor_data[EC])</f>
        <v>20.87631578947369</v>
      </c>
      <c r="R3407">
        <f>IF(ISBLANK(sensor_data[[#This Row],[EC]]), sensor_data[[#This Row],[average]], sensor_data[[#This Row],[EC]])</f>
        <v>28.49</v>
      </c>
      <c r="S3407" t="str">
        <f>IF(sensor_data[[#This Row],[Filled Energy Consumption]]&gt;AVERAGE(sensor_data[Filled Energy Consumption]), "High", "Low")</f>
        <v>High</v>
      </c>
      <c r="T3407" t="s">
        <v>338</v>
      </c>
      <c r="U3407" t="b">
        <v>1</v>
      </c>
      <c r="V3407">
        <v>10</v>
      </c>
      <c r="W3407">
        <v>1</v>
      </c>
      <c r="X3407" t="s">
        <v>14</v>
      </c>
    </row>
    <row r="3408" spans="1:24" x14ac:dyDescent="0.3">
      <c r="A3408" s="1">
        <v>45543.089328703703</v>
      </c>
      <c r="B3408" s="1" t="str">
        <f>TEXT(sensor_data[[#This Row],[Timestamp]], "MMMM")</f>
        <v>September</v>
      </c>
      <c r="C34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08" s="2">
        <f>MONTH(sensor_data[[#This Row],[Timestamp]])</f>
        <v>9</v>
      </c>
      <c r="E3408" s="2">
        <f>DAY(sensor_data[[#This Row],[Timestamp]])</f>
        <v>8</v>
      </c>
      <c r="F3408" t="s">
        <v>659</v>
      </c>
      <c r="H3408">
        <v>79.7</v>
      </c>
      <c r="I3408">
        <v>59.9</v>
      </c>
      <c r="J3408" t="b">
        <v>1</v>
      </c>
      <c r="K3408">
        <v>2.5</v>
      </c>
      <c r="L3408" t="str">
        <f>IF(sensor_data[[#This Row],[HVAC Setting]]&lt;=2, "Low", IF(sensor_data[[#This Row],[HVAC Setting]]=3, "Normal", "High"))</f>
        <v>High</v>
      </c>
      <c r="M3408">
        <v>15.7</v>
      </c>
      <c r="N3408">
        <v>15.7</v>
      </c>
      <c r="O3408">
        <f>(sensor_data[[#This Row],[Energy Consumption]]-AVERAGE(sensor_data[Energy Consumption]))/_xlfn.STDEV.P(sensor_data[Energy Consumption])</f>
        <v>-6.6298402941416368E-2</v>
      </c>
      <c r="P3408" t="str">
        <f>IF(ABS(sensor_data[[#This Row],[z_zcore]])&gt;3, "Outlier", "Normal")</f>
        <v>Normal</v>
      </c>
      <c r="Q3408">
        <f>AVERAGEIF(sensor_data[Unit ID], sensor_data[[#This Row],[Unit ID]], sensor_data[EC])</f>
        <v>20.87631578947369</v>
      </c>
      <c r="R3408">
        <f>IF(ISBLANK(sensor_data[[#This Row],[EC]]), sensor_data[[#This Row],[average]], sensor_data[[#This Row],[EC]])</f>
        <v>15.7</v>
      </c>
      <c r="S3408" t="str">
        <f>IF(sensor_data[[#This Row],[Filled Energy Consumption]]&gt;AVERAGE(sensor_data[Filled Energy Consumption]), "High", "Low")</f>
        <v>Low</v>
      </c>
      <c r="T3408" t="s">
        <v>151</v>
      </c>
      <c r="U3408" t="b">
        <v>1</v>
      </c>
      <c r="V3408">
        <v>6</v>
      </c>
      <c r="W3408">
        <v>1</v>
      </c>
      <c r="X3408" t="s">
        <v>14</v>
      </c>
    </row>
    <row r="3409" spans="1:24" x14ac:dyDescent="0.3">
      <c r="A3409" s="1">
        <v>45313.687210648146</v>
      </c>
      <c r="B3409" s="1" t="str">
        <f>TEXT(sensor_data[[#This Row],[Timestamp]], "MMMM")</f>
        <v>January</v>
      </c>
      <c r="C34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09" s="2">
        <f>MONTH(sensor_data[[#This Row],[Timestamp]])</f>
        <v>1</v>
      </c>
      <c r="E3409" s="2">
        <f>DAY(sensor_data[[#This Row],[Timestamp]])</f>
        <v>22</v>
      </c>
      <c r="F3409" t="s">
        <v>659</v>
      </c>
      <c r="H3409">
        <v>49.5</v>
      </c>
      <c r="I3409">
        <v>26.2</v>
      </c>
      <c r="J3409" t="b">
        <v>1</v>
      </c>
      <c r="K3409">
        <v>3</v>
      </c>
      <c r="L3409" t="str">
        <f>IF(sensor_data[[#This Row],[HVAC Setting]]&lt;=2, "Low", IF(sensor_data[[#This Row],[HVAC Setting]]=3, "Normal", "High"))</f>
        <v>Normal</v>
      </c>
      <c r="M3409">
        <v>19.100000000000001</v>
      </c>
      <c r="N3409">
        <v>19.100000000000001</v>
      </c>
      <c r="O3409">
        <f>(sensor_data[[#This Row],[Energy Consumption]]-AVERAGE(sensor_data[Energy Consumption]))/_xlfn.STDEV.P(sensor_data[Energy Consumption])</f>
        <v>-2.6762121695627996E-2</v>
      </c>
      <c r="P3409" t="str">
        <f>IF(ABS(sensor_data[[#This Row],[z_zcore]])&gt;3, "Outlier", "Normal")</f>
        <v>Normal</v>
      </c>
      <c r="Q3409">
        <f>AVERAGEIF(sensor_data[Unit ID], sensor_data[[#This Row],[Unit ID]], sensor_data[EC])</f>
        <v>20.87631578947369</v>
      </c>
      <c r="R3409">
        <f>IF(ISBLANK(sensor_data[[#This Row],[EC]]), sensor_data[[#This Row],[average]], sensor_data[[#This Row],[EC]])</f>
        <v>19.100000000000001</v>
      </c>
      <c r="S3409" t="str">
        <f>IF(sensor_data[[#This Row],[Filled Energy Consumption]]&gt;AVERAGE(sensor_data[Filled Energy Consumption]), "High", "Low")</f>
        <v>High</v>
      </c>
      <c r="T3409" t="s">
        <v>275</v>
      </c>
      <c r="U3409" t="b">
        <v>1</v>
      </c>
      <c r="V3409">
        <v>5</v>
      </c>
      <c r="W3409">
        <v>1</v>
      </c>
      <c r="X3409" t="s">
        <v>17</v>
      </c>
    </row>
    <row r="3410" spans="1:24" x14ac:dyDescent="0.3">
      <c r="A3410" s="1">
        <v>45371.408553240741</v>
      </c>
      <c r="B3410" s="1" t="str">
        <f>TEXT(sensor_data[[#This Row],[Timestamp]], "MMMM")</f>
        <v>March</v>
      </c>
      <c r="C34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10" s="2">
        <f>MONTH(sensor_data[[#This Row],[Timestamp]])</f>
        <v>3</v>
      </c>
      <c r="E3410" s="2">
        <f>DAY(sensor_data[[#This Row],[Timestamp]])</f>
        <v>20</v>
      </c>
      <c r="F3410" t="s">
        <v>659</v>
      </c>
      <c r="H3410">
        <v>67.7</v>
      </c>
      <c r="I3410">
        <v>56.1</v>
      </c>
      <c r="J3410" t="b">
        <v>0</v>
      </c>
      <c r="K3410">
        <v>2</v>
      </c>
      <c r="L3410" t="str">
        <f>IF(sensor_data[[#This Row],[HVAC Setting]]&lt;=2, "Low", IF(sensor_data[[#This Row],[HVAC Setting]]=3, "Normal", "High"))</f>
        <v>Low</v>
      </c>
      <c r="M3410">
        <v>10</v>
      </c>
      <c r="N3410">
        <v>10</v>
      </c>
      <c r="O3410">
        <f>(sensor_data[[#This Row],[Energy Consumption]]-AVERAGE(sensor_data[Energy Consumption]))/_xlfn.STDEV.P(sensor_data[Energy Consumption])</f>
        <v>-0.13257981561817916</v>
      </c>
      <c r="P3410" t="str">
        <f>IF(ABS(sensor_data[[#This Row],[z_zcore]])&gt;3, "Outlier", "Normal")</f>
        <v>Normal</v>
      </c>
      <c r="Q3410">
        <f>AVERAGEIF(sensor_data[Unit ID], sensor_data[[#This Row],[Unit ID]], sensor_data[EC])</f>
        <v>20.87631578947369</v>
      </c>
      <c r="R3410">
        <f>IF(ISBLANK(sensor_data[[#This Row],[EC]]), sensor_data[[#This Row],[average]], sensor_data[[#This Row],[EC]])</f>
        <v>10</v>
      </c>
      <c r="S3410" t="str">
        <f>IF(sensor_data[[#This Row],[Filled Energy Consumption]]&gt;AVERAGE(sensor_data[Filled Energy Consumption]), "High", "Low")</f>
        <v>Low</v>
      </c>
      <c r="T3410" t="s">
        <v>390</v>
      </c>
      <c r="U3410" t="b">
        <v>0</v>
      </c>
      <c r="V3410">
        <v>24</v>
      </c>
      <c r="W3410">
        <v>0</v>
      </c>
      <c r="X3410" t="s">
        <v>14</v>
      </c>
    </row>
    <row r="3411" spans="1:24" x14ac:dyDescent="0.3">
      <c r="A3411" s="1">
        <v>45638.06013888889</v>
      </c>
      <c r="B3411" s="1" t="str">
        <f>TEXT(sensor_data[[#This Row],[Timestamp]], "MMMM")</f>
        <v>December</v>
      </c>
      <c r="C34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11" s="2">
        <f>MONTH(sensor_data[[#This Row],[Timestamp]])</f>
        <v>12</v>
      </c>
      <c r="E3411" s="2">
        <f>DAY(sensor_data[[#This Row],[Timestamp]])</f>
        <v>12</v>
      </c>
      <c r="F3411" t="s">
        <v>659</v>
      </c>
      <c r="H3411">
        <v>37.200000000000003</v>
      </c>
      <c r="I3411">
        <v>35.700000000000003</v>
      </c>
      <c r="J3411" t="b">
        <v>0</v>
      </c>
      <c r="K3411">
        <v>3</v>
      </c>
      <c r="L3411" t="str">
        <f>IF(sensor_data[[#This Row],[HVAC Setting]]&lt;=2, "Low", IF(sensor_data[[#This Row],[HVAC Setting]]=3, "Normal", "High"))</f>
        <v>Normal</v>
      </c>
      <c r="M3411">
        <v>17</v>
      </c>
      <c r="N3411">
        <v>17</v>
      </c>
      <c r="O3411">
        <f>(sensor_data[[#This Row],[Energy Consumption]]-AVERAGE(sensor_data[Energy Consumption]))/_xlfn.STDEV.P(sensor_data[Energy Consumption])</f>
        <v>-5.1181589523909048E-2</v>
      </c>
      <c r="P3411" t="str">
        <f>IF(ABS(sensor_data[[#This Row],[z_zcore]])&gt;3, "Outlier", "Normal")</f>
        <v>Normal</v>
      </c>
      <c r="Q3411">
        <f>AVERAGEIF(sensor_data[Unit ID], sensor_data[[#This Row],[Unit ID]], sensor_data[EC])</f>
        <v>20.87631578947369</v>
      </c>
      <c r="R3411">
        <f>IF(ISBLANK(sensor_data[[#This Row],[EC]]), sensor_data[[#This Row],[average]], sensor_data[[#This Row],[EC]])</f>
        <v>17</v>
      </c>
      <c r="S3411" t="str">
        <f>IF(sensor_data[[#This Row],[Filled Energy Consumption]]&gt;AVERAGE(sensor_data[Filled Energy Consumption]), "High", "Low")</f>
        <v>Low</v>
      </c>
      <c r="T3411" t="s">
        <v>416</v>
      </c>
      <c r="U3411" t="b">
        <v>0</v>
      </c>
      <c r="V3411">
        <v>6</v>
      </c>
      <c r="W3411">
        <v>0</v>
      </c>
      <c r="X3411" t="s">
        <v>17</v>
      </c>
    </row>
    <row r="3412" spans="1:24" x14ac:dyDescent="0.3">
      <c r="A3412" s="1">
        <v>45425.159004629626</v>
      </c>
      <c r="B3412" s="1" t="str">
        <f>TEXT(sensor_data[[#This Row],[Timestamp]], "MMMM")</f>
        <v>May</v>
      </c>
      <c r="C34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12" s="2">
        <f>MONTH(sensor_data[[#This Row],[Timestamp]])</f>
        <v>5</v>
      </c>
      <c r="E3412" s="2">
        <f>DAY(sensor_data[[#This Row],[Timestamp]])</f>
        <v>13</v>
      </c>
      <c r="F3412" t="s">
        <v>659</v>
      </c>
      <c r="H3412">
        <v>70.599999999999994</v>
      </c>
      <c r="I3412">
        <v>34.9</v>
      </c>
      <c r="J3412" t="b">
        <v>0</v>
      </c>
      <c r="K3412">
        <v>2</v>
      </c>
      <c r="L3412" t="str">
        <f>IF(sensor_data[[#This Row],[HVAC Setting]]&lt;=2, "Low", IF(sensor_data[[#This Row],[HVAC Setting]]=3, "Normal", "High"))</f>
        <v>Low</v>
      </c>
      <c r="M3412">
        <v>11</v>
      </c>
      <c r="N3412">
        <v>11</v>
      </c>
      <c r="O3412">
        <f>(sensor_data[[#This Row],[Energy Consumption]]-AVERAGE(sensor_data[Energy Consumption]))/_xlfn.STDEV.P(sensor_data[Energy Consumption])</f>
        <v>-0.12095149760471202</v>
      </c>
      <c r="P3412" t="str">
        <f>IF(ABS(sensor_data[[#This Row],[z_zcore]])&gt;3, "Outlier", "Normal")</f>
        <v>Normal</v>
      </c>
      <c r="Q3412">
        <f>AVERAGEIF(sensor_data[Unit ID], sensor_data[[#This Row],[Unit ID]], sensor_data[EC])</f>
        <v>20.87631578947369</v>
      </c>
      <c r="R3412">
        <f>IF(ISBLANK(sensor_data[[#This Row],[EC]]), sensor_data[[#This Row],[average]], sensor_data[[#This Row],[EC]])</f>
        <v>11</v>
      </c>
      <c r="S3412" t="str">
        <f>IF(sensor_data[[#This Row],[Filled Energy Consumption]]&gt;AVERAGE(sensor_data[Filled Energy Consumption]), "High", "Low")</f>
        <v>Low</v>
      </c>
      <c r="T3412" t="s">
        <v>401</v>
      </c>
      <c r="U3412" t="b">
        <v>0</v>
      </c>
      <c r="V3412">
        <v>5</v>
      </c>
      <c r="W3412">
        <v>0</v>
      </c>
      <c r="X3412" t="s">
        <v>14</v>
      </c>
    </row>
    <row r="3413" spans="1:24" x14ac:dyDescent="0.3">
      <c r="A3413" s="1">
        <v>45494.771828703706</v>
      </c>
      <c r="B3413" s="1" t="str">
        <f>TEXT(sensor_data[[#This Row],[Timestamp]], "MMMM")</f>
        <v>July</v>
      </c>
      <c r="C34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13" s="2">
        <f>MONTH(sensor_data[[#This Row],[Timestamp]])</f>
        <v>7</v>
      </c>
      <c r="E3413" s="2">
        <f>DAY(sensor_data[[#This Row],[Timestamp]])</f>
        <v>21</v>
      </c>
      <c r="F3413" t="s">
        <v>659</v>
      </c>
      <c r="H3413">
        <v>101.8</v>
      </c>
      <c r="I3413">
        <v>61.4</v>
      </c>
      <c r="J3413" t="b">
        <v>1</v>
      </c>
      <c r="K3413">
        <v>5</v>
      </c>
      <c r="L3413" t="str">
        <f>IF(sensor_data[[#This Row],[HVAC Setting]]&lt;=2, "Low", IF(sensor_data[[#This Row],[HVAC Setting]]=3, "Normal", "High"))</f>
        <v>High</v>
      </c>
      <c r="M3413">
        <v>34.36</v>
      </c>
      <c r="N3413">
        <v>34.36</v>
      </c>
      <c r="O3413">
        <f>(sensor_data[[#This Row],[Energy Consumption]]-AVERAGE(sensor_data[Energy Consumption]))/_xlfn.STDEV.P(sensor_data[Energy Consumption])</f>
        <v>0.15068601118988084</v>
      </c>
      <c r="P3413" t="str">
        <f>IF(ABS(sensor_data[[#This Row],[z_zcore]])&gt;3, "Outlier", "Normal")</f>
        <v>Normal</v>
      </c>
      <c r="Q3413">
        <f>AVERAGEIF(sensor_data[Unit ID], sensor_data[[#This Row],[Unit ID]], sensor_data[EC])</f>
        <v>20.87631578947369</v>
      </c>
      <c r="R3413">
        <f>IF(ISBLANK(sensor_data[[#This Row],[EC]]), sensor_data[[#This Row],[average]], sensor_data[[#This Row],[EC]])</f>
        <v>34.36</v>
      </c>
      <c r="S3413" t="str">
        <f>IF(sensor_data[[#This Row],[Filled Energy Consumption]]&gt;AVERAGE(sensor_data[Filled Energy Consumption]), "High", "Low")</f>
        <v>High</v>
      </c>
      <c r="T3413" t="s">
        <v>43</v>
      </c>
      <c r="U3413" t="b">
        <v>1</v>
      </c>
      <c r="V3413">
        <v>23</v>
      </c>
      <c r="W3413">
        <v>1</v>
      </c>
      <c r="X3413" t="s">
        <v>17</v>
      </c>
    </row>
    <row r="3414" spans="1:24" x14ac:dyDescent="0.3">
      <c r="A3414" s="1">
        <v>45476.94253472222</v>
      </c>
      <c r="B3414" s="1" t="str">
        <f>TEXT(sensor_data[[#This Row],[Timestamp]], "MMMM")</f>
        <v>July</v>
      </c>
      <c r="C34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14" s="2">
        <f>MONTH(sensor_data[[#This Row],[Timestamp]])</f>
        <v>7</v>
      </c>
      <c r="E3414" s="2">
        <f>DAY(sensor_data[[#This Row],[Timestamp]])</f>
        <v>3</v>
      </c>
      <c r="F3414" t="s">
        <v>659</v>
      </c>
      <c r="H3414">
        <v>84.3</v>
      </c>
      <c r="I3414">
        <v>67.599999999999994</v>
      </c>
      <c r="J3414" t="b">
        <v>0</v>
      </c>
      <c r="K3414">
        <v>4</v>
      </c>
      <c r="L3414" t="str">
        <f>IF(sensor_data[[#This Row],[HVAC Setting]]&lt;=2, "Low", IF(sensor_data[[#This Row],[HVAC Setting]]=3, "Normal", "High"))</f>
        <v>High</v>
      </c>
      <c r="M3414">
        <v>21</v>
      </c>
      <c r="N3414">
        <v>21</v>
      </c>
      <c r="O3414">
        <f>(sensor_data[[#This Row],[Energy Consumption]]-AVERAGE(sensor_data[Energy Consumption]))/_xlfn.STDEV.P(sensor_data[Energy Consumption])</f>
        <v>-4.6683174700404085E-3</v>
      </c>
      <c r="P3414" t="str">
        <f>IF(ABS(sensor_data[[#This Row],[z_zcore]])&gt;3, "Outlier", "Normal")</f>
        <v>Normal</v>
      </c>
      <c r="Q3414">
        <f>AVERAGEIF(sensor_data[Unit ID], sensor_data[[#This Row],[Unit ID]], sensor_data[EC])</f>
        <v>20.87631578947369</v>
      </c>
      <c r="R3414">
        <f>IF(ISBLANK(sensor_data[[#This Row],[EC]]), sensor_data[[#This Row],[average]], sensor_data[[#This Row],[EC]])</f>
        <v>21</v>
      </c>
      <c r="S3414" t="str">
        <f>IF(sensor_data[[#This Row],[Filled Energy Consumption]]&gt;AVERAGE(sensor_data[Filled Energy Consumption]), "High", "Low")</f>
        <v>High</v>
      </c>
      <c r="T3414" t="s">
        <v>394</v>
      </c>
      <c r="U3414" t="b">
        <v>0</v>
      </c>
      <c r="V3414">
        <v>23</v>
      </c>
      <c r="W3414">
        <v>0</v>
      </c>
      <c r="X3414" t="s">
        <v>19</v>
      </c>
    </row>
    <row r="3415" spans="1:24" x14ac:dyDescent="0.3">
      <c r="A3415" s="1">
        <v>45635.884016203701</v>
      </c>
      <c r="B3415" s="1" t="str">
        <f>TEXT(sensor_data[[#This Row],[Timestamp]], "MMMM")</f>
        <v>December</v>
      </c>
      <c r="C34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15" s="2">
        <f>MONTH(sensor_data[[#This Row],[Timestamp]])</f>
        <v>12</v>
      </c>
      <c r="E3415" s="2">
        <f>DAY(sensor_data[[#This Row],[Timestamp]])</f>
        <v>9</v>
      </c>
      <c r="F3415" t="s">
        <v>659</v>
      </c>
      <c r="H3415">
        <v>50.8</v>
      </c>
      <c r="I3415">
        <v>32.700000000000003</v>
      </c>
      <c r="J3415" t="b">
        <v>1</v>
      </c>
      <c r="K3415">
        <v>4</v>
      </c>
      <c r="L3415" t="str">
        <f>IF(sensor_data[[#This Row],[HVAC Setting]]&lt;=2, "Low", IF(sensor_data[[#This Row],[HVAC Setting]]=3, "Normal", "High"))</f>
        <v>High</v>
      </c>
      <c r="M3415">
        <v>22.22</v>
      </c>
      <c r="N3415">
        <v>22.22</v>
      </c>
      <c r="O3415">
        <f>(sensor_data[[#This Row],[Energy Consumption]]-AVERAGE(sensor_data[Energy Consumption]))/_xlfn.STDEV.P(sensor_data[Energy Consumption])</f>
        <v>9.5182305063895144E-3</v>
      </c>
      <c r="P3415" t="str">
        <f>IF(ABS(sensor_data[[#This Row],[z_zcore]])&gt;3, "Outlier", "Normal")</f>
        <v>Normal</v>
      </c>
      <c r="Q3415">
        <f>AVERAGEIF(sensor_data[Unit ID], sensor_data[[#This Row],[Unit ID]], sensor_data[EC])</f>
        <v>20.87631578947369</v>
      </c>
      <c r="R3415">
        <f>IF(ISBLANK(sensor_data[[#This Row],[EC]]), sensor_data[[#This Row],[average]], sensor_data[[#This Row],[EC]])</f>
        <v>22.22</v>
      </c>
      <c r="S3415" t="str">
        <f>IF(sensor_data[[#This Row],[Filled Energy Consumption]]&gt;AVERAGE(sensor_data[Filled Energy Consumption]), "High", "Low")</f>
        <v>High</v>
      </c>
      <c r="T3415" t="s">
        <v>83</v>
      </c>
      <c r="U3415" t="b">
        <v>1</v>
      </c>
      <c r="V3415">
        <v>10</v>
      </c>
      <c r="W3415">
        <v>1</v>
      </c>
      <c r="X3415" t="s">
        <v>14</v>
      </c>
    </row>
    <row r="3416" spans="1:24" x14ac:dyDescent="0.3">
      <c r="A3416" s="1">
        <v>45565.741828703707</v>
      </c>
      <c r="B3416" s="1" t="str">
        <f>TEXT(sensor_data[[#This Row],[Timestamp]], "MMMM")</f>
        <v>September</v>
      </c>
      <c r="C34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16" s="2">
        <f>MONTH(sensor_data[[#This Row],[Timestamp]])</f>
        <v>9</v>
      </c>
      <c r="E3416" s="2">
        <f>DAY(sensor_data[[#This Row],[Timestamp]])</f>
        <v>30</v>
      </c>
      <c r="F3416" t="s">
        <v>659</v>
      </c>
      <c r="H3416">
        <v>68.7</v>
      </c>
      <c r="I3416">
        <v>32.200000000000003</v>
      </c>
      <c r="J3416" t="b">
        <v>0</v>
      </c>
      <c r="K3416">
        <v>4</v>
      </c>
      <c r="L3416" t="str">
        <f>IF(sensor_data[[#This Row],[HVAC Setting]]&lt;=2, "Low", IF(sensor_data[[#This Row],[HVAC Setting]]=3, "Normal", "High"))</f>
        <v>High</v>
      </c>
      <c r="O3416">
        <f>(sensor_data[[#This Row],[Energy Consumption]]-AVERAGE(sensor_data[Energy Consumption]))/_xlfn.STDEV.P(sensor_data[Energy Consumption])</f>
        <v>-0.24886299575285079</v>
      </c>
      <c r="P3416" t="str">
        <f>IF(ABS(sensor_data[[#This Row],[z_zcore]])&gt;3, "Outlier", "Normal")</f>
        <v>Normal</v>
      </c>
      <c r="Q3416">
        <f>AVERAGEIF(sensor_data[Unit ID], sensor_data[[#This Row],[Unit ID]], sensor_data[EC])</f>
        <v>20.87631578947369</v>
      </c>
      <c r="R3416">
        <f>IF(ISBLANK(sensor_data[[#This Row],[EC]]), sensor_data[[#This Row],[average]], sensor_data[[#This Row],[EC]])</f>
        <v>20.87631578947369</v>
      </c>
      <c r="S3416" t="str">
        <f>IF(sensor_data[[#This Row],[Filled Energy Consumption]]&gt;AVERAGE(sensor_data[Filled Energy Consumption]), "High", "Low")</f>
        <v>High</v>
      </c>
      <c r="T3416" t="s">
        <v>395</v>
      </c>
      <c r="U3416" t="b">
        <v>0</v>
      </c>
      <c r="V3416">
        <v>10</v>
      </c>
      <c r="W3416">
        <v>1</v>
      </c>
      <c r="X3416" t="s">
        <v>19</v>
      </c>
    </row>
    <row r="3417" spans="1:24" x14ac:dyDescent="0.3">
      <c r="A3417" s="1">
        <v>45440.340567129628</v>
      </c>
      <c r="B3417" s="1" t="str">
        <f>TEXT(sensor_data[[#This Row],[Timestamp]], "MMMM")</f>
        <v>May</v>
      </c>
      <c r="C34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17" s="2">
        <f>MONTH(sensor_data[[#This Row],[Timestamp]])</f>
        <v>5</v>
      </c>
      <c r="E3417" s="2">
        <f>DAY(sensor_data[[#This Row],[Timestamp]])</f>
        <v>28</v>
      </c>
      <c r="F3417" t="s">
        <v>659</v>
      </c>
      <c r="H3417">
        <v>74.099999999999994</v>
      </c>
      <c r="I3417">
        <v>54</v>
      </c>
      <c r="J3417" t="b">
        <v>0</v>
      </c>
      <c r="K3417">
        <v>1</v>
      </c>
      <c r="L3417" t="str">
        <f>IF(sensor_data[[#This Row],[HVAC Setting]]&lt;=2, "Low", IF(sensor_data[[#This Row],[HVAC Setting]]=3, "Normal", "High"))</f>
        <v>Low</v>
      </c>
      <c r="M3417">
        <v>5</v>
      </c>
      <c r="N3417">
        <v>5</v>
      </c>
      <c r="O3417">
        <f>(sensor_data[[#This Row],[Energy Consumption]]-AVERAGE(sensor_data[Energy Consumption]))/_xlfn.STDEV.P(sensor_data[Energy Consumption])</f>
        <v>-0.19072140568551499</v>
      </c>
      <c r="P3417" t="str">
        <f>IF(ABS(sensor_data[[#This Row],[z_zcore]])&gt;3, "Outlier", "Normal")</f>
        <v>Normal</v>
      </c>
      <c r="Q3417">
        <f>AVERAGEIF(sensor_data[Unit ID], sensor_data[[#This Row],[Unit ID]], sensor_data[EC])</f>
        <v>20.87631578947369</v>
      </c>
      <c r="R3417">
        <f>IF(ISBLANK(sensor_data[[#This Row],[EC]]), sensor_data[[#This Row],[average]], sensor_data[[#This Row],[EC]])</f>
        <v>5</v>
      </c>
      <c r="S3417" t="str">
        <f>IF(sensor_data[[#This Row],[Filled Energy Consumption]]&gt;AVERAGE(sensor_data[Filled Energy Consumption]), "High", "Low")</f>
        <v>Low</v>
      </c>
      <c r="T3417" t="s">
        <v>208</v>
      </c>
      <c r="U3417" t="b">
        <v>0</v>
      </c>
      <c r="V3417">
        <v>5</v>
      </c>
      <c r="W3417">
        <v>0</v>
      </c>
      <c r="X3417" t="s">
        <v>17</v>
      </c>
    </row>
    <row r="3418" spans="1:24" x14ac:dyDescent="0.3">
      <c r="A3418" s="1">
        <v>45396.753807870373</v>
      </c>
      <c r="B3418" s="1" t="str">
        <f>TEXT(sensor_data[[#This Row],[Timestamp]], "MMMM")</f>
        <v>April</v>
      </c>
      <c r="C34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18" s="2">
        <f>MONTH(sensor_data[[#This Row],[Timestamp]])</f>
        <v>4</v>
      </c>
      <c r="E3418" s="2">
        <f>DAY(sensor_data[[#This Row],[Timestamp]])</f>
        <v>14</v>
      </c>
      <c r="F3418" t="s">
        <v>659</v>
      </c>
      <c r="H3418">
        <v>74.400000000000006</v>
      </c>
      <c r="I3418">
        <v>33.5</v>
      </c>
      <c r="J3418" t="b">
        <v>1</v>
      </c>
      <c r="K3418">
        <v>4.5</v>
      </c>
      <c r="L3418" t="str">
        <f>IF(sensor_data[[#This Row],[HVAC Setting]]&lt;=2, "Low", IF(sensor_data[[#This Row],[HVAC Setting]]=3, "Normal", "High"))</f>
        <v>High</v>
      </c>
      <c r="M3418">
        <v>27.29</v>
      </c>
      <c r="N3418">
        <v>27.29</v>
      </c>
      <c r="O3418">
        <f>(sensor_data[[#This Row],[Energy Consumption]]-AVERAGE(sensor_data[Energy Consumption]))/_xlfn.STDEV.P(sensor_data[Energy Consumption])</f>
        <v>6.8473802834668016E-2</v>
      </c>
      <c r="P3418" t="str">
        <f>IF(ABS(sensor_data[[#This Row],[z_zcore]])&gt;3, "Outlier", "Normal")</f>
        <v>Normal</v>
      </c>
      <c r="Q3418">
        <f>AVERAGEIF(sensor_data[Unit ID], sensor_data[[#This Row],[Unit ID]], sensor_data[EC])</f>
        <v>20.87631578947369</v>
      </c>
      <c r="R3418">
        <f>IF(ISBLANK(sensor_data[[#This Row],[EC]]), sensor_data[[#This Row],[average]], sensor_data[[#This Row],[EC]])</f>
        <v>27.29</v>
      </c>
      <c r="S3418" t="str">
        <f>IF(sensor_data[[#This Row],[Filled Energy Consumption]]&gt;AVERAGE(sensor_data[Filled Energy Consumption]), "High", "Low")</f>
        <v>High</v>
      </c>
      <c r="T3418" t="s">
        <v>25</v>
      </c>
      <c r="U3418" t="b">
        <v>1</v>
      </c>
      <c r="V3418">
        <v>9</v>
      </c>
      <c r="W3418">
        <v>1</v>
      </c>
      <c r="X3418" t="s">
        <v>17</v>
      </c>
    </row>
    <row r="3419" spans="1:24" x14ac:dyDescent="0.3">
      <c r="A3419" s="1">
        <v>45299.528506944444</v>
      </c>
      <c r="B3419" s="1" t="str">
        <f>TEXT(sensor_data[[#This Row],[Timestamp]], "MMMM")</f>
        <v>January</v>
      </c>
      <c r="C34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19" s="2">
        <f>MONTH(sensor_data[[#This Row],[Timestamp]])</f>
        <v>1</v>
      </c>
      <c r="E3419" s="2">
        <f>DAY(sensor_data[[#This Row],[Timestamp]])</f>
        <v>8</v>
      </c>
      <c r="F3419" t="s">
        <v>659</v>
      </c>
      <c r="H3419">
        <v>53.2</v>
      </c>
      <c r="I3419">
        <v>25.8</v>
      </c>
      <c r="J3419" t="b">
        <v>1</v>
      </c>
      <c r="K3419">
        <v>5</v>
      </c>
      <c r="L3419" t="str">
        <f>IF(sensor_data[[#This Row],[HVAC Setting]]&lt;=2, "Low", IF(sensor_data[[#This Row],[HVAC Setting]]=3, "Normal", "High"))</f>
        <v>High</v>
      </c>
      <c r="M3419">
        <v>27.55</v>
      </c>
      <c r="N3419">
        <v>27.55</v>
      </c>
      <c r="O3419">
        <f>(sensor_data[[#This Row],[Energy Consumption]]-AVERAGE(sensor_data[Energy Consumption]))/_xlfn.STDEV.P(sensor_data[Energy Consumption])</f>
        <v>7.1497165518169509E-2</v>
      </c>
      <c r="P3419" t="str">
        <f>IF(ABS(sensor_data[[#This Row],[z_zcore]])&gt;3, "Outlier", "Normal")</f>
        <v>Normal</v>
      </c>
      <c r="Q3419">
        <f>AVERAGEIF(sensor_data[Unit ID], sensor_data[[#This Row],[Unit ID]], sensor_data[EC])</f>
        <v>20.87631578947369</v>
      </c>
      <c r="R3419">
        <f>IF(ISBLANK(sensor_data[[#This Row],[EC]]), sensor_data[[#This Row],[average]], sensor_data[[#This Row],[EC]])</f>
        <v>27.55</v>
      </c>
      <c r="S3419" t="str">
        <f>IF(sensor_data[[#This Row],[Filled Energy Consumption]]&gt;AVERAGE(sensor_data[Filled Energy Consumption]), "High", "Low")</f>
        <v>High</v>
      </c>
      <c r="T3419" t="s">
        <v>594</v>
      </c>
      <c r="U3419" t="b">
        <v>1</v>
      </c>
      <c r="V3419">
        <v>9</v>
      </c>
      <c r="W3419">
        <v>0</v>
      </c>
      <c r="X3419" t="s">
        <v>19</v>
      </c>
    </row>
    <row r="3420" spans="1:24" x14ac:dyDescent="0.3">
      <c r="A3420" s="1">
        <v>45445.767442129632</v>
      </c>
      <c r="B3420" s="1" t="str">
        <f>TEXT(sensor_data[[#This Row],[Timestamp]], "MMMM")</f>
        <v>June</v>
      </c>
      <c r="C34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20" s="2">
        <f>MONTH(sensor_data[[#This Row],[Timestamp]])</f>
        <v>6</v>
      </c>
      <c r="E3420" s="2">
        <f>DAY(sensor_data[[#This Row],[Timestamp]])</f>
        <v>2</v>
      </c>
      <c r="F3420" t="s">
        <v>659</v>
      </c>
      <c r="H3420">
        <v>92.9</v>
      </c>
      <c r="I3420">
        <v>49.7</v>
      </c>
      <c r="J3420" t="b">
        <v>1</v>
      </c>
      <c r="K3420">
        <v>5</v>
      </c>
      <c r="L3420" t="str">
        <f>IF(sensor_data[[#This Row],[HVAC Setting]]&lt;=2, "Low", IF(sensor_data[[#This Row],[HVAC Setting]]=3, "Normal", "High"))</f>
        <v>High</v>
      </c>
      <c r="M3420">
        <v>33.119999999999997</v>
      </c>
      <c r="N3420">
        <v>33.119999999999997</v>
      </c>
      <c r="O3420">
        <f>(sensor_data[[#This Row],[Energy Consumption]]-AVERAGE(sensor_data[Energy Consumption]))/_xlfn.STDEV.P(sensor_data[Energy Consumption])</f>
        <v>0.13626689685318155</v>
      </c>
      <c r="P3420" t="str">
        <f>IF(ABS(sensor_data[[#This Row],[z_zcore]])&gt;3, "Outlier", "Normal")</f>
        <v>Normal</v>
      </c>
      <c r="Q3420">
        <f>AVERAGEIF(sensor_data[Unit ID], sensor_data[[#This Row],[Unit ID]], sensor_data[EC])</f>
        <v>20.87631578947369</v>
      </c>
      <c r="R3420">
        <f>IF(ISBLANK(sensor_data[[#This Row],[EC]]), sensor_data[[#This Row],[average]], sensor_data[[#This Row],[EC]])</f>
        <v>33.119999999999997</v>
      </c>
      <c r="S3420" t="str">
        <f>IF(sensor_data[[#This Row],[Filled Energy Consumption]]&gt;AVERAGE(sensor_data[Filled Energy Consumption]), "High", "Low")</f>
        <v>High</v>
      </c>
      <c r="T3420" t="s">
        <v>126</v>
      </c>
      <c r="U3420" t="b">
        <v>1</v>
      </c>
      <c r="V3420">
        <v>21</v>
      </c>
      <c r="W3420">
        <v>1</v>
      </c>
      <c r="X3420" t="s">
        <v>19</v>
      </c>
    </row>
    <row r="3421" spans="1:24" x14ac:dyDescent="0.3">
      <c r="A3421" s="1">
        <v>45340.500949074078</v>
      </c>
      <c r="B3421" s="1" t="str">
        <f>TEXT(sensor_data[[#This Row],[Timestamp]], "MMMM")</f>
        <v>February</v>
      </c>
      <c r="C34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21" s="2">
        <f>MONTH(sensor_data[[#This Row],[Timestamp]])</f>
        <v>2</v>
      </c>
      <c r="E3421" s="2">
        <f>DAY(sensor_data[[#This Row],[Timestamp]])</f>
        <v>18</v>
      </c>
      <c r="F3421" t="s">
        <v>659</v>
      </c>
      <c r="H3421">
        <v>49.9</v>
      </c>
      <c r="I3421">
        <v>34.700000000000003</v>
      </c>
      <c r="J3421" t="b">
        <v>0</v>
      </c>
      <c r="K3421">
        <v>4.5</v>
      </c>
      <c r="L3421" t="str">
        <f>IF(sensor_data[[#This Row],[HVAC Setting]]&lt;=2, "Low", IF(sensor_data[[#This Row],[HVAC Setting]]=3, "Normal", "High"))</f>
        <v>High</v>
      </c>
      <c r="M3421">
        <v>25.73</v>
      </c>
      <c r="N3421">
        <v>25.73</v>
      </c>
      <c r="O3421">
        <f>(sensor_data[[#This Row],[Energy Consumption]]-AVERAGE(sensor_data[Energy Consumption]))/_xlfn.STDEV.P(sensor_data[Energy Consumption])</f>
        <v>5.0333626733659265E-2</v>
      </c>
      <c r="P3421" t="str">
        <f>IF(ABS(sensor_data[[#This Row],[z_zcore]])&gt;3, "Outlier", "Normal")</f>
        <v>Normal</v>
      </c>
      <c r="Q3421">
        <f>AVERAGEIF(sensor_data[Unit ID], sensor_data[[#This Row],[Unit ID]], sensor_data[EC])</f>
        <v>20.87631578947369</v>
      </c>
      <c r="R3421">
        <f>IF(ISBLANK(sensor_data[[#This Row],[EC]]), sensor_data[[#This Row],[average]], sensor_data[[#This Row],[EC]])</f>
        <v>25.73</v>
      </c>
      <c r="S3421" t="str">
        <f>IF(sensor_data[[#This Row],[Filled Energy Consumption]]&gt;AVERAGE(sensor_data[Filled Energy Consumption]), "High", "Low")</f>
        <v>High</v>
      </c>
      <c r="T3421" t="s">
        <v>112</v>
      </c>
      <c r="U3421" t="b">
        <v>0</v>
      </c>
      <c r="V3421">
        <v>18</v>
      </c>
      <c r="W3421">
        <v>1</v>
      </c>
      <c r="X3421" t="s">
        <v>14</v>
      </c>
    </row>
    <row r="3422" spans="1:24" x14ac:dyDescent="0.3">
      <c r="A3422" s="1">
        <v>45324.003379629627</v>
      </c>
      <c r="B3422" s="1" t="str">
        <f>TEXT(sensor_data[[#This Row],[Timestamp]], "MMMM")</f>
        <v>February</v>
      </c>
      <c r="C34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22" s="2">
        <f>MONTH(sensor_data[[#This Row],[Timestamp]])</f>
        <v>2</v>
      </c>
      <c r="E3422" s="2">
        <f>DAY(sensor_data[[#This Row],[Timestamp]])</f>
        <v>2</v>
      </c>
      <c r="F3422" t="s">
        <v>660</v>
      </c>
      <c r="H3422">
        <v>53.4</v>
      </c>
      <c r="I3422">
        <v>26.6</v>
      </c>
      <c r="J3422" t="b">
        <v>0</v>
      </c>
      <c r="K3422">
        <v>2</v>
      </c>
      <c r="L3422" t="str">
        <f>IF(sensor_data[[#This Row],[HVAC Setting]]&lt;=2, "Low", IF(sensor_data[[#This Row],[HVAC Setting]]=3, "Normal", "High"))</f>
        <v>Low</v>
      </c>
      <c r="M3422">
        <v>10</v>
      </c>
      <c r="N3422">
        <v>10</v>
      </c>
      <c r="O3422">
        <f>(sensor_data[[#This Row],[Energy Consumption]]-AVERAGE(sensor_data[Energy Consumption]))/_xlfn.STDEV.P(sensor_data[Energy Consumption])</f>
        <v>-0.13257981561817916</v>
      </c>
      <c r="P3422" t="str">
        <f>IF(ABS(sensor_data[[#This Row],[z_zcore]])&gt;3, "Outlier", "Normal")</f>
        <v>Normal</v>
      </c>
      <c r="Q3422">
        <f>AVERAGEIF(sensor_data[Unit ID], sensor_data[[#This Row],[Unit ID]], sensor_data[EC])</f>
        <v>17.418947368421051</v>
      </c>
      <c r="R3422">
        <f>IF(ISBLANK(sensor_data[[#This Row],[EC]]), sensor_data[[#This Row],[average]], sensor_data[[#This Row],[EC]])</f>
        <v>10</v>
      </c>
      <c r="S3422" t="str">
        <f>IF(sensor_data[[#This Row],[Filled Energy Consumption]]&gt;AVERAGE(sensor_data[Filled Energy Consumption]), "High", "Low")</f>
        <v>Low</v>
      </c>
      <c r="T3422" t="s">
        <v>449</v>
      </c>
      <c r="U3422" t="b">
        <v>0</v>
      </c>
      <c r="V3422">
        <v>16</v>
      </c>
      <c r="W3422">
        <v>0</v>
      </c>
      <c r="X3422" t="s">
        <v>17</v>
      </c>
    </row>
    <row r="3423" spans="1:24" x14ac:dyDescent="0.3">
      <c r="A3423" s="1">
        <v>45613.56009259259</v>
      </c>
      <c r="B3423" s="1" t="str">
        <f>TEXT(sensor_data[[#This Row],[Timestamp]], "MMMM")</f>
        <v>November</v>
      </c>
      <c r="C34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23" s="2">
        <f>MONTH(sensor_data[[#This Row],[Timestamp]])</f>
        <v>11</v>
      </c>
      <c r="E3423" s="2">
        <f>DAY(sensor_data[[#This Row],[Timestamp]])</f>
        <v>17</v>
      </c>
      <c r="F3423" t="s">
        <v>660</v>
      </c>
      <c r="H3423">
        <v>73.099999999999994</v>
      </c>
      <c r="I3423">
        <v>43.5</v>
      </c>
      <c r="J3423" t="b">
        <v>0</v>
      </c>
      <c r="K3423">
        <v>3.5</v>
      </c>
      <c r="L3423" t="str">
        <f>IF(sensor_data[[#This Row],[HVAC Setting]]&lt;=2, "Low", IF(sensor_data[[#This Row],[HVAC Setting]]=3, "Normal", "High"))</f>
        <v>High</v>
      </c>
      <c r="M3423">
        <v>19.43</v>
      </c>
      <c r="N3423">
        <v>19.43</v>
      </c>
      <c r="O3423">
        <f>(sensor_data[[#This Row],[Energy Consumption]]-AVERAGE(sensor_data[Energy Consumption]))/_xlfn.STDEV.P(sensor_data[Energy Consumption])</f>
        <v>-2.2924776751183856E-2</v>
      </c>
      <c r="P3423" t="str">
        <f>IF(ABS(sensor_data[[#This Row],[z_zcore]])&gt;3, "Outlier", "Normal")</f>
        <v>Normal</v>
      </c>
      <c r="Q3423">
        <f>AVERAGEIF(sensor_data[Unit ID], sensor_data[[#This Row],[Unit ID]], sensor_data[EC])</f>
        <v>17.418947368421051</v>
      </c>
      <c r="R3423">
        <f>IF(ISBLANK(sensor_data[[#This Row],[EC]]), sensor_data[[#This Row],[average]], sensor_data[[#This Row],[EC]])</f>
        <v>19.43</v>
      </c>
      <c r="S3423" t="str">
        <f>IF(sensor_data[[#This Row],[Filled Energy Consumption]]&gt;AVERAGE(sensor_data[Filled Energy Consumption]), "High", "Low")</f>
        <v>High</v>
      </c>
      <c r="T3423" t="s">
        <v>245</v>
      </c>
      <c r="U3423" t="b">
        <v>0</v>
      </c>
      <c r="V3423">
        <v>11</v>
      </c>
      <c r="W3423">
        <v>1</v>
      </c>
      <c r="X3423" t="s">
        <v>19</v>
      </c>
    </row>
    <row r="3424" spans="1:24" x14ac:dyDescent="0.3">
      <c r="A3424" s="1">
        <v>45481.391805555555</v>
      </c>
      <c r="B3424" s="1" t="str">
        <f>TEXT(sensor_data[[#This Row],[Timestamp]], "MMMM")</f>
        <v>July</v>
      </c>
      <c r="C34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24" s="2">
        <f>MONTH(sensor_data[[#This Row],[Timestamp]])</f>
        <v>7</v>
      </c>
      <c r="E3424" s="2">
        <f>DAY(sensor_data[[#This Row],[Timestamp]])</f>
        <v>8</v>
      </c>
      <c r="F3424" t="s">
        <v>660</v>
      </c>
      <c r="H3424">
        <v>95.7</v>
      </c>
      <c r="I3424">
        <v>40.5</v>
      </c>
      <c r="J3424" t="b">
        <v>0</v>
      </c>
      <c r="K3424">
        <v>3</v>
      </c>
      <c r="L3424" t="str">
        <f>IF(sensor_data[[#This Row],[HVAC Setting]]&lt;=2, "Low", IF(sensor_data[[#This Row],[HVAC Setting]]=3, "Normal", "High"))</f>
        <v>Normal</v>
      </c>
      <c r="M3424">
        <v>17</v>
      </c>
      <c r="N3424">
        <v>17</v>
      </c>
      <c r="O3424">
        <f>(sensor_data[[#This Row],[Energy Consumption]]-AVERAGE(sensor_data[Energy Consumption]))/_xlfn.STDEV.P(sensor_data[Energy Consumption])</f>
        <v>-5.1181589523909048E-2</v>
      </c>
      <c r="P3424" t="str">
        <f>IF(ABS(sensor_data[[#This Row],[z_zcore]])&gt;3, "Outlier", "Normal")</f>
        <v>Normal</v>
      </c>
      <c r="Q3424">
        <f>AVERAGEIF(sensor_data[Unit ID], sensor_data[[#This Row],[Unit ID]], sensor_data[EC])</f>
        <v>17.418947368421051</v>
      </c>
      <c r="R3424">
        <f>IF(ISBLANK(sensor_data[[#This Row],[EC]]), sensor_data[[#This Row],[average]], sensor_data[[#This Row],[EC]])</f>
        <v>17</v>
      </c>
      <c r="S3424" t="str">
        <f>IF(sensor_data[[#This Row],[Filled Energy Consumption]]&gt;AVERAGE(sensor_data[Filled Energy Consumption]), "High", "Low")</f>
        <v>Low</v>
      </c>
      <c r="T3424" t="s">
        <v>216</v>
      </c>
      <c r="U3424" t="b">
        <v>0</v>
      </c>
      <c r="V3424">
        <v>24</v>
      </c>
      <c r="W3424">
        <v>0</v>
      </c>
      <c r="X3424" t="s">
        <v>14</v>
      </c>
    </row>
    <row r="3425" spans="1:24" x14ac:dyDescent="0.3">
      <c r="A3425" s="1">
        <v>45385.438877314817</v>
      </c>
      <c r="B3425" s="1" t="str">
        <f>TEXT(sensor_data[[#This Row],[Timestamp]], "MMMM")</f>
        <v>April</v>
      </c>
      <c r="C34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25" s="2">
        <f>MONTH(sensor_data[[#This Row],[Timestamp]])</f>
        <v>4</v>
      </c>
      <c r="E3425" s="2">
        <f>DAY(sensor_data[[#This Row],[Timestamp]])</f>
        <v>3</v>
      </c>
      <c r="F3425" t="s">
        <v>660</v>
      </c>
      <c r="H3425">
        <v>77</v>
      </c>
      <c r="I3425">
        <v>33.1</v>
      </c>
      <c r="J3425" t="b">
        <v>0</v>
      </c>
      <c r="K3425">
        <v>3</v>
      </c>
      <c r="L3425" t="str">
        <f>IF(sensor_data[[#This Row],[HVAC Setting]]&lt;=2, "Low", IF(sensor_data[[#This Row],[HVAC Setting]]=3, "Normal", "High"))</f>
        <v>Normal</v>
      </c>
      <c r="O3425">
        <f>(sensor_data[[#This Row],[Energy Consumption]]-AVERAGE(sensor_data[Energy Consumption]))/_xlfn.STDEV.P(sensor_data[Energy Consumption])</f>
        <v>-0.24886299575285079</v>
      </c>
      <c r="P3425" t="str">
        <f>IF(ABS(sensor_data[[#This Row],[z_zcore]])&gt;3, "Outlier", "Normal")</f>
        <v>Normal</v>
      </c>
      <c r="Q3425">
        <f>AVERAGEIF(sensor_data[Unit ID], sensor_data[[#This Row],[Unit ID]], sensor_data[EC])</f>
        <v>17.418947368421051</v>
      </c>
      <c r="R3425">
        <f>IF(ISBLANK(sensor_data[[#This Row],[EC]]), sensor_data[[#This Row],[average]], sensor_data[[#This Row],[EC]])</f>
        <v>17.418947368421051</v>
      </c>
      <c r="S3425" t="str">
        <f>IF(sensor_data[[#This Row],[Filled Energy Consumption]]&gt;AVERAGE(sensor_data[Filled Energy Consumption]), "High", "Low")</f>
        <v>Low</v>
      </c>
      <c r="T3425" t="s">
        <v>200</v>
      </c>
      <c r="U3425" t="b">
        <v>0</v>
      </c>
      <c r="V3425">
        <v>1</v>
      </c>
      <c r="W3425">
        <v>0</v>
      </c>
      <c r="X3425" t="s">
        <v>17</v>
      </c>
    </row>
    <row r="3426" spans="1:24" x14ac:dyDescent="0.3">
      <c r="A3426" s="1">
        <v>45591.134479166663</v>
      </c>
      <c r="B3426" s="1" t="str">
        <f>TEXT(sensor_data[[#This Row],[Timestamp]], "MMMM")</f>
        <v>October</v>
      </c>
      <c r="C34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26" s="2">
        <f>MONTH(sensor_data[[#This Row],[Timestamp]])</f>
        <v>10</v>
      </c>
      <c r="E3426" s="2">
        <f>DAY(sensor_data[[#This Row],[Timestamp]])</f>
        <v>26</v>
      </c>
      <c r="F3426" t="s">
        <v>660</v>
      </c>
      <c r="H3426">
        <v>71</v>
      </c>
      <c r="I3426">
        <v>48.7</v>
      </c>
      <c r="J3426" t="b">
        <v>1</v>
      </c>
      <c r="K3426">
        <v>2.5</v>
      </c>
      <c r="L3426" t="str">
        <f>IF(sensor_data[[#This Row],[HVAC Setting]]&lt;=2, "Low", IF(sensor_data[[#This Row],[HVAC Setting]]=3, "Normal", "High"))</f>
        <v>High</v>
      </c>
      <c r="M3426">
        <v>15.89</v>
      </c>
      <c r="N3426">
        <v>15.89</v>
      </c>
      <c r="O3426">
        <f>(sensor_data[[#This Row],[Energy Consumption]]-AVERAGE(sensor_data[Energy Consumption]))/_xlfn.STDEV.P(sensor_data[Energy Consumption])</f>
        <v>-6.4089022518857591E-2</v>
      </c>
      <c r="P3426" t="str">
        <f>IF(ABS(sensor_data[[#This Row],[z_zcore]])&gt;3, "Outlier", "Normal")</f>
        <v>Normal</v>
      </c>
      <c r="Q3426">
        <f>AVERAGEIF(sensor_data[Unit ID], sensor_data[[#This Row],[Unit ID]], sensor_data[EC])</f>
        <v>17.418947368421051</v>
      </c>
      <c r="R3426">
        <f>IF(ISBLANK(sensor_data[[#This Row],[EC]]), sensor_data[[#This Row],[average]], sensor_data[[#This Row],[EC]])</f>
        <v>15.89</v>
      </c>
      <c r="S3426" t="str">
        <f>IF(sensor_data[[#This Row],[Filled Energy Consumption]]&gt;AVERAGE(sensor_data[Filled Energy Consumption]), "High", "Low")</f>
        <v>Low</v>
      </c>
      <c r="T3426" t="s">
        <v>435</v>
      </c>
      <c r="U3426" t="b">
        <v>1</v>
      </c>
      <c r="V3426">
        <v>17</v>
      </c>
      <c r="W3426">
        <v>1</v>
      </c>
      <c r="X3426" t="s">
        <v>19</v>
      </c>
    </row>
    <row r="3427" spans="1:24" x14ac:dyDescent="0.3">
      <c r="A3427" s="1">
        <v>45537.374351851853</v>
      </c>
      <c r="B3427" s="1" t="str">
        <f>TEXT(sensor_data[[#This Row],[Timestamp]], "MMMM")</f>
        <v>September</v>
      </c>
      <c r="C34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27" s="2">
        <f>MONTH(sensor_data[[#This Row],[Timestamp]])</f>
        <v>9</v>
      </c>
      <c r="E3427" s="2">
        <f>DAY(sensor_data[[#This Row],[Timestamp]])</f>
        <v>2</v>
      </c>
      <c r="F3427" t="s">
        <v>660</v>
      </c>
      <c r="H3427">
        <v>73.099999999999994</v>
      </c>
      <c r="I3427">
        <v>32.1</v>
      </c>
      <c r="J3427" t="b">
        <v>0</v>
      </c>
      <c r="K3427">
        <v>2</v>
      </c>
      <c r="L3427" t="str">
        <f>IF(sensor_data[[#This Row],[HVAC Setting]]&lt;=2, "Low", IF(sensor_data[[#This Row],[HVAC Setting]]=3, "Normal", "High"))</f>
        <v>Low</v>
      </c>
      <c r="M3427">
        <v>10</v>
      </c>
      <c r="N3427">
        <v>10</v>
      </c>
      <c r="O3427">
        <f>(sensor_data[[#This Row],[Energy Consumption]]-AVERAGE(sensor_data[Energy Consumption]))/_xlfn.STDEV.P(sensor_data[Energy Consumption])</f>
        <v>-0.13257981561817916</v>
      </c>
      <c r="P3427" t="str">
        <f>IF(ABS(sensor_data[[#This Row],[z_zcore]])&gt;3, "Outlier", "Normal")</f>
        <v>Normal</v>
      </c>
      <c r="Q3427">
        <f>AVERAGEIF(sensor_data[Unit ID], sensor_data[[#This Row],[Unit ID]], sensor_data[EC])</f>
        <v>17.418947368421051</v>
      </c>
      <c r="R3427">
        <f>IF(ISBLANK(sensor_data[[#This Row],[EC]]), sensor_data[[#This Row],[average]], sensor_data[[#This Row],[EC]])</f>
        <v>10</v>
      </c>
      <c r="S3427" t="str">
        <f>IF(sensor_data[[#This Row],[Filled Energy Consumption]]&gt;AVERAGE(sensor_data[Filled Energy Consumption]), "High", "Low")</f>
        <v>Low</v>
      </c>
      <c r="T3427" t="s">
        <v>64</v>
      </c>
      <c r="U3427" t="b">
        <v>0</v>
      </c>
      <c r="V3427">
        <v>18</v>
      </c>
      <c r="W3427">
        <v>0</v>
      </c>
      <c r="X3427" t="s">
        <v>19</v>
      </c>
    </row>
    <row r="3428" spans="1:24" x14ac:dyDescent="0.3">
      <c r="A3428" s="1">
        <v>45475.574317129627</v>
      </c>
      <c r="B3428" s="1" t="str">
        <f>TEXT(sensor_data[[#This Row],[Timestamp]], "MMMM")</f>
        <v>July</v>
      </c>
      <c r="C34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28" s="2">
        <f>MONTH(sensor_data[[#This Row],[Timestamp]])</f>
        <v>7</v>
      </c>
      <c r="E3428" s="2">
        <f>DAY(sensor_data[[#This Row],[Timestamp]])</f>
        <v>2</v>
      </c>
      <c r="F3428" t="s">
        <v>660</v>
      </c>
      <c r="H3428">
        <v>93.6</v>
      </c>
      <c r="I3428">
        <v>62.3</v>
      </c>
      <c r="J3428" t="b">
        <v>0</v>
      </c>
      <c r="K3428">
        <v>3</v>
      </c>
      <c r="L3428" t="str">
        <f>IF(sensor_data[[#This Row],[HVAC Setting]]&lt;=2, "Low", IF(sensor_data[[#This Row],[HVAC Setting]]=3, "Normal", "High"))</f>
        <v>Normal</v>
      </c>
      <c r="M3428">
        <v>17</v>
      </c>
      <c r="N3428">
        <v>17</v>
      </c>
      <c r="O3428">
        <f>(sensor_data[[#This Row],[Energy Consumption]]-AVERAGE(sensor_data[Energy Consumption]))/_xlfn.STDEV.P(sensor_data[Energy Consumption])</f>
        <v>-5.1181589523909048E-2</v>
      </c>
      <c r="P3428" t="str">
        <f>IF(ABS(sensor_data[[#This Row],[z_zcore]])&gt;3, "Outlier", "Normal")</f>
        <v>Normal</v>
      </c>
      <c r="Q3428">
        <f>AVERAGEIF(sensor_data[Unit ID], sensor_data[[#This Row],[Unit ID]], sensor_data[EC])</f>
        <v>17.418947368421051</v>
      </c>
      <c r="R3428">
        <f>IF(ISBLANK(sensor_data[[#This Row],[EC]]), sensor_data[[#This Row],[average]], sensor_data[[#This Row],[EC]])</f>
        <v>17</v>
      </c>
      <c r="S3428" t="str">
        <f>IF(sensor_data[[#This Row],[Filled Energy Consumption]]&gt;AVERAGE(sensor_data[Filled Energy Consumption]), "High", "Low")</f>
        <v>Low</v>
      </c>
      <c r="T3428" t="s">
        <v>251</v>
      </c>
      <c r="U3428" t="b">
        <v>0</v>
      </c>
      <c r="V3428">
        <v>21</v>
      </c>
      <c r="W3428">
        <v>0</v>
      </c>
      <c r="X3428" t="s">
        <v>14</v>
      </c>
    </row>
    <row r="3429" spans="1:24" x14ac:dyDescent="0.3">
      <c r="A3429" s="1">
        <v>45651.351261574076</v>
      </c>
      <c r="B3429" s="1" t="str">
        <f>TEXT(sensor_data[[#This Row],[Timestamp]], "MMMM")</f>
        <v>December</v>
      </c>
      <c r="C34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29" s="2">
        <f>MONTH(sensor_data[[#This Row],[Timestamp]])</f>
        <v>12</v>
      </c>
      <c r="E3429" s="2">
        <f>DAY(sensor_data[[#This Row],[Timestamp]])</f>
        <v>25</v>
      </c>
      <c r="F3429" t="s">
        <v>660</v>
      </c>
      <c r="H3429">
        <v>50.8</v>
      </c>
      <c r="I3429">
        <v>38.200000000000003</v>
      </c>
      <c r="J3429" t="b">
        <v>1</v>
      </c>
      <c r="K3429">
        <v>3.5</v>
      </c>
      <c r="L3429" t="str">
        <f>IF(sensor_data[[#This Row],[HVAC Setting]]&lt;=2, "Low", IF(sensor_data[[#This Row],[HVAC Setting]]=3, "Normal", "High"))</f>
        <v>High</v>
      </c>
      <c r="M3429">
        <v>21.35</v>
      </c>
      <c r="N3429">
        <v>21.35</v>
      </c>
      <c r="O3429">
        <f>(sensor_data[[#This Row],[Energy Consumption]]-AVERAGE(sensor_data[Energy Consumption]))/_xlfn.STDEV.P(sensor_data[Energy Consumption])</f>
        <v>-5.9840616532688554E-4</v>
      </c>
      <c r="P3429" t="str">
        <f>IF(ABS(sensor_data[[#This Row],[z_zcore]])&gt;3, "Outlier", "Normal")</f>
        <v>Normal</v>
      </c>
      <c r="Q3429">
        <f>AVERAGEIF(sensor_data[Unit ID], sensor_data[[#This Row],[Unit ID]], sensor_data[EC])</f>
        <v>17.418947368421051</v>
      </c>
      <c r="R3429">
        <f>IF(ISBLANK(sensor_data[[#This Row],[EC]]), sensor_data[[#This Row],[average]], sensor_data[[#This Row],[EC]])</f>
        <v>21.35</v>
      </c>
      <c r="S3429" t="str">
        <f>IF(sensor_data[[#This Row],[Filled Energy Consumption]]&gt;AVERAGE(sensor_data[Filled Energy Consumption]), "High", "Low")</f>
        <v>High</v>
      </c>
      <c r="T3429" t="s">
        <v>438</v>
      </c>
      <c r="U3429" t="b">
        <v>1</v>
      </c>
      <c r="V3429">
        <v>13</v>
      </c>
      <c r="W3429">
        <v>1</v>
      </c>
      <c r="X3429" t="s">
        <v>17</v>
      </c>
    </row>
    <row r="3430" spans="1:24" x14ac:dyDescent="0.3">
      <c r="A3430" s="1">
        <v>45488.878587962965</v>
      </c>
      <c r="B3430" s="1" t="str">
        <f>TEXT(sensor_data[[#This Row],[Timestamp]], "MMMM")</f>
        <v>July</v>
      </c>
      <c r="C34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30" s="2">
        <f>MONTH(sensor_data[[#This Row],[Timestamp]])</f>
        <v>7</v>
      </c>
      <c r="E3430" s="2">
        <f>DAY(sensor_data[[#This Row],[Timestamp]])</f>
        <v>15</v>
      </c>
      <c r="F3430" t="s">
        <v>660</v>
      </c>
      <c r="H3430">
        <v>99.4</v>
      </c>
      <c r="I3430">
        <v>57.4</v>
      </c>
      <c r="J3430" t="b">
        <v>0</v>
      </c>
      <c r="K3430">
        <v>5</v>
      </c>
      <c r="L3430" t="str">
        <f>IF(sensor_data[[#This Row],[HVAC Setting]]&lt;=2, "Low", IF(sensor_data[[#This Row],[HVAC Setting]]=3, "Normal", "High"))</f>
        <v>High</v>
      </c>
      <c r="M3430">
        <v>28</v>
      </c>
      <c r="N3430">
        <v>28</v>
      </c>
      <c r="O3430">
        <f>(sensor_data[[#This Row],[Energy Consumption]]-AVERAGE(sensor_data[Energy Consumption]))/_xlfn.STDEV.P(sensor_data[Energy Consumption])</f>
        <v>7.6729908624229723E-2</v>
      </c>
      <c r="P3430" t="str">
        <f>IF(ABS(sensor_data[[#This Row],[z_zcore]])&gt;3, "Outlier", "Normal")</f>
        <v>Normal</v>
      </c>
      <c r="Q3430">
        <f>AVERAGEIF(sensor_data[Unit ID], sensor_data[[#This Row],[Unit ID]], sensor_data[EC])</f>
        <v>17.418947368421051</v>
      </c>
      <c r="R3430">
        <f>IF(ISBLANK(sensor_data[[#This Row],[EC]]), sensor_data[[#This Row],[average]], sensor_data[[#This Row],[EC]])</f>
        <v>28</v>
      </c>
      <c r="S3430" t="str">
        <f>IF(sensor_data[[#This Row],[Filled Energy Consumption]]&gt;AVERAGE(sensor_data[Filled Energy Consumption]), "High", "Low")</f>
        <v>High</v>
      </c>
      <c r="T3430" t="s">
        <v>316</v>
      </c>
      <c r="U3430" t="b">
        <v>0</v>
      </c>
      <c r="V3430">
        <v>16</v>
      </c>
      <c r="W3430">
        <v>1</v>
      </c>
      <c r="X3430" t="s">
        <v>19</v>
      </c>
    </row>
    <row r="3431" spans="1:24" x14ac:dyDescent="0.3">
      <c r="A3431" s="1">
        <v>45420.844467592593</v>
      </c>
      <c r="B3431" s="1" t="str">
        <f>TEXT(sensor_data[[#This Row],[Timestamp]], "MMMM")</f>
        <v>May</v>
      </c>
      <c r="C34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31" s="2">
        <f>MONTH(sensor_data[[#This Row],[Timestamp]])</f>
        <v>5</v>
      </c>
      <c r="E3431" s="2">
        <f>DAY(sensor_data[[#This Row],[Timestamp]])</f>
        <v>8</v>
      </c>
      <c r="F3431" t="s">
        <v>660</v>
      </c>
      <c r="H3431">
        <v>78.2</v>
      </c>
      <c r="I3431">
        <v>41.3</v>
      </c>
      <c r="J3431" t="b">
        <v>0</v>
      </c>
      <c r="K3431">
        <v>2</v>
      </c>
      <c r="L3431" t="str">
        <f>IF(sensor_data[[#This Row],[HVAC Setting]]&lt;=2, "Low", IF(sensor_data[[#This Row],[HVAC Setting]]=3, "Normal", "High"))</f>
        <v>Low</v>
      </c>
      <c r="M3431">
        <v>11</v>
      </c>
      <c r="N3431">
        <v>11</v>
      </c>
      <c r="O3431">
        <f>(sensor_data[[#This Row],[Energy Consumption]]-AVERAGE(sensor_data[Energy Consumption]))/_xlfn.STDEV.P(sensor_data[Energy Consumption])</f>
        <v>-0.12095149760471202</v>
      </c>
      <c r="P3431" t="str">
        <f>IF(ABS(sensor_data[[#This Row],[z_zcore]])&gt;3, "Outlier", "Normal")</f>
        <v>Normal</v>
      </c>
      <c r="Q3431">
        <f>AVERAGEIF(sensor_data[Unit ID], sensor_data[[#This Row],[Unit ID]], sensor_data[EC])</f>
        <v>17.418947368421051</v>
      </c>
      <c r="R3431">
        <f>IF(ISBLANK(sensor_data[[#This Row],[EC]]), sensor_data[[#This Row],[average]], sensor_data[[#This Row],[EC]])</f>
        <v>11</v>
      </c>
      <c r="S3431" t="str">
        <f>IF(sensor_data[[#This Row],[Filled Energy Consumption]]&gt;AVERAGE(sensor_data[Filled Energy Consumption]), "High", "Low")</f>
        <v>Low</v>
      </c>
      <c r="T3431" t="s">
        <v>444</v>
      </c>
      <c r="U3431" t="b">
        <v>0</v>
      </c>
      <c r="V3431">
        <v>10</v>
      </c>
      <c r="W3431">
        <v>0</v>
      </c>
      <c r="X3431" t="s">
        <v>19</v>
      </c>
    </row>
    <row r="3432" spans="1:24" x14ac:dyDescent="0.3">
      <c r="A3432" s="1">
        <v>45556.673136574071</v>
      </c>
      <c r="B3432" s="1" t="str">
        <f>TEXT(sensor_data[[#This Row],[Timestamp]], "MMMM")</f>
        <v>September</v>
      </c>
      <c r="C34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32" s="2">
        <f>MONTH(sensor_data[[#This Row],[Timestamp]])</f>
        <v>9</v>
      </c>
      <c r="E3432" s="2">
        <f>DAY(sensor_data[[#This Row],[Timestamp]])</f>
        <v>21</v>
      </c>
      <c r="F3432" t="s">
        <v>660</v>
      </c>
      <c r="H3432">
        <v>76.900000000000006</v>
      </c>
      <c r="I3432">
        <v>52.3</v>
      </c>
      <c r="J3432" t="b">
        <v>1</v>
      </c>
      <c r="K3432">
        <v>3.5</v>
      </c>
      <c r="L3432" t="str">
        <f>IF(sensor_data[[#This Row],[HVAC Setting]]&lt;=2, "Low", IF(sensor_data[[#This Row],[HVAC Setting]]=3, "Normal", "High"))</f>
        <v>High</v>
      </c>
      <c r="M3432">
        <v>20.8</v>
      </c>
      <c r="N3432">
        <v>20.8</v>
      </c>
      <c r="O3432">
        <f>(sensor_data[[#This Row],[Energy Consumption]]-AVERAGE(sensor_data[Energy Consumption]))/_xlfn.STDEV.P(sensor_data[Energy Consumption])</f>
        <v>-6.9939810727338318E-3</v>
      </c>
      <c r="P3432" t="str">
        <f>IF(ABS(sensor_data[[#This Row],[z_zcore]])&gt;3, "Outlier", "Normal")</f>
        <v>Normal</v>
      </c>
      <c r="Q3432">
        <f>AVERAGEIF(sensor_data[Unit ID], sensor_data[[#This Row],[Unit ID]], sensor_data[EC])</f>
        <v>17.418947368421051</v>
      </c>
      <c r="R3432">
        <f>IF(ISBLANK(sensor_data[[#This Row],[EC]]), sensor_data[[#This Row],[average]], sensor_data[[#This Row],[EC]])</f>
        <v>20.8</v>
      </c>
      <c r="S3432" t="str">
        <f>IF(sensor_data[[#This Row],[Filled Energy Consumption]]&gt;AVERAGE(sensor_data[Filled Energy Consumption]), "High", "Low")</f>
        <v>High</v>
      </c>
      <c r="T3432" t="s">
        <v>519</v>
      </c>
      <c r="U3432" t="b">
        <v>1</v>
      </c>
      <c r="V3432">
        <v>22</v>
      </c>
      <c r="W3432">
        <v>0</v>
      </c>
      <c r="X3432" t="s">
        <v>14</v>
      </c>
    </row>
    <row r="3433" spans="1:24" x14ac:dyDescent="0.3">
      <c r="A3433" s="1">
        <v>45591.416400462964</v>
      </c>
      <c r="B3433" s="1" t="str">
        <f>TEXT(sensor_data[[#This Row],[Timestamp]], "MMMM")</f>
        <v>October</v>
      </c>
      <c r="C34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33" s="2">
        <f>MONTH(sensor_data[[#This Row],[Timestamp]])</f>
        <v>10</v>
      </c>
      <c r="E3433" s="2">
        <f>DAY(sensor_data[[#This Row],[Timestamp]])</f>
        <v>26</v>
      </c>
      <c r="F3433" t="s">
        <v>660</v>
      </c>
      <c r="H3433">
        <v>72.8</v>
      </c>
      <c r="I3433">
        <v>43.9</v>
      </c>
      <c r="J3433" t="b">
        <v>1</v>
      </c>
      <c r="K3433">
        <v>3.5</v>
      </c>
      <c r="L3433" t="str">
        <f>IF(sensor_data[[#This Row],[HVAC Setting]]&lt;=2, "Low", IF(sensor_data[[#This Row],[HVAC Setting]]=3, "Normal", "High"))</f>
        <v>High</v>
      </c>
      <c r="M3433">
        <v>20</v>
      </c>
      <c r="N3433">
        <v>20</v>
      </c>
      <c r="O3433">
        <f>(sensor_data[[#This Row],[Energy Consumption]]-AVERAGE(sensor_data[Energy Consumption]))/_xlfn.STDEV.P(sensor_data[Energy Consumption])</f>
        <v>-1.6296635483507568E-2</v>
      </c>
      <c r="P3433" t="str">
        <f>IF(ABS(sensor_data[[#This Row],[z_zcore]])&gt;3, "Outlier", "Normal")</f>
        <v>Normal</v>
      </c>
      <c r="Q3433">
        <f>AVERAGEIF(sensor_data[Unit ID], sensor_data[[#This Row],[Unit ID]], sensor_data[EC])</f>
        <v>17.418947368421051</v>
      </c>
      <c r="R3433">
        <f>IF(ISBLANK(sensor_data[[#This Row],[EC]]), sensor_data[[#This Row],[average]], sensor_data[[#This Row],[EC]])</f>
        <v>20</v>
      </c>
      <c r="S3433" t="str">
        <f>IF(sensor_data[[#This Row],[Filled Energy Consumption]]&gt;AVERAGE(sensor_data[Filled Energy Consumption]), "High", "Low")</f>
        <v>High</v>
      </c>
      <c r="T3433" t="s">
        <v>94</v>
      </c>
      <c r="U3433" t="b">
        <v>1</v>
      </c>
      <c r="V3433">
        <v>15</v>
      </c>
      <c r="W3433">
        <v>1</v>
      </c>
      <c r="X3433" t="s">
        <v>19</v>
      </c>
    </row>
    <row r="3434" spans="1:24" x14ac:dyDescent="0.3">
      <c r="A3434" s="1">
        <v>45559.199340277781</v>
      </c>
      <c r="B3434" s="1" t="str">
        <f>TEXT(sensor_data[[#This Row],[Timestamp]], "MMMM")</f>
        <v>September</v>
      </c>
      <c r="C34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34" s="2">
        <f>MONTH(sensor_data[[#This Row],[Timestamp]])</f>
        <v>9</v>
      </c>
      <c r="E3434" s="2">
        <f>DAY(sensor_data[[#This Row],[Timestamp]])</f>
        <v>24</v>
      </c>
      <c r="F3434" t="s">
        <v>660</v>
      </c>
      <c r="H3434">
        <v>64.5</v>
      </c>
      <c r="I3434">
        <v>49.3</v>
      </c>
      <c r="J3434" t="b">
        <v>0</v>
      </c>
      <c r="K3434">
        <v>2</v>
      </c>
      <c r="L3434" t="str">
        <f>IF(sensor_data[[#This Row],[HVAC Setting]]&lt;=2, "Low", IF(sensor_data[[#This Row],[HVAC Setting]]=3, "Normal", "High"))</f>
        <v>Low</v>
      </c>
      <c r="M3434">
        <v>10</v>
      </c>
      <c r="N3434">
        <v>10</v>
      </c>
      <c r="O3434">
        <f>(sensor_data[[#This Row],[Energy Consumption]]-AVERAGE(sensor_data[Energy Consumption]))/_xlfn.STDEV.P(sensor_data[Energy Consumption])</f>
        <v>-0.13257981561817916</v>
      </c>
      <c r="P3434" t="str">
        <f>IF(ABS(sensor_data[[#This Row],[z_zcore]])&gt;3, "Outlier", "Normal")</f>
        <v>Normal</v>
      </c>
      <c r="Q3434">
        <f>AVERAGEIF(sensor_data[Unit ID], sensor_data[[#This Row],[Unit ID]], sensor_data[EC])</f>
        <v>17.418947368421051</v>
      </c>
      <c r="R3434">
        <f>IF(ISBLANK(sensor_data[[#This Row],[EC]]), sensor_data[[#This Row],[average]], sensor_data[[#This Row],[EC]])</f>
        <v>10</v>
      </c>
      <c r="S3434" t="str">
        <f>IF(sensor_data[[#This Row],[Filled Energy Consumption]]&gt;AVERAGE(sensor_data[Filled Energy Consumption]), "High", "Low")</f>
        <v>Low</v>
      </c>
      <c r="T3434" t="s">
        <v>337</v>
      </c>
      <c r="U3434" t="b">
        <v>0</v>
      </c>
      <c r="V3434">
        <v>21</v>
      </c>
      <c r="W3434">
        <v>0</v>
      </c>
      <c r="X3434" t="s">
        <v>14</v>
      </c>
    </row>
    <row r="3435" spans="1:24" x14ac:dyDescent="0.3">
      <c r="A3435" s="1">
        <v>45300.959548611114</v>
      </c>
      <c r="B3435" s="1" t="str">
        <f>TEXT(sensor_data[[#This Row],[Timestamp]], "MMMM")</f>
        <v>January</v>
      </c>
      <c r="C34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35" s="2">
        <f>MONTH(sensor_data[[#This Row],[Timestamp]])</f>
        <v>1</v>
      </c>
      <c r="E3435" s="2">
        <f>DAY(sensor_data[[#This Row],[Timestamp]])</f>
        <v>9</v>
      </c>
      <c r="F3435" t="s">
        <v>660</v>
      </c>
      <c r="H3435">
        <v>51.9</v>
      </c>
      <c r="I3435">
        <v>29.3</v>
      </c>
      <c r="J3435" t="b">
        <v>0</v>
      </c>
      <c r="K3435">
        <v>4</v>
      </c>
      <c r="L3435" t="str">
        <f>IF(sensor_data[[#This Row],[HVAC Setting]]&lt;=2, "Low", IF(sensor_data[[#This Row],[HVAC Setting]]=3, "Normal", "High"))</f>
        <v>High</v>
      </c>
      <c r="M3435">
        <v>20</v>
      </c>
      <c r="N3435">
        <v>20</v>
      </c>
      <c r="O3435">
        <f>(sensor_data[[#This Row],[Energy Consumption]]-AVERAGE(sensor_data[Energy Consumption]))/_xlfn.STDEV.P(sensor_data[Energy Consumption])</f>
        <v>-1.6296635483507568E-2</v>
      </c>
      <c r="P3435" t="str">
        <f>IF(ABS(sensor_data[[#This Row],[z_zcore]])&gt;3, "Outlier", "Normal")</f>
        <v>Normal</v>
      </c>
      <c r="Q3435">
        <f>AVERAGEIF(sensor_data[Unit ID], sensor_data[[#This Row],[Unit ID]], sensor_data[EC])</f>
        <v>17.418947368421051</v>
      </c>
      <c r="R3435">
        <f>IF(ISBLANK(sensor_data[[#This Row],[EC]]), sensor_data[[#This Row],[average]], sensor_data[[#This Row],[EC]])</f>
        <v>20</v>
      </c>
      <c r="S3435" t="str">
        <f>IF(sensor_data[[#This Row],[Filled Energy Consumption]]&gt;AVERAGE(sensor_data[Filled Energy Consumption]), "High", "Low")</f>
        <v>High</v>
      </c>
      <c r="T3435" t="s">
        <v>204</v>
      </c>
      <c r="U3435" t="b">
        <v>0</v>
      </c>
      <c r="V3435">
        <v>2</v>
      </c>
      <c r="W3435">
        <v>0</v>
      </c>
      <c r="X3435" t="s">
        <v>14</v>
      </c>
    </row>
    <row r="3436" spans="1:24" x14ac:dyDescent="0.3">
      <c r="A3436" s="1">
        <v>45640.250405092593</v>
      </c>
      <c r="B3436" s="1" t="str">
        <f>TEXT(sensor_data[[#This Row],[Timestamp]], "MMMM")</f>
        <v>December</v>
      </c>
      <c r="C34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36" s="2">
        <f>MONTH(sensor_data[[#This Row],[Timestamp]])</f>
        <v>12</v>
      </c>
      <c r="E3436" s="2">
        <f>DAY(sensor_data[[#This Row],[Timestamp]])</f>
        <v>14</v>
      </c>
      <c r="F3436" t="s">
        <v>660</v>
      </c>
      <c r="H3436">
        <v>54.1</v>
      </c>
      <c r="I3436">
        <v>33.9</v>
      </c>
      <c r="J3436" t="b">
        <v>1</v>
      </c>
      <c r="K3436">
        <v>4.5</v>
      </c>
      <c r="L3436" t="str">
        <f>IF(sensor_data[[#This Row],[HVAC Setting]]&lt;=2, "Low", IF(sensor_data[[#This Row],[HVAC Setting]]=3, "Normal", "High"))</f>
        <v>High</v>
      </c>
      <c r="M3436">
        <v>26.53</v>
      </c>
      <c r="N3436">
        <v>26.53</v>
      </c>
      <c r="O3436">
        <f>(sensor_data[[#This Row],[Energy Consumption]]-AVERAGE(sensor_data[Energy Consumption]))/_xlfn.STDEV.P(sensor_data[Energy Consumption])</f>
        <v>5.9636281144433007E-2</v>
      </c>
      <c r="P3436" t="str">
        <f>IF(ABS(sensor_data[[#This Row],[z_zcore]])&gt;3, "Outlier", "Normal")</f>
        <v>Normal</v>
      </c>
      <c r="Q3436">
        <f>AVERAGEIF(sensor_data[Unit ID], sensor_data[[#This Row],[Unit ID]], sensor_data[EC])</f>
        <v>17.418947368421051</v>
      </c>
      <c r="R3436">
        <f>IF(ISBLANK(sensor_data[[#This Row],[EC]]), sensor_data[[#This Row],[average]], sensor_data[[#This Row],[EC]])</f>
        <v>26.53</v>
      </c>
      <c r="S3436" t="str">
        <f>IF(sensor_data[[#This Row],[Filled Energy Consumption]]&gt;AVERAGE(sensor_data[Filled Energy Consumption]), "High", "Low")</f>
        <v>High</v>
      </c>
      <c r="T3436" t="s">
        <v>299</v>
      </c>
      <c r="U3436" t="b">
        <v>1</v>
      </c>
      <c r="V3436">
        <v>23</v>
      </c>
      <c r="W3436">
        <v>1</v>
      </c>
      <c r="X3436" t="s">
        <v>17</v>
      </c>
    </row>
    <row r="3437" spans="1:24" x14ac:dyDescent="0.3">
      <c r="A3437" s="1">
        <v>45373.294861111113</v>
      </c>
      <c r="B3437" s="1" t="str">
        <f>TEXT(sensor_data[[#This Row],[Timestamp]], "MMMM")</f>
        <v>March</v>
      </c>
      <c r="C34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37" s="2">
        <f>MONTH(sensor_data[[#This Row],[Timestamp]])</f>
        <v>3</v>
      </c>
      <c r="E3437" s="2">
        <f>DAY(sensor_data[[#This Row],[Timestamp]])</f>
        <v>22</v>
      </c>
      <c r="F3437" t="s">
        <v>660</v>
      </c>
      <c r="H3437">
        <v>67.400000000000006</v>
      </c>
      <c r="I3437">
        <v>41.4</v>
      </c>
      <c r="J3437" t="b">
        <v>1</v>
      </c>
      <c r="K3437">
        <v>3</v>
      </c>
      <c r="L3437" t="str">
        <f>IF(sensor_data[[#This Row],[HVAC Setting]]&lt;=2, "Low", IF(sensor_data[[#This Row],[HVAC Setting]]=3, "Normal", "High"))</f>
        <v>Normal</v>
      </c>
      <c r="M3437">
        <v>16.97</v>
      </c>
      <c r="N3437">
        <v>16.97</v>
      </c>
      <c r="O3437">
        <f>(sensor_data[[#This Row],[Energy Consumption]]-AVERAGE(sensor_data[Energy Consumption]))/_xlfn.STDEV.P(sensor_data[Energy Consumption])</f>
        <v>-5.153043906431308E-2</v>
      </c>
      <c r="P3437" t="str">
        <f>IF(ABS(sensor_data[[#This Row],[z_zcore]])&gt;3, "Outlier", "Normal")</f>
        <v>Normal</v>
      </c>
      <c r="Q3437">
        <f>AVERAGEIF(sensor_data[Unit ID], sensor_data[[#This Row],[Unit ID]], sensor_data[EC])</f>
        <v>17.418947368421051</v>
      </c>
      <c r="R3437">
        <f>IF(ISBLANK(sensor_data[[#This Row],[EC]]), sensor_data[[#This Row],[average]], sensor_data[[#This Row],[EC]])</f>
        <v>16.97</v>
      </c>
      <c r="S3437" t="str">
        <f>IF(sensor_data[[#This Row],[Filled Energy Consumption]]&gt;AVERAGE(sensor_data[Filled Energy Consumption]), "High", "Low")</f>
        <v>Low</v>
      </c>
      <c r="T3437" t="s">
        <v>50</v>
      </c>
      <c r="U3437" t="b">
        <v>1</v>
      </c>
      <c r="V3437">
        <v>3</v>
      </c>
      <c r="W3437">
        <v>1</v>
      </c>
      <c r="X3437" t="s">
        <v>17</v>
      </c>
    </row>
    <row r="3438" spans="1:24" x14ac:dyDescent="0.3">
      <c r="A3438" s="1">
        <v>45351.733067129629</v>
      </c>
      <c r="B3438" s="1" t="str">
        <f>TEXT(sensor_data[[#This Row],[Timestamp]], "MMMM")</f>
        <v>February</v>
      </c>
      <c r="C34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38" s="2">
        <f>MONTH(sensor_data[[#This Row],[Timestamp]])</f>
        <v>2</v>
      </c>
      <c r="E3438" s="2">
        <f>DAY(sensor_data[[#This Row],[Timestamp]])</f>
        <v>29</v>
      </c>
      <c r="F3438" t="s">
        <v>660</v>
      </c>
      <c r="H3438">
        <v>57.7</v>
      </c>
      <c r="I3438">
        <v>34.799999999999997</v>
      </c>
      <c r="J3438" t="b">
        <v>1</v>
      </c>
      <c r="K3438">
        <v>5</v>
      </c>
      <c r="L3438" t="str">
        <f>IF(sensor_data[[#This Row],[HVAC Setting]]&lt;=2, "Low", IF(sensor_data[[#This Row],[HVAC Setting]]=3, "Normal", "High"))</f>
        <v>High</v>
      </c>
      <c r="M3438">
        <v>30.28</v>
      </c>
      <c r="N3438">
        <v>30.28</v>
      </c>
      <c r="O3438">
        <f>(sensor_data[[#This Row],[Energy Consumption]]-AVERAGE(sensor_data[Energy Consumption]))/_xlfn.STDEV.P(sensor_data[Energy Consumption])</f>
        <v>0.10324247369493486</v>
      </c>
      <c r="P3438" t="str">
        <f>IF(ABS(sensor_data[[#This Row],[z_zcore]])&gt;3, "Outlier", "Normal")</f>
        <v>Normal</v>
      </c>
      <c r="Q3438">
        <f>AVERAGEIF(sensor_data[Unit ID], sensor_data[[#This Row],[Unit ID]], sensor_data[EC])</f>
        <v>17.418947368421051</v>
      </c>
      <c r="R3438">
        <f>IF(ISBLANK(sensor_data[[#This Row],[EC]]), sensor_data[[#This Row],[average]], sensor_data[[#This Row],[EC]])</f>
        <v>30.28</v>
      </c>
      <c r="S3438" t="str">
        <f>IF(sensor_data[[#This Row],[Filled Energy Consumption]]&gt;AVERAGE(sensor_data[Filled Energy Consumption]), "High", "Low")</f>
        <v>High</v>
      </c>
      <c r="T3438" t="s">
        <v>545</v>
      </c>
      <c r="U3438" t="b">
        <v>1</v>
      </c>
      <c r="V3438">
        <v>21</v>
      </c>
      <c r="W3438">
        <v>1</v>
      </c>
      <c r="X3438" t="s">
        <v>19</v>
      </c>
    </row>
    <row r="3439" spans="1:24" x14ac:dyDescent="0.3">
      <c r="A3439" s="1">
        <v>45358.391157407408</v>
      </c>
      <c r="B3439" s="1" t="str">
        <f>TEXT(sensor_data[[#This Row],[Timestamp]], "MMMM")</f>
        <v>March</v>
      </c>
      <c r="C34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39" s="2">
        <f>MONTH(sensor_data[[#This Row],[Timestamp]])</f>
        <v>3</v>
      </c>
      <c r="E3439" s="2">
        <f>DAY(sensor_data[[#This Row],[Timestamp]])</f>
        <v>7</v>
      </c>
      <c r="F3439" t="s">
        <v>660</v>
      </c>
      <c r="H3439">
        <v>65.900000000000006</v>
      </c>
      <c r="I3439">
        <v>48.5</v>
      </c>
      <c r="J3439" t="b">
        <v>0</v>
      </c>
      <c r="K3439">
        <v>1</v>
      </c>
      <c r="L3439" t="str">
        <f>IF(sensor_data[[#This Row],[HVAC Setting]]&lt;=2, "Low", IF(sensor_data[[#This Row],[HVAC Setting]]=3, "Normal", "High"))</f>
        <v>Low</v>
      </c>
      <c r="M3439">
        <v>6</v>
      </c>
      <c r="N3439">
        <v>6</v>
      </c>
      <c r="O3439">
        <f>(sensor_data[[#This Row],[Energy Consumption]]-AVERAGE(sensor_data[Energy Consumption]))/_xlfn.STDEV.P(sensor_data[Energy Consumption])</f>
        <v>-0.17909308767204782</v>
      </c>
      <c r="P3439" t="str">
        <f>IF(ABS(sensor_data[[#This Row],[z_zcore]])&gt;3, "Outlier", "Normal")</f>
        <v>Normal</v>
      </c>
      <c r="Q3439">
        <f>AVERAGEIF(sensor_data[Unit ID], sensor_data[[#This Row],[Unit ID]], sensor_data[EC])</f>
        <v>17.418947368421051</v>
      </c>
      <c r="R3439">
        <f>IF(ISBLANK(sensor_data[[#This Row],[EC]]), sensor_data[[#This Row],[average]], sensor_data[[#This Row],[EC]])</f>
        <v>6</v>
      </c>
      <c r="S3439" t="str">
        <f>IF(sensor_data[[#This Row],[Filled Energy Consumption]]&gt;AVERAGE(sensor_data[Filled Energy Consumption]), "High", "Low")</f>
        <v>Low</v>
      </c>
      <c r="T3439" t="s">
        <v>31</v>
      </c>
      <c r="U3439" t="b">
        <v>0</v>
      </c>
      <c r="V3439">
        <v>9</v>
      </c>
      <c r="W3439">
        <v>1</v>
      </c>
      <c r="X3439" t="s">
        <v>17</v>
      </c>
    </row>
    <row r="3440" spans="1:24" x14ac:dyDescent="0.3">
      <c r="A3440" s="1">
        <v>45439.759699074071</v>
      </c>
      <c r="B3440" s="1" t="str">
        <f>TEXT(sensor_data[[#This Row],[Timestamp]], "MMMM")</f>
        <v>May</v>
      </c>
      <c r="C34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40" s="2">
        <f>MONTH(sensor_data[[#This Row],[Timestamp]])</f>
        <v>5</v>
      </c>
      <c r="E3440" s="2">
        <f>DAY(sensor_data[[#This Row],[Timestamp]])</f>
        <v>27</v>
      </c>
      <c r="F3440" t="s">
        <v>660</v>
      </c>
      <c r="H3440">
        <v>65.5</v>
      </c>
      <c r="I3440">
        <v>58.5</v>
      </c>
      <c r="J3440" t="b">
        <v>1</v>
      </c>
      <c r="K3440">
        <v>4</v>
      </c>
      <c r="L3440" t="str">
        <f>IF(sensor_data[[#This Row],[HVAC Setting]]&lt;=2, "Low", IF(sensor_data[[#This Row],[HVAC Setting]]=3, "Normal", "High"))</f>
        <v>High</v>
      </c>
      <c r="M3440">
        <v>24.71</v>
      </c>
      <c r="N3440">
        <v>24.71</v>
      </c>
      <c r="O3440">
        <f>(sensor_data[[#This Row],[Energy Consumption]]-AVERAGE(sensor_data[Energy Consumption]))/_xlfn.STDEV.P(sensor_data[Energy Consumption])</f>
        <v>3.8472742359922769E-2</v>
      </c>
      <c r="P3440" t="str">
        <f>IF(ABS(sensor_data[[#This Row],[z_zcore]])&gt;3, "Outlier", "Normal")</f>
        <v>Normal</v>
      </c>
      <c r="Q3440">
        <f>AVERAGEIF(sensor_data[Unit ID], sensor_data[[#This Row],[Unit ID]], sensor_data[EC])</f>
        <v>17.418947368421051</v>
      </c>
      <c r="R3440">
        <f>IF(ISBLANK(sensor_data[[#This Row],[EC]]), sensor_data[[#This Row],[average]], sensor_data[[#This Row],[EC]])</f>
        <v>24.71</v>
      </c>
      <c r="S3440" t="str">
        <f>IF(sensor_data[[#This Row],[Filled Energy Consumption]]&gt;AVERAGE(sensor_data[Filled Energy Consumption]), "High", "Low")</f>
        <v>High</v>
      </c>
      <c r="T3440" t="s">
        <v>455</v>
      </c>
      <c r="U3440" t="b">
        <v>1</v>
      </c>
      <c r="V3440">
        <v>19</v>
      </c>
      <c r="W3440">
        <v>1</v>
      </c>
      <c r="X3440" t="s">
        <v>19</v>
      </c>
    </row>
    <row r="3441" spans="1:24" x14ac:dyDescent="0.3">
      <c r="A3441" s="1">
        <v>45561.372129629628</v>
      </c>
      <c r="B3441" s="1" t="str">
        <f>TEXT(sensor_data[[#This Row],[Timestamp]], "MMMM")</f>
        <v>September</v>
      </c>
      <c r="C34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41" s="2">
        <f>MONTH(sensor_data[[#This Row],[Timestamp]])</f>
        <v>9</v>
      </c>
      <c r="E3441" s="2">
        <f>DAY(sensor_data[[#This Row],[Timestamp]])</f>
        <v>26</v>
      </c>
      <c r="F3441" t="s">
        <v>660</v>
      </c>
      <c r="H3441">
        <v>69.2</v>
      </c>
      <c r="I3441">
        <v>58.6</v>
      </c>
      <c r="J3441" t="b">
        <v>0</v>
      </c>
      <c r="K3441">
        <v>1</v>
      </c>
      <c r="L3441" t="str">
        <f>IF(sensor_data[[#This Row],[HVAC Setting]]&lt;=2, "Low", IF(sensor_data[[#This Row],[HVAC Setting]]=3, "Normal", "High"))</f>
        <v>Low</v>
      </c>
      <c r="M3441">
        <v>6</v>
      </c>
      <c r="N3441">
        <v>6</v>
      </c>
      <c r="O3441">
        <f>(sensor_data[[#This Row],[Energy Consumption]]-AVERAGE(sensor_data[Energy Consumption]))/_xlfn.STDEV.P(sensor_data[Energy Consumption])</f>
        <v>-0.17909308767204782</v>
      </c>
      <c r="P3441" t="str">
        <f>IF(ABS(sensor_data[[#This Row],[z_zcore]])&gt;3, "Outlier", "Normal")</f>
        <v>Normal</v>
      </c>
      <c r="Q3441">
        <f>AVERAGEIF(sensor_data[Unit ID], sensor_data[[#This Row],[Unit ID]], sensor_data[EC])</f>
        <v>17.418947368421051</v>
      </c>
      <c r="R3441">
        <f>IF(ISBLANK(sensor_data[[#This Row],[EC]]), sensor_data[[#This Row],[average]], sensor_data[[#This Row],[EC]])</f>
        <v>6</v>
      </c>
      <c r="S3441" t="str">
        <f>IF(sensor_data[[#This Row],[Filled Energy Consumption]]&gt;AVERAGE(sensor_data[Filled Energy Consumption]), "High", "Low")</f>
        <v>Low</v>
      </c>
      <c r="T3441" t="s">
        <v>336</v>
      </c>
      <c r="U3441" t="b">
        <v>0</v>
      </c>
      <c r="V3441">
        <v>23</v>
      </c>
      <c r="W3441">
        <v>0</v>
      </c>
      <c r="X3441" t="s">
        <v>17</v>
      </c>
    </row>
    <row r="3442" spans="1:24" x14ac:dyDescent="0.3">
      <c r="A3442" s="1">
        <v>45621.24150462963</v>
      </c>
      <c r="B3442" s="1" t="str">
        <f>TEXT(sensor_data[[#This Row],[Timestamp]], "MMMM")</f>
        <v>November</v>
      </c>
      <c r="C34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42" s="2">
        <f>MONTH(sensor_data[[#This Row],[Timestamp]])</f>
        <v>11</v>
      </c>
      <c r="E3442" s="2">
        <f>DAY(sensor_data[[#This Row],[Timestamp]])</f>
        <v>25</v>
      </c>
      <c r="F3442" t="s">
        <v>661</v>
      </c>
      <c r="H3442">
        <v>63.2</v>
      </c>
      <c r="I3442">
        <v>35.799999999999997</v>
      </c>
      <c r="J3442" t="b">
        <v>0</v>
      </c>
      <c r="K3442">
        <v>2</v>
      </c>
      <c r="L3442" t="str">
        <f>IF(sensor_data[[#This Row],[HVAC Setting]]&lt;=2, "Low", IF(sensor_data[[#This Row],[HVAC Setting]]=3, "Normal", "High"))</f>
        <v>Low</v>
      </c>
      <c r="M3442">
        <v>10</v>
      </c>
      <c r="N3442">
        <v>10</v>
      </c>
      <c r="O3442">
        <f>(sensor_data[[#This Row],[Energy Consumption]]-AVERAGE(sensor_data[Energy Consumption]))/_xlfn.STDEV.P(sensor_data[Energy Consumption])</f>
        <v>-0.13257981561817916</v>
      </c>
      <c r="P3442" t="str">
        <f>IF(ABS(sensor_data[[#This Row],[z_zcore]])&gt;3, "Outlier", "Normal")</f>
        <v>Normal</v>
      </c>
      <c r="Q3442">
        <f>AVERAGEIF(sensor_data[Unit ID], sensor_data[[#This Row],[Unit ID]], sensor_data[EC])</f>
        <v>17.21473684210526</v>
      </c>
      <c r="R3442">
        <f>IF(ISBLANK(sensor_data[[#This Row],[EC]]), sensor_data[[#This Row],[average]], sensor_data[[#This Row],[EC]])</f>
        <v>10</v>
      </c>
      <c r="S3442" t="str">
        <f>IF(sensor_data[[#This Row],[Filled Energy Consumption]]&gt;AVERAGE(sensor_data[Filled Energy Consumption]), "High", "Low")</f>
        <v>Low</v>
      </c>
      <c r="T3442" t="s">
        <v>126</v>
      </c>
      <c r="U3442" t="b">
        <v>0</v>
      </c>
      <c r="V3442">
        <v>24</v>
      </c>
      <c r="W3442">
        <v>1</v>
      </c>
      <c r="X3442" t="s">
        <v>19</v>
      </c>
    </row>
    <row r="3443" spans="1:24" x14ac:dyDescent="0.3">
      <c r="A3443" s="1">
        <v>45621.124780092592</v>
      </c>
      <c r="B3443" s="1" t="str">
        <f>TEXT(sensor_data[[#This Row],[Timestamp]], "MMMM")</f>
        <v>November</v>
      </c>
      <c r="C34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43" s="2">
        <f>MONTH(sensor_data[[#This Row],[Timestamp]])</f>
        <v>11</v>
      </c>
      <c r="E3443" s="2">
        <f>DAY(sensor_data[[#This Row],[Timestamp]])</f>
        <v>25</v>
      </c>
      <c r="F3443" t="s">
        <v>661</v>
      </c>
      <c r="H3443">
        <v>63.7</v>
      </c>
      <c r="I3443">
        <v>58.2</v>
      </c>
      <c r="J3443" t="b">
        <v>1</v>
      </c>
      <c r="K3443">
        <v>2</v>
      </c>
      <c r="L3443" t="str">
        <f>IF(sensor_data[[#This Row],[HVAC Setting]]&lt;=2, "Low", IF(sensor_data[[#This Row],[HVAC Setting]]=3, "Normal", "High"))</f>
        <v>Low</v>
      </c>
      <c r="M3443">
        <v>12.05</v>
      </c>
      <c r="N3443">
        <v>12.05</v>
      </c>
      <c r="O3443">
        <f>(sensor_data[[#This Row],[Energy Consumption]]-AVERAGE(sensor_data[Energy Consumption]))/_xlfn.STDEV.P(sensor_data[Energy Consumption])</f>
        <v>-0.10874176369057149</v>
      </c>
      <c r="P3443" t="str">
        <f>IF(ABS(sensor_data[[#This Row],[z_zcore]])&gt;3, "Outlier", "Normal")</f>
        <v>Normal</v>
      </c>
      <c r="Q3443">
        <f>AVERAGEIF(sensor_data[Unit ID], sensor_data[[#This Row],[Unit ID]], sensor_data[EC])</f>
        <v>17.21473684210526</v>
      </c>
      <c r="R3443">
        <f>IF(ISBLANK(sensor_data[[#This Row],[EC]]), sensor_data[[#This Row],[average]], sensor_data[[#This Row],[EC]])</f>
        <v>12.05</v>
      </c>
      <c r="S3443" t="str">
        <f>IF(sensor_data[[#This Row],[Filled Energy Consumption]]&gt;AVERAGE(sensor_data[Filled Energy Consumption]), "High", "Low")</f>
        <v>Low</v>
      </c>
      <c r="T3443" t="s">
        <v>452</v>
      </c>
      <c r="U3443" t="b">
        <v>1</v>
      </c>
      <c r="V3443">
        <v>21</v>
      </c>
      <c r="W3443">
        <v>0</v>
      </c>
      <c r="X3443" t="s">
        <v>17</v>
      </c>
    </row>
    <row r="3444" spans="1:24" x14ac:dyDescent="0.3">
      <c r="A3444" s="1">
        <v>45362.249074074076</v>
      </c>
      <c r="B3444" s="1" t="str">
        <f>TEXT(sensor_data[[#This Row],[Timestamp]], "MMMM")</f>
        <v>March</v>
      </c>
      <c r="C34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44" s="2">
        <f>MONTH(sensor_data[[#This Row],[Timestamp]])</f>
        <v>3</v>
      </c>
      <c r="E3444" s="2">
        <f>DAY(sensor_data[[#This Row],[Timestamp]])</f>
        <v>11</v>
      </c>
      <c r="F3444" t="s">
        <v>661</v>
      </c>
      <c r="H3444">
        <v>76.3</v>
      </c>
      <c r="I3444">
        <v>39.6</v>
      </c>
      <c r="J3444" t="b">
        <v>0</v>
      </c>
      <c r="K3444">
        <v>1</v>
      </c>
      <c r="L3444" t="str">
        <f>IF(sensor_data[[#This Row],[HVAC Setting]]&lt;=2, "Low", IF(sensor_data[[#This Row],[HVAC Setting]]=3, "Normal", "High"))</f>
        <v>Low</v>
      </c>
      <c r="M3444">
        <v>5</v>
      </c>
      <c r="N3444">
        <v>5</v>
      </c>
      <c r="O3444">
        <f>(sensor_data[[#This Row],[Energy Consumption]]-AVERAGE(sensor_data[Energy Consumption]))/_xlfn.STDEV.P(sensor_data[Energy Consumption])</f>
        <v>-0.19072140568551499</v>
      </c>
      <c r="P3444" t="str">
        <f>IF(ABS(sensor_data[[#This Row],[z_zcore]])&gt;3, "Outlier", "Normal")</f>
        <v>Normal</v>
      </c>
      <c r="Q3444">
        <f>AVERAGEIF(sensor_data[Unit ID], sensor_data[[#This Row],[Unit ID]], sensor_data[EC])</f>
        <v>17.21473684210526</v>
      </c>
      <c r="R3444">
        <f>IF(ISBLANK(sensor_data[[#This Row],[EC]]), sensor_data[[#This Row],[average]], sensor_data[[#This Row],[EC]])</f>
        <v>5</v>
      </c>
      <c r="S3444" t="str">
        <f>IF(sensor_data[[#This Row],[Filled Energy Consumption]]&gt;AVERAGE(sensor_data[Filled Energy Consumption]), "High", "Low")</f>
        <v>Low</v>
      </c>
      <c r="T3444" t="s">
        <v>239</v>
      </c>
      <c r="U3444" t="b">
        <v>0</v>
      </c>
      <c r="V3444">
        <v>11</v>
      </c>
      <c r="W3444">
        <v>1</v>
      </c>
      <c r="X3444" t="s">
        <v>17</v>
      </c>
    </row>
    <row r="3445" spans="1:24" x14ac:dyDescent="0.3">
      <c r="A3445" s="1">
        <v>45314.861041666663</v>
      </c>
      <c r="B3445" s="1" t="str">
        <f>TEXT(sensor_data[[#This Row],[Timestamp]], "MMMM")</f>
        <v>January</v>
      </c>
      <c r="C34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45" s="2">
        <f>MONTH(sensor_data[[#This Row],[Timestamp]])</f>
        <v>1</v>
      </c>
      <c r="E3445" s="2">
        <f>DAY(sensor_data[[#This Row],[Timestamp]])</f>
        <v>23</v>
      </c>
      <c r="F3445" t="s">
        <v>661</v>
      </c>
      <c r="H3445">
        <v>52.7</v>
      </c>
      <c r="I3445">
        <v>36.200000000000003</v>
      </c>
      <c r="J3445" t="b">
        <v>1</v>
      </c>
      <c r="K3445">
        <v>4</v>
      </c>
      <c r="L3445" t="str">
        <f>IF(sensor_data[[#This Row],[HVAC Setting]]&lt;=2, "Low", IF(sensor_data[[#This Row],[HVAC Setting]]=3, "Normal", "High"))</f>
        <v>High</v>
      </c>
      <c r="M3445">
        <v>25.55</v>
      </c>
      <c r="N3445">
        <v>25.55</v>
      </c>
      <c r="O3445">
        <f>(sensor_data[[#This Row],[Energy Consumption]]-AVERAGE(sensor_data[Energy Consumption]))/_xlfn.STDEV.P(sensor_data[Energy Consumption])</f>
        <v>4.8240529491235182E-2</v>
      </c>
      <c r="P3445" t="str">
        <f>IF(ABS(sensor_data[[#This Row],[z_zcore]])&gt;3, "Outlier", "Normal")</f>
        <v>Normal</v>
      </c>
      <c r="Q3445">
        <f>AVERAGEIF(sensor_data[Unit ID], sensor_data[[#This Row],[Unit ID]], sensor_data[EC])</f>
        <v>17.21473684210526</v>
      </c>
      <c r="R3445">
        <f>IF(ISBLANK(sensor_data[[#This Row],[EC]]), sensor_data[[#This Row],[average]], sensor_data[[#This Row],[EC]])</f>
        <v>25.55</v>
      </c>
      <c r="S3445" t="str">
        <f>IF(sensor_data[[#This Row],[Filled Energy Consumption]]&gt;AVERAGE(sensor_data[Filled Energy Consumption]), "High", "Low")</f>
        <v>High</v>
      </c>
      <c r="T3445" t="s">
        <v>27</v>
      </c>
      <c r="U3445" t="b">
        <v>1</v>
      </c>
      <c r="V3445">
        <v>19</v>
      </c>
      <c r="W3445">
        <v>1</v>
      </c>
      <c r="X3445" t="s">
        <v>17</v>
      </c>
    </row>
    <row r="3446" spans="1:24" x14ac:dyDescent="0.3">
      <c r="A3446" s="1">
        <v>45533.891215277778</v>
      </c>
      <c r="B3446" s="1" t="str">
        <f>TEXT(sensor_data[[#This Row],[Timestamp]], "MMMM")</f>
        <v>August</v>
      </c>
      <c r="C34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46" s="2">
        <f>MONTH(sensor_data[[#This Row],[Timestamp]])</f>
        <v>8</v>
      </c>
      <c r="E3446" s="2">
        <f>DAY(sensor_data[[#This Row],[Timestamp]])</f>
        <v>29</v>
      </c>
      <c r="F3446" t="s">
        <v>661</v>
      </c>
      <c r="H3446">
        <v>86.8</v>
      </c>
      <c r="I3446">
        <v>43.4</v>
      </c>
      <c r="J3446" t="b">
        <v>1</v>
      </c>
      <c r="K3446">
        <v>5</v>
      </c>
      <c r="L3446" t="str">
        <f>IF(sensor_data[[#This Row],[HVAC Setting]]&lt;=2, "Low", IF(sensor_data[[#This Row],[HVAC Setting]]=3, "Normal", "High"))</f>
        <v>High</v>
      </c>
      <c r="M3446">
        <v>29.5</v>
      </c>
      <c r="N3446">
        <v>29.5</v>
      </c>
      <c r="O3446">
        <f>(sensor_data[[#This Row],[Energy Consumption]]-AVERAGE(sensor_data[Energy Consumption]))/_xlfn.STDEV.P(sensor_data[Energy Consumption])</f>
        <v>9.4172385644430451E-2</v>
      </c>
      <c r="P3446" t="str">
        <f>IF(ABS(sensor_data[[#This Row],[z_zcore]])&gt;3, "Outlier", "Normal")</f>
        <v>Normal</v>
      </c>
      <c r="Q3446">
        <f>AVERAGEIF(sensor_data[Unit ID], sensor_data[[#This Row],[Unit ID]], sensor_data[EC])</f>
        <v>17.21473684210526</v>
      </c>
      <c r="R3446">
        <f>IF(ISBLANK(sensor_data[[#This Row],[EC]]), sensor_data[[#This Row],[average]], sensor_data[[#This Row],[EC]])</f>
        <v>29.5</v>
      </c>
      <c r="S3446" t="str">
        <f>IF(sensor_data[[#This Row],[Filled Energy Consumption]]&gt;AVERAGE(sensor_data[Filled Energy Consumption]), "High", "Low")</f>
        <v>High</v>
      </c>
      <c r="T3446" t="s">
        <v>193</v>
      </c>
      <c r="U3446" t="b">
        <v>1</v>
      </c>
      <c r="V3446">
        <v>10</v>
      </c>
      <c r="W3446">
        <v>1</v>
      </c>
      <c r="X3446" t="s">
        <v>14</v>
      </c>
    </row>
    <row r="3447" spans="1:24" x14ac:dyDescent="0.3">
      <c r="A3447" s="1">
        <v>45509.434224537035</v>
      </c>
      <c r="B3447" s="1" t="str">
        <f>TEXT(sensor_data[[#This Row],[Timestamp]], "MMMM")</f>
        <v>August</v>
      </c>
      <c r="C34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47" s="2">
        <f>MONTH(sensor_data[[#This Row],[Timestamp]])</f>
        <v>8</v>
      </c>
      <c r="E3447" s="2">
        <f>DAY(sensor_data[[#This Row],[Timestamp]])</f>
        <v>5</v>
      </c>
      <c r="F3447" t="s">
        <v>661</v>
      </c>
      <c r="H3447">
        <v>90.1</v>
      </c>
      <c r="I3447">
        <v>67.2</v>
      </c>
      <c r="J3447" t="b">
        <v>1</v>
      </c>
      <c r="K3447">
        <v>5</v>
      </c>
      <c r="L3447" t="str">
        <f>IF(sensor_data[[#This Row],[HVAC Setting]]&lt;=2, "Low", IF(sensor_data[[#This Row],[HVAC Setting]]=3, "Normal", "High"))</f>
        <v>High</v>
      </c>
      <c r="M3447">
        <v>30.39</v>
      </c>
      <c r="N3447">
        <v>30.39</v>
      </c>
      <c r="O3447">
        <f>(sensor_data[[#This Row],[Energy Consumption]]-AVERAGE(sensor_data[Energy Consumption]))/_xlfn.STDEV.P(sensor_data[Energy Consumption])</f>
        <v>0.10452158867641624</v>
      </c>
      <c r="P3447" t="str">
        <f>IF(ABS(sensor_data[[#This Row],[z_zcore]])&gt;3, "Outlier", "Normal")</f>
        <v>Normal</v>
      </c>
      <c r="Q3447">
        <f>AVERAGEIF(sensor_data[Unit ID], sensor_data[[#This Row],[Unit ID]], sensor_data[EC])</f>
        <v>17.21473684210526</v>
      </c>
      <c r="R3447">
        <f>IF(ISBLANK(sensor_data[[#This Row],[EC]]), sensor_data[[#This Row],[average]], sensor_data[[#This Row],[EC]])</f>
        <v>30.39</v>
      </c>
      <c r="S3447" t="str">
        <f>IF(sensor_data[[#This Row],[Filled Energy Consumption]]&gt;AVERAGE(sensor_data[Filled Energy Consumption]), "High", "Low")</f>
        <v>High</v>
      </c>
      <c r="T3447" t="s">
        <v>182</v>
      </c>
      <c r="U3447" t="b">
        <v>1</v>
      </c>
      <c r="V3447">
        <v>8</v>
      </c>
      <c r="W3447">
        <v>0</v>
      </c>
      <c r="X3447" t="s">
        <v>17</v>
      </c>
    </row>
    <row r="3448" spans="1:24" x14ac:dyDescent="0.3">
      <c r="A3448" s="1">
        <v>45439.308842592596</v>
      </c>
      <c r="B3448" s="1" t="str">
        <f>TEXT(sensor_data[[#This Row],[Timestamp]], "MMMM")</f>
        <v>May</v>
      </c>
      <c r="C34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48" s="2">
        <f>MONTH(sensor_data[[#This Row],[Timestamp]])</f>
        <v>5</v>
      </c>
      <c r="E3448" s="2">
        <f>DAY(sensor_data[[#This Row],[Timestamp]])</f>
        <v>27</v>
      </c>
      <c r="F3448" t="s">
        <v>661</v>
      </c>
      <c r="H3448">
        <v>58</v>
      </c>
      <c r="I3448">
        <v>48.3</v>
      </c>
      <c r="J3448" t="b">
        <v>0</v>
      </c>
      <c r="K3448">
        <v>1</v>
      </c>
      <c r="L3448" t="str">
        <f>IF(sensor_data[[#This Row],[HVAC Setting]]&lt;=2, "Low", IF(sensor_data[[#This Row],[HVAC Setting]]=3, "Normal", "High"))</f>
        <v>Low</v>
      </c>
      <c r="M3448">
        <v>6</v>
      </c>
      <c r="N3448">
        <v>6</v>
      </c>
      <c r="O3448">
        <f>(sensor_data[[#This Row],[Energy Consumption]]-AVERAGE(sensor_data[Energy Consumption]))/_xlfn.STDEV.P(sensor_data[Energy Consumption])</f>
        <v>-0.17909308767204782</v>
      </c>
      <c r="P3448" t="str">
        <f>IF(ABS(sensor_data[[#This Row],[z_zcore]])&gt;3, "Outlier", "Normal")</f>
        <v>Normal</v>
      </c>
      <c r="Q3448">
        <f>AVERAGEIF(sensor_data[Unit ID], sensor_data[[#This Row],[Unit ID]], sensor_data[EC])</f>
        <v>17.21473684210526</v>
      </c>
      <c r="R3448">
        <f>IF(ISBLANK(sensor_data[[#This Row],[EC]]), sensor_data[[#This Row],[average]], sensor_data[[#This Row],[EC]])</f>
        <v>6</v>
      </c>
      <c r="S3448" t="str">
        <f>IF(sensor_data[[#This Row],[Filled Energy Consumption]]&gt;AVERAGE(sensor_data[Filled Energy Consumption]), "High", "Low")</f>
        <v>Low</v>
      </c>
      <c r="T3448" t="s">
        <v>62</v>
      </c>
      <c r="U3448" t="b">
        <v>0</v>
      </c>
      <c r="V3448">
        <v>5</v>
      </c>
      <c r="W3448">
        <v>0</v>
      </c>
      <c r="X3448" t="s">
        <v>17</v>
      </c>
    </row>
    <row r="3449" spans="1:24" x14ac:dyDescent="0.3">
      <c r="A3449" s="1">
        <v>45638.25172453704</v>
      </c>
      <c r="B3449" s="1" t="str">
        <f>TEXT(sensor_data[[#This Row],[Timestamp]], "MMMM")</f>
        <v>December</v>
      </c>
      <c r="C34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49" s="2">
        <f>MONTH(sensor_data[[#This Row],[Timestamp]])</f>
        <v>12</v>
      </c>
      <c r="E3449" s="2">
        <f>DAY(sensor_data[[#This Row],[Timestamp]])</f>
        <v>12</v>
      </c>
      <c r="F3449" t="s">
        <v>661</v>
      </c>
      <c r="H3449">
        <v>47</v>
      </c>
      <c r="I3449">
        <v>29.3</v>
      </c>
      <c r="J3449" t="b">
        <v>1</v>
      </c>
      <c r="K3449">
        <v>5</v>
      </c>
      <c r="L3449" t="str">
        <f>IF(sensor_data[[#This Row],[HVAC Setting]]&lt;=2, "Low", IF(sensor_data[[#This Row],[HVAC Setting]]=3, "Normal", "High"))</f>
        <v>High</v>
      </c>
      <c r="M3449">
        <v>28.15</v>
      </c>
      <c r="N3449">
        <v>28.15</v>
      </c>
      <c r="O3449">
        <f>(sensor_data[[#This Row],[Energy Consumption]]-AVERAGE(sensor_data[Energy Consumption]))/_xlfn.STDEV.P(sensor_data[Energy Consumption])</f>
        <v>7.847415632624978E-2</v>
      </c>
      <c r="P3449" t="str">
        <f>IF(ABS(sensor_data[[#This Row],[z_zcore]])&gt;3, "Outlier", "Normal")</f>
        <v>Normal</v>
      </c>
      <c r="Q3449">
        <f>AVERAGEIF(sensor_data[Unit ID], sensor_data[[#This Row],[Unit ID]], sensor_data[EC])</f>
        <v>17.21473684210526</v>
      </c>
      <c r="R3449">
        <f>IF(ISBLANK(sensor_data[[#This Row],[EC]]), sensor_data[[#This Row],[average]], sensor_data[[#This Row],[EC]])</f>
        <v>28.15</v>
      </c>
      <c r="S3449" t="str">
        <f>IF(sensor_data[[#This Row],[Filled Energy Consumption]]&gt;AVERAGE(sensor_data[Filled Energy Consumption]), "High", "Low")</f>
        <v>High</v>
      </c>
      <c r="T3449" t="s">
        <v>27</v>
      </c>
      <c r="U3449" t="b">
        <v>1</v>
      </c>
      <c r="V3449">
        <v>10</v>
      </c>
      <c r="W3449">
        <v>1</v>
      </c>
      <c r="X3449" t="s">
        <v>19</v>
      </c>
    </row>
    <row r="3450" spans="1:24" x14ac:dyDescent="0.3">
      <c r="A3450" s="1">
        <v>45492.972719907404</v>
      </c>
      <c r="B3450" s="1" t="str">
        <f>TEXT(sensor_data[[#This Row],[Timestamp]], "MMMM")</f>
        <v>July</v>
      </c>
      <c r="C34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50" s="2">
        <f>MONTH(sensor_data[[#This Row],[Timestamp]])</f>
        <v>7</v>
      </c>
      <c r="E3450" s="2">
        <f>DAY(sensor_data[[#This Row],[Timestamp]])</f>
        <v>19</v>
      </c>
      <c r="F3450" t="s">
        <v>661</v>
      </c>
      <c r="H3450">
        <v>86.3</v>
      </c>
      <c r="I3450">
        <v>44.4</v>
      </c>
      <c r="J3450" t="b">
        <v>0</v>
      </c>
      <c r="K3450">
        <v>3</v>
      </c>
      <c r="L3450" t="str">
        <f>IF(sensor_data[[#This Row],[HVAC Setting]]&lt;=2, "Low", IF(sensor_data[[#This Row],[HVAC Setting]]=3, "Normal", "High"))</f>
        <v>Normal</v>
      </c>
      <c r="M3450">
        <v>17</v>
      </c>
      <c r="N3450">
        <v>17</v>
      </c>
      <c r="O3450">
        <f>(sensor_data[[#This Row],[Energy Consumption]]-AVERAGE(sensor_data[Energy Consumption]))/_xlfn.STDEV.P(sensor_data[Energy Consumption])</f>
        <v>-5.1181589523909048E-2</v>
      </c>
      <c r="P3450" t="str">
        <f>IF(ABS(sensor_data[[#This Row],[z_zcore]])&gt;3, "Outlier", "Normal")</f>
        <v>Normal</v>
      </c>
      <c r="Q3450">
        <f>AVERAGEIF(sensor_data[Unit ID], sensor_data[[#This Row],[Unit ID]], sensor_data[EC])</f>
        <v>17.21473684210526</v>
      </c>
      <c r="R3450">
        <f>IF(ISBLANK(sensor_data[[#This Row],[EC]]), sensor_data[[#This Row],[average]], sensor_data[[#This Row],[EC]])</f>
        <v>17</v>
      </c>
      <c r="S3450" t="str">
        <f>IF(sensor_data[[#This Row],[Filled Energy Consumption]]&gt;AVERAGE(sensor_data[Filled Energy Consumption]), "High", "Low")</f>
        <v>Low</v>
      </c>
      <c r="T3450" t="s">
        <v>204</v>
      </c>
      <c r="U3450" t="b">
        <v>0</v>
      </c>
      <c r="V3450">
        <v>11</v>
      </c>
      <c r="W3450">
        <v>0</v>
      </c>
      <c r="X3450" t="s">
        <v>17</v>
      </c>
    </row>
    <row r="3451" spans="1:24" x14ac:dyDescent="0.3">
      <c r="A3451" s="1">
        <v>45452.669976851852</v>
      </c>
      <c r="B3451" s="1" t="str">
        <f>TEXT(sensor_data[[#This Row],[Timestamp]], "MMMM")</f>
        <v>June</v>
      </c>
      <c r="C34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51" s="2">
        <f>MONTH(sensor_data[[#This Row],[Timestamp]])</f>
        <v>6</v>
      </c>
      <c r="E3451" s="2">
        <f>DAY(sensor_data[[#This Row],[Timestamp]])</f>
        <v>9</v>
      </c>
      <c r="F3451" t="s">
        <v>661</v>
      </c>
      <c r="H3451">
        <v>101.6</v>
      </c>
      <c r="I3451">
        <v>57.5</v>
      </c>
      <c r="J3451" t="b">
        <v>1</v>
      </c>
      <c r="K3451">
        <v>4.5</v>
      </c>
      <c r="L3451" t="str">
        <f>IF(sensor_data[[#This Row],[HVAC Setting]]&lt;=2, "Low", IF(sensor_data[[#This Row],[HVAC Setting]]=3, "Normal", "High"))</f>
        <v>High</v>
      </c>
      <c r="M3451">
        <v>27.13</v>
      </c>
      <c r="N3451">
        <v>27.13</v>
      </c>
      <c r="O3451">
        <f>(sensor_data[[#This Row],[Energy Consumption]]-AVERAGE(sensor_data[Energy Consumption]))/_xlfn.STDEV.P(sensor_data[Energy Consumption])</f>
        <v>6.6613271952513278E-2</v>
      </c>
      <c r="P3451" t="str">
        <f>IF(ABS(sensor_data[[#This Row],[z_zcore]])&gt;3, "Outlier", "Normal")</f>
        <v>Normal</v>
      </c>
      <c r="Q3451">
        <f>AVERAGEIF(sensor_data[Unit ID], sensor_data[[#This Row],[Unit ID]], sensor_data[EC])</f>
        <v>17.21473684210526</v>
      </c>
      <c r="R3451">
        <f>IF(ISBLANK(sensor_data[[#This Row],[EC]]), sensor_data[[#This Row],[average]], sensor_data[[#This Row],[EC]])</f>
        <v>27.13</v>
      </c>
      <c r="S3451" t="str">
        <f>IF(sensor_data[[#This Row],[Filled Energy Consumption]]&gt;AVERAGE(sensor_data[Filled Energy Consumption]), "High", "Low")</f>
        <v>High</v>
      </c>
      <c r="T3451" t="s">
        <v>37</v>
      </c>
      <c r="U3451" t="b">
        <v>1</v>
      </c>
      <c r="V3451">
        <v>6</v>
      </c>
      <c r="W3451">
        <v>1</v>
      </c>
      <c r="X3451" t="s">
        <v>17</v>
      </c>
    </row>
    <row r="3452" spans="1:24" x14ac:dyDescent="0.3">
      <c r="A3452" s="1">
        <v>45540.637129629627</v>
      </c>
      <c r="B3452" s="1" t="str">
        <f>TEXT(sensor_data[[#This Row],[Timestamp]], "MMMM")</f>
        <v>September</v>
      </c>
      <c r="C34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52" s="2">
        <f>MONTH(sensor_data[[#This Row],[Timestamp]])</f>
        <v>9</v>
      </c>
      <c r="E3452" s="2">
        <f>DAY(sensor_data[[#This Row],[Timestamp]])</f>
        <v>5</v>
      </c>
      <c r="F3452" t="s">
        <v>661</v>
      </c>
      <c r="H3452">
        <v>62</v>
      </c>
      <c r="I3452">
        <v>51</v>
      </c>
      <c r="J3452" t="b">
        <v>0</v>
      </c>
      <c r="K3452">
        <v>1</v>
      </c>
      <c r="L3452" t="str">
        <f>IF(sensor_data[[#This Row],[HVAC Setting]]&lt;=2, "Low", IF(sensor_data[[#This Row],[HVAC Setting]]=3, "Normal", "High"))</f>
        <v>Low</v>
      </c>
      <c r="M3452">
        <v>6</v>
      </c>
      <c r="N3452">
        <v>6</v>
      </c>
      <c r="O3452">
        <f>(sensor_data[[#This Row],[Energy Consumption]]-AVERAGE(sensor_data[Energy Consumption]))/_xlfn.STDEV.P(sensor_data[Energy Consumption])</f>
        <v>-0.17909308767204782</v>
      </c>
      <c r="P3452" t="str">
        <f>IF(ABS(sensor_data[[#This Row],[z_zcore]])&gt;3, "Outlier", "Normal")</f>
        <v>Normal</v>
      </c>
      <c r="Q3452">
        <f>AVERAGEIF(sensor_data[Unit ID], sensor_data[[#This Row],[Unit ID]], sensor_data[EC])</f>
        <v>17.21473684210526</v>
      </c>
      <c r="R3452">
        <f>IF(ISBLANK(sensor_data[[#This Row],[EC]]), sensor_data[[#This Row],[average]], sensor_data[[#This Row],[EC]])</f>
        <v>6</v>
      </c>
      <c r="S3452" t="str">
        <f>IF(sensor_data[[#This Row],[Filled Energy Consumption]]&gt;AVERAGE(sensor_data[Filled Energy Consumption]), "High", "Low")</f>
        <v>Low</v>
      </c>
      <c r="T3452" t="s">
        <v>131</v>
      </c>
      <c r="U3452" t="b">
        <v>0</v>
      </c>
      <c r="V3452">
        <v>7</v>
      </c>
      <c r="W3452">
        <v>0</v>
      </c>
      <c r="X3452" t="s">
        <v>17</v>
      </c>
    </row>
    <row r="3453" spans="1:24" x14ac:dyDescent="0.3">
      <c r="A3453" s="1">
        <v>45551.862488425926</v>
      </c>
      <c r="B3453" s="1" t="str">
        <f>TEXT(sensor_data[[#This Row],[Timestamp]], "MMMM")</f>
        <v>September</v>
      </c>
      <c r="C34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53" s="2">
        <f>MONTH(sensor_data[[#This Row],[Timestamp]])</f>
        <v>9</v>
      </c>
      <c r="E3453" s="2">
        <f>DAY(sensor_data[[#This Row],[Timestamp]])</f>
        <v>16</v>
      </c>
      <c r="F3453" t="s">
        <v>661</v>
      </c>
      <c r="H3453">
        <v>71.2</v>
      </c>
      <c r="I3453">
        <v>46.4</v>
      </c>
      <c r="J3453" t="b">
        <v>0</v>
      </c>
      <c r="K3453">
        <v>2</v>
      </c>
      <c r="L3453" t="str">
        <f>IF(sensor_data[[#This Row],[HVAC Setting]]&lt;=2, "Low", IF(sensor_data[[#This Row],[HVAC Setting]]=3, "Normal", "High"))</f>
        <v>Low</v>
      </c>
      <c r="M3453">
        <v>11</v>
      </c>
      <c r="N3453">
        <v>11</v>
      </c>
      <c r="O3453">
        <f>(sensor_data[[#This Row],[Energy Consumption]]-AVERAGE(sensor_data[Energy Consumption]))/_xlfn.STDEV.P(sensor_data[Energy Consumption])</f>
        <v>-0.12095149760471202</v>
      </c>
      <c r="P3453" t="str">
        <f>IF(ABS(sensor_data[[#This Row],[z_zcore]])&gt;3, "Outlier", "Normal")</f>
        <v>Normal</v>
      </c>
      <c r="Q3453">
        <f>AVERAGEIF(sensor_data[Unit ID], sensor_data[[#This Row],[Unit ID]], sensor_data[EC])</f>
        <v>17.21473684210526</v>
      </c>
      <c r="R3453">
        <f>IF(ISBLANK(sensor_data[[#This Row],[EC]]), sensor_data[[#This Row],[average]], sensor_data[[#This Row],[EC]])</f>
        <v>11</v>
      </c>
      <c r="S3453" t="str">
        <f>IF(sensor_data[[#This Row],[Filled Energy Consumption]]&gt;AVERAGE(sensor_data[Filled Energy Consumption]), "High", "Low")</f>
        <v>Low</v>
      </c>
      <c r="T3453" t="s">
        <v>308</v>
      </c>
      <c r="U3453" t="b">
        <v>0</v>
      </c>
      <c r="V3453">
        <v>17</v>
      </c>
      <c r="W3453">
        <v>1</v>
      </c>
      <c r="X3453" t="s">
        <v>14</v>
      </c>
    </row>
    <row r="3454" spans="1:24" x14ac:dyDescent="0.3">
      <c r="A3454" s="1">
        <v>45471.341909722221</v>
      </c>
      <c r="B3454" s="1" t="str">
        <f>TEXT(sensor_data[[#This Row],[Timestamp]], "MMMM")</f>
        <v>June</v>
      </c>
      <c r="C34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54" s="2">
        <f>MONTH(sensor_data[[#This Row],[Timestamp]])</f>
        <v>6</v>
      </c>
      <c r="E3454" s="2">
        <f>DAY(sensor_data[[#This Row],[Timestamp]])</f>
        <v>28</v>
      </c>
      <c r="F3454" t="s">
        <v>661</v>
      </c>
      <c r="H3454">
        <v>102.7</v>
      </c>
      <c r="I3454">
        <v>67.3</v>
      </c>
      <c r="J3454" t="b">
        <v>1</v>
      </c>
      <c r="K3454">
        <v>5</v>
      </c>
      <c r="L3454" t="str">
        <f>IF(sensor_data[[#This Row],[HVAC Setting]]&lt;=2, "Low", IF(sensor_data[[#This Row],[HVAC Setting]]=3, "Normal", "High"))</f>
        <v>High</v>
      </c>
      <c r="M3454">
        <v>29.1</v>
      </c>
      <c r="N3454">
        <v>29.1</v>
      </c>
      <c r="O3454">
        <f>(sensor_data[[#This Row],[Energy Consumption]]-AVERAGE(sensor_data[Energy Consumption]))/_xlfn.STDEV.P(sensor_data[Energy Consumption])</f>
        <v>8.9521058439043608E-2</v>
      </c>
      <c r="P3454" t="str">
        <f>IF(ABS(sensor_data[[#This Row],[z_zcore]])&gt;3, "Outlier", "Normal")</f>
        <v>Normal</v>
      </c>
      <c r="Q3454">
        <f>AVERAGEIF(sensor_data[Unit ID], sensor_data[[#This Row],[Unit ID]], sensor_data[EC])</f>
        <v>17.21473684210526</v>
      </c>
      <c r="R3454">
        <f>IF(ISBLANK(sensor_data[[#This Row],[EC]]), sensor_data[[#This Row],[average]], sensor_data[[#This Row],[EC]])</f>
        <v>29.1</v>
      </c>
      <c r="S3454" t="str">
        <f>IF(sensor_data[[#This Row],[Filled Energy Consumption]]&gt;AVERAGE(sensor_data[Filled Energy Consumption]), "High", "Low")</f>
        <v>High</v>
      </c>
      <c r="T3454" t="s">
        <v>114</v>
      </c>
      <c r="U3454" t="b">
        <v>1</v>
      </c>
      <c r="V3454">
        <v>24</v>
      </c>
      <c r="W3454">
        <v>1</v>
      </c>
      <c r="X3454" t="s">
        <v>17</v>
      </c>
    </row>
    <row r="3455" spans="1:24" x14ac:dyDescent="0.3">
      <c r="A3455" s="1">
        <v>45395.592430555553</v>
      </c>
      <c r="B3455" s="1" t="str">
        <f>TEXT(sensor_data[[#This Row],[Timestamp]], "MMMM")</f>
        <v>April</v>
      </c>
      <c r="C34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55" s="2">
        <f>MONTH(sensor_data[[#This Row],[Timestamp]])</f>
        <v>4</v>
      </c>
      <c r="E3455" s="2">
        <f>DAY(sensor_data[[#This Row],[Timestamp]])</f>
        <v>13</v>
      </c>
      <c r="F3455" t="s">
        <v>661</v>
      </c>
      <c r="H3455">
        <v>68.5</v>
      </c>
      <c r="I3455">
        <v>55.4</v>
      </c>
      <c r="J3455" t="b">
        <v>1</v>
      </c>
      <c r="K3455">
        <v>3.5</v>
      </c>
      <c r="L3455" t="str">
        <f>IF(sensor_data[[#This Row],[HVAC Setting]]&lt;=2, "Low", IF(sensor_data[[#This Row],[HVAC Setting]]=3, "Normal", "High"))</f>
        <v>High</v>
      </c>
      <c r="M3455">
        <v>20.22</v>
      </c>
      <c r="N3455">
        <v>20.22</v>
      </c>
      <c r="O3455">
        <f>(sensor_data[[#This Row],[Energy Consumption]]-AVERAGE(sensor_data[Energy Consumption]))/_xlfn.STDEV.P(sensor_data[Energy Consumption])</f>
        <v>-1.3738405520544807E-2</v>
      </c>
      <c r="P3455" t="str">
        <f>IF(ABS(sensor_data[[#This Row],[z_zcore]])&gt;3, "Outlier", "Normal")</f>
        <v>Normal</v>
      </c>
      <c r="Q3455">
        <f>AVERAGEIF(sensor_data[Unit ID], sensor_data[[#This Row],[Unit ID]], sensor_data[EC])</f>
        <v>17.21473684210526</v>
      </c>
      <c r="R3455">
        <f>IF(ISBLANK(sensor_data[[#This Row],[EC]]), sensor_data[[#This Row],[average]], sensor_data[[#This Row],[EC]])</f>
        <v>20.22</v>
      </c>
      <c r="S3455" t="str">
        <f>IF(sensor_data[[#This Row],[Filled Energy Consumption]]&gt;AVERAGE(sensor_data[Filled Energy Consumption]), "High", "Low")</f>
        <v>High</v>
      </c>
      <c r="T3455" t="s">
        <v>105</v>
      </c>
      <c r="U3455" t="b">
        <v>1</v>
      </c>
      <c r="V3455">
        <v>4</v>
      </c>
      <c r="W3455">
        <v>1</v>
      </c>
      <c r="X3455" t="s">
        <v>19</v>
      </c>
    </row>
    <row r="3456" spans="1:24" x14ac:dyDescent="0.3">
      <c r="A3456" s="1">
        <v>45467.184305555558</v>
      </c>
      <c r="B3456" s="1" t="str">
        <f>TEXT(sensor_data[[#This Row],[Timestamp]], "MMMM")</f>
        <v>June</v>
      </c>
      <c r="C34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56" s="2">
        <f>MONTH(sensor_data[[#This Row],[Timestamp]])</f>
        <v>6</v>
      </c>
      <c r="E3456" s="2">
        <f>DAY(sensor_data[[#This Row],[Timestamp]])</f>
        <v>24</v>
      </c>
      <c r="F3456" t="s">
        <v>661</v>
      </c>
      <c r="H3456">
        <v>78.5</v>
      </c>
      <c r="I3456">
        <v>46.8</v>
      </c>
      <c r="J3456" t="b">
        <v>0</v>
      </c>
      <c r="K3456">
        <v>1</v>
      </c>
      <c r="L3456" t="str">
        <f>IF(sensor_data[[#This Row],[HVAC Setting]]&lt;=2, "Low", IF(sensor_data[[#This Row],[HVAC Setting]]=3, "Normal", "High"))</f>
        <v>Low</v>
      </c>
      <c r="M3456">
        <v>5</v>
      </c>
      <c r="N3456">
        <v>5</v>
      </c>
      <c r="O3456">
        <f>(sensor_data[[#This Row],[Energy Consumption]]-AVERAGE(sensor_data[Energy Consumption]))/_xlfn.STDEV.P(sensor_data[Energy Consumption])</f>
        <v>-0.19072140568551499</v>
      </c>
      <c r="P3456" t="str">
        <f>IF(ABS(sensor_data[[#This Row],[z_zcore]])&gt;3, "Outlier", "Normal")</f>
        <v>Normal</v>
      </c>
      <c r="Q3456">
        <f>AVERAGEIF(sensor_data[Unit ID], sensor_data[[#This Row],[Unit ID]], sensor_data[EC])</f>
        <v>17.21473684210526</v>
      </c>
      <c r="R3456">
        <f>IF(ISBLANK(sensor_data[[#This Row],[EC]]), sensor_data[[#This Row],[average]], sensor_data[[#This Row],[EC]])</f>
        <v>5</v>
      </c>
      <c r="S3456" t="str">
        <f>IF(sensor_data[[#This Row],[Filled Energy Consumption]]&gt;AVERAGE(sensor_data[Filled Energy Consumption]), "High", "Low")</f>
        <v>Low</v>
      </c>
      <c r="T3456" t="s">
        <v>611</v>
      </c>
      <c r="U3456" t="b">
        <v>0</v>
      </c>
      <c r="V3456">
        <v>4</v>
      </c>
      <c r="W3456">
        <v>0</v>
      </c>
      <c r="X3456" t="s">
        <v>19</v>
      </c>
    </row>
    <row r="3457" spans="1:24" x14ac:dyDescent="0.3">
      <c r="A3457" s="1">
        <v>45308.049710648149</v>
      </c>
      <c r="B3457" s="1" t="str">
        <f>TEXT(sensor_data[[#This Row],[Timestamp]], "MMMM")</f>
        <v>January</v>
      </c>
      <c r="C34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57" s="2">
        <f>MONTH(sensor_data[[#This Row],[Timestamp]])</f>
        <v>1</v>
      </c>
      <c r="E3457" s="2">
        <f>DAY(sensor_data[[#This Row],[Timestamp]])</f>
        <v>17</v>
      </c>
      <c r="F3457" t="s">
        <v>661</v>
      </c>
      <c r="H3457">
        <v>37.200000000000003</v>
      </c>
      <c r="I3457">
        <v>27.4</v>
      </c>
      <c r="J3457" t="b">
        <v>0</v>
      </c>
      <c r="K3457">
        <v>2</v>
      </c>
      <c r="L3457" t="str">
        <f>IF(sensor_data[[#This Row],[HVAC Setting]]&lt;=2, "Low", IF(sensor_data[[#This Row],[HVAC Setting]]=3, "Normal", "High"))</f>
        <v>Low</v>
      </c>
      <c r="M3457">
        <v>12</v>
      </c>
      <c r="N3457">
        <v>12</v>
      </c>
      <c r="O3457">
        <f>(sensor_data[[#This Row],[Energy Consumption]]-AVERAGE(sensor_data[Energy Consumption]))/_xlfn.STDEV.P(sensor_data[Energy Consumption])</f>
        <v>-0.10932317959124485</v>
      </c>
      <c r="P3457" t="str">
        <f>IF(ABS(sensor_data[[#This Row],[z_zcore]])&gt;3, "Outlier", "Normal")</f>
        <v>Normal</v>
      </c>
      <c r="Q3457">
        <f>AVERAGEIF(sensor_data[Unit ID], sensor_data[[#This Row],[Unit ID]], sensor_data[EC])</f>
        <v>17.21473684210526</v>
      </c>
      <c r="R3457">
        <f>IF(ISBLANK(sensor_data[[#This Row],[EC]]), sensor_data[[#This Row],[average]], sensor_data[[#This Row],[EC]])</f>
        <v>12</v>
      </c>
      <c r="S3457" t="str">
        <f>IF(sensor_data[[#This Row],[Filled Energy Consumption]]&gt;AVERAGE(sensor_data[Filled Energy Consumption]), "High", "Low")</f>
        <v>Low</v>
      </c>
      <c r="T3457" t="s">
        <v>495</v>
      </c>
      <c r="U3457" t="b">
        <v>0</v>
      </c>
      <c r="V3457">
        <v>10</v>
      </c>
      <c r="W3457">
        <v>0</v>
      </c>
      <c r="X3457" t="s">
        <v>17</v>
      </c>
    </row>
    <row r="3458" spans="1:24" x14ac:dyDescent="0.3">
      <c r="A3458" s="1">
        <v>45429.120972222219</v>
      </c>
      <c r="B3458" s="1" t="str">
        <f>TEXT(sensor_data[[#This Row],[Timestamp]], "MMMM")</f>
        <v>May</v>
      </c>
      <c r="C34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58" s="2">
        <f>MONTH(sensor_data[[#This Row],[Timestamp]])</f>
        <v>5</v>
      </c>
      <c r="E3458" s="2">
        <f>DAY(sensor_data[[#This Row],[Timestamp]])</f>
        <v>17</v>
      </c>
      <c r="F3458" t="s">
        <v>661</v>
      </c>
      <c r="H3458">
        <v>73</v>
      </c>
      <c r="I3458">
        <v>39.6</v>
      </c>
      <c r="J3458" t="b">
        <v>1</v>
      </c>
      <c r="K3458">
        <v>1</v>
      </c>
      <c r="L3458" t="str">
        <f>IF(sensor_data[[#This Row],[HVAC Setting]]&lt;=2, "Low", IF(sensor_data[[#This Row],[HVAC Setting]]=3, "Normal", "High"))</f>
        <v>Low</v>
      </c>
      <c r="M3458">
        <v>7.57</v>
      </c>
      <c r="N3458">
        <v>7.57</v>
      </c>
      <c r="O3458">
        <f>(sensor_data[[#This Row],[Energy Consumption]]-AVERAGE(sensor_data[Energy Consumption]))/_xlfn.STDEV.P(sensor_data[Energy Consumption])</f>
        <v>-0.16083662839090437</v>
      </c>
      <c r="P3458" t="str">
        <f>IF(ABS(sensor_data[[#This Row],[z_zcore]])&gt;3, "Outlier", "Normal")</f>
        <v>Normal</v>
      </c>
      <c r="Q3458">
        <f>AVERAGEIF(sensor_data[Unit ID], sensor_data[[#This Row],[Unit ID]], sensor_data[EC])</f>
        <v>17.21473684210526</v>
      </c>
      <c r="R3458">
        <f>IF(ISBLANK(sensor_data[[#This Row],[EC]]), sensor_data[[#This Row],[average]], sensor_data[[#This Row],[EC]])</f>
        <v>7.57</v>
      </c>
      <c r="S3458" t="str">
        <f>IF(sensor_data[[#This Row],[Filled Energy Consumption]]&gt;AVERAGE(sensor_data[Filled Energy Consumption]), "High", "Low")</f>
        <v>Low</v>
      </c>
      <c r="T3458" t="s">
        <v>64</v>
      </c>
      <c r="U3458" t="b">
        <v>1</v>
      </c>
      <c r="V3458">
        <v>2</v>
      </c>
      <c r="W3458">
        <v>0</v>
      </c>
      <c r="X3458" t="s">
        <v>14</v>
      </c>
    </row>
    <row r="3459" spans="1:24" x14ac:dyDescent="0.3">
      <c r="A3459" s="1">
        <v>45335.916238425925</v>
      </c>
      <c r="B3459" s="1" t="str">
        <f>TEXT(sensor_data[[#This Row],[Timestamp]], "MMMM")</f>
        <v>February</v>
      </c>
      <c r="C34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59" s="2">
        <f>MONTH(sensor_data[[#This Row],[Timestamp]])</f>
        <v>2</v>
      </c>
      <c r="E3459" s="2">
        <f>DAY(sensor_data[[#This Row],[Timestamp]])</f>
        <v>13</v>
      </c>
      <c r="F3459" t="s">
        <v>661</v>
      </c>
      <c r="H3459">
        <v>54</v>
      </c>
      <c r="I3459">
        <v>37.4</v>
      </c>
      <c r="J3459" t="b">
        <v>1</v>
      </c>
      <c r="K3459">
        <v>4</v>
      </c>
      <c r="L3459" t="str">
        <f>IF(sensor_data[[#This Row],[HVAC Setting]]&lt;=2, "Low", IF(sensor_data[[#This Row],[HVAC Setting]]=3, "Normal", "High"))</f>
        <v>High</v>
      </c>
      <c r="M3459">
        <v>23.89</v>
      </c>
      <c r="N3459">
        <v>23.89</v>
      </c>
      <c r="O3459">
        <f>(sensor_data[[#This Row],[Energy Consumption]]-AVERAGE(sensor_data[Energy Consumption]))/_xlfn.STDEV.P(sensor_data[Energy Consumption])</f>
        <v>2.8937521588879692E-2</v>
      </c>
      <c r="P3459" t="str">
        <f>IF(ABS(sensor_data[[#This Row],[z_zcore]])&gt;3, "Outlier", "Normal")</f>
        <v>Normal</v>
      </c>
      <c r="Q3459">
        <f>AVERAGEIF(sensor_data[Unit ID], sensor_data[[#This Row],[Unit ID]], sensor_data[EC])</f>
        <v>17.21473684210526</v>
      </c>
      <c r="R3459">
        <f>IF(ISBLANK(sensor_data[[#This Row],[EC]]), sensor_data[[#This Row],[average]], sensor_data[[#This Row],[EC]])</f>
        <v>23.89</v>
      </c>
      <c r="S3459" t="str">
        <f>IF(sensor_data[[#This Row],[Filled Energy Consumption]]&gt;AVERAGE(sensor_data[Filled Energy Consumption]), "High", "Low")</f>
        <v>High</v>
      </c>
      <c r="T3459" t="s">
        <v>158</v>
      </c>
      <c r="U3459" t="b">
        <v>1</v>
      </c>
      <c r="V3459">
        <v>12</v>
      </c>
      <c r="W3459">
        <v>1</v>
      </c>
      <c r="X3459" t="s">
        <v>14</v>
      </c>
    </row>
    <row r="3460" spans="1:24" x14ac:dyDescent="0.3">
      <c r="A3460" s="1">
        <v>45515.247395833336</v>
      </c>
      <c r="B3460" s="1" t="str">
        <f>TEXT(sensor_data[[#This Row],[Timestamp]], "MMMM")</f>
        <v>August</v>
      </c>
      <c r="C34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0" s="2">
        <f>MONTH(sensor_data[[#This Row],[Timestamp]])</f>
        <v>8</v>
      </c>
      <c r="E3460" s="2">
        <f>DAY(sensor_data[[#This Row],[Timestamp]])</f>
        <v>11</v>
      </c>
      <c r="F3460" t="s">
        <v>661</v>
      </c>
      <c r="H3460">
        <v>93.2</v>
      </c>
      <c r="I3460">
        <v>43.4</v>
      </c>
      <c r="J3460" t="b">
        <v>0</v>
      </c>
      <c r="K3460">
        <v>3.5</v>
      </c>
      <c r="L3460" t="str">
        <f>IF(sensor_data[[#This Row],[HVAC Setting]]&lt;=2, "Low", IF(sensor_data[[#This Row],[HVAC Setting]]=3, "Normal", "High"))</f>
        <v>High</v>
      </c>
      <c r="M3460">
        <v>21.53</v>
      </c>
      <c r="N3460">
        <v>21.53</v>
      </c>
      <c r="O3460">
        <f>(sensor_data[[#This Row],[Energy Consumption]]-AVERAGE(sensor_data[Energy Consumption]))/_xlfn.STDEV.P(sensor_data[Energy Consumption])</f>
        <v>1.4946910770972E-3</v>
      </c>
      <c r="P3460" t="str">
        <f>IF(ABS(sensor_data[[#This Row],[z_zcore]])&gt;3, "Outlier", "Normal")</f>
        <v>Normal</v>
      </c>
      <c r="Q3460">
        <f>AVERAGEIF(sensor_data[Unit ID], sensor_data[[#This Row],[Unit ID]], sensor_data[EC])</f>
        <v>17.21473684210526</v>
      </c>
      <c r="R3460">
        <f>IF(ISBLANK(sensor_data[[#This Row],[EC]]), sensor_data[[#This Row],[average]], sensor_data[[#This Row],[EC]])</f>
        <v>21.53</v>
      </c>
      <c r="S3460" t="str">
        <f>IF(sensor_data[[#This Row],[Filled Energy Consumption]]&gt;AVERAGE(sensor_data[Filled Energy Consumption]), "High", "Low")</f>
        <v>High</v>
      </c>
      <c r="T3460" t="s">
        <v>514</v>
      </c>
      <c r="U3460" t="b">
        <v>0</v>
      </c>
      <c r="V3460">
        <v>5</v>
      </c>
      <c r="W3460">
        <v>0</v>
      </c>
      <c r="X3460" t="s">
        <v>17</v>
      </c>
    </row>
    <row r="3461" spans="1:24" x14ac:dyDescent="0.3">
      <c r="A3461" s="1">
        <v>45529.445208333331</v>
      </c>
      <c r="B3461" s="1" t="str">
        <f>TEXT(sensor_data[[#This Row],[Timestamp]], "MMMM")</f>
        <v>August</v>
      </c>
      <c r="C34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1" s="2">
        <f>MONTH(sensor_data[[#This Row],[Timestamp]])</f>
        <v>8</v>
      </c>
      <c r="E3461" s="2">
        <f>DAY(sensor_data[[#This Row],[Timestamp]])</f>
        <v>25</v>
      </c>
      <c r="F3461" t="s">
        <v>661</v>
      </c>
      <c r="H3461">
        <v>87.2</v>
      </c>
      <c r="I3461">
        <v>62.5</v>
      </c>
      <c r="J3461" t="b">
        <v>1</v>
      </c>
      <c r="K3461">
        <v>5</v>
      </c>
      <c r="L3461" t="str">
        <f>IF(sensor_data[[#This Row],[HVAC Setting]]&lt;=2, "Low", IF(sensor_data[[#This Row],[HVAC Setting]]=3, "Normal", "High"))</f>
        <v>High</v>
      </c>
      <c r="O3461">
        <f>(sensor_data[[#This Row],[Energy Consumption]]-AVERAGE(sensor_data[Energy Consumption]))/_xlfn.STDEV.P(sensor_data[Energy Consumption])</f>
        <v>-0.24886299575285079</v>
      </c>
      <c r="P3461" t="str">
        <f>IF(ABS(sensor_data[[#This Row],[z_zcore]])&gt;3, "Outlier", "Normal")</f>
        <v>Normal</v>
      </c>
      <c r="Q3461">
        <f>AVERAGEIF(sensor_data[Unit ID], sensor_data[[#This Row],[Unit ID]], sensor_data[EC])</f>
        <v>17.21473684210526</v>
      </c>
      <c r="R3461">
        <f>IF(ISBLANK(sensor_data[[#This Row],[EC]]), sensor_data[[#This Row],[average]], sensor_data[[#This Row],[EC]])</f>
        <v>17.21473684210526</v>
      </c>
      <c r="S3461" t="str">
        <f>IF(sensor_data[[#This Row],[Filled Energy Consumption]]&gt;AVERAGE(sensor_data[Filled Energy Consumption]), "High", "Low")</f>
        <v>Low</v>
      </c>
      <c r="T3461" t="s">
        <v>96</v>
      </c>
      <c r="U3461" t="b">
        <v>1</v>
      </c>
      <c r="V3461">
        <v>10</v>
      </c>
      <c r="W3461">
        <v>1</v>
      </c>
      <c r="X3461" t="s">
        <v>19</v>
      </c>
    </row>
    <row r="3462" spans="1:24" x14ac:dyDescent="0.3">
      <c r="A3462" s="1">
        <v>45517.673888888887</v>
      </c>
      <c r="B3462" s="1" t="str">
        <f>TEXT(sensor_data[[#This Row],[Timestamp]], "MMMM")</f>
        <v>August</v>
      </c>
      <c r="C34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62" s="2">
        <f>MONTH(sensor_data[[#This Row],[Timestamp]])</f>
        <v>8</v>
      </c>
      <c r="E3462" s="2">
        <f>DAY(sensor_data[[#This Row],[Timestamp]])</f>
        <v>13</v>
      </c>
      <c r="F3462" t="s">
        <v>631</v>
      </c>
      <c r="H3462">
        <v>93.7</v>
      </c>
      <c r="I3462">
        <v>55.4</v>
      </c>
      <c r="J3462" t="b">
        <v>0</v>
      </c>
      <c r="K3462">
        <v>4</v>
      </c>
      <c r="L3462" t="str">
        <f>IF(sensor_data[[#This Row],[HVAC Setting]]&lt;=2, "Low", IF(sensor_data[[#This Row],[HVAC Setting]]=3, "Normal", "High"))</f>
        <v>High</v>
      </c>
      <c r="M3462">
        <v>23</v>
      </c>
      <c r="N3462">
        <v>23</v>
      </c>
      <c r="O3462">
        <f>(sensor_data[[#This Row],[Energy Consumption]]-AVERAGE(sensor_data[Energy Consumption]))/_xlfn.STDEV.P(sensor_data[Energy Consumption])</f>
        <v>1.8588318556893912E-2</v>
      </c>
      <c r="P3462" t="str">
        <f>IF(ABS(sensor_data[[#This Row],[z_zcore]])&gt;3, "Outlier", "Normal")</f>
        <v>Normal</v>
      </c>
      <c r="Q3462">
        <f>AVERAGEIF(sensor_data[Unit ID], sensor_data[[#This Row],[Unit ID]], sensor_data[EC])</f>
        <v>18.916562500000001</v>
      </c>
      <c r="R3462">
        <f>IF(ISBLANK(sensor_data[[#This Row],[EC]]), sensor_data[[#This Row],[average]], sensor_data[[#This Row],[EC]])</f>
        <v>23</v>
      </c>
      <c r="S3462" t="str">
        <f>IF(sensor_data[[#This Row],[Filled Energy Consumption]]&gt;AVERAGE(sensor_data[Filled Energy Consumption]), "High", "Low")</f>
        <v>High</v>
      </c>
      <c r="T3462" t="s">
        <v>244</v>
      </c>
      <c r="U3462" t="b">
        <v>0</v>
      </c>
      <c r="V3462">
        <v>21</v>
      </c>
      <c r="W3462">
        <v>0</v>
      </c>
      <c r="X3462" t="s">
        <v>14</v>
      </c>
    </row>
    <row r="3463" spans="1:24" x14ac:dyDescent="0.3">
      <c r="A3463" s="1">
        <v>45414.223854166667</v>
      </c>
      <c r="B3463" s="1" t="str">
        <f>TEXT(sensor_data[[#This Row],[Timestamp]], "MMMM")</f>
        <v>May</v>
      </c>
      <c r="C34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3" s="2">
        <f>MONTH(sensor_data[[#This Row],[Timestamp]])</f>
        <v>5</v>
      </c>
      <c r="E3463" s="2">
        <f>DAY(sensor_data[[#This Row],[Timestamp]])</f>
        <v>2</v>
      </c>
      <c r="F3463" t="s">
        <v>631</v>
      </c>
      <c r="H3463">
        <v>61.9</v>
      </c>
      <c r="I3463">
        <v>41.3</v>
      </c>
      <c r="J3463" t="b">
        <v>0</v>
      </c>
      <c r="K3463">
        <v>2</v>
      </c>
      <c r="L3463" t="str">
        <f>IF(sensor_data[[#This Row],[HVAC Setting]]&lt;=2, "Low", IF(sensor_data[[#This Row],[HVAC Setting]]=3, "Normal", "High"))</f>
        <v>Low</v>
      </c>
      <c r="M3463">
        <v>10</v>
      </c>
      <c r="N3463">
        <v>10</v>
      </c>
      <c r="O3463">
        <f>(sensor_data[[#This Row],[Energy Consumption]]-AVERAGE(sensor_data[Energy Consumption]))/_xlfn.STDEV.P(sensor_data[Energy Consumption])</f>
        <v>-0.13257981561817916</v>
      </c>
      <c r="P3463" t="str">
        <f>IF(ABS(sensor_data[[#This Row],[z_zcore]])&gt;3, "Outlier", "Normal")</f>
        <v>Normal</v>
      </c>
      <c r="Q3463">
        <f>AVERAGEIF(sensor_data[Unit ID], sensor_data[[#This Row],[Unit ID]], sensor_data[EC])</f>
        <v>18.916562500000001</v>
      </c>
      <c r="R3463">
        <f>IF(ISBLANK(sensor_data[[#This Row],[EC]]), sensor_data[[#This Row],[average]], sensor_data[[#This Row],[EC]])</f>
        <v>10</v>
      </c>
      <c r="S3463" t="str">
        <f>IF(sensor_data[[#This Row],[Filled Energy Consumption]]&gt;AVERAGE(sensor_data[Filled Energy Consumption]), "High", "Low")</f>
        <v>Low</v>
      </c>
      <c r="T3463" t="s">
        <v>398</v>
      </c>
      <c r="U3463" t="b">
        <v>0</v>
      </c>
      <c r="V3463">
        <v>7</v>
      </c>
      <c r="W3463">
        <v>0</v>
      </c>
      <c r="X3463" t="s">
        <v>19</v>
      </c>
    </row>
    <row r="3464" spans="1:24" x14ac:dyDescent="0.3">
      <c r="A3464" s="1">
        <v>45313.054513888892</v>
      </c>
      <c r="B3464" s="1" t="str">
        <f>TEXT(sensor_data[[#This Row],[Timestamp]], "MMMM")</f>
        <v>January</v>
      </c>
      <c r="C34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64" s="2">
        <f>MONTH(sensor_data[[#This Row],[Timestamp]])</f>
        <v>1</v>
      </c>
      <c r="E3464" s="2">
        <f>DAY(sensor_data[[#This Row],[Timestamp]])</f>
        <v>22</v>
      </c>
      <c r="F3464" t="s">
        <v>631</v>
      </c>
      <c r="H3464">
        <v>46.7</v>
      </c>
      <c r="I3464">
        <v>34.700000000000003</v>
      </c>
      <c r="J3464" t="b">
        <v>0</v>
      </c>
      <c r="K3464">
        <v>2</v>
      </c>
      <c r="L3464" t="str">
        <f>IF(sensor_data[[#This Row],[HVAC Setting]]&lt;=2, "Low", IF(sensor_data[[#This Row],[HVAC Setting]]=3, "Normal", "High"))</f>
        <v>Low</v>
      </c>
      <c r="M3464">
        <v>12</v>
      </c>
      <c r="N3464">
        <v>12</v>
      </c>
      <c r="O3464">
        <f>(sensor_data[[#This Row],[Energy Consumption]]-AVERAGE(sensor_data[Energy Consumption]))/_xlfn.STDEV.P(sensor_data[Energy Consumption])</f>
        <v>-0.10932317959124485</v>
      </c>
      <c r="P3464" t="str">
        <f>IF(ABS(sensor_data[[#This Row],[z_zcore]])&gt;3, "Outlier", "Normal")</f>
        <v>Normal</v>
      </c>
      <c r="Q3464">
        <f>AVERAGEIF(sensor_data[Unit ID], sensor_data[[#This Row],[Unit ID]], sensor_data[EC])</f>
        <v>18.916562500000001</v>
      </c>
      <c r="R3464">
        <f>IF(ISBLANK(sensor_data[[#This Row],[EC]]), sensor_data[[#This Row],[average]], sensor_data[[#This Row],[EC]])</f>
        <v>12</v>
      </c>
      <c r="S3464" t="str">
        <f>IF(sensor_data[[#This Row],[Filled Energy Consumption]]&gt;AVERAGE(sensor_data[Filled Energy Consumption]), "High", "Low")</f>
        <v>Low</v>
      </c>
      <c r="T3464" t="s">
        <v>463</v>
      </c>
      <c r="U3464" t="b">
        <v>0</v>
      </c>
      <c r="V3464">
        <v>24</v>
      </c>
      <c r="W3464">
        <v>0</v>
      </c>
      <c r="X3464" t="s">
        <v>19</v>
      </c>
    </row>
    <row r="3465" spans="1:24" x14ac:dyDescent="0.3">
      <c r="A3465" s="1">
        <v>45606.456087962964</v>
      </c>
      <c r="B3465" s="1" t="str">
        <f>TEXT(sensor_data[[#This Row],[Timestamp]], "MMMM")</f>
        <v>November</v>
      </c>
      <c r="C34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5" s="2">
        <f>MONTH(sensor_data[[#This Row],[Timestamp]])</f>
        <v>11</v>
      </c>
      <c r="E3465" s="2">
        <f>DAY(sensor_data[[#This Row],[Timestamp]])</f>
        <v>10</v>
      </c>
      <c r="F3465" t="s">
        <v>631</v>
      </c>
      <c r="H3465">
        <v>64</v>
      </c>
      <c r="I3465">
        <v>44.7</v>
      </c>
      <c r="J3465" t="b">
        <v>1</v>
      </c>
      <c r="K3465">
        <v>3.5</v>
      </c>
      <c r="L3465" t="str">
        <f>IF(sensor_data[[#This Row],[HVAC Setting]]&lt;=2, "Low", IF(sensor_data[[#This Row],[HVAC Setting]]=3, "Normal", "High"))</f>
        <v>High</v>
      </c>
      <c r="M3465">
        <v>20.23</v>
      </c>
      <c r="N3465">
        <v>20.23</v>
      </c>
      <c r="O3465">
        <f>(sensor_data[[#This Row],[Energy Consumption]]-AVERAGE(sensor_data[Energy Consumption]))/_xlfn.STDEV.P(sensor_data[Energy Consumption])</f>
        <v>-1.3622122340410117E-2</v>
      </c>
      <c r="P3465" t="str">
        <f>IF(ABS(sensor_data[[#This Row],[z_zcore]])&gt;3, "Outlier", "Normal")</f>
        <v>Normal</v>
      </c>
      <c r="Q3465">
        <f>AVERAGEIF(sensor_data[Unit ID], sensor_data[[#This Row],[Unit ID]], sensor_data[EC])</f>
        <v>18.916562500000001</v>
      </c>
      <c r="R3465">
        <f>IF(ISBLANK(sensor_data[[#This Row],[EC]]), sensor_data[[#This Row],[average]], sensor_data[[#This Row],[EC]])</f>
        <v>20.23</v>
      </c>
      <c r="S3465" t="str">
        <f>IF(sensor_data[[#This Row],[Filled Energy Consumption]]&gt;AVERAGE(sensor_data[Filled Energy Consumption]), "High", "Low")</f>
        <v>High</v>
      </c>
      <c r="T3465" t="s">
        <v>594</v>
      </c>
      <c r="U3465" t="b">
        <v>1</v>
      </c>
      <c r="V3465">
        <v>20</v>
      </c>
      <c r="W3465">
        <v>1</v>
      </c>
      <c r="X3465" t="s">
        <v>19</v>
      </c>
    </row>
    <row r="3466" spans="1:24" x14ac:dyDescent="0.3">
      <c r="A3466" s="1">
        <v>45475.224247685182</v>
      </c>
      <c r="B3466" s="1" t="str">
        <f>TEXT(sensor_data[[#This Row],[Timestamp]], "MMMM")</f>
        <v>July</v>
      </c>
      <c r="C34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6" s="2">
        <f>MONTH(sensor_data[[#This Row],[Timestamp]])</f>
        <v>7</v>
      </c>
      <c r="E3466" s="2">
        <f>DAY(sensor_data[[#This Row],[Timestamp]])</f>
        <v>2</v>
      </c>
      <c r="F3466" t="s">
        <v>631</v>
      </c>
      <c r="H3466">
        <v>79.7</v>
      </c>
      <c r="I3466">
        <v>50.7</v>
      </c>
      <c r="J3466" t="b">
        <v>0</v>
      </c>
      <c r="K3466">
        <v>2</v>
      </c>
      <c r="L3466" t="str">
        <f>IF(sensor_data[[#This Row],[HVAC Setting]]&lt;=2, "Low", IF(sensor_data[[#This Row],[HVAC Setting]]=3, "Normal", "High"))</f>
        <v>Low</v>
      </c>
      <c r="O3466">
        <f>(sensor_data[[#This Row],[Energy Consumption]]-AVERAGE(sensor_data[Energy Consumption]))/_xlfn.STDEV.P(sensor_data[Energy Consumption])</f>
        <v>-0.24886299575285079</v>
      </c>
      <c r="P3466" t="str">
        <f>IF(ABS(sensor_data[[#This Row],[z_zcore]])&gt;3, "Outlier", "Normal")</f>
        <v>Normal</v>
      </c>
      <c r="Q3466">
        <f>AVERAGEIF(sensor_data[Unit ID], sensor_data[[#This Row],[Unit ID]], sensor_data[EC])</f>
        <v>18.916562500000001</v>
      </c>
      <c r="R3466">
        <f>IF(ISBLANK(sensor_data[[#This Row],[EC]]), sensor_data[[#This Row],[average]], sensor_data[[#This Row],[EC]])</f>
        <v>18.916562500000001</v>
      </c>
      <c r="S3466" t="str">
        <f>IF(sensor_data[[#This Row],[Filled Energy Consumption]]&gt;AVERAGE(sensor_data[Filled Energy Consumption]), "High", "Low")</f>
        <v>High</v>
      </c>
      <c r="T3466" t="s">
        <v>128</v>
      </c>
      <c r="U3466" t="b">
        <v>0</v>
      </c>
      <c r="V3466">
        <v>8</v>
      </c>
      <c r="W3466">
        <v>0</v>
      </c>
      <c r="X3466" t="s">
        <v>19</v>
      </c>
    </row>
    <row r="3467" spans="1:24" x14ac:dyDescent="0.3">
      <c r="A3467" s="1">
        <v>45614.257372685184</v>
      </c>
      <c r="B3467" s="1" t="str">
        <f>TEXT(sensor_data[[#This Row],[Timestamp]], "MMMM")</f>
        <v>November</v>
      </c>
      <c r="C34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7" s="2">
        <f>MONTH(sensor_data[[#This Row],[Timestamp]])</f>
        <v>11</v>
      </c>
      <c r="E3467" s="2">
        <f>DAY(sensor_data[[#This Row],[Timestamp]])</f>
        <v>18</v>
      </c>
      <c r="F3467" t="s">
        <v>631</v>
      </c>
      <c r="H3467">
        <v>61.1</v>
      </c>
      <c r="I3467">
        <v>50</v>
      </c>
      <c r="J3467" t="b">
        <v>0</v>
      </c>
      <c r="K3467">
        <v>1</v>
      </c>
      <c r="L3467" t="str">
        <f>IF(sensor_data[[#This Row],[HVAC Setting]]&lt;=2, "Low", IF(sensor_data[[#This Row],[HVAC Setting]]=3, "Normal", "High"))</f>
        <v>Low</v>
      </c>
      <c r="M3467">
        <v>6</v>
      </c>
      <c r="N3467">
        <v>6</v>
      </c>
      <c r="O3467">
        <f>(sensor_data[[#This Row],[Energy Consumption]]-AVERAGE(sensor_data[Energy Consumption]))/_xlfn.STDEV.P(sensor_data[Energy Consumption])</f>
        <v>-0.17909308767204782</v>
      </c>
      <c r="P3467" t="str">
        <f>IF(ABS(sensor_data[[#This Row],[z_zcore]])&gt;3, "Outlier", "Normal")</f>
        <v>Normal</v>
      </c>
      <c r="Q3467">
        <f>AVERAGEIF(sensor_data[Unit ID], sensor_data[[#This Row],[Unit ID]], sensor_data[EC])</f>
        <v>18.916562500000001</v>
      </c>
      <c r="R3467">
        <f>IF(ISBLANK(sensor_data[[#This Row],[EC]]), sensor_data[[#This Row],[average]], sensor_data[[#This Row],[EC]])</f>
        <v>6</v>
      </c>
      <c r="S3467" t="str">
        <f>IF(sensor_data[[#This Row],[Filled Energy Consumption]]&gt;AVERAGE(sensor_data[Filled Energy Consumption]), "High", "Low")</f>
        <v>Low</v>
      </c>
      <c r="T3467" t="s">
        <v>420</v>
      </c>
      <c r="U3467" t="b">
        <v>0</v>
      </c>
      <c r="V3467">
        <v>20</v>
      </c>
      <c r="W3467">
        <v>1</v>
      </c>
      <c r="X3467" t="s">
        <v>19</v>
      </c>
    </row>
    <row r="3468" spans="1:24" x14ac:dyDescent="0.3">
      <c r="A3468" s="1">
        <v>45314.479780092595</v>
      </c>
      <c r="B3468" s="1" t="str">
        <f>TEXT(sensor_data[[#This Row],[Timestamp]], "MMMM")</f>
        <v>January</v>
      </c>
      <c r="C34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8" s="2">
        <f>MONTH(sensor_data[[#This Row],[Timestamp]])</f>
        <v>1</v>
      </c>
      <c r="E3468" s="2">
        <f>DAY(sensor_data[[#This Row],[Timestamp]])</f>
        <v>23</v>
      </c>
      <c r="F3468" t="s">
        <v>631</v>
      </c>
      <c r="H3468">
        <v>37.799999999999997</v>
      </c>
      <c r="I3468">
        <v>29.6</v>
      </c>
      <c r="J3468" t="b">
        <v>0</v>
      </c>
      <c r="K3468">
        <v>3</v>
      </c>
      <c r="L3468" t="str">
        <f>IF(sensor_data[[#This Row],[HVAC Setting]]&lt;=2, "Low", IF(sensor_data[[#This Row],[HVAC Setting]]=3, "Normal", "High"))</f>
        <v>Normal</v>
      </c>
      <c r="M3468">
        <v>17</v>
      </c>
      <c r="N3468">
        <v>17</v>
      </c>
      <c r="O3468">
        <f>(sensor_data[[#This Row],[Energy Consumption]]-AVERAGE(sensor_data[Energy Consumption]))/_xlfn.STDEV.P(sensor_data[Energy Consumption])</f>
        <v>-5.1181589523909048E-2</v>
      </c>
      <c r="P3468" t="str">
        <f>IF(ABS(sensor_data[[#This Row],[z_zcore]])&gt;3, "Outlier", "Normal")</f>
        <v>Normal</v>
      </c>
      <c r="Q3468">
        <f>AVERAGEIF(sensor_data[Unit ID], sensor_data[[#This Row],[Unit ID]], sensor_data[EC])</f>
        <v>18.916562500000001</v>
      </c>
      <c r="R3468">
        <f>IF(ISBLANK(sensor_data[[#This Row],[EC]]), sensor_data[[#This Row],[average]], sensor_data[[#This Row],[EC]])</f>
        <v>17</v>
      </c>
      <c r="S3468" t="str">
        <f>IF(sensor_data[[#This Row],[Filled Energy Consumption]]&gt;AVERAGE(sensor_data[Filled Energy Consumption]), "High", "Low")</f>
        <v>Low</v>
      </c>
      <c r="T3468" t="s">
        <v>78</v>
      </c>
      <c r="U3468" t="b">
        <v>0</v>
      </c>
      <c r="V3468">
        <v>6</v>
      </c>
      <c r="W3468">
        <v>0</v>
      </c>
      <c r="X3468" t="s">
        <v>19</v>
      </c>
    </row>
    <row r="3469" spans="1:24" x14ac:dyDescent="0.3">
      <c r="A3469" s="1">
        <v>45463.427615740744</v>
      </c>
      <c r="B3469" s="1" t="str">
        <f>TEXT(sensor_data[[#This Row],[Timestamp]], "MMMM")</f>
        <v>June</v>
      </c>
      <c r="C34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69" s="2">
        <f>MONTH(sensor_data[[#This Row],[Timestamp]])</f>
        <v>6</v>
      </c>
      <c r="E3469" s="2">
        <f>DAY(sensor_data[[#This Row],[Timestamp]])</f>
        <v>20</v>
      </c>
      <c r="F3469" t="s">
        <v>631</v>
      </c>
      <c r="H3469">
        <v>84.2</v>
      </c>
      <c r="I3469">
        <v>47.5</v>
      </c>
      <c r="J3469" t="b">
        <v>0</v>
      </c>
      <c r="K3469">
        <v>3</v>
      </c>
      <c r="L3469" t="str">
        <f>IF(sensor_data[[#This Row],[HVAC Setting]]&lt;=2, "Low", IF(sensor_data[[#This Row],[HVAC Setting]]=3, "Normal", "High"))</f>
        <v>Normal</v>
      </c>
      <c r="M3469">
        <v>15</v>
      </c>
      <c r="N3469">
        <v>15</v>
      </c>
      <c r="O3469">
        <f>(sensor_data[[#This Row],[Energy Consumption]]-AVERAGE(sensor_data[Energy Consumption]))/_xlfn.STDEV.P(sensor_data[Energy Consumption])</f>
        <v>-7.4438225550843368E-2</v>
      </c>
      <c r="P3469" t="str">
        <f>IF(ABS(sensor_data[[#This Row],[z_zcore]])&gt;3, "Outlier", "Normal")</f>
        <v>Normal</v>
      </c>
      <c r="Q3469">
        <f>AVERAGEIF(sensor_data[Unit ID], sensor_data[[#This Row],[Unit ID]], sensor_data[EC])</f>
        <v>18.916562500000001</v>
      </c>
      <c r="R3469">
        <f>IF(ISBLANK(sensor_data[[#This Row],[EC]]), sensor_data[[#This Row],[average]], sensor_data[[#This Row],[EC]])</f>
        <v>15</v>
      </c>
      <c r="S3469" t="str">
        <f>IF(sensor_data[[#This Row],[Filled Energy Consumption]]&gt;AVERAGE(sensor_data[Filled Energy Consumption]), "High", "Low")</f>
        <v>Low</v>
      </c>
      <c r="T3469" t="s">
        <v>198</v>
      </c>
      <c r="U3469" t="b">
        <v>0</v>
      </c>
      <c r="V3469">
        <v>5</v>
      </c>
      <c r="W3469">
        <v>0</v>
      </c>
      <c r="X3469" t="s">
        <v>14</v>
      </c>
    </row>
    <row r="3470" spans="1:24" x14ac:dyDescent="0.3">
      <c r="A3470" s="1">
        <v>45340.994745370372</v>
      </c>
      <c r="B3470" s="1" t="str">
        <f>TEXT(sensor_data[[#This Row],[Timestamp]], "MMMM")</f>
        <v>February</v>
      </c>
      <c r="C34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70" s="2">
        <f>MONTH(sensor_data[[#This Row],[Timestamp]])</f>
        <v>2</v>
      </c>
      <c r="E3470" s="2">
        <f>DAY(sensor_data[[#This Row],[Timestamp]])</f>
        <v>18</v>
      </c>
      <c r="F3470" t="s">
        <v>631</v>
      </c>
      <c r="H3470">
        <v>53.5</v>
      </c>
      <c r="I3470">
        <v>26.5</v>
      </c>
      <c r="J3470" t="b">
        <v>0</v>
      </c>
      <c r="K3470">
        <v>4.5</v>
      </c>
      <c r="L3470" t="str">
        <f>IF(sensor_data[[#This Row],[HVAC Setting]]&lt;=2, "Low", IF(sensor_data[[#This Row],[HVAC Setting]]=3, "Normal", "High"))</f>
        <v>High</v>
      </c>
      <c r="M3470">
        <v>23.62</v>
      </c>
      <c r="N3470">
        <v>23.62</v>
      </c>
      <c r="O3470">
        <f>(sensor_data[[#This Row],[Energy Consumption]]-AVERAGE(sensor_data[Energy Consumption]))/_xlfn.STDEV.P(sensor_data[Energy Consumption])</f>
        <v>2.5797875725243564E-2</v>
      </c>
      <c r="P3470" t="str">
        <f>IF(ABS(sensor_data[[#This Row],[z_zcore]])&gt;3, "Outlier", "Normal")</f>
        <v>Normal</v>
      </c>
      <c r="Q3470">
        <f>AVERAGEIF(sensor_data[Unit ID], sensor_data[[#This Row],[Unit ID]], sensor_data[EC])</f>
        <v>18.916562500000001</v>
      </c>
      <c r="R3470">
        <f>IF(ISBLANK(sensor_data[[#This Row],[EC]]), sensor_data[[#This Row],[average]], sensor_data[[#This Row],[EC]])</f>
        <v>23.62</v>
      </c>
      <c r="S3470" t="str">
        <f>IF(sensor_data[[#This Row],[Filled Energy Consumption]]&gt;AVERAGE(sensor_data[Filled Energy Consumption]), "High", "Low")</f>
        <v>High</v>
      </c>
      <c r="T3470" t="s">
        <v>263</v>
      </c>
      <c r="U3470" t="b">
        <v>0</v>
      </c>
      <c r="V3470">
        <v>11</v>
      </c>
      <c r="W3470">
        <v>0</v>
      </c>
      <c r="X3470" t="s">
        <v>19</v>
      </c>
    </row>
    <row r="3471" spans="1:24" x14ac:dyDescent="0.3">
      <c r="A3471" s="1">
        <v>45634.692881944444</v>
      </c>
      <c r="B3471" s="1" t="str">
        <f>TEXT(sensor_data[[#This Row],[Timestamp]], "MMMM")</f>
        <v>December</v>
      </c>
      <c r="C34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71" s="2">
        <f>MONTH(sensor_data[[#This Row],[Timestamp]])</f>
        <v>12</v>
      </c>
      <c r="E3471" s="2">
        <f>DAY(sensor_data[[#This Row],[Timestamp]])</f>
        <v>8</v>
      </c>
      <c r="F3471" t="s">
        <v>631</v>
      </c>
      <c r="H3471">
        <v>48.4</v>
      </c>
      <c r="I3471">
        <v>27.6</v>
      </c>
      <c r="J3471" t="b">
        <v>1</v>
      </c>
      <c r="K3471">
        <v>3.5</v>
      </c>
      <c r="L3471" t="str">
        <f>IF(sensor_data[[#This Row],[HVAC Setting]]&lt;=2, "Low", IF(sensor_data[[#This Row],[HVAC Setting]]=3, "Normal", "High"))</f>
        <v>High</v>
      </c>
      <c r="M3471">
        <v>23.47</v>
      </c>
      <c r="N3471">
        <v>23.47</v>
      </c>
      <c r="O3471">
        <f>(sensor_data[[#This Row],[Energy Consumption]]-AVERAGE(sensor_data[Energy Consumption]))/_xlfn.STDEV.P(sensor_data[Energy Consumption])</f>
        <v>2.4053628023223465E-2</v>
      </c>
      <c r="P3471" t="str">
        <f>IF(ABS(sensor_data[[#This Row],[z_zcore]])&gt;3, "Outlier", "Normal")</f>
        <v>Normal</v>
      </c>
      <c r="Q3471">
        <f>AVERAGEIF(sensor_data[Unit ID], sensor_data[[#This Row],[Unit ID]], sensor_data[EC])</f>
        <v>18.916562500000001</v>
      </c>
      <c r="R3471">
        <f>IF(ISBLANK(sensor_data[[#This Row],[EC]]), sensor_data[[#This Row],[average]], sensor_data[[#This Row],[EC]])</f>
        <v>23.47</v>
      </c>
      <c r="S3471" t="str">
        <f>IF(sensor_data[[#This Row],[Filled Energy Consumption]]&gt;AVERAGE(sensor_data[Filled Energy Consumption]), "High", "Low")</f>
        <v>High</v>
      </c>
      <c r="T3471" t="s">
        <v>226</v>
      </c>
      <c r="U3471" t="b">
        <v>1</v>
      </c>
      <c r="V3471">
        <v>9</v>
      </c>
      <c r="W3471">
        <v>1</v>
      </c>
      <c r="X3471" t="s">
        <v>17</v>
      </c>
    </row>
    <row r="3472" spans="1:24" x14ac:dyDescent="0.3">
      <c r="A3472" s="1">
        <v>45464.289502314816</v>
      </c>
      <c r="B3472" s="1" t="str">
        <f>TEXT(sensor_data[[#This Row],[Timestamp]], "MMMM")</f>
        <v>June</v>
      </c>
      <c r="C34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72" s="2">
        <f>MONTH(sensor_data[[#This Row],[Timestamp]])</f>
        <v>6</v>
      </c>
      <c r="E3472" s="2">
        <f>DAY(sensor_data[[#This Row],[Timestamp]])</f>
        <v>21</v>
      </c>
      <c r="F3472" t="s">
        <v>631</v>
      </c>
      <c r="H3472">
        <v>86.8</v>
      </c>
      <c r="I3472">
        <v>60.6</v>
      </c>
      <c r="J3472" t="b">
        <v>0</v>
      </c>
      <c r="K3472">
        <v>3</v>
      </c>
      <c r="L3472" t="str">
        <f>IF(sensor_data[[#This Row],[HVAC Setting]]&lt;=2, "Low", IF(sensor_data[[#This Row],[HVAC Setting]]=3, "Normal", "High"))</f>
        <v>Normal</v>
      </c>
      <c r="M3472">
        <v>17</v>
      </c>
      <c r="N3472">
        <v>17</v>
      </c>
      <c r="O3472">
        <f>(sensor_data[[#This Row],[Energy Consumption]]-AVERAGE(sensor_data[Energy Consumption]))/_xlfn.STDEV.P(sensor_data[Energy Consumption])</f>
        <v>-5.1181589523909048E-2</v>
      </c>
      <c r="P3472" t="str">
        <f>IF(ABS(sensor_data[[#This Row],[z_zcore]])&gt;3, "Outlier", "Normal")</f>
        <v>Normal</v>
      </c>
      <c r="Q3472">
        <f>AVERAGEIF(sensor_data[Unit ID], sensor_data[[#This Row],[Unit ID]], sensor_data[EC])</f>
        <v>18.916562500000001</v>
      </c>
      <c r="R3472">
        <f>IF(ISBLANK(sensor_data[[#This Row],[EC]]), sensor_data[[#This Row],[average]], sensor_data[[#This Row],[EC]])</f>
        <v>17</v>
      </c>
      <c r="S3472" t="str">
        <f>IF(sensor_data[[#This Row],[Filled Energy Consumption]]&gt;AVERAGE(sensor_data[Filled Energy Consumption]), "High", "Low")</f>
        <v>Low</v>
      </c>
      <c r="T3472" t="s">
        <v>177</v>
      </c>
      <c r="U3472" t="b">
        <v>0</v>
      </c>
      <c r="V3472">
        <v>24</v>
      </c>
      <c r="W3472">
        <v>0</v>
      </c>
      <c r="X3472" t="s">
        <v>19</v>
      </c>
    </row>
    <row r="3473" spans="1:24" x14ac:dyDescent="0.3">
      <c r="A3473" s="1">
        <v>45587.738194444442</v>
      </c>
      <c r="B3473" s="1" t="str">
        <f>TEXT(sensor_data[[#This Row],[Timestamp]], "MMMM")</f>
        <v>October</v>
      </c>
      <c r="C34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73" s="2">
        <f>MONTH(sensor_data[[#This Row],[Timestamp]])</f>
        <v>10</v>
      </c>
      <c r="E3473" s="2">
        <f>DAY(sensor_data[[#This Row],[Timestamp]])</f>
        <v>22</v>
      </c>
      <c r="F3473" t="s">
        <v>631</v>
      </c>
      <c r="H3473">
        <v>70.099999999999994</v>
      </c>
      <c r="I3473">
        <v>30.5</v>
      </c>
      <c r="J3473" t="b">
        <v>1</v>
      </c>
      <c r="K3473">
        <v>4</v>
      </c>
      <c r="L3473" t="str">
        <f>IF(sensor_data[[#This Row],[HVAC Setting]]&lt;=2, "Low", IF(sensor_data[[#This Row],[HVAC Setting]]=3, "Normal", "High"))</f>
        <v>High</v>
      </c>
      <c r="M3473">
        <v>23.63</v>
      </c>
      <c r="N3473">
        <v>23.63</v>
      </c>
      <c r="O3473">
        <f>(sensor_data[[#This Row],[Energy Consumption]]-AVERAGE(sensor_data[Energy Consumption]))/_xlfn.STDEV.P(sensor_data[Energy Consumption])</f>
        <v>2.5914158905378213E-2</v>
      </c>
      <c r="P3473" t="str">
        <f>IF(ABS(sensor_data[[#This Row],[z_zcore]])&gt;3, "Outlier", "Normal")</f>
        <v>Normal</v>
      </c>
      <c r="Q3473">
        <f>AVERAGEIF(sensor_data[Unit ID], sensor_data[[#This Row],[Unit ID]], sensor_data[EC])</f>
        <v>18.916562500000001</v>
      </c>
      <c r="R3473">
        <f>IF(ISBLANK(sensor_data[[#This Row],[EC]]), sensor_data[[#This Row],[average]], sensor_data[[#This Row],[EC]])</f>
        <v>23.63</v>
      </c>
      <c r="S3473" t="str">
        <f>IF(sensor_data[[#This Row],[Filled Energy Consumption]]&gt;AVERAGE(sensor_data[Filled Energy Consumption]), "High", "Low")</f>
        <v>High</v>
      </c>
      <c r="T3473" t="s">
        <v>141</v>
      </c>
      <c r="U3473" t="b">
        <v>1</v>
      </c>
      <c r="V3473">
        <v>22</v>
      </c>
      <c r="W3473">
        <v>1</v>
      </c>
      <c r="X3473" t="s">
        <v>17</v>
      </c>
    </row>
    <row r="3474" spans="1:24" x14ac:dyDescent="0.3">
      <c r="A3474" s="1">
        <v>45300.47452546296</v>
      </c>
      <c r="B3474" s="1" t="str">
        <f>TEXT(sensor_data[[#This Row],[Timestamp]], "MMMM")</f>
        <v>January</v>
      </c>
      <c r="C34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74" s="2">
        <f>MONTH(sensor_data[[#This Row],[Timestamp]])</f>
        <v>1</v>
      </c>
      <c r="E3474" s="2">
        <f>DAY(sensor_data[[#This Row],[Timestamp]])</f>
        <v>9</v>
      </c>
      <c r="F3474" t="s">
        <v>631</v>
      </c>
      <c r="H3474">
        <v>46.4</v>
      </c>
      <c r="I3474">
        <v>28.7</v>
      </c>
      <c r="J3474" t="b">
        <v>0</v>
      </c>
      <c r="K3474">
        <v>3</v>
      </c>
      <c r="L3474" t="str">
        <f>IF(sensor_data[[#This Row],[HVAC Setting]]&lt;=2, "Low", IF(sensor_data[[#This Row],[HVAC Setting]]=3, "Normal", "High"))</f>
        <v>Normal</v>
      </c>
      <c r="O3474">
        <f>(sensor_data[[#This Row],[Energy Consumption]]-AVERAGE(sensor_data[Energy Consumption]))/_xlfn.STDEV.P(sensor_data[Energy Consumption])</f>
        <v>-0.24886299575285079</v>
      </c>
      <c r="P3474" t="str">
        <f>IF(ABS(sensor_data[[#This Row],[z_zcore]])&gt;3, "Outlier", "Normal")</f>
        <v>Normal</v>
      </c>
      <c r="Q3474">
        <f>AVERAGEIF(sensor_data[Unit ID], sensor_data[[#This Row],[Unit ID]], sensor_data[EC])</f>
        <v>18.916562500000001</v>
      </c>
      <c r="R3474">
        <f>IF(ISBLANK(sensor_data[[#This Row],[EC]]), sensor_data[[#This Row],[average]], sensor_data[[#This Row],[EC]])</f>
        <v>18.916562500000001</v>
      </c>
      <c r="S3474" t="str">
        <f>IF(sensor_data[[#This Row],[Filled Energy Consumption]]&gt;AVERAGE(sensor_data[Filled Energy Consumption]), "High", "Low")</f>
        <v>High</v>
      </c>
      <c r="T3474" t="s">
        <v>91</v>
      </c>
      <c r="U3474" t="b">
        <v>0</v>
      </c>
      <c r="V3474">
        <v>13</v>
      </c>
      <c r="W3474">
        <v>0</v>
      </c>
      <c r="X3474" t="s">
        <v>14</v>
      </c>
    </row>
    <row r="3475" spans="1:24" x14ac:dyDescent="0.3">
      <c r="A3475" s="1">
        <v>45386.355821759258</v>
      </c>
      <c r="B3475" s="1" t="str">
        <f>TEXT(sensor_data[[#This Row],[Timestamp]], "MMMM")</f>
        <v>April</v>
      </c>
      <c r="C34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75" s="2">
        <f>MONTH(sensor_data[[#This Row],[Timestamp]])</f>
        <v>4</v>
      </c>
      <c r="E3475" s="2">
        <f>DAY(sensor_data[[#This Row],[Timestamp]])</f>
        <v>4</v>
      </c>
      <c r="F3475" t="s">
        <v>631</v>
      </c>
      <c r="H3475">
        <v>61.9</v>
      </c>
      <c r="I3475">
        <v>59.2</v>
      </c>
      <c r="J3475" t="b">
        <v>0</v>
      </c>
      <c r="K3475">
        <v>2</v>
      </c>
      <c r="L3475" t="str">
        <f>IF(sensor_data[[#This Row],[HVAC Setting]]&lt;=2, "Low", IF(sensor_data[[#This Row],[HVAC Setting]]=3, "Normal", "High"))</f>
        <v>Low</v>
      </c>
      <c r="M3475">
        <v>10</v>
      </c>
      <c r="N3475">
        <v>10</v>
      </c>
      <c r="O3475">
        <f>(sensor_data[[#This Row],[Energy Consumption]]-AVERAGE(sensor_data[Energy Consumption]))/_xlfn.STDEV.P(sensor_data[Energy Consumption])</f>
        <v>-0.13257981561817916</v>
      </c>
      <c r="P3475" t="str">
        <f>IF(ABS(sensor_data[[#This Row],[z_zcore]])&gt;3, "Outlier", "Normal")</f>
        <v>Normal</v>
      </c>
      <c r="Q3475">
        <f>AVERAGEIF(sensor_data[Unit ID], sensor_data[[#This Row],[Unit ID]], sensor_data[EC])</f>
        <v>18.916562500000001</v>
      </c>
      <c r="R3475">
        <f>IF(ISBLANK(sensor_data[[#This Row],[EC]]), sensor_data[[#This Row],[average]], sensor_data[[#This Row],[EC]])</f>
        <v>10</v>
      </c>
      <c r="S3475" t="str">
        <f>IF(sensor_data[[#This Row],[Filled Energy Consumption]]&gt;AVERAGE(sensor_data[Filled Energy Consumption]), "High", "Low")</f>
        <v>Low</v>
      </c>
      <c r="T3475" t="s">
        <v>264</v>
      </c>
      <c r="U3475" t="b">
        <v>0</v>
      </c>
      <c r="V3475">
        <v>16</v>
      </c>
      <c r="W3475">
        <v>0</v>
      </c>
      <c r="X3475" t="s">
        <v>19</v>
      </c>
    </row>
    <row r="3476" spans="1:24" x14ac:dyDescent="0.3">
      <c r="A3476" s="1">
        <v>45407.259456018517</v>
      </c>
      <c r="B3476" s="1" t="str">
        <f>TEXT(sensor_data[[#This Row],[Timestamp]], "MMMM")</f>
        <v>April</v>
      </c>
      <c r="C34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76" s="2">
        <f>MONTH(sensor_data[[#This Row],[Timestamp]])</f>
        <v>4</v>
      </c>
      <c r="E3476" s="2">
        <f>DAY(sensor_data[[#This Row],[Timestamp]])</f>
        <v>25</v>
      </c>
      <c r="F3476" t="s">
        <v>631</v>
      </c>
      <c r="H3476">
        <v>74.8</v>
      </c>
      <c r="I3476">
        <v>37.4</v>
      </c>
      <c r="J3476" t="b">
        <v>1</v>
      </c>
      <c r="K3476">
        <v>2</v>
      </c>
      <c r="L3476" t="str">
        <f>IF(sensor_data[[#This Row],[HVAC Setting]]&lt;=2, "Low", IF(sensor_data[[#This Row],[HVAC Setting]]=3, "Normal", "High"))</f>
        <v>Low</v>
      </c>
      <c r="M3476">
        <v>11.75</v>
      </c>
      <c r="N3476">
        <v>11.75</v>
      </c>
      <c r="O3476">
        <f>(sensor_data[[#This Row],[Energy Consumption]]-AVERAGE(sensor_data[Energy Consumption]))/_xlfn.STDEV.P(sensor_data[Energy Consumption])</f>
        <v>-0.11223025909461165</v>
      </c>
      <c r="P3476" t="str">
        <f>IF(ABS(sensor_data[[#This Row],[z_zcore]])&gt;3, "Outlier", "Normal")</f>
        <v>Normal</v>
      </c>
      <c r="Q3476">
        <f>AVERAGEIF(sensor_data[Unit ID], sensor_data[[#This Row],[Unit ID]], sensor_data[EC])</f>
        <v>18.916562500000001</v>
      </c>
      <c r="R3476">
        <f>IF(ISBLANK(sensor_data[[#This Row],[EC]]), sensor_data[[#This Row],[average]], sensor_data[[#This Row],[EC]])</f>
        <v>11.75</v>
      </c>
      <c r="S3476" t="str">
        <f>IF(sensor_data[[#This Row],[Filled Energy Consumption]]&gt;AVERAGE(sensor_data[Filled Energy Consumption]), "High", "Low")</f>
        <v>Low</v>
      </c>
      <c r="T3476" t="s">
        <v>220</v>
      </c>
      <c r="U3476" t="b">
        <v>1</v>
      </c>
      <c r="V3476">
        <v>23</v>
      </c>
      <c r="W3476">
        <v>1</v>
      </c>
      <c r="X3476" t="s">
        <v>17</v>
      </c>
    </row>
    <row r="3477" spans="1:24" x14ac:dyDescent="0.3">
      <c r="A3477" s="1">
        <v>45547.65420138889</v>
      </c>
      <c r="B3477" s="1" t="str">
        <f>TEXT(sensor_data[[#This Row],[Timestamp]], "MMMM")</f>
        <v>September</v>
      </c>
      <c r="C34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77" s="2">
        <f>MONTH(sensor_data[[#This Row],[Timestamp]])</f>
        <v>9</v>
      </c>
      <c r="E3477" s="2">
        <f>DAY(sensor_data[[#This Row],[Timestamp]])</f>
        <v>12</v>
      </c>
      <c r="F3477" t="s">
        <v>631</v>
      </c>
      <c r="H3477">
        <v>72.5</v>
      </c>
      <c r="I3477">
        <v>45.5</v>
      </c>
      <c r="J3477" t="b">
        <v>0</v>
      </c>
      <c r="K3477">
        <v>3</v>
      </c>
      <c r="L3477" t="str">
        <f>IF(sensor_data[[#This Row],[HVAC Setting]]&lt;=2, "Low", IF(sensor_data[[#This Row],[HVAC Setting]]=3, "Normal", "High"))</f>
        <v>Normal</v>
      </c>
      <c r="M3477">
        <v>16</v>
      </c>
      <c r="N3477">
        <v>16</v>
      </c>
      <c r="O3477">
        <f>(sensor_data[[#This Row],[Energy Consumption]]-AVERAGE(sensor_data[Energy Consumption]))/_xlfn.STDEV.P(sensor_data[Energy Consumption])</f>
        <v>-6.2809907537376211E-2</v>
      </c>
      <c r="P3477" t="str">
        <f>IF(ABS(sensor_data[[#This Row],[z_zcore]])&gt;3, "Outlier", "Normal")</f>
        <v>Normal</v>
      </c>
      <c r="Q3477">
        <f>AVERAGEIF(sensor_data[Unit ID], sensor_data[[#This Row],[Unit ID]], sensor_data[EC])</f>
        <v>18.916562500000001</v>
      </c>
      <c r="R3477">
        <f>IF(ISBLANK(sensor_data[[#This Row],[EC]]), sensor_data[[#This Row],[average]], sensor_data[[#This Row],[EC]])</f>
        <v>16</v>
      </c>
      <c r="S3477" t="str">
        <f>IF(sensor_data[[#This Row],[Filled Energy Consumption]]&gt;AVERAGE(sensor_data[Filled Energy Consumption]), "High", "Low")</f>
        <v>Low</v>
      </c>
      <c r="T3477" t="s">
        <v>267</v>
      </c>
      <c r="U3477" t="b">
        <v>0</v>
      </c>
      <c r="V3477">
        <v>13</v>
      </c>
      <c r="W3477">
        <v>0</v>
      </c>
      <c r="X3477" t="s">
        <v>19</v>
      </c>
    </row>
    <row r="3478" spans="1:24" x14ac:dyDescent="0.3">
      <c r="A3478" s="1">
        <v>45351.337638888886</v>
      </c>
      <c r="B3478" s="1" t="str">
        <f>TEXT(sensor_data[[#This Row],[Timestamp]], "MMMM")</f>
        <v>February</v>
      </c>
      <c r="C34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78" s="2">
        <f>MONTH(sensor_data[[#This Row],[Timestamp]])</f>
        <v>2</v>
      </c>
      <c r="E3478" s="2">
        <f>DAY(sensor_data[[#This Row],[Timestamp]])</f>
        <v>29</v>
      </c>
      <c r="F3478" t="s">
        <v>631</v>
      </c>
      <c r="H3478">
        <v>52.1</v>
      </c>
      <c r="I3478">
        <v>39.299999999999997</v>
      </c>
      <c r="J3478" t="b">
        <v>1</v>
      </c>
      <c r="K3478">
        <v>3</v>
      </c>
      <c r="L3478" t="str">
        <f>IF(sensor_data[[#This Row],[HVAC Setting]]&lt;=2, "Low", IF(sensor_data[[#This Row],[HVAC Setting]]=3, "Normal", "High"))</f>
        <v>Normal</v>
      </c>
      <c r="M3478">
        <v>18.96</v>
      </c>
      <c r="N3478">
        <v>18.96</v>
      </c>
      <c r="O3478">
        <f>(sensor_data[[#This Row],[Energy Consumption]]-AVERAGE(sensor_data[Energy Consumption]))/_xlfn.STDEV.P(sensor_data[Energy Consumption])</f>
        <v>-2.8390086217513405E-2</v>
      </c>
      <c r="P3478" t="str">
        <f>IF(ABS(sensor_data[[#This Row],[z_zcore]])&gt;3, "Outlier", "Normal")</f>
        <v>Normal</v>
      </c>
      <c r="Q3478">
        <f>AVERAGEIF(sensor_data[Unit ID], sensor_data[[#This Row],[Unit ID]], sensor_data[EC])</f>
        <v>18.916562500000001</v>
      </c>
      <c r="R3478">
        <f>IF(ISBLANK(sensor_data[[#This Row],[EC]]), sensor_data[[#This Row],[average]], sensor_data[[#This Row],[EC]])</f>
        <v>18.96</v>
      </c>
      <c r="S3478" t="str">
        <f>IF(sensor_data[[#This Row],[Filled Energy Consumption]]&gt;AVERAGE(sensor_data[Filled Energy Consumption]), "High", "Low")</f>
        <v>High</v>
      </c>
      <c r="T3478" t="s">
        <v>388</v>
      </c>
      <c r="U3478" t="b">
        <v>1</v>
      </c>
      <c r="V3478">
        <v>17</v>
      </c>
      <c r="W3478">
        <v>1</v>
      </c>
      <c r="X3478" t="s">
        <v>14</v>
      </c>
    </row>
    <row r="3479" spans="1:24" x14ac:dyDescent="0.3">
      <c r="A3479" s="1">
        <v>45489.316851851851</v>
      </c>
      <c r="B3479" s="1" t="str">
        <f>TEXT(sensor_data[[#This Row],[Timestamp]], "MMMM")</f>
        <v>July</v>
      </c>
      <c r="C34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79" s="2">
        <f>MONTH(sensor_data[[#This Row],[Timestamp]])</f>
        <v>7</v>
      </c>
      <c r="E3479" s="2">
        <f>DAY(sensor_data[[#This Row],[Timestamp]])</f>
        <v>16</v>
      </c>
      <c r="F3479" t="s">
        <v>631</v>
      </c>
      <c r="H3479">
        <v>85.9</v>
      </c>
      <c r="I3479">
        <v>56.3</v>
      </c>
      <c r="J3479" t="b">
        <v>1</v>
      </c>
      <c r="K3479">
        <v>5</v>
      </c>
      <c r="L3479" t="str">
        <f>IF(sensor_data[[#This Row],[HVAC Setting]]&lt;=2, "Low", IF(sensor_data[[#This Row],[HVAC Setting]]=3, "Normal", "High"))</f>
        <v>High</v>
      </c>
      <c r="M3479">
        <v>30.8</v>
      </c>
      <c r="N3479">
        <v>30.8</v>
      </c>
      <c r="O3479">
        <f>(sensor_data[[#This Row],[Energy Consumption]]-AVERAGE(sensor_data[Energy Consumption]))/_xlfn.STDEV.P(sensor_data[Energy Consumption])</f>
        <v>0.10928919906193778</v>
      </c>
      <c r="P3479" t="str">
        <f>IF(ABS(sensor_data[[#This Row],[z_zcore]])&gt;3, "Outlier", "Normal")</f>
        <v>Normal</v>
      </c>
      <c r="Q3479">
        <f>AVERAGEIF(sensor_data[Unit ID], sensor_data[[#This Row],[Unit ID]], sensor_data[EC])</f>
        <v>18.916562500000001</v>
      </c>
      <c r="R3479">
        <f>IF(ISBLANK(sensor_data[[#This Row],[EC]]), sensor_data[[#This Row],[average]], sensor_data[[#This Row],[EC]])</f>
        <v>30.8</v>
      </c>
      <c r="S3479" t="str">
        <f>IF(sensor_data[[#This Row],[Filled Energy Consumption]]&gt;AVERAGE(sensor_data[Filled Energy Consumption]), "High", "Low")</f>
        <v>High</v>
      </c>
      <c r="T3479" t="s">
        <v>265</v>
      </c>
      <c r="U3479" t="b">
        <v>1</v>
      </c>
      <c r="V3479">
        <v>8</v>
      </c>
      <c r="W3479">
        <v>1</v>
      </c>
      <c r="X3479" t="s">
        <v>17</v>
      </c>
    </row>
    <row r="3480" spans="1:24" x14ac:dyDescent="0.3">
      <c r="A3480" s="1">
        <v>45341.790625000001</v>
      </c>
      <c r="B3480" s="1" t="str">
        <f>TEXT(sensor_data[[#This Row],[Timestamp]], "MMMM")</f>
        <v>February</v>
      </c>
      <c r="C34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80" s="2">
        <f>MONTH(sensor_data[[#This Row],[Timestamp]])</f>
        <v>2</v>
      </c>
      <c r="E3480" s="2">
        <f>DAY(sensor_data[[#This Row],[Timestamp]])</f>
        <v>19</v>
      </c>
      <c r="F3480" t="s">
        <v>631</v>
      </c>
      <c r="H3480">
        <v>40.700000000000003</v>
      </c>
      <c r="I3480">
        <v>39.5</v>
      </c>
      <c r="J3480" t="b">
        <v>1</v>
      </c>
      <c r="K3480">
        <v>4</v>
      </c>
      <c r="L3480" t="str">
        <f>IF(sensor_data[[#This Row],[HVAC Setting]]&lt;=2, "Low", IF(sensor_data[[#This Row],[HVAC Setting]]=3, "Normal", "High"))</f>
        <v>High</v>
      </c>
      <c r="M3480">
        <v>28.48</v>
      </c>
      <c r="N3480">
        <v>28.48</v>
      </c>
      <c r="O3480">
        <f>(sensor_data[[#This Row],[Energy Consumption]]-AVERAGE(sensor_data[Energy Consumption]))/_xlfn.STDEV.P(sensor_data[Energy Consumption])</f>
        <v>8.2311501270693962E-2</v>
      </c>
      <c r="P3480" t="str">
        <f>IF(ABS(sensor_data[[#This Row],[z_zcore]])&gt;3, "Outlier", "Normal")</f>
        <v>Normal</v>
      </c>
      <c r="Q3480">
        <f>AVERAGEIF(sensor_data[Unit ID], sensor_data[[#This Row],[Unit ID]], sensor_data[EC])</f>
        <v>18.916562500000001</v>
      </c>
      <c r="R3480">
        <f>IF(ISBLANK(sensor_data[[#This Row],[EC]]), sensor_data[[#This Row],[average]], sensor_data[[#This Row],[EC]])</f>
        <v>28.48</v>
      </c>
      <c r="S3480" t="str">
        <f>IF(sensor_data[[#This Row],[Filled Energy Consumption]]&gt;AVERAGE(sensor_data[Filled Energy Consumption]), "High", "Low")</f>
        <v>High</v>
      </c>
      <c r="T3480" t="s">
        <v>153</v>
      </c>
      <c r="U3480" t="b">
        <v>1</v>
      </c>
      <c r="V3480">
        <v>22</v>
      </c>
      <c r="W3480">
        <v>1</v>
      </c>
      <c r="X3480" t="s">
        <v>17</v>
      </c>
    </row>
    <row r="3481" spans="1:24" x14ac:dyDescent="0.3">
      <c r="A3481" s="1">
        <v>45430.95453703704</v>
      </c>
      <c r="B3481" s="1" t="str">
        <f>TEXT(sensor_data[[#This Row],[Timestamp]], "MMMM")</f>
        <v>May</v>
      </c>
      <c r="C34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81" s="2">
        <f>MONTH(sensor_data[[#This Row],[Timestamp]])</f>
        <v>5</v>
      </c>
      <c r="E3481" s="2">
        <f>DAY(sensor_data[[#This Row],[Timestamp]])</f>
        <v>18</v>
      </c>
      <c r="F3481" t="s">
        <v>631</v>
      </c>
      <c r="H3481">
        <v>63.8</v>
      </c>
      <c r="I3481">
        <v>47.4</v>
      </c>
      <c r="J3481" t="b">
        <v>0</v>
      </c>
      <c r="K3481">
        <v>2.5</v>
      </c>
      <c r="L3481" t="str">
        <f>IF(sensor_data[[#This Row],[HVAC Setting]]&lt;=2, "Low", IF(sensor_data[[#This Row],[HVAC Setting]]=3, "Normal", "High"))</f>
        <v>High</v>
      </c>
      <c r="M3481">
        <v>13.12</v>
      </c>
      <c r="N3481">
        <v>13.12</v>
      </c>
      <c r="O3481">
        <f>(sensor_data[[#This Row],[Energy Consumption]]-AVERAGE(sensor_data[Energy Consumption]))/_xlfn.STDEV.P(sensor_data[Energy Consumption])</f>
        <v>-9.6299463416161649E-2</v>
      </c>
      <c r="P3481" t="str">
        <f>IF(ABS(sensor_data[[#This Row],[z_zcore]])&gt;3, "Outlier", "Normal")</f>
        <v>Normal</v>
      </c>
      <c r="Q3481">
        <f>AVERAGEIF(sensor_data[Unit ID], sensor_data[[#This Row],[Unit ID]], sensor_data[EC])</f>
        <v>18.916562500000001</v>
      </c>
      <c r="R3481">
        <f>IF(ISBLANK(sensor_data[[#This Row],[EC]]), sensor_data[[#This Row],[average]], sensor_data[[#This Row],[EC]])</f>
        <v>13.12</v>
      </c>
      <c r="S3481" t="str">
        <f>IF(sensor_data[[#This Row],[Filled Energy Consumption]]&gt;AVERAGE(sensor_data[Filled Energy Consumption]), "High", "Low")</f>
        <v>Low</v>
      </c>
      <c r="T3481" t="s">
        <v>21</v>
      </c>
      <c r="U3481" t="b">
        <v>0</v>
      </c>
      <c r="V3481">
        <v>8</v>
      </c>
      <c r="W3481">
        <v>1</v>
      </c>
      <c r="X3481" t="s">
        <v>14</v>
      </c>
    </row>
    <row r="3482" spans="1:24" x14ac:dyDescent="0.3">
      <c r="A3482" s="1">
        <v>45586.736701388887</v>
      </c>
      <c r="B3482" s="1" t="str">
        <f>TEXT(sensor_data[[#This Row],[Timestamp]], "MMMM")</f>
        <v>October</v>
      </c>
      <c r="C34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82" s="2">
        <f>MONTH(sensor_data[[#This Row],[Timestamp]])</f>
        <v>10</v>
      </c>
      <c r="E3482" s="2">
        <f>DAY(sensor_data[[#This Row],[Timestamp]])</f>
        <v>21</v>
      </c>
      <c r="F3482" t="s">
        <v>662</v>
      </c>
      <c r="H3482">
        <v>73</v>
      </c>
      <c r="I3482">
        <v>43.4</v>
      </c>
      <c r="J3482" t="b">
        <v>0</v>
      </c>
      <c r="K3482">
        <v>3</v>
      </c>
      <c r="L3482" t="str">
        <f>IF(sensor_data[[#This Row],[HVAC Setting]]&lt;=2, "Low", IF(sensor_data[[#This Row],[HVAC Setting]]=3, "Normal", "High"))</f>
        <v>Normal</v>
      </c>
      <c r="M3482">
        <v>16.5</v>
      </c>
      <c r="N3482">
        <v>16.5</v>
      </c>
      <c r="O3482">
        <f>(sensor_data[[#This Row],[Energy Consumption]]-AVERAGE(sensor_data[Energy Consumption]))/_xlfn.STDEV.P(sensor_data[Energy Consumption])</f>
        <v>-5.6995748530642633E-2</v>
      </c>
      <c r="P3482" t="str">
        <f>IF(ABS(sensor_data[[#This Row],[z_zcore]])&gt;3, "Outlier", "Normal")</f>
        <v>Normal</v>
      </c>
      <c r="Q3482">
        <f>AVERAGEIF(sensor_data[Unit ID], sensor_data[[#This Row],[Unit ID]], sensor_data[EC])</f>
        <v>20.025882352941174</v>
      </c>
      <c r="R3482">
        <f>IF(ISBLANK(sensor_data[[#This Row],[EC]]), sensor_data[[#This Row],[average]], sensor_data[[#This Row],[EC]])</f>
        <v>16.5</v>
      </c>
      <c r="S3482" t="str">
        <f>IF(sensor_data[[#This Row],[Filled Energy Consumption]]&gt;AVERAGE(sensor_data[Filled Energy Consumption]), "High", "Low")</f>
        <v>Low</v>
      </c>
      <c r="T3482" t="s">
        <v>146</v>
      </c>
      <c r="U3482" t="b">
        <v>0</v>
      </c>
      <c r="V3482">
        <v>18</v>
      </c>
      <c r="W3482">
        <v>0</v>
      </c>
      <c r="X3482" t="s">
        <v>17</v>
      </c>
    </row>
    <row r="3483" spans="1:24" x14ac:dyDescent="0.3">
      <c r="A3483" s="1">
        <v>45347.148796296293</v>
      </c>
      <c r="B3483" s="1" t="str">
        <f>TEXT(sensor_data[[#This Row],[Timestamp]], "MMMM")</f>
        <v>February</v>
      </c>
      <c r="C34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83" s="2">
        <f>MONTH(sensor_data[[#This Row],[Timestamp]])</f>
        <v>2</v>
      </c>
      <c r="E3483" s="2">
        <f>DAY(sensor_data[[#This Row],[Timestamp]])</f>
        <v>25</v>
      </c>
      <c r="F3483" t="s">
        <v>662</v>
      </c>
      <c r="H3483">
        <v>46.2</v>
      </c>
      <c r="I3483">
        <v>34</v>
      </c>
      <c r="J3483" t="b">
        <v>1</v>
      </c>
      <c r="K3483">
        <v>2.5</v>
      </c>
      <c r="L3483" t="str">
        <f>IF(sensor_data[[#This Row],[HVAC Setting]]&lt;=2, "Low", IF(sensor_data[[#This Row],[HVAC Setting]]=3, "Normal", "High"))</f>
        <v>High</v>
      </c>
      <c r="M3483">
        <v>18.03</v>
      </c>
      <c r="N3483">
        <v>18.03</v>
      </c>
      <c r="O3483">
        <f>(sensor_data[[#This Row],[Energy Consumption]]-AVERAGE(sensor_data[Energy Consumption]))/_xlfn.STDEV.P(sensor_data[Energy Consumption])</f>
        <v>-3.9204421970037866E-2</v>
      </c>
      <c r="P3483" t="str">
        <f>IF(ABS(sensor_data[[#This Row],[z_zcore]])&gt;3, "Outlier", "Normal")</f>
        <v>Normal</v>
      </c>
      <c r="Q3483">
        <f>AVERAGEIF(sensor_data[Unit ID], sensor_data[[#This Row],[Unit ID]], sensor_data[EC])</f>
        <v>20.025882352941174</v>
      </c>
      <c r="R3483">
        <f>IF(ISBLANK(sensor_data[[#This Row],[EC]]), sensor_data[[#This Row],[average]], sensor_data[[#This Row],[EC]])</f>
        <v>18.03</v>
      </c>
      <c r="S3483" t="str">
        <f>IF(sensor_data[[#This Row],[Filled Energy Consumption]]&gt;AVERAGE(sensor_data[Filled Energy Consumption]), "High", "Low")</f>
        <v>High</v>
      </c>
      <c r="T3483" t="s">
        <v>422</v>
      </c>
      <c r="U3483" t="b">
        <v>1</v>
      </c>
      <c r="V3483">
        <v>23</v>
      </c>
      <c r="W3483">
        <v>1</v>
      </c>
      <c r="X3483" t="s">
        <v>14</v>
      </c>
    </row>
    <row r="3484" spans="1:24" x14ac:dyDescent="0.3">
      <c r="A3484" s="1">
        <v>45457.192175925928</v>
      </c>
      <c r="B3484" s="1" t="str">
        <f>TEXT(sensor_data[[#This Row],[Timestamp]], "MMMM")</f>
        <v>June</v>
      </c>
      <c r="C34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84" s="2">
        <f>MONTH(sensor_data[[#This Row],[Timestamp]])</f>
        <v>6</v>
      </c>
      <c r="E3484" s="2">
        <f>DAY(sensor_data[[#This Row],[Timestamp]])</f>
        <v>14</v>
      </c>
      <c r="F3484" t="s">
        <v>662</v>
      </c>
      <c r="H3484">
        <v>81.8</v>
      </c>
      <c r="I3484">
        <v>44</v>
      </c>
      <c r="J3484" t="b">
        <v>0</v>
      </c>
      <c r="K3484">
        <v>2</v>
      </c>
      <c r="L3484" t="str">
        <f>IF(sensor_data[[#This Row],[HVAC Setting]]&lt;=2, "Low", IF(sensor_data[[#This Row],[HVAC Setting]]=3, "Normal", "High"))</f>
        <v>Low</v>
      </c>
      <c r="O3484">
        <f>(sensor_data[[#This Row],[Energy Consumption]]-AVERAGE(sensor_data[Energy Consumption]))/_xlfn.STDEV.P(sensor_data[Energy Consumption])</f>
        <v>-0.24886299575285079</v>
      </c>
      <c r="P3484" t="str">
        <f>IF(ABS(sensor_data[[#This Row],[z_zcore]])&gt;3, "Outlier", "Normal")</f>
        <v>Normal</v>
      </c>
      <c r="Q3484">
        <f>AVERAGEIF(sensor_data[Unit ID], sensor_data[[#This Row],[Unit ID]], sensor_data[EC])</f>
        <v>20.025882352941174</v>
      </c>
      <c r="R3484">
        <f>IF(ISBLANK(sensor_data[[#This Row],[EC]]), sensor_data[[#This Row],[average]], sensor_data[[#This Row],[EC]])</f>
        <v>20.025882352941174</v>
      </c>
      <c r="S3484" t="str">
        <f>IF(sensor_data[[#This Row],[Filled Energy Consumption]]&gt;AVERAGE(sensor_data[Filled Energy Consumption]), "High", "Low")</f>
        <v>High</v>
      </c>
      <c r="T3484" t="s">
        <v>231</v>
      </c>
      <c r="U3484" t="b">
        <v>0</v>
      </c>
      <c r="V3484">
        <v>10</v>
      </c>
      <c r="W3484">
        <v>0</v>
      </c>
      <c r="X3484" t="s">
        <v>19</v>
      </c>
    </row>
    <row r="3485" spans="1:24" x14ac:dyDescent="0.3">
      <c r="A3485" s="1">
        <v>45507.505810185183</v>
      </c>
      <c r="B3485" s="1" t="str">
        <f>TEXT(sensor_data[[#This Row],[Timestamp]], "MMMM")</f>
        <v>August</v>
      </c>
      <c r="C34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85" s="2">
        <f>MONTH(sensor_data[[#This Row],[Timestamp]])</f>
        <v>8</v>
      </c>
      <c r="E3485" s="2">
        <f>DAY(sensor_data[[#This Row],[Timestamp]])</f>
        <v>3</v>
      </c>
      <c r="F3485" t="s">
        <v>662</v>
      </c>
      <c r="H3485">
        <v>89.4</v>
      </c>
      <c r="I3485">
        <v>48.4</v>
      </c>
      <c r="J3485" t="b">
        <v>1</v>
      </c>
      <c r="K3485">
        <v>3.5</v>
      </c>
      <c r="L3485" t="str">
        <f>IF(sensor_data[[#This Row],[HVAC Setting]]&lt;=2, "Low", IF(sensor_data[[#This Row],[HVAC Setting]]=3, "Normal", "High"))</f>
        <v>High</v>
      </c>
      <c r="M3485">
        <v>21.93</v>
      </c>
      <c r="N3485">
        <v>21.93</v>
      </c>
      <c r="O3485">
        <f>(sensor_data[[#This Row],[Energy Consumption]]-AVERAGE(sensor_data[Energy Consumption]))/_xlfn.STDEV.P(sensor_data[Energy Consumption])</f>
        <v>6.1460182824840479E-3</v>
      </c>
      <c r="P3485" t="str">
        <f>IF(ABS(sensor_data[[#This Row],[z_zcore]])&gt;3, "Outlier", "Normal")</f>
        <v>Normal</v>
      </c>
      <c r="Q3485">
        <f>AVERAGEIF(sensor_data[Unit ID], sensor_data[[#This Row],[Unit ID]], sensor_data[EC])</f>
        <v>20.025882352941174</v>
      </c>
      <c r="R3485">
        <f>IF(ISBLANK(sensor_data[[#This Row],[EC]]), sensor_data[[#This Row],[average]], sensor_data[[#This Row],[EC]])</f>
        <v>21.93</v>
      </c>
      <c r="S3485" t="str">
        <f>IF(sensor_data[[#This Row],[Filled Energy Consumption]]&gt;AVERAGE(sensor_data[Filled Energy Consumption]), "High", "Low")</f>
        <v>High</v>
      </c>
      <c r="T3485" t="s">
        <v>364</v>
      </c>
      <c r="U3485" t="b">
        <v>1</v>
      </c>
      <c r="V3485">
        <v>18</v>
      </c>
      <c r="W3485">
        <v>1</v>
      </c>
      <c r="X3485" t="s">
        <v>19</v>
      </c>
    </row>
    <row r="3486" spans="1:24" x14ac:dyDescent="0.3">
      <c r="A3486" s="1">
        <v>45375.826817129629</v>
      </c>
      <c r="B3486" s="1" t="str">
        <f>TEXT(sensor_data[[#This Row],[Timestamp]], "MMMM")</f>
        <v>March</v>
      </c>
      <c r="C34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86" s="2">
        <f>MONTH(sensor_data[[#This Row],[Timestamp]])</f>
        <v>3</v>
      </c>
      <c r="E3486" s="2">
        <f>DAY(sensor_data[[#This Row],[Timestamp]])</f>
        <v>24</v>
      </c>
      <c r="F3486" t="s">
        <v>662</v>
      </c>
      <c r="H3486">
        <v>78.400000000000006</v>
      </c>
      <c r="I3486">
        <v>53.5</v>
      </c>
      <c r="J3486" t="b">
        <v>1</v>
      </c>
      <c r="K3486">
        <v>4.5</v>
      </c>
      <c r="L3486" t="str">
        <f>IF(sensor_data[[#This Row],[HVAC Setting]]&lt;=2, "Low", IF(sensor_data[[#This Row],[HVAC Setting]]=3, "Normal", "High"))</f>
        <v>High</v>
      </c>
      <c r="M3486">
        <v>28.21</v>
      </c>
      <c r="N3486">
        <v>28.21</v>
      </c>
      <c r="O3486">
        <f>(sensor_data[[#This Row],[Energy Consumption]]-AVERAGE(sensor_data[Energy Consumption]))/_xlfn.STDEV.P(sensor_data[Energy Consumption])</f>
        <v>7.9171855407057831E-2</v>
      </c>
      <c r="P3486" t="str">
        <f>IF(ABS(sensor_data[[#This Row],[z_zcore]])&gt;3, "Outlier", "Normal")</f>
        <v>Normal</v>
      </c>
      <c r="Q3486">
        <f>AVERAGEIF(sensor_data[Unit ID], sensor_data[[#This Row],[Unit ID]], sensor_data[EC])</f>
        <v>20.025882352941174</v>
      </c>
      <c r="R3486">
        <f>IF(ISBLANK(sensor_data[[#This Row],[EC]]), sensor_data[[#This Row],[average]], sensor_data[[#This Row],[EC]])</f>
        <v>28.21</v>
      </c>
      <c r="S3486" t="str">
        <f>IF(sensor_data[[#This Row],[Filled Energy Consumption]]&gt;AVERAGE(sensor_data[Filled Energy Consumption]), "High", "Low")</f>
        <v>High</v>
      </c>
      <c r="T3486" t="s">
        <v>38</v>
      </c>
      <c r="U3486" t="b">
        <v>1</v>
      </c>
      <c r="V3486">
        <v>2</v>
      </c>
      <c r="W3486">
        <v>1</v>
      </c>
      <c r="X3486" t="s">
        <v>17</v>
      </c>
    </row>
    <row r="3487" spans="1:24" x14ac:dyDescent="0.3">
      <c r="A3487" s="1">
        <v>45584.869074074071</v>
      </c>
      <c r="B3487" s="1" t="str">
        <f>TEXT(sensor_data[[#This Row],[Timestamp]], "MMMM")</f>
        <v>October</v>
      </c>
      <c r="C34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87" s="2">
        <f>MONTH(sensor_data[[#This Row],[Timestamp]])</f>
        <v>10</v>
      </c>
      <c r="E3487" s="2">
        <f>DAY(sensor_data[[#This Row],[Timestamp]])</f>
        <v>19</v>
      </c>
      <c r="F3487" t="s">
        <v>662</v>
      </c>
      <c r="H3487">
        <v>73.3</v>
      </c>
      <c r="I3487">
        <v>56.7</v>
      </c>
      <c r="J3487" t="b">
        <v>1</v>
      </c>
      <c r="K3487">
        <v>3.5</v>
      </c>
      <c r="L3487" t="str">
        <f>IF(sensor_data[[#This Row],[HVAC Setting]]&lt;=2, "Low", IF(sensor_data[[#This Row],[HVAC Setting]]=3, "Normal", "High"))</f>
        <v>High</v>
      </c>
      <c r="O3487">
        <f>(sensor_data[[#This Row],[Energy Consumption]]-AVERAGE(sensor_data[Energy Consumption]))/_xlfn.STDEV.P(sensor_data[Energy Consumption])</f>
        <v>-0.24886299575285079</v>
      </c>
      <c r="P3487" t="str">
        <f>IF(ABS(sensor_data[[#This Row],[z_zcore]])&gt;3, "Outlier", "Normal")</f>
        <v>Normal</v>
      </c>
      <c r="Q3487">
        <f>AVERAGEIF(sensor_data[Unit ID], sensor_data[[#This Row],[Unit ID]], sensor_data[EC])</f>
        <v>20.025882352941174</v>
      </c>
      <c r="R3487">
        <f>IF(ISBLANK(sensor_data[[#This Row],[EC]]), sensor_data[[#This Row],[average]], sensor_data[[#This Row],[EC]])</f>
        <v>20.025882352941174</v>
      </c>
      <c r="S3487" t="str">
        <f>IF(sensor_data[[#This Row],[Filled Energy Consumption]]&gt;AVERAGE(sensor_data[Filled Energy Consumption]), "High", "Low")</f>
        <v>High</v>
      </c>
      <c r="T3487" t="s">
        <v>18</v>
      </c>
      <c r="U3487" t="b">
        <v>1</v>
      </c>
      <c r="V3487">
        <v>1</v>
      </c>
      <c r="W3487">
        <v>1</v>
      </c>
      <c r="X3487" t="s">
        <v>14</v>
      </c>
    </row>
    <row r="3488" spans="1:24" x14ac:dyDescent="0.3">
      <c r="A3488" s="1">
        <v>45337.417800925927</v>
      </c>
      <c r="B3488" s="1" t="str">
        <f>TEXT(sensor_data[[#This Row],[Timestamp]], "MMMM")</f>
        <v>February</v>
      </c>
      <c r="C34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88" s="2">
        <f>MONTH(sensor_data[[#This Row],[Timestamp]])</f>
        <v>2</v>
      </c>
      <c r="E3488" s="2">
        <f>DAY(sensor_data[[#This Row],[Timestamp]])</f>
        <v>15</v>
      </c>
      <c r="F3488" t="s">
        <v>662</v>
      </c>
      <c r="H3488">
        <v>46</v>
      </c>
      <c r="I3488">
        <v>28.5</v>
      </c>
      <c r="J3488" t="b">
        <v>0</v>
      </c>
      <c r="K3488">
        <v>4</v>
      </c>
      <c r="L3488" t="str">
        <f>IF(sensor_data[[#This Row],[HVAC Setting]]&lt;=2, "Low", IF(sensor_data[[#This Row],[HVAC Setting]]=3, "Normal", "High"))</f>
        <v>High</v>
      </c>
      <c r="M3488">
        <v>22</v>
      </c>
      <c r="N3488">
        <v>22</v>
      </c>
      <c r="O3488">
        <f>(sensor_data[[#This Row],[Energy Consumption]]-AVERAGE(sensor_data[Energy Consumption]))/_xlfn.STDEV.P(sensor_data[Energy Consumption])</f>
        <v>6.9600005434267524E-3</v>
      </c>
      <c r="P3488" t="str">
        <f>IF(ABS(sensor_data[[#This Row],[z_zcore]])&gt;3, "Outlier", "Normal")</f>
        <v>Normal</v>
      </c>
      <c r="Q3488">
        <f>AVERAGEIF(sensor_data[Unit ID], sensor_data[[#This Row],[Unit ID]], sensor_data[EC])</f>
        <v>20.025882352941174</v>
      </c>
      <c r="R3488">
        <f>IF(ISBLANK(sensor_data[[#This Row],[EC]]), sensor_data[[#This Row],[average]], sensor_data[[#This Row],[EC]])</f>
        <v>22</v>
      </c>
      <c r="S3488" t="str">
        <f>IF(sensor_data[[#This Row],[Filled Energy Consumption]]&gt;AVERAGE(sensor_data[Filled Energy Consumption]), "High", "Low")</f>
        <v>High</v>
      </c>
      <c r="T3488" t="s">
        <v>457</v>
      </c>
      <c r="U3488" t="b">
        <v>0</v>
      </c>
      <c r="V3488">
        <v>1</v>
      </c>
      <c r="W3488">
        <v>1</v>
      </c>
      <c r="X3488" t="s">
        <v>19</v>
      </c>
    </row>
    <row r="3489" spans="1:24" x14ac:dyDescent="0.3">
      <c r="A3489" s="1">
        <v>45505.740752314814</v>
      </c>
      <c r="B3489" s="1" t="str">
        <f>TEXT(sensor_data[[#This Row],[Timestamp]], "MMMM")</f>
        <v>August</v>
      </c>
      <c r="C34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489" s="2">
        <f>MONTH(sensor_data[[#This Row],[Timestamp]])</f>
        <v>8</v>
      </c>
      <c r="E3489" s="2">
        <f>DAY(sensor_data[[#This Row],[Timestamp]])</f>
        <v>1</v>
      </c>
      <c r="F3489" t="s">
        <v>662</v>
      </c>
      <c r="H3489">
        <v>101.8</v>
      </c>
      <c r="I3489">
        <v>43.1</v>
      </c>
      <c r="J3489" t="b">
        <v>1</v>
      </c>
      <c r="K3489">
        <v>5</v>
      </c>
      <c r="L3489" t="str">
        <f>IF(sensor_data[[#This Row],[HVAC Setting]]&lt;=2, "Low", IF(sensor_data[[#This Row],[HVAC Setting]]=3, "Normal", "High"))</f>
        <v>High</v>
      </c>
      <c r="M3489">
        <v>31.22</v>
      </c>
      <c r="N3489">
        <v>31.22</v>
      </c>
      <c r="O3489">
        <f>(sensor_data[[#This Row],[Energy Consumption]]-AVERAGE(sensor_data[Energy Consumption]))/_xlfn.STDEV.P(sensor_data[Energy Consumption])</f>
        <v>0.11417309262759397</v>
      </c>
      <c r="P3489" t="str">
        <f>IF(ABS(sensor_data[[#This Row],[z_zcore]])&gt;3, "Outlier", "Normal")</f>
        <v>Normal</v>
      </c>
      <c r="Q3489">
        <f>AVERAGEIF(sensor_data[Unit ID], sensor_data[[#This Row],[Unit ID]], sensor_data[EC])</f>
        <v>20.025882352941174</v>
      </c>
      <c r="R3489">
        <f>IF(ISBLANK(sensor_data[[#This Row],[EC]]), sensor_data[[#This Row],[average]], sensor_data[[#This Row],[EC]])</f>
        <v>31.22</v>
      </c>
      <c r="S3489" t="str">
        <f>IF(sensor_data[[#This Row],[Filled Energy Consumption]]&gt;AVERAGE(sensor_data[Filled Energy Consumption]), "High", "Low")</f>
        <v>High</v>
      </c>
      <c r="T3489" t="s">
        <v>406</v>
      </c>
      <c r="U3489" t="b">
        <v>1</v>
      </c>
      <c r="V3489">
        <v>11</v>
      </c>
      <c r="W3489">
        <v>1</v>
      </c>
      <c r="X3489" t="s">
        <v>19</v>
      </c>
    </row>
    <row r="3490" spans="1:24" x14ac:dyDescent="0.3">
      <c r="A3490" s="1">
        <v>45361.014560185184</v>
      </c>
      <c r="B3490" s="1" t="str">
        <f>TEXT(sensor_data[[#This Row],[Timestamp]], "MMMM")</f>
        <v>March</v>
      </c>
      <c r="C34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90" s="2">
        <f>MONTH(sensor_data[[#This Row],[Timestamp]])</f>
        <v>3</v>
      </c>
      <c r="E3490" s="2">
        <f>DAY(sensor_data[[#This Row],[Timestamp]])</f>
        <v>10</v>
      </c>
      <c r="F3490" t="s">
        <v>662</v>
      </c>
      <c r="H3490">
        <v>64.400000000000006</v>
      </c>
      <c r="I3490">
        <v>35.700000000000003</v>
      </c>
      <c r="J3490" t="b">
        <v>1</v>
      </c>
      <c r="K3490">
        <v>2.5</v>
      </c>
      <c r="L3490" t="str">
        <f>IF(sensor_data[[#This Row],[HVAC Setting]]&lt;=2, "Low", IF(sensor_data[[#This Row],[HVAC Setting]]=3, "Normal", "High"))</f>
        <v>High</v>
      </c>
      <c r="M3490">
        <v>14.57</v>
      </c>
      <c r="N3490">
        <v>14.57</v>
      </c>
      <c r="O3490">
        <f>(sensor_data[[#This Row],[Energy Consumption]]-AVERAGE(sensor_data[Energy Consumption]))/_xlfn.STDEV.P(sensor_data[Energy Consumption])</f>
        <v>-7.943840229663425E-2</v>
      </c>
      <c r="P3490" t="str">
        <f>IF(ABS(sensor_data[[#This Row],[z_zcore]])&gt;3, "Outlier", "Normal")</f>
        <v>Normal</v>
      </c>
      <c r="Q3490">
        <f>AVERAGEIF(sensor_data[Unit ID], sensor_data[[#This Row],[Unit ID]], sensor_data[EC])</f>
        <v>20.025882352941174</v>
      </c>
      <c r="R3490">
        <f>IF(ISBLANK(sensor_data[[#This Row],[EC]]), sensor_data[[#This Row],[average]], sensor_data[[#This Row],[EC]])</f>
        <v>14.57</v>
      </c>
      <c r="S3490" t="str">
        <f>IF(sensor_data[[#This Row],[Filled Energy Consumption]]&gt;AVERAGE(sensor_data[Filled Energy Consumption]), "High", "Low")</f>
        <v>Low</v>
      </c>
      <c r="T3490" t="s">
        <v>178</v>
      </c>
      <c r="U3490" t="b">
        <v>1</v>
      </c>
      <c r="V3490">
        <v>6</v>
      </c>
      <c r="W3490">
        <v>1</v>
      </c>
      <c r="X3490" t="s">
        <v>14</v>
      </c>
    </row>
    <row r="3491" spans="1:24" x14ac:dyDescent="0.3">
      <c r="A3491" s="1">
        <v>45297.279849537037</v>
      </c>
      <c r="B3491" s="1" t="str">
        <f>TEXT(sensor_data[[#This Row],[Timestamp]], "MMMM")</f>
        <v>January</v>
      </c>
      <c r="C34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91" s="2">
        <f>MONTH(sensor_data[[#This Row],[Timestamp]])</f>
        <v>1</v>
      </c>
      <c r="E3491" s="2">
        <f>DAY(sensor_data[[#This Row],[Timestamp]])</f>
        <v>6</v>
      </c>
      <c r="F3491" t="s">
        <v>662</v>
      </c>
      <c r="H3491">
        <v>46.5</v>
      </c>
      <c r="I3491">
        <v>35.6</v>
      </c>
      <c r="J3491" t="b">
        <v>0</v>
      </c>
      <c r="K3491">
        <v>3.5</v>
      </c>
      <c r="L3491" t="str">
        <f>IF(sensor_data[[#This Row],[HVAC Setting]]&lt;=2, "Low", IF(sensor_data[[#This Row],[HVAC Setting]]=3, "Normal", "High"))</f>
        <v>High</v>
      </c>
      <c r="M3491">
        <v>20.48</v>
      </c>
      <c r="N3491">
        <v>20.48</v>
      </c>
      <c r="O3491">
        <f>(sensor_data[[#This Row],[Energy Consumption]]-AVERAGE(sensor_data[Energy Consumption]))/_xlfn.STDEV.P(sensor_data[Energy Consumption])</f>
        <v>-1.0715042837043326E-2</v>
      </c>
      <c r="P3491" t="str">
        <f>IF(ABS(sensor_data[[#This Row],[z_zcore]])&gt;3, "Outlier", "Normal")</f>
        <v>Normal</v>
      </c>
      <c r="Q3491">
        <f>AVERAGEIF(sensor_data[Unit ID], sensor_data[[#This Row],[Unit ID]], sensor_data[EC])</f>
        <v>20.025882352941174</v>
      </c>
      <c r="R3491">
        <f>IF(ISBLANK(sensor_data[[#This Row],[EC]]), sensor_data[[#This Row],[average]], sensor_data[[#This Row],[EC]])</f>
        <v>20.48</v>
      </c>
      <c r="S3491" t="str">
        <f>IF(sensor_data[[#This Row],[Filled Energy Consumption]]&gt;AVERAGE(sensor_data[Filled Energy Consumption]), "High", "Low")</f>
        <v>High</v>
      </c>
      <c r="T3491" t="s">
        <v>483</v>
      </c>
      <c r="U3491" t="b">
        <v>0</v>
      </c>
      <c r="V3491">
        <v>9</v>
      </c>
      <c r="W3491">
        <v>0</v>
      </c>
      <c r="X3491" t="s">
        <v>14</v>
      </c>
    </row>
    <row r="3492" spans="1:24" x14ac:dyDescent="0.3">
      <c r="A3492" s="1">
        <v>45507.517766203702</v>
      </c>
      <c r="B3492" s="1" t="str">
        <f>TEXT(sensor_data[[#This Row],[Timestamp]], "MMMM")</f>
        <v>August</v>
      </c>
      <c r="C34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92" s="2">
        <f>MONTH(sensor_data[[#This Row],[Timestamp]])</f>
        <v>8</v>
      </c>
      <c r="E3492" s="2">
        <f>DAY(sensor_data[[#This Row],[Timestamp]])</f>
        <v>3</v>
      </c>
      <c r="F3492" t="s">
        <v>662</v>
      </c>
      <c r="H3492">
        <v>86.1</v>
      </c>
      <c r="I3492">
        <v>40.5</v>
      </c>
      <c r="J3492" t="b">
        <v>1</v>
      </c>
      <c r="K3492">
        <v>3.5</v>
      </c>
      <c r="L3492" t="str">
        <f>IF(sensor_data[[#This Row],[HVAC Setting]]&lt;=2, "Low", IF(sensor_data[[#This Row],[HVAC Setting]]=3, "Normal", "High"))</f>
        <v>High</v>
      </c>
      <c r="M3492">
        <v>23.31</v>
      </c>
      <c r="N3492">
        <v>23.31</v>
      </c>
      <c r="O3492">
        <f>(sensor_data[[#This Row],[Energy Consumption]]-AVERAGE(sensor_data[Energy Consumption]))/_xlfn.STDEV.P(sensor_data[Energy Consumption])</f>
        <v>2.2193097141068718E-2</v>
      </c>
      <c r="P3492" t="str">
        <f>IF(ABS(sensor_data[[#This Row],[z_zcore]])&gt;3, "Outlier", "Normal")</f>
        <v>Normal</v>
      </c>
      <c r="Q3492">
        <f>AVERAGEIF(sensor_data[Unit ID], sensor_data[[#This Row],[Unit ID]], sensor_data[EC])</f>
        <v>20.025882352941174</v>
      </c>
      <c r="R3492">
        <f>IF(ISBLANK(sensor_data[[#This Row],[EC]]), sensor_data[[#This Row],[average]], sensor_data[[#This Row],[EC]])</f>
        <v>23.31</v>
      </c>
      <c r="S3492" t="str">
        <f>IF(sensor_data[[#This Row],[Filled Energy Consumption]]&gt;AVERAGE(sensor_data[Filled Energy Consumption]), "High", "Low")</f>
        <v>High</v>
      </c>
      <c r="T3492" t="s">
        <v>164</v>
      </c>
      <c r="U3492" t="b">
        <v>1</v>
      </c>
      <c r="V3492">
        <v>16</v>
      </c>
      <c r="W3492">
        <v>1</v>
      </c>
      <c r="X3492" t="s">
        <v>17</v>
      </c>
    </row>
    <row r="3493" spans="1:24" x14ac:dyDescent="0.3">
      <c r="A3493" s="1">
        <v>45540.87704861111</v>
      </c>
      <c r="B3493" s="1" t="str">
        <f>TEXT(sensor_data[[#This Row],[Timestamp]], "MMMM")</f>
        <v>September</v>
      </c>
      <c r="C34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93" s="2">
        <f>MONTH(sensor_data[[#This Row],[Timestamp]])</f>
        <v>9</v>
      </c>
      <c r="E3493" s="2">
        <f>DAY(sensor_data[[#This Row],[Timestamp]])</f>
        <v>5</v>
      </c>
      <c r="F3493" t="s">
        <v>662</v>
      </c>
      <c r="H3493">
        <v>66.7</v>
      </c>
      <c r="I3493">
        <v>34</v>
      </c>
      <c r="J3493" t="b">
        <v>0</v>
      </c>
      <c r="K3493">
        <v>2</v>
      </c>
      <c r="L3493" t="str">
        <f>IF(sensor_data[[#This Row],[HVAC Setting]]&lt;=2, "Low", IF(sensor_data[[#This Row],[HVAC Setting]]=3, "Normal", "High"))</f>
        <v>Low</v>
      </c>
      <c r="O3493">
        <f>(sensor_data[[#This Row],[Energy Consumption]]-AVERAGE(sensor_data[Energy Consumption]))/_xlfn.STDEV.P(sensor_data[Energy Consumption])</f>
        <v>-0.24886299575285079</v>
      </c>
      <c r="P3493" t="str">
        <f>IF(ABS(sensor_data[[#This Row],[z_zcore]])&gt;3, "Outlier", "Normal")</f>
        <v>Normal</v>
      </c>
      <c r="Q3493">
        <f>AVERAGEIF(sensor_data[Unit ID], sensor_data[[#This Row],[Unit ID]], sensor_data[EC])</f>
        <v>20.025882352941174</v>
      </c>
      <c r="R3493">
        <f>IF(ISBLANK(sensor_data[[#This Row],[EC]]), sensor_data[[#This Row],[average]], sensor_data[[#This Row],[EC]])</f>
        <v>20.025882352941174</v>
      </c>
      <c r="S3493" t="str">
        <f>IF(sensor_data[[#This Row],[Filled Energy Consumption]]&gt;AVERAGE(sensor_data[Filled Energy Consumption]), "High", "Low")</f>
        <v>High</v>
      </c>
      <c r="T3493" t="s">
        <v>157</v>
      </c>
      <c r="U3493" t="b">
        <v>0</v>
      </c>
      <c r="V3493">
        <v>5</v>
      </c>
      <c r="W3493">
        <v>0</v>
      </c>
      <c r="X3493" t="s">
        <v>19</v>
      </c>
    </row>
    <row r="3494" spans="1:24" x14ac:dyDescent="0.3">
      <c r="A3494" s="1">
        <v>45517.235856481479</v>
      </c>
      <c r="B3494" s="1" t="str">
        <f>TEXT(sensor_data[[#This Row],[Timestamp]], "MMMM")</f>
        <v>August</v>
      </c>
      <c r="C34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94" s="2">
        <f>MONTH(sensor_data[[#This Row],[Timestamp]])</f>
        <v>8</v>
      </c>
      <c r="E3494" s="2">
        <f>DAY(sensor_data[[#This Row],[Timestamp]])</f>
        <v>13</v>
      </c>
      <c r="F3494" t="s">
        <v>662</v>
      </c>
      <c r="H3494">
        <v>98.9</v>
      </c>
      <c r="I3494">
        <v>47.8</v>
      </c>
      <c r="J3494" t="b">
        <v>0</v>
      </c>
      <c r="K3494">
        <v>3</v>
      </c>
      <c r="L3494" t="str">
        <f>IF(sensor_data[[#This Row],[HVAC Setting]]&lt;=2, "Low", IF(sensor_data[[#This Row],[HVAC Setting]]=3, "Normal", "High"))</f>
        <v>Normal</v>
      </c>
      <c r="M3494">
        <v>18</v>
      </c>
      <c r="N3494">
        <v>18</v>
      </c>
      <c r="O3494">
        <f>(sensor_data[[#This Row],[Energy Consumption]]-AVERAGE(sensor_data[Energy Consumption]))/_xlfn.STDEV.P(sensor_data[Energy Consumption])</f>
        <v>-3.9553271510441891E-2</v>
      </c>
      <c r="P3494" t="str">
        <f>IF(ABS(sensor_data[[#This Row],[z_zcore]])&gt;3, "Outlier", "Normal")</f>
        <v>Normal</v>
      </c>
      <c r="Q3494">
        <f>AVERAGEIF(sensor_data[Unit ID], sensor_data[[#This Row],[Unit ID]], sensor_data[EC])</f>
        <v>20.025882352941174</v>
      </c>
      <c r="R3494">
        <f>IF(ISBLANK(sensor_data[[#This Row],[EC]]), sensor_data[[#This Row],[average]], sensor_data[[#This Row],[EC]])</f>
        <v>18</v>
      </c>
      <c r="S3494" t="str">
        <f>IF(sensor_data[[#This Row],[Filled Energy Consumption]]&gt;AVERAGE(sensor_data[Filled Energy Consumption]), "High", "Low")</f>
        <v>High</v>
      </c>
      <c r="T3494" t="s">
        <v>356</v>
      </c>
      <c r="U3494" t="b">
        <v>0</v>
      </c>
      <c r="V3494">
        <v>2</v>
      </c>
      <c r="W3494">
        <v>0</v>
      </c>
      <c r="X3494" t="s">
        <v>19</v>
      </c>
    </row>
    <row r="3495" spans="1:24" x14ac:dyDescent="0.3">
      <c r="A3495" s="1">
        <v>45511.378912037035</v>
      </c>
      <c r="B3495" s="1" t="str">
        <f>TEXT(sensor_data[[#This Row],[Timestamp]], "MMMM")</f>
        <v>August</v>
      </c>
      <c r="C34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95" s="2">
        <f>MONTH(sensor_data[[#This Row],[Timestamp]])</f>
        <v>8</v>
      </c>
      <c r="E3495" s="2">
        <f>DAY(sensor_data[[#This Row],[Timestamp]])</f>
        <v>7</v>
      </c>
      <c r="F3495" t="s">
        <v>662</v>
      </c>
      <c r="H3495">
        <v>95.5</v>
      </c>
      <c r="I3495">
        <v>45.3</v>
      </c>
      <c r="J3495" t="b">
        <v>0</v>
      </c>
      <c r="K3495">
        <v>3</v>
      </c>
      <c r="L3495" t="str">
        <f>IF(sensor_data[[#This Row],[HVAC Setting]]&lt;=2, "Low", IF(sensor_data[[#This Row],[HVAC Setting]]=3, "Normal", "High"))</f>
        <v>Normal</v>
      </c>
      <c r="M3495">
        <v>17</v>
      </c>
      <c r="N3495">
        <v>17</v>
      </c>
      <c r="O3495">
        <f>(sensor_data[[#This Row],[Energy Consumption]]-AVERAGE(sensor_data[Energy Consumption]))/_xlfn.STDEV.P(sensor_data[Energy Consumption])</f>
        <v>-5.1181589523909048E-2</v>
      </c>
      <c r="P3495" t="str">
        <f>IF(ABS(sensor_data[[#This Row],[z_zcore]])&gt;3, "Outlier", "Normal")</f>
        <v>Normal</v>
      </c>
      <c r="Q3495">
        <f>AVERAGEIF(sensor_data[Unit ID], sensor_data[[#This Row],[Unit ID]], sensor_data[EC])</f>
        <v>20.025882352941174</v>
      </c>
      <c r="R3495">
        <f>IF(ISBLANK(sensor_data[[#This Row],[EC]]), sensor_data[[#This Row],[average]], sensor_data[[#This Row],[EC]])</f>
        <v>17</v>
      </c>
      <c r="S3495" t="str">
        <f>IF(sensor_data[[#This Row],[Filled Energy Consumption]]&gt;AVERAGE(sensor_data[Filled Energy Consumption]), "High", "Low")</f>
        <v>Low</v>
      </c>
      <c r="T3495" t="s">
        <v>187</v>
      </c>
      <c r="U3495" t="b">
        <v>0</v>
      </c>
      <c r="V3495">
        <v>23</v>
      </c>
      <c r="W3495">
        <v>0</v>
      </c>
      <c r="X3495" t="s">
        <v>17</v>
      </c>
    </row>
    <row r="3496" spans="1:24" x14ac:dyDescent="0.3">
      <c r="A3496" s="1">
        <v>45418.633310185185</v>
      </c>
      <c r="B3496" s="1" t="str">
        <f>TEXT(sensor_data[[#This Row],[Timestamp]], "MMMM")</f>
        <v>May</v>
      </c>
      <c r="C34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496" s="2">
        <f>MONTH(sensor_data[[#This Row],[Timestamp]])</f>
        <v>5</v>
      </c>
      <c r="E3496" s="2">
        <f>DAY(sensor_data[[#This Row],[Timestamp]])</f>
        <v>6</v>
      </c>
      <c r="F3496" t="s">
        <v>662</v>
      </c>
      <c r="H3496">
        <v>63.6</v>
      </c>
      <c r="I3496">
        <v>58.9</v>
      </c>
      <c r="J3496" t="b">
        <v>1</v>
      </c>
      <c r="K3496">
        <v>4</v>
      </c>
      <c r="L3496" t="str">
        <f>IF(sensor_data[[#This Row],[HVAC Setting]]&lt;=2, "Low", IF(sensor_data[[#This Row],[HVAC Setting]]=3, "Normal", "High"))</f>
        <v>High</v>
      </c>
      <c r="M3496">
        <v>22.68</v>
      </c>
      <c r="N3496">
        <v>22.68</v>
      </c>
      <c r="O3496">
        <f>(sensor_data[[#This Row],[Energy Consumption]]-AVERAGE(sensor_data[Energy Consumption]))/_xlfn.STDEV.P(sensor_data[Energy Consumption])</f>
        <v>1.4867256792584419E-2</v>
      </c>
      <c r="P3496" t="str">
        <f>IF(ABS(sensor_data[[#This Row],[z_zcore]])&gt;3, "Outlier", "Normal")</f>
        <v>Normal</v>
      </c>
      <c r="Q3496">
        <f>AVERAGEIF(sensor_data[Unit ID], sensor_data[[#This Row],[Unit ID]], sensor_data[EC])</f>
        <v>20.025882352941174</v>
      </c>
      <c r="R3496">
        <f>IF(ISBLANK(sensor_data[[#This Row],[EC]]), sensor_data[[#This Row],[average]], sensor_data[[#This Row],[EC]])</f>
        <v>22.68</v>
      </c>
      <c r="S3496" t="str">
        <f>IF(sensor_data[[#This Row],[Filled Energy Consumption]]&gt;AVERAGE(sensor_data[Filled Energy Consumption]), "High", "Low")</f>
        <v>High</v>
      </c>
      <c r="T3496" t="s">
        <v>55</v>
      </c>
      <c r="U3496" t="b">
        <v>1</v>
      </c>
      <c r="V3496">
        <v>21</v>
      </c>
      <c r="W3496">
        <v>1</v>
      </c>
      <c r="X3496" t="s">
        <v>14</v>
      </c>
    </row>
    <row r="3497" spans="1:24" x14ac:dyDescent="0.3">
      <c r="A3497" s="1">
        <v>45331.389502314814</v>
      </c>
      <c r="B3497" s="1" t="str">
        <f>TEXT(sensor_data[[#This Row],[Timestamp]], "MMMM")</f>
        <v>February</v>
      </c>
      <c r="C34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497" s="2">
        <f>MONTH(sensor_data[[#This Row],[Timestamp]])</f>
        <v>2</v>
      </c>
      <c r="E3497" s="2">
        <f>DAY(sensor_data[[#This Row],[Timestamp]])</f>
        <v>9</v>
      </c>
      <c r="F3497" t="s">
        <v>662</v>
      </c>
      <c r="H3497">
        <v>39.5</v>
      </c>
      <c r="I3497">
        <v>36.799999999999997</v>
      </c>
      <c r="J3497" t="b">
        <v>0</v>
      </c>
      <c r="K3497">
        <v>3</v>
      </c>
      <c r="L3497" t="str">
        <f>IF(sensor_data[[#This Row],[HVAC Setting]]&lt;=2, "Low", IF(sensor_data[[#This Row],[HVAC Setting]]=3, "Normal", "High"))</f>
        <v>Normal</v>
      </c>
      <c r="M3497">
        <v>17</v>
      </c>
      <c r="N3497">
        <v>17</v>
      </c>
      <c r="O3497">
        <f>(sensor_data[[#This Row],[Energy Consumption]]-AVERAGE(sensor_data[Energy Consumption]))/_xlfn.STDEV.P(sensor_data[Energy Consumption])</f>
        <v>-5.1181589523909048E-2</v>
      </c>
      <c r="P3497" t="str">
        <f>IF(ABS(sensor_data[[#This Row],[z_zcore]])&gt;3, "Outlier", "Normal")</f>
        <v>Normal</v>
      </c>
      <c r="Q3497">
        <f>AVERAGEIF(sensor_data[Unit ID], sensor_data[[#This Row],[Unit ID]], sensor_data[EC])</f>
        <v>20.025882352941174</v>
      </c>
      <c r="R3497">
        <f>IF(ISBLANK(sensor_data[[#This Row],[EC]]), sensor_data[[#This Row],[average]], sensor_data[[#This Row],[EC]])</f>
        <v>17</v>
      </c>
      <c r="S3497" t="str">
        <f>IF(sensor_data[[#This Row],[Filled Energy Consumption]]&gt;AVERAGE(sensor_data[Filled Energy Consumption]), "High", "Low")</f>
        <v>Low</v>
      </c>
      <c r="T3497" t="s">
        <v>283</v>
      </c>
      <c r="U3497" t="b">
        <v>0</v>
      </c>
      <c r="V3497">
        <v>3</v>
      </c>
      <c r="W3497">
        <v>0</v>
      </c>
      <c r="X3497" t="s">
        <v>19</v>
      </c>
    </row>
    <row r="3498" spans="1:24" x14ac:dyDescent="0.3">
      <c r="A3498" s="1">
        <v>45615.953680555554</v>
      </c>
      <c r="B3498" s="1" t="str">
        <f>TEXT(sensor_data[[#This Row],[Timestamp]], "MMMM")</f>
        <v>November</v>
      </c>
      <c r="C34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98" s="2">
        <f>MONTH(sensor_data[[#This Row],[Timestamp]])</f>
        <v>11</v>
      </c>
      <c r="E3498" s="2">
        <f>DAY(sensor_data[[#This Row],[Timestamp]])</f>
        <v>19</v>
      </c>
      <c r="F3498" t="s">
        <v>662</v>
      </c>
      <c r="H3498">
        <v>66.599999999999994</v>
      </c>
      <c r="I3498">
        <v>32.200000000000003</v>
      </c>
      <c r="J3498" t="b">
        <v>0</v>
      </c>
      <c r="K3498">
        <v>1</v>
      </c>
      <c r="L3498" t="str">
        <f>IF(sensor_data[[#This Row],[HVAC Setting]]&lt;=2, "Low", IF(sensor_data[[#This Row],[HVAC Setting]]=3, "Normal", "High"))</f>
        <v>Low</v>
      </c>
      <c r="M3498">
        <v>6</v>
      </c>
      <c r="N3498">
        <v>6</v>
      </c>
      <c r="O3498">
        <f>(sensor_data[[#This Row],[Energy Consumption]]-AVERAGE(sensor_data[Energy Consumption]))/_xlfn.STDEV.P(sensor_data[Energy Consumption])</f>
        <v>-0.17909308767204782</v>
      </c>
      <c r="P3498" t="str">
        <f>IF(ABS(sensor_data[[#This Row],[z_zcore]])&gt;3, "Outlier", "Normal")</f>
        <v>Normal</v>
      </c>
      <c r="Q3498">
        <f>AVERAGEIF(sensor_data[Unit ID], sensor_data[[#This Row],[Unit ID]], sensor_data[EC])</f>
        <v>20.025882352941174</v>
      </c>
      <c r="R3498">
        <f>IF(ISBLANK(sensor_data[[#This Row],[EC]]), sensor_data[[#This Row],[average]], sensor_data[[#This Row],[EC]])</f>
        <v>6</v>
      </c>
      <c r="S3498" t="str">
        <f>IF(sensor_data[[#This Row],[Filled Energy Consumption]]&gt;AVERAGE(sensor_data[Filled Energy Consumption]), "High", "Low")</f>
        <v>Low</v>
      </c>
      <c r="T3498" t="s">
        <v>426</v>
      </c>
      <c r="U3498" t="b">
        <v>0</v>
      </c>
      <c r="V3498">
        <v>8</v>
      </c>
      <c r="W3498">
        <v>0</v>
      </c>
      <c r="X3498" t="s">
        <v>17</v>
      </c>
    </row>
    <row r="3499" spans="1:24" x14ac:dyDescent="0.3">
      <c r="A3499" s="1">
        <v>45526.139733796299</v>
      </c>
      <c r="B3499" s="1" t="str">
        <f>TEXT(sensor_data[[#This Row],[Timestamp]], "MMMM")</f>
        <v>August</v>
      </c>
      <c r="C34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499" s="2">
        <f>MONTH(sensor_data[[#This Row],[Timestamp]])</f>
        <v>8</v>
      </c>
      <c r="E3499" s="2">
        <f>DAY(sensor_data[[#This Row],[Timestamp]])</f>
        <v>22</v>
      </c>
      <c r="F3499" t="s">
        <v>662</v>
      </c>
      <c r="H3499">
        <v>92.2</v>
      </c>
      <c r="I3499">
        <v>52.3</v>
      </c>
      <c r="J3499" t="b">
        <v>1</v>
      </c>
      <c r="K3499">
        <v>3</v>
      </c>
      <c r="L3499" t="str">
        <f>IF(sensor_data[[#This Row],[HVAC Setting]]&lt;=2, "Low", IF(sensor_data[[#This Row],[HVAC Setting]]=3, "Normal", "High"))</f>
        <v>Normal</v>
      </c>
      <c r="M3499">
        <v>18.29</v>
      </c>
      <c r="N3499">
        <v>18.29</v>
      </c>
      <c r="O3499">
        <f>(sensor_data[[#This Row],[Energy Consumption]]-AVERAGE(sensor_data[Energy Consumption]))/_xlfn.STDEV.P(sensor_data[Energy Consumption])</f>
        <v>-3.6181059286536421E-2</v>
      </c>
      <c r="P3499" t="str">
        <f>IF(ABS(sensor_data[[#This Row],[z_zcore]])&gt;3, "Outlier", "Normal")</f>
        <v>Normal</v>
      </c>
      <c r="Q3499">
        <f>AVERAGEIF(sensor_data[Unit ID], sensor_data[[#This Row],[Unit ID]], sensor_data[EC])</f>
        <v>20.025882352941174</v>
      </c>
      <c r="R3499">
        <f>IF(ISBLANK(sensor_data[[#This Row],[EC]]), sensor_data[[#This Row],[average]], sensor_data[[#This Row],[EC]])</f>
        <v>18.29</v>
      </c>
      <c r="S3499" t="str">
        <f>IF(sensor_data[[#This Row],[Filled Energy Consumption]]&gt;AVERAGE(sensor_data[Filled Energy Consumption]), "High", "Low")</f>
        <v>High</v>
      </c>
      <c r="T3499" t="s">
        <v>347</v>
      </c>
      <c r="U3499" t="b">
        <v>1</v>
      </c>
      <c r="V3499">
        <v>20</v>
      </c>
      <c r="W3499">
        <v>1</v>
      </c>
      <c r="X3499" t="s">
        <v>19</v>
      </c>
    </row>
    <row r="3500" spans="1:24" x14ac:dyDescent="0.3">
      <c r="A3500" s="1">
        <v>45294.713645833333</v>
      </c>
      <c r="B3500" s="1" t="str">
        <f>TEXT(sensor_data[[#This Row],[Timestamp]], "MMMM")</f>
        <v>January</v>
      </c>
      <c r="C35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00" s="2">
        <f>MONTH(sensor_data[[#This Row],[Timestamp]])</f>
        <v>1</v>
      </c>
      <c r="E3500" s="2">
        <f>DAY(sensor_data[[#This Row],[Timestamp]])</f>
        <v>3</v>
      </c>
      <c r="F3500" t="s">
        <v>662</v>
      </c>
      <c r="H3500">
        <v>47.4</v>
      </c>
      <c r="I3500">
        <v>37</v>
      </c>
      <c r="J3500" t="b">
        <v>1</v>
      </c>
      <c r="K3500">
        <v>4</v>
      </c>
      <c r="L3500" t="str">
        <f>IF(sensor_data[[#This Row],[HVAC Setting]]&lt;=2, "Low", IF(sensor_data[[#This Row],[HVAC Setting]]=3, "Normal", "High"))</f>
        <v>High</v>
      </c>
      <c r="M3500">
        <v>28.22</v>
      </c>
      <c r="N3500">
        <v>28.22</v>
      </c>
      <c r="O3500">
        <f>(sensor_data[[#This Row],[Energy Consumption]]-AVERAGE(sensor_data[Energy Consumption]))/_xlfn.STDEV.P(sensor_data[Energy Consumption])</f>
        <v>7.9288138587192483E-2</v>
      </c>
      <c r="P3500" t="str">
        <f>IF(ABS(sensor_data[[#This Row],[z_zcore]])&gt;3, "Outlier", "Normal")</f>
        <v>Normal</v>
      </c>
      <c r="Q3500">
        <f>AVERAGEIF(sensor_data[Unit ID], sensor_data[[#This Row],[Unit ID]], sensor_data[EC])</f>
        <v>20.025882352941174</v>
      </c>
      <c r="R3500">
        <f>IF(ISBLANK(sensor_data[[#This Row],[EC]]), sensor_data[[#This Row],[average]], sensor_data[[#This Row],[EC]])</f>
        <v>28.22</v>
      </c>
      <c r="S3500" t="str">
        <f>IF(sensor_data[[#This Row],[Filled Energy Consumption]]&gt;AVERAGE(sensor_data[Filled Energy Consumption]), "High", "Low")</f>
        <v>High</v>
      </c>
      <c r="T3500" t="s">
        <v>456</v>
      </c>
      <c r="U3500" t="b">
        <v>1</v>
      </c>
      <c r="V3500">
        <v>24</v>
      </c>
      <c r="W3500">
        <v>1</v>
      </c>
      <c r="X3500" t="s">
        <v>17</v>
      </c>
    </row>
    <row r="3501" spans="1:24" x14ac:dyDescent="0.3">
      <c r="A3501" s="1">
        <v>45524.98238425926</v>
      </c>
      <c r="B3501" s="1" t="str">
        <f>TEXT(sensor_data[[#This Row],[Timestamp]], "MMMM")</f>
        <v>August</v>
      </c>
      <c r="C35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01" s="2">
        <f>MONTH(sensor_data[[#This Row],[Timestamp]])</f>
        <v>8</v>
      </c>
      <c r="E3501" s="2">
        <f>DAY(sensor_data[[#This Row],[Timestamp]])</f>
        <v>20</v>
      </c>
      <c r="F3501" t="s">
        <v>662</v>
      </c>
      <c r="H3501">
        <v>98.1</v>
      </c>
      <c r="I3501">
        <v>40.4</v>
      </c>
      <c r="J3501" t="b">
        <v>0</v>
      </c>
      <c r="K3501">
        <v>3</v>
      </c>
      <c r="L3501" t="str">
        <f>IF(sensor_data[[#This Row],[HVAC Setting]]&lt;=2, "Low", IF(sensor_data[[#This Row],[HVAC Setting]]=3, "Normal", "High"))</f>
        <v>Normal</v>
      </c>
      <c r="M3501">
        <v>17</v>
      </c>
      <c r="N3501">
        <v>17</v>
      </c>
      <c r="O3501">
        <f>(sensor_data[[#This Row],[Energy Consumption]]-AVERAGE(sensor_data[Energy Consumption]))/_xlfn.STDEV.P(sensor_data[Energy Consumption])</f>
        <v>-5.1181589523909048E-2</v>
      </c>
      <c r="P3501" t="str">
        <f>IF(ABS(sensor_data[[#This Row],[z_zcore]])&gt;3, "Outlier", "Normal")</f>
        <v>Normal</v>
      </c>
      <c r="Q3501">
        <f>AVERAGEIF(sensor_data[Unit ID], sensor_data[[#This Row],[Unit ID]], sensor_data[EC])</f>
        <v>20.025882352941174</v>
      </c>
      <c r="R3501">
        <f>IF(ISBLANK(sensor_data[[#This Row],[EC]]), sensor_data[[#This Row],[average]], sensor_data[[#This Row],[EC]])</f>
        <v>17</v>
      </c>
      <c r="S3501" t="str">
        <f>IF(sensor_data[[#This Row],[Filled Energy Consumption]]&gt;AVERAGE(sensor_data[Filled Energy Consumption]), "High", "Low")</f>
        <v>Low</v>
      </c>
      <c r="T3501" t="s">
        <v>429</v>
      </c>
      <c r="U3501" t="b">
        <v>0</v>
      </c>
      <c r="V3501">
        <v>9</v>
      </c>
      <c r="W3501">
        <v>1</v>
      </c>
      <c r="X3501" t="s">
        <v>14</v>
      </c>
    </row>
    <row r="3502" spans="1:24" x14ac:dyDescent="0.3">
      <c r="A3502" s="1">
        <v>45418.808275462965</v>
      </c>
      <c r="B3502" s="1" t="str">
        <f>TEXT(sensor_data[[#This Row],[Timestamp]], "MMMM")</f>
        <v>May</v>
      </c>
      <c r="C35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02" s="2">
        <f>MONTH(sensor_data[[#This Row],[Timestamp]])</f>
        <v>5</v>
      </c>
      <c r="E3502" s="2">
        <f>DAY(sensor_data[[#This Row],[Timestamp]])</f>
        <v>6</v>
      </c>
      <c r="F3502" t="s">
        <v>663</v>
      </c>
      <c r="H3502">
        <v>68.2</v>
      </c>
      <c r="I3502">
        <v>40.4</v>
      </c>
      <c r="J3502" t="b">
        <v>1</v>
      </c>
      <c r="K3502">
        <v>3</v>
      </c>
      <c r="L3502" t="str">
        <f>IF(sensor_data[[#This Row],[HVAC Setting]]&lt;=2, "Low", IF(sensor_data[[#This Row],[HVAC Setting]]=3, "Normal", "High"))</f>
        <v>Normal</v>
      </c>
      <c r="O3502">
        <f>(sensor_data[[#This Row],[Energy Consumption]]-AVERAGE(sensor_data[Energy Consumption]))/_xlfn.STDEV.P(sensor_data[Energy Consumption])</f>
        <v>-0.24886299575285079</v>
      </c>
      <c r="P3502" t="str">
        <f>IF(ABS(sensor_data[[#This Row],[z_zcore]])&gt;3, "Outlier", "Normal")</f>
        <v>Normal</v>
      </c>
      <c r="Q3502">
        <f>AVERAGEIF(sensor_data[Unit ID], sensor_data[[#This Row],[Unit ID]], sensor_data[EC])</f>
        <v>19.490555555555556</v>
      </c>
      <c r="R3502">
        <f>IF(ISBLANK(sensor_data[[#This Row],[EC]]), sensor_data[[#This Row],[average]], sensor_data[[#This Row],[EC]])</f>
        <v>19.490555555555556</v>
      </c>
      <c r="S3502" t="str">
        <f>IF(sensor_data[[#This Row],[Filled Energy Consumption]]&gt;AVERAGE(sensor_data[Filled Energy Consumption]), "High", "Low")</f>
        <v>High</v>
      </c>
      <c r="T3502" t="s">
        <v>643</v>
      </c>
      <c r="U3502" t="b">
        <v>1</v>
      </c>
      <c r="V3502">
        <v>13</v>
      </c>
      <c r="W3502">
        <v>1</v>
      </c>
      <c r="X3502" t="s">
        <v>19</v>
      </c>
    </row>
    <row r="3503" spans="1:24" x14ac:dyDescent="0.3">
      <c r="A3503" s="1">
        <v>45474.703148148146</v>
      </c>
      <c r="B3503" s="1" t="str">
        <f>TEXT(sensor_data[[#This Row],[Timestamp]], "MMMM")</f>
        <v>July</v>
      </c>
      <c r="C35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03" s="2">
        <f>MONTH(sensor_data[[#This Row],[Timestamp]])</f>
        <v>7</v>
      </c>
      <c r="E3503" s="2">
        <f>DAY(sensor_data[[#This Row],[Timestamp]])</f>
        <v>1</v>
      </c>
      <c r="F3503" t="s">
        <v>663</v>
      </c>
      <c r="H3503">
        <v>94.2</v>
      </c>
      <c r="I3503">
        <v>53.6</v>
      </c>
      <c r="J3503" t="b">
        <v>0</v>
      </c>
      <c r="K3503">
        <v>4</v>
      </c>
      <c r="L3503" t="str">
        <f>IF(sensor_data[[#This Row],[HVAC Setting]]&lt;=2, "Low", IF(sensor_data[[#This Row],[HVAC Setting]]=3, "Normal", "High"))</f>
        <v>High</v>
      </c>
      <c r="M3503">
        <v>23</v>
      </c>
      <c r="N3503">
        <v>23</v>
      </c>
      <c r="O3503">
        <f>(sensor_data[[#This Row],[Energy Consumption]]-AVERAGE(sensor_data[Energy Consumption]))/_xlfn.STDEV.P(sensor_data[Energy Consumption])</f>
        <v>1.8588318556893912E-2</v>
      </c>
      <c r="P3503" t="str">
        <f>IF(ABS(sensor_data[[#This Row],[z_zcore]])&gt;3, "Outlier", "Normal")</f>
        <v>Normal</v>
      </c>
      <c r="Q3503">
        <f>AVERAGEIF(sensor_data[Unit ID], sensor_data[[#This Row],[Unit ID]], sensor_data[EC])</f>
        <v>19.490555555555556</v>
      </c>
      <c r="R3503">
        <f>IF(ISBLANK(sensor_data[[#This Row],[EC]]), sensor_data[[#This Row],[average]], sensor_data[[#This Row],[EC]])</f>
        <v>23</v>
      </c>
      <c r="S3503" t="str">
        <f>IF(sensor_data[[#This Row],[Filled Energy Consumption]]&gt;AVERAGE(sensor_data[Filled Energy Consumption]), "High", "Low")</f>
        <v>High</v>
      </c>
      <c r="T3503" t="s">
        <v>426</v>
      </c>
      <c r="U3503" t="b">
        <v>0</v>
      </c>
      <c r="V3503">
        <v>21</v>
      </c>
      <c r="W3503">
        <v>0</v>
      </c>
      <c r="X3503" t="s">
        <v>14</v>
      </c>
    </row>
    <row r="3504" spans="1:24" x14ac:dyDescent="0.3">
      <c r="A3504" s="1">
        <v>45575.200995370367</v>
      </c>
      <c r="B3504" s="1" t="str">
        <f>TEXT(sensor_data[[#This Row],[Timestamp]], "MMMM")</f>
        <v>October</v>
      </c>
      <c r="C35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04" s="2">
        <f>MONTH(sensor_data[[#This Row],[Timestamp]])</f>
        <v>10</v>
      </c>
      <c r="E3504" s="2">
        <f>DAY(sensor_data[[#This Row],[Timestamp]])</f>
        <v>10</v>
      </c>
      <c r="F3504" t="s">
        <v>663</v>
      </c>
      <c r="H3504">
        <v>76.900000000000006</v>
      </c>
      <c r="I3504">
        <v>55.7</v>
      </c>
      <c r="J3504" t="b">
        <v>0</v>
      </c>
      <c r="K3504">
        <v>1</v>
      </c>
      <c r="L3504" t="str">
        <f>IF(sensor_data[[#This Row],[HVAC Setting]]&lt;=2, "Low", IF(sensor_data[[#This Row],[HVAC Setting]]=3, "Normal", "High"))</f>
        <v>Low</v>
      </c>
      <c r="M3504">
        <v>5</v>
      </c>
      <c r="N3504">
        <v>5</v>
      </c>
      <c r="O3504">
        <f>(sensor_data[[#This Row],[Energy Consumption]]-AVERAGE(sensor_data[Energy Consumption]))/_xlfn.STDEV.P(sensor_data[Energy Consumption])</f>
        <v>-0.19072140568551499</v>
      </c>
      <c r="P3504" t="str">
        <f>IF(ABS(sensor_data[[#This Row],[z_zcore]])&gt;3, "Outlier", "Normal")</f>
        <v>Normal</v>
      </c>
      <c r="Q3504">
        <f>AVERAGEIF(sensor_data[Unit ID], sensor_data[[#This Row],[Unit ID]], sensor_data[EC])</f>
        <v>19.490555555555556</v>
      </c>
      <c r="R3504">
        <f>IF(ISBLANK(sensor_data[[#This Row],[EC]]), sensor_data[[#This Row],[average]], sensor_data[[#This Row],[EC]])</f>
        <v>5</v>
      </c>
      <c r="S3504" t="str">
        <f>IF(sensor_data[[#This Row],[Filled Energy Consumption]]&gt;AVERAGE(sensor_data[Filled Energy Consumption]), "High", "Low")</f>
        <v>Low</v>
      </c>
      <c r="T3504" t="s">
        <v>348</v>
      </c>
      <c r="U3504" t="b">
        <v>0</v>
      </c>
      <c r="V3504">
        <v>4</v>
      </c>
      <c r="W3504">
        <v>0</v>
      </c>
      <c r="X3504" t="s">
        <v>19</v>
      </c>
    </row>
    <row r="3505" spans="1:24" x14ac:dyDescent="0.3">
      <c r="A3505" s="1">
        <v>45386.281574074077</v>
      </c>
      <c r="B3505" s="1" t="str">
        <f>TEXT(sensor_data[[#This Row],[Timestamp]], "MMMM")</f>
        <v>April</v>
      </c>
      <c r="C35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05" s="2">
        <f>MONTH(sensor_data[[#This Row],[Timestamp]])</f>
        <v>4</v>
      </c>
      <c r="E3505" s="2">
        <f>DAY(sensor_data[[#This Row],[Timestamp]])</f>
        <v>4</v>
      </c>
      <c r="F3505" t="s">
        <v>663</v>
      </c>
      <c r="H3505">
        <v>65.099999999999994</v>
      </c>
      <c r="I3505">
        <v>59.5</v>
      </c>
      <c r="J3505" t="b">
        <v>0</v>
      </c>
      <c r="K3505">
        <v>2</v>
      </c>
      <c r="L3505" t="str">
        <f>IF(sensor_data[[#This Row],[HVAC Setting]]&lt;=2, "Low", IF(sensor_data[[#This Row],[HVAC Setting]]=3, "Normal", "High"))</f>
        <v>Low</v>
      </c>
      <c r="M3505">
        <v>10</v>
      </c>
      <c r="N3505">
        <v>10</v>
      </c>
      <c r="O3505">
        <f>(sensor_data[[#This Row],[Energy Consumption]]-AVERAGE(sensor_data[Energy Consumption]))/_xlfn.STDEV.P(sensor_data[Energy Consumption])</f>
        <v>-0.13257981561817916</v>
      </c>
      <c r="P3505" t="str">
        <f>IF(ABS(sensor_data[[#This Row],[z_zcore]])&gt;3, "Outlier", "Normal")</f>
        <v>Normal</v>
      </c>
      <c r="Q3505">
        <f>AVERAGEIF(sensor_data[Unit ID], sensor_data[[#This Row],[Unit ID]], sensor_data[EC])</f>
        <v>19.490555555555556</v>
      </c>
      <c r="R3505">
        <f>IF(ISBLANK(sensor_data[[#This Row],[EC]]), sensor_data[[#This Row],[average]], sensor_data[[#This Row],[EC]])</f>
        <v>10</v>
      </c>
      <c r="S3505" t="str">
        <f>IF(sensor_data[[#This Row],[Filled Energy Consumption]]&gt;AVERAGE(sensor_data[Filled Energy Consumption]), "High", "Low")</f>
        <v>Low</v>
      </c>
      <c r="T3505" t="s">
        <v>427</v>
      </c>
      <c r="U3505" t="b">
        <v>0</v>
      </c>
      <c r="V3505">
        <v>19</v>
      </c>
      <c r="W3505">
        <v>1</v>
      </c>
      <c r="X3505" t="s">
        <v>19</v>
      </c>
    </row>
    <row r="3506" spans="1:24" x14ac:dyDescent="0.3">
      <c r="A3506" s="1">
        <v>45582.253009259257</v>
      </c>
      <c r="B3506" s="1" t="str">
        <f>TEXT(sensor_data[[#This Row],[Timestamp]], "MMMM")</f>
        <v>October</v>
      </c>
      <c r="C35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06" s="2">
        <f>MONTH(sensor_data[[#This Row],[Timestamp]])</f>
        <v>10</v>
      </c>
      <c r="E3506" s="2">
        <f>DAY(sensor_data[[#This Row],[Timestamp]])</f>
        <v>17</v>
      </c>
      <c r="F3506" t="s">
        <v>663</v>
      </c>
      <c r="H3506">
        <v>75.400000000000006</v>
      </c>
      <c r="I3506">
        <v>56</v>
      </c>
      <c r="J3506" t="b">
        <v>0</v>
      </c>
      <c r="K3506">
        <v>2</v>
      </c>
      <c r="L3506" t="str">
        <f>IF(sensor_data[[#This Row],[HVAC Setting]]&lt;=2, "Low", IF(sensor_data[[#This Row],[HVAC Setting]]=3, "Normal", "High"))</f>
        <v>Low</v>
      </c>
      <c r="M3506">
        <v>10</v>
      </c>
      <c r="N3506">
        <v>10</v>
      </c>
      <c r="O3506">
        <f>(sensor_data[[#This Row],[Energy Consumption]]-AVERAGE(sensor_data[Energy Consumption]))/_xlfn.STDEV.P(sensor_data[Energy Consumption])</f>
        <v>-0.13257981561817916</v>
      </c>
      <c r="P3506" t="str">
        <f>IF(ABS(sensor_data[[#This Row],[z_zcore]])&gt;3, "Outlier", "Normal")</f>
        <v>Normal</v>
      </c>
      <c r="Q3506">
        <f>AVERAGEIF(sensor_data[Unit ID], sensor_data[[#This Row],[Unit ID]], sensor_data[EC])</f>
        <v>19.490555555555556</v>
      </c>
      <c r="R3506">
        <f>IF(ISBLANK(sensor_data[[#This Row],[EC]]), sensor_data[[#This Row],[average]], sensor_data[[#This Row],[EC]])</f>
        <v>10</v>
      </c>
      <c r="S3506" t="str">
        <f>IF(sensor_data[[#This Row],[Filled Energy Consumption]]&gt;AVERAGE(sensor_data[Filled Energy Consumption]), "High", "Low")</f>
        <v>Low</v>
      </c>
      <c r="T3506" t="s">
        <v>375</v>
      </c>
      <c r="U3506" t="b">
        <v>0</v>
      </c>
      <c r="V3506">
        <v>15</v>
      </c>
      <c r="W3506">
        <v>0</v>
      </c>
      <c r="X3506" t="s">
        <v>19</v>
      </c>
    </row>
    <row r="3507" spans="1:24" x14ac:dyDescent="0.3">
      <c r="A3507" s="1">
        <v>45490.825613425928</v>
      </c>
      <c r="B3507" s="1" t="str">
        <f>TEXT(sensor_data[[#This Row],[Timestamp]], "MMMM")</f>
        <v>July</v>
      </c>
      <c r="C35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07" s="2">
        <f>MONTH(sensor_data[[#This Row],[Timestamp]])</f>
        <v>7</v>
      </c>
      <c r="E3507" s="2">
        <f>DAY(sensor_data[[#This Row],[Timestamp]])</f>
        <v>17</v>
      </c>
      <c r="F3507" t="s">
        <v>663</v>
      </c>
      <c r="H3507">
        <v>96.8</v>
      </c>
      <c r="I3507">
        <v>44.2</v>
      </c>
      <c r="J3507" t="b">
        <v>1</v>
      </c>
      <c r="K3507">
        <v>5</v>
      </c>
      <c r="L3507" t="str">
        <f>IF(sensor_data[[#This Row],[HVAC Setting]]&lt;=2, "Low", IF(sensor_data[[#This Row],[HVAC Setting]]=3, "Normal", "High"))</f>
        <v>High</v>
      </c>
      <c r="M3507">
        <v>31.85</v>
      </c>
      <c r="N3507">
        <v>31.85</v>
      </c>
      <c r="O3507">
        <f>(sensor_data[[#This Row],[Energy Consumption]]-AVERAGE(sensor_data[Energy Consumption]))/_xlfn.STDEV.P(sensor_data[Energy Consumption])</f>
        <v>0.12149893297607831</v>
      </c>
      <c r="P3507" t="str">
        <f>IF(ABS(sensor_data[[#This Row],[z_zcore]])&gt;3, "Outlier", "Normal")</f>
        <v>Normal</v>
      </c>
      <c r="Q3507">
        <f>AVERAGEIF(sensor_data[Unit ID], sensor_data[[#This Row],[Unit ID]], sensor_data[EC])</f>
        <v>19.490555555555556</v>
      </c>
      <c r="R3507">
        <f>IF(ISBLANK(sensor_data[[#This Row],[EC]]), sensor_data[[#This Row],[average]], sensor_data[[#This Row],[EC]])</f>
        <v>31.85</v>
      </c>
      <c r="S3507" t="str">
        <f>IF(sensor_data[[#This Row],[Filled Energy Consumption]]&gt;AVERAGE(sensor_data[Filled Energy Consumption]), "High", "Low")</f>
        <v>High</v>
      </c>
      <c r="T3507" t="s">
        <v>322</v>
      </c>
      <c r="U3507" t="b">
        <v>1</v>
      </c>
      <c r="V3507">
        <v>22</v>
      </c>
      <c r="W3507">
        <v>1</v>
      </c>
      <c r="X3507" t="s">
        <v>17</v>
      </c>
    </row>
    <row r="3508" spans="1:24" x14ac:dyDescent="0.3">
      <c r="A3508" s="1">
        <v>45328.159814814811</v>
      </c>
      <c r="B3508" s="1" t="str">
        <f>TEXT(sensor_data[[#This Row],[Timestamp]], "MMMM")</f>
        <v>February</v>
      </c>
      <c r="C35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08" s="2">
        <f>MONTH(sensor_data[[#This Row],[Timestamp]])</f>
        <v>2</v>
      </c>
      <c r="E3508" s="2">
        <f>DAY(sensor_data[[#This Row],[Timestamp]])</f>
        <v>6</v>
      </c>
      <c r="F3508" t="s">
        <v>663</v>
      </c>
      <c r="H3508">
        <v>49.7</v>
      </c>
      <c r="I3508">
        <v>32</v>
      </c>
      <c r="J3508" t="b">
        <v>0</v>
      </c>
      <c r="K3508">
        <v>1</v>
      </c>
      <c r="L3508" t="str">
        <f>IF(sensor_data[[#This Row],[HVAC Setting]]&lt;=2, "Low", IF(sensor_data[[#This Row],[HVAC Setting]]=3, "Normal", "High"))</f>
        <v>Low</v>
      </c>
      <c r="O3508">
        <f>(sensor_data[[#This Row],[Energy Consumption]]-AVERAGE(sensor_data[Energy Consumption]))/_xlfn.STDEV.P(sensor_data[Energy Consumption])</f>
        <v>-0.24886299575285079</v>
      </c>
      <c r="P3508" t="str">
        <f>IF(ABS(sensor_data[[#This Row],[z_zcore]])&gt;3, "Outlier", "Normal")</f>
        <v>Normal</v>
      </c>
      <c r="Q3508">
        <f>AVERAGEIF(sensor_data[Unit ID], sensor_data[[#This Row],[Unit ID]], sensor_data[EC])</f>
        <v>19.490555555555556</v>
      </c>
      <c r="R3508">
        <f>IF(ISBLANK(sensor_data[[#This Row],[EC]]), sensor_data[[#This Row],[average]], sensor_data[[#This Row],[EC]])</f>
        <v>19.490555555555556</v>
      </c>
      <c r="S3508" t="str">
        <f>IF(sensor_data[[#This Row],[Filled Energy Consumption]]&gt;AVERAGE(sensor_data[Filled Energy Consumption]), "High", "Low")</f>
        <v>High</v>
      </c>
      <c r="T3508" t="s">
        <v>96</v>
      </c>
      <c r="U3508" t="b">
        <v>0</v>
      </c>
      <c r="V3508">
        <v>21</v>
      </c>
      <c r="W3508">
        <v>0</v>
      </c>
      <c r="X3508" t="s">
        <v>14</v>
      </c>
    </row>
    <row r="3509" spans="1:24" x14ac:dyDescent="0.3">
      <c r="A3509" s="1">
        <v>45347.598113425927</v>
      </c>
      <c r="B3509" s="1" t="str">
        <f>TEXT(sensor_data[[#This Row],[Timestamp]], "MMMM")</f>
        <v>February</v>
      </c>
      <c r="C35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09" s="2">
        <f>MONTH(sensor_data[[#This Row],[Timestamp]])</f>
        <v>2</v>
      </c>
      <c r="E3509" s="2">
        <f>DAY(sensor_data[[#This Row],[Timestamp]])</f>
        <v>25</v>
      </c>
      <c r="F3509" t="s">
        <v>663</v>
      </c>
      <c r="H3509">
        <v>45.1</v>
      </c>
      <c r="I3509">
        <v>32.200000000000003</v>
      </c>
      <c r="J3509" t="b">
        <v>0</v>
      </c>
      <c r="K3509">
        <v>3.5</v>
      </c>
      <c r="L3509" t="str">
        <f>IF(sensor_data[[#This Row],[HVAC Setting]]&lt;=2, "Low", IF(sensor_data[[#This Row],[HVAC Setting]]=3, "Normal", "High"))</f>
        <v>High</v>
      </c>
      <c r="M3509">
        <v>20.48</v>
      </c>
      <c r="N3509">
        <v>20.48</v>
      </c>
      <c r="O3509">
        <f>(sensor_data[[#This Row],[Energy Consumption]]-AVERAGE(sensor_data[Energy Consumption]))/_xlfn.STDEV.P(sensor_data[Energy Consumption])</f>
        <v>-1.0715042837043326E-2</v>
      </c>
      <c r="P3509" t="str">
        <f>IF(ABS(sensor_data[[#This Row],[z_zcore]])&gt;3, "Outlier", "Normal")</f>
        <v>Normal</v>
      </c>
      <c r="Q3509">
        <f>AVERAGEIF(sensor_data[Unit ID], sensor_data[[#This Row],[Unit ID]], sensor_data[EC])</f>
        <v>19.490555555555556</v>
      </c>
      <c r="R3509">
        <f>IF(ISBLANK(sensor_data[[#This Row],[EC]]), sensor_data[[#This Row],[average]], sensor_data[[#This Row],[EC]])</f>
        <v>20.48</v>
      </c>
      <c r="S3509" t="str">
        <f>IF(sensor_data[[#This Row],[Filled Energy Consumption]]&gt;AVERAGE(sensor_data[Filled Energy Consumption]), "High", "Low")</f>
        <v>High</v>
      </c>
      <c r="T3509" t="s">
        <v>217</v>
      </c>
      <c r="U3509" t="b">
        <v>0</v>
      </c>
      <c r="V3509">
        <v>12</v>
      </c>
      <c r="W3509">
        <v>1</v>
      </c>
      <c r="X3509" t="s">
        <v>19</v>
      </c>
    </row>
    <row r="3510" spans="1:24" x14ac:dyDescent="0.3">
      <c r="A3510" s="1">
        <v>45413.766805555555</v>
      </c>
      <c r="B3510" s="1" t="str">
        <f>TEXT(sensor_data[[#This Row],[Timestamp]], "MMMM")</f>
        <v>May</v>
      </c>
      <c r="C35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10" s="2">
        <f>MONTH(sensor_data[[#This Row],[Timestamp]])</f>
        <v>5</v>
      </c>
      <c r="E3510" s="2">
        <f>DAY(sensor_data[[#This Row],[Timestamp]])</f>
        <v>1</v>
      </c>
      <c r="F3510" t="s">
        <v>663</v>
      </c>
      <c r="H3510">
        <v>67.3</v>
      </c>
      <c r="I3510">
        <v>42.4</v>
      </c>
      <c r="J3510" t="b">
        <v>1</v>
      </c>
      <c r="K3510">
        <v>4</v>
      </c>
      <c r="L3510" t="str">
        <f>IF(sensor_data[[#This Row],[HVAC Setting]]&lt;=2, "Low", IF(sensor_data[[#This Row],[HVAC Setting]]=3, "Normal", "High"))</f>
        <v>High</v>
      </c>
      <c r="M3510">
        <v>23.94</v>
      </c>
      <c r="N3510">
        <v>23.94</v>
      </c>
      <c r="O3510">
        <f>(sensor_data[[#This Row],[Energy Consumption]]-AVERAGE(sensor_data[Energy Consumption]))/_xlfn.STDEV.P(sensor_data[Energy Consumption])</f>
        <v>2.951893748955306E-2</v>
      </c>
      <c r="P3510" t="str">
        <f>IF(ABS(sensor_data[[#This Row],[z_zcore]])&gt;3, "Outlier", "Normal")</f>
        <v>Normal</v>
      </c>
      <c r="Q3510">
        <f>AVERAGEIF(sensor_data[Unit ID], sensor_data[[#This Row],[Unit ID]], sensor_data[EC])</f>
        <v>19.490555555555556</v>
      </c>
      <c r="R3510">
        <f>IF(ISBLANK(sensor_data[[#This Row],[EC]]), sensor_data[[#This Row],[average]], sensor_data[[#This Row],[EC]])</f>
        <v>23.94</v>
      </c>
      <c r="S3510" t="str">
        <f>IF(sensor_data[[#This Row],[Filled Energy Consumption]]&gt;AVERAGE(sensor_data[Filled Energy Consumption]), "High", "Low")</f>
        <v>High</v>
      </c>
      <c r="T3510" t="s">
        <v>197</v>
      </c>
      <c r="U3510" t="b">
        <v>1</v>
      </c>
      <c r="V3510">
        <v>24</v>
      </c>
      <c r="W3510">
        <v>1</v>
      </c>
      <c r="X3510" t="s">
        <v>19</v>
      </c>
    </row>
    <row r="3511" spans="1:24" x14ac:dyDescent="0.3">
      <c r="A3511" s="1">
        <v>45383.758668981478</v>
      </c>
      <c r="B3511" s="1" t="str">
        <f>TEXT(sensor_data[[#This Row],[Timestamp]], "MMMM")</f>
        <v>April</v>
      </c>
      <c r="C35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11" s="2">
        <f>MONTH(sensor_data[[#This Row],[Timestamp]])</f>
        <v>4</v>
      </c>
      <c r="E3511" s="2">
        <f>DAY(sensor_data[[#This Row],[Timestamp]])</f>
        <v>1</v>
      </c>
      <c r="F3511" t="s">
        <v>663</v>
      </c>
      <c r="H3511">
        <v>73.5</v>
      </c>
      <c r="I3511">
        <v>30</v>
      </c>
      <c r="J3511" t="b">
        <v>1</v>
      </c>
      <c r="K3511">
        <v>4</v>
      </c>
      <c r="L3511" t="str">
        <f>IF(sensor_data[[#This Row],[HVAC Setting]]&lt;=2, "Low", IF(sensor_data[[#This Row],[HVAC Setting]]=3, "Normal", "High"))</f>
        <v>High</v>
      </c>
      <c r="M3511">
        <v>25.1</v>
      </c>
      <c r="N3511">
        <v>25.1</v>
      </c>
      <c r="O3511">
        <f>(sensor_data[[#This Row],[Energy Consumption]]-AVERAGE(sensor_data[Energy Consumption]))/_xlfn.STDEV.P(sensor_data[Energy Consumption])</f>
        <v>4.3007786385174968E-2</v>
      </c>
      <c r="P3511" t="str">
        <f>IF(ABS(sensor_data[[#This Row],[z_zcore]])&gt;3, "Outlier", "Normal")</f>
        <v>Normal</v>
      </c>
      <c r="Q3511">
        <f>AVERAGEIF(sensor_data[Unit ID], sensor_data[[#This Row],[Unit ID]], sensor_data[EC])</f>
        <v>19.490555555555556</v>
      </c>
      <c r="R3511">
        <f>IF(ISBLANK(sensor_data[[#This Row],[EC]]), sensor_data[[#This Row],[average]], sensor_data[[#This Row],[EC]])</f>
        <v>25.1</v>
      </c>
      <c r="S3511" t="str">
        <f>IF(sensor_data[[#This Row],[Filled Energy Consumption]]&gt;AVERAGE(sensor_data[Filled Energy Consumption]), "High", "Low")</f>
        <v>High</v>
      </c>
      <c r="T3511" t="s">
        <v>463</v>
      </c>
      <c r="U3511" t="b">
        <v>1</v>
      </c>
      <c r="V3511">
        <v>15</v>
      </c>
      <c r="W3511">
        <v>1</v>
      </c>
      <c r="X3511" t="s">
        <v>14</v>
      </c>
    </row>
    <row r="3512" spans="1:24" x14ac:dyDescent="0.3">
      <c r="A3512" s="1">
        <v>45327.987256944441</v>
      </c>
      <c r="B3512" s="1" t="str">
        <f>TEXT(sensor_data[[#This Row],[Timestamp]], "MMMM")</f>
        <v>February</v>
      </c>
      <c r="C35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12" s="2">
        <f>MONTH(sensor_data[[#This Row],[Timestamp]])</f>
        <v>2</v>
      </c>
      <c r="E3512" s="2">
        <f>DAY(sensor_data[[#This Row],[Timestamp]])</f>
        <v>5</v>
      </c>
      <c r="F3512" t="s">
        <v>663</v>
      </c>
      <c r="H3512">
        <v>48.7</v>
      </c>
      <c r="I3512">
        <v>26.5</v>
      </c>
      <c r="J3512" t="b">
        <v>0</v>
      </c>
      <c r="K3512">
        <v>3</v>
      </c>
      <c r="L3512" t="str">
        <f>IF(sensor_data[[#This Row],[HVAC Setting]]&lt;=2, "Low", IF(sensor_data[[#This Row],[HVAC Setting]]=3, "Normal", "High"))</f>
        <v>Normal</v>
      </c>
      <c r="M3512">
        <v>17</v>
      </c>
      <c r="N3512">
        <v>17</v>
      </c>
      <c r="O3512">
        <f>(sensor_data[[#This Row],[Energy Consumption]]-AVERAGE(sensor_data[Energy Consumption]))/_xlfn.STDEV.P(sensor_data[Energy Consumption])</f>
        <v>-5.1181589523909048E-2</v>
      </c>
      <c r="P3512" t="str">
        <f>IF(ABS(sensor_data[[#This Row],[z_zcore]])&gt;3, "Outlier", "Normal")</f>
        <v>Normal</v>
      </c>
      <c r="Q3512">
        <f>AVERAGEIF(sensor_data[Unit ID], sensor_data[[#This Row],[Unit ID]], sensor_data[EC])</f>
        <v>19.490555555555556</v>
      </c>
      <c r="R3512">
        <f>IF(ISBLANK(sensor_data[[#This Row],[EC]]), sensor_data[[#This Row],[average]], sensor_data[[#This Row],[EC]])</f>
        <v>17</v>
      </c>
      <c r="S3512" t="str">
        <f>IF(sensor_data[[#This Row],[Filled Energy Consumption]]&gt;AVERAGE(sensor_data[Filled Energy Consumption]), "High", "Low")</f>
        <v>Low</v>
      </c>
      <c r="T3512" t="s">
        <v>248</v>
      </c>
      <c r="U3512" t="b">
        <v>0</v>
      </c>
      <c r="V3512">
        <v>11</v>
      </c>
      <c r="W3512">
        <v>1</v>
      </c>
      <c r="X3512" t="s">
        <v>19</v>
      </c>
    </row>
    <row r="3513" spans="1:24" x14ac:dyDescent="0.3">
      <c r="A3513" s="1">
        <v>45648.697696759256</v>
      </c>
      <c r="B3513" s="1" t="str">
        <f>TEXT(sensor_data[[#This Row],[Timestamp]], "MMMM")</f>
        <v>December</v>
      </c>
      <c r="C35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13" s="2">
        <f>MONTH(sensor_data[[#This Row],[Timestamp]])</f>
        <v>12</v>
      </c>
      <c r="E3513" s="2">
        <f>DAY(sensor_data[[#This Row],[Timestamp]])</f>
        <v>22</v>
      </c>
      <c r="F3513" t="s">
        <v>663</v>
      </c>
      <c r="H3513">
        <v>54.1</v>
      </c>
      <c r="I3513">
        <v>34</v>
      </c>
      <c r="J3513" t="b">
        <v>0</v>
      </c>
      <c r="K3513">
        <v>4.5</v>
      </c>
      <c r="L3513" t="str">
        <f>IF(sensor_data[[#This Row],[HVAC Setting]]&lt;=2, "Low", IF(sensor_data[[#This Row],[HVAC Setting]]=3, "Normal", "High"))</f>
        <v>High</v>
      </c>
      <c r="M3513">
        <v>23.62</v>
      </c>
      <c r="N3513">
        <v>23.62</v>
      </c>
      <c r="O3513">
        <f>(sensor_data[[#This Row],[Energy Consumption]]-AVERAGE(sensor_data[Energy Consumption]))/_xlfn.STDEV.P(sensor_data[Energy Consumption])</f>
        <v>2.5797875725243564E-2</v>
      </c>
      <c r="P3513" t="str">
        <f>IF(ABS(sensor_data[[#This Row],[z_zcore]])&gt;3, "Outlier", "Normal")</f>
        <v>Normal</v>
      </c>
      <c r="Q3513">
        <f>AVERAGEIF(sensor_data[Unit ID], sensor_data[[#This Row],[Unit ID]], sensor_data[EC])</f>
        <v>19.490555555555556</v>
      </c>
      <c r="R3513">
        <f>IF(ISBLANK(sensor_data[[#This Row],[EC]]), sensor_data[[#This Row],[average]], sensor_data[[#This Row],[EC]])</f>
        <v>23.62</v>
      </c>
      <c r="S3513" t="str">
        <f>IF(sensor_data[[#This Row],[Filled Energy Consumption]]&gt;AVERAGE(sensor_data[Filled Energy Consumption]), "High", "Low")</f>
        <v>High</v>
      </c>
      <c r="T3513" t="s">
        <v>146</v>
      </c>
      <c r="U3513" t="b">
        <v>0</v>
      </c>
      <c r="V3513">
        <v>4</v>
      </c>
      <c r="W3513">
        <v>0</v>
      </c>
      <c r="X3513" t="s">
        <v>19</v>
      </c>
    </row>
    <row r="3514" spans="1:24" x14ac:dyDescent="0.3">
      <c r="A3514" s="1">
        <v>45648.948576388888</v>
      </c>
      <c r="B3514" s="1" t="str">
        <f>TEXT(sensor_data[[#This Row],[Timestamp]], "MMMM")</f>
        <v>December</v>
      </c>
      <c r="C35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14" s="2">
        <f>MONTH(sensor_data[[#This Row],[Timestamp]])</f>
        <v>12</v>
      </c>
      <c r="E3514" s="2">
        <f>DAY(sensor_data[[#This Row],[Timestamp]])</f>
        <v>22</v>
      </c>
      <c r="F3514" t="s">
        <v>663</v>
      </c>
      <c r="H3514">
        <v>55.7</v>
      </c>
      <c r="I3514">
        <v>26.6</v>
      </c>
      <c r="J3514" t="b">
        <v>1</v>
      </c>
      <c r="K3514">
        <v>4.5</v>
      </c>
      <c r="L3514" t="str">
        <f>IF(sensor_data[[#This Row],[HVAC Setting]]&lt;=2, "Low", IF(sensor_data[[#This Row],[HVAC Setting]]=3, "Normal", "High"))</f>
        <v>High</v>
      </c>
      <c r="M3514">
        <v>25.03</v>
      </c>
      <c r="N3514">
        <v>25.03</v>
      </c>
      <c r="O3514">
        <f>(sensor_data[[#This Row],[Energy Consumption]]-AVERAGE(sensor_data[Energy Consumption]))/_xlfn.STDEV.P(sensor_data[Energy Consumption])</f>
        <v>4.2193804124232265E-2</v>
      </c>
      <c r="P3514" t="str">
        <f>IF(ABS(sensor_data[[#This Row],[z_zcore]])&gt;3, "Outlier", "Normal")</f>
        <v>Normal</v>
      </c>
      <c r="Q3514">
        <f>AVERAGEIF(sensor_data[Unit ID], sensor_data[[#This Row],[Unit ID]], sensor_data[EC])</f>
        <v>19.490555555555556</v>
      </c>
      <c r="R3514">
        <f>IF(ISBLANK(sensor_data[[#This Row],[EC]]), sensor_data[[#This Row],[average]], sensor_data[[#This Row],[EC]])</f>
        <v>25.03</v>
      </c>
      <c r="S3514" t="str">
        <f>IF(sensor_data[[#This Row],[Filled Energy Consumption]]&gt;AVERAGE(sensor_data[Filled Energy Consumption]), "High", "Low")</f>
        <v>High</v>
      </c>
      <c r="T3514" t="s">
        <v>594</v>
      </c>
      <c r="U3514" t="b">
        <v>1</v>
      </c>
      <c r="V3514">
        <v>2</v>
      </c>
      <c r="W3514">
        <v>1</v>
      </c>
      <c r="X3514" t="s">
        <v>14</v>
      </c>
    </row>
    <row r="3515" spans="1:24" x14ac:dyDescent="0.3">
      <c r="A3515" s="1">
        <v>45632.647893518515</v>
      </c>
      <c r="B3515" s="1" t="str">
        <f>TEXT(sensor_data[[#This Row],[Timestamp]], "MMMM")</f>
        <v>December</v>
      </c>
      <c r="C35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15" s="2">
        <f>MONTH(sensor_data[[#This Row],[Timestamp]])</f>
        <v>12</v>
      </c>
      <c r="E3515" s="2">
        <f>DAY(sensor_data[[#This Row],[Timestamp]])</f>
        <v>6</v>
      </c>
      <c r="F3515" t="s">
        <v>663</v>
      </c>
      <c r="H3515">
        <v>51.5</v>
      </c>
      <c r="I3515">
        <v>36</v>
      </c>
      <c r="J3515" t="b">
        <v>0</v>
      </c>
      <c r="K3515">
        <v>3</v>
      </c>
      <c r="L3515" t="str">
        <f>IF(sensor_data[[#This Row],[HVAC Setting]]&lt;=2, "Low", IF(sensor_data[[#This Row],[HVAC Setting]]=3, "Normal", "High"))</f>
        <v>Normal</v>
      </c>
      <c r="M3515">
        <v>15</v>
      </c>
      <c r="N3515">
        <v>15</v>
      </c>
      <c r="O3515">
        <f>(sensor_data[[#This Row],[Energy Consumption]]-AVERAGE(sensor_data[Energy Consumption]))/_xlfn.STDEV.P(sensor_data[Energy Consumption])</f>
        <v>-7.4438225550843368E-2</v>
      </c>
      <c r="P3515" t="str">
        <f>IF(ABS(sensor_data[[#This Row],[z_zcore]])&gt;3, "Outlier", "Normal")</f>
        <v>Normal</v>
      </c>
      <c r="Q3515">
        <f>AVERAGEIF(sensor_data[Unit ID], sensor_data[[#This Row],[Unit ID]], sensor_data[EC])</f>
        <v>19.490555555555556</v>
      </c>
      <c r="R3515">
        <f>IF(ISBLANK(sensor_data[[#This Row],[EC]]), sensor_data[[#This Row],[average]], sensor_data[[#This Row],[EC]])</f>
        <v>15</v>
      </c>
      <c r="S3515" t="str">
        <f>IF(sensor_data[[#This Row],[Filled Energy Consumption]]&gt;AVERAGE(sensor_data[Filled Energy Consumption]), "High", "Low")</f>
        <v>Low</v>
      </c>
      <c r="T3515" t="s">
        <v>494</v>
      </c>
      <c r="U3515" t="b">
        <v>0</v>
      </c>
      <c r="V3515">
        <v>20</v>
      </c>
      <c r="W3515">
        <v>0</v>
      </c>
      <c r="X3515" t="s">
        <v>17</v>
      </c>
    </row>
    <row r="3516" spans="1:24" x14ac:dyDescent="0.3">
      <c r="A3516" s="1">
        <v>45512.536851851852</v>
      </c>
      <c r="B3516" s="1" t="str">
        <f>TEXT(sensor_data[[#This Row],[Timestamp]], "MMMM")</f>
        <v>August</v>
      </c>
      <c r="C35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16" s="2">
        <f>MONTH(sensor_data[[#This Row],[Timestamp]])</f>
        <v>8</v>
      </c>
      <c r="E3516" s="2">
        <f>DAY(sensor_data[[#This Row],[Timestamp]])</f>
        <v>8</v>
      </c>
      <c r="F3516" t="s">
        <v>663</v>
      </c>
      <c r="H3516">
        <v>93.4</v>
      </c>
      <c r="I3516">
        <v>50.9</v>
      </c>
      <c r="J3516" t="b">
        <v>0</v>
      </c>
      <c r="K3516">
        <v>2</v>
      </c>
      <c r="L3516" t="str">
        <f>IF(sensor_data[[#This Row],[HVAC Setting]]&lt;=2, "Low", IF(sensor_data[[#This Row],[HVAC Setting]]=3, "Normal", "High"))</f>
        <v>Low</v>
      </c>
      <c r="M3516">
        <v>12</v>
      </c>
      <c r="N3516">
        <v>12</v>
      </c>
      <c r="O3516">
        <f>(sensor_data[[#This Row],[Energy Consumption]]-AVERAGE(sensor_data[Energy Consumption]))/_xlfn.STDEV.P(sensor_data[Energy Consumption])</f>
        <v>-0.10932317959124485</v>
      </c>
      <c r="P3516" t="str">
        <f>IF(ABS(sensor_data[[#This Row],[z_zcore]])&gt;3, "Outlier", "Normal")</f>
        <v>Normal</v>
      </c>
      <c r="Q3516">
        <f>AVERAGEIF(sensor_data[Unit ID], sensor_data[[#This Row],[Unit ID]], sensor_data[EC])</f>
        <v>19.490555555555556</v>
      </c>
      <c r="R3516">
        <f>IF(ISBLANK(sensor_data[[#This Row],[EC]]), sensor_data[[#This Row],[average]], sensor_data[[#This Row],[EC]])</f>
        <v>12</v>
      </c>
      <c r="S3516" t="str">
        <f>IF(sensor_data[[#This Row],[Filled Energy Consumption]]&gt;AVERAGE(sensor_data[Filled Energy Consumption]), "High", "Low")</f>
        <v>Low</v>
      </c>
      <c r="T3516" t="s">
        <v>469</v>
      </c>
      <c r="U3516" t="b">
        <v>0</v>
      </c>
      <c r="V3516">
        <v>22</v>
      </c>
      <c r="W3516">
        <v>0</v>
      </c>
      <c r="X3516" t="s">
        <v>19</v>
      </c>
    </row>
    <row r="3517" spans="1:24" x14ac:dyDescent="0.3">
      <c r="A3517" s="1">
        <v>45559.912592592591</v>
      </c>
      <c r="B3517" s="1" t="str">
        <f>TEXT(sensor_data[[#This Row],[Timestamp]], "MMMM")</f>
        <v>September</v>
      </c>
      <c r="C35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17" s="2">
        <f>MONTH(sensor_data[[#This Row],[Timestamp]])</f>
        <v>9</v>
      </c>
      <c r="E3517" s="2">
        <f>DAY(sensor_data[[#This Row],[Timestamp]])</f>
        <v>24</v>
      </c>
      <c r="F3517" t="s">
        <v>663</v>
      </c>
      <c r="H3517">
        <v>75.3</v>
      </c>
      <c r="I3517">
        <v>32.4</v>
      </c>
      <c r="J3517" t="b">
        <v>1</v>
      </c>
      <c r="K3517">
        <v>5</v>
      </c>
      <c r="L3517" t="str">
        <f>IF(sensor_data[[#This Row],[HVAC Setting]]&lt;=2, "Low", IF(sensor_data[[#This Row],[HVAC Setting]]=3, "Normal", "High"))</f>
        <v>High</v>
      </c>
      <c r="M3517">
        <v>28.59</v>
      </c>
      <c r="N3517">
        <v>28.59</v>
      </c>
      <c r="O3517">
        <f>(sensor_data[[#This Row],[Energy Consumption]]-AVERAGE(sensor_data[Energy Consumption]))/_xlfn.STDEV.P(sensor_data[Energy Consumption])</f>
        <v>8.3590616252175343E-2</v>
      </c>
      <c r="P3517" t="str">
        <f>IF(ABS(sensor_data[[#This Row],[z_zcore]])&gt;3, "Outlier", "Normal")</f>
        <v>Normal</v>
      </c>
      <c r="Q3517">
        <f>AVERAGEIF(sensor_data[Unit ID], sensor_data[[#This Row],[Unit ID]], sensor_data[EC])</f>
        <v>19.490555555555556</v>
      </c>
      <c r="R3517">
        <f>IF(ISBLANK(sensor_data[[#This Row],[EC]]), sensor_data[[#This Row],[average]], sensor_data[[#This Row],[EC]])</f>
        <v>28.59</v>
      </c>
      <c r="S3517" t="str">
        <f>IF(sensor_data[[#This Row],[Filled Energy Consumption]]&gt;AVERAGE(sensor_data[Filled Energy Consumption]), "High", "Low")</f>
        <v>High</v>
      </c>
      <c r="T3517" t="s">
        <v>542</v>
      </c>
      <c r="U3517" t="b">
        <v>1</v>
      </c>
      <c r="V3517">
        <v>17</v>
      </c>
      <c r="W3517">
        <v>1</v>
      </c>
      <c r="X3517" t="s">
        <v>17</v>
      </c>
    </row>
    <row r="3518" spans="1:24" x14ac:dyDescent="0.3">
      <c r="A3518" s="1">
        <v>45597.679375</v>
      </c>
      <c r="B3518" s="1" t="str">
        <f>TEXT(sensor_data[[#This Row],[Timestamp]], "MMMM")</f>
        <v>November</v>
      </c>
      <c r="C35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18" s="2">
        <f>MONTH(sensor_data[[#This Row],[Timestamp]])</f>
        <v>11</v>
      </c>
      <c r="E3518" s="2">
        <f>DAY(sensor_data[[#This Row],[Timestamp]])</f>
        <v>1</v>
      </c>
      <c r="F3518" t="s">
        <v>663</v>
      </c>
      <c r="H3518">
        <v>69.7</v>
      </c>
      <c r="I3518">
        <v>51.2</v>
      </c>
      <c r="J3518" t="b">
        <v>1</v>
      </c>
      <c r="K3518">
        <v>3</v>
      </c>
      <c r="L3518" t="str">
        <f>IF(sensor_data[[#This Row],[HVAC Setting]]&lt;=2, "Low", IF(sensor_data[[#This Row],[HVAC Setting]]=3, "Normal", "High"))</f>
        <v>Normal</v>
      </c>
      <c r="M3518">
        <v>16.899999999999999</v>
      </c>
      <c r="N3518">
        <v>16.899999999999999</v>
      </c>
      <c r="O3518">
        <f>(sensor_data[[#This Row],[Energy Consumption]]-AVERAGE(sensor_data[Energy Consumption]))/_xlfn.STDEV.P(sensor_data[Energy Consumption])</f>
        <v>-5.2344421325255783E-2</v>
      </c>
      <c r="P3518" t="str">
        <f>IF(ABS(sensor_data[[#This Row],[z_zcore]])&gt;3, "Outlier", "Normal")</f>
        <v>Normal</v>
      </c>
      <c r="Q3518">
        <f>AVERAGEIF(sensor_data[Unit ID], sensor_data[[#This Row],[Unit ID]], sensor_data[EC])</f>
        <v>19.490555555555556</v>
      </c>
      <c r="R3518">
        <f>IF(ISBLANK(sensor_data[[#This Row],[EC]]), sensor_data[[#This Row],[average]], sensor_data[[#This Row],[EC]])</f>
        <v>16.899999999999999</v>
      </c>
      <c r="S3518" t="str">
        <f>IF(sensor_data[[#This Row],[Filled Energy Consumption]]&gt;AVERAGE(sensor_data[Filled Energy Consumption]), "High", "Low")</f>
        <v>Low</v>
      </c>
      <c r="T3518" t="s">
        <v>38</v>
      </c>
      <c r="U3518" t="b">
        <v>1</v>
      </c>
      <c r="V3518">
        <v>6</v>
      </c>
      <c r="W3518">
        <v>1</v>
      </c>
      <c r="X3518" t="s">
        <v>17</v>
      </c>
    </row>
    <row r="3519" spans="1:24" x14ac:dyDescent="0.3">
      <c r="A3519" s="1">
        <v>45464.8830787037</v>
      </c>
      <c r="B3519" s="1" t="str">
        <f>TEXT(sensor_data[[#This Row],[Timestamp]], "MMMM")</f>
        <v>June</v>
      </c>
      <c r="C35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19" s="2">
        <f>MONTH(sensor_data[[#This Row],[Timestamp]])</f>
        <v>6</v>
      </c>
      <c r="E3519" s="2">
        <f>DAY(sensor_data[[#This Row],[Timestamp]])</f>
        <v>21</v>
      </c>
      <c r="F3519" t="s">
        <v>663</v>
      </c>
      <c r="H3519">
        <v>96.2</v>
      </c>
      <c r="I3519">
        <v>50.3</v>
      </c>
      <c r="J3519" t="b">
        <v>1</v>
      </c>
      <c r="K3519">
        <v>4</v>
      </c>
      <c r="L3519" t="str">
        <f>IF(sensor_data[[#This Row],[HVAC Setting]]&lt;=2, "Low", IF(sensor_data[[#This Row],[HVAC Setting]]=3, "Normal", "High"))</f>
        <v>High</v>
      </c>
      <c r="M3519">
        <v>23.2</v>
      </c>
      <c r="N3519">
        <v>23.2</v>
      </c>
      <c r="O3519">
        <f>(sensor_data[[#This Row],[Energy Consumption]]-AVERAGE(sensor_data[Energy Consumption]))/_xlfn.STDEV.P(sensor_data[Energy Consumption])</f>
        <v>2.0913982159587338E-2</v>
      </c>
      <c r="P3519" t="str">
        <f>IF(ABS(sensor_data[[#This Row],[z_zcore]])&gt;3, "Outlier", "Normal")</f>
        <v>Normal</v>
      </c>
      <c r="Q3519">
        <f>AVERAGEIF(sensor_data[Unit ID], sensor_data[[#This Row],[Unit ID]], sensor_data[EC])</f>
        <v>19.490555555555556</v>
      </c>
      <c r="R3519">
        <f>IF(ISBLANK(sensor_data[[#This Row],[EC]]), sensor_data[[#This Row],[average]], sensor_data[[#This Row],[EC]])</f>
        <v>23.2</v>
      </c>
      <c r="S3519" t="str">
        <f>IF(sensor_data[[#This Row],[Filled Energy Consumption]]&gt;AVERAGE(sensor_data[Filled Energy Consumption]), "High", "Low")</f>
        <v>High</v>
      </c>
      <c r="T3519" t="s">
        <v>188</v>
      </c>
      <c r="U3519" t="b">
        <v>1</v>
      </c>
      <c r="V3519">
        <v>24</v>
      </c>
      <c r="W3519">
        <v>1</v>
      </c>
      <c r="X3519" t="s">
        <v>14</v>
      </c>
    </row>
    <row r="3520" spans="1:24" x14ac:dyDescent="0.3">
      <c r="A3520" s="1">
        <v>45440.801747685182</v>
      </c>
      <c r="B3520" s="1" t="str">
        <f>TEXT(sensor_data[[#This Row],[Timestamp]], "MMMM")</f>
        <v>May</v>
      </c>
      <c r="C35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20" s="2">
        <f>MONTH(sensor_data[[#This Row],[Timestamp]])</f>
        <v>5</v>
      </c>
      <c r="E3520" s="2">
        <f>DAY(sensor_data[[#This Row],[Timestamp]])</f>
        <v>28</v>
      </c>
      <c r="F3520" t="s">
        <v>663</v>
      </c>
      <c r="H3520">
        <v>73.5</v>
      </c>
      <c r="I3520">
        <v>57.8</v>
      </c>
      <c r="J3520" t="b">
        <v>1</v>
      </c>
      <c r="K3520">
        <v>5</v>
      </c>
      <c r="L3520" t="str">
        <f>IF(sensor_data[[#This Row],[HVAC Setting]]&lt;=2, "Low", IF(sensor_data[[#This Row],[HVAC Setting]]=3, "Normal", "High"))</f>
        <v>High</v>
      </c>
      <c r="M3520">
        <v>29.99</v>
      </c>
      <c r="N3520">
        <v>29.99</v>
      </c>
      <c r="O3520">
        <f>(sensor_data[[#This Row],[Energy Consumption]]-AVERAGE(sensor_data[Energy Consumption]))/_xlfn.STDEV.P(sensor_data[Energy Consumption])</f>
        <v>9.9870261471029342E-2</v>
      </c>
      <c r="P3520" t="str">
        <f>IF(ABS(sensor_data[[#This Row],[z_zcore]])&gt;3, "Outlier", "Normal")</f>
        <v>Normal</v>
      </c>
      <c r="Q3520">
        <f>AVERAGEIF(sensor_data[Unit ID], sensor_data[[#This Row],[Unit ID]], sensor_data[EC])</f>
        <v>19.490555555555556</v>
      </c>
      <c r="R3520">
        <f>IF(ISBLANK(sensor_data[[#This Row],[EC]]), sensor_data[[#This Row],[average]], sensor_data[[#This Row],[EC]])</f>
        <v>29.99</v>
      </c>
      <c r="S3520" t="str">
        <f>IF(sensor_data[[#This Row],[Filled Energy Consumption]]&gt;AVERAGE(sensor_data[Filled Energy Consumption]), "High", "Low")</f>
        <v>High</v>
      </c>
      <c r="T3520" t="s">
        <v>134</v>
      </c>
      <c r="U3520" t="b">
        <v>1</v>
      </c>
      <c r="V3520">
        <v>12</v>
      </c>
      <c r="W3520">
        <v>1</v>
      </c>
      <c r="X3520" t="s">
        <v>14</v>
      </c>
    </row>
    <row r="3521" spans="1:24" x14ac:dyDescent="0.3">
      <c r="A3521" s="1">
        <v>45605.175208333334</v>
      </c>
      <c r="B3521" s="1" t="str">
        <f>TEXT(sensor_data[[#This Row],[Timestamp]], "MMMM")</f>
        <v>November</v>
      </c>
      <c r="C35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21" s="2">
        <f>MONTH(sensor_data[[#This Row],[Timestamp]])</f>
        <v>11</v>
      </c>
      <c r="E3521" s="2">
        <f>DAY(sensor_data[[#This Row],[Timestamp]])</f>
        <v>9</v>
      </c>
      <c r="F3521" t="s">
        <v>663</v>
      </c>
      <c r="H3521">
        <v>76</v>
      </c>
      <c r="I3521">
        <v>30.7</v>
      </c>
      <c r="J3521" t="b">
        <v>1</v>
      </c>
      <c r="K3521">
        <v>1.5</v>
      </c>
      <c r="L3521" t="str">
        <f>IF(sensor_data[[#This Row],[HVAC Setting]]&lt;=2, "Low", IF(sensor_data[[#This Row],[HVAC Setting]]=3, "Normal", "High"))</f>
        <v>Low</v>
      </c>
      <c r="M3521">
        <v>10.130000000000001</v>
      </c>
      <c r="N3521">
        <v>10.130000000000001</v>
      </c>
      <c r="O3521">
        <f>(sensor_data[[#This Row],[Energy Consumption]]-AVERAGE(sensor_data[Energy Consumption]))/_xlfn.STDEV.P(sensor_data[Energy Consumption])</f>
        <v>-0.13106813427642844</v>
      </c>
      <c r="P3521" t="str">
        <f>IF(ABS(sensor_data[[#This Row],[z_zcore]])&gt;3, "Outlier", "Normal")</f>
        <v>Normal</v>
      </c>
      <c r="Q3521">
        <f>AVERAGEIF(sensor_data[Unit ID], sensor_data[[#This Row],[Unit ID]], sensor_data[EC])</f>
        <v>19.490555555555556</v>
      </c>
      <c r="R3521">
        <f>IF(ISBLANK(sensor_data[[#This Row],[EC]]), sensor_data[[#This Row],[average]], sensor_data[[#This Row],[EC]])</f>
        <v>10.130000000000001</v>
      </c>
      <c r="S3521" t="str">
        <f>IF(sensor_data[[#This Row],[Filled Energy Consumption]]&gt;AVERAGE(sensor_data[Filled Energy Consumption]), "High", "Low")</f>
        <v>Low</v>
      </c>
      <c r="T3521" t="s">
        <v>142</v>
      </c>
      <c r="U3521" t="b">
        <v>1</v>
      </c>
      <c r="V3521">
        <v>21</v>
      </c>
      <c r="W3521">
        <v>1</v>
      </c>
      <c r="X3521" t="s">
        <v>19</v>
      </c>
    </row>
    <row r="3522" spans="1:24" x14ac:dyDescent="0.3">
      <c r="A3522" s="1">
        <v>45437.794976851852</v>
      </c>
      <c r="B3522" s="1" t="str">
        <f>TEXT(sensor_data[[#This Row],[Timestamp]], "MMMM")</f>
        <v>May</v>
      </c>
      <c r="C35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22" s="2">
        <f>MONTH(sensor_data[[#This Row],[Timestamp]])</f>
        <v>5</v>
      </c>
      <c r="E3522" s="2">
        <f>DAY(sensor_data[[#This Row],[Timestamp]])</f>
        <v>25</v>
      </c>
      <c r="F3522" t="s">
        <v>664</v>
      </c>
      <c r="H3522">
        <v>69.599999999999994</v>
      </c>
      <c r="I3522">
        <v>59.3</v>
      </c>
      <c r="J3522" t="b">
        <v>1</v>
      </c>
      <c r="K3522">
        <v>4.5</v>
      </c>
      <c r="L3522" t="str">
        <f>IF(sensor_data[[#This Row],[HVAC Setting]]&lt;=2, "Low", IF(sensor_data[[#This Row],[HVAC Setting]]=3, "Normal", "High"))</f>
        <v>High</v>
      </c>
      <c r="M3522">
        <v>27.85</v>
      </c>
      <c r="N3522">
        <v>27.85</v>
      </c>
      <c r="O3522">
        <f>(sensor_data[[#This Row],[Energy Consumption]]-AVERAGE(sensor_data[Energy Consumption]))/_xlfn.STDEV.P(sensor_data[Energy Consumption])</f>
        <v>7.4985660922209665E-2</v>
      </c>
      <c r="P3522" t="str">
        <f>IF(ABS(sensor_data[[#This Row],[z_zcore]])&gt;3, "Outlier", "Normal")</f>
        <v>Normal</v>
      </c>
      <c r="Q3522">
        <f>AVERAGEIF(sensor_data[Unit ID], sensor_data[[#This Row],[Unit ID]], sensor_data[EC])</f>
        <v>18.673888888888889</v>
      </c>
      <c r="R3522">
        <f>IF(ISBLANK(sensor_data[[#This Row],[EC]]), sensor_data[[#This Row],[average]], sensor_data[[#This Row],[EC]])</f>
        <v>27.85</v>
      </c>
      <c r="S3522" t="str">
        <f>IF(sensor_data[[#This Row],[Filled Energy Consumption]]&gt;AVERAGE(sensor_data[Filled Energy Consumption]), "High", "Low")</f>
        <v>High</v>
      </c>
      <c r="T3522" t="s">
        <v>287</v>
      </c>
      <c r="U3522" t="b">
        <v>1</v>
      </c>
      <c r="V3522">
        <v>18</v>
      </c>
      <c r="W3522">
        <v>1</v>
      </c>
      <c r="X3522" t="s">
        <v>19</v>
      </c>
    </row>
    <row r="3523" spans="1:24" x14ac:dyDescent="0.3">
      <c r="A3523" s="1">
        <v>45427.034108796295</v>
      </c>
      <c r="B3523" s="1" t="str">
        <f>TEXT(sensor_data[[#This Row],[Timestamp]], "MMMM")</f>
        <v>May</v>
      </c>
      <c r="C35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23" s="2">
        <f>MONTH(sensor_data[[#This Row],[Timestamp]])</f>
        <v>5</v>
      </c>
      <c r="E3523" s="2">
        <f>DAY(sensor_data[[#This Row],[Timestamp]])</f>
        <v>15</v>
      </c>
      <c r="F3523" t="s">
        <v>664</v>
      </c>
      <c r="H3523">
        <v>60</v>
      </c>
      <c r="I3523">
        <v>44.8</v>
      </c>
      <c r="J3523" t="b">
        <v>0</v>
      </c>
      <c r="K3523">
        <v>1</v>
      </c>
      <c r="L3523" t="str">
        <f>IF(sensor_data[[#This Row],[HVAC Setting]]&lt;=2, "Low", IF(sensor_data[[#This Row],[HVAC Setting]]=3, "Normal", "High"))</f>
        <v>Low</v>
      </c>
      <c r="M3523">
        <v>5</v>
      </c>
      <c r="N3523">
        <v>5</v>
      </c>
      <c r="O3523">
        <f>(sensor_data[[#This Row],[Energy Consumption]]-AVERAGE(sensor_data[Energy Consumption]))/_xlfn.STDEV.P(sensor_data[Energy Consumption])</f>
        <v>-0.19072140568551499</v>
      </c>
      <c r="P3523" t="str">
        <f>IF(ABS(sensor_data[[#This Row],[z_zcore]])&gt;3, "Outlier", "Normal")</f>
        <v>Normal</v>
      </c>
      <c r="Q3523">
        <f>AVERAGEIF(sensor_data[Unit ID], sensor_data[[#This Row],[Unit ID]], sensor_data[EC])</f>
        <v>18.673888888888889</v>
      </c>
      <c r="R3523">
        <f>IF(ISBLANK(sensor_data[[#This Row],[EC]]), sensor_data[[#This Row],[average]], sensor_data[[#This Row],[EC]])</f>
        <v>5</v>
      </c>
      <c r="S3523" t="str">
        <f>IF(sensor_data[[#This Row],[Filled Energy Consumption]]&gt;AVERAGE(sensor_data[Filled Energy Consumption]), "High", "Low")</f>
        <v>Low</v>
      </c>
      <c r="T3523" t="s">
        <v>352</v>
      </c>
      <c r="U3523" t="b">
        <v>0</v>
      </c>
      <c r="V3523">
        <v>18</v>
      </c>
      <c r="W3523">
        <v>0</v>
      </c>
      <c r="X3523" t="s">
        <v>19</v>
      </c>
    </row>
    <row r="3524" spans="1:24" x14ac:dyDescent="0.3">
      <c r="A3524" s="1">
        <v>45647.746840277781</v>
      </c>
      <c r="B3524" s="1" t="str">
        <f>TEXT(sensor_data[[#This Row],[Timestamp]], "MMMM")</f>
        <v>December</v>
      </c>
      <c r="C35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24" s="2">
        <f>MONTH(sensor_data[[#This Row],[Timestamp]])</f>
        <v>12</v>
      </c>
      <c r="E3524" s="2">
        <f>DAY(sensor_data[[#This Row],[Timestamp]])</f>
        <v>21</v>
      </c>
      <c r="F3524" t="s">
        <v>664</v>
      </c>
      <c r="H3524">
        <v>45.6</v>
      </c>
      <c r="I3524">
        <v>39.799999999999997</v>
      </c>
      <c r="J3524" t="b">
        <v>1</v>
      </c>
      <c r="K3524">
        <v>5</v>
      </c>
      <c r="L3524" t="str">
        <f>IF(sensor_data[[#This Row],[HVAC Setting]]&lt;=2, "Low", IF(sensor_data[[#This Row],[HVAC Setting]]=3, "Normal", "High"))</f>
        <v>High</v>
      </c>
      <c r="M3524">
        <v>32.630000000000003</v>
      </c>
      <c r="N3524">
        <v>32.630000000000003</v>
      </c>
      <c r="O3524">
        <f>(sensor_data[[#This Row],[Energy Consumption]]-AVERAGE(sensor_data[Energy Consumption]))/_xlfn.STDEV.P(sensor_data[Energy Consumption])</f>
        <v>0.13056902102658269</v>
      </c>
      <c r="P3524" t="str">
        <f>IF(ABS(sensor_data[[#This Row],[z_zcore]])&gt;3, "Outlier", "Normal")</f>
        <v>Normal</v>
      </c>
      <c r="Q3524">
        <f>AVERAGEIF(sensor_data[Unit ID], sensor_data[[#This Row],[Unit ID]], sensor_data[EC])</f>
        <v>18.673888888888889</v>
      </c>
      <c r="R3524">
        <f>IF(ISBLANK(sensor_data[[#This Row],[EC]]), sensor_data[[#This Row],[average]], sensor_data[[#This Row],[EC]])</f>
        <v>32.630000000000003</v>
      </c>
      <c r="S3524" t="str">
        <f>IF(sensor_data[[#This Row],[Filled Energy Consumption]]&gt;AVERAGE(sensor_data[Filled Energy Consumption]), "High", "Low")</f>
        <v>High</v>
      </c>
      <c r="T3524" t="s">
        <v>62</v>
      </c>
      <c r="U3524" t="b">
        <v>1</v>
      </c>
      <c r="V3524">
        <v>9</v>
      </c>
      <c r="W3524">
        <v>1</v>
      </c>
      <c r="X3524" t="s">
        <v>14</v>
      </c>
    </row>
    <row r="3525" spans="1:24" x14ac:dyDescent="0.3">
      <c r="A3525" s="1">
        <v>45588.751666666663</v>
      </c>
      <c r="B3525" s="1" t="str">
        <f>TEXT(sensor_data[[#This Row],[Timestamp]], "MMMM")</f>
        <v>October</v>
      </c>
      <c r="C35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25" s="2">
        <f>MONTH(sensor_data[[#This Row],[Timestamp]])</f>
        <v>10</v>
      </c>
      <c r="E3525" s="2">
        <f>DAY(sensor_data[[#This Row],[Timestamp]])</f>
        <v>23</v>
      </c>
      <c r="F3525" t="s">
        <v>664</v>
      </c>
      <c r="H3525">
        <v>75.400000000000006</v>
      </c>
      <c r="I3525">
        <v>54.5</v>
      </c>
      <c r="J3525" t="b">
        <v>1</v>
      </c>
      <c r="K3525">
        <v>4</v>
      </c>
      <c r="L3525" t="str">
        <f>IF(sensor_data[[#This Row],[HVAC Setting]]&lt;=2, "Low", IF(sensor_data[[#This Row],[HVAC Setting]]=3, "Normal", "High"))</f>
        <v>High</v>
      </c>
      <c r="M3525">
        <v>24.12</v>
      </c>
      <c r="N3525">
        <v>24.12</v>
      </c>
      <c r="O3525">
        <f>(sensor_data[[#This Row],[Energy Consumption]]-AVERAGE(sensor_data[Energy Consumption]))/_xlfn.STDEV.P(sensor_data[Energy Consumption])</f>
        <v>3.1612034731977143E-2</v>
      </c>
      <c r="P3525" t="str">
        <f>IF(ABS(sensor_data[[#This Row],[z_zcore]])&gt;3, "Outlier", "Normal")</f>
        <v>Normal</v>
      </c>
      <c r="Q3525">
        <f>AVERAGEIF(sensor_data[Unit ID], sensor_data[[#This Row],[Unit ID]], sensor_data[EC])</f>
        <v>18.673888888888889</v>
      </c>
      <c r="R3525">
        <f>IF(ISBLANK(sensor_data[[#This Row],[EC]]), sensor_data[[#This Row],[average]], sensor_data[[#This Row],[EC]])</f>
        <v>24.12</v>
      </c>
      <c r="S3525" t="str">
        <f>IF(sensor_data[[#This Row],[Filled Energy Consumption]]&gt;AVERAGE(sensor_data[Filled Energy Consumption]), "High", "Low")</f>
        <v>High</v>
      </c>
      <c r="T3525" t="s">
        <v>94</v>
      </c>
      <c r="U3525" t="b">
        <v>1</v>
      </c>
      <c r="V3525">
        <v>22</v>
      </c>
      <c r="W3525">
        <v>1</v>
      </c>
      <c r="X3525" t="s">
        <v>17</v>
      </c>
    </row>
    <row r="3526" spans="1:24" x14ac:dyDescent="0.3">
      <c r="A3526" s="1">
        <v>45576.949062500003</v>
      </c>
      <c r="B3526" s="1" t="str">
        <f>TEXT(sensor_data[[#This Row],[Timestamp]], "MMMM")</f>
        <v>October</v>
      </c>
      <c r="C35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26" s="2">
        <f>MONTH(sensor_data[[#This Row],[Timestamp]])</f>
        <v>10</v>
      </c>
      <c r="E3526" s="2">
        <f>DAY(sensor_data[[#This Row],[Timestamp]])</f>
        <v>11</v>
      </c>
      <c r="F3526" t="s">
        <v>664</v>
      </c>
      <c r="H3526">
        <v>70.3</v>
      </c>
      <c r="I3526">
        <v>43.9</v>
      </c>
      <c r="J3526" t="b">
        <v>1</v>
      </c>
      <c r="K3526">
        <v>2</v>
      </c>
      <c r="L3526" t="str">
        <f>IF(sensor_data[[#This Row],[HVAC Setting]]&lt;=2, "Low", IF(sensor_data[[#This Row],[HVAC Setting]]=3, "Normal", "High"))</f>
        <v>Low</v>
      </c>
      <c r="M3526">
        <v>11.64</v>
      </c>
      <c r="N3526">
        <v>11.64</v>
      </c>
      <c r="O3526">
        <f>(sensor_data[[#This Row],[Energy Consumption]]-AVERAGE(sensor_data[Energy Consumption]))/_xlfn.STDEV.P(sensor_data[Energy Consumption])</f>
        <v>-0.11350937407609303</v>
      </c>
      <c r="P3526" t="str">
        <f>IF(ABS(sensor_data[[#This Row],[z_zcore]])&gt;3, "Outlier", "Normal")</f>
        <v>Normal</v>
      </c>
      <c r="Q3526">
        <f>AVERAGEIF(sensor_data[Unit ID], sensor_data[[#This Row],[Unit ID]], sensor_data[EC])</f>
        <v>18.673888888888889</v>
      </c>
      <c r="R3526">
        <f>IF(ISBLANK(sensor_data[[#This Row],[EC]]), sensor_data[[#This Row],[average]], sensor_data[[#This Row],[EC]])</f>
        <v>11.64</v>
      </c>
      <c r="S3526" t="str">
        <f>IF(sensor_data[[#This Row],[Filled Energy Consumption]]&gt;AVERAGE(sensor_data[Filled Energy Consumption]), "High", "Low")</f>
        <v>Low</v>
      </c>
      <c r="T3526" t="s">
        <v>622</v>
      </c>
      <c r="U3526" t="b">
        <v>1</v>
      </c>
      <c r="V3526">
        <v>5</v>
      </c>
      <c r="W3526">
        <v>1</v>
      </c>
      <c r="X3526" t="s">
        <v>19</v>
      </c>
    </row>
    <row r="3527" spans="1:24" x14ac:dyDescent="0.3">
      <c r="A3527" s="1">
        <v>45614.993333333332</v>
      </c>
      <c r="B3527" s="1" t="str">
        <f>TEXT(sensor_data[[#This Row],[Timestamp]], "MMMM")</f>
        <v>November</v>
      </c>
      <c r="C35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27" s="2">
        <f>MONTH(sensor_data[[#This Row],[Timestamp]])</f>
        <v>11</v>
      </c>
      <c r="E3527" s="2">
        <f>DAY(sensor_data[[#This Row],[Timestamp]])</f>
        <v>18</v>
      </c>
      <c r="F3527" t="s">
        <v>664</v>
      </c>
      <c r="H3527">
        <v>74.400000000000006</v>
      </c>
      <c r="I3527">
        <v>37.1</v>
      </c>
      <c r="J3527" t="b">
        <v>1</v>
      </c>
      <c r="K3527">
        <v>3</v>
      </c>
      <c r="L3527" t="str">
        <f>IF(sensor_data[[#This Row],[HVAC Setting]]&lt;=2, "Low", IF(sensor_data[[#This Row],[HVAC Setting]]=3, "Normal", "High"))</f>
        <v>Normal</v>
      </c>
      <c r="M3527">
        <v>16.79</v>
      </c>
      <c r="N3527">
        <v>16.79</v>
      </c>
      <c r="O3527">
        <f>(sensor_data[[#This Row],[Energy Consumption]]-AVERAGE(sensor_data[Energy Consumption]))/_xlfn.STDEV.P(sensor_data[Energy Consumption])</f>
        <v>-5.3623536306737163E-2</v>
      </c>
      <c r="P3527" t="str">
        <f>IF(ABS(sensor_data[[#This Row],[z_zcore]])&gt;3, "Outlier", "Normal")</f>
        <v>Normal</v>
      </c>
      <c r="Q3527">
        <f>AVERAGEIF(sensor_data[Unit ID], sensor_data[[#This Row],[Unit ID]], sensor_data[EC])</f>
        <v>18.673888888888889</v>
      </c>
      <c r="R3527">
        <f>IF(ISBLANK(sensor_data[[#This Row],[EC]]), sensor_data[[#This Row],[average]], sensor_data[[#This Row],[EC]])</f>
        <v>16.79</v>
      </c>
      <c r="S3527" t="str">
        <f>IF(sensor_data[[#This Row],[Filled Energy Consumption]]&gt;AVERAGE(sensor_data[Filled Energy Consumption]), "High", "Low")</f>
        <v>Low</v>
      </c>
      <c r="T3527" t="s">
        <v>270</v>
      </c>
      <c r="U3527" t="b">
        <v>1</v>
      </c>
      <c r="V3527">
        <v>10</v>
      </c>
      <c r="W3527">
        <v>1</v>
      </c>
      <c r="X3527" t="s">
        <v>14</v>
      </c>
    </row>
    <row r="3528" spans="1:24" x14ac:dyDescent="0.3">
      <c r="A3528" s="1">
        <v>45426.467569444445</v>
      </c>
      <c r="B3528" s="1" t="str">
        <f>TEXT(sensor_data[[#This Row],[Timestamp]], "MMMM")</f>
        <v>May</v>
      </c>
      <c r="C35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28" s="2">
        <f>MONTH(sensor_data[[#This Row],[Timestamp]])</f>
        <v>5</v>
      </c>
      <c r="E3528" s="2">
        <f>DAY(sensor_data[[#This Row],[Timestamp]])</f>
        <v>14</v>
      </c>
      <c r="F3528" t="s">
        <v>664</v>
      </c>
      <c r="H3528">
        <v>61.6</v>
      </c>
      <c r="I3528">
        <v>57.9</v>
      </c>
      <c r="J3528" t="b">
        <v>0</v>
      </c>
      <c r="K3528">
        <v>3</v>
      </c>
      <c r="L3528" t="str">
        <f>IF(sensor_data[[#This Row],[HVAC Setting]]&lt;=2, "Low", IF(sensor_data[[#This Row],[HVAC Setting]]=3, "Normal", "High"))</f>
        <v>Normal</v>
      </c>
      <c r="M3528">
        <v>15</v>
      </c>
      <c r="N3528">
        <v>15</v>
      </c>
      <c r="O3528">
        <f>(sensor_data[[#This Row],[Energy Consumption]]-AVERAGE(sensor_data[Energy Consumption]))/_xlfn.STDEV.P(sensor_data[Energy Consumption])</f>
        <v>-7.4438225550843368E-2</v>
      </c>
      <c r="P3528" t="str">
        <f>IF(ABS(sensor_data[[#This Row],[z_zcore]])&gt;3, "Outlier", "Normal")</f>
        <v>Normal</v>
      </c>
      <c r="Q3528">
        <f>AVERAGEIF(sensor_data[Unit ID], sensor_data[[#This Row],[Unit ID]], sensor_data[EC])</f>
        <v>18.673888888888889</v>
      </c>
      <c r="R3528">
        <f>IF(ISBLANK(sensor_data[[#This Row],[EC]]), sensor_data[[#This Row],[average]], sensor_data[[#This Row],[EC]])</f>
        <v>15</v>
      </c>
      <c r="S3528" t="str">
        <f>IF(sensor_data[[#This Row],[Filled Energy Consumption]]&gt;AVERAGE(sensor_data[Filled Energy Consumption]), "High", "Low")</f>
        <v>Low</v>
      </c>
      <c r="T3528" t="s">
        <v>279</v>
      </c>
      <c r="U3528" t="b">
        <v>0</v>
      </c>
      <c r="V3528">
        <v>13</v>
      </c>
      <c r="W3528">
        <v>1</v>
      </c>
      <c r="X3528" t="s">
        <v>19</v>
      </c>
    </row>
    <row r="3529" spans="1:24" x14ac:dyDescent="0.3">
      <c r="A3529" s="1">
        <v>45656.0465625</v>
      </c>
      <c r="B3529" s="1" t="str">
        <f>TEXT(sensor_data[[#This Row],[Timestamp]], "MMMM")</f>
        <v>December</v>
      </c>
      <c r="C35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29" s="2">
        <f>MONTH(sensor_data[[#This Row],[Timestamp]])</f>
        <v>12</v>
      </c>
      <c r="E3529" s="2">
        <f>DAY(sensor_data[[#This Row],[Timestamp]])</f>
        <v>30</v>
      </c>
      <c r="F3529" t="s">
        <v>664</v>
      </c>
      <c r="H3529">
        <v>40.799999999999997</v>
      </c>
      <c r="I3529">
        <v>27</v>
      </c>
      <c r="J3529" t="b">
        <v>0</v>
      </c>
      <c r="K3529">
        <v>3</v>
      </c>
      <c r="L3529" t="str">
        <f>IF(sensor_data[[#This Row],[HVAC Setting]]&lt;=2, "Low", IF(sensor_data[[#This Row],[HVAC Setting]]=3, "Normal", "High"))</f>
        <v>Normal</v>
      </c>
      <c r="M3529">
        <v>17</v>
      </c>
      <c r="N3529">
        <v>17</v>
      </c>
      <c r="O3529">
        <f>(sensor_data[[#This Row],[Energy Consumption]]-AVERAGE(sensor_data[Energy Consumption]))/_xlfn.STDEV.P(sensor_data[Energy Consumption])</f>
        <v>-5.1181589523909048E-2</v>
      </c>
      <c r="P3529" t="str">
        <f>IF(ABS(sensor_data[[#This Row],[z_zcore]])&gt;3, "Outlier", "Normal")</f>
        <v>Normal</v>
      </c>
      <c r="Q3529">
        <f>AVERAGEIF(sensor_data[Unit ID], sensor_data[[#This Row],[Unit ID]], sensor_data[EC])</f>
        <v>18.673888888888889</v>
      </c>
      <c r="R3529">
        <f>IF(ISBLANK(sensor_data[[#This Row],[EC]]), sensor_data[[#This Row],[average]], sensor_data[[#This Row],[EC]])</f>
        <v>17</v>
      </c>
      <c r="S3529" t="str">
        <f>IF(sensor_data[[#This Row],[Filled Energy Consumption]]&gt;AVERAGE(sensor_data[Filled Energy Consumption]), "High", "Low")</f>
        <v>Low</v>
      </c>
      <c r="T3529" t="s">
        <v>528</v>
      </c>
      <c r="U3529" t="b">
        <v>0</v>
      </c>
      <c r="V3529">
        <v>7</v>
      </c>
      <c r="W3529">
        <v>0</v>
      </c>
      <c r="X3529" t="s">
        <v>14</v>
      </c>
    </row>
    <row r="3530" spans="1:24" x14ac:dyDescent="0.3">
      <c r="A3530" s="1">
        <v>45412.280891203707</v>
      </c>
      <c r="B3530" s="1" t="str">
        <f>TEXT(sensor_data[[#This Row],[Timestamp]], "MMMM")</f>
        <v>April</v>
      </c>
      <c r="C35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30" s="2">
        <f>MONTH(sensor_data[[#This Row],[Timestamp]])</f>
        <v>4</v>
      </c>
      <c r="E3530" s="2">
        <f>DAY(sensor_data[[#This Row],[Timestamp]])</f>
        <v>30</v>
      </c>
      <c r="F3530" t="s">
        <v>664</v>
      </c>
      <c r="H3530">
        <v>61.3</v>
      </c>
      <c r="I3530">
        <v>56</v>
      </c>
      <c r="J3530" t="b">
        <v>1</v>
      </c>
      <c r="K3530">
        <v>2</v>
      </c>
      <c r="L3530" t="str">
        <f>IF(sensor_data[[#This Row],[HVAC Setting]]&lt;=2, "Low", IF(sensor_data[[#This Row],[HVAC Setting]]=3, "Normal", "High"))</f>
        <v>Low</v>
      </c>
      <c r="M3530">
        <v>12.41</v>
      </c>
      <c r="N3530">
        <v>12.41</v>
      </c>
      <c r="O3530">
        <f>(sensor_data[[#This Row],[Energy Consumption]]-AVERAGE(sensor_data[Energy Consumption]))/_xlfn.STDEV.P(sensor_data[Energy Consumption])</f>
        <v>-0.10455556920572331</v>
      </c>
      <c r="P3530" t="str">
        <f>IF(ABS(sensor_data[[#This Row],[z_zcore]])&gt;3, "Outlier", "Normal")</f>
        <v>Normal</v>
      </c>
      <c r="Q3530">
        <f>AVERAGEIF(sensor_data[Unit ID], sensor_data[[#This Row],[Unit ID]], sensor_data[EC])</f>
        <v>18.673888888888889</v>
      </c>
      <c r="R3530">
        <f>IF(ISBLANK(sensor_data[[#This Row],[EC]]), sensor_data[[#This Row],[average]], sensor_data[[#This Row],[EC]])</f>
        <v>12.41</v>
      </c>
      <c r="S3530" t="str">
        <f>IF(sensor_data[[#This Row],[Filled Energy Consumption]]&gt;AVERAGE(sensor_data[Filled Energy Consumption]), "High", "Low")</f>
        <v>Low</v>
      </c>
      <c r="T3530" t="s">
        <v>411</v>
      </c>
      <c r="U3530" t="b">
        <v>1</v>
      </c>
      <c r="V3530">
        <v>5</v>
      </c>
      <c r="W3530">
        <v>0</v>
      </c>
      <c r="X3530" t="s">
        <v>19</v>
      </c>
    </row>
    <row r="3531" spans="1:24" x14ac:dyDescent="0.3">
      <c r="A3531" s="1">
        <v>45396.77447916667</v>
      </c>
      <c r="B3531" s="1" t="str">
        <f>TEXT(sensor_data[[#This Row],[Timestamp]], "MMMM")</f>
        <v>April</v>
      </c>
      <c r="C35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31" s="2">
        <f>MONTH(sensor_data[[#This Row],[Timestamp]])</f>
        <v>4</v>
      </c>
      <c r="E3531" s="2">
        <f>DAY(sensor_data[[#This Row],[Timestamp]])</f>
        <v>14</v>
      </c>
      <c r="F3531" t="s">
        <v>664</v>
      </c>
      <c r="H3531">
        <v>67.2</v>
      </c>
      <c r="I3531">
        <v>30</v>
      </c>
      <c r="J3531" t="b">
        <v>1</v>
      </c>
      <c r="K3531">
        <v>5</v>
      </c>
      <c r="L3531" t="str">
        <f>IF(sensor_data[[#This Row],[HVAC Setting]]&lt;=2, "Low", IF(sensor_data[[#This Row],[HVAC Setting]]=3, "Normal", "High"))</f>
        <v>High</v>
      </c>
      <c r="M3531">
        <v>30.15</v>
      </c>
      <c r="N3531">
        <v>30.15</v>
      </c>
      <c r="O3531">
        <f>(sensor_data[[#This Row],[Energy Consumption]]-AVERAGE(sensor_data[Energy Consumption]))/_xlfn.STDEV.P(sensor_data[Energy Consumption])</f>
        <v>0.10173079235318409</v>
      </c>
      <c r="P3531" t="str">
        <f>IF(ABS(sensor_data[[#This Row],[z_zcore]])&gt;3, "Outlier", "Normal")</f>
        <v>Normal</v>
      </c>
      <c r="Q3531">
        <f>AVERAGEIF(sensor_data[Unit ID], sensor_data[[#This Row],[Unit ID]], sensor_data[EC])</f>
        <v>18.673888888888889</v>
      </c>
      <c r="R3531">
        <f>IF(ISBLANK(sensor_data[[#This Row],[EC]]), sensor_data[[#This Row],[average]], sensor_data[[#This Row],[EC]])</f>
        <v>30.15</v>
      </c>
      <c r="S3531" t="str">
        <f>IF(sensor_data[[#This Row],[Filled Energy Consumption]]&gt;AVERAGE(sensor_data[Filled Energy Consumption]), "High", "Low")</f>
        <v>High</v>
      </c>
      <c r="T3531" t="s">
        <v>525</v>
      </c>
      <c r="U3531" t="b">
        <v>1</v>
      </c>
      <c r="V3531">
        <v>11</v>
      </c>
      <c r="W3531">
        <v>1</v>
      </c>
      <c r="X3531" t="s">
        <v>19</v>
      </c>
    </row>
    <row r="3532" spans="1:24" x14ac:dyDescent="0.3">
      <c r="A3532" s="1">
        <v>45609.20521990741</v>
      </c>
      <c r="B3532" s="1" t="str">
        <f>TEXT(sensor_data[[#This Row],[Timestamp]], "MMMM")</f>
        <v>November</v>
      </c>
      <c r="C35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32" s="2">
        <f>MONTH(sensor_data[[#This Row],[Timestamp]])</f>
        <v>11</v>
      </c>
      <c r="E3532" s="2">
        <f>DAY(sensor_data[[#This Row],[Timestamp]])</f>
        <v>13</v>
      </c>
      <c r="F3532" t="s">
        <v>664</v>
      </c>
      <c r="H3532">
        <v>69.400000000000006</v>
      </c>
      <c r="I3532">
        <v>59.7</v>
      </c>
      <c r="J3532" t="b">
        <v>0</v>
      </c>
      <c r="K3532">
        <v>0</v>
      </c>
      <c r="L3532" t="str">
        <f>IF(sensor_data[[#This Row],[HVAC Setting]]&lt;=2, "Low", IF(sensor_data[[#This Row],[HVAC Setting]]=3, "Normal", "High"))</f>
        <v>Low</v>
      </c>
      <c r="M3532">
        <v>1</v>
      </c>
      <c r="N3532">
        <v>1</v>
      </c>
      <c r="O3532">
        <f>(sensor_data[[#This Row],[Energy Consumption]]-AVERAGE(sensor_data[Energy Consumption]))/_xlfn.STDEV.P(sensor_data[Energy Consumption])</f>
        <v>-0.23723467773938361</v>
      </c>
      <c r="P3532" t="str">
        <f>IF(ABS(sensor_data[[#This Row],[z_zcore]])&gt;3, "Outlier", "Normal")</f>
        <v>Normal</v>
      </c>
      <c r="Q3532">
        <f>AVERAGEIF(sensor_data[Unit ID], sensor_data[[#This Row],[Unit ID]], sensor_data[EC])</f>
        <v>18.673888888888889</v>
      </c>
      <c r="R3532">
        <f>IF(ISBLANK(sensor_data[[#This Row],[EC]]), sensor_data[[#This Row],[average]], sensor_data[[#This Row],[EC]])</f>
        <v>1</v>
      </c>
      <c r="S3532" t="str">
        <f>IF(sensor_data[[#This Row],[Filled Energy Consumption]]&gt;AVERAGE(sensor_data[Filled Energy Consumption]), "High", "Low")</f>
        <v>Low</v>
      </c>
      <c r="T3532" t="s">
        <v>314</v>
      </c>
      <c r="U3532" t="b">
        <v>0</v>
      </c>
      <c r="V3532">
        <v>21</v>
      </c>
      <c r="W3532">
        <v>0</v>
      </c>
      <c r="X3532" t="s">
        <v>17</v>
      </c>
    </row>
    <row r="3533" spans="1:24" x14ac:dyDescent="0.3">
      <c r="A3533" s="1">
        <v>45646.784039351849</v>
      </c>
      <c r="B3533" s="1" t="str">
        <f>TEXT(sensor_data[[#This Row],[Timestamp]], "MMMM")</f>
        <v>December</v>
      </c>
      <c r="C35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33" s="2">
        <f>MONTH(sensor_data[[#This Row],[Timestamp]])</f>
        <v>12</v>
      </c>
      <c r="E3533" s="2">
        <f>DAY(sensor_data[[#This Row],[Timestamp]])</f>
        <v>20</v>
      </c>
      <c r="F3533" t="s">
        <v>664</v>
      </c>
      <c r="H3533">
        <v>40.700000000000003</v>
      </c>
      <c r="I3533">
        <v>26.5</v>
      </c>
      <c r="J3533" t="b">
        <v>0</v>
      </c>
      <c r="K3533">
        <v>3</v>
      </c>
      <c r="L3533" t="str">
        <f>IF(sensor_data[[#This Row],[HVAC Setting]]&lt;=2, "Low", IF(sensor_data[[#This Row],[HVAC Setting]]=3, "Normal", "High"))</f>
        <v>Normal</v>
      </c>
      <c r="M3533">
        <v>19.8</v>
      </c>
      <c r="N3533">
        <v>19.8</v>
      </c>
      <c r="O3533">
        <f>(sensor_data[[#This Row],[Energy Consumption]]-AVERAGE(sensor_data[Energy Consumption]))/_xlfn.STDEV.P(sensor_data[Energy Consumption])</f>
        <v>-1.8622299086200993E-2</v>
      </c>
      <c r="P3533" t="str">
        <f>IF(ABS(sensor_data[[#This Row],[z_zcore]])&gt;3, "Outlier", "Normal")</f>
        <v>Normal</v>
      </c>
      <c r="Q3533">
        <f>AVERAGEIF(sensor_data[Unit ID], sensor_data[[#This Row],[Unit ID]], sensor_data[EC])</f>
        <v>18.673888888888889</v>
      </c>
      <c r="R3533">
        <f>IF(ISBLANK(sensor_data[[#This Row],[EC]]), sensor_data[[#This Row],[average]], sensor_data[[#This Row],[EC]])</f>
        <v>19.8</v>
      </c>
      <c r="S3533" t="str">
        <f>IF(sensor_data[[#This Row],[Filled Energy Consumption]]&gt;AVERAGE(sensor_data[Filled Energy Consumption]), "High", "Low")</f>
        <v>High</v>
      </c>
      <c r="T3533" t="s">
        <v>270</v>
      </c>
      <c r="U3533" t="b">
        <v>0</v>
      </c>
      <c r="V3533">
        <v>16</v>
      </c>
      <c r="W3533">
        <v>0</v>
      </c>
      <c r="X3533" t="s">
        <v>19</v>
      </c>
    </row>
    <row r="3534" spans="1:24" x14ac:dyDescent="0.3">
      <c r="A3534" s="1">
        <v>45563.850555555553</v>
      </c>
      <c r="B3534" s="1" t="str">
        <f>TEXT(sensor_data[[#This Row],[Timestamp]], "MMMM")</f>
        <v>September</v>
      </c>
      <c r="C35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34" s="2">
        <f>MONTH(sensor_data[[#This Row],[Timestamp]])</f>
        <v>9</v>
      </c>
      <c r="E3534" s="2">
        <f>DAY(sensor_data[[#This Row],[Timestamp]])</f>
        <v>28</v>
      </c>
      <c r="F3534" t="s">
        <v>664</v>
      </c>
      <c r="H3534">
        <v>66.599999999999994</v>
      </c>
      <c r="I3534">
        <v>44.6</v>
      </c>
      <c r="J3534" t="b">
        <v>1</v>
      </c>
      <c r="K3534">
        <v>4.5</v>
      </c>
      <c r="L3534" t="str">
        <f>IF(sensor_data[[#This Row],[HVAC Setting]]&lt;=2, "Low", IF(sensor_data[[#This Row],[HVAC Setting]]=3, "Normal", "High"))</f>
        <v>High</v>
      </c>
      <c r="M3534">
        <v>28.1</v>
      </c>
      <c r="N3534">
        <v>28.1</v>
      </c>
      <c r="O3534">
        <f>(sensor_data[[#This Row],[Energy Consumption]]-AVERAGE(sensor_data[Energy Consumption]))/_xlfn.STDEV.P(sensor_data[Energy Consumption])</f>
        <v>7.7892740425576451E-2</v>
      </c>
      <c r="P3534" t="str">
        <f>IF(ABS(sensor_data[[#This Row],[z_zcore]])&gt;3, "Outlier", "Normal")</f>
        <v>Normal</v>
      </c>
      <c r="Q3534">
        <f>AVERAGEIF(sensor_data[Unit ID], sensor_data[[#This Row],[Unit ID]], sensor_data[EC])</f>
        <v>18.673888888888889</v>
      </c>
      <c r="R3534">
        <f>IF(ISBLANK(sensor_data[[#This Row],[EC]]), sensor_data[[#This Row],[average]], sensor_data[[#This Row],[EC]])</f>
        <v>28.1</v>
      </c>
      <c r="S3534" t="str">
        <f>IF(sensor_data[[#This Row],[Filled Energy Consumption]]&gt;AVERAGE(sensor_data[Filled Energy Consumption]), "High", "Low")</f>
        <v>High</v>
      </c>
      <c r="T3534" t="s">
        <v>194</v>
      </c>
      <c r="U3534" t="b">
        <v>1</v>
      </c>
      <c r="V3534">
        <v>7</v>
      </c>
      <c r="W3534">
        <v>1</v>
      </c>
      <c r="X3534" t="s">
        <v>19</v>
      </c>
    </row>
    <row r="3535" spans="1:24" x14ac:dyDescent="0.3">
      <c r="A3535" s="1">
        <v>45422.902696759258</v>
      </c>
      <c r="B3535" s="1" t="str">
        <f>TEXT(sensor_data[[#This Row],[Timestamp]], "MMMM")</f>
        <v>May</v>
      </c>
      <c r="C35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35" s="2">
        <f>MONTH(sensor_data[[#This Row],[Timestamp]])</f>
        <v>5</v>
      </c>
      <c r="E3535" s="2">
        <f>DAY(sensor_data[[#This Row],[Timestamp]])</f>
        <v>10</v>
      </c>
      <c r="F3535" t="s">
        <v>664</v>
      </c>
      <c r="H3535">
        <v>76.5</v>
      </c>
      <c r="I3535">
        <v>45.2</v>
      </c>
      <c r="J3535" t="b">
        <v>1</v>
      </c>
      <c r="K3535">
        <v>5</v>
      </c>
      <c r="L3535" t="str">
        <f>IF(sensor_data[[#This Row],[HVAC Setting]]&lt;=2, "Low", IF(sensor_data[[#This Row],[HVAC Setting]]=3, "Normal", "High"))</f>
        <v>High</v>
      </c>
      <c r="M3535">
        <v>27.99</v>
      </c>
      <c r="N3535">
        <v>27.99</v>
      </c>
      <c r="O3535">
        <f>(sensor_data[[#This Row],[Energy Consumption]]-AVERAGE(sensor_data[Energy Consumption]))/_xlfn.STDEV.P(sensor_data[Energy Consumption])</f>
        <v>7.6613625444095029E-2</v>
      </c>
      <c r="P3535" t="str">
        <f>IF(ABS(sensor_data[[#This Row],[z_zcore]])&gt;3, "Outlier", "Normal")</f>
        <v>Normal</v>
      </c>
      <c r="Q3535">
        <f>AVERAGEIF(sensor_data[Unit ID], sensor_data[[#This Row],[Unit ID]], sensor_data[EC])</f>
        <v>18.673888888888889</v>
      </c>
      <c r="R3535">
        <f>IF(ISBLANK(sensor_data[[#This Row],[EC]]), sensor_data[[#This Row],[average]], sensor_data[[#This Row],[EC]])</f>
        <v>27.99</v>
      </c>
      <c r="S3535" t="str">
        <f>IF(sensor_data[[#This Row],[Filled Energy Consumption]]&gt;AVERAGE(sensor_data[Filled Energy Consumption]), "High", "Low")</f>
        <v>High</v>
      </c>
      <c r="T3535" t="s">
        <v>483</v>
      </c>
      <c r="U3535" t="b">
        <v>1</v>
      </c>
      <c r="V3535">
        <v>6</v>
      </c>
      <c r="W3535">
        <v>1</v>
      </c>
      <c r="X3535" t="s">
        <v>19</v>
      </c>
    </row>
    <row r="3536" spans="1:24" x14ac:dyDescent="0.3">
      <c r="A3536" s="1">
        <v>45474.060486111113</v>
      </c>
      <c r="B3536" s="1" t="str">
        <f>TEXT(sensor_data[[#This Row],[Timestamp]], "MMMM")</f>
        <v>July</v>
      </c>
      <c r="C35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36" s="2">
        <f>MONTH(sensor_data[[#This Row],[Timestamp]])</f>
        <v>7</v>
      </c>
      <c r="E3536" s="2">
        <f>DAY(sensor_data[[#This Row],[Timestamp]])</f>
        <v>1</v>
      </c>
      <c r="F3536" t="s">
        <v>664</v>
      </c>
      <c r="H3536">
        <v>84.9</v>
      </c>
      <c r="I3536">
        <v>68.7</v>
      </c>
      <c r="J3536" t="b">
        <v>0</v>
      </c>
      <c r="K3536">
        <v>2</v>
      </c>
      <c r="L3536" t="str">
        <f>IF(sensor_data[[#This Row],[HVAC Setting]]&lt;=2, "Low", IF(sensor_data[[#This Row],[HVAC Setting]]=3, "Normal", "High"))</f>
        <v>Low</v>
      </c>
      <c r="M3536">
        <v>10</v>
      </c>
      <c r="N3536">
        <v>10</v>
      </c>
      <c r="O3536">
        <f>(sensor_data[[#This Row],[Energy Consumption]]-AVERAGE(sensor_data[Energy Consumption]))/_xlfn.STDEV.P(sensor_data[Energy Consumption])</f>
        <v>-0.13257981561817916</v>
      </c>
      <c r="P3536" t="str">
        <f>IF(ABS(sensor_data[[#This Row],[z_zcore]])&gt;3, "Outlier", "Normal")</f>
        <v>Normal</v>
      </c>
      <c r="Q3536">
        <f>AVERAGEIF(sensor_data[Unit ID], sensor_data[[#This Row],[Unit ID]], sensor_data[EC])</f>
        <v>18.673888888888889</v>
      </c>
      <c r="R3536">
        <f>IF(ISBLANK(sensor_data[[#This Row],[EC]]), sensor_data[[#This Row],[average]], sensor_data[[#This Row],[EC]])</f>
        <v>10</v>
      </c>
      <c r="S3536" t="str">
        <f>IF(sensor_data[[#This Row],[Filled Energy Consumption]]&gt;AVERAGE(sensor_data[Filled Energy Consumption]), "High", "Low")</f>
        <v>Low</v>
      </c>
      <c r="T3536" t="s">
        <v>277</v>
      </c>
      <c r="U3536" t="b">
        <v>0</v>
      </c>
      <c r="V3536">
        <v>22</v>
      </c>
      <c r="W3536">
        <v>0</v>
      </c>
      <c r="X3536" t="s">
        <v>17</v>
      </c>
    </row>
    <row r="3537" spans="1:24" x14ac:dyDescent="0.3">
      <c r="A3537" s="1">
        <v>45430.749872685185</v>
      </c>
      <c r="B3537" s="1" t="str">
        <f>TEXT(sensor_data[[#This Row],[Timestamp]], "MMMM")</f>
        <v>May</v>
      </c>
      <c r="C35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37" s="2">
        <f>MONTH(sensor_data[[#This Row],[Timestamp]])</f>
        <v>5</v>
      </c>
      <c r="E3537" s="2">
        <f>DAY(sensor_data[[#This Row],[Timestamp]])</f>
        <v>18</v>
      </c>
      <c r="F3537" t="s">
        <v>664</v>
      </c>
      <c r="H3537">
        <v>83.7</v>
      </c>
      <c r="I3537">
        <v>46.1</v>
      </c>
      <c r="J3537" t="b">
        <v>1</v>
      </c>
      <c r="K3537">
        <v>4.5</v>
      </c>
      <c r="L3537" t="str">
        <f>IF(sensor_data[[#This Row],[HVAC Setting]]&lt;=2, "Low", IF(sensor_data[[#This Row],[HVAC Setting]]=3, "Normal", "High"))</f>
        <v>High</v>
      </c>
      <c r="O3537">
        <f>(sensor_data[[#This Row],[Energy Consumption]]-AVERAGE(sensor_data[Energy Consumption]))/_xlfn.STDEV.P(sensor_data[Energy Consumption])</f>
        <v>-0.24886299575285079</v>
      </c>
      <c r="P3537" t="str">
        <f>IF(ABS(sensor_data[[#This Row],[z_zcore]])&gt;3, "Outlier", "Normal")</f>
        <v>Normal</v>
      </c>
      <c r="Q3537">
        <f>AVERAGEIF(sensor_data[Unit ID], sensor_data[[#This Row],[Unit ID]], sensor_data[EC])</f>
        <v>18.673888888888889</v>
      </c>
      <c r="R3537">
        <f>IF(ISBLANK(sensor_data[[#This Row],[EC]]), sensor_data[[#This Row],[average]], sensor_data[[#This Row],[EC]])</f>
        <v>18.673888888888889</v>
      </c>
      <c r="S3537" t="str">
        <f>IF(sensor_data[[#This Row],[Filled Energy Consumption]]&gt;AVERAGE(sensor_data[Filled Energy Consumption]), "High", "Low")</f>
        <v>High</v>
      </c>
      <c r="T3537" t="s">
        <v>469</v>
      </c>
      <c r="U3537" t="b">
        <v>1</v>
      </c>
      <c r="V3537">
        <v>16</v>
      </c>
      <c r="W3537">
        <v>1</v>
      </c>
      <c r="X3537" t="s">
        <v>14</v>
      </c>
    </row>
    <row r="3538" spans="1:24" x14ac:dyDescent="0.3">
      <c r="A3538" s="1">
        <v>45349.507824074077</v>
      </c>
      <c r="B3538" s="1" t="str">
        <f>TEXT(sensor_data[[#This Row],[Timestamp]], "MMMM")</f>
        <v>February</v>
      </c>
      <c r="C35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38" s="2">
        <f>MONTH(sensor_data[[#This Row],[Timestamp]])</f>
        <v>2</v>
      </c>
      <c r="E3538" s="2">
        <f>DAY(sensor_data[[#This Row],[Timestamp]])</f>
        <v>27</v>
      </c>
      <c r="F3538" t="s">
        <v>664</v>
      </c>
      <c r="H3538">
        <v>42.1</v>
      </c>
      <c r="I3538">
        <v>27.2</v>
      </c>
      <c r="J3538" t="b">
        <v>1</v>
      </c>
      <c r="K3538">
        <v>4</v>
      </c>
      <c r="L3538" t="str">
        <f>IF(sensor_data[[#This Row],[HVAC Setting]]&lt;=2, "Low", IF(sensor_data[[#This Row],[HVAC Setting]]=3, "Normal", "High"))</f>
        <v>High</v>
      </c>
      <c r="M3538">
        <v>24.78</v>
      </c>
      <c r="N3538">
        <v>24.78</v>
      </c>
      <c r="O3538">
        <f>(sensor_data[[#This Row],[Energy Consumption]]-AVERAGE(sensor_data[Energy Consumption]))/_xlfn.STDEV.P(sensor_data[Energy Consumption])</f>
        <v>3.9286724620865472E-2</v>
      </c>
      <c r="P3538" t="str">
        <f>IF(ABS(sensor_data[[#This Row],[z_zcore]])&gt;3, "Outlier", "Normal")</f>
        <v>Normal</v>
      </c>
      <c r="Q3538">
        <f>AVERAGEIF(sensor_data[Unit ID], sensor_data[[#This Row],[Unit ID]], sensor_data[EC])</f>
        <v>18.673888888888889</v>
      </c>
      <c r="R3538">
        <f>IF(ISBLANK(sensor_data[[#This Row],[EC]]), sensor_data[[#This Row],[average]], sensor_data[[#This Row],[EC]])</f>
        <v>24.78</v>
      </c>
      <c r="S3538" t="str">
        <f>IF(sensor_data[[#This Row],[Filled Energy Consumption]]&gt;AVERAGE(sensor_data[Filled Energy Consumption]), "High", "Low")</f>
        <v>High</v>
      </c>
      <c r="T3538" t="s">
        <v>557</v>
      </c>
      <c r="U3538" t="b">
        <v>1</v>
      </c>
      <c r="V3538">
        <v>24</v>
      </c>
      <c r="W3538">
        <v>1</v>
      </c>
      <c r="X3538" t="s">
        <v>19</v>
      </c>
    </row>
    <row r="3539" spans="1:24" x14ac:dyDescent="0.3">
      <c r="A3539" s="1">
        <v>45297.827233796299</v>
      </c>
      <c r="B3539" s="1" t="str">
        <f>TEXT(sensor_data[[#This Row],[Timestamp]], "MMMM")</f>
        <v>January</v>
      </c>
      <c r="C35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39" s="2">
        <f>MONTH(sensor_data[[#This Row],[Timestamp]])</f>
        <v>1</v>
      </c>
      <c r="E3539" s="2">
        <f>DAY(sensor_data[[#This Row],[Timestamp]])</f>
        <v>6</v>
      </c>
      <c r="F3539" t="s">
        <v>664</v>
      </c>
      <c r="H3539">
        <v>43.9</v>
      </c>
      <c r="I3539">
        <v>32.299999999999997</v>
      </c>
      <c r="J3539" t="b">
        <v>1</v>
      </c>
      <c r="K3539">
        <v>5</v>
      </c>
      <c r="L3539" t="str">
        <f>IF(sensor_data[[#This Row],[HVAC Setting]]&lt;=2, "Low", IF(sensor_data[[#This Row],[HVAC Setting]]=3, "Normal", "High"))</f>
        <v>High</v>
      </c>
      <c r="O3539">
        <f>(sensor_data[[#This Row],[Energy Consumption]]-AVERAGE(sensor_data[Energy Consumption]))/_xlfn.STDEV.P(sensor_data[Energy Consumption])</f>
        <v>-0.24886299575285079</v>
      </c>
      <c r="P3539" t="str">
        <f>IF(ABS(sensor_data[[#This Row],[z_zcore]])&gt;3, "Outlier", "Normal")</f>
        <v>Normal</v>
      </c>
      <c r="Q3539">
        <f>AVERAGEIF(sensor_data[Unit ID], sensor_data[[#This Row],[Unit ID]], sensor_data[EC])</f>
        <v>18.673888888888889</v>
      </c>
      <c r="R3539">
        <f>IF(ISBLANK(sensor_data[[#This Row],[EC]]), sensor_data[[#This Row],[average]], sensor_data[[#This Row],[EC]])</f>
        <v>18.673888888888889</v>
      </c>
      <c r="S3539" t="str">
        <f>IF(sensor_data[[#This Row],[Filled Energy Consumption]]&gt;AVERAGE(sensor_data[Filled Energy Consumption]), "High", "Low")</f>
        <v>High</v>
      </c>
      <c r="T3539" t="s">
        <v>262</v>
      </c>
      <c r="U3539" t="b">
        <v>1</v>
      </c>
      <c r="V3539">
        <v>17</v>
      </c>
      <c r="W3539">
        <v>1</v>
      </c>
      <c r="X3539" t="s">
        <v>14</v>
      </c>
    </row>
    <row r="3540" spans="1:24" x14ac:dyDescent="0.3">
      <c r="A3540" s="1">
        <v>45382.018171296295</v>
      </c>
      <c r="B3540" s="1" t="str">
        <f>TEXT(sensor_data[[#This Row],[Timestamp]], "MMMM")</f>
        <v>March</v>
      </c>
      <c r="C35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40" s="2">
        <f>MONTH(sensor_data[[#This Row],[Timestamp]])</f>
        <v>3</v>
      </c>
      <c r="E3540" s="2">
        <f>DAY(sensor_data[[#This Row],[Timestamp]])</f>
        <v>31</v>
      </c>
      <c r="F3540" t="s">
        <v>664</v>
      </c>
      <c r="H3540">
        <v>71</v>
      </c>
      <c r="I3540">
        <v>30.3</v>
      </c>
      <c r="J3540" t="b">
        <v>1</v>
      </c>
      <c r="K3540">
        <v>3.5</v>
      </c>
      <c r="L3540" t="str">
        <f>IF(sensor_data[[#This Row],[HVAC Setting]]&lt;=2, "Low", IF(sensor_data[[#This Row],[HVAC Setting]]=3, "Normal", "High"))</f>
        <v>High</v>
      </c>
      <c r="M3540">
        <v>20.87</v>
      </c>
      <c r="N3540">
        <v>20.87</v>
      </c>
      <c r="O3540">
        <f>(sensor_data[[#This Row],[Energy Consumption]]-AVERAGE(sensor_data[Energy Consumption]))/_xlfn.STDEV.P(sensor_data[Energy Consumption])</f>
        <v>-6.1799988117911273E-3</v>
      </c>
      <c r="P3540" t="str">
        <f>IF(ABS(sensor_data[[#This Row],[z_zcore]])&gt;3, "Outlier", "Normal")</f>
        <v>Normal</v>
      </c>
      <c r="Q3540">
        <f>AVERAGEIF(sensor_data[Unit ID], sensor_data[[#This Row],[Unit ID]], sensor_data[EC])</f>
        <v>18.673888888888889</v>
      </c>
      <c r="R3540">
        <f>IF(ISBLANK(sensor_data[[#This Row],[EC]]), sensor_data[[#This Row],[average]], sensor_data[[#This Row],[EC]])</f>
        <v>20.87</v>
      </c>
      <c r="S3540" t="str">
        <f>IF(sensor_data[[#This Row],[Filled Energy Consumption]]&gt;AVERAGE(sensor_data[Filled Energy Consumption]), "High", "Low")</f>
        <v>High</v>
      </c>
      <c r="T3540" t="s">
        <v>173</v>
      </c>
      <c r="U3540" t="b">
        <v>1</v>
      </c>
      <c r="V3540">
        <v>10</v>
      </c>
      <c r="W3540">
        <v>1</v>
      </c>
      <c r="X3540" t="s">
        <v>14</v>
      </c>
    </row>
    <row r="3541" spans="1:24" x14ac:dyDescent="0.3">
      <c r="A3541" s="1">
        <v>45566.165243055555</v>
      </c>
      <c r="B3541" s="1" t="str">
        <f>TEXT(sensor_data[[#This Row],[Timestamp]], "MMMM")</f>
        <v>October</v>
      </c>
      <c r="C35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41" s="2">
        <f>MONTH(sensor_data[[#This Row],[Timestamp]])</f>
        <v>10</v>
      </c>
      <c r="E3541" s="2">
        <f>DAY(sensor_data[[#This Row],[Timestamp]])</f>
        <v>1</v>
      </c>
      <c r="F3541" t="s">
        <v>664</v>
      </c>
      <c r="H3541">
        <v>74.8</v>
      </c>
      <c r="I3541">
        <v>56.3</v>
      </c>
      <c r="J3541" t="b">
        <v>0</v>
      </c>
      <c r="K3541">
        <v>2</v>
      </c>
      <c r="L3541" t="str">
        <f>IF(sensor_data[[#This Row],[HVAC Setting]]&lt;=2, "Low", IF(sensor_data[[#This Row],[HVAC Setting]]=3, "Normal", "High"))</f>
        <v>Low</v>
      </c>
      <c r="M3541">
        <v>11</v>
      </c>
      <c r="N3541">
        <v>11</v>
      </c>
      <c r="O3541">
        <f>(sensor_data[[#This Row],[Energy Consumption]]-AVERAGE(sensor_data[Energy Consumption]))/_xlfn.STDEV.P(sensor_data[Energy Consumption])</f>
        <v>-0.12095149760471202</v>
      </c>
      <c r="P3541" t="str">
        <f>IF(ABS(sensor_data[[#This Row],[z_zcore]])&gt;3, "Outlier", "Normal")</f>
        <v>Normal</v>
      </c>
      <c r="Q3541">
        <f>AVERAGEIF(sensor_data[Unit ID], sensor_data[[#This Row],[Unit ID]], sensor_data[EC])</f>
        <v>18.673888888888889</v>
      </c>
      <c r="R3541">
        <f>IF(ISBLANK(sensor_data[[#This Row],[EC]]), sensor_data[[#This Row],[average]], sensor_data[[#This Row],[EC]])</f>
        <v>11</v>
      </c>
      <c r="S3541" t="str">
        <f>IF(sensor_data[[#This Row],[Filled Energy Consumption]]&gt;AVERAGE(sensor_data[Filled Energy Consumption]), "High", "Low")</f>
        <v>Low</v>
      </c>
      <c r="T3541" t="s">
        <v>510</v>
      </c>
      <c r="U3541" t="b">
        <v>0</v>
      </c>
      <c r="V3541">
        <v>14</v>
      </c>
      <c r="W3541">
        <v>1</v>
      </c>
      <c r="X3541" t="s">
        <v>17</v>
      </c>
    </row>
    <row r="3542" spans="1:24" x14ac:dyDescent="0.3">
      <c r="A3542" s="1">
        <v>45549.926689814813</v>
      </c>
      <c r="B3542" s="1" t="str">
        <f>TEXT(sensor_data[[#This Row],[Timestamp]], "MMMM")</f>
        <v>September</v>
      </c>
      <c r="C35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42" s="2">
        <f>MONTH(sensor_data[[#This Row],[Timestamp]])</f>
        <v>9</v>
      </c>
      <c r="E3542" s="2">
        <f>DAY(sensor_data[[#This Row],[Timestamp]])</f>
        <v>14</v>
      </c>
      <c r="F3542" t="s">
        <v>665</v>
      </c>
      <c r="H3542">
        <v>74.7</v>
      </c>
      <c r="I3542">
        <v>49.8</v>
      </c>
      <c r="J3542" t="b">
        <v>1</v>
      </c>
      <c r="K3542">
        <v>2.5</v>
      </c>
      <c r="L3542" t="str">
        <f>IF(sensor_data[[#This Row],[HVAC Setting]]&lt;=2, "Low", IF(sensor_data[[#This Row],[HVAC Setting]]=3, "Normal", "High"))</f>
        <v>High</v>
      </c>
      <c r="M3542">
        <v>16.07</v>
      </c>
      <c r="N3542">
        <v>16.07</v>
      </c>
      <c r="O3542">
        <f>(sensor_data[[#This Row],[Energy Consumption]]-AVERAGE(sensor_data[Energy Consumption]))/_xlfn.STDEV.P(sensor_data[Energy Consumption])</f>
        <v>-6.1995925276433508E-2</v>
      </c>
      <c r="P3542" t="str">
        <f>IF(ABS(sensor_data[[#This Row],[z_zcore]])&gt;3, "Outlier", "Normal")</f>
        <v>Normal</v>
      </c>
      <c r="Q3542">
        <f>AVERAGEIF(sensor_data[Unit ID], sensor_data[[#This Row],[Unit ID]], sensor_data[EC])</f>
        <v>19.368421052631579</v>
      </c>
      <c r="R3542">
        <f>IF(ISBLANK(sensor_data[[#This Row],[EC]]), sensor_data[[#This Row],[average]], sensor_data[[#This Row],[EC]])</f>
        <v>16.07</v>
      </c>
      <c r="S3542" t="str">
        <f>IF(sensor_data[[#This Row],[Filled Energy Consumption]]&gt;AVERAGE(sensor_data[Filled Energy Consumption]), "High", "Low")</f>
        <v>Low</v>
      </c>
      <c r="T3542" t="s">
        <v>500</v>
      </c>
      <c r="U3542" t="b">
        <v>1</v>
      </c>
      <c r="V3542">
        <v>14</v>
      </c>
      <c r="W3542">
        <v>0</v>
      </c>
      <c r="X3542" t="s">
        <v>14</v>
      </c>
    </row>
    <row r="3543" spans="1:24" x14ac:dyDescent="0.3">
      <c r="A3543" s="1">
        <v>45618.189513888887</v>
      </c>
      <c r="B3543" s="1" t="str">
        <f>TEXT(sensor_data[[#This Row],[Timestamp]], "MMMM")</f>
        <v>November</v>
      </c>
      <c r="C35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43" s="2">
        <f>MONTH(sensor_data[[#This Row],[Timestamp]])</f>
        <v>11</v>
      </c>
      <c r="E3543" s="2">
        <f>DAY(sensor_data[[#This Row],[Timestamp]])</f>
        <v>22</v>
      </c>
      <c r="F3543" t="s">
        <v>665</v>
      </c>
      <c r="H3543">
        <v>70</v>
      </c>
      <c r="I3543">
        <v>56.4</v>
      </c>
      <c r="J3543" t="b">
        <v>0</v>
      </c>
      <c r="K3543">
        <v>1</v>
      </c>
      <c r="L3543" t="str">
        <f>IF(sensor_data[[#This Row],[HVAC Setting]]&lt;=2, "Low", IF(sensor_data[[#This Row],[HVAC Setting]]=3, "Normal", "High"))</f>
        <v>Low</v>
      </c>
      <c r="M3543">
        <v>5</v>
      </c>
      <c r="N3543">
        <v>5</v>
      </c>
      <c r="O3543">
        <f>(sensor_data[[#This Row],[Energy Consumption]]-AVERAGE(sensor_data[Energy Consumption]))/_xlfn.STDEV.P(sensor_data[Energy Consumption])</f>
        <v>-0.19072140568551499</v>
      </c>
      <c r="P3543" t="str">
        <f>IF(ABS(sensor_data[[#This Row],[z_zcore]])&gt;3, "Outlier", "Normal")</f>
        <v>Normal</v>
      </c>
      <c r="Q3543">
        <f>AVERAGEIF(sensor_data[Unit ID], sensor_data[[#This Row],[Unit ID]], sensor_data[EC])</f>
        <v>19.368421052631579</v>
      </c>
      <c r="R3543">
        <f>IF(ISBLANK(sensor_data[[#This Row],[EC]]), sensor_data[[#This Row],[average]], sensor_data[[#This Row],[EC]])</f>
        <v>5</v>
      </c>
      <c r="S3543" t="str">
        <f>IF(sensor_data[[#This Row],[Filled Energy Consumption]]&gt;AVERAGE(sensor_data[Filled Energy Consumption]), "High", "Low")</f>
        <v>Low</v>
      </c>
      <c r="T3543" t="s">
        <v>468</v>
      </c>
      <c r="U3543" t="b">
        <v>0</v>
      </c>
      <c r="V3543">
        <v>24</v>
      </c>
      <c r="W3543">
        <v>0</v>
      </c>
      <c r="X3543" t="s">
        <v>19</v>
      </c>
    </row>
    <row r="3544" spans="1:24" x14ac:dyDescent="0.3">
      <c r="A3544" s="1">
        <v>45443.703136574077</v>
      </c>
      <c r="B3544" s="1" t="str">
        <f>TEXT(sensor_data[[#This Row],[Timestamp]], "MMMM")</f>
        <v>May</v>
      </c>
      <c r="C35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44" s="2">
        <f>MONTH(sensor_data[[#This Row],[Timestamp]])</f>
        <v>5</v>
      </c>
      <c r="E3544" s="2">
        <f>DAY(sensor_data[[#This Row],[Timestamp]])</f>
        <v>31</v>
      </c>
      <c r="F3544" t="s">
        <v>665</v>
      </c>
      <c r="H3544">
        <v>59.3</v>
      </c>
      <c r="I3544">
        <v>35.799999999999997</v>
      </c>
      <c r="J3544" t="b">
        <v>0</v>
      </c>
      <c r="K3544">
        <v>2</v>
      </c>
      <c r="L3544" t="str">
        <f>IF(sensor_data[[#This Row],[HVAC Setting]]&lt;=2, "Low", IF(sensor_data[[#This Row],[HVAC Setting]]=3, "Normal", "High"))</f>
        <v>Low</v>
      </c>
      <c r="M3544">
        <v>10</v>
      </c>
      <c r="N3544">
        <v>10</v>
      </c>
      <c r="O3544">
        <f>(sensor_data[[#This Row],[Energy Consumption]]-AVERAGE(sensor_data[Energy Consumption]))/_xlfn.STDEV.P(sensor_data[Energy Consumption])</f>
        <v>-0.13257981561817916</v>
      </c>
      <c r="P3544" t="str">
        <f>IF(ABS(sensor_data[[#This Row],[z_zcore]])&gt;3, "Outlier", "Normal")</f>
        <v>Normal</v>
      </c>
      <c r="Q3544">
        <f>AVERAGEIF(sensor_data[Unit ID], sensor_data[[#This Row],[Unit ID]], sensor_data[EC])</f>
        <v>19.368421052631579</v>
      </c>
      <c r="R3544">
        <f>IF(ISBLANK(sensor_data[[#This Row],[EC]]), sensor_data[[#This Row],[average]], sensor_data[[#This Row],[EC]])</f>
        <v>10</v>
      </c>
      <c r="S3544" t="str">
        <f>IF(sensor_data[[#This Row],[Filled Energy Consumption]]&gt;AVERAGE(sensor_data[Filled Energy Consumption]), "High", "Low")</f>
        <v>Low</v>
      </c>
      <c r="T3544" t="s">
        <v>230</v>
      </c>
      <c r="U3544" t="b">
        <v>0</v>
      </c>
      <c r="V3544">
        <v>12</v>
      </c>
      <c r="W3544">
        <v>1</v>
      </c>
      <c r="X3544" t="s">
        <v>17</v>
      </c>
    </row>
    <row r="3545" spans="1:24" x14ac:dyDescent="0.3">
      <c r="A3545" s="1">
        <v>45541.00886574074</v>
      </c>
      <c r="B3545" s="1" t="str">
        <f>TEXT(sensor_data[[#This Row],[Timestamp]], "MMMM")</f>
        <v>September</v>
      </c>
      <c r="C35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45" s="2">
        <f>MONTH(sensor_data[[#This Row],[Timestamp]])</f>
        <v>9</v>
      </c>
      <c r="E3545" s="2">
        <f>DAY(sensor_data[[#This Row],[Timestamp]])</f>
        <v>6</v>
      </c>
      <c r="F3545" t="s">
        <v>665</v>
      </c>
      <c r="H3545">
        <v>67.599999999999994</v>
      </c>
      <c r="I3545">
        <v>39</v>
      </c>
      <c r="J3545" t="b">
        <v>0</v>
      </c>
      <c r="K3545">
        <v>0</v>
      </c>
      <c r="L3545" t="str">
        <f>IF(sensor_data[[#This Row],[HVAC Setting]]&lt;=2, "Low", IF(sensor_data[[#This Row],[HVAC Setting]]=3, "Normal", "High"))</f>
        <v>Low</v>
      </c>
      <c r="M3545">
        <v>1</v>
      </c>
      <c r="N3545">
        <v>1</v>
      </c>
      <c r="O3545">
        <f>(sensor_data[[#This Row],[Energy Consumption]]-AVERAGE(sensor_data[Energy Consumption]))/_xlfn.STDEV.P(sensor_data[Energy Consumption])</f>
        <v>-0.23723467773938361</v>
      </c>
      <c r="P3545" t="str">
        <f>IF(ABS(sensor_data[[#This Row],[z_zcore]])&gt;3, "Outlier", "Normal")</f>
        <v>Normal</v>
      </c>
      <c r="Q3545">
        <f>AVERAGEIF(sensor_data[Unit ID], sensor_data[[#This Row],[Unit ID]], sensor_data[EC])</f>
        <v>19.368421052631579</v>
      </c>
      <c r="R3545">
        <f>IF(ISBLANK(sensor_data[[#This Row],[EC]]), sensor_data[[#This Row],[average]], sensor_data[[#This Row],[EC]])</f>
        <v>1</v>
      </c>
      <c r="S3545" t="str">
        <f>IF(sensor_data[[#This Row],[Filled Energy Consumption]]&gt;AVERAGE(sensor_data[Filled Energy Consumption]), "High", "Low")</f>
        <v>Low</v>
      </c>
      <c r="T3545" t="s">
        <v>224</v>
      </c>
      <c r="U3545" t="b">
        <v>0</v>
      </c>
      <c r="V3545">
        <v>24</v>
      </c>
      <c r="W3545">
        <v>0</v>
      </c>
      <c r="X3545" t="s">
        <v>17</v>
      </c>
    </row>
    <row r="3546" spans="1:24" x14ac:dyDescent="0.3">
      <c r="A3546" s="1">
        <v>45423.515219907407</v>
      </c>
      <c r="B3546" s="1" t="str">
        <f>TEXT(sensor_data[[#This Row],[Timestamp]], "MMMM")</f>
        <v>May</v>
      </c>
      <c r="C35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46" s="2">
        <f>MONTH(sensor_data[[#This Row],[Timestamp]])</f>
        <v>5</v>
      </c>
      <c r="E3546" s="2">
        <f>DAY(sensor_data[[#This Row],[Timestamp]])</f>
        <v>11</v>
      </c>
      <c r="F3546" t="s">
        <v>665</v>
      </c>
      <c r="H3546">
        <v>67.599999999999994</v>
      </c>
      <c r="I3546">
        <v>42.2</v>
      </c>
      <c r="J3546" t="b">
        <v>1</v>
      </c>
      <c r="K3546">
        <v>2.5</v>
      </c>
      <c r="L3546" t="str">
        <f>IF(sensor_data[[#This Row],[HVAC Setting]]&lt;=2, "Low", IF(sensor_data[[#This Row],[HVAC Setting]]=3, "Normal", "High"))</f>
        <v>High</v>
      </c>
      <c r="M3546">
        <v>16.809999999999999</v>
      </c>
      <c r="N3546">
        <v>16.809999999999999</v>
      </c>
      <c r="O3546">
        <f>(sensor_data[[#This Row],[Energy Consumption]]-AVERAGE(sensor_data[Energy Consumption]))/_xlfn.STDEV.P(sensor_data[Energy Consumption])</f>
        <v>-5.3390969946467824E-2</v>
      </c>
      <c r="P3546" t="str">
        <f>IF(ABS(sensor_data[[#This Row],[z_zcore]])&gt;3, "Outlier", "Normal")</f>
        <v>Normal</v>
      </c>
      <c r="Q3546">
        <f>AVERAGEIF(sensor_data[Unit ID], sensor_data[[#This Row],[Unit ID]], sensor_data[EC])</f>
        <v>19.368421052631579</v>
      </c>
      <c r="R3546">
        <f>IF(ISBLANK(sensor_data[[#This Row],[EC]]), sensor_data[[#This Row],[average]], sensor_data[[#This Row],[EC]])</f>
        <v>16.809999999999999</v>
      </c>
      <c r="S3546" t="str">
        <f>IF(sensor_data[[#This Row],[Filled Energy Consumption]]&gt;AVERAGE(sensor_data[Filled Energy Consumption]), "High", "Low")</f>
        <v>Low</v>
      </c>
      <c r="T3546" t="s">
        <v>401</v>
      </c>
      <c r="U3546" t="b">
        <v>1</v>
      </c>
      <c r="V3546">
        <v>12</v>
      </c>
      <c r="W3546">
        <v>0</v>
      </c>
      <c r="X3546" t="s">
        <v>19</v>
      </c>
    </row>
    <row r="3547" spans="1:24" x14ac:dyDescent="0.3">
      <c r="A3547" s="1">
        <v>45596.164131944446</v>
      </c>
      <c r="B3547" s="1" t="str">
        <f>TEXT(sensor_data[[#This Row],[Timestamp]], "MMMM")</f>
        <v>October</v>
      </c>
      <c r="C35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47" s="2">
        <f>MONTH(sensor_data[[#This Row],[Timestamp]])</f>
        <v>10</v>
      </c>
      <c r="E3547" s="2">
        <f>DAY(sensor_data[[#This Row],[Timestamp]])</f>
        <v>31</v>
      </c>
      <c r="F3547" t="s">
        <v>665</v>
      </c>
      <c r="H3547">
        <v>71.900000000000006</v>
      </c>
      <c r="I3547">
        <v>43.2</v>
      </c>
      <c r="J3547" t="b">
        <v>0</v>
      </c>
      <c r="K3547">
        <v>1</v>
      </c>
      <c r="L3547" t="str">
        <f>IF(sensor_data[[#This Row],[HVAC Setting]]&lt;=2, "Low", IF(sensor_data[[#This Row],[HVAC Setting]]=3, "Normal", "High"))</f>
        <v>Low</v>
      </c>
      <c r="M3547">
        <v>5</v>
      </c>
      <c r="N3547">
        <v>5</v>
      </c>
      <c r="O3547">
        <f>(sensor_data[[#This Row],[Energy Consumption]]-AVERAGE(sensor_data[Energy Consumption]))/_xlfn.STDEV.P(sensor_data[Energy Consumption])</f>
        <v>-0.19072140568551499</v>
      </c>
      <c r="P3547" t="str">
        <f>IF(ABS(sensor_data[[#This Row],[z_zcore]])&gt;3, "Outlier", "Normal")</f>
        <v>Normal</v>
      </c>
      <c r="Q3547">
        <f>AVERAGEIF(sensor_data[Unit ID], sensor_data[[#This Row],[Unit ID]], sensor_data[EC])</f>
        <v>19.368421052631579</v>
      </c>
      <c r="R3547">
        <f>IF(ISBLANK(sensor_data[[#This Row],[EC]]), sensor_data[[#This Row],[average]], sensor_data[[#This Row],[EC]])</f>
        <v>5</v>
      </c>
      <c r="S3547" t="str">
        <f>IF(sensor_data[[#This Row],[Filled Energy Consumption]]&gt;AVERAGE(sensor_data[Filled Energy Consumption]), "High", "Low")</f>
        <v>Low</v>
      </c>
      <c r="T3547" t="s">
        <v>580</v>
      </c>
      <c r="U3547" t="b">
        <v>0</v>
      </c>
      <c r="V3547">
        <v>5</v>
      </c>
      <c r="W3547">
        <v>0</v>
      </c>
      <c r="X3547" t="s">
        <v>14</v>
      </c>
    </row>
    <row r="3548" spans="1:24" x14ac:dyDescent="0.3">
      <c r="A3548" s="1">
        <v>45527.47550925926</v>
      </c>
      <c r="B3548" s="1" t="str">
        <f>TEXT(sensor_data[[#This Row],[Timestamp]], "MMMM")</f>
        <v>August</v>
      </c>
      <c r="C35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48" s="2">
        <f>MONTH(sensor_data[[#This Row],[Timestamp]])</f>
        <v>8</v>
      </c>
      <c r="E3548" s="2">
        <f>DAY(sensor_data[[#This Row],[Timestamp]])</f>
        <v>23</v>
      </c>
      <c r="F3548" t="s">
        <v>665</v>
      </c>
      <c r="H3548">
        <v>88</v>
      </c>
      <c r="I3548">
        <v>47.1</v>
      </c>
      <c r="J3548" t="b">
        <v>1</v>
      </c>
      <c r="K3548">
        <v>5</v>
      </c>
      <c r="L3548" t="str">
        <f>IF(sensor_data[[#This Row],[HVAC Setting]]&lt;=2, "Low", IF(sensor_data[[#This Row],[HVAC Setting]]=3, "Normal", "High"))</f>
        <v>High</v>
      </c>
      <c r="M3548">
        <v>29.35</v>
      </c>
      <c r="N3548">
        <v>29.35</v>
      </c>
      <c r="O3548">
        <f>(sensor_data[[#This Row],[Energy Consumption]]-AVERAGE(sensor_data[Energy Consumption]))/_xlfn.STDEV.P(sensor_data[Energy Consumption])</f>
        <v>9.2428137942410393E-2</v>
      </c>
      <c r="P3548" t="str">
        <f>IF(ABS(sensor_data[[#This Row],[z_zcore]])&gt;3, "Outlier", "Normal")</f>
        <v>Normal</v>
      </c>
      <c r="Q3548">
        <f>AVERAGEIF(sensor_data[Unit ID], sensor_data[[#This Row],[Unit ID]], sensor_data[EC])</f>
        <v>19.368421052631579</v>
      </c>
      <c r="R3548">
        <f>IF(ISBLANK(sensor_data[[#This Row],[EC]]), sensor_data[[#This Row],[average]], sensor_data[[#This Row],[EC]])</f>
        <v>29.35</v>
      </c>
      <c r="S3548" t="str">
        <f>IF(sensor_data[[#This Row],[Filled Energy Consumption]]&gt;AVERAGE(sensor_data[Filled Energy Consumption]), "High", "Low")</f>
        <v>High</v>
      </c>
      <c r="T3548" t="s">
        <v>649</v>
      </c>
      <c r="U3548" t="b">
        <v>1</v>
      </c>
      <c r="V3548">
        <v>5</v>
      </c>
      <c r="W3548">
        <v>1</v>
      </c>
      <c r="X3548" t="s">
        <v>19</v>
      </c>
    </row>
    <row r="3549" spans="1:24" x14ac:dyDescent="0.3">
      <c r="A3549" s="1">
        <v>45404.436724537038</v>
      </c>
      <c r="B3549" s="1" t="str">
        <f>TEXT(sensor_data[[#This Row],[Timestamp]], "MMMM")</f>
        <v>April</v>
      </c>
      <c r="C35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49" s="2">
        <f>MONTH(sensor_data[[#This Row],[Timestamp]])</f>
        <v>4</v>
      </c>
      <c r="E3549" s="2">
        <f>DAY(sensor_data[[#This Row],[Timestamp]])</f>
        <v>22</v>
      </c>
      <c r="F3549" t="s">
        <v>665</v>
      </c>
      <c r="H3549">
        <v>62.6</v>
      </c>
      <c r="I3549">
        <v>46.9</v>
      </c>
      <c r="J3549" t="b">
        <v>0</v>
      </c>
      <c r="K3549">
        <v>3</v>
      </c>
      <c r="L3549" t="str">
        <f>IF(sensor_data[[#This Row],[HVAC Setting]]&lt;=2, "Low", IF(sensor_data[[#This Row],[HVAC Setting]]=3, "Normal", "High"))</f>
        <v>Normal</v>
      </c>
      <c r="M3549">
        <v>15</v>
      </c>
      <c r="N3549">
        <v>15</v>
      </c>
      <c r="O3549">
        <f>(sensor_data[[#This Row],[Energy Consumption]]-AVERAGE(sensor_data[Energy Consumption]))/_xlfn.STDEV.P(sensor_data[Energy Consumption])</f>
        <v>-7.4438225550843368E-2</v>
      </c>
      <c r="P3549" t="str">
        <f>IF(ABS(sensor_data[[#This Row],[z_zcore]])&gt;3, "Outlier", "Normal")</f>
        <v>Normal</v>
      </c>
      <c r="Q3549">
        <f>AVERAGEIF(sensor_data[Unit ID], sensor_data[[#This Row],[Unit ID]], sensor_data[EC])</f>
        <v>19.368421052631579</v>
      </c>
      <c r="R3549">
        <f>IF(ISBLANK(sensor_data[[#This Row],[EC]]), sensor_data[[#This Row],[average]], sensor_data[[#This Row],[EC]])</f>
        <v>15</v>
      </c>
      <c r="S3549" t="str">
        <f>IF(sensor_data[[#This Row],[Filled Energy Consumption]]&gt;AVERAGE(sensor_data[Filled Energy Consumption]), "High", "Low")</f>
        <v>Low</v>
      </c>
      <c r="T3549" t="s">
        <v>176</v>
      </c>
      <c r="U3549" t="b">
        <v>0</v>
      </c>
      <c r="V3549">
        <v>8</v>
      </c>
      <c r="W3549">
        <v>0</v>
      </c>
      <c r="X3549" t="s">
        <v>14</v>
      </c>
    </row>
    <row r="3550" spans="1:24" x14ac:dyDescent="0.3">
      <c r="A3550" s="1">
        <v>45574.577233796299</v>
      </c>
      <c r="B3550" s="1" t="str">
        <f>TEXT(sensor_data[[#This Row],[Timestamp]], "MMMM")</f>
        <v>October</v>
      </c>
      <c r="C35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50" s="2">
        <f>MONTH(sensor_data[[#This Row],[Timestamp]])</f>
        <v>10</v>
      </c>
      <c r="E3550" s="2">
        <f>DAY(sensor_data[[#This Row],[Timestamp]])</f>
        <v>9</v>
      </c>
      <c r="F3550" t="s">
        <v>665</v>
      </c>
      <c r="H3550">
        <v>65.099999999999994</v>
      </c>
      <c r="I3550">
        <v>57.5</v>
      </c>
      <c r="J3550" t="b">
        <v>0</v>
      </c>
      <c r="K3550">
        <v>3</v>
      </c>
      <c r="L3550" t="str">
        <f>IF(sensor_data[[#This Row],[HVAC Setting]]&lt;=2, "Low", IF(sensor_data[[#This Row],[HVAC Setting]]=3, "Normal", "High"))</f>
        <v>Normal</v>
      </c>
      <c r="M3550">
        <v>15</v>
      </c>
      <c r="N3550">
        <v>15</v>
      </c>
      <c r="O3550">
        <f>(sensor_data[[#This Row],[Energy Consumption]]-AVERAGE(sensor_data[Energy Consumption]))/_xlfn.STDEV.P(sensor_data[Energy Consumption])</f>
        <v>-7.4438225550843368E-2</v>
      </c>
      <c r="P3550" t="str">
        <f>IF(ABS(sensor_data[[#This Row],[z_zcore]])&gt;3, "Outlier", "Normal")</f>
        <v>Normal</v>
      </c>
      <c r="Q3550">
        <f>AVERAGEIF(sensor_data[Unit ID], sensor_data[[#This Row],[Unit ID]], sensor_data[EC])</f>
        <v>19.368421052631579</v>
      </c>
      <c r="R3550">
        <f>IF(ISBLANK(sensor_data[[#This Row],[EC]]), sensor_data[[#This Row],[average]], sensor_data[[#This Row],[EC]])</f>
        <v>15</v>
      </c>
      <c r="S3550" t="str">
        <f>IF(sensor_data[[#This Row],[Filled Energy Consumption]]&gt;AVERAGE(sensor_data[Filled Energy Consumption]), "High", "Low")</f>
        <v>Low</v>
      </c>
      <c r="T3550" t="s">
        <v>527</v>
      </c>
      <c r="U3550" t="b">
        <v>0</v>
      </c>
      <c r="V3550">
        <v>7</v>
      </c>
      <c r="W3550">
        <v>0</v>
      </c>
      <c r="X3550" t="s">
        <v>19</v>
      </c>
    </row>
    <row r="3551" spans="1:24" x14ac:dyDescent="0.3">
      <c r="A3551" s="1">
        <v>45403.746689814812</v>
      </c>
      <c r="B3551" s="1" t="str">
        <f>TEXT(sensor_data[[#This Row],[Timestamp]], "MMMM")</f>
        <v>April</v>
      </c>
      <c r="C35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51" s="2">
        <f>MONTH(sensor_data[[#This Row],[Timestamp]])</f>
        <v>4</v>
      </c>
      <c r="E3551" s="2">
        <f>DAY(sensor_data[[#This Row],[Timestamp]])</f>
        <v>21</v>
      </c>
      <c r="F3551" t="s">
        <v>665</v>
      </c>
      <c r="H3551">
        <v>65.3</v>
      </c>
      <c r="I3551">
        <v>49</v>
      </c>
      <c r="J3551" t="b">
        <v>1</v>
      </c>
      <c r="K3551">
        <v>4.5</v>
      </c>
      <c r="L3551" t="str">
        <f>IF(sensor_data[[#This Row],[HVAC Setting]]&lt;=2, "Low", IF(sensor_data[[#This Row],[HVAC Setting]]=3, "Normal", "High"))</f>
        <v>High</v>
      </c>
      <c r="M3551">
        <v>27.9</v>
      </c>
      <c r="N3551">
        <v>27.9</v>
      </c>
      <c r="O3551">
        <f>(sensor_data[[#This Row],[Energy Consumption]]-AVERAGE(sensor_data[Energy Consumption]))/_xlfn.STDEV.P(sensor_data[Energy Consumption])</f>
        <v>7.5567076822882981E-2</v>
      </c>
      <c r="P3551" t="str">
        <f>IF(ABS(sensor_data[[#This Row],[z_zcore]])&gt;3, "Outlier", "Normal")</f>
        <v>Normal</v>
      </c>
      <c r="Q3551">
        <f>AVERAGEIF(sensor_data[Unit ID], sensor_data[[#This Row],[Unit ID]], sensor_data[EC])</f>
        <v>19.368421052631579</v>
      </c>
      <c r="R3551">
        <f>IF(ISBLANK(sensor_data[[#This Row],[EC]]), sensor_data[[#This Row],[average]], sensor_data[[#This Row],[EC]])</f>
        <v>27.9</v>
      </c>
      <c r="S3551" t="str">
        <f>IF(sensor_data[[#This Row],[Filled Energy Consumption]]&gt;AVERAGE(sensor_data[Filled Energy Consumption]), "High", "Low")</f>
        <v>High</v>
      </c>
      <c r="T3551" t="s">
        <v>474</v>
      </c>
      <c r="U3551" t="b">
        <v>1</v>
      </c>
      <c r="V3551">
        <v>12</v>
      </c>
      <c r="W3551">
        <v>1</v>
      </c>
      <c r="X3551" t="s">
        <v>17</v>
      </c>
    </row>
    <row r="3552" spans="1:24" x14ac:dyDescent="0.3">
      <c r="A3552" s="1">
        <v>45525.818935185183</v>
      </c>
      <c r="B3552" s="1" t="str">
        <f>TEXT(sensor_data[[#This Row],[Timestamp]], "MMMM")</f>
        <v>August</v>
      </c>
      <c r="C35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52" s="2">
        <f>MONTH(sensor_data[[#This Row],[Timestamp]])</f>
        <v>8</v>
      </c>
      <c r="E3552" s="2">
        <f>DAY(sensor_data[[#This Row],[Timestamp]])</f>
        <v>21</v>
      </c>
      <c r="F3552" t="s">
        <v>665</v>
      </c>
      <c r="H3552">
        <v>97.9</v>
      </c>
      <c r="I3552">
        <v>53.6</v>
      </c>
      <c r="J3552" t="b">
        <v>0</v>
      </c>
      <c r="K3552">
        <v>4</v>
      </c>
      <c r="L3552" t="str">
        <f>IF(sensor_data[[#This Row],[HVAC Setting]]&lt;=2, "Low", IF(sensor_data[[#This Row],[HVAC Setting]]=3, "Normal", "High"))</f>
        <v>High</v>
      </c>
      <c r="M3552">
        <v>24.2</v>
      </c>
      <c r="N3552">
        <v>24.2</v>
      </c>
      <c r="O3552">
        <f>(sensor_data[[#This Row],[Energy Consumption]]-AVERAGE(sensor_data[Energy Consumption]))/_xlfn.STDEV.P(sensor_data[Energy Consumption])</f>
        <v>3.2542300173054498E-2</v>
      </c>
      <c r="P3552" t="str">
        <f>IF(ABS(sensor_data[[#This Row],[z_zcore]])&gt;3, "Outlier", "Normal")</f>
        <v>Normal</v>
      </c>
      <c r="Q3552">
        <f>AVERAGEIF(sensor_data[Unit ID], sensor_data[[#This Row],[Unit ID]], sensor_data[EC])</f>
        <v>19.368421052631579</v>
      </c>
      <c r="R3552">
        <f>IF(ISBLANK(sensor_data[[#This Row],[EC]]), sensor_data[[#This Row],[average]], sensor_data[[#This Row],[EC]])</f>
        <v>24.2</v>
      </c>
      <c r="S3552" t="str">
        <f>IF(sensor_data[[#This Row],[Filled Energy Consumption]]&gt;AVERAGE(sensor_data[Filled Energy Consumption]), "High", "Low")</f>
        <v>High</v>
      </c>
      <c r="T3552" t="s">
        <v>228</v>
      </c>
      <c r="U3552" t="b">
        <v>0</v>
      </c>
      <c r="V3552">
        <v>9</v>
      </c>
      <c r="W3552">
        <v>0</v>
      </c>
      <c r="X3552" t="s">
        <v>19</v>
      </c>
    </row>
    <row r="3553" spans="1:24" x14ac:dyDescent="0.3">
      <c r="A3553" s="1">
        <v>45634.358854166669</v>
      </c>
      <c r="B3553" s="1" t="str">
        <f>TEXT(sensor_data[[#This Row],[Timestamp]], "MMMM")</f>
        <v>December</v>
      </c>
      <c r="C35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53" s="2">
        <f>MONTH(sensor_data[[#This Row],[Timestamp]])</f>
        <v>12</v>
      </c>
      <c r="E3553" s="2">
        <f>DAY(sensor_data[[#This Row],[Timestamp]])</f>
        <v>8</v>
      </c>
      <c r="F3553" t="s">
        <v>665</v>
      </c>
      <c r="H3553">
        <v>53.7</v>
      </c>
      <c r="I3553">
        <v>29</v>
      </c>
      <c r="J3553" t="b">
        <v>1</v>
      </c>
      <c r="K3553">
        <v>5</v>
      </c>
      <c r="L3553" t="str">
        <f>IF(sensor_data[[#This Row],[HVAC Setting]]&lt;=2, "Low", IF(sensor_data[[#This Row],[HVAC Setting]]=3, "Normal", "High"))</f>
        <v>High</v>
      </c>
      <c r="M3553">
        <v>28.38</v>
      </c>
      <c r="N3553">
        <v>28.38</v>
      </c>
      <c r="O3553">
        <f>(sensor_data[[#This Row],[Energy Consumption]]-AVERAGE(sensor_data[Energy Consumption]))/_xlfn.STDEV.P(sensor_data[Energy Consumption])</f>
        <v>8.114866946934722E-2</v>
      </c>
      <c r="P3553" t="str">
        <f>IF(ABS(sensor_data[[#This Row],[z_zcore]])&gt;3, "Outlier", "Normal")</f>
        <v>Normal</v>
      </c>
      <c r="Q3553">
        <f>AVERAGEIF(sensor_data[Unit ID], sensor_data[[#This Row],[Unit ID]], sensor_data[EC])</f>
        <v>19.368421052631579</v>
      </c>
      <c r="R3553">
        <f>IF(ISBLANK(sensor_data[[#This Row],[EC]]), sensor_data[[#This Row],[average]], sensor_data[[#This Row],[EC]])</f>
        <v>28.38</v>
      </c>
      <c r="S3553" t="str">
        <f>IF(sensor_data[[#This Row],[Filled Energy Consumption]]&gt;AVERAGE(sensor_data[Filled Energy Consumption]), "High", "Low")</f>
        <v>High</v>
      </c>
      <c r="T3553" t="s">
        <v>171</v>
      </c>
      <c r="U3553" t="b">
        <v>1</v>
      </c>
      <c r="V3553">
        <v>17</v>
      </c>
      <c r="W3553">
        <v>1</v>
      </c>
      <c r="X3553" t="s">
        <v>19</v>
      </c>
    </row>
    <row r="3554" spans="1:24" x14ac:dyDescent="0.3">
      <c r="A3554" s="1">
        <v>45510.780138888891</v>
      </c>
      <c r="B3554" s="1" t="str">
        <f>TEXT(sensor_data[[#This Row],[Timestamp]], "MMMM")</f>
        <v>August</v>
      </c>
      <c r="C35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54" s="2">
        <f>MONTH(sensor_data[[#This Row],[Timestamp]])</f>
        <v>8</v>
      </c>
      <c r="E3554" s="2">
        <f>DAY(sensor_data[[#This Row],[Timestamp]])</f>
        <v>6</v>
      </c>
      <c r="F3554" t="s">
        <v>665</v>
      </c>
      <c r="H3554">
        <v>98.5</v>
      </c>
      <c r="I3554">
        <v>55.7</v>
      </c>
      <c r="J3554" t="b">
        <v>0</v>
      </c>
      <c r="K3554">
        <v>4</v>
      </c>
      <c r="L3554" t="str">
        <f>IF(sensor_data[[#This Row],[HVAC Setting]]&lt;=2, "Low", IF(sensor_data[[#This Row],[HVAC Setting]]=3, "Normal", "High"))</f>
        <v>High</v>
      </c>
      <c r="O3554">
        <f>(sensor_data[[#This Row],[Energy Consumption]]-AVERAGE(sensor_data[Energy Consumption]))/_xlfn.STDEV.P(sensor_data[Energy Consumption])</f>
        <v>-0.24886299575285079</v>
      </c>
      <c r="P3554" t="str">
        <f>IF(ABS(sensor_data[[#This Row],[z_zcore]])&gt;3, "Outlier", "Normal")</f>
        <v>Normal</v>
      </c>
      <c r="Q3554">
        <f>AVERAGEIF(sensor_data[Unit ID], sensor_data[[#This Row],[Unit ID]], sensor_data[EC])</f>
        <v>19.368421052631579</v>
      </c>
      <c r="R3554">
        <f>IF(ISBLANK(sensor_data[[#This Row],[EC]]), sensor_data[[#This Row],[average]], sensor_data[[#This Row],[EC]])</f>
        <v>19.368421052631579</v>
      </c>
      <c r="S3554" t="str">
        <f>IF(sensor_data[[#This Row],[Filled Energy Consumption]]&gt;AVERAGE(sensor_data[Filled Energy Consumption]), "High", "Low")</f>
        <v>High</v>
      </c>
      <c r="T3554" t="s">
        <v>352</v>
      </c>
      <c r="U3554" t="b">
        <v>0</v>
      </c>
      <c r="V3554">
        <v>22</v>
      </c>
      <c r="W3554">
        <v>0</v>
      </c>
      <c r="X3554" t="s">
        <v>14</v>
      </c>
    </row>
    <row r="3555" spans="1:24" x14ac:dyDescent="0.3">
      <c r="A3555" s="1">
        <v>45343.397199074076</v>
      </c>
      <c r="B3555" s="1" t="str">
        <f>TEXT(sensor_data[[#This Row],[Timestamp]], "MMMM")</f>
        <v>February</v>
      </c>
      <c r="C35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55" s="2">
        <f>MONTH(sensor_data[[#This Row],[Timestamp]])</f>
        <v>2</v>
      </c>
      <c r="E3555" s="2">
        <f>DAY(sensor_data[[#This Row],[Timestamp]])</f>
        <v>21</v>
      </c>
      <c r="F3555" t="s">
        <v>665</v>
      </c>
      <c r="H3555">
        <v>52.3</v>
      </c>
      <c r="I3555">
        <v>32</v>
      </c>
      <c r="J3555" t="b">
        <v>1</v>
      </c>
      <c r="K3555">
        <v>3</v>
      </c>
      <c r="L3555" t="str">
        <f>IF(sensor_data[[#This Row],[HVAC Setting]]&lt;=2, "Low", IF(sensor_data[[#This Row],[HVAC Setting]]=3, "Normal", "High"))</f>
        <v>Normal</v>
      </c>
      <c r="M3555">
        <v>18.82</v>
      </c>
      <c r="N3555">
        <v>18.82</v>
      </c>
      <c r="O3555">
        <f>(sensor_data[[#This Row],[Energy Consumption]]-AVERAGE(sensor_data[Energy Consumption]))/_xlfn.STDEV.P(sensor_data[Energy Consumption])</f>
        <v>-3.0018050739398814E-2</v>
      </c>
      <c r="P3555" t="str">
        <f>IF(ABS(sensor_data[[#This Row],[z_zcore]])&gt;3, "Outlier", "Normal")</f>
        <v>Normal</v>
      </c>
      <c r="Q3555">
        <f>AVERAGEIF(sensor_data[Unit ID], sensor_data[[#This Row],[Unit ID]], sensor_data[EC])</f>
        <v>19.368421052631579</v>
      </c>
      <c r="R3555">
        <f>IF(ISBLANK(sensor_data[[#This Row],[EC]]), sensor_data[[#This Row],[average]], sensor_data[[#This Row],[EC]])</f>
        <v>18.82</v>
      </c>
      <c r="S3555" t="str">
        <f>IF(sensor_data[[#This Row],[Filled Energy Consumption]]&gt;AVERAGE(sensor_data[Filled Energy Consumption]), "High", "Low")</f>
        <v>High</v>
      </c>
      <c r="T3555" t="s">
        <v>86</v>
      </c>
      <c r="U3555" t="b">
        <v>1</v>
      </c>
      <c r="V3555">
        <v>8</v>
      </c>
      <c r="W3555">
        <v>1</v>
      </c>
      <c r="X3555" t="s">
        <v>19</v>
      </c>
    </row>
    <row r="3556" spans="1:24" x14ac:dyDescent="0.3">
      <c r="A3556" s="1">
        <v>45467.56108796296</v>
      </c>
      <c r="B3556" s="1" t="str">
        <f>TEXT(sensor_data[[#This Row],[Timestamp]], "MMMM")</f>
        <v>June</v>
      </c>
      <c r="C35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56" s="2">
        <f>MONTH(sensor_data[[#This Row],[Timestamp]])</f>
        <v>6</v>
      </c>
      <c r="E3556" s="2">
        <f>DAY(sensor_data[[#This Row],[Timestamp]])</f>
        <v>24</v>
      </c>
      <c r="F3556" t="s">
        <v>665</v>
      </c>
      <c r="H3556">
        <v>92.5</v>
      </c>
      <c r="I3556">
        <v>43.2</v>
      </c>
      <c r="J3556" t="b">
        <v>1</v>
      </c>
      <c r="K3556">
        <v>5</v>
      </c>
      <c r="L3556" t="str">
        <f>IF(sensor_data[[#This Row],[HVAC Setting]]&lt;=2, "Low", IF(sensor_data[[#This Row],[HVAC Setting]]=3, "Normal", "High"))</f>
        <v>High</v>
      </c>
      <c r="M3556">
        <v>29.51</v>
      </c>
      <c r="N3556">
        <v>29.51</v>
      </c>
      <c r="O3556">
        <f>(sensor_data[[#This Row],[Energy Consumption]]-AVERAGE(sensor_data[Energy Consumption]))/_xlfn.STDEV.P(sensor_data[Energy Consumption])</f>
        <v>9.4288668824565144E-2</v>
      </c>
      <c r="P3556" t="str">
        <f>IF(ABS(sensor_data[[#This Row],[z_zcore]])&gt;3, "Outlier", "Normal")</f>
        <v>Normal</v>
      </c>
      <c r="Q3556">
        <f>AVERAGEIF(sensor_data[Unit ID], sensor_data[[#This Row],[Unit ID]], sensor_data[EC])</f>
        <v>19.368421052631579</v>
      </c>
      <c r="R3556">
        <f>IF(ISBLANK(sensor_data[[#This Row],[EC]]), sensor_data[[#This Row],[average]], sensor_data[[#This Row],[EC]])</f>
        <v>29.51</v>
      </c>
      <c r="S3556" t="str">
        <f>IF(sensor_data[[#This Row],[Filled Energy Consumption]]&gt;AVERAGE(sensor_data[Filled Energy Consumption]), "High", "Low")</f>
        <v>High</v>
      </c>
      <c r="T3556" t="s">
        <v>500</v>
      </c>
      <c r="U3556" t="b">
        <v>1</v>
      </c>
      <c r="V3556">
        <v>14</v>
      </c>
      <c r="W3556">
        <v>1</v>
      </c>
      <c r="X3556" t="s">
        <v>19</v>
      </c>
    </row>
    <row r="3557" spans="1:24" x14ac:dyDescent="0.3">
      <c r="A3557" s="1">
        <v>45539.693449074075</v>
      </c>
      <c r="B3557" s="1" t="str">
        <f>TEXT(sensor_data[[#This Row],[Timestamp]], "MMMM")</f>
        <v>September</v>
      </c>
      <c r="C35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57" s="2">
        <f>MONTH(sensor_data[[#This Row],[Timestamp]])</f>
        <v>9</v>
      </c>
      <c r="E3557" s="2">
        <f>DAY(sensor_data[[#This Row],[Timestamp]])</f>
        <v>4</v>
      </c>
      <c r="F3557" t="s">
        <v>665</v>
      </c>
      <c r="H3557">
        <v>69.8</v>
      </c>
      <c r="I3557">
        <v>31.4</v>
      </c>
      <c r="J3557" t="b">
        <v>0</v>
      </c>
      <c r="K3557">
        <v>3</v>
      </c>
      <c r="L3557" t="str">
        <f>IF(sensor_data[[#This Row],[HVAC Setting]]&lt;=2, "Low", IF(sensor_data[[#This Row],[HVAC Setting]]=3, "Normal", "High"))</f>
        <v>Normal</v>
      </c>
      <c r="M3557">
        <v>15</v>
      </c>
      <c r="N3557">
        <v>15</v>
      </c>
      <c r="O3557">
        <f>(sensor_data[[#This Row],[Energy Consumption]]-AVERAGE(sensor_data[Energy Consumption]))/_xlfn.STDEV.P(sensor_data[Energy Consumption])</f>
        <v>-7.4438225550843368E-2</v>
      </c>
      <c r="P3557" t="str">
        <f>IF(ABS(sensor_data[[#This Row],[z_zcore]])&gt;3, "Outlier", "Normal")</f>
        <v>Normal</v>
      </c>
      <c r="Q3557">
        <f>AVERAGEIF(sensor_data[Unit ID], sensor_data[[#This Row],[Unit ID]], sensor_data[EC])</f>
        <v>19.368421052631579</v>
      </c>
      <c r="R3557">
        <f>IF(ISBLANK(sensor_data[[#This Row],[EC]]), sensor_data[[#This Row],[average]], sensor_data[[#This Row],[EC]])</f>
        <v>15</v>
      </c>
      <c r="S3557" t="str">
        <f>IF(sensor_data[[#This Row],[Filled Energy Consumption]]&gt;AVERAGE(sensor_data[Filled Energy Consumption]), "High", "Low")</f>
        <v>Low</v>
      </c>
      <c r="T3557" t="s">
        <v>501</v>
      </c>
      <c r="U3557" t="b">
        <v>0</v>
      </c>
      <c r="V3557">
        <v>3</v>
      </c>
      <c r="W3557">
        <v>0</v>
      </c>
      <c r="X3557" t="s">
        <v>19</v>
      </c>
    </row>
    <row r="3558" spans="1:24" x14ac:dyDescent="0.3">
      <c r="A3558" s="1">
        <v>45292.604849537034</v>
      </c>
      <c r="B3558" s="1" t="str">
        <f>TEXT(sensor_data[[#This Row],[Timestamp]], "MMMM")</f>
        <v>January</v>
      </c>
      <c r="C35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58" s="2">
        <f>MONTH(sensor_data[[#This Row],[Timestamp]])</f>
        <v>1</v>
      </c>
      <c r="E3558" s="2">
        <f>DAY(sensor_data[[#This Row],[Timestamp]])</f>
        <v>1</v>
      </c>
      <c r="F3558" t="s">
        <v>665</v>
      </c>
      <c r="H3558">
        <v>52</v>
      </c>
      <c r="I3558">
        <v>26.6</v>
      </c>
      <c r="J3558" t="b">
        <v>1</v>
      </c>
      <c r="K3558">
        <v>4.5</v>
      </c>
      <c r="L3558" t="str">
        <f>IF(sensor_data[[#This Row],[HVAC Setting]]&lt;=2, "Low", IF(sensor_data[[#This Row],[HVAC Setting]]=3, "Normal", "High"))</f>
        <v>High</v>
      </c>
      <c r="M3558">
        <v>26.17</v>
      </c>
      <c r="N3558">
        <v>26.17</v>
      </c>
      <c r="O3558">
        <f>(sensor_data[[#This Row],[Energy Consumption]]-AVERAGE(sensor_data[Energy Consumption]))/_xlfn.STDEV.P(sensor_data[Energy Consumption])</f>
        <v>5.5450086659584834E-2</v>
      </c>
      <c r="P3558" t="str">
        <f>IF(ABS(sensor_data[[#This Row],[z_zcore]])&gt;3, "Outlier", "Normal")</f>
        <v>Normal</v>
      </c>
      <c r="Q3558">
        <f>AVERAGEIF(sensor_data[Unit ID], sensor_data[[#This Row],[Unit ID]], sensor_data[EC])</f>
        <v>19.368421052631579</v>
      </c>
      <c r="R3558">
        <f>IF(ISBLANK(sensor_data[[#This Row],[EC]]), sensor_data[[#This Row],[average]], sensor_data[[#This Row],[EC]])</f>
        <v>26.17</v>
      </c>
      <c r="S3558" t="str">
        <f>IF(sensor_data[[#This Row],[Filled Energy Consumption]]&gt;AVERAGE(sensor_data[Filled Energy Consumption]), "High", "Low")</f>
        <v>High</v>
      </c>
      <c r="T3558" t="s">
        <v>259</v>
      </c>
      <c r="U3558" t="b">
        <v>1</v>
      </c>
      <c r="V3558">
        <v>6</v>
      </c>
      <c r="W3558">
        <v>1</v>
      </c>
      <c r="X3558" t="s">
        <v>19</v>
      </c>
    </row>
    <row r="3559" spans="1:24" x14ac:dyDescent="0.3">
      <c r="A3559" s="1">
        <v>45508.777546296296</v>
      </c>
      <c r="B3559" s="1" t="str">
        <f>TEXT(sensor_data[[#This Row],[Timestamp]], "MMMM")</f>
        <v>August</v>
      </c>
      <c r="C35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59" s="2">
        <f>MONTH(sensor_data[[#This Row],[Timestamp]])</f>
        <v>8</v>
      </c>
      <c r="E3559" s="2">
        <f>DAY(sensor_data[[#This Row],[Timestamp]])</f>
        <v>4</v>
      </c>
      <c r="F3559" t="s">
        <v>665</v>
      </c>
      <c r="H3559">
        <v>100.2</v>
      </c>
      <c r="I3559">
        <v>44.5</v>
      </c>
      <c r="J3559" t="b">
        <v>1</v>
      </c>
      <c r="K3559">
        <v>5</v>
      </c>
      <c r="L3559" t="str">
        <f>IF(sensor_data[[#This Row],[HVAC Setting]]&lt;=2, "Low", IF(sensor_data[[#This Row],[HVAC Setting]]=3, "Normal", "High"))</f>
        <v>High</v>
      </c>
      <c r="M3559">
        <v>35.049999999999997</v>
      </c>
      <c r="N3559">
        <v>35.049999999999997</v>
      </c>
      <c r="O3559">
        <f>(sensor_data[[#This Row],[Energy Consumption]]-AVERAGE(sensor_data[Energy Consumption]))/_xlfn.STDEV.P(sensor_data[Energy Consumption])</f>
        <v>0.15870955061917316</v>
      </c>
      <c r="P3559" t="str">
        <f>IF(ABS(sensor_data[[#This Row],[z_zcore]])&gt;3, "Outlier", "Normal")</f>
        <v>Normal</v>
      </c>
      <c r="Q3559">
        <f>AVERAGEIF(sensor_data[Unit ID], sensor_data[[#This Row],[Unit ID]], sensor_data[EC])</f>
        <v>19.368421052631579</v>
      </c>
      <c r="R3559">
        <f>IF(ISBLANK(sensor_data[[#This Row],[EC]]), sensor_data[[#This Row],[average]], sensor_data[[#This Row],[EC]])</f>
        <v>35.049999999999997</v>
      </c>
      <c r="S3559" t="str">
        <f>IF(sensor_data[[#This Row],[Filled Energy Consumption]]&gt;AVERAGE(sensor_data[Filled Energy Consumption]), "High", "Low")</f>
        <v>High</v>
      </c>
      <c r="T3559" t="s">
        <v>404</v>
      </c>
      <c r="U3559" t="b">
        <v>1</v>
      </c>
      <c r="V3559">
        <v>21</v>
      </c>
      <c r="W3559">
        <v>1</v>
      </c>
      <c r="X3559" t="s">
        <v>19</v>
      </c>
    </row>
    <row r="3560" spans="1:24" x14ac:dyDescent="0.3">
      <c r="A3560" s="1">
        <v>45565.743819444448</v>
      </c>
      <c r="B3560" s="1" t="str">
        <f>TEXT(sensor_data[[#This Row],[Timestamp]], "MMMM")</f>
        <v>September</v>
      </c>
      <c r="C35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60" s="2">
        <f>MONTH(sensor_data[[#This Row],[Timestamp]])</f>
        <v>9</v>
      </c>
      <c r="E3560" s="2">
        <f>DAY(sensor_data[[#This Row],[Timestamp]])</f>
        <v>30</v>
      </c>
      <c r="F3560" t="s">
        <v>665</v>
      </c>
      <c r="H3560">
        <v>63.9</v>
      </c>
      <c r="I3560">
        <v>41.2</v>
      </c>
      <c r="J3560" t="b">
        <v>0</v>
      </c>
      <c r="K3560">
        <v>4</v>
      </c>
      <c r="L3560" t="str">
        <f>IF(sensor_data[[#This Row],[HVAC Setting]]&lt;=2, "Low", IF(sensor_data[[#This Row],[HVAC Setting]]=3, "Normal", "High"))</f>
        <v>High</v>
      </c>
      <c r="M3560">
        <v>22</v>
      </c>
      <c r="N3560">
        <v>22</v>
      </c>
      <c r="O3560">
        <f>(sensor_data[[#This Row],[Energy Consumption]]-AVERAGE(sensor_data[Energy Consumption]))/_xlfn.STDEV.P(sensor_data[Energy Consumption])</f>
        <v>6.9600005434267524E-3</v>
      </c>
      <c r="P3560" t="str">
        <f>IF(ABS(sensor_data[[#This Row],[z_zcore]])&gt;3, "Outlier", "Normal")</f>
        <v>Normal</v>
      </c>
      <c r="Q3560">
        <f>AVERAGEIF(sensor_data[Unit ID], sensor_data[[#This Row],[Unit ID]], sensor_data[EC])</f>
        <v>19.368421052631579</v>
      </c>
      <c r="R3560">
        <f>IF(ISBLANK(sensor_data[[#This Row],[EC]]), sensor_data[[#This Row],[average]], sensor_data[[#This Row],[EC]])</f>
        <v>22</v>
      </c>
      <c r="S3560" t="str">
        <f>IF(sensor_data[[#This Row],[Filled Energy Consumption]]&gt;AVERAGE(sensor_data[Filled Energy Consumption]), "High", "Low")</f>
        <v>High</v>
      </c>
      <c r="T3560" t="s">
        <v>535</v>
      </c>
      <c r="U3560" t="b">
        <v>0</v>
      </c>
      <c r="V3560">
        <v>3</v>
      </c>
      <c r="W3560">
        <v>1</v>
      </c>
      <c r="X3560" t="s">
        <v>14</v>
      </c>
    </row>
    <row r="3561" spans="1:24" x14ac:dyDescent="0.3">
      <c r="A3561" s="1">
        <v>45394.899178240739</v>
      </c>
      <c r="B3561" s="1" t="str">
        <f>TEXT(sensor_data[[#This Row],[Timestamp]], "MMMM")</f>
        <v>April</v>
      </c>
      <c r="C35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61" s="2">
        <f>MONTH(sensor_data[[#This Row],[Timestamp]])</f>
        <v>4</v>
      </c>
      <c r="E3561" s="2">
        <f>DAY(sensor_data[[#This Row],[Timestamp]])</f>
        <v>12</v>
      </c>
      <c r="F3561" t="s">
        <v>665</v>
      </c>
      <c r="H3561">
        <v>66.099999999999994</v>
      </c>
      <c r="I3561">
        <v>57.7</v>
      </c>
      <c r="J3561" t="b">
        <v>1</v>
      </c>
      <c r="K3561">
        <v>5</v>
      </c>
      <c r="L3561" t="str">
        <f>IF(sensor_data[[#This Row],[HVAC Setting]]&lt;=2, "Low", IF(sensor_data[[#This Row],[HVAC Setting]]=3, "Normal", "High"))</f>
        <v>High</v>
      </c>
      <c r="M3561">
        <v>27.74</v>
      </c>
      <c r="N3561">
        <v>27.74</v>
      </c>
      <c r="O3561">
        <f>(sensor_data[[#This Row],[Energy Consumption]]-AVERAGE(sensor_data[Energy Consumption]))/_xlfn.STDEV.P(sensor_data[Energy Consumption])</f>
        <v>7.370654594072823E-2</v>
      </c>
      <c r="P3561" t="str">
        <f>IF(ABS(sensor_data[[#This Row],[z_zcore]])&gt;3, "Outlier", "Normal")</f>
        <v>Normal</v>
      </c>
      <c r="Q3561">
        <f>AVERAGEIF(sensor_data[Unit ID], sensor_data[[#This Row],[Unit ID]], sensor_data[EC])</f>
        <v>19.368421052631579</v>
      </c>
      <c r="R3561">
        <f>IF(ISBLANK(sensor_data[[#This Row],[EC]]), sensor_data[[#This Row],[average]], sensor_data[[#This Row],[EC]])</f>
        <v>27.74</v>
      </c>
      <c r="S3561" t="str">
        <f>IF(sensor_data[[#This Row],[Filled Energy Consumption]]&gt;AVERAGE(sensor_data[Filled Energy Consumption]), "High", "Low")</f>
        <v>High</v>
      </c>
      <c r="T3561" t="s">
        <v>200</v>
      </c>
      <c r="U3561" t="b">
        <v>1</v>
      </c>
      <c r="V3561">
        <v>6</v>
      </c>
      <c r="W3561">
        <v>1</v>
      </c>
      <c r="X3561" t="s">
        <v>19</v>
      </c>
    </row>
    <row r="3562" spans="1:24" x14ac:dyDescent="0.3">
      <c r="A3562" s="1">
        <v>45349.510300925926</v>
      </c>
      <c r="B3562" s="1" t="str">
        <f>TEXT(sensor_data[[#This Row],[Timestamp]], "MMMM")</f>
        <v>February</v>
      </c>
      <c r="C35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62" s="2">
        <f>MONTH(sensor_data[[#This Row],[Timestamp]])</f>
        <v>2</v>
      </c>
      <c r="E3562" s="2">
        <f>DAY(sensor_data[[#This Row],[Timestamp]])</f>
        <v>27</v>
      </c>
      <c r="F3562" t="s">
        <v>666</v>
      </c>
      <c r="H3562">
        <v>45.9</v>
      </c>
      <c r="I3562">
        <v>33.5</v>
      </c>
      <c r="J3562" t="b">
        <v>1</v>
      </c>
      <c r="K3562">
        <v>5</v>
      </c>
      <c r="L3562" t="str">
        <f>IF(sensor_data[[#This Row],[HVAC Setting]]&lt;=2, "Low", IF(sensor_data[[#This Row],[HVAC Setting]]=3, "Normal", "High"))</f>
        <v>High</v>
      </c>
      <c r="M3562">
        <v>28.44</v>
      </c>
      <c r="N3562">
        <v>28.44</v>
      </c>
      <c r="O3562">
        <f>(sensor_data[[#This Row],[Energy Consumption]]-AVERAGE(sensor_data[Energy Consumption]))/_xlfn.STDEV.P(sensor_data[Energy Consumption])</f>
        <v>8.1846368550155285E-2</v>
      </c>
      <c r="P3562" t="str">
        <f>IF(ABS(sensor_data[[#This Row],[z_zcore]])&gt;3, "Outlier", "Normal")</f>
        <v>Normal</v>
      </c>
      <c r="Q3562">
        <f>AVERAGEIF(sensor_data[Unit ID], sensor_data[[#This Row],[Unit ID]], sensor_data[EC])</f>
        <v>18.838947368421053</v>
      </c>
      <c r="R3562">
        <f>IF(ISBLANK(sensor_data[[#This Row],[EC]]), sensor_data[[#This Row],[average]], sensor_data[[#This Row],[EC]])</f>
        <v>28.44</v>
      </c>
      <c r="S3562" t="str">
        <f>IF(sensor_data[[#This Row],[Filled Energy Consumption]]&gt;AVERAGE(sensor_data[Filled Energy Consumption]), "High", "Low")</f>
        <v>High</v>
      </c>
      <c r="T3562" t="s">
        <v>351</v>
      </c>
      <c r="U3562" t="b">
        <v>1</v>
      </c>
      <c r="V3562">
        <v>11</v>
      </c>
      <c r="W3562">
        <v>1</v>
      </c>
      <c r="X3562" t="s">
        <v>14</v>
      </c>
    </row>
    <row r="3563" spans="1:24" x14ac:dyDescent="0.3">
      <c r="A3563" s="1">
        <v>45635.165555555555</v>
      </c>
      <c r="B3563" s="1" t="str">
        <f>TEXT(sensor_data[[#This Row],[Timestamp]], "MMMM")</f>
        <v>December</v>
      </c>
      <c r="C35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63" s="2">
        <f>MONTH(sensor_data[[#This Row],[Timestamp]])</f>
        <v>12</v>
      </c>
      <c r="E3563" s="2">
        <f>DAY(sensor_data[[#This Row],[Timestamp]])</f>
        <v>9</v>
      </c>
      <c r="F3563" t="s">
        <v>666</v>
      </c>
      <c r="H3563">
        <v>52.4</v>
      </c>
      <c r="I3563">
        <v>31.1</v>
      </c>
      <c r="J3563" t="b">
        <v>0</v>
      </c>
      <c r="K3563">
        <v>2</v>
      </c>
      <c r="L3563" t="str">
        <f>IF(sensor_data[[#This Row],[HVAC Setting]]&lt;=2, "Low", IF(sensor_data[[#This Row],[HVAC Setting]]=3, "Normal", "High"))</f>
        <v>Low</v>
      </c>
      <c r="M3563">
        <v>10</v>
      </c>
      <c r="N3563">
        <v>10</v>
      </c>
      <c r="O3563">
        <f>(sensor_data[[#This Row],[Energy Consumption]]-AVERAGE(sensor_data[Energy Consumption]))/_xlfn.STDEV.P(sensor_data[Energy Consumption])</f>
        <v>-0.13257981561817916</v>
      </c>
      <c r="P3563" t="str">
        <f>IF(ABS(sensor_data[[#This Row],[z_zcore]])&gt;3, "Outlier", "Normal")</f>
        <v>Normal</v>
      </c>
      <c r="Q3563">
        <f>AVERAGEIF(sensor_data[Unit ID], sensor_data[[#This Row],[Unit ID]], sensor_data[EC])</f>
        <v>18.838947368421053</v>
      </c>
      <c r="R3563">
        <f>IF(ISBLANK(sensor_data[[#This Row],[EC]]), sensor_data[[#This Row],[average]], sensor_data[[#This Row],[EC]])</f>
        <v>10</v>
      </c>
      <c r="S3563" t="str">
        <f>IF(sensor_data[[#This Row],[Filled Energy Consumption]]&gt;AVERAGE(sensor_data[Filled Energy Consumption]), "High", "Low")</f>
        <v>Low</v>
      </c>
      <c r="T3563" t="s">
        <v>474</v>
      </c>
      <c r="U3563" t="b">
        <v>0</v>
      </c>
      <c r="V3563">
        <v>23</v>
      </c>
      <c r="W3563">
        <v>0</v>
      </c>
      <c r="X3563" t="s">
        <v>19</v>
      </c>
    </row>
    <row r="3564" spans="1:24" x14ac:dyDescent="0.3">
      <c r="A3564" s="1">
        <v>45503.788819444446</v>
      </c>
      <c r="B3564" s="1" t="str">
        <f>TEXT(sensor_data[[#This Row],[Timestamp]], "MMMM")</f>
        <v>July</v>
      </c>
      <c r="C35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64" s="2">
        <f>MONTH(sensor_data[[#This Row],[Timestamp]])</f>
        <v>7</v>
      </c>
      <c r="E3564" s="2">
        <f>DAY(sensor_data[[#This Row],[Timestamp]])</f>
        <v>30</v>
      </c>
      <c r="F3564" t="s">
        <v>666</v>
      </c>
      <c r="H3564">
        <v>84.5</v>
      </c>
      <c r="I3564">
        <v>49.8</v>
      </c>
      <c r="J3564" t="b">
        <v>0</v>
      </c>
      <c r="K3564">
        <v>4</v>
      </c>
      <c r="L3564" t="str">
        <f>IF(sensor_data[[#This Row],[HVAC Setting]]&lt;=2, "Low", IF(sensor_data[[#This Row],[HVAC Setting]]=3, "Normal", "High"))</f>
        <v>High</v>
      </c>
      <c r="M3564">
        <v>22</v>
      </c>
      <c r="N3564">
        <v>22</v>
      </c>
      <c r="O3564">
        <f>(sensor_data[[#This Row],[Energy Consumption]]-AVERAGE(sensor_data[Energy Consumption]))/_xlfn.STDEV.P(sensor_data[Energy Consumption])</f>
        <v>6.9600005434267524E-3</v>
      </c>
      <c r="P3564" t="str">
        <f>IF(ABS(sensor_data[[#This Row],[z_zcore]])&gt;3, "Outlier", "Normal")</f>
        <v>Normal</v>
      </c>
      <c r="Q3564">
        <f>AVERAGEIF(sensor_data[Unit ID], sensor_data[[#This Row],[Unit ID]], sensor_data[EC])</f>
        <v>18.838947368421053</v>
      </c>
      <c r="R3564">
        <f>IF(ISBLANK(sensor_data[[#This Row],[EC]]), sensor_data[[#This Row],[average]], sensor_data[[#This Row],[EC]])</f>
        <v>22</v>
      </c>
      <c r="S3564" t="str">
        <f>IF(sensor_data[[#This Row],[Filled Energy Consumption]]&gt;AVERAGE(sensor_data[Filled Energy Consumption]), "High", "Low")</f>
        <v>High</v>
      </c>
      <c r="T3564" t="s">
        <v>537</v>
      </c>
      <c r="U3564" t="b">
        <v>0</v>
      </c>
      <c r="V3564">
        <v>7</v>
      </c>
      <c r="W3564">
        <v>1</v>
      </c>
      <c r="X3564" t="s">
        <v>19</v>
      </c>
    </row>
    <row r="3565" spans="1:24" x14ac:dyDescent="0.3">
      <c r="A3565" s="1">
        <v>45300.910740740743</v>
      </c>
      <c r="B3565" s="1" t="str">
        <f>TEXT(sensor_data[[#This Row],[Timestamp]], "MMMM")</f>
        <v>January</v>
      </c>
      <c r="C35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65" s="2">
        <f>MONTH(sensor_data[[#This Row],[Timestamp]])</f>
        <v>1</v>
      </c>
      <c r="E3565" s="2">
        <f>DAY(sensor_data[[#This Row],[Timestamp]])</f>
        <v>9</v>
      </c>
      <c r="F3565" t="s">
        <v>666</v>
      </c>
      <c r="H3565">
        <v>59.1</v>
      </c>
      <c r="I3565">
        <v>29.5</v>
      </c>
      <c r="J3565" t="b">
        <v>0</v>
      </c>
      <c r="K3565">
        <v>5</v>
      </c>
      <c r="L3565" t="str">
        <f>IF(sensor_data[[#This Row],[HVAC Setting]]&lt;=2, "Low", IF(sensor_data[[#This Row],[HVAC Setting]]=3, "Normal", "High"))</f>
        <v>High</v>
      </c>
      <c r="M3565">
        <v>25</v>
      </c>
      <c r="N3565">
        <v>25</v>
      </c>
      <c r="O3565">
        <f>(sensor_data[[#This Row],[Energy Consumption]]-AVERAGE(sensor_data[Energy Consumption]))/_xlfn.STDEV.P(sensor_data[Energy Consumption])</f>
        <v>4.1844954583828232E-2</v>
      </c>
      <c r="P3565" t="str">
        <f>IF(ABS(sensor_data[[#This Row],[z_zcore]])&gt;3, "Outlier", "Normal")</f>
        <v>Normal</v>
      </c>
      <c r="Q3565">
        <f>AVERAGEIF(sensor_data[Unit ID], sensor_data[[#This Row],[Unit ID]], sensor_data[EC])</f>
        <v>18.838947368421053</v>
      </c>
      <c r="R3565">
        <f>IF(ISBLANK(sensor_data[[#This Row],[EC]]), sensor_data[[#This Row],[average]], sensor_data[[#This Row],[EC]])</f>
        <v>25</v>
      </c>
      <c r="S3565" t="str">
        <f>IF(sensor_data[[#This Row],[Filled Energy Consumption]]&gt;AVERAGE(sensor_data[Filled Energy Consumption]), "High", "Low")</f>
        <v>High</v>
      </c>
      <c r="T3565" t="s">
        <v>388</v>
      </c>
      <c r="U3565" t="b">
        <v>0</v>
      </c>
      <c r="V3565">
        <v>24</v>
      </c>
      <c r="W3565">
        <v>1</v>
      </c>
      <c r="X3565" t="s">
        <v>14</v>
      </c>
    </row>
    <row r="3566" spans="1:24" x14ac:dyDescent="0.3">
      <c r="A3566" s="1">
        <v>45592.66715277778</v>
      </c>
      <c r="B3566" s="1" t="str">
        <f>TEXT(sensor_data[[#This Row],[Timestamp]], "MMMM")</f>
        <v>October</v>
      </c>
      <c r="C35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66" s="2">
        <f>MONTH(sensor_data[[#This Row],[Timestamp]])</f>
        <v>10</v>
      </c>
      <c r="E3566" s="2">
        <f>DAY(sensor_data[[#This Row],[Timestamp]])</f>
        <v>27</v>
      </c>
      <c r="F3566" t="s">
        <v>666</v>
      </c>
      <c r="H3566">
        <v>78.400000000000006</v>
      </c>
      <c r="I3566">
        <v>44.1</v>
      </c>
      <c r="J3566" t="b">
        <v>1</v>
      </c>
      <c r="K3566">
        <v>4.5</v>
      </c>
      <c r="L3566" t="str">
        <f>IF(sensor_data[[#This Row],[HVAC Setting]]&lt;=2, "Low", IF(sensor_data[[#This Row],[HVAC Setting]]=3, "Normal", "High"))</f>
        <v>High</v>
      </c>
      <c r="M3566">
        <v>26.8</v>
      </c>
      <c r="N3566">
        <v>26.8</v>
      </c>
      <c r="O3566">
        <f>(sensor_data[[#This Row],[Energy Consumption]]-AVERAGE(sensor_data[Energy Consumption]))/_xlfn.STDEV.P(sensor_data[Energy Consumption])</f>
        <v>6.2775927008069138E-2</v>
      </c>
      <c r="P3566" t="str">
        <f>IF(ABS(sensor_data[[#This Row],[z_zcore]])&gt;3, "Outlier", "Normal")</f>
        <v>Normal</v>
      </c>
      <c r="Q3566">
        <f>AVERAGEIF(sensor_data[Unit ID], sensor_data[[#This Row],[Unit ID]], sensor_data[EC])</f>
        <v>18.838947368421053</v>
      </c>
      <c r="R3566">
        <f>IF(ISBLANK(sensor_data[[#This Row],[EC]]), sensor_data[[#This Row],[average]], sensor_data[[#This Row],[EC]])</f>
        <v>26.8</v>
      </c>
      <c r="S3566" t="str">
        <f>IF(sensor_data[[#This Row],[Filled Energy Consumption]]&gt;AVERAGE(sensor_data[Filled Energy Consumption]), "High", "Low")</f>
        <v>High</v>
      </c>
      <c r="T3566" t="s">
        <v>234</v>
      </c>
      <c r="U3566" t="b">
        <v>1</v>
      </c>
      <c r="V3566">
        <v>17</v>
      </c>
      <c r="W3566">
        <v>1</v>
      </c>
      <c r="X3566" t="s">
        <v>17</v>
      </c>
    </row>
    <row r="3567" spans="1:24" x14ac:dyDescent="0.3">
      <c r="A3567" s="1">
        <v>45311.474942129629</v>
      </c>
      <c r="B3567" s="1" t="str">
        <f>TEXT(sensor_data[[#This Row],[Timestamp]], "MMMM")</f>
        <v>January</v>
      </c>
      <c r="C35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67" s="2">
        <f>MONTH(sensor_data[[#This Row],[Timestamp]])</f>
        <v>1</v>
      </c>
      <c r="E3567" s="2">
        <f>DAY(sensor_data[[#This Row],[Timestamp]])</f>
        <v>20</v>
      </c>
      <c r="F3567" t="s">
        <v>666</v>
      </c>
      <c r="H3567">
        <v>47.4</v>
      </c>
      <c r="I3567">
        <v>30.9</v>
      </c>
      <c r="J3567" t="b">
        <v>1</v>
      </c>
      <c r="K3567">
        <v>4.5</v>
      </c>
      <c r="L3567" t="str">
        <f>IF(sensor_data[[#This Row],[HVAC Setting]]&lt;=2, "Low", IF(sensor_data[[#This Row],[HVAC Setting]]=3, "Normal", "High"))</f>
        <v>High</v>
      </c>
      <c r="M3567">
        <v>26.82</v>
      </c>
      <c r="N3567">
        <v>26.82</v>
      </c>
      <c r="O3567">
        <f>(sensor_data[[#This Row],[Energy Consumption]]-AVERAGE(sensor_data[Energy Consumption]))/_xlfn.STDEV.P(sensor_data[Energy Consumption])</f>
        <v>6.300849336833847E-2</v>
      </c>
      <c r="P3567" t="str">
        <f>IF(ABS(sensor_data[[#This Row],[z_zcore]])&gt;3, "Outlier", "Normal")</f>
        <v>Normal</v>
      </c>
      <c r="Q3567">
        <f>AVERAGEIF(sensor_data[Unit ID], sensor_data[[#This Row],[Unit ID]], sensor_data[EC])</f>
        <v>18.838947368421053</v>
      </c>
      <c r="R3567">
        <f>IF(ISBLANK(sensor_data[[#This Row],[EC]]), sensor_data[[#This Row],[average]], sensor_data[[#This Row],[EC]])</f>
        <v>26.82</v>
      </c>
      <c r="S3567" t="str">
        <f>IF(sensor_data[[#This Row],[Filled Energy Consumption]]&gt;AVERAGE(sensor_data[Filled Energy Consumption]), "High", "Low")</f>
        <v>High</v>
      </c>
      <c r="T3567" t="s">
        <v>516</v>
      </c>
      <c r="U3567" t="b">
        <v>1</v>
      </c>
      <c r="V3567">
        <v>21</v>
      </c>
      <c r="W3567">
        <v>1</v>
      </c>
      <c r="X3567" t="s">
        <v>19</v>
      </c>
    </row>
    <row r="3568" spans="1:24" x14ac:dyDescent="0.3">
      <c r="A3568" s="1">
        <v>45408.142210648148</v>
      </c>
      <c r="B3568" s="1" t="str">
        <f>TEXT(sensor_data[[#This Row],[Timestamp]], "MMMM")</f>
        <v>April</v>
      </c>
      <c r="C35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68" s="2">
        <f>MONTH(sensor_data[[#This Row],[Timestamp]])</f>
        <v>4</v>
      </c>
      <c r="E3568" s="2">
        <f>DAY(sensor_data[[#This Row],[Timestamp]])</f>
        <v>26</v>
      </c>
      <c r="F3568" t="s">
        <v>666</v>
      </c>
      <c r="H3568">
        <v>73.599999999999994</v>
      </c>
      <c r="I3568">
        <v>37</v>
      </c>
      <c r="J3568" t="b">
        <v>0</v>
      </c>
      <c r="K3568">
        <v>2</v>
      </c>
      <c r="L3568" t="str">
        <f>IF(sensor_data[[#This Row],[HVAC Setting]]&lt;=2, "Low", IF(sensor_data[[#This Row],[HVAC Setting]]=3, "Normal", "High"))</f>
        <v>Low</v>
      </c>
      <c r="M3568">
        <v>11</v>
      </c>
      <c r="N3568">
        <v>11</v>
      </c>
      <c r="O3568">
        <f>(sensor_data[[#This Row],[Energy Consumption]]-AVERAGE(sensor_data[Energy Consumption]))/_xlfn.STDEV.P(sensor_data[Energy Consumption])</f>
        <v>-0.12095149760471202</v>
      </c>
      <c r="P3568" t="str">
        <f>IF(ABS(sensor_data[[#This Row],[z_zcore]])&gt;3, "Outlier", "Normal")</f>
        <v>Normal</v>
      </c>
      <c r="Q3568">
        <f>AVERAGEIF(sensor_data[Unit ID], sensor_data[[#This Row],[Unit ID]], sensor_data[EC])</f>
        <v>18.838947368421053</v>
      </c>
      <c r="R3568">
        <f>IF(ISBLANK(sensor_data[[#This Row],[EC]]), sensor_data[[#This Row],[average]], sensor_data[[#This Row],[EC]])</f>
        <v>11</v>
      </c>
      <c r="S3568" t="str">
        <f>IF(sensor_data[[#This Row],[Filled Energy Consumption]]&gt;AVERAGE(sensor_data[Filled Energy Consumption]), "High", "Low")</f>
        <v>Low</v>
      </c>
      <c r="T3568" t="s">
        <v>190</v>
      </c>
      <c r="U3568" t="b">
        <v>0</v>
      </c>
      <c r="V3568">
        <v>5</v>
      </c>
      <c r="W3568">
        <v>0</v>
      </c>
      <c r="X3568" t="s">
        <v>17</v>
      </c>
    </row>
    <row r="3569" spans="1:24" x14ac:dyDescent="0.3">
      <c r="A3569" s="1">
        <v>45559.734560185185</v>
      </c>
      <c r="B3569" s="1" t="str">
        <f>TEXT(sensor_data[[#This Row],[Timestamp]], "MMMM")</f>
        <v>September</v>
      </c>
      <c r="C35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69" s="2">
        <f>MONTH(sensor_data[[#This Row],[Timestamp]])</f>
        <v>9</v>
      </c>
      <c r="E3569" s="2">
        <f>DAY(sensor_data[[#This Row],[Timestamp]])</f>
        <v>24</v>
      </c>
      <c r="F3569" t="s">
        <v>666</v>
      </c>
      <c r="H3569">
        <v>59.7</v>
      </c>
      <c r="I3569">
        <v>50.2</v>
      </c>
      <c r="J3569" t="b">
        <v>0</v>
      </c>
      <c r="K3569">
        <v>2</v>
      </c>
      <c r="L3569" t="str">
        <f>IF(sensor_data[[#This Row],[HVAC Setting]]&lt;=2, "Low", IF(sensor_data[[#This Row],[HVAC Setting]]=3, "Normal", "High"))</f>
        <v>Low</v>
      </c>
      <c r="M3569">
        <v>12.1</v>
      </c>
      <c r="N3569">
        <v>12.1</v>
      </c>
      <c r="O3569">
        <f>(sensor_data[[#This Row],[Energy Consumption]]-AVERAGE(sensor_data[Energy Consumption]))/_xlfn.STDEV.P(sensor_data[Energy Consumption])</f>
        <v>-0.10816034778989814</v>
      </c>
      <c r="P3569" t="str">
        <f>IF(ABS(sensor_data[[#This Row],[z_zcore]])&gt;3, "Outlier", "Normal")</f>
        <v>Normal</v>
      </c>
      <c r="Q3569">
        <f>AVERAGEIF(sensor_data[Unit ID], sensor_data[[#This Row],[Unit ID]], sensor_data[EC])</f>
        <v>18.838947368421053</v>
      </c>
      <c r="R3569">
        <f>IF(ISBLANK(sensor_data[[#This Row],[EC]]), sensor_data[[#This Row],[average]], sensor_data[[#This Row],[EC]])</f>
        <v>12.1</v>
      </c>
      <c r="S3569" t="str">
        <f>IF(sensor_data[[#This Row],[Filled Energy Consumption]]&gt;AVERAGE(sensor_data[Filled Energy Consumption]), "High", "Low")</f>
        <v>Low</v>
      </c>
      <c r="T3569" t="s">
        <v>264</v>
      </c>
      <c r="U3569" t="b">
        <v>0</v>
      </c>
      <c r="V3569">
        <v>1</v>
      </c>
      <c r="W3569">
        <v>0</v>
      </c>
      <c r="X3569" t="s">
        <v>14</v>
      </c>
    </row>
    <row r="3570" spans="1:24" x14ac:dyDescent="0.3">
      <c r="A3570" s="1">
        <v>45361.673900462964</v>
      </c>
      <c r="B3570" s="1" t="str">
        <f>TEXT(sensor_data[[#This Row],[Timestamp]], "MMMM")</f>
        <v>March</v>
      </c>
      <c r="C35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70" s="2">
        <f>MONTH(sensor_data[[#This Row],[Timestamp]])</f>
        <v>3</v>
      </c>
      <c r="E3570" s="2">
        <f>DAY(sensor_data[[#This Row],[Timestamp]])</f>
        <v>10</v>
      </c>
      <c r="F3570" t="s">
        <v>666</v>
      </c>
      <c r="H3570">
        <v>75.5</v>
      </c>
      <c r="I3570">
        <v>36.9</v>
      </c>
      <c r="J3570" t="b">
        <v>1</v>
      </c>
      <c r="K3570">
        <v>4.5</v>
      </c>
      <c r="L3570" t="str">
        <f>IF(sensor_data[[#This Row],[HVAC Setting]]&lt;=2, "Low", IF(sensor_data[[#This Row],[HVAC Setting]]=3, "Normal", "High"))</f>
        <v>High</v>
      </c>
      <c r="M3570">
        <v>26.69</v>
      </c>
      <c r="N3570">
        <v>26.69</v>
      </c>
      <c r="O3570">
        <f>(sensor_data[[#This Row],[Energy Consumption]]-AVERAGE(sensor_data[Energy Consumption]))/_xlfn.STDEV.P(sensor_data[Energy Consumption])</f>
        <v>6.1496812026587751E-2</v>
      </c>
      <c r="P3570" t="str">
        <f>IF(ABS(sensor_data[[#This Row],[z_zcore]])&gt;3, "Outlier", "Normal")</f>
        <v>Normal</v>
      </c>
      <c r="Q3570">
        <f>AVERAGEIF(sensor_data[Unit ID], sensor_data[[#This Row],[Unit ID]], sensor_data[EC])</f>
        <v>18.838947368421053</v>
      </c>
      <c r="R3570">
        <f>IF(ISBLANK(sensor_data[[#This Row],[EC]]), sensor_data[[#This Row],[average]], sensor_data[[#This Row],[EC]])</f>
        <v>26.69</v>
      </c>
      <c r="S3570" t="str">
        <f>IF(sensor_data[[#This Row],[Filled Energy Consumption]]&gt;AVERAGE(sensor_data[Filled Energy Consumption]), "High", "Low")</f>
        <v>High</v>
      </c>
      <c r="T3570" t="s">
        <v>138</v>
      </c>
      <c r="U3570" t="b">
        <v>1</v>
      </c>
      <c r="V3570">
        <v>10</v>
      </c>
      <c r="W3570">
        <v>1</v>
      </c>
      <c r="X3570" t="s">
        <v>17</v>
      </c>
    </row>
    <row r="3571" spans="1:24" x14ac:dyDescent="0.3">
      <c r="A3571" s="1">
        <v>45501.594780092593</v>
      </c>
      <c r="B3571" s="1" t="str">
        <f>TEXT(sensor_data[[#This Row],[Timestamp]], "MMMM")</f>
        <v>July</v>
      </c>
      <c r="C35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71" s="2">
        <f>MONTH(sensor_data[[#This Row],[Timestamp]])</f>
        <v>7</v>
      </c>
      <c r="E3571" s="2">
        <f>DAY(sensor_data[[#This Row],[Timestamp]])</f>
        <v>28</v>
      </c>
      <c r="F3571" t="s">
        <v>666</v>
      </c>
      <c r="H3571">
        <v>98.8</v>
      </c>
      <c r="I3571">
        <v>67.099999999999994</v>
      </c>
      <c r="J3571" t="b">
        <v>1</v>
      </c>
      <c r="K3571">
        <v>5</v>
      </c>
      <c r="L3571" t="str">
        <f>IF(sensor_data[[#This Row],[HVAC Setting]]&lt;=2, "Low", IF(sensor_data[[#This Row],[HVAC Setting]]=3, "Normal", "High"))</f>
        <v>High</v>
      </c>
      <c r="M3571">
        <v>30.59</v>
      </c>
      <c r="N3571">
        <v>30.59</v>
      </c>
      <c r="O3571">
        <f>(sensor_data[[#This Row],[Energy Consumption]]-AVERAGE(sensor_data[Energy Consumption]))/_xlfn.STDEV.P(sensor_data[Energy Consumption])</f>
        <v>0.10684725227910966</v>
      </c>
      <c r="P3571" t="str">
        <f>IF(ABS(sensor_data[[#This Row],[z_zcore]])&gt;3, "Outlier", "Normal")</f>
        <v>Normal</v>
      </c>
      <c r="Q3571">
        <f>AVERAGEIF(sensor_data[Unit ID], sensor_data[[#This Row],[Unit ID]], sensor_data[EC])</f>
        <v>18.838947368421053</v>
      </c>
      <c r="R3571">
        <f>IF(ISBLANK(sensor_data[[#This Row],[EC]]), sensor_data[[#This Row],[average]], sensor_data[[#This Row],[EC]])</f>
        <v>30.59</v>
      </c>
      <c r="S3571" t="str">
        <f>IF(sensor_data[[#This Row],[Filled Energy Consumption]]&gt;AVERAGE(sensor_data[Filled Energy Consumption]), "High", "Low")</f>
        <v>High</v>
      </c>
      <c r="T3571" t="s">
        <v>360</v>
      </c>
      <c r="U3571" t="b">
        <v>1</v>
      </c>
      <c r="V3571">
        <v>6</v>
      </c>
      <c r="W3571">
        <v>1</v>
      </c>
      <c r="X3571" t="s">
        <v>19</v>
      </c>
    </row>
    <row r="3572" spans="1:24" x14ac:dyDescent="0.3">
      <c r="A3572" s="1">
        <v>45359.561944444446</v>
      </c>
      <c r="B3572" s="1" t="str">
        <f>TEXT(sensor_data[[#This Row],[Timestamp]], "MMMM")</f>
        <v>March</v>
      </c>
      <c r="C35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72" s="2">
        <f>MONTH(sensor_data[[#This Row],[Timestamp]])</f>
        <v>3</v>
      </c>
      <c r="E3572" s="2">
        <f>DAY(sensor_data[[#This Row],[Timestamp]])</f>
        <v>8</v>
      </c>
      <c r="F3572" t="s">
        <v>666</v>
      </c>
      <c r="H3572">
        <v>64.8</v>
      </c>
      <c r="I3572">
        <v>39.299999999999997</v>
      </c>
      <c r="J3572" t="b">
        <v>0</v>
      </c>
      <c r="K3572">
        <v>2</v>
      </c>
      <c r="L3572" t="str">
        <f>IF(sensor_data[[#This Row],[HVAC Setting]]&lt;=2, "Low", IF(sensor_data[[#This Row],[HVAC Setting]]=3, "Normal", "High"))</f>
        <v>Low</v>
      </c>
      <c r="M3572">
        <v>10</v>
      </c>
      <c r="N3572">
        <v>10</v>
      </c>
      <c r="O3572">
        <f>(sensor_data[[#This Row],[Energy Consumption]]-AVERAGE(sensor_data[Energy Consumption]))/_xlfn.STDEV.P(sensor_data[Energy Consumption])</f>
        <v>-0.13257981561817916</v>
      </c>
      <c r="P3572" t="str">
        <f>IF(ABS(sensor_data[[#This Row],[z_zcore]])&gt;3, "Outlier", "Normal")</f>
        <v>Normal</v>
      </c>
      <c r="Q3572">
        <f>AVERAGEIF(sensor_data[Unit ID], sensor_data[[#This Row],[Unit ID]], sensor_data[EC])</f>
        <v>18.838947368421053</v>
      </c>
      <c r="R3572">
        <f>IF(ISBLANK(sensor_data[[#This Row],[EC]]), sensor_data[[#This Row],[average]], sensor_data[[#This Row],[EC]])</f>
        <v>10</v>
      </c>
      <c r="S3572" t="str">
        <f>IF(sensor_data[[#This Row],[Filled Energy Consumption]]&gt;AVERAGE(sensor_data[Filled Energy Consumption]), "High", "Low")</f>
        <v>Low</v>
      </c>
      <c r="T3572" t="s">
        <v>320</v>
      </c>
      <c r="U3572" t="b">
        <v>0</v>
      </c>
      <c r="V3572">
        <v>15</v>
      </c>
      <c r="W3572">
        <v>1</v>
      </c>
      <c r="X3572" t="s">
        <v>14</v>
      </c>
    </row>
    <row r="3573" spans="1:24" x14ac:dyDescent="0.3">
      <c r="A3573" s="1">
        <v>45554.220219907409</v>
      </c>
      <c r="B3573" s="1" t="str">
        <f>TEXT(sensor_data[[#This Row],[Timestamp]], "MMMM")</f>
        <v>September</v>
      </c>
      <c r="C35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73" s="2">
        <f>MONTH(sensor_data[[#This Row],[Timestamp]])</f>
        <v>9</v>
      </c>
      <c r="E3573" s="2">
        <f>DAY(sensor_data[[#This Row],[Timestamp]])</f>
        <v>19</v>
      </c>
      <c r="F3573" t="s">
        <v>666</v>
      </c>
      <c r="H3573">
        <v>71.099999999999994</v>
      </c>
      <c r="I3573">
        <v>39.200000000000003</v>
      </c>
      <c r="J3573" t="b">
        <v>0</v>
      </c>
      <c r="K3573">
        <v>2</v>
      </c>
      <c r="L3573" t="str">
        <f>IF(sensor_data[[#This Row],[HVAC Setting]]&lt;=2, "Low", IF(sensor_data[[#This Row],[HVAC Setting]]=3, "Normal", "High"))</f>
        <v>Low</v>
      </c>
      <c r="M3573">
        <v>11</v>
      </c>
      <c r="N3573">
        <v>11</v>
      </c>
      <c r="O3573">
        <f>(sensor_data[[#This Row],[Energy Consumption]]-AVERAGE(sensor_data[Energy Consumption]))/_xlfn.STDEV.P(sensor_data[Energy Consumption])</f>
        <v>-0.12095149760471202</v>
      </c>
      <c r="P3573" t="str">
        <f>IF(ABS(sensor_data[[#This Row],[z_zcore]])&gt;3, "Outlier", "Normal")</f>
        <v>Normal</v>
      </c>
      <c r="Q3573">
        <f>AVERAGEIF(sensor_data[Unit ID], sensor_data[[#This Row],[Unit ID]], sensor_data[EC])</f>
        <v>18.838947368421053</v>
      </c>
      <c r="R3573">
        <f>IF(ISBLANK(sensor_data[[#This Row],[EC]]), sensor_data[[#This Row],[average]], sensor_data[[#This Row],[EC]])</f>
        <v>11</v>
      </c>
      <c r="S3573" t="str">
        <f>IF(sensor_data[[#This Row],[Filled Energy Consumption]]&gt;AVERAGE(sensor_data[Filled Energy Consumption]), "High", "Low")</f>
        <v>Low</v>
      </c>
      <c r="T3573" t="s">
        <v>61</v>
      </c>
      <c r="U3573" t="b">
        <v>0</v>
      </c>
      <c r="V3573">
        <v>18</v>
      </c>
      <c r="W3573">
        <v>0</v>
      </c>
      <c r="X3573" t="s">
        <v>14</v>
      </c>
    </row>
    <row r="3574" spans="1:24" x14ac:dyDescent="0.3">
      <c r="A3574" s="1">
        <v>45566.242719907408</v>
      </c>
      <c r="B3574" s="1" t="str">
        <f>TEXT(sensor_data[[#This Row],[Timestamp]], "MMMM")</f>
        <v>October</v>
      </c>
      <c r="C35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74" s="2">
        <f>MONTH(sensor_data[[#This Row],[Timestamp]])</f>
        <v>10</v>
      </c>
      <c r="E3574" s="2">
        <f>DAY(sensor_data[[#This Row],[Timestamp]])</f>
        <v>1</v>
      </c>
      <c r="F3574" t="s">
        <v>666</v>
      </c>
      <c r="H3574">
        <v>56.3</v>
      </c>
      <c r="I3574">
        <v>58</v>
      </c>
      <c r="J3574" t="b">
        <v>0</v>
      </c>
      <c r="K3574">
        <v>0</v>
      </c>
      <c r="L3574" t="str">
        <f>IF(sensor_data[[#This Row],[HVAC Setting]]&lt;=2, "Low", IF(sensor_data[[#This Row],[HVAC Setting]]=3, "Normal", "High"))</f>
        <v>Low</v>
      </c>
      <c r="M3574">
        <v>1</v>
      </c>
      <c r="N3574">
        <v>1</v>
      </c>
      <c r="O3574">
        <f>(sensor_data[[#This Row],[Energy Consumption]]-AVERAGE(sensor_data[Energy Consumption]))/_xlfn.STDEV.P(sensor_data[Energy Consumption])</f>
        <v>-0.23723467773938361</v>
      </c>
      <c r="P3574" t="str">
        <f>IF(ABS(sensor_data[[#This Row],[z_zcore]])&gt;3, "Outlier", "Normal")</f>
        <v>Normal</v>
      </c>
      <c r="Q3574">
        <f>AVERAGEIF(sensor_data[Unit ID], sensor_data[[#This Row],[Unit ID]], sensor_data[EC])</f>
        <v>18.838947368421053</v>
      </c>
      <c r="R3574">
        <f>IF(ISBLANK(sensor_data[[#This Row],[EC]]), sensor_data[[#This Row],[average]], sensor_data[[#This Row],[EC]])</f>
        <v>1</v>
      </c>
      <c r="S3574" t="str">
        <f>IF(sensor_data[[#This Row],[Filled Energy Consumption]]&gt;AVERAGE(sensor_data[Filled Energy Consumption]), "High", "Low")</f>
        <v>Low</v>
      </c>
      <c r="T3574" t="s">
        <v>327</v>
      </c>
      <c r="U3574" t="b">
        <v>0</v>
      </c>
      <c r="V3574">
        <v>14</v>
      </c>
      <c r="W3574">
        <v>1</v>
      </c>
      <c r="X3574" t="s">
        <v>19</v>
      </c>
    </row>
    <row r="3575" spans="1:24" x14ac:dyDescent="0.3">
      <c r="A3575" s="1">
        <v>45574.740231481483</v>
      </c>
      <c r="B3575" s="1" t="str">
        <f>TEXT(sensor_data[[#This Row],[Timestamp]], "MMMM")</f>
        <v>October</v>
      </c>
      <c r="C35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75" s="2">
        <f>MONTH(sensor_data[[#This Row],[Timestamp]])</f>
        <v>10</v>
      </c>
      <c r="E3575" s="2">
        <f>DAY(sensor_data[[#This Row],[Timestamp]])</f>
        <v>9</v>
      </c>
      <c r="F3575" t="s">
        <v>666</v>
      </c>
      <c r="H3575">
        <v>70.599999999999994</v>
      </c>
      <c r="I3575">
        <v>57.8</v>
      </c>
      <c r="J3575" t="b">
        <v>1</v>
      </c>
      <c r="K3575">
        <v>4</v>
      </c>
      <c r="L3575" t="str">
        <f>IF(sensor_data[[#This Row],[HVAC Setting]]&lt;=2, "Low", IF(sensor_data[[#This Row],[HVAC Setting]]=3, "Normal", "High"))</f>
        <v>High</v>
      </c>
      <c r="M3575">
        <v>23.65</v>
      </c>
      <c r="N3575">
        <v>23.65</v>
      </c>
      <c r="O3575">
        <f>(sensor_data[[#This Row],[Energy Consumption]]-AVERAGE(sensor_data[Energy Consumption]))/_xlfn.STDEV.P(sensor_data[Energy Consumption])</f>
        <v>2.6146725265647552E-2</v>
      </c>
      <c r="P3575" t="str">
        <f>IF(ABS(sensor_data[[#This Row],[z_zcore]])&gt;3, "Outlier", "Normal")</f>
        <v>Normal</v>
      </c>
      <c r="Q3575">
        <f>AVERAGEIF(sensor_data[Unit ID], sensor_data[[#This Row],[Unit ID]], sensor_data[EC])</f>
        <v>18.838947368421053</v>
      </c>
      <c r="R3575">
        <f>IF(ISBLANK(sensor_data[[#This Row],[EC]]), sensor_data[[#This Row],[average]], sensor_data[[#This Row],[EC]])</f>
        <v>23.65</v>
      </c>
      <c r="S3575" t="str">
        <f>IF(sensor_data[[#This Row],[Filled Energy Consumption]]&gt;AVERAGE(sensor_data[Filled Energy Consumption]), "High", "Low")</f>
        <v>High</v>
      </c>
      <c r="T3575" t="s">
        <v>460</v>
      </c>
      <c r="U3575" t="b">
        <v>1</v>
      </c>
      <c r="V3575">
        <v>8</v>
      </c>
      <c r="W3575">
        <v>1</v>
      </c>
      <c r="X3575" t="s">
        <v>19</v>
      </c>
    </row>
    <row r="3576" spans="1:24" x14ac:dyDescent="0.3">
      <c r="A3576" s="1">
        <v>45374.661724537036</v>
      </c>
      <c r="B3576" s="1" t="str">
        <f>TEXT(sensor_data[[#This Row],[Timestamp]], "MMMM")</f>
        <v>March</v>
      </c>
      <c r="C35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76" s="2">
        <f>MONTH(sensor_data[[#This Row],[Timestamp]])</f>
        <v>3</v>
      </c>
      <c r="E3576" s="2">
        <f>DAY(sensor_data[[#This Row],[Timestamp]])</f>
        <v>23</v>
      </c>
      <c r="F3576" t="s">
        <v>666</v>
      </c>
      <c r="H3576">
        <v>74.900000000000006</v>
      </c>
      <c r="I3576">
        <v>60</v>
      </c>
      <c r="J3576" t="b">
        <v>0</v>
      </c>
      <c r="K3576">
        <v>2.5</v>
      </c>
      <c r="L3576" t="str">
        <f>IF(sensor_data[[#This Row],[HVAC Setting]]&lt;=2, "Low", IF(sensor_data[[#This Row],[HVAC Setting]]=3, "Normal", "High"))</f>
        <v>High</v>
      </c>
      <c r="M3576">
        <v>13.12</v>
      </c>
      <c r="N3576">
        <v>13.12</v>
      </c>
      <c r="O3576">
        <f>(sensor_data[[#This Row],[Energy Consumption]]-AVERAGE(sensor_data[Energy Consumption]))/_xlfn.STDEV.P(sensor_data[Energy Consumption])</f>
        <v>-9.6299463416161649E-2</v>
      </c>
      <c r="P3576" t="str">
        <f>IF(ABS(sensor_data[[#This Row],[z_zcore]])&gt;3, "Outlier", "Normal")</f>
        <v>Normal</v>
      </c>
      <c r="Q3576">
        <f>AVERAGEIF(sensor_data[Unit ID], sensor_data[[#This Row],[Unit ID]], sensor_data[EC])</f>
        <v>18.838947368421053</v>
      </c>
      <c r="R3576">
        <f>IF(ISBLANK(sensor_data[[#This Row],[EC]]), sensor_data[[#This Row],[average]], sensor_data[[#This Row],[EC]])</f>
        <v>13.12</v>
      </c>
      <c r="S3576" t="str">
        <f>IF(sensor_data[[#This Row],[Filled Energy Consumption]]&gt;AVERAGE(sensor_data[Filled Energy Consumption]), "High", "Low")</f>
        <v>Low</v>
      </c>
      <c r="T3576" t="s">
        <v>296</v>
      </c>
      <c r="U3576" t="b">
        <v>0</v>
      </c>
      <c r="V3576">
        <v>15</v>
      </c>
      <c r="W3576">
        <v>0</v>
      </c>
      <c r="X3576" t="s">
        <v>14</v>
      </c>
    </row>
    <row r="3577" spans="1:24" x14ac:dyDescent="0.3">
      <c r="A3577" s="1">
        <v>45579.700243055559</v>
      </c>
      <c r="B3577" s="1" t="str">
        <f>TEXT(sensor_data[[#This Row],[Timestamp]], "MMMM")</f>
        <v>October</v>
      </c>
      <c r="C35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77" s="2">
        <f>MONTH(sensor_data[[#This Row],[Timestamp]])</f>
        <v>10</v>
      </c>
      <c r="E3577" s="2">
        <f>DAY(sensor_data[[#This Row],[Timestamp]])</f>
        <v>14</v>
      </c>
      <c r="F3577" t="s">
        <v>666</v>
      </c>
      <c r="H3577">
        <v>65.2</v>
      </c>
      <c r="I3577">
        <v>32.1</v>
      </c>
      <c r="J3577" t="b">
        <v>1</v>
      </c>
      <c r="K3577">
        <v>4</v>
      </c>
      <c r="L3577" t="str">
        <f>IF(sensor_data[[#This Row],[HVAC Setting]]&lt;=2, "Low", IF(sensor_data[[#This Row],[HVAC Setting]]=3, "Normal", "High"))</f>
        <v>High</v>
      </c>
      <c r="O3577">
        <f>(sensor_data[[#This Row],[Energy Consumption]]-AVERAGE(sensor_data[Energy Consumption]))/_xlfn.STDEV.P(sensor_data[Energy Consumption])</f>
        <v>-0.24886299575285079</v>
      </c>
      <c r="P3577" t="str">
        <f>IF(ABS(sensor_data[[#This Row],[z_zcore]])&gt;3, "Outlier", "Normal")</f>
        <v>Normal</v>
      </c>
      <c r="Q3577">
        <f>AVERAGEIF(sensor_data[Unit ID], sensor_data[[#This Row],[Unit ID]], sensor_data[EC])</f>
        <v>18.838947368421053</v>
      </c>
      <c r="R3577">
        <f>IF(ISBLANK(sensor_data[[#This Row],[EC]]), sensor_data[[#This Row],[average]], sensor_data[[#This Row],[EC]])</f>
        <v>18.838947368421053</v>
      </c>
      <c r="S3577" t="str">
        <f>IF(sensor_data[[#This Row],[Filled Energy Consumption]]&gt;AVERAGE(sensor_data[Filled Energy Consumption]), "High", "Low")</f>
        <v>High</v>
      </c>
      <c r="T3577" t="s">
        <v>108</v>
      </c>
      <c r="U3577" t="b">
        <v>1</v>
      </c>
      <c r="V3577">
        <v>16</v>
      </c>
      <c r="W3577">
        <v>1</v>
      </c>
      <c r="X3577" t="s">
        <v>19</v>
      </c>
    </row>
    <row r="3578" spans="1:24" x14ac:dyDescent="0.3">
      <c r="A3578" s="1">
        <v>45630.667395833334</v>
      </c>
      <c r="B3578" s="1" t="str">
        <f>TEXT(sensor_data[[#This Row],[Timestamp]], "MMMM")</f>
        <v>December</v>
      </c>
      <c r="C35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78" s="2">
        <f>MONTH(sensor_data[[#This Row],[Timestamp]])</f>
        <v>12</v>
      </c>
      <c r="E3578" s="2">
        <f>DAY(sensor_data[[#This Row],[Timestamp]])</f>
        <v>4</v>
      </c>
      <c r="F3578" t="s">
        <v>666</v>
      </c>
      <c r="H3578">
        <v>40.200000000000003</v>
      </c>
      <c r="I3578">
        <v>27.5</v>
      </c>
      <c r="J3578" t="b">
        <v>1</v>
      </c>
      <c r="K3578">
        <v>4</v>
      </c>
      <c r="L3578" t="str">
        <f>IF(sensor_data[[#This Row],[HVAC Setting]]&lt;=2, "Low", IF(sensor_data[[#This Row],[HVAC Setting]]=3, "Normal", "High"))</f>
        <v>High</v>
      </c>
      <c r="M3578">
        <v>23.93</v>
      </c>
      <c r="N3578">
        <v>23.93</v>
      </c>
      <c r="O3578">
        <f>(sensor_data[[#This Row],[Energy Consumption]]-AVERAGE(sensor_data[Energy Consumption]))/_xlfn.STDEV.P(sensor_data[Energy Consumption])</f>
        <v>2.940265430941837E-2</v>
      </c>
      <c r="P3578" t="str">
        <f>IF(ABS(sensor_data[[#This Row],[z_zcore]])&gt;3, "Outlier", "Normal")</f>
        <v>Normal</v>
      </c>
      <c r="Q3578">
        <f>AVERAGEIF(sensor_data[Unit ID], sensor_data[[#This Row],[Unit ID]], sensor_data[EC])</f>
        <v>18.838947368421053</v>
      </c>
      <c r="R3578">
        <f>IF(ISBLANK(sensor_data[[#This Row],[EC]]), sensor_data[[#This Row],[average]], sensor_data[[#This Row],[EC]])</f>
        <v>23.93</v>
      </c>
      <c r="S3578" t="str">
        <f>IF(sensor_data[[#This Row],[Filled Energy Consumption]]&gt;AVERAGE(sensor_data[Filled Energy Consumption]), "High", "Low")</f>
        <v>High</v>
      </c>
      <c r="T3578" t="s">
        <v>297</v>
      </c>
      <c r="U3578" t="b">
        <v>1</v>
      </c>
      <c r="V3578">
        <v>6</v>
      </c>
      <c r="W3578">
        <v>1</v>
      </c>
      <c r="X3578" t="s">
        <v>14</v>
      </c>
    </row>
    <row r="3579" spans="1:24" x14ac:dyDescent="0.3">
      <c r="A3579" s="1">
        <v>45346.867650462962</v>
      </c>
      <c r="B3579" s="1" t="str">
        <f>TEXT(sensor_data[[#This Row],[Timestamp]], "MMMM")</f>
        <v>February</v>
      </c>
      <c r="C35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79" s="2">
        <f>MONTH(sensor_data[[#This Row],[Timestamp]])</f>
        <v>2</v>
      </c>
      <c r="E3579" s="2">
        <f>DAY(sensor_data[[#This Row],[Timestamp]])</f>
        <v>24</v>
      </c>
      <c r="F3579" t="s">
        <v>666</v>
      </c>
      <c r="H3579">
        <v>57.6</v>
      </c>
      <c r="I3579">
        <v>27.6</v>
      </c>
      <c r="J3579" t="b">
        <v>1</v>
      </c>
      <c r="K3579">
        <v>5</v>
      </c>
      <c r="L3579" t="str">
        <f>IF(sensor_data[[#This Row],[HVAC Setting]]&lt;=2, "Low", IF(sensor_data[[#This Row],[HVAC Setting]]=3, "Normal", "High"))</f>
        <v>High</v>
      </c>
      <c r="M3579">
        <v>30.43</v>
      </c>
      <c r="N3579">
        <v>30.43</v>
      </c>
      <c r="O3579">
        <f>(sensor_data[[#This Row],[Energy Consumption]]-AVERAGE(sensor_data[Energy Consumption]))/_xlfn.STDEV.P(sensor_data[Energy Consumption])</f>
        <v>0.10498672139695492</v>
      </c>
      <c r="P3579" t="str">
        <f>IF(ABS(sensor_data[[#This Row],[z_zcore]])&gt;3, "Outlier", "Normal")</f>
        <v>Normal</v>
      </c>
      <c r="Q3579">
        <f>AVERAGEIF(sensor_data[Unit ID], sensor_data[[#This Row],[Unit ID]], sensor_data[EC])</f>
        <v>18.838947368421053</v>
      </c>
      <c r="R3579">
        <f>IF(ISBLANK(sensor_data[[#This Row],[EC]]), sensor_data[[#This Row],[average]], sensor_data[[#This Row],[EC]])</f>
        <v>30.43</v>
      </c>
      <c r="S3579" t="str">
        <f>IF(sensor_data[[#This Row],[Filled Energy Consumption]]&gt;AVERAGE(sensor_data[Filled Energy Consumption]), "High", "Low")</f>
        <v>High</v>
      </c>
      <c r="T3579" t="s">
        <v>454</v>
      </c>
      <c r="U3579" t="b">
        <v>1</v>
      </c>
      <c r="V3579">
        <v>21</v>
      </c>
      <c r="W3579">
        <v>1</v>
      </c>
      <c r="X3579" t="s">
        <v>19</v>
      </c>
    </row>
    <row r="3580" spans="1:24" x14ac:dyDescent="0.3">
      <c r="A3580" s="1">
        <v>45380.505185185182</v>
      </c>
      <c r="B3580" s="1" t="str">
        <f>TEXT(sensor_data[[#This Row],[Timestamp]], "MMMM")</f>
        <v>March</v>
      </c>
      <c r="C35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80" s="2">
        <f>MONTH(sensor_data[[#This Row],[Timestamp]])</f>
        <v>3</v>
      </c>
      <c r="E3580" s="2">
        <f>DAY(sensor_data[[#This Row],[Timestamp]])</f>
        <v>29</v>
      </c>
      <c r="F3580" t="s">
        <v>666</v>
      </c>
      <c r="H3580">
        <v>69.5</v>
      </c>
      <c r="I3580">
        <v>47</v>
      </c>
      <c r="J3580" t="b">
        <v>0</v>
      </c>
      <c r="K3580">
        <v>2</v>
      </c>
      <c r="L3580" t="str">
        <f>IF(sensor_data[[#This Row],[HVAC Setting]]&lt;=2, "Low", IF(sensor_data[[#This Row],[HVAC Setting]]=3, "Normal", "High"))</f>
        <v>Low</v>
      </c>
      <c r="M3580">
        <v>10</v>
      </c>
      <c r="N3580">
        <v>10</v>
      </c>
      <c r="O3580">
        <f>(sensor_data[[#This Row],[Energy Consumption]]-AVERAGE(sensor_data[Energy Consumption]))/_xlfn.STDEV.P(sensor_data[Energy Consumption])</f>
        <v>-0.13257981561817916</v>
      </c>
      <c r="P3580" t="str">
        <f>IF(ABS(sensor_data[[#This Row],[z_zcore]])&gt;3, "Outlier", "Normal")</f>
        <v>Normal</v>
      </c>
      <c r="Q3580">
        <f>AVERAGEIF(sensor_data[Unit ID], sensor_data[[#This Row],[Unit ID]], sensor_data[EC])</f>
        <v>18.838947368421053</v>
      </c>
      <c r="R3580">
        <f>IF(ISBLANK(sensor_data[[#This Row],[EC]]), sensor_data[[#This Row],[average]], sensor_data[[#This Row],[EC]])</f>
        <v>10</v>
      </c>
      <c r="S3580" t="str">
        <f>IF(sensor_data[[#This Row],[Filled Energy Consumption]]&gt;AVERAGE(sensor_data[Filled Energy Consumption]), "High", "Low")</f>
        <v>Low</v>
      </c>
      <c r="T3580" t="s">
        <v>358</v>
      </c>
      <c r="U3580" t="b">
        <v>0</v>
      </c>
      <c r="V3580">
        <v>23</v>
      </c>
      <c r="W3580">
        <v>0</v>
      </c>
      <c r="X3580" t="s">
        <v>17</v>
      </c>
    </row>
    <row r="3581" spans="1:24" x14ac:dyDescent="0.3">
      <c r="A3581" s="1">
        <v>45320.010150462964</v>
      </c>
      <c r="B3581" s="1" t="str">
        <f>TEXT(sensor_data[[#This Row],[Timestamp]], "MMMM")</f>
        <v>January</v>
      </c>
      <c r="C35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81" s="2">
        <f>MONTH(sensor_data[[#This Row],[Timestamp]])</f>
        <v>1</v>
      </c>
      <c r="E3581" s="2">
        <f>DAY(sensor_data[[#This Row],[Timestamp]])</f>
        <v>29</v>
      </c>
      <c r="F3581" t="s">
        <v>666</v>
      </c>
      <c r="H3581">
        <v>44.6</v>
      </c>
      <c r="I3581">
        <v>32.200000000000003</v>
      </c>
      <c r="J3581" t="b">
        <v>1</v>
      </c>
      <c r="K3581">
        <v>2</v>
      </c>
      <c r="L3581" t="str">
        <f>IF(sensor_data[[#This Row],[HVAC Setting]]&lt;=2, "Low", IF(sensor_data[[#This Row],[HVAC Setting]]=3, "Normal", "High"))</f>
        <v>Low</v>
      </c>
      <c r="M3581">
        <v>15.37</v>
      </c>
      <c r="N3581">
        <v>15.37</v>
      </c>
      <c r="O3581">
        <f>(sensor_data[[#This Row],[Energy Consumption]]-AVERAGE(sensor_data[Energy Consumption]))/_xlfn.STDEV.P(sensor_data[Energy Consumption])</f>
        <v>-7.0135747885860536E-2</v>
      </c>
      <c r="P3581" t="str">
        <f>IF(ABS(sensor_data[[#This Row],[z_zcore]])&gt;3, "Outlier", "Normal")</f>
        <v>Normal</v>
      </c>
      <c r="Q3581">
        <f>AVERAGEIF(sensor_data[Unit ID], sensor_data[[#This Row],[Unit ID]], sensor_data[EC])</f>
        <v>18.838947368421053</v>
      </c>
      <c r="R3581">
        <f>IF(ISBLANK(sensor_data[[#This Row],[EC]]), sensor_data[[#This Row],[average]], sensor_data[[#This Row],[EC]])</f>
        <v>15.37</v>
      </c>
      <c r="S3581" t="str">
        <f>IF(sensor_data[[#This Row],[Filled Energy Consumption]]&gt;AVERAGE(sensor_data[Filled Energy Consumption]), "High", "Low")</f>
        <v>Low</v>
      </c>
      <c r="T3581" t="s">
        <v>224</v>
      </c>
      <c r="U3581" t="b">
        <v>1</v>
      </c>
      <c r="V3581">
        <v>7</v>
      </c>
      <c r="W3581">
        <v>1</v>
      </c>
      <c r="X3581" t="s">
        <v>17</v>
      </c>
    </row>
    <row r="3582" spans="1:24" x14ac:dyDescent="0.3">
      <c r="A3582" s="1">
        <v>45353.782893518517</v>
      </c>
      <c r="B3582" s="1" t="str">
        <f>TEXT(sensor_data[[#This Row],[Timestamp]], "MMMM")</f>
        <v>March</v>
      </c>
      <c r="C35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582" s="2">
        <f>MONTH(sensor_data[[#This Row],[Timestamp]])</f>
        <v>3</v>
      </c>
      <c r="E3582" s="2">
        <f>DAY(sensor_data[[#This Row],[Timestamp]])</f>
        <v>2</v>
      </c>
      <c r="F3582" t="s">
        <v>667</v>
      </c>
      <c r="H3582">
        <v>81.900000000000006</v>
      </c>
      <c r="I3582">
        <v>55</v>
      </c>
      <c r="J3582" t="b">
        <v>1</v>
      </c>
      <c r="K3582">
        <v>5</v>
      </c>
      <c r="L3582" t="str">
        <f>IF(sensor_data[[#This Row],[HVAC Setting]]&lt;=2, "Low", IF(sensor_data[[#This Row],[HVAC Setting]]=3, "Normal", "High"))</f>
        <v>High</v>
      </c>
      <c r="M3582">
        <v>33.299999999999997</v>
      </c>
      <c r="N3582">
        <v>33.299999999999997</v>
      </c>
      <c r="O3582">
        <f>(sensor_data[[#This Row],[Energy Consumption]]-AVERAGE(sensor_data[Energy Consumption]))/_xlfn.STDEV.P(sensor_data[Energy Consumption])</f>
        <v>0.13835999409560565</v>
      </c>
      <c r="P3582" t="str">
        <f>IF(ABS(sensor_data[[#This Row],[z_zcore]])&gt;3, "Outlier", "Normal")</f>
        <v>Normal</v>
      </c>
      <c r="Q3582">
        <f>AVERAGEIF(sensor_data[Unit ID], sensor_data[[#This Row],[Unit ID]], sensor_data[EC])</f>
        <v>16.004705882352944</v>
      </c>
      <c r="R3582">
        <f>IF(ISBLANK(sensor_data[[#This Row],[EC]]), sensor_data[[#This Row],[average]], sensor_data[[#This Row],[EC]])</f>
        <v>33.299999999999997</v>
      </c>
      <c r="S3582" t="str">
        <f>IF(sensor_data[[#This Row],[Filled Energy Consumption]]&gt;AVERAGE(sensor_data[Filled Energy Consumption]), "High", "Low")</f>
        <v>High</v>
      </c>
      <c r="T3582" t="s">
        <v>457</v>
      </c>
      <c r="U3582" t="b">
        <v>1</v>
      </c>
      <c r="V3582">
        <v>9</v>
      </c>
      <c r="W3582">
        <v>1</v>
      </c>
      <c r="X3582" t="s">
        <v>14</v>
      </c>
    </row>
    <row r="3583" spans="1:24" x14ac:dyDescent="0.3">
      <c r="A3583" s="1">
        <v>45434.208518518521</v>
      </c>
      <c r="B3583" s="1" t="str">
        <f>TEXT(sensor_data[[#This Row],[Timestamp]], "MMMM")</f>
        <v>May</v>
      </c>
      <c r="C35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83" s="2">
        <f>MONTH(sensor_data[[#This Row],[Timestamp]])</f>
        <v>5</v>
      </c>
      <c r="E3583" s="2">
        <f>DAY(sensor_data[[#This Row],[Timestamp]])</f>
        <v>22</v>
      </c>
      <c r="F3583" t="s">
        <v>667</v>
      </c>
      <c r="H3583">
        <v>60.6</v>
      </c>
      <c r="I3583">
        <v>43</v>
      </c>
      <c r="J3583" t="b">
        <v>1</v>
      </c>
      <c r="K3583">
        <v>1</v>
      </c>
      <c r="L3583" t="str">
        <f>IF(sensor_data[[#This Row],[HVAC Setting]]&lt;=2, "Low", IF(sensor_data[[#This Row],[HVAC Setting]]=3, "Normal", "High"))</f>
        <v>Low</v>
      </c>
      <c r="M3583">
        <v>7.93</v>
      </c>
      <c r="N3583">
        <v>7.93</v>
      </c>
      <c r="O3583">
        <f>(sensor_data[[#This Row],[Energy Consumption]]-AVERAGE(sensor_data[Energy Consumption]))/_xlfn.STDEV.P(sensor_data[Energy Consumption])</f>
        <v>-0.15665043390605621</v>
      </c>
      <c r="P3583" t="str">
        <f>IF(ABS(sensor_data[[#This Row],[z_zcore]])&gt;3, "Outlier", "Normal")</f>
        <v>Normal</v>
      </c>
      <c r="Q3583">
        <f>AVERAGEIF(sensor_data[Unit ID], sensor_data[[#This Row],[Unit ID]], sensor_data[EC])</f>
        <v>16.004705882352944</v>
      </c>
      <c r="R3583">
        <f>IF(ISBLANK(sensor_data[[#This Row],[EC]]), sensor_data[[#This Row],[average]], sensor_data[[#This Row],[EC]])</f>
        <v>7.93</v>
      </c>
      <c r="S3583" t="str">
        <f>IF(sensor_data[[#This Row],[Filled Energy Consumption]]&gt;AVERAGE(sensor_data[Filled Energy Consumption]), "High", "Low")</f>
        <v>Low</v>
      </c>
      <c r="T3583" t="s">
        <v>413</v>
      </c>
      <c r="U3583" t="b">
        <v>1</v>
      </c>
      <c r="V3583">
        <v>8</v>
      </c>
      <c r="W3583">
        <v>1</v>
      </c>
      <c r="X3583" t="s">
        <v>17</v>
      </c>
    </row>
    <row r="3584" spans="1:24" x14ac:dyDescent="0.3">
      <c r="A3584" s="1">
        <v>45387.660810185182</v>
      </c>
      <c r="B3584" s="1" t="str">
        <f>TEXT(sensor_data[[#This Row],[Timestamp]], "MMMM")</f>
        <v>April</v>
      </c>
      <c r="C35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84" s="2">
        <f>MONTH(sensor_data[[#This Row],[Timestamp]])</f>
        <v>4</v>
      </c>
      <c r="E3584" s="2">
        <f>DAY(sensor_data[[#This Row],[Timestamp]])</f>
        <v>5</v>
      </c>
      <c r="F3584" t="s">
        <v>667</v>
      </c>
      <c r="H3584">
        <v>61.9</v>
      </c>
      <c r="I3584">
        <v>53.9</v>
      </c>
      <c r="J3584" t="b">
        <v>0</v>
      </c>
      <c r="K3584">
        <v>1</v>
      </c>
      <c r="L3584" t="str">
        <f>IF(sensor_data[[#This Row],[HVAC Setting]]&lt;=2, "Low", IF(sensor_data[[#This Row],[HVAC Setting]]=3, "Normal", "High"))</f>
        <v>Low</v>
      </c>
      <c r="M3584">
        <v>6</v>
      </c>
      <c r="N3584">
        <v>6</v>
      </c>
      <c r="O3584">
        <f>(sensor_data[[#This Row],[Energy Consumption]]-AVERAGE(sensor_data[Energy Consumption]))/_xlfn.STDEV.P(sensor_data[Energy Consumption])</f>
        <v>-0.17909308767204782</v>
      </c>
      <c r="P3584" t="str">
        <f>IF(ABS(sensor_data[[#This Row],[z_zcore]])&gt;3, "Outlier", "Normal")</f>
        <v>Normal</v>
      </c>
      <c r="Q3584">
        <f>AVERAGEIF(sensor_data[Unit ID], sensor_data[[#This Row],[Unit ID]], sensor_data[EC])</f>
        <v>16.004705882352944</v>
      </c>
      <c r="R3584">
        <f>IF(ISBLANK(sensor_data[[#This Row],[EC]]), sensor_data[[#This Row],[average]], sensor_data[[#This Row],[EC]])</f>
        <v>6</v>
      </c>
      <c r="S3584" t="str">
        <f>IF(sensor_data[[#This Row],[Filled Energy Consumption]]&gt;AVERAGE(sensor_data[Filled Energy Consumption]), "High", "Low")</f>
        <v>Low</v>
      </c>
      <c r="T3584" t="s">
        <v>452</v>
      </c>
      <c r="U3584" t="b">
        <v>0</v>
      </c>
      <c r="V3584">
        <v>20</v>
      </c>
      <c r="W3584">
        <v>0</v>
      </c>
      <c r="X3584" t="s">
        <v>19</v>
      </c>
    </row>
    <row r="3585" spans="1:24" x14ac:dyDescent="0.3">
      <c r="A3585" s="1">
        <v>45482.61991898148</v>
      </c>
      <c r="B3585" s="1" t="str">
        <f>TEXT(sensor_data[[#This Row],[Timestamp]], "MMMM")</f>
        <v>July</v>
      </c>
      <c r="C35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85" s="2">
        <f>MONTH(sensor_data[[#This Row],[Timestamp]])</f>
        <v>7</v>
      </c>
      <c r="E3585" s="2">
        <f>DAY(sensor_data[[#This Row],[Timestamp]])</f>
        <v>9</v>
      </c>
      <c r="F3585" t="s">
        <v>667</v>
      </c>
      <c r="H3585">
        <v>90.5</v>
      </c>
      <c r="I3585">
        <v>51.7</v>
      </c>
      <c r="J3585" t="b">
        <v>1</v>
      </c>
      <c r="K3585">
        <v>3</v>
      </c>
      <c r="L3585" t="str">
        <f>IF(sensor_data[[#This Row],[HVAC Setting]]&lt;=2, "Low", IF(sensor_data[[#This Row],[HVAC Setting]]=3, "Normal", "High"))</f>
        <v>Normal</v>
      </c>
      <c r="M3585">
        <v>19.829999999999998</v>
      </c>
      <c r="N3585">
        <v>19.829999999999998</v>
      </c>
      <c r="O3585">
        <f>(sensor_data[[#This Row],[Energy Consumption]]-AVERAGE(sensor_data[Energy Consumption]))/_xlfn.STDEV.P(sensor_data[Energy Consumption])</f>
        <v>-1.8273449545797005E-2</v>
      </c>
      <c r="P3585" t="str">
        <f>IF(ABS(sensor_data[[#This Row],[z_zcore]])&gt;3, "Outlier", "Normal")</f>
        <v>Normal</v>
      </c>
      <c r="Q3585">
        <f>AVERAGEIF(sensor_data[Unit ID], sensor_data[[#This Row],[Unit ID]], sensor_data[EC])</f>
        <v>16.004705882352944</v>
      </c>
      <c r="R3585">
        <f>IF(ISBLANK(sensor_data[[#This Row],[EC]]), sensor_data[[#This Row],[average]], sensor_data[[#This Row],[EC]])</f>
        <v>19.829999999999998</v>
      </c>
      <c r="S3585" t="str">
        <f>IF(sensor_data[[#This Row],[Filled Energy Consumption]]&gt;AVERAGE(sensor_data[Filled Energy Consumption]), "High", "Low")</f>
        <v>High</v>
      </c>
      <c r="T3585" t="s">
        <v>120</v>
      </c>
      <c r="U3585" t="b">
        <v>1</v>
      </c>
      <c r="V3585">
        <v>1</v>
      </c>
      <c r="W3585">
        <v>0</v>
      </c>
      <c r="X3585" t="s">
        <v>19</v>
      </c>
    </row>
    <row r="3586" spans="1:24" x14ac:dyDescent="0.3">
      <c r="A3586" s="1">
        <v>45621.0002662037</v>
      </c>
      <c r="B3586" s="1" t="str">
        <f>TEXT(sensor_data[[#This Row],[Timestamp]], "MMMM")</f>
        <v>November</v>
      </c>
      <c r="C35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86" s="2">
        <f>MONTH(sensor_data[[#This Row],[Timestamp]])</f>
        <v>11</v>
      </c>
      <c r="E3586" s="2">
        <f>DAY(sensor_data[[#This Row],[Timestamp]])</f>
        <v>25</v>
      </c>
      <c r="F3586" t="s">
        <v>667</v>
      </c>
      <c r="H3586">
        <v>65.7</v>
      </c>
      <c r="I3586">
        <v>58.7</v>
      </c>
      <c r="J3586" t="b">
        <v>0</v>
      </c>
      <c r="K3586">
        <v>2</v>
      </c>
      <c r="L3586" t="str">
        <f>IF(sensor_data[[#This Row],[HVAC Setting]]&lt;=2, "Low", IF(sensor_data[[#This Row],[HVAC Setting]]=3, "Normal", "High"))</f>
        <v>Low</v>
      </c>
      <c r="M3586">
        <v>10</v>
      </c>
      <c r="N3586">
        <v>10</v>
      </c>
      <c r="O3586">
        <f>(sensor_data[[#This Row],[Energy Consumption]]-AVERAGE(sensor_data[Energy Consumption]))/_xlfn.STDEV.P(sensor_data[Energy Consumption])</f>
        <v>-0.13257981561817916</v>
      </c>
      <c r="P3586" t="str">
        <f>IF(ABS(sensor_data[[#This Row],[z_zcore]])&gt;3, "Outlier", "Normal")</f>
        <v>Normal</v>
      </c>
      <c r="Q3586">
        <f>AVERAGEIF(sensor_data[Unit ID], sensor_data[[#This Row],[Unit ID]], sensor_data[EC])</f>
        <v>16.004705882352944</v>
      </c>
      <c r="R3586">
        <f>IF(ISBLANK(sensor_data[[#This Row],[EC]]), sensor_data[[#This Row],[average]], sensor_data[[#This Row],[EC]])</f>
        <v>10</v>
      </c>
      <c r="S3586" t="str">
        <f>IF(sensor_data[[#This Row],[Filled Energy Consumption]]&gt;AVERAGE(sensor_data[Filled Energy Consumption]), "High", "Low")</f>
        <v>Low</v>
      </c>
      <c r="T3586" t="s">
        <v>304</v>
      </c>
      <c r="U3586" t="b">
        <v>0</v>
      </c>
      <c r="V3586">
        <v>5</v>
      </c>
      <c r="W3586">
        <v>0</v>
      </c>
      <c r="X3586" t="s">
        <v>14</v>
      </c>
    </row>
    <row r="3587" spans="1:24" x14ac:dyDescent="0.3">
      <c r="A3587" s="1">
        <v>45350.48878472222</v>
      </c>
      <c r="B3587" s="1" t="str">
        <f>TEXT(sensor_data[[#This Row],[Timestamp]], "MMMM")</f>
        <v>February</v>
      </c>
      <c r="C35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87" s="2">
        <f>MONTH(sensor_data[[#This Row],[Timestamp]])</f>
        <v>2</v>
      </c>
      <c r="E3587" s="2">
        <f>DAY(sensor_data[[#This Row],[Timestamp]])</f>
        <v>28</v>
      </c>
      <c r="F3587" t="s">
        <v>667</v>
      </c>
      <c r="H3587">
        <v>35.5</v>
      </c>
      <c r="I3587">
        <v>33.4</v>
      </c>
      <c r="J3587" t="b">
        <v>0</v>
      </c>
      <c r="K3587">
        <v>2</v>
      </c>
      <c r="L3587" t="str">
        <f>IF(sensor_data[[#This Row],[HVAC Setting]]&lt;=2, "Low", IF(sensor_data[[#This Row],[HVAC Setting]]=3, "Normal", "High"))</f>
        <v>Low</v>
      </c>
      <c r="O3587">
        <f>(sensor_data[[#This Row],[Energy Consumption]]-AVERAGE(sensor_data[Energy Consumption]))/_xlfn.STDEV.P(sensor_data[Energy Consumption])</f>
        <v>-0.24886299575285079</v>
      </c>
      <c r="P3587" t="str">
        <f>IF(ABS(sensor_data[[#This Row],[z_zcore]])&gt;3, "Outlier", "Normal")</f>
        <v>Normal</v>
      </c>
      <c r="Q3587">
        <f>AVERAGEIF(sensor_data[Unit ID], sensor_data[[#This Row],[Unit ID]], sensor_data[EC])</f>
        <v>16.004705882352944</v>
      </c>
      <c r="R3587">
        <f>IF(ISBLANK(sensor_data[[#This Row],[EC]]), sensor_data[[#This Row],[average]], sensor_data[[#This Row],[EC]])</f>
        <v>16.004705882352944</v>
      </c>
      <c r="S3587" t="str">
        <f>IF(sensor_data[[#This Row],[Filled Energy Consumption]]&gt;AVERAGE(sensor_data[Filled Energy Consumption]), "High", "Low")</f>
        <v>Low</v>
      </c>
      <c r="T3587" t="s">
        <v>262</v>
      </c>
      <c r="U3587" t="b">
        <v>0</v>
      </c>
      <c r="V3587">
        <v>9</v>
      </c>
      <c r="W3587">
        <v>0</v>
      </c>
      <c r="X3587" t="s">
        <v>19</v>
      </c>
    </row>
    <row r="3588" spans="1:24" x14ac:dyDescent="0.3">
      <c r="A3588" s="1">
        <v>45404.229328703703</v>
      </c>
      <c r="B3588" s="1" t="str">
        <f>TEXT(sensor_data[[#This Row],[Timestamp]], "MMMM")</f>
        <v>April</v>
      </c>
      <c r="C35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88" s="2">
        <f>MONTH(sensor_data[[#This Row],[Timestamp]])</f>
        <v>4</v>
      </c>
      <c r="E3588" s="2">
        <f>DAY(sensor_data[[#This Row],[Timestamp]])</f>
        <v>22</v>
      </c>
      <c r="F3588" t="s">
        <v>667</v>
      </c>
      <c r="H3588">
        <v>62.1</v>
      </c>
      <c r="I3588">
        <v>42.5</v>
      </c>
      <c r="J3588" t="b">
        <v>0</v>
      </c>
      <c r="K3588">
        <v>1</v>
      </c>
      <c r="L3588" t="str">
        <f>IF(sensor_data[[#This Row],[HVAC Setting]]&lt;=2, "Low", IF(sensor_data[[#This Row],[HVAC Setting]]=3, "Normal", "High"))</f>
        <v>Low</v>
      </c>
      <c r="M3588">
        <v>5</v>
      </c>
      <c r="N3588">
        <v>5</v>
      </c>
      <c r="O3588">
        <f>(sensor_data[[#This Row],[Energy Consumption]]-AVERAGE(sensor_data[Energy Consumption]))/_xlfn.STDEV.P(sensor_data[Energy Consumption])</f>
        <v>-0.19072140568551499</v>
      </c>
      <c r="P3588" t="str">
        <f>IF(ABS(sensor_data[[#This Row],[z_zcore]])&gt;3, "Outlier", "Normal")</f>
        <v>Normal</v>
      </c>
      <c r="Q3588">
        <f>AVERAGEIF(sensor_data[Unit ID], sensor_data[[#This Row],[Unit ID]], sensor_data[EC])</f>
        <v>16.004705882352944</v>
      </c>
      <c r="R3588">
        <f>IF(ISBLANK(sensor_data[[#This Row],[EC]]), sensor_data[[#This Row],[average]], sensor_data[[#This Row],[EC]])</f>
        <v>5</v>
      </c>
      <c r="S3588" t="str">
        <f>IF(sensor_data[[#This Row],[Filled Energy Consumption]]&gt;AVERAGE(sensor_data[Filled Energy Consumption]), "High", "Low")</f>
        <v>Low</v>
      </c>
      <c r="T3588" t="s">
        <v>225</v>
      </c>
      <c r="U3588" t="b">
        <v>0</v>
      </c>
      <c r="V3588">
        <v>21</v>
      </c>
      <c r="W3588">
        <v>0</v>
      </c>
      <c r="X3588" t="s">
        <v>14</v>
      </c>
    </row>
    <row r="3589" spans="1:24" x14ac:dyDescent="0.3">
      <c r="A3589" s="1">
        <v>45651.688125000001</v>
      </c>
      <c r="B3589" s="1" t="str">
        <f>TEXT(sensor_data[[#This Row],[Timestamp]], "MMMM")</f>
        <v>December</v>
      </c>
      <c r="C35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89" s="2">
        <f>MONTH(sensor_data[[#This Row],[Timestamp]])</f>
        <v>12</v>
      </c>
      <c r="E3589" s="2">
        <f>DAY(sensor_data[[#This Row],[Timestamp]])</f>
        <v>25</v>
      </c>
      <c r="F3589" t="s">
        <v>667</v>
      </c>
      <c r="H3589">
        <v>42.5</v>
      </c>
      <c r="I3589">
        <v>33.700000000000003</v>
      </c>
      <c r="J3589" t="b">
        <v>0</v>
      </c>
      <c r="K3589">
        <v>2.5</v>
      </c>
      <c r="L3589" t="str">
        <f>IF(sensor_data[[#This Row],[HVAC Setting]]&lt;=2, "Low", IF(sensor_data[[#This Row],[HVAC Setting]]=3, "Normal", "High"))</f>
        <v>High</v>
      </c>
      <c r="M3589">
        <v>16.28</v>
      </c>
      <c r="N3589">
        <v>16.28</v>
      </c>
      <c r="O3589">
        <f>(sensor_data[[#This Row],[Energy Consumption]]-AVERAGE(sensor_data[Energy Consumption]))/_xlfn.STDEV.P(sensor_data[Energy Consumption])</f>
        <v>-5.9553978493605393E-2</v>
      </c>
      <c r="P3589" t="str">
        <f>IF(ABS(sensor_data[[#This Row],[z_zcore]])&gt;3, "Outlier", "Normal")</f>
        <v>Normal</v>
      </c>
      <c r="Q3589">
        <f>AVERAGEIF(sensor_data[Unit ID], sensor_data[[#This Row],[Unit ID]], sensor_data[EC])</f>
        <v>16.004705882352944</v>
      </c>
      <c r="R3589">
        <f>IF(ISBLANK(sensor_data[[#This Row],[EC]]), sensor_data[[#This Row],[average]], sensor_data[[#This Row],[EC]])</f>
        <v>16.28</v>
      </c>
      <c r="S3589" t="str">
        <f>IF(sensor_data[[#This Row],[Filled Energy Consumption]]&gt;AVERAGE(sensor_data[Filled Energy Consumption]), "High", "Low")</f>
        <v>Low</v>
      </c>
      <c r="T3589" t="s">
        <v>103</v>
      </c>
      <c r="U3589" t="b">
        <v>0</v>
      </c>
      <c r="V3589">
        <v>15</v>
      </c>
      <c r="W3589">
        <v>1</v>
      </c>
      <c r="X3589" t="s">
        <v>19</v>
      </c>
    </row>
    <row r="3590" spans="1:24" x14ac:dyDescent="0.3">
      <c r="A3590" s="1">
        <v>45351.296678240738</v>
      </c>
      <c r="B3590" s="1" t="str">
        <f>TEXT(sensor_data[[#This Row],[Timestamp]], "MMMM")</f>
        <v>February</v>
      </c>
      <c r="C35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90" s="2">
        <f>MONTH(sensor_data[[#This Row],[Timestamp]])</f>
        <v>2</v>
      </c>
      <c r="E3590" s="2">
        <f>DAY(sensor_data[[#This Row],[Timestamp]])</f>
        <v>29</v>
      </c>
      <c r="F3590" t="s">
        <v>667</v>
      </c>
      <c r="H3590">
        <v>53.4</v>
      </c>
      <c r="I3590">
        <v>32.4</v>
      </c>
      <c r="J3590" t="b">
        <v>1</v>
      </c>
      <c r="K3590">
        <v>3</v>
      </c>
      <c r="L3590" t="str">
        <f>IF(sensor_data[[#This Row],[HVAC Setting]]&lt;=2, "Low", IF(sensor_data[[#This Row],[HVAC Setting]]=3, "Normal", "High"))</f>
        <v>Normal</v>
      </c>
      <c r="M3590">
        <v>18.68</v>
      </c>
      <c r="N3590">
        <v>18.68</v>
      </c>
      <c r="O3590">
        <f>(sensor_data[[#This Row],[Energy Consumption]]-AVERAGE(sensor_data[Energy Consumption]))/_xlfn.STDEV.P(sensor_data[Energy Consumption])</f>
        <v>-3.1646015261284223E-2</v>
      </c>
      <c r="P3590" t="str">
        <f>IF(ABS(sensor_data[[#This Row],[z_zcore]])&gt;3, "Outlier", "Normal")</f>
        <v>Normal</v>
      </c>
      <c r="Q3590">
        <f>AVERAGEIF(sensor_data[Unit ID], sensor_data[[#This Row],[Unit ID]], sensor_data[EC])</f>
        <v>16.004705882352944</v>
      </c>
      <c r="R3590">
        <f>IF(ISBLANK(sensor_data[[#This Row],[EC]]), sensor_data[[#This Row],[average]], sensor_data[[#This Row],[EC]])</f>
        <v>18.68</v>
      </c>
      <c r="S3590" t="str">
        <f>IF(sensor_data[[#This Row],[Filled Energy Consumption]]&gt;AVERAGE(sensor_data[Filled Energy Consumption]), "High", "Low")</f>
        <v>High</v>
      </c>
      <c r="T3590" t="s">
        <v>245</v>
      </c>
      <c r="U3590" t="b">
        <v>1</v>
      </c>
      <c r="V3590">
        <v>15</v>
      </c>
      <c r="W3590">
        <v>1</v>
      </c>
      <c r="X3590" t="s">
        <v>14</v>
      </c>
    </row>
    <row r="3591" spans="1:24" x14ac:dyDescent="0.3">
      <c r="A3591" s="1">
        <v>45334.22084490741</v>
      </c>
      <c r="B3591" s="1" t="str">
        <f>TEXT(sensor_data[[#This Row],[Timestamp]], "MMMM")</f>
        <v>February</v>
      </c>
      <c r="C35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91" s="2">
        <f>MONTH(sensor_data[[#This Row],[Timestamp]])</f>
        <v>2</v>
      </c>
      <c r="E3591" s="2">
        <f>DAY(sensor_data[[#This Row],[Timestamp]])</f>
        <v>12</v>
      </c>
      <c r="F3591" t="s">
        <v>667</v>
      </c>
      <c r="H3591">
        <v>36.9</v>
      </c>
      <c r="I3591">
        <v>31.2</v>
      </c>
      <c r="J3591" t="b">
        <v>0</v>
      </c>
      <c r="K3591">
        <v>3</v>
      </c>
      <c r="L3591" t="str">
        <f>IF(sensor_data[[#This Row],[HVAC Setting]]&lt;=2, "Low", IF(sensor_data[[#This Row],[HVAC Setting]]=3, "Normal", "High"))</f>
        <v>Normal</v>
      </c>
      <c r="M3591">
        <v>17</v>
      </c>
      <c r="N3591">
        <v>17</v>
      </c>
      <c r="O3591">
        <f>(sensor_data[[#This Row],[Energy Consumption]]-AVERAGE(sensor_data[Energy Consumption]))/_xlfn.STDEV.P(sensor_data[Energy Consumption])</f>
        <v>-5.1181589523909048E-2</v>
      </c>
      <c r="P3591" t="str">
        <f>IF(ABS(sensor_data[[#This Row],[z_zcore]])&gt;3, "Outlier", "Normal")</f>
        <v>Normal</v>
      </c>
      <c r="Q3591">
        <f>AVERAGEIF(sensor_data[Unit ID], sensor_data[[#This Row],[Unit ID]], sensor_data[EC])</f>
        <v>16.004705882352944</v>
      </c>
      <c r="R3591">
        <f>IF(ISBLANK(sensor_data[[#This Row],[EC]]), sensor_data[[#This Row],[average]], sensor_data[[#This Row],[EC]])</f>
        <v>17</v>
      </c>
      <c r="S3591" t="str">
        <f>IF(sensor_data[[#This Row],[Filled Energy Consumption]]&gt;AVERAGE(sensor_data[Filled Energy Consumption]), "High", "Low")</f>
        <v>Low</v>
      </c>
      <c r="T3591" t="s">
        <v>439</v>
      </c>
      <c r="U3591" t="b">
        <v>0</v>
      </c>
      <c r="V3591">
        <v>17</v>
      </c>
      <c r="W3591">
        <v>0</v>
      </c>
      <c r="X3591" t="s">
        <v>19</v>
      </c>
    </row>
    <row r="3592" spans="1:24" x14ac:dyDescent="0.3">
      <c r="A3592" s="1">
        <v>45464.525150462963</v>
      </c>
      <c r="B3592" s="1" t="str">
        <f>TEXT(sensor_data[[#This Row],[Timestamp]], "MMMM")</f>
        <v>June</v>
      </c>
      <c r="C35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92" s="2">
        <f>MONTH(sensor_data[[#This Row],[Timestamp]])</f>
        <v>6</v>
      </c>
      <c r="E3592" s="2">
        <f>DAY(sensor_data[[#This Row],[Timestamp]])</f>
        <v>21</v>
      </c>
      <c r="F3592" t="s">
        <v>667</v>
      </c>
      <c r="H3592">
        <v>99.1</v>
      </c>
      <c r="I3592">
        <v>50.3</v>
      </c>
      <c r="J3592" t="b">
        <v>0</v>
      </c>
      <c r="K3592">
        <v>3</v>
      </c>
      <c r="L3592" t="str">
        <f>IF(sensor_data[[#This Row],[HVAC Setting]]&lt;=2, "Low", IF(sensor_data[[#This Row],[HVAC Setting]]=3, "Normal", "High"))</f>
        <v>Normal</v>
      </c>
      <c r="O3592">
        <f>(sensor_data[[#This Row],[Energy Consumption]]-AVERAGE(sensor_data[Energy Consumption]))/_xlfn.STDEV.P(sensor_data[Energy Consumption])</f>
        <v>-0.24886299575285079</v>
      </c>
      <c r="P3592" t="str">
        <f>IF(ABS(sensor_data[[#This Row],[z_zcore]])&gt;3, "Outlier", "Normal")</f>
        <v>Normal</v>
      </c>
      <c r="Q3592">
        <f>AVERAGEIF(sensor_data[Unit ID], sensor_data[[#This Row],[Unit ID]], sensor_data[EC])</f>
        <v>16.004705882352944</v>
      </c>
      <c r="R3592">
        <f>IF(ISBLANK(sensor_data[[#This Row],[EC]]), sensor_data[[#This Row],[average]], sensor_data[[#This Row],[EC]])</f>
        <v>16.004705882352944</v>
      </c>
      <c r="S3592" t="str">
        <f>IF(sensor_data[[#This Row],[Filled Energy Consumption]]&gt;AVERAGE(sensor_data[Filled Energy Consumption]), "High", "Low")</f>
        <v>Low</v>
      </c>
      <c r="T3592" t="s">
        <v>57</v>
      </c>
      <c r="U3592" t="b">
        <v>0</v>
      </c>
      <c r="V3592">
        <v>20</v>
      </c>
      <c r="W3592">
        <v>0</v>
      </c>
      <c r="X3592" t="s">
        <v>14</v>
      </c>
    </row>
    <row r="3593" spans="1:24" x14ac:dyDescent="0.3">
      <c r="A3593" s="1">
        <v>45325.077708333331</v>
      </c>
      <c r="B3593" s="1" t="str">
        <f>TEXT(sensor_data[[#This Row],[Timestamp]], "MMMM")</f>
        <v>February</v>
      </c>
      <c r="C35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93" s="2">
        <f>MONTH(sensor_data[[#This Row],[Timestamp]])</f>
        <v>2</v>
      </c>
      <c r="E3593" s="2">
        <f>DAY(sensor_data[[#This Row],[Timestamp]])</f>
        <v>3</v>
      </c>
      <c r="F3593" t="s">
        <v>667</v>
      </c>
      <c r="H3593">
        <v>41.1</v>
      </c>
      <c r="I3593">
        <v>33.6</v>
      </c>
      <c r="J3593" t="b">
        <v>1</v>
      </c>
      <c r="K3593">
        <v>3.5</v>
      </c>
      <c r="L3593" t="str">
        <f>IF(sensor_data[[#This Row],[HVAC Setting]]&lt;=2, "Low", IF(sensor_data[[#This Row],[HVAC Setting]]=3, "Normal", "High"))</f>
        <v>High</v>
      </c>
      <c r="M3593">
        <v>21.93</v>
      </c>
      <c r="N3593">
        <v>21.93</v>
      </c>
      <c r="O3593">
        <f>(sensor_data[[#This Row],[Energy Consumption]]-AVERAGE(sensor_data[Energy Consumption]))/_xlfn.STDEV.P(sensor_data[Energy Consumption])</f>
        <v>6.1460182824840479E-3</v>
      </c>
      <c r="P3593" t="str">
        <f>IF(ABS(sensor_data[[#This Row],[z_zcore]])&gt;3, "Outlier", "Normal")</f>
        <v>Normal</v>
      </c>
      <c r="Q3593">
        <f>AVERAGEIF(sensor_data[Unit ID], sensor_data[[#This Row],[Unit ID]], sensor_data[EC])</f>
        <v>16.004705882352944</v>
      </c>
      <c r="R3593">
        <f>IF(ISBLANK(sensor_data[[#This Row],[EC]]), sensor_data[[#This Row],[average]], sensor_data[[#This Row],[EC]])</f>
        <v>21.93</v>
      </c>
      <c r="S3593" t="str">
        <f>IF(sensor_data[[#This Row],[Filled Energy Consumption]]&gt;AVERAGE(sensor_data[Filled Energy Consumption]), "High", "Low")</f>
        <v>High</v>
      </c>
      <c r="T3593" t="s">
        <v>198</v>
      </c>
      <c r="U3593" t="b">
        <v>1</v>
      </c>
      <c r="V3593">
        <v>9</v>
      </c>
      <c r="W3593">
        <v>0</v>
      </c>
      <c r="X3593" t="s">
        <v>14</v>
      </c>
    </row>
    <row r="3594" spans="1:24" x14ac:dyDescent="0.3">
      <c r="A3594" s="1">
        <v>45410.24145833333</v>
      </c>
      <c r="B3594" s="1" t="str">
        <f>TEXT(sensor_data[[#This Row],[Timestamp]], "MMMM")</f>
        <v>April</v>
      </c>
      <c r="C35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94" s="2">
        <f>MONTH(sensor_data[[#This Row],[Timestamp]])</f>
        <v>4</v>
      </c>
      <c r="E3594" s="2">
        <f>DAY(sensor_data[[#This Row],[Timestamp]])</f>
        <v>28</v>
      </c>
      <c r="F3594" t="s">
        <v>667</v>
      </c>
      <c r="H3594">
        <v>77.8</v>
      </c>
      <c r="I3594">
        <v>57.7</v>
      </c>
      <c r="J3594" t="b">
        <v>1</v>
      </c>
      <c r="K3594">
        <v>2.5</v>
      </c>
      <c r="L3594" t="str">
        <f>IF(sensor_data[[#This Row],[HVAC Setting]]&lt;=2, "Low", IF(sensor_data[[#This Row],[HVAC Setting]]=3, "Normal", "High"))</f>
        <v>High</v>
      </c>
      <c r="M3594">
        <v>16.100000000000001</v>
      </c>
      <c r="N3594">
        <v>16.100000000000001</v>
      </c>
      <c r="O3594">
        <f>(sensor_data[[#This Row],[Energy Consumption]]-AVERAGE(sensor_data[Energy Consumption]))/_xlfn.STDEV.P(sensor_data[Energy Consumption])</f>
        <v>-6.1647075736029476E-2</v>
      </c>
      <c r="P3594" t="str">
        <f>IF(ABS(sensor_data[[#This Row],[z_zcore]])&gt;3, "Outlier", "Normal")</f>
        <v>Normal</v>
      </c>
      <c r="Q3594">
        <f>AVERAGEIF(sensor_data[Unit ID], sensor_data[[#This Row],[Unit ID]], sensor_data[EC])</f>
        <v>16.004705882352944</v>
      </c>
      <c r="R3594">
        <f>IF(ISBLANK(sensor_data[[#This Row],[EC]]), sensor_data[[#This Row],[average]], sensor_data[[#This Row],[EC]])</f>
        <v>16.100000000000001</v>
      </c>
      <c r="S3594" t="str">
        <f>IF(sensor_data[[#This Row],[Filled Energy Consumption]]&gt;AVERAGE(sensor_data[Filled Energy Consumption]), "High", "Low")</f>
        <v>Low</v>
      </c>
      <c r="T3594" t="s">
        <v>134</v>
      </c>
      <c r="U3594" t="b">
        <v>1</v>
      </c>
      <c r="V3594">
        <v>2</v>
      </c>
      <c r="W3594">
        <v>0</v>
      </c>
      <c r="X3594" t="s">
        <v>19</v>
      </c>
    </row>
    <row r="3595" spans="1:24" x14ac:dyDescent="0.3">
      <c r="A3595" s="1">
        <v>45302.49900462963</v>
      </c>
      <c r="B3595" s="1" t="str">
        <f>TEXT(sensor_data[[#This Row],[Timestamp]], "MMMM")</f>
        <v>January</v>
      </c>
      <c r="C35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95" s="2">
        <f>MONTH(sensor_data[[#This Row],[Timestamp]])</f>
        <v>1</v>
      </c>
      <c r="E3595" s="2">
        <f>DAY(sensor_data[[#This Row],[Timestamp]])</f>
        <v>11</v>
      </c>
      <c r="F3595" t="s">
        <v>667</v>
      </c>
      <c r="H3595">
        <v>36.9</v>
      </c>
      <c r="I3595">
        <v>34.4</v>
      </c>
      <c r="J3595" t="b">
        <v>0</v>
      </c>
      <c r="K3595">
        <v>3</v>
      </c>
      <c r="L3595" t="str">
        <f>IF(sensor_data[[#This Row],[HVAC Setting]]&lt;=2, "Low", IF(sensor_data[[#This Row],[HVAC Setting]]=3, "Normal", "High"))</f>
        <v>Normal</v>
      </c>
      <c r="M3595">
        <v>17</v>
      </c>
      <c r="N3595">
        <v>17</v>
      </c>
      <c r="O3595">
        <f>(sensor_data[[#This Row],[Energy Consumption]]-AVERAGE(sensor_data[Energy Consumption]))/_xlfn.STDEV.P(sensor_data[Energy Consumption])</f>
        <v>-5.1181589523909048E-2</v>
      </c>
      <c r="P3595" t="str">
        <f>IF(ABS(sensor_data[[#This Row],[z_zcore]])&gt;3, "Outlier", "Normal")</f>
        <v>Normal</v>
      </c>
      <c r="Q3595">
        <f>AVERAGEIF(sensor_data[Unit ID], sensor_data[[#This Row],[Unit ID]], sensor_data[EC])</f>
        <v>16.004705882352944</v>
      </c>
      <c r="R3595">
        <f>IF(ISBLANK(sensor_data[[#This Row],[EC]]), sensor_data[[#This Row],[average]], sensor_data[[#This Row],[EC]])</f>
        <v>17</v>
      </c>
      <c r="S3595" t="str">
        <f>IF(sensor_data[[#This Row],[Filled Energy Consumption]]&gt;AVERAGE(sensor_data[Filled Energy Consumption]), "High", "Low")</f>
        <v>Low</v>
      </c>
      <c r="T3595" t="s">
        <v>109</v>
      </c>
      <c r="U3595" t="b">
        <v>0</v>
      </c>
      <c r="V3595">
        <v>13</v>
      </c>
      <c r="W3595">
        <v>0</v>
      </c>
      <c r="X3595" t="s">
        <v>19</v>
      </c>
    </row>
    <row r="3596" spans="1:24" x14ac:dyDescent="0.3">
      <c r="A3596" s="1">
        <v>45568.296793981484</v>
      </c>
      <c r="B3596" s="1" t="str">
        <f>TEXT(sensor_data[[#This Row],[Timestamp]], "MMMM")</f>
        <v>October</v>
      </c>
      <c r="C35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96" s="2">
        <f>MONTH(sensor_data[[#This Row],[Timestamp]])</f>
        <v>10</v>
      </c>
      <c r="E3596" s="2">
        <f>DAY(sensor_data[[#This Row],[Timestamp]])</f>
        <v>3</v>
      </c>
      <c r="F3596" t="s">
        <v>667</v>
      </c>
      <c r="H3596">
        <v>75.3</v>
      </c>
      <c r="I3596">
        <v>43.6</v>
      </c>
      <c r="J3596" t="b">
        <v>1</v>
      </c>
      <c r="K3596">
        <v>2</v>
      </c>
      <c r="L3596" t="str">
        <f>IF(sensor_data[[#This Row],[HVAC Setting]]&lt;=2, "Low", IF(sensor_data[[#This Row],[HVAC Setting]]=3, "Normal", "High"))</f>
        <v>Low</v>
      </c>
      <c r="M3596">
        <v>11.27</v>
      </c>
      <c r="N3596">
        <v>11.27</v>
      </c>
      <c r="O3596">
        <f>(sensor_data[[#This Row],[Energy Consumption]]-AVERAGE(sensor_data[Energy Consumption]))/_xlfn.STDEV.P(sensor_data[Energy Consumption])</f>
        <v>-0.11781185174107589</v>
      </c>
      <c r="P3596" t="str">
        <f>IF(ABS(sensor_data[[#This Row],[z_zcore]])&gt;3, "Outlier", "Normal")</f>
        <v>Normal</v>
      </c>
      <c r="Q3596">
        <f>AVERAGEIF(sensor_data[Unit ID], sensor_data[[#This Row],[Unit ID]], sensor_data[EC])</f>
        <v>16.004705882352944</v>
      </c>
      <c r="R3596">
        <f>IF(ISBLANK(sensor_data[[#This Row],[EC]]), sensor_data[[#This Row],[average]], sensor_data[[#This Row],[EC]])</f>
        <v>11.27</v>
      </c>
      <c r="S3596" t="str">
        <f>IF(sensor_data[[#This Row],[Filled Energy Consumption]]&gt;AVERAGE(sensor_data[Filled Energy Consumption]), "High", "Low")</f>
        <v>Low</v>
      </c>
      <c r="T3596" t="s">
        <v>148</v>
      </c>
      <c r="U3596" t="b">
        <v>1</v>
      </c>
      <c r="V3596">
        <v>7</v>
      </c>
      <c r="W3596">
        <v>0</v>
      </c>
      <c r="X3596" t="s">
        <v>17</v>
      </c>
    </row>
    <row r="3597" spans="1:24" x14ac:dyDescent="0.3">
      <c r="A3597" s="1">
        <v>45543.953877314816</v>
      </c>
      <c r="B3597" s="1" t="str">
        <f>TEXT(sensor_data[[#This Row],[Timestamp]], "MMMM")</f>
        <v>September</v>
      </c>
      <c r="C35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597" s="2">
        <f>MONTH(sensor_data[[#This Row],[Timestamp]])</f>
        <v>9</v>
      </c>
      <c r="E3597" s="2">
        <f>DAY(sensor_data[[#This Row],[Timestamp]])</f>
        <v>8</v>
      </c>
      <c r="F3597" t="s">
        <v>667</v>
      </c>
      <c r="H3597">
        <v>70.400000000000006</v>
      </c>
      <c r="I3597">
        <v>55.3</v>
      </c>
      <c r="J3597" t="b">
        <v>1</v>
      </c>
      <c r="K3597">
        <v>4.5</v>
      </c>
      <c r="L3597" t="str">
        <f>IF(sensor_data[[#This Row],[HVAC Setting]]&lt;=2, "Low", IF(sensor_data[[#This Row],[HVAC Setting]]=3, "Normal", "High"))</f>
        <v>High</v>
      </c>
      <c r="M3597">
        <v>25.87</v>
      </c>
      <c r="N3597">
        <v>25.87</v>
      </c>
      <c r="O3597">
        <f>(sensor_data[[#This Row],[Energy Consumption]]-AVERAGE(sensor_data[Energy Consumption]))/_xlfn.STDEV.P(sensor_data[Energy Consumption])</f>
        <v>5.1961591255544677E-2</v>
      </c>
      <c r="P3597" t="str">
        <f>IF(ABS(sensor_data[[#This Row],[z_zcore]])&gt;3, "Outlier", "Normal")</f>
        <v>Normal</v>
      </c>
      <c r="Q3597">
        <f>AVERAGEIF(sensor_data[Unit ID], sensor_data[[#This Row],[Unit ID]], sensor_data[EC])</f>
        <v>16.004705882352944</v>
      </c>
      <c r="R3597">
        <f>IF(ISBLANK(sensor_data[[#This Row],[EC]]), sensor_data[[#This Row],[average]], sensor_data[[#This Row],[EC]])</f>
        <v>25.87</v>
      </c>
      <c r="S3597" t="str">
        <f>IF(sensor_data[[#This Row],[Filled Energy Consumption]]&gt;AVERAGE(sensor_data[Filled Energy Consumption]), "High", "Low")</f>
        <v>High</v>
      </c>
      <c r="T3597" t="s">
        <v>199</v>
      </c>
      <c r="U3597" t="b">
        <v>1</v>
      </c>
      <c r="V3597">
        <v>10</v>
      </c>
      <c r="W3597">
        <v>1</v>
      </c>
      <c r="X3597" t="s">
        <v>14</v>
      </c>
    </row>
    <row r="3598" spans="1:24" x14ac:dyDescent="0.3">
      <c r="A3598" s="1">
        <v>45460.507719907408</v>
      </c>
      <c r="B3598" s="1" t="str">
        <f>TEXT(sensor_data[[#This Row],[Timestamp]], "MMMM")</f>
        <v>June</v>
      </c>
      <c r="C35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598" s="2">
        <f>MONTH(sensor_data[[#This Row],[Timestamp]])</f>
        <v>6</v>
      </c>
      <c r="E3598" s="2">
        <f>DAY(sensor_data[[#This Row],[Timestamp]])</f>
        <v>17</v>
      </c>
      <c r="F3598" t="s">
        <v>667</v>
      </c>
      <c r="H3598">
        <v>85.3</v>
      </c>
      <c r="I3598">
        <v>54.3</v>
      </c>
      <c r="J3598" t="b">
        <v>1</v>
      </c>
      <c r="K3598">
        <v>4</v>
      </c>
      <c r="L3598" t="str">
        <f>IF(sensor_data[[#This Row],[HVAC Setting]]&lt;=2, "Low", IF(sensor_data[[#This Row],[HVAC Setting]]=3, "Normal", "High"))</f>
        <v>High</v>
      </c>
      <c r="M3598">
        <v>24.39</v>
      </c>
      <c r="N3598">
        <v>24.39</v>
      </c>
      <c r="O3598">
        <f>(sensor_data[[#This Row],[Energy Consumption]]-AVERAGE(sensor_data[Energy Consumption]))/_xlfn.STDEV.P(sensor_data[Energy Consumption])</f>
        <v>3.4751680595613274E-2</v>
      </c>
      <c r="P3598" t="str">
        <f>IF(ABS(sensor_data[[#This Row],[z_zcore]])&gt;3, "Outlier", "Normal")</f>
        <v>Normal</v>
      </c>
      <c r="Q3598">
        <f>AVERAGEIF(sensor_data[Unit ID], sensor_data[[#This Row],[Unit ID]], sensor_data[EC])</f>
        <v>16.004705882352944</v>
      </c>
      <c r="R3598">
        <f>IF(ISBLANK(sensor_data[[#This Row],[EC]]), sensor_data[[#This Row],[average]], sensor_data[[#This Row],[EC]])</f>
        <v>24.39</v>
      </c>
      <c r="S3598" t="str">
        <f>IF(sensor_data[[#This Row],[Filled Energy Consumption]]&gt;AVERAGE(sensor_data[Filled Energy Consumption]), "High", "Low")</f>
        <v>High</v>
      </c>
      <c r="T3598" t="s">
        <v>404</v>
      </c>
      <c r="U3598" t="b">
        <v>1</v>
      </c>
      <c r="V3598">
        <v>19</v>
      </c>
      <c r="W3598">
        <v>1</v>
      </c>
      <c r="X3598" t="s">
        <v>14</v>
      </c>
    </row>
    <row r="3599" spans="1:24" x14ac:dyDescent="0.3">
      <c r="A3599" s="1">
        <v>45588.289594907408</v>
      </c>
      <c r="B3599" s="1" t="str">
        <f>TEXT(sensor_data[[#This Row],[Timestamp]], "MMMM")</f>
        <v>October</v>
      </c>
      <c r="C35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599" s="2">
        <f>MONTH(sensor_data[[#This Row],[Timestamp]])</f>
        <v>10</v>
      </c>
      <c r="E3599" s="2">
        <f>DAY(sensor_data[[#This Row],[Timestamp]])</f>
        <v>23</v>
      </c>
      <c r="F3599" t="s">
        <v>667</v>
      </c>
      <c r="H3599">
        <v>73.599999999999994</v>
      </c>
      <c r="I3599">
        <v>49.5</v>
      </c>
      <c r="J3599" t="b">
        <v>0</v>
      </c>
      <c r="K3599">
        <v>1</v>
      </c>
      <c r="L3599" t="str">
        <f>IF(sensor_data[[#This Row],[HVAC Setting]]&lt;=2, "Low", IF(sensor_data[[#This Row],[HVAC Setting]]=3, "Normal", "High"))</f>
        <v>Low</v>
      </c>
      <c r="M3599">
        <v>5</v>
      </c>
      <c r="N3599">
        <v>5</v>
      </c>
      <c r="O3599">
        <f>(sensor_data[[#This Row],[Energy Consumption]]-AVERAGE(sensor_data[Energy Consumption]))/_xlfn.STDEV.P(sensor_data[Energy Consumption])</f>
        <v>-0.19072140568551499</v>
      </c>
      <c r="P3599" t="str">
        <f>IF(ABS(sensor_data[[#This Row],[z_zcore]])&gt;3, "Outlier", "Normal")</f>
        <v>Normal</v>
      </c>
      <c r="Q3599">
        <f>AVERAGEIF(sensor_data[Unit ID], sensor_data[[#This Row],[Unit ID]], sensor_data[EC])</f>
        <v>16.004705882352944</v>
      </c>
      <c r="R3599">
        <f>IF(ISBLANK(sensor_data[[#This Row],[EC]]), sensor_data[[#This Row],[average]], sensor_data[[#This Row],[EC]])</f>
        <v>5</v>
      </c>
      <c r="S3599" t="str">
        <f>IF(sensor_data[[#This Row],[Filled Energy Consumption]]&gt;AVERAGE(sensor_data[Filled Energy Consumption]), "High", "Low")</f>
        <v>Low</v>
      </c>
      <c r="T3599" t="s">
        <v>271</v>
      </c>
      <c r="U3599" t="b">
        <v>0</v>
      </c>
      <c r="V3599">
        <v>17</v>
      </c>
      <c r="W3599">
        <v>0</v>
      </c>
      <c r="X3599" t="s">
        <v>19</v>
      </c>
    </row>
    <row r="3600" spans="1:24" x14ac:dyDescent="0.3">
      <c r="A3600" s="1">
        <v>45400.791481481479</v>
      </c>
      <c r="B3600" s="1" t="str">
        <f>TEXT(sensor_data[[#This Row],[Timestamp]], "MMMM")</f>
        <v>April</v>
      </c>
      <c r="C36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00" s="2">
        <f>MONTH(sensor_data[[#This Row],[Timestamp]])</f>
        <v>4</v>
      </c>
      <c r="E3600" s="2">
        <f>DAY(sensor_data[[#This Row],[Timestamp]])</f>
        <v>18</v>
      </c>
      <c r="F3600" t="s">
        <v>667</v>
      </c>
      <c r="H3600">
        <v>69.599999999999994</v>
      </c>
      <c r="I3600">
        <v>54.2</v>
      </c>
      <c r="J3600" t="b">
        <v>0</v>
      </c>
      <c r="K3600">
        <v>3</v>
      </c>
      <c r="L3600" t="str">
        <f>IF(sensor_data[[#This Row],[HVAC Setting]]&lt;=2, "Low", IF(sensor_data[[#This Row],[HVAC Setting]]=3, "Normal", "High"))</f>
        <v>Normal</v>
      </c>
      <c r="O3600">
        <f>(sensor_data[[#This Row],[Energy Consumption]]-AVERAGE(sensor_data[Energy Consumption]))/_xlfn.STDEV.P(sensor_data[Energy Consumption])</f>
        <v>-0.24886299575285079</v>
      </c>
      <c r="P3600" t="str">
        <f>IF(ABS(sensor_data[[#This Row],[z_zcore]])&gt;3, "Outlier", "Normal")</f>
        <v>Normal</v>
      </c>
      <c r="Q3600">
        <f>AVERAGEIF(sensor_data[Unit ID], sensor_data[[#This Row],[Unit ID]], sensor_data[EC])</f>
        <v>16.004705882352944</v>
      </c>
      <c r="R3600">
        <f>IF(ISBLANK(sensor_data[[#This Row],[EC]]), sensor_data[[#This Row],[average]], sensor_data[[#This Row],[EC]])</f>
        <v>16.004705882352944</v>
      </c>
      <c r="S3600" t="str">
        <f>IF(sensor_data[[#This Row],[Filled Energy Consumption]]&gt;AVERAGE(sensor_data[Filled Energy Consumption]), "High", "Low")</f>
        <v>Low</v>
      </c>
      <c r="T3600" t="s">
        <v>245</v>
      </c>
      <c r="U3600" t="b">
        <v>0</v>
      </c>
      <c r="V3600">
        <v>12</v>
      </c>
      <c r="W3600">
        <v>0</v>
      </c>
      <c r="X3600" t="s">
        <v>14</v>
      </c>
    </row>
    <row r="3601" spans="1:24" x14ac:dyDescent="0.3">
      <c r="A3601" s="1">
        <v>45441.874293981484</v>
      </c>
      <c r="B3601" s="1" t="str">
        <f>TEXT(sensor_data[[#This Row],[Timestamp]], "MMMM")</f>
        <v>May</v>
      </c>
      <c r="C36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01" s="2">
        <f>MONTH(sensor_data[[#This Row],[Timestamp]])</f>
        <v>5</v>
      </c>
      <c r="E3601" s="2">
        <f>DAY(sensor_data[[#This Row],[Timestamp]])</f>
        <v>29</v>
      </c>
      <c r="F3601" t="s">
        <v>667</v>
      </c>
      <c r="H3601">
        <v>65.5</v>
      </c>
      <c r="I3601">
        <v>45.7</v>
      </c>
      <c r="J3601" t="b">
        <v>0</v>
      </c>
      <c r="K3601">
        <v>3</v>
      </c>
      <c r="L3601" t="str">
        <f>IF(sensor_data[[#This Row],[HVAC Setting]]&lt;=2, "Low", IF(sensor_data[[#This Row],[HVAC Setting]]=3, "Normal", "High"))</f>
        <v>Normal</v>
      </c>
      <c r="M3601">
        <v>16.5</v>
      </c>
      <c r="N3601">
        <v>16.5</v>
      </c>
      <c r="O3601">
        <f>(sensor_data[[#This Row],[Energy Consumption]]-AVERAGE(sensor_data[Energy Consumption]))/_xlfn.STDEV.P(sensor_data[Energy Consumption])</f>
        <v>-5.6995748530642633E-2</v>
      </c>
      <c r="P3601" t="str">
        <f>IF(ABS(sensor_data[[#This Row],[z_zcore]])&gt;3, "Outlier", "Normal")</f>
        <v>Normal</v>
      </c>
      <c r="Q3601">
        <f>AVERAGEIF(sensor_data[Unit ID], sensor_data[[#This Row],[Unit ID]], sensor_data[EC])</f>
        <v>16.004705882352944</v>
      </c>
      <c r="R3601">
        <f>IF(ISBLANK(sensor_data[[#This Row],[EC]]), sensor_data[[#This Row],[average]], sensor_data[[#This Row],[EC]])</f>
        <v>16.5</v>
      </c>
      <c r="S3601" t="str">
        <f>IF(sensor_data[[#This Row],[Filled Energy Consumption]]&gt;AVERAGE(sensor_data[Filled Energy Consumption]), "High", "Low")</f>
        <v>Low</v>
      </c>
      <c r="T3601" t="s">
        <v>503</v>
      </c>
      <c r="U3601" t="b">
        <v>0</v>
      </c>
      <c r="V3601">
        <v>19</v>
      </c>
      <c r="W3601">
        <v>1</v>
      </c>
      <c r="X3601" t="s">
        <v>14</v>
      </c>
    </row>
    <row r="3602" spans="1:24" x14ac:dyDescent="0.3">
      <c r="A3602" s="1">
        <v>45313.251423611109</v>
      </c>
      <c r="B3602" s="1" t="str">
        <f>TEXT(sensor_data[[#This Row],[Timestamp]], "MMMM")</f>
        <v>January</v>
      </c>
      <c r="C36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02" s="2">
        <f>MONTH(sensor_data[[#This Row],[Timestamp]])</f>
        <v>1</v>
      </c>
      <c r="E3602" s="2">
        <f>DAY(sensor_data[[#This Row],[Timestamp]])</f>
        <v>22</v>
      </c>
      <c r="F3602" t="s">
        <v>493</v>
      </c>
      <c r="H3602">
        <v>55.1</v>
      </c>
      <c r="I3602">
        <v>34.6</v>
      </c>
      <c r="J3602" t="b">
        <v>0</v>
      </c>
      <c r="K3602">
        <v>3</v>
      </c>
      <c r="L3602" t="str">
        <f>IF(sensor_data[[#This Row],[HVAC Setting]]&lt;=2, "Low", IF(sensor_data[[#This Row],[HVAC Setting]]=3, "Normal", "High"))</f>
        <v>Normal</v>
      </c>
      <c r="M3602">
        <v>15</v>
      </c>
      <c r="N3602">
        <v>15</v>
      </c>
      <c r="O3602">
        <f>(sensor_data[[#This Row],[Energy Consumption]]-AVERAGE(sensor_data[Energy Consumption]))/_xlfn.STDEV.P(sensor_data[Energy Consumption])</f>
        <v>-7.4438225550843368E-2</v>
      </c>
      <c r="P3602" t="str">
        <f>IF(ABS(sensor_data[[#This Row],[z_zcore]])&gt;3, "Outlier", "Normal")</f>
        <v>Normal</v>
      </c>
      <c r="Q3602">
        <f>AVERAGEIF(sensor_data[Unit ID], sensor_data[[#This Row],[Unit ID]], sensor_data[EC])</f>
        <v>18.684242424242424</v>
      </c>
      <c r="R3602">
        <f>IF(ISBLANK(sensor_data[[#This Row],[EC]]), sensor_data[[#This Row],[average]], sensor_data[[#This Row],[EC]])</f>
        <v>15</v>
      </c>
      <c r="S3602" t="str">
        <f>IF(sensor_data[[#This Row],[Filled Energy Consumption]]&gt;AVERAGE(sensor_data[Filled Energy Consumption]), "High", "Low")</f>
        <v>Low</v>
      </c>
      <c r="T3602" t="s">
        <v>167</v>
      </c>
      <c r="U3602" t="b">
        <v>0</v>
      </c>
      <c r="V3602">
        <v>1</v>
      </c>
      <c r="W3602">
        <v>1</v>
      </c>
      <c r="X3602" t="s">
        <v>19</v>
      </c>
    </row>
    <row r="3603" spans="1:24" x14ac:dyDescent="0.3">
      <c r="A3603" s="1">
        <v>45389.095625000002</v>
      </c>
      <c r="B3603" s="1" t="str">
        <f>TEXT(sensor_data[[#This Row],[Timestamp]], "MMMM")</f>
        <v>April</v>
      </c>
      <c r="C36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03" s="2">
        <f>MONTH(sensor_data[[#This Row],[Timestamp]])</f>
        <v>4</v>
      </c>
      <c r="E3603" s="2">
        <f>DAY(sensor_data[[#This Row],[Timestamp]])</f>
        <v>7</v>
      </c>
      <c r="F3603" t="s">
        <v>493</v>
      </c>
      <c r="H3603">
        <v>60.7</v>
      </c>
      <c r="I3603">
        <v>31</v>
      </c>
      <c r="J3603" t="b">
        <v>1</v>
      </c>
      <c r="K3603">
        <v>2.5</v>
      </c>
      <c r="L3603" t="str">
        <f>IF(sensor_data[[#This Row],[HVAC Setting]]&lt;=2, "Low", IF(sensor_data[[#This Row],[HVAC Setting]]=3, "Normal", "High"))</f>
        <v>High</v>
      </c>
      <c r="O3603">
        <f>(sensor_data[[#This Row],[Energy Consumption]]-AVERAGE(sensor_data[Energy Consumption]))/_xlfn.STDEV.P(sensor_data[Energy Consumption])</f>
        <v>-0.24886299575285079</v>
      </c>
      <c r="P3603" t="str">
        <f>IF(ABS(sensor_data[[#This Row],[z_zcore]])&gt;3, "Outlier", "Normal")</f>
        <v>Normal</v>
      </c>
      <c r="Q3603">
        <f>AVERAGEIF(sensor_data[Unit ID], sensor_data[[#This Row],[Unit ID]], sensor_data[EC])</f>
        <v>18.684242424242424</v>
      </c>
      <c r="R3603">
        <f>IF(ISBLANK(sensor_data[[#This Row],[EC]]), sensor_data[[#This Row],[average]], sensor_data[[#This Row],[EC]])</f>
        <v>18.684242424242424</v>
      </c>
      <c r="S3603" t="str">
        <f>IF(sensor_data[[#This Row],[Filled Energy Consumption]]&gt;AVERAGE(sensor_data[Filled Energy Consumption]), "High", "Low")</f>
        <v>High</v>
      </c>
      <c r="T3603" t="s">
        <v>36</v>
      </c>
      <c r="U3603" t="b">
        <v>1</v>
      </c>
      <c r="V3603">
        <v>5</v>
      </c>
      <c r="W3603">
        <v>1</v>
      </c>
      <c r="X3603" t="s">
        <v>17</v>
      </c>
    </row>
    <row r="3604" spans="1:24" x14ac:dyDescent="0.3">
      <c r="A3604" s="1">
        <v>45650.659467592595</v>
      </c>
      <c r="B3604" s="1" t="str">
        <f>TEXT(sensor_data[[#This Row],[Timestamp]], "MMMM")</f>
        <v>December</v>
      </c>
      <c r="C36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04" s="2">
        <f>MONTH(sensor_data[[#This Row],[Timestamp]])</f>
        <v>12</v>
      </c>
      <c r="E3604" s="2">
        <f>DAY(sensor_data[[#This Row],[Timestamp]])</f>
        <v>24</v>
      </c>
      <c r="F3604" t="s">
        <v>493</v>
      </c>
      <c r="H3604">
        <v>42.9</v>
      </c>
      <c r="I3604">
        <v>30.4</v>
      </c>
      <c r="J3604" t="b">
        <v>0</v>
      </c>
      <c r="K3604">
        <v>3</v>
      </c>
      <c r="L3604" t="str">
        <f>IF(sensor_data[[#This Row],[HVAC Setting]]&lt;=2, "Low", IF(sensor_data[[#This Row],[HVAC Setting]]=3, "Normal", "High"))</f>
        <v>Normal</v>
      </c>
      <c r="M3604">
        <v>17</v>
      </c>
      <c r="N3604">
        <v>17</v>
      </c>
      <c r="O3604">
        <f>(sensor_data[[#This Row],[Energy Consumption]]-AVERAGE(sensor_data[Energy Consumption]))/_xlfn.STDEV.P(sensor_data[Energy Consumption])</f>
        <v>-5.1181589523909048E-2</v>
      </c>
      <c r="P3604" t="str">
        <f>IF(ABS(sensor_data[[#This Row],[z_zcore]])&gt;3, "Outlier", "Normal")</f>
        <v>Normal</v>
      </c>
      <c r="Q3604">
        <f>AVERAGEIF(sensor_data[Unit ID], sensor_data[[#This Row],[Unit ID]], sensor_data[EC])</f>
        <v>18.684242424242424</v>
      </c>
      <c r="R3604">
        <f>IF(ISBLANK(sensor_data[[#This Row],[EC]]), sensor_data[[#This Row],[average]], sensor_data[[#This Row],[EC]])</f>
        <v>17</v>
      </c>
      <c r="S3604" t="str">
        <f>IF(sensor_data[[#This Row],[Filled Energy Consumption]]&gt;AVERAGE(sensor_data[Filled Energy Consumption]), "High", "Low")</f>
        <v>Low</v>
      </c>
      <c r="T3604" t="s">
        <v>46</v>
      </c>
      <c r="U3604" t="b">
        <v>0</v>
      </c>
      <c r="V3604">
        <v>17</v>
      </c>
      <c r="W3604">
        <v>0</v>
      </c>
      <c r="X3604" t="s">
        <v>19</v>
      </c>
    </row>
    <row r="3605" spans="1:24" x14ac:dyDescent="0.3">
      <c r="A3605" s="1">
        <v>45455.220023148147</v>
      </c>
      <c r="B3605" s="1" t="str">
        <f>TEXT(sensor_data[[#This Row],[Timestamp]], "MMMM")</f>
        <v>June</v>
      </c>
      <c r="C36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05" s="2">
        <f>MONTH(sensor_data[[#This Row],[Timestamp]])</f>
        <v>6</v>
      </c>
      <c r="E3605" s="2">
        <f>DAY(sensor_data[[#This Row],[Timestamp]])</f>
        <v>12</v>
      </c>
      <c r="F3605" t="s">
        <v>493</v>
      </c>
      <c r="H3605">
        <v>97</v>
      </c>
      <c r="I3605">
        <v>42.4</v>
      </c>
      <c r="J3605" t="b">
        <v>0</v>
      </c>
      <c r="K3605">
        <v>3</v>
      </c>
      <c r="L3605" t="str">
        <f>IF(sensor_data[[#This Row],[HVAC Setting]]&lt;=2, "Low", IF(sensor_data[[#This Row],[HVAC Setting]]=3, "Normal", "High"))</f>
        <v>Normal</v>
      </c>
      <c r="M3605">
        <v>18</v>
      </c>
      <c r="N3605">
        <v>18</v>
      </c>
      <c r="O3605">
        <f>(sensor_data[[#This Row],[Energy Consumption]]-AVERAGE(sensor_data[Energy Consumption]))/_xlfn.STDEV.P(sensor_data[Energy Consumption])</f>
        <v>-3.9553271510441891E-2</v>
      </c>
      <c r="P3605" t="str">
        <f>IF(ABS(sensor_data[[#This Row],[z_zcore]])&gt;3, "Outlier", "Normal")</f>
        <v>Normal</v>
      </c>
      <c r="Q3605">
        <f>AVERAGEIF(sensor_data[Unit ID], sensor_data[[#This Row],[Unit ID]], sensor_data[EC])</f>
        <v>18.684242424242424</v>
      </c>
      <c r="R3605">
        <f>IF(ISBLANK(sensor_data[[#This Row],[EC]]), sensor_data[[#This Row],[average]], sensor_data[[#This Row],[EC]])</f>
        <v>18</v>
      </c>
      <c r="S3605" t="str">
        <f>IF(sensor_data[[#This Row],[Filled Energy Consumption]]&gt;AVERAGE(sensor_data[Filled Energy Consumption]), "High", "Low")</f>
        <v>High</v>
      </c>
      <c r="T3605" t="s">
        <v>18</v>
      </c>
      <c r="U3605" t="b">
        <v>0</v>
      </c>
      <c r="V3605">
        <v>14</v>
      </c>
      <c r="W3605">
        <v>0</v>
      </c>
      <c r="X3605" t="s">
        <v>17</v>
      </c>
    </row>
    <row r="3606" spans="1:24" x14ac:dyDescent="0.3">
      <c r="A3606" s="1">
        <v>45640.762094907404</v>
      </c>
      <c r="B3606" s="1" t="str">
        <f>TEXT(sensor_data[[#This Row],[Timestamp]], "MMMM")</f>
        <v>December</v>
      </c>
      <c r="C36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06" s="2">
        <f>MONTH(sensor_data[[#This Row],[Timestamp]])</f>
        <v>12</v>
      </c>
      <c r="E3606" s="2">
        <f>DAY(sensor_data[[#This Row],[Timestamp]])</f>
        <v>14</v>
      </c>
      <c r="F3606" t="s">
        <v>493</v>
      </c>
      <c r="H3606">
        <v>56.3</v>
      </c>
      <c r="I3606">
        <v>35.5</v>
      </c>
      <c r="J3606" t="b">
        <v>1</v>
      </c>
      <c r="K3606">
        <v>5</v>
      </c>
      <c r="L3606" t="str">
        <f>IF(sensor_data[[#This Row],[HVAC Setting]]&lt;=2, "Low", IF(sensor_data[[#This Row],[HVAC Setting]]=3, "Normal", "High"))</f>
        <v>High</v>
      </c>
      <c r="M3606">
        <v>31.44</v>
      </c>
      <c r="N3606">
        <v>31.44</v>
      </c>
      <c r="O3606">
        <f>(sensor_data[[#This Row],[Energy Consumption]]-AVERAGE(sensor_data[Energy Consumption]))/_xlfn.STDEV.P(sensor_data[Energy Consumption])</f>
        <v>0.11673132259055677</v>
      </c>
      <c r="P3606" t="str">
        <f>IF(ABS(sensor_data[[#This Row],[z_zcore]])&gt;3, "Outlier", "Normal")</f>
        <v>Normal</v>
      </c>
      <c r="Q3606">
        <f>AVERAGEIF(sensor_data[Unit ID], sensor_data[[#This Row],[Unit ID]], sensor_data[EC])</f>
        <v>18.684242424242424</v>
      </c>
      <c r="R3606">
        <f>IF(ISBLANK(sensor_data[[#This Row],[EC]]), sensor_data[[#This Row],[average]], sensor_data[[#This Row],[EC]])</f>
        <v>31.44</v>
      </c>
      <c r="S3606" t="str">
        <f>IF(sensor_data[[#This Row],[Filled Energy Consumption]]&gt;AVERAGE(sensor_data[Filled Energy Consumption]), "High", "Low")</f>
        <v>High</v>
      </c>
      <c r="T3606" t="s">
        <v>362</v>
      </c>
      <c r="U3606" t="b">
        <v>1</v>
      </c>
      <c r="V3606">
        <v>3</v>
      </c>
      <c r="W3606">
        <v>1</v>
      </c>
      <c r="X3606" t="s">
        <v>19</v>
      </c>
    </row>
    <row r="3607" spans="1:24" x14ac:dyDescent="0.3">
      <c r="A3607" s="1">
        <v>45313.9371875</v>
      </c>
      <c r="B3607" s="1" t="str">
        <f>TEXT(sensor_data[[#This Row],[Timestamp]], "MMMM")</f>
        <v>January</v>
      </c>
      <c r="C36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07" s="2">
        <f>MONTH(sensor_data[[#This Row],[Timestamp]])</f>
        <v>1</v>
      </c>
      <c r="E3607" s="2">
        <f>DAY(sensor_data[[#This Row],[Timestamp]])</f>
        <v>22</v>
      </c>
      <c r="F3607" t="s">
        <v>493</v>
      </c>
      <c r="H3607">
        <v>39.299999999999997</v>
      </c>
      <c r="I3607">
        <v>36.6</v>
      </c>
      <c r="J3607" t="b">
        <v>1</v>
      </c>
      <c r="K3607">
        <v>3</v>
      </c>
      <c r="L3607" t="str">
        <f>IF(sensor_data[[#This Row],[HVAC Setting]]&lt;=2, "Low", IF(sensor_data[[#This Row],[HVAC Setting]]=3, "Normal", "High"))</f>
        <v>Normal</v>
      </c>
      <c r="M3607">
        <v>20.14</v>
      </c>
      <c r="N3607">
        <v>20.14</v>
      </c>
      <c r="O3607">
        <f>(sensor_data[[#This Row],[Energy Consumption]]-AVERAGE(sensor_data[Energy Consumption]))/_xlfn.STDEV.P(sensor_data[Energy Consumption])</f>
        <v>-1.466867096162216E-2</v>
      </c>
      <c r="P3607" t="str">
        <f>IF(ABS(sensor_data[[#This Row],[z_zcore]])&gt;3, "Outlier", "Normal")</f>
        <v>Normal</v>
      </c>
      <c r="Q3607">
        <f>AVERAGEIF(sensor_data[Unit ID], sensor_data[[#This Row],[Unit ID]], sensor_data[EC])</f>
        <v>18.684242424242424</v>
      </c>
      <c r="R3607">
        <f>IF(ISBLANK(sensor_data[[#This Row],[EC]]), sensor_data[[#This Row],[average]], sensor_data[[#This Row],[EC]])</f>
        <v>20.14</v>
      </c>
      <c r="S3607" t="str">
        <f>IF(sensor_data[[#This Row],[Filled Energy Consumption]]&gt;AVERAGE(sensor_data[Filled Energy Consumption]), "High", "Low")</f>
        <v>High</v>
      </c>
      <c r="T3607" t="s">
        <v>500</v>
      </c>
      <c r="U3607" t="b">
        <v>1</v>
      </c>
      <c r="V3607">
        <v>2</v>
      </c>
      <c r="W3607">
        <v>1</v>
      </c>
      <c r="X3607" t="s">
        <v>19</v>
      </c>
    </row>
    <row r="3608" spans="1:24" x14ac:dyDescent="0.3">
      <c r="A3608" s="1">
        <v>45577.023912037039</v>
      </c>
      <c r="B3608" s="1" t="str">
        <f>TEXT(sensor_data[[#This Row],[Timestamp]], "MMMM")</f>
        <v>October</v>
      </c>
      <c r="C36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08" s="2">
        <f>MONTH(sensor_data[[#This Row],[Timestamp]])</f>
        <v>10</v>
      </c>
      <c r="E3608" s="2">
        <f>DAY(sensor_data[[#This Row],[Timestamp]])</f>
        <v>12</v>
      </c>
      <c r="F3608" t="s">
        <v>493</v>
      </c>
      <c r="H3608">
        <v>62.2</v>
      </c>
      <c r="I3608">
        <v>33.299999999999997</v>
      </c>
      <c r="J3608" t="b">
        <v>1</v>
      </c>
      <c r="K3608">
        <v>3.5</v>
      </c>
      <c r="L3608" t="str">
        <f>IF(sensor_data[[#This Row],[HVAC Setting]]&lt;=2, "Low", IF(sensor_data[[#This Row],[HVAC Setting]]=3, "Normal", "High"))</f>
        <v>High</v>
      </c>
      <c r="M3608">
        <v>20.52</v>
      </c>
      <c r="N3608">
        <v>20.52</v>
      </c>
      <c r="O3608">
        <f>(sensor_data[[#This Row],[Energy Consumption]]-AVERAGE(sensor_data[Energy Consumption]))/_xlfn.STDEV.P(sensor_data[Energy Consumption])</f>
        <v>-1.0249910116504651E-2</v>
      </c>
      <c r="P3608" t="str">
        <f>IF(ABS(sensor_data[[#This Row],[z_zcore]])&gt;3, "Outlier", "Normal")</f>
        <v>Normal</v>
      </c>
      <c r="Q3608">
        <f>AVERAGEIF(sensor_data[Unit ID], sensor_data[[#This Row],[Unit ID]], sensor_data[EC])</f>
        <v>18.684242424242424</v>
      </c>
      <c r="R3608">
        <f>IF(ISBLANK(sensor_data[[#This Row],[EC]]), sensor_data[[#This Row],[average]], sensor_data[[#This Row],[EC]])</f>
        <v>20.52</v>
      </c>
      <c r="S3608" t="str">
        <f>IF(sensor_data[[#This Row],[Filled Energy Consumption]]&gt;AVERAGE(sensor_data[Filled Energy Consumption]), "High", "Low")</f>
        <v>High</v>
      </c>
      <c r="T3608" t="s">
        <v>321</v>
      </c>
      <c r="U3608" t="b">
        <v>1</v>
      </c>
      <c r="V3608">
        <v>1</v>
      </c>
      <c r="W3608">
        <v>1</v>
      </c>
      <c r="X3608" t="s">
        <v>19</v>
      </c>
    </row>
    <row r="3609" spans="1:24" x14ac:dyDescent="0.3">
      <c r="A3609" s="1">
        <v>45433.781053240738</v>
      </c>
      <c r="B3609" s="1" t="str">
        <f>TEXT(sensor_data[[#This Row],[Timestamp]], "MMMM")</f>
        <v>May</v>
      </c>
      <c r="C36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09" s="2">
        <f>MONTH(sensor_data[[#This Row],[Timestamp]])</f>
        <v>5</v>
      </c>
      <c r="E3609" s="2">
        <f>DAY(sensor_data[[#This Row],[Timestamp]])</f>
        <v>21</v>
      </c>
      <c r="F3609" t="s">
        <v>493</v>
      </c>
      <c r="H3609">
        <v>78</v>
      </c>
      <c r="I3609">
        <v>39.700000000000003</v>
      </c>
      <c r="J3609" t="b">
        <v>1</v>
      </c>
      <c r="K3609">
        <v>4</v>
      </c>
      <c r="L3609" t="str">
        <f>IF(sensor_data[[#This Row],[HVAC Setting]]&lt;=2, "Low", IF(sensor_data[[#This Row],[HVAC Setting]]=3, "Normal", "High"))</f>
        <v>High</v>
      </c>
      <c r="M3609">
        <v>23.75</v>
      </c>
      <c r="N3609">
        <v>23.75</v>
      </c>
      <c r="O3609">
        <f>(sensor_data[[#This Row],[Energy Consumption]]-AVERAGE(sensor_data[Energy Consumption]))/_xlfn.STDEV.P(sensor_data[Energy Consumption])</f>
        <v>2.7309557066994283E-2</v>
      </c>
      <c r="P3609" t="str">
        <f>IF(ABS(sensor_data[[#This Row],[z_zcore]])&gt;3, "Outlier", "Normal")</f>
        <v>Normal</v>
      </c>
      <c r="Q3609">
        <f>AVERAGEIF(sensor_data[Unit ID], sensor_data[[#This Row],[Unit ID]], sensor_data[EC])</f>
        <v>18.684242424242424</v>
      </c>
      <c r="R3609">
        <f>IF(ISBLANK(sensor_data[[#This Row],[EC]]), sensor_data[[#This Row],[average]], sensor_data[[#This Row],[EC]])</f>
        <v>23.75</v>
      </c>
      <c r="S3609" t="str">
        <f>IF(sensor_data[[#This Row],[Filled Energy Consumption]]&gt;AVERAGE(sensor_data[Filled Energy Consumption]), "High", "Low")</f>
        <v>High</v>
      </c>
      <c r="T3609" t="s">
        <v>611</v>
      </c>
      <c r="U3609" t="b">
        <v>1</v>
      </c>
      <c r="V3609">
        <v>9</v>
      </c>
      <c r="W3609">
        <v>1</v>
      </c>
      <c r="X3609" t="s">
        <v>19</v>
      </c>
    </row>
    <row r="3610" spans="1:24" x14ac:dyDescent="0.3">
      <c r="A3610" s="1">
        <v>45538.042881944442</v>
      </c>
      <c r="B3610" s="1" t="str">
        <f>TEXT(sensor_data[[#This Row],[Timestamp]], "MMMM")</f>
        <v>September</v>
      </c>
      <c r="C36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10" s="2">
        <f>MONTH(sensor_data[[#This Row],[Timestamp]])</f>
        <v>9</v>
      </c>
      <c r="E3610" s="2">
        <f>DAY(sensor_data[[#This Row],[Timestamp]])</f>
        <v>3</v>
      </c>
      <c r="F3610" t="s">
        <v>493</v>
      </c>
      <c r="H3610">
        <v>69.599999999999994</v>
      </c>
      <c r="I3610">
        <v>58.8</v>
      </c>
      <c r="J3610" t="b">
        <v>1</v>
      </c>
      <c r="K3610">
        <v>3</v>
      </c>
      <c r="L3610" t="str">
        <f>IF(sensor_data[[#This Row],[HVAC Setting]]&lt;=2, "Low", IF(sensor_data[[#This Row],[HVAC Setting]]=3, "Normal", "High"))</f>
        <v>Normal</v>
      </c>
      <c r="M3610">
        <v>17.21</v>
      </c>
      <c r="N3610">
        <v>17.21</v>
      </c>
      <c r="O3610">
        <f>(sensor_data[[#This Row],[Energy Consumption]]-AVERAGE(sensor_data[Energy Consumption]))/_xlfn.STDEV.P(sensor_data[Energy Consumption])</f>
        <v>-4.8739642741080939E-2</v>
      </c>
      <c r="P3610" t="str">
        <f>IF(ABS(sensor_data[[#This Row],[z_zcore]])&gt;3, "Outlier", "Normal")</f>
        <v>Normal</v>
      </c>
      <c r="Q3610">
        <f>AVERAGEIF(sensor_data[Unit ID], sensor_data[[#This Row],[Unit ID]], sensor_data[EC])</f>
        <v>18.684242424242424</v>
      </c>
      <c r="R3610">
        <f>IF(ISBLANK(sensor_data[[#This Row],[EC]]), sensor_data[[#This Row],[average]], sensor_data[[#This Row],[EC]])</f>
        <v>17.21</v>
      </c>
      <c r="S3610" t="str">
        <f>IF(sensor_data[[#This Row],[Filled Energy Consumption]]&gt;AVERAGE(sensor_data[Filled Energy Consumption]), "High", "Low")</f>
        <v>Low</v>
      </c>
      <c r="T3610" t="s">
        <v>158</v>
      </c>
      <c r="U3610" t="b">
        <v>1</v>
      </c>
      <c r="V3610">
        <v>9</v>
      </c>
      <c r="W3610">
        <v>1</v>
      </c>
      <c r="X3610" t="s">
        <v>17</v>
      </c>
    </row>
    <row r="3611" spans="1:24" x14ac:dyDescent="0.3">
      <c r="A3611" s="1">
        <v>45619.119444444441</v>
      </c>
      <c r="B3611" s="1" t="str">
        <f>TEXT(sensor_data[[#This Row],[Timestamp]], "MMMM")</f>
        <v>November</v>
      </c>
      <c r="C36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11" s="2">
        <f>MONTH(sensor_data[[#This Row],[Timestamp]])</f>
        <v>11</v>
      </c>
      <c r="E3611" s="2">
        <f>DAY(sensor_data[[#This Row],[Timestamp]])</f>
        <v>23</v>
      </c>
      <c r="F3611" t="s">
        <v>493</v>
      </c>
      <c r="H3611">
        <v>69.5</v>
      </c>
      <c r="I3611">
        <v>49.5</v>
      </c>
      <c r="J3611" t="b">
        <v>1</v>
      </c>
      <c r="K3611">
        <v>3.5</v>
      </c>
      <c r="L3611" t="str">
        <f>IF(sensor_data[[#This Row],[HVAC Setting]]&lt;=2, "Low", IF(sensor_data[[#This Row],[HVAC Setting]]=3, "Normal", "High"))</f>
        <v>High</v>
      </c>
      <c r="M3611">
        <v>20.45</v>
      </c>
      <c r="N3611">
        <v>20.45</v>
      </c>
      <c r="O3611">
        <f>(sensor_data[[#This Row],[Energy Consumption]]-AVERAGE(sensor_data[Energy Consumption]))/_xlfn.STDEV.P(sensor_data[Energy Consumption])</f>
        <v>-1.1063892377447355E-2</v>
      </c>
      <c r="P3611" t="str">
        <f>IF(ABS(sensor_data[[#This Row],[z_zcore]])&gt;3, "Outlier", "Normal")</f>
        <v>Normal</v>
      </c>
      <c r="Q3611">
        <f>AVERAGEIF(sensor_data[Unit ID], sensor_data[[#This Row],[Unit ID]], sensor_data[EC])</f>
        <v>18.684242424242424</v>
      </c>
      <c r="R3611">
        <f>IF(ISBLANK(sensor_data[[#This Row],[EC]]), sensor_data[[#This Row],[average]], sensor_data[[#This Row],[EC]])</f>
        <v>20.45</v>
      </c>
      <c r="S3611" t="str">
        <f>IF(sensor_data[[#This Row],[Filled Energy Consumption]]&gt;AVERAGE(sensor_data[Filled Energy Consumption]), "High", "Low")</f>
        <v>High</v>
      </c>
      <c r="T3611" t="s">
        <v>481</v>
      </c>
      <c r="U3611" t="b">
        <v>1</v>
      </c>
      <c r="V3611">
        <v>13</v>
      </c>
      <c r="W3611">
        <v>0</v>
      </c>
      <c r="X3611" t="s">
        <v>14</v>
      </c>
    </row>
    <row r="3612" spans="1:24" x14ac:dyDescent="0.3">
      <c r="A3612" s="1">
        <v>45617.409398148149</v>
      </c>
      <c r="B3612" s="1" t="str">
        <f>TEXT(sensor_data[[#This Row],[Timestamp]], "MMMM")</f>
        <v>November</v>
      </c>
      <c r="C36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12" s="2">
        <f>MONTH(sensor_data[[#This Row],[Timestamp]])</f>
        <v>11</v>
      </c>
      <c r="E3612" s="2">
        <f>DAY(sensor_data[[#This Row],[Timestamp]])</f>
        <v>21</v>
      </c>
      <c r="F3612" t="s">
        <v>493</v>
      </c>
      <c r="H3612">
        <v>70.5</v>
      </c>
      <c r="I3612">
        <v>55.7</v>
      </c>
      <c r="J3612" t="b">
        <v>0</v>
      </c>
      <c r="K3612">
        <v>1</v>
      </c>
      <c r="L3612" t="str">
        <f>IF(sensor_data[[#This Row],[HVAC Setting]]&lt;=2, "Low", IF(sensor_data[[#This Row],[HVAC Setting]]=3, "Normal", "High"))</f>
        <v>Low</v>
      </c>
      <c r="M3612">
        <v>5</v>
      </c>
      <c r="N3612">
        <v>5</v>
      </c>
      <c r="O3612">
        <f>(sensor_data[[#This Row],[Energy Consumption]]-AVERAGE(sensor_data[Energy Consumption]))/_xlfn.STDEV.P(sensor_data[Energy Consumption])</f>
        <v>-0.19072140568551499</v>
      </c>
      <c r="P3612" t="str">
        <f>IF(ABS(sensor_data[[#This Row],[z_zcore]])&gt;3, "Outlier", "Normal")</f>
        <v>Normal</v>
      </c>
      <c r="Q3612">
        <f>AVERAGEIF(sensor_data[Unit ID], sensor_data[[#This Row],[Unit ID]], sensor_data[EC])</f>
        <v>18.684242424242424</v>
      </c>
      <c r="R3612">
        <f>IF(ISBLANK(sensor_data[[#This Row],[EC]]), sensor_data[[#This Row],[average]], sensor_data[[#This Row],[EC]])</f>
        <v>5</v>
      </c>
      <c r="S3612" t="str">
        <f>IF(sensor_data[[#This Row],[Filled Energy Consumption]]&gt;AVERAGE(sensor_data[Filled Energy Consumption]), "High", "Low")</f>
        <v>Low</v>
      </c>
      <c r="T3612" t="s">
        <v>274</v>
      </c>
      <c r="U3612" t="b">
        <v>0</v>
      </c>
      <c r="V3612">
        <v>18</v>
      </c>
      <c r="W3612">
        <v>0</v>
      </c>
      <c r="X3612" t="s">
        <v>14</v>
      </c>
    </row>
    <row r="3613" spans="1:24" x14ac:dyDescent="0.3">
      <c r="A3613" s="1">
        <v>45334.788368055553</v>
      </c>
      <c r="B3613" s="1" t="str">
        <f>TEXT(sensor_data[[#This Row],[Timestamp]], "MMMM")</f>
        <v>February</v>
      </c>
      <c r="C36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13" s="2">
        <f>MONTH(sensor_data[[#This Row],[Timestamp]])</f>
        <v>2</v>
      </c>
      <c r="E3613" s="2">
        <f>DAY(sensor_data[[#This Row],[Timestamp]])</f>
        <v>12</v>
      </c>
      <c r="F3613" t="s">
        <v>493</v>
      </c>
      <c r="H3613">
        <v>42.3</v>
      </c>
      <c r="I3613">
        <v>32.200000000000003</v>
      </c>
      <c r="J3613" t="b">
        <v>0</v>
      </c>
      <c r="K3613">
        <v>3</v>
      </c>
      <c r="L3613" t="str">
        <f>IF(sensor_data[[#This Row],[HVAC Setting]]&lt;=2, "Low", IF(sensor_data[[#This Row],[HVAC Setting]]=3, "Normal", "High"))</f>
        <v>Normal</v>
      </c>
      <c r="M3613">
        <v>19.8</v>
      </c>
      <c r="N3613">
        <v>19.8</v>
      </c>
      <c r="O3613">
        <f>(sensor_data[[#This Row],[Energy Consumption]]-AVERAGE(sensor_data[Energy Consumption]))/_xlfn.STDEV.P(sensor_data[Energy Consumption])</f>
        <v>-1.8622299086200993E-2</v>
      </c>
      <c r="P3613" t="str">
        <f>IF(ABS(sensor_data[[#This Row],[z_zcore]])&gt;3, "Outlier", "Normal")</f>
        <v>Normal</v>
      </c>
      <c r="Q3613">
        <f>AVERAGEIF(sensor_data[Unit ID], sensor_data[[#This Row],[Unit ID]], sensor_data[EC])</f>
        <v>18.684242424242424</v>
      </c>
      <c r="R3613">
        <f>IF(ISBLANK(sensor_data[[#This Row],[EC]]), sensor_data[[#This Row],[average]], sensor_data[[#This Row],[EC]])</f>
        <v>19.8</v>
      </c>
      <c r="S3613" t="str">
        <f>IF(sensor_data[[#This Row],[Filled Energy Consumption]]&gt;AVERAGE(sensor_data[Filled Energy Consumption]), "High", "Low")</f>
        <v>High</v>
      </c>
      <c r="T3613" t="s">
        <v>327</v>
      </c>
      <c r="U3613" t="b">
        <v>0</v>
      </c>
      <c r="V3613">
        <v>6</v>
      </c>
      <c r="W3613">
        <v>1</v>
      </c>
      <c r="X3613" t="s">
        <v>17</v>
      </c>
    </row>
    <row r="3614" spans="1:24" x14ac:dyDescent="0.3">
      <c r="A3614" s="1">
        <v>45648.552442129629</v>
      </c>
      <c r="B3614" s="1" t="str">
        <f>TEXT(sensor_data[[#This Row],[Timestamp]], "MMMM")</f>
        <v>December</v>
      </c>
      <c r="C36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14" s="2">
        <f>MONTH(sensor_data[[#This Row],[Timestamp]])</f>
        <v>12</v>
      </c>
      <c r="E3614" s="2">
        <f>DAY(sensor_data[[#This Row],[Timestamp]])</f>
        <v>22</v>
      </c>
      <c r="F3614" t="s">
        <v>493</v>
      </c>
      <c r="H3614">
        <v>56.6</v>
      </c>
      <c r="I3614">
        <v>35.799999999999997</v>
      </c>
      <c r="J3614" t="b">
        <v>1</v>
      </c>
      <c r="K3614">
        <v>3.5</v>
      </c>
      <c r="L3614" t="str">
        <f>IF(sensor_data[[#This Row],[HVAC Setting]]&lt;=2, "Low", IF(sensor_data[[#This Row],[HVAC Setting]]=3, "Normal", "High"))</f>
        <v>High</v>
      </c>
      <c r="M3614">
        <v>20.6</v>
      </c>
      <c r="N3614">
        <v>20.6</v>
      </c>
      <c r="O3614">
        <f>(sensor_data[[#This Row],[Energy Consumption]]-AVERAGE(sensor_data[Energy Consumption]))/_xlfn.STDEV.P(sensor_data[Energy Consumption])</f>
        <v>-9.319644675427256E-3</v>
      </c>
      <c r="P3614" t="str">
        <f>IF(ABS(sensor_data[[#This Row],[z_zcore]])&gt;3, "Outlier", "Normal")</f>
        <v>Normal</v>
      </c>
      <c r="Q3614">
        <f>AVERAGEIF(sensor_data[Unit ID], sensor_data[[#This Row],[Unit ID]], sensor_data[EC])</f>
        <v>18.684242424242424</v>
      </c>
      <c r="R3614">
        <f>IF(ISBLANK(sensor_data[[#This Row],[EC]]), sensor_data[[#This Row],[average]], sensor_data[[#This Row],[EC]])</f>
        <v>20.6</v>
      </c>
      <c r="S3614" t="str">
        <f>IF(sensor_data[[#This Row],[Filled Energy Consumption]]&gt;AVERAGE(sensor_data[Filled Energy Consumption]), "High", "Low")</f>
        <v>High</v>
      </c>
      <c r="T3614" t="s">
        <v>390</v>
      </c>
      <c r="U3614" t="b">
        <v>1</v>
      </c>
      <c r="V3614">
        <v>13</v>
      </c>
      <c r="W3614">
        <v>0</v>
      </c>
      <c r="X3614" t="s">
        <v>14</v>
      </c>
    </row>
    <row r="3615" spans="1:24" x14ac:dyDescent="0.3">
      <c r="A3615" s="1">
        <v>45559.427627314813</v>
      </c>
      <c r="B3615" s="1" t="str">
        <f>TEXT(sensor_data[[#This Row],[Timestamp]], "MMMM")</f>
        <v>September</v>
      </c>
      <c r="C36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15" s="2">
        <f>MONTH(sensor_data[[#This Row],[Timestamp]])</f>
        <v>9</v>
      </c>
      <c r="E3615" s="2">
        <f>DAY(sensor_data[[#This Row],[Timestamp]])</f>
        <v>24</v>
      </c>
      <c r="F3615" t="s">
        <v>493</v>
      </c>
      <c r="H3615">
        <v>82.2</v>
      </c>
      <c r="I3615">
        <v>53.5</v>
      </c>
      <c r="J3615" t="b">
        <v>1</v>
      </c>
      <c r="K3615">
        <v>4</v>
      </c>
      <c r="L3615" t="str">
        <f>IF(sensor_data[[#This Row],[HVAC Setting]]&lt;=2, "Low", IF(sensor_data[[#This Row],[HVAC Setting]]=3, "Normal", "High"))</f>
        <v>High</v>
      </c>
      <c r="M3615">
        <v>22.01</v>
      </c>
      <c r="N3615">
        <v>22.01</v>
      </c>
      <c r="O3615">
        <f>(sensor_data[[#This Row],[Energy Consumption]]-AVERAGE(sensor_data[Energy Consumption]))/_xlfn.STDEV.P(sensor_data[Energy Consumption])</f>
        <v>7.0762837235614417E-3</v>
      </c>
      <c r="P3615" t="str">
        <f>IF(ABS(sensor_data[[#This Row],[z_zcore]])&gt;3, "Outlier", "Normal")</f>
        <v>Normal</v>
      </c>
      <c r="Q3615">
        <f>AVERAGEIF(sensor_data[Unit ID], sensor_data[[#This Row],[Unit ID]], sensor_data[EC])</f>
        <v>18.684242424242424</v>
      </c>
      <c r="R3615">
        <f>IF(ISBLANK(sensor_data[[#This Row],[EC]]), sensor_data[[#This Row],[average]], sensor_data[[#This Row],[EC]])</f>
        <v>22.01</v>
      </c>
      <c r="S3615" t="str">
        <f>IF(sensor_data[[#This Row],[Filled Energy Consumption]]&gt;AVERAGE(sensor_data[Filled Energy Consumption]), "High", "Low")</f>
        <v>High</v>
      </c>
      <c r="T3615" t="s">
        <v>190</v>
      </c>
      <c r="U3615" t="b">
        <v>1</v>
      </c>
      <c r="V3615">
        <v>21</v>
      </c>
      <c r="W3615">
        <v>1</v>
      </c>
      <c r="X3615" t="s">
        <v>19</v>
      </c>
    </row>
    <row r="3616" spans="1:24" x14ac:dyDescent="0.3">
      <c r="A3616" s="1">
        <v>45314.619467592594</v>
      </c>
      <c r="B3616" s="1" t="str">
        <f>TEXT(sensor_data[[#This Row],[Timestamp]], "MMMM")</f>
        <v>January</v>
      </c>
      <c r="C36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16" s="2">
        <f>MONTH(sensor_data[[#This Row],[Timestamp]])</f>
        <v>1</v>
      </c>
      <c r="E3616" s="2">
        <f>DAY(sensor_data[[#This Row],[Timestamp]])</f>
        <v>23</v>
      </c>
      <c r="F3616" t="s">
        <v>493</v>
      </c>
      <c r="H3616">
        <v>48.5</v>
      </c>
      <c r="I3616">
        <v>38.200000000000003</v>
      </c>
      <c r="J3616" t="b">
        <v>0</v>
      </c>
      <c r="K3616">
        <v>2</v>
      </c>
      <c r="L3616" t="str">
        <f>IF(sensor_data[[#This Row],[HVAC Setting]]&lt;=2, "Low", IF(sensor_data[[#This Row],[HVAC Setting]]=3, "Normal", "High"))</f>
        <v>Low</v>
      </c>
      <c r="M3616">
        <v>13</v>
      </c>
      <c r="N3616">
        <v>13</v>
      </c>
      <c r="O3616">
        <f>(sensor_data[[#This Row],[Energy Consumption]]-AVERAGE(sensor_data[Energy Consumption]))/_xlfn.STDEV.P(sensor_data[Energy Consumption])</f>
        <v>-9.7694861577777695E-2</v>
      </c>
      <c r="P3616" t="str">
        <f>IF(ABS(sensor_data[[#This Row],[z_zcore]])&gt;3, "Outlier", "Normal")</f>
        <v>Normal</v>
      </c>
      <c r="Q3616">
        <f>AVERAGEIF(sensor_data[Unit ID], sensor_data[[#This Row],[Unit ID]], sensor_data[EC])</f>
        <v>18.684242424242424</v>
      </c>
      <c r="R3616">
        <f>IF(ISBLANK(sensor_data[[#This Row],[EC]]), sensor_data[[#This Row],[average]], sensor_data[[#This Row],[EC]])</f>
        <v>13</v>
      </c>
      <c r="S3616" t="str">
        <f>IF(sensor_data[[#This Row],[Filled Energy Consumption]]&gt;AVERAGE(sensor_data[Filled Energy Consumption]), "High", "Low")</f>
        <v>Low</v>
      </c>
      <c r="T3616" t="s">
        <v>209</v>
      </c>
      <c r="U3616" t="b">
        <v>0</v>
      </c>
      <c r="V3616">
        <v>22</v>
      </c>
      <c r="W3616">
        <v>0</v>
      </c>
      <c r="X3616" t="s">
        <v>19</v>
      </c>
    </row>
    <row r="3617" spans="1:24" x14ac:dyDescent="0.3">
      <c r="A3617" s="1">
        <v>45373.701874999999</v>
      </c>
      <c r="B3617" s="1" t="str">
        <f>TEXT(sensor_data[[#This Row],[Timestamp]], "MMMM")</f>
        <v>March</v>
      </c>
      <c r="C36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17" s="2">
        <f>MONTH(sensor_data[[#This Row],[Timestamp]])</f>
        <v>3</v>
      </c>
      <c r="E3617" s="2">
        <f>DAY(sensor_data[[#This Row],[Timestamp]])</f>
        <v>22</v>
      </c>
      <c r="F3617" t="s">
        <v>493</v>
      </c>
      <c r="H3617">
        <v>70</v>
      </c>
      <c r="I3617">
        <v>47.5</v>
      </c>
      <c r="J3617" t="b">
        <v>0</v>
      </c>
      <c r="K3617">
        <v>2</v>
      </c>
      <c r="L3617" t="str">
        <f>IF(sensor_data[[#This Row],[HVAC Setting]]&lt;=2, "Low", IF(sensor_data[[#This Row],[HVAC Setting]]=3, "Normal", "High"))</f>
        <v>Low</v>
      </c>
      <c r="M3617">
        <v>10</v>
      </c>
      <c r="N3617">
        <v>10</v>
      </c>
      <c r="O3617">
        <f>(sensor_data[[#This Row],[Energy Consumption]]-AVERAGE(sensor_data[Energy Consumption]))/_xlfn.STDEV.P(sensor_data[Energy Consumption])</f>
        <v>-0.13257981561817916</v>
      </c>
      <c r="P3617" t="str">
        <f>IF(ABS(sensor_data[[#This Row],[z_zcore]])&gt;3, "Outlier", "Normal")</f>
        <v>Normal</v>
      </c>
      <c r="Q3617">
        <f>AVERAGEIF(sensor_data[Unit ID], sensor_data[[#This Row],[Unit ID]], sensor_data[EC])</f>
        <v>18.684242424242424</v>
      </c>
      <c r="R3617">
        <f>IF(ISBLANK(sensor_data[[#This Row],[EC]]), sensor_data[[#This Row],[average]], sensor_data[[#This Row],[EC]])</f>
        <v>10</v>
      </c>
      <c r="S3617" t="str">
        <f>IF(sensor_data[[#This Row],[Filled Energy Consumption]]&gt;AVERAGE(sensor_data[Filled Energy Consumption]), "High", "Low")</f>
        <v>Low</v>
      </c>
      <c r="T3617" t="s">
        <v>73</v>
      </c>
      <c r="U3617" t="b">
        <v>0</v>
      </c>
      <c r="V3617">
        <v>6</v>
      </c>
      <c r="W3617">
        <v>1</v>
      </c>
      <c r="X3617" t="s">
        <v>19</v>
      </c>
    </row>
    <row r="3618" spans="1:24" x14ac:dyDescent="0.3">
      <c r="A3618" s="1">
        <v>45526.630219907405</v>
      </c>
      <c r="B3618" s="1" t="str">
        <f>TEXT(sensor_data[[#This Row],[Timestamp]], "MMMM")</f>
        <v>August</v>
      </c>
      <c r="C36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18" s="2">
        <f>MONTH(sensor_data[[#This Row],[Timestamp]])</f>
        <v>8</v>
      </c>
      <c r="E3618" s="2">
        <f>DAY(sensor_data[[#This Row],[Timestamp]])</f>
        <v>22</v>
      </c>
      <c r="F3618" t="s">
        <v>493</v>
      </c>
      <c r="H3618">
        <v>87.6</v>
      </c>
      <c r="I3618">
        <v>53.3</v>
      </c>
      <c r="J3618" t="b">
        <v>0</v>
      </c>
      <c r="K3618">
        <v>2</v>
      </c>
      <c r="L3618" t="str">
        <f>IF(sensor_data[[#This Row],[HVAC Setting]]&lt;=2, "Low", IF(sensor_data[[#This Row],[HVAC Setting]]=3, "Normal", "High"))</f>
        <v>Low</v>
      </c>
      <c r="O3618">
        <f>(sensor_data[[#This Row],[Energy Consumption]]-AVERAGE(sensor_data[Energy Consumption]))/_xlfn.STDEV.P(sensor_data[Energy Consumption])</f>
        <v>-0.24886299575285079</v>
      </c>
      <c r="P3618" t="str">
        <f>IF(ABS(sensor_data[[#This Row],[z_zcore]])&gt;3, "Outlier", "Normal")</f>
        <v>Normal</v>
      </c>
      <c r="Q3618">
        <f>AVERAGEIF(sensor_data[Unit ID], sensor_data[[#This Row],[Unit ID]], sensor_data[EC])</f>
        <v>18.684242424242424</v>
      </c>
      <c r="R3618">
        <f>IF(ISBLANK(sensor_data[[#This Row],[EC]]), sensor_data[[#This Row],[average]], sensor_data[[#This Row],[EC]])</f>
        <v>18.684242424242424</v>
      </c>
      <c r="S3618" t="str">
        <f>IF(sensor_data[[#This Row],[Filled Energy Consumption]]&gt;AVERAGE(sensor_data[Filled Energy Consumption]), "High", "Low")</f>
        <v>High</v>
      </c>
      <c r="T3618" t="s">
        <v>358</v>
      </c>
      <c r="U3618" t="b">
        <v>0</v>
      </c>
      <c r="V3618">
        <v>3</v>
      </c>
      <c r="W3618">
        <v>0</v>
      </c>
      <c r="X3618" t="s">
        <v>19</v>
      </c>
    </row>
    <row r="3619" spans="1:24" x14ac:dyDescent="0.3">
      <c r="A3619" s="1">
        <v>45305.541516203702</v>
      </c>
      <c r="B3619" s="1" t="str">
        <f>TEXT(sensor_data[[#This Row],[Timestamp]], "MMMM")</f>
        <v>January</v>
      </c>
      <c r="C36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19" s="2">
        <f>MONTH(sensor_data[[#This Row],[Timestamp]])</f>
        <v>1</v>
      </c>
      <c r="E3619" s="2">
        <f>DAY(sensor_data[[#This Row],[Timestamp]])</f>
        <v>14</v>
      </c>
      <c r="F3619" t="s">
        <v>493</v>
      </c>
      <c r="H3619">
        <v>43.2</v>
      </c>
      <c r="I3619">
        <v>35.299999999999997</v>
      </c>
      <c r="J3619" t="b">
        <v>0</v>
      </c>
      <c r="K3619">
        <v>4.5</v>
      </c>
      <c r="L3619" t="str">
        <f>IF(sensor_data[[#This Row],[HVAC Setting]]&lt;=2, "Low", IF(sensor_data[[#This Row],[HVAC Setting]]=3, "Normal", "High"))</f>
        <v>High</v>
      </c>
      <c r="M3619">
        <v>25.73</v>
      </c>
      <c r="N3619">
        <v>25.73</v>
      </c>
      <c r="O3619">
        <f>(sensor_data[[#This Row],[Energy Consumption]]-AVERAGE(sensor_data[Energy Consumption]))/_xlfn.STDEV.P(sensor_data[Energy Consumption])</f>
        <v>5.0333626733659265E-2</v>
      </c>
      <c r="P3619" t="str">
        <f>IF(ABS(sensor_data[[#This Row],[z_zcore]])&gt;3, "Outlier", "Normal")</f>
        <v>Normal</v>
      </c>
      <c r="Q3619">
        <f>AVERAGEIF(sensor_data[Unit ID], sensor_data[[#This Row],[Unit ID]], sensor_data[EC])</f>
        <v>18.684242424242424</v>
      </c>
      <c r="R3619">
        <f>IF(ISBLANK(sensor_data[[#This Row],[EC]]), sensor_data[[#This Row],[average]], sensor_data[[#This Row],[EC]])</f>
        <v>25.73</v>
      </c>
      <c r="S3619" t="str">
        <f>IF(sensor_data[[#This Row],[Filled Energy Consumption]]&gt;AVERAGE(sensor_data[Filled Energy Consumption]), "High", "Low")</f>
        <v>High</v>
      </c>
      <c r="T3619" t="s">
        <v>88</v>
      </c>
      <c r="U3619" t="b">
        <v>0</v>
      </c>
      <c r="V3619">
        <v>12</v>
      </c>
      <c r="W3619">
        <v>0</v>
      </c>
      <c r="X3619" t="s">
        <v>19</v>
      </c>
    </row>
    <row r="3620" spans="1:24" x14ac:dyDescent="0.3">
      <c r="A3620" s="1">
        <v>45498.685740740744</v>
      </c>
      <c r="B3620" s="1" t="str">
        <f>TEXT(sensor_data[[#This Row],[Timestamp]], "MMMM")</f>
        <v>July</v>
      </c>
      <c r="C36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20" s="2">
        <f>MONTH(sensor_data[[#This Row],[Timestamp]])</f>
        <v>7</v>
      </c>
      <c r="E3620" s="2">
        <f>DAY(sensor_data[[#This Row],[Timestamp]])</f>
        <v>25</v>
      </c>
      <c r="F3620" t="s">
        <v>493</v>
      </c>
      <c r="H3620">
        <v>81.900000000000006</v>
      </c>
      <c r="I3620">
        <v>46.9</v>
      </c>
      <c r="J3620" t="b">
        <v>1</v>
      </c>
      <c r="K3620">
        <v>3</v>
      </c>
      <c r="L3620" t="str">
        <f>IF(sensor_data[[#This Row],[HVAC Setting]]&lt;=2, "Low", IF(sensor_data[[#This Row],[HVAC Setting]]=3, "Normal", "High"))</f>
        <v>Normal</v>
      </c>
      <c r="M3620">
        <v>17.05</v>
      </c>
      <c r="N3620">
        <v>17.05</v>
      </c>
      <c r="O3620">
        <f>(sensor_data[[#This Row],[Energy Consumption]]-AVERAGE(sensor_data[Energy Consumption]))/_xlfn.STDEV.P(sensor_data[Energy Consumption])</f>
        <v>-5.0600173623235684E-2</v>
      </c>
      <c r="P3620" t="str">
        <f>IF(ABS(sensor_data[[#This Row],[z_zcore]])&gt;3, "Outlier", "Normal")</f>
        <v>Normal</v>
      </c>
      <c r="Q3620">
        <f>AVERAGEIF(sensor_data[Unit ID], sensor_data[[#This Row],[Unit ID]], sensor_data[EC])</f>
        <v>18.684242424242424</v>
      </c>
      <c r="R3620">
        <f>IF(ISBLANK(sensor_data[[#This Row],[EC]]), sensor_data[[#This Row],[average]], sensor_data[[#This Row],[EC]])</f>
        <v>17.05</v>
      </c>
      <c r="S3620" t="str">
        <f>IF(sensor_data[[#This Row],[Filled Energy Consumption]]&gt;AVERAGE(sensor_data[Filled Energy Consumption]), "High", "Low")</f>
        <v>Low</v>
      </c>
      <c r="T3620" t="s">
        <v>108</v>
      </c>
      <c r="U3620" t="b">
        <v>1</v>
      </c>
      <c r="V3620">
        <v>23</v>
      </c>
      <c r="W3620">
        <v>1</v>
      </c>
      <c r="X3620" t="s">
        <v>19</v>
      </c>
    </row>
    <row r="3621" spans="1:24" x14ac:dyDescent="0.3">
      <c r="A3621" s="1">
        <v>45399.095092592594</v>
      </c>
      <c r="B3621" s="1" t="str">
        <f>TEXT(sensor_data[[#This Row],[Timestamp]], "MMMM")</f>
        <v>April</v>
      </c>
      <c r="C36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21" s="2">
        <f>MONTH(sensor_data[[#This Row],[Timestamp]])</f>
        <v>4</v>
      </c>
      <c r="E3621" s="2">
        <f>DAY(sensor_data[[#This Row],[Timestamp]])</f>
        <v>17</v>
      </c>
      <c r="F3621" t="s">
        <v>493</v>
      </c>
      <c r="H3621">
        <v>72.400000000000006</v>
      </c>
      <c r="I3621">
        <v>50</v>
      </c>
      <c r="J3621" t="b">
        <v>1</v>
      </c>
      <c r="K3621">
        <v>1</v>
      </c>
      <c r="L3621" t="str">
        <f>IF(sensor_data[[#This Row],[HVAC Setting]]&lt;=2, "Low", IF(sensor_data[[#This Row],[HVAC Setting]]=3, "Normal", "High"))</f>
        <v>Low</v>
      </c>
      <c r="M3621">
        <v>7.54</v>
      </c>
      <c r="N3621">
        <v>7.54</v>
      </c>
      <c r="O3621">
        <f>(sensor_data[[#This Row],[Energy Consumption]]-AVERAGE(sensor_data[Energy Consumption]))/_xlfn.STDEV.P(sensor_data[Energy Consumption])</f>
        <v>-0.16118547793130841</v>
      </c>
      <c r="P3621" t="str">
        <f>IF(ABS(sensor_data[[#This Row],[z_zcore]])&gt;3, "Outlier", "Normal")</f>
        <v>Normal</v>
      </c>
      <c r="Q3621">
        <f>AVERAGEIF(sensor_data[Unit ID], sensor_data[[#This Row],[Unit ID]], sensor_data[EC])</f>
        <v>18.684242424242424</v>
      </c>
      <c r="R3621">
        <f>IF(ISBLANK(sensor_data[[#This Row],[EC]]), sensor_data[[#This Row],[average]], sensor_data[[#This Row],[EC]])</f>
        <v>7.54</v>
      </c>
      <c r="S3621" t="str">
        <f>IF(sensor_data[[#This Row],[Filled Energy Consumption]]&gt;AVERAGE(sensor_data[Filled Energy Consumption]), "High", "Low")</f>
        <v>Low</v>
      </c>
      <c r="T3621" t="s">
        <v>622</v>
      </c>
      <c r="U3621" t="b">
        <v>1</v>
      </c>
      <c r="V3621">
        <v>3</v>
      </c>
      <c r="W3621">
        <v>1</v>
      </c>
      <c r="X3621" t="s">
        <v>19</v>
      </c>
    </row>
    <row r="3622" spans="1:24" x14ac:dyDescent="0.3">
      <c r="A3622" s="1">
        <v>45597.58388888889</v>
      </c>
      <c r="B3622" s="1" t="str">
        <f>TEXT(sensor_data[[#This Row],[Timestamp]], "MMMM")</f>
        <v>November</v>
      </c>
      <c r="C36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22" s="2">
        <f>MONTH(sensor_data[[#This Row],[Timestamp]])</f>
        <v>11</v>
      </c>
      <c r="E3622" s="2">
        <f>DAY(sensor_data[[#This Row],[Timestamp]])</f>
        <v>1</v>
      </c>
      <c r="F3622" t="s">
        <v>668</v>
      </c>
      <c r="H3622">
        <v>64.7</v>
      </c>
      <c r="I3622">
        <v>33.299999999999997</v>
      </c>
      <c r="J3622" t="b">
        <v>1</v>
      </c>
      <c r="K3622">
        <v>3</v>
      </c>
      <c r="L3622" t="str">
        <f>IF(sensor_data[[#This Row],[HVAC Setting]]&lt;=2, "Low", IF(sensor_data[[#This Row],[HVAC Setting]]=3, "Normal", "High"))</f>
        <v>Normal</v>
      </c>
      <c r="M3622">
        <v>17.48</v>
      </c>
      <c r="N3622">
        <v>17.48</v>
      </c>
      <c r="O3622">
        <f>(sensor_data[[#This Row],[Energy Consumption]]-AVERAGE(sensor_data[Energy Consumption]))/_xlfn.STDEV.P(sensor_data[Energy Consumption])</f>
        <v>-4.5599996877444808E-2</v>
      </c>
      <c r="P3622" t="str">
        <f>IF(ABS(sensor_data[[#This Row],[z_zcore]])&gt;3, "Outlier", "Normal")</f>
        <v>Normal</v>
      </c>
      <c r="Q3622">
        <f>AVERAGEIF(sensor_data[Unit ID], sensor_data[[#This Row],[Unit ID]], sensor_data[EC])</f>
        <v>18.515294117647059</v>
      </c>
      <c r="R3622">
        <f>IF(ISBLANK(sensor_data[[#This Row],[EC]]), sensor_data[[#This Row],[average]], sensor_data[[#This Row],[EC]])</f>
        <v>17.48</v>
      </c>
      <c r="S3622" t="str">
        <f>IF(sensor_data[[#This Row],[Filled Energy Consumption]]&gt;AVERAGE(sensor_data[Filled Energy Consumption]), "High", "Low")</f>
        <v>Low</v>
      </c>
      <c r="T3622" t="s">
        <v>424</v>
      </c>
      <c r="U3622" t="b">
        <v>1</v>
      </c>
      <c r="V3622">
        <v>13</v>
      </c>
      <c r="W3622">
        <v>0</v>
      </c>
      <c r="X3622" t="s">
        <v>19</v>
      </c>
    </row>
    <row r="3623" spans="1:24" x14ac:dyDescent="0.3">
      <c r="A3623" s="1">
        <v>45452.103009259263</v>
      </c>
      <c r="B3623" s="1" t="str">
        <f>TEXT(sensor_data[[#This Row],[Timestamp]], "MMMM")</f>
        <v>June</v>
      </c>
      <c r="C36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23" s="2">
        <f>MONTH(sensor_data[[#This Row],[Timestamp]])</f>
        <v>6</v>
      </c>
      <c r="E3623" s="2">
        <f>DAY(sensor_data[[#This Row],[Timestamp]])</f>
        <v>9</v>
      </c>
      <c r="F3623" t="s">
        <v>668</v>
      </c>
      <c r="H3623">
        <v>85.3</v>
      </c>
      <c r="I3623">
        <v>52.4</v>
      </c>
      <c r="J3623" t="b">
        <v>1</v>
      </c>
      <c r="K3623">
        <v>2.5</v>
      </c>
      <c r="L3623" t="str">
        <f>IF(sensor_data[[#This Row],[HVAC Setting]]&lt;=2, "Low", IF(sensor_data[[#This Row],[HVAC Setting]]=3, "Normal", "High"))</f>
        <v>High</v>
      </c>
      <c r="M3623">
        <v>17.41</v>
      </c>
      <c r="N3623">
        <v>17.41</v>
      </c>
      <c r="O3623">
        <f>(sensor_data[[#This Row],[Energy Consumption]]-AVERAGE(sensor_data[Energy Consumption]))/_xlfn.STDEV.P(sensor_data[Energy Consumption])</f>
        <v>-4.6413979138387511E-2</v>
      </c>
      <c r="P3623" t="str">
        <f>IF(ABS(sensor_data[[#This Row],[z_zcore]])&gt;3, "Outlier", "Normal")</f>
        <v>Normal</v>
      </c>
      <c r="Q3623">
        <f>AVERAGEIF(sensor_data[Unit ID], sensor_data[[#This Row],[Unit ID]], sensor_data[EC])</f>
        <v>18.515294117647059</v>
      </c>
      <c r="R3623">
        <f>IF(ISBLANK(sensor_data[[#This Row],[EC]]), sensor_data[[#This Row],[average]], sensor_data[[#This Row],[EC]])</f>
        <v>17.41</v>
      </c>
      <c r="S3623" t="str">
        <f>IF(sensor_data[[#This Row],[Filled Energy Consumption]]&gt;AVERAGE(sensor_data[Filled Energy Consumption]), "High", "Low")</f>
        <v>Low</v>
      </c>
      <c r="T3623" t="s">
        <v>438</v>
      </c>
      <c r="U3623" t="b">
        <v>1</v>
      </c>
      <c r="V3623">
        <v>12</v>
      </c>
      <c r="W3623">
        <v>1</v>
      </c>
      <c r="X3623" t="s">
        <v>19</v>
      </c>
    </row>
    <row r="3624" spans="1:24" x14ac:dyDescent="0.3">
      <c r="A3624" s="1">
        <v>45520.175555555557</v>
      </c>
      <c r="B3624" s="1" t="str">
        <f>TEXT(sensor_data[[#This Row],[Timestamp]], "MMMM")</f>
        <v>August</v>
      </c>
      <c r="C36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24" s="2">
        <f>MONTH(sensor_data[[#This Row],[Timestamp]])</f>
        <v>8</v>
      </c>
      <c r="E3624" s="2">
        <f>DAY(sensor_data[[#This Row],[Timestamp]])</f>
        <v>16</v>
      </c>
      <c r="F3624" t="s">
        <v>668</v>
      </c>
      <c r="H3624">
        <v>83.3</v>
      </c>
      <c r="I3624">
        <v>67.5</v>
      </c>
      <c r="J3624" t="b">
        <v>0</v>
      </c>
      <c r="K3624">
        <v>2</v>
      </c>
      <c r="L3624" t="str">
        <f>IF(sensor_data[[#This Row],[HVAC Setting]]&lt;=2, "Low", IF(sensor_data[[#This Row],[HVAC Setting]]=3, "Normal", "High"))</f>
        <v>Low</v>
      </c>
      <c r="M3624">
        <v>10</v>
      </c>
      <c r="N3624">
        <v>10</v>
      </c>
      <c r="O3624">
        <f>(sensor_data[[#This Row],[Energy Consumption]]-AVERAGE(sensor_data[Energy Consumption]))/_xlfn.STDEV.P(sensor_data[Energy Consumption])</f>
        <v>-0.13257981561817916</v>
      </c>
      <c r="P3624" t="str">
        <f>IF(ABS(sensor_data[[#This Row],[z_zcore]])&gt;3, "Outlier", "Normal")</f>
        <v>Normal</v>
      </c>
      <c r="Q3624">
        <f>AVERAGEIF(sensor_data[Unit ID], sensor_data[[#This Row],[Unit ID]], sensor_data[EC])</f>
        <v>18.515294117647059</v>
      </c>
      <c r="R3624">
        <f>IF(ISBLANK(sensor_data[[#This Row],[EC]]), sensor_data[[#This Row],[average]], sensor_data[[#This Row],[EC]])</f>
        <v>10</v>
      </c>
      <c r="S3624" t="str">
        <f>IF(sensor_data[[#This Row],[Filled Energy Consumption]]&gt;AVERAGE(sensor_data[Filled Energy Consumption]), "High", "Low")</f>
        <v>Low</v>
      </c>
      <c r="T3624" t="s">
        <v>594</v>
      </c>
      <c r="U3624" t="b">
        <v>0</v>
      </c>
      <c r="V3624">
        <v>8</v>
      </c>
      <c r="W3624">
        <v>0</v>
      </c>
      <c r="X3624" t="s">
        <v>19</v>
      </c>
    </row>
    <row r="3625" spans="1:24" x14ac:dyDescent="0.3">
      <c r="A3625" s="1">
        <v>45629.684699074074</v>
      </c>
      <c r="B3625" s="1" t="str">
        <f>TEXT(sensor_data[[#This Row],[Timestamp]], "MMMM")</f>
        <v>December</v>
      </c>
      <c r="C36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25" s="2">
        <f>MONTH(sensor_data[[#This Row],[Timestamp]])</f>
        <v>12</v>
      </c>
      <c r="E3625" s="2">
        <f>DAY(sensor_data[[#This Row],[Timestamp]])</f>
        <v>3</v>
      </c>
      <c r="F3625" t="s">
        <v>668</v>
      </c>
      <c r="H3625">
        <v>48</v>
      </c>
      <c r="I3625">
        <v>28.5</v>
      </c>
      <c r="J3625" t="b">
        <v>0</v>
      </c>
      <c r="K3625">
        <v>3</v>
      </c>
      <c r="L3625" t="str">
        <f>IF(sensor_data[[#This Row],[HVAC Setting]]&lt;=2, "Low", IF(sensor_data[[#This Row],[HVAC Setting]]=3, "Normal", "High"))</f>
        <v>Normal</v>
      </c>
      <c r="M3625">
        <v>17</v>
      </c>
      <c r="N3625">
        <v>17</v>
      </c>
      <c r="O3625">
        <f>(sensor_data[[#This Row],[Energy Consumption]]-AVERAGE(sensor_data[Energy Consumption]))/_xlfn.STDEV.P(sensor_data[Energy Consumption])</f>
        <v>-5.1181589523909048E-2</v>
      </c>
      <c r="P3625" t="str">
        <f>IF(ABS(sensor_data[[#This Row],[z_zcore]])&gt;3, "Outlier", "Normal")</f>
        <v>Normal</v>
      </c>
      <c r="Q3625">
        <f>AVERAGEIF(sensor_data[Unit ID], sensor_data[[#This Row],[Unit ID]], sensor_data[EC])</f>
        <v>18.515294117647059</v>
      </c>
      <c r="R3625">
        <f>IF(ISBLANK(sensor_data[[#This Row],[EC]]), sensor_data[[#This Row],[average]], sensor_data[[#This Row],[EC]])</f>
        <v>17</v>
      </c>
      <c r="S3625" t="str">
        <f>IF(sensor_data[[#This Row],[Filled Energy Consumption]]&gt;AVERAGE(sensor_data[Filled Energy Consumption]), "High", "Low")</f>
        <v>Low</v>
      </c>
      <c r="T3625" t="s">
        <v>536</v>
      </c>
      <c r="U3625" t="b">
        <v>0</v>
      </c>
      <c r="V3625">
        <v>12</v>
      </c>
      <c r="W3625">
        <v>0</v>
      </c>
      <c r="X3625" t="s">
        <v>14</v>
      </c>
    </row>
    <row r="3626" spans="1:24" x14ac:dyDescent="0.3">
      <c r="A3626" s="1">
        <v>45298.095069444447</v>
      </c>
      <c r="B3626" s="1" t="str">
        <f>TEXT(sensor_data[[#This Row],[Timestamp]], "MMMM")</f>
        <v>January</v>
      </c>
      <c r="C36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26" s="2">
        <f>MONTH(sensor_data[[#This Row],[Timestamp]])</f>
        <v>1</v>
      </c>
      <c r="E3626" s="2">
        <f>DAY(sensor_data[[#This Row],[Timestamp]])</f>
        <v>7</v>
      </c>
      <c r="F3626" t="s">
        <v>668</v>
      </c>
      <c r="H3626">
        <v>53.7</v>
      </c>
      <c r="I3626">
        <v>30.1</v>
      </c>
      <c r="J3626" t="b">
        <v>0</v>
      </c>
      <c r="K3626">
        <v>3.5</v>
      </c>
      <c r="L3626" t="str">
        <f>IF(sensor_data[[#This Row],[HVAC Setting]]&lt;=2, "Low", IF(sensor_data[[#This Row],[HVAC Setting]]=3, "Normal", "High"))</f>
        <v>High</v>
      </c>
      <c r="M3626">
        <v>18.38</v>
      </c>
      <c r="N3626">
        <v>18.38</v>
      </c>
      <c r="O3626">
        <f>(sensor_data[[#This Row],[Energy Consumption]]-AVERAGE(sensor_data[Energy Consumption]))/_xlfn.STDEV.P(sensor_data[Energy Consumption])</f>
        <v>-3.513451066532438E-2</v>
      </c>
      <c r="P3626" t="str">
        <f>IF(ABS(sensor_data[[#This Row],[z_zcore]])&gt;3, "Outlier", "Normal")</f>
        <v>Normal</v>
      </c>
      <c r="Q3626">
        <f>AVERAGEIF(sensor_data[Unit ID], sensor_data[[#This Row],[Unit ID]], sensor_data[EC])</f>
        <v>18.515294117647059</v>
      </c>
      <c r="R3626">
        <f>IF(ISBLANK(sensor_data[[#This Row],[EC]]), sensor_data[[#This Row],[average]], sensor_data[[#This Row],[EC]])</f>
        <v>18.38</v>
      </c>
      <c r="S3626" t="str">
        <f>IF(sensor_data[[#This Row],[Filled Energy Consumption]]&gt;AVERAGE(sensor_data[Filled Energy Consumption]), "High", "Low")</f>
        <v>High</v>
      </c>
      <c r="T3626" t="s">
        <v>497</v>
      </c>
      <c r="U3626" t="b">
        <v>0</v>
      </c>
      <c r="V3626">
        <v>23</v>
      </c>
      <c r="W3626">
        <v>0</v>
      </c>
      <c r="X3626" t="s">
        <v>19</v>
      </c>
    </row>
    <row r="3627" spans="1:24" x14ac:dyDescent="0.3">
      <c r="A3627" s="1">
        <v>45500.778425925928</v>
      </c>
      <c r="B3627" s="1" t="str">
        <f>TEXT(sensor_data[[#This Row],[Timestamp]], "MMMM")</f>
        <v>July</v>
      </c>
      <c r="C36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27" s="2">
        <f>MONTH(sensor_data[[#This Row],[Timestamp]])</f>
        <v>7</v>
      </c>
      <c r="E3627" s="2">
        <f>DAY(sensor_data[[#This Row],[Timestamp]])</f>
        <v>27</v>
      </c>
      <c r="F3627" t="s">
        <v>668</v>
      </c>
      <c r="H3627">
        <v>101.4</v>
      </c>
      <c r="I3627">
        <v>64.3</v>
      </c>
      <c r="J3627" t="b">
        <v>1</v>
      </c>
      <c r="K3627">
        <v>4.5</v>
      </c>
      <c r="L3627" t="str">
        <f>IF(sensor_data[[#This Row],[HVAC Setting]]&lt;=2, "Low", IF(sensor_data[[#This Row],[HVAC Setting]]=3, "Normal", "High"))</f>
        <v>High</v>
      </c>
      <c r="M3627">
        <v>29.57</v>
      </c>
      <c r="N3627">
        <v>29.57</v>
      </c>
      <c r="O3627">
        <f>(sensor_data[[#This Row],[Energy Consumption]]-AVERAGE(sensor_data[Energy Consumption]))/_xlfn.STDEV.P(sensor_data[Energy Consumption])</f>
        <v>9.4986367905373167E-2</v>
      </c>
      <c r="P3627" t="str">
        <f>IF(ABS(sensor_data[[#This Row],[z_zcore]])&gt;3, "Outlier", "Normal")</f>
        <v>Normal</v>
      </c>
      <c r="Q3627">
        <f>AVERAGEIF(sensor_data[Unit ID], sensor_data[[#This Row],[Unit ID]], sensor_data[EC])</f>
        <v>18.515294117647059</v>
      </c>
      <c r="R3627">
        <f>IF(ISBLANK(sensor_data[[#This Row],[EC]]), sensor_data[[#This Row],[average]], sensor_data[[#This Row],[EC]])</f>
        <v>29.57</v>
      </c>
      <c r="S3627" t="str">
        <f>IF(sensor_data[[#This Row],[Filled Energy Consumption]]&gt;AVERAGE(sensor_data[Filled Energy Consumption]), "High", "Low")</f>
        <v>High</v>
      </c>
      <c r="T3627" t="s">
        <v>306</v>
      </c>
      <c r="U3627" t="b">
        <v>1</v>
      </c>
      <c r="V3627">
        <v>6</v>
      </c>
      <c r="W3627">
        <v>1</v>
      </c>
      <c r="X3627" t="s">
        <v>19</v>
      </c>
    </row>
    <row r="3628" spans="1:24" x14ac:dyDescent="0.3">
      <c r="A3628" s="1">
        <v>45588.613298611112</v>
      </c>
      <c r="B3628" s="1" t="str">
        <f>TEXT(sensor_data[[#This Row],[Timestamp]], "MMMM")</f>
        <v>October</v>
      </c>
      <c r="C36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28" s="2">
        <f>MONTH(sensor_data[[#This Row],[Timestamp]])</f>
        <v>10</v>
      </c>
      <c r="E3628" s="2">
        <f>DAY(sensor_data[[#This Row],[Timestamp]])</f>
        <v>23</v>
      </c>
      <c r="F3628" t="s">
        <v>668</v>
      </c>
      <c r="H3628">
        <v>63.8</v>
      </c>
      <c r="I3628">
        <v>56.1</v>
      </c>
      <c r="J3628" t="b">
        <v>0</v>
      </c>
      <c r="K3628">
        <v>1</v>
      </c>
      <c r="L3628" t="str">
        <f>IF(sensor_data[[#This Row],[HVAC Setting]]&lt;=2, "Low", IF(sensor_data[[#This Row],[HVAC Setting]]=3, "Normal", "High"))</f>
        <v>Low</v>
      </c>
      <c r="O3628">
        <f>(sensor_data[[#This Row],[Energy Consumption]]-AVERAGE(sensor_data[Energy Consumption]))/_xlfn.STDEV.P(sensor_data[Energy Consumption])</f>
        <v>-0.24886299575285079</v>
      </c>
      <c r="P3628" t="str">
        <f>IF(ABS(sensor_data[[#This Row],[z_zcore]])&gt;3, "Outlier", "Normal")</f>
        <v>Normal</v>
      </c>
      <c r="Q3628">
        <f>AVERAGEIF(sensor_data[Unit ID], sensor_data[[#This Row],[Unit ID]], sensor_data[EC])</f>
        <v>18.515294117647059</v>
      </c>
      <c r="R3628">
        <f>IF(ISBLANK(sensor_data[[#This Row],[EC]]), sensor_data[[#This Row],[average]], sensor_data[[#This Row],[EC]])</f>
        <v>18.515294117647059</v>
      </c>
      <c r="S3628" t="str">
        <f>IF(sensor_data[[#This Row],[Filled Energy Consumption]]&gt;AVERAGE(sensor_data[Filled Energy Consumption]), "High", "Low")</f>
        <v>High</v>
      </c>
      <c r="T3628" t="s">
        <v>498</v>
      </c>
      <c r="U3628" t="b">
        <v>0</v>
      </c>
      <c r="V3628">
        <v>17</v>
      </c>
      <c r="W3628">
        <v>0</v>
      </c>
      <c r="X3628" t="s">
        <v>17</v>
      </c>
    </row>
    <row r="3629" spans="1:24" x14ac:dyDescent="0.3">
      <c r="A3629" s="1">
        <v>45572.538900462961</v>
      </c>
      <c r="B3629" s="1" t="str">
        <f>TEXT(sensor_data[[#This Row],[Timestamp]], "MMMM")</f>
        <v>October</v>
      </c>
      <c r="C36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29" s="2">
        <f>MONTH(sensor_data[[#This Row],[Timestamp]])</f>
        <v>10</v>
      </c>
      <c r="E3629" s="2">
        <f>DAY(sensor_data[[#This Row],[Timestamp]])</f>
        <v>7</v>
      </c>
      <c r="F3629" t="s">
        <v>668</v>
      </c>
      <c r="H3629">
        <v>65.3</v>
      </c>
      <c r="I3629">
        <v>36.200000000000003</v>
      </c>
      <c r="J3629" t="b">
        <v>1</v>
      </c>
      <c r="K3629">
        <v>2</v>
      </c>
      <c r="L3629" t="str">
        <f>IF(sensor_data[[#This Row],[HVAC Setting]]&lt;=2, "Low", IF(sensor_data[[#This Row],[HVAC Setting]]=3, "Normal", "High"))</f>
        <v>Low</v>
      </c>
      <c r="M3629">
        <v>12.97</v>
      </c>
      <c r="N3629">
        <v>12.97</v>
      </c>
      <c r="O3629">
        <f>(sensor_data[[#This Row],[Energy Consumption]]-AVERAGE(sensor_data[Energy Consumption]))/_xlfn.STDEV.P(sensor_data[Energy Consumption])</f>
        <v>-9.8043711118181706E-2</v>
      </c>
      <c r="P3629" t="str">
        <f>IF(ABS(sensor_data[[#This Row],[z_zcore]])&gt;3, "Outlier", "Normal")</f>
        <v>Normal</v>
      </c>
      <c r="Q3629">
        <f>AVERAGEIF(sensor_data[Unit ID], sensor_data[[#This Row],[Unit ID]], sensor_data[EC])</f>
        <v>18.515294117647059</v>
      </c>
      <c r="R3629">
        <f>IF(ISBLANK(sensor_data[[#This Row],[EC]]), sensor_data[[#This Row],[average]], sensor_data[[#This Row],[EC]])</f>
        <v>12.97</v>
      </c>
      <c r="S3629" t="str">
        <f>IF(sensor_data[[#This Row],[Filled Energy Consumption]]&gt;AVERAGE(sensor_data[Filled Energy Consumption]), "High", "Low")</f>
        <v>Low</v>
      </c>
      <c r="T3629" t="s">
        <v>162</v>
      </c>
      <c r="U3629" t="b">
        <v>1</v>
      </c>
      <c r="V3629">
        <v>23</v>
      </c>
      <c r="W3629">
        <v>0</v>
      </c>
      <c r="X3629" t="s">
        <v>19</v>
      </c>
    </row>
    <row r="3630" spans="1:24" x14ac:dyDescent="0.3">
      <c r="A3630" s="1">
        <v>45591.667604166665</v>
      </c>
      <c r="B3630" s="1" t="str">
        <f>TEXT(sensor_data[[#This Row],[Timestamp]], "MMMM")</f>
        <v>October</v>
      </c>
      <c r="C36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30" s="2">
        <f>MONTH(sensor_data[[#This Row],[Timestamp]])</f>
        <v>10</v>
      </c>
      <c r="E3630" s="2">
        <f>DAY(sensor_data[[#This Row],[Timestamp]])</f>
        <v>26</v>
      </c>
      <c r="F3630" t="s">
        <v>668</v>
      </c>
      <c r="H3630">
        <v>74.3</v>
      </c>
      <c r="I3630">
        <v>36.1</v>
      </c>
      <c r="J3630" t="b">
        <v>1</v>
      </c>
      <c r="K3630">
        <v>2.5</v>
      </c>
      <c r="L3630" t="str">
        <f>IF(sensor_data[[#This Row],[HVAC Setting]]&lt;=2, "Low", IF(sensor_data[[#This Row],[HVAC Setting]]=3, "Normal", "High"))</f>
        <v>High</v>
      </c>
      <c r="M3630">
        <v>14.44</v>
      </c>
      <c r="N3630">
        <v>14.44</v>
      </c>
      <c r="O3630">
        <f>(sensor_data[[#This Row],[Energy Consumption]]-AVERAGE(sensor_data[Energy Consumption]))/_xlfn.STDEV.P(sensor_data[Energy Consumption])</f>
        <v>-8.095008363838499E-2</v>
      </c>
      <c r="P3630" t="str">
        <f>IF(ABS(sensor_data[[#This Row],[z_zcore]])&gt;3, "Outlier", "Normal")</f>
        <v>Normal</v>
      </c>
      <c r="Q3630">
        <f>AVERAGEIF(sensor_data[Unit ID], sensor_data[[#This Row],[Unit ID]], sensor_data[EC])</f>
        <v>18.515294117647059</v>
      </c>
      <c r="R3630">
        <f>IF(ISBLANK(sensor_data[[#This Row],[EC]]), sensor_data[[#This Row],[average]], sensor_data[[#This Row],[EC]])</f>
        <v>14.44</v>
      </c>
      <c r="S3630" t="str">
        <f>IF(sensor_data[[#This Row],[Filled Energy Consumption]]&gt;AVERAGE(sensor_data[Filled Energy Consumption]), "High", "Low")</f>
        <v>Low</v>
      </c>
      <c r="T3630" t="s">
        <v>382</v>
      </c>
      <c r="U3630" t="b">
        <v>1</v>
      </c>
      <c r="V3630">
        <v>18</v>
      </c>
      <c r="W3630">
        <v>1</v>
      </c>
      <c r="X3630" t="s">
        <v>14</v>
      </c>
    </row>
    <row r="3631" spans="1:24" x14ac:dyDescent="0.3">
      <c r="A3631" s="1">
        <v>45521.343344907407</v>
      </c>
      <c r="B3631" s="1" t="str">
        <f>TEXT(sensor_data[[#This Row],[Timestamp]], "MMMM")</f>
        <v>August</v>
      </c>
      <c r="C36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31" s="2">
        <f>MONTH(sensor_data[[#This Row],[Timestamp]])</f>
        <v>8</v>
      </c>
      <c r="E3631" s="2">
        <f>DAY(sensor_data[[#This Row],[Timestamp]])</f>
        <v>17</v>
      </c>
      <c r="F3631" t="s">
        <v>668</v>
      </c>
      <c r="H3631">
        <v>85.9</v>
      </c>
      <c r="I3631">
        <v>52.4</v>
      </c>
      <c r="J3631" t="b">
        <v>1</v>
      </c>
      <c r="K3631">
        <v>4.5</v>
      </c>
      <c r="L3631" t="str">
        <f>IF(sensor_data[[#This Row],[HVAC Setting]]&lt;=2, "Low", IF(sensor_data[[#This Row],[HVAC Setting]]=3, "Normal", "High"))</f>
        <v>High</v>
      </c>
      <c r="M3631">
        <v>27.32</v>
      </c>
      <c r="N3631">
        <v>27.32</v>
      </c>
      <c r="O3631">
        <f>(sensor_data[[#This Row],[Energy Consumption]]-AVERAGE(sensor_data[Energy Consumption]))/_xlfn.STDEV.P(sensor_data[Energy Consumption])</f>
        <v>6.8822652375072055E-2</v>
      </c>
      <c r="P3631" t="str">
        <f>IF(ABS(sensor_data[[#This Row],[z_zcore]])&gt;3, "Outlier", "Normal")</f>
        <v>Normal</v>
      </c>
      <c r="Q3631">
        <f>AVERAGEIF(sensor_data[Unit ID], sensor_data[[#This Row],[Unit ID]], sensor_data[EC])</f>
        <v>18.515294117647059</v>
      </c>
      <c r="R3631">
        <f>IF(ISBLANK(sensor_data[[#This Row],[EC]]), sensor_data[[#This Row],[average]], sensor_data[[#This Row],[EC]])</f>
        <v>27.32</v>
      </c>
      <c r="S3631" t="str">
        <f>IF(sensor_data[[#This Row],[Filled Energy Consumption]]&gt;AVERAGE(sensor_data[Filled Energy Consumption]), "High", "Low")</f>
        <v>High</v>
      </c>
      <c r="T3631" t="s">
        <v>159</v>
      </c>
      <c r="U3631" t="b">
        <v>1</v>
      </c>
      <c r="V3631">
        <v>6</v>
      </c>
      <c r="W3631">
        <v>1</v>
      </c>
      <c r="X3631" t="s">
        <v>17</v>
      </c>
    </row>
    <row r="3632" spans="1:24" x14ac:dyDescent="0.3">
      <c r="A3632" s="1">
        <v>45402.68478009259</v>
      </c>
      <c r="B3632" s="1" t="str">
        <f>TEXT(sensor_data[[#This Row],[Timestamp]], "MMMM")</f>
        <v>April</v>
      </c>
      <c r="C36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32" s="2">
        <f>MONTH(sensor_data[[#This Row],[Timestamp]])</f>
        <v>4</v>
      </c>
      <c r="E3632" s="2">
        <f>DAY(sensor_data[[#This Row],[Timestamp]])</f>
        <v>20</v>
      </c>
      <c r="F3632" t="s">
        <v>668</v>
      </c>
      <c r="H3632">
        <v>72.2</v>
      </c>
      <c r="I3632">
        <v>45.4</v>
      </c>
      <c r="J3632" t="b">
        <v>1</v>
      </c>
      <c r="K3632">
        <v>2.5</v>
      </c>
      <c r="L3632" t="str">
        <f>IF(sensor_data[[#This Row],[HVAC Setting]]&lt;=2, "Low", IF(sensor_data[[#This Row],[HVAC Setting]]=3, "Normal", "High"))</f>
        <v>High</v>
      </c>
      <c r="M3632">
        <v>16.239999999999998</v>
      </c>
      <c r="N3632">
        <v>16.239999999999998</v>
      </c>
      <c r="O3632">
        <f>(sensor_data[[#This Row],[Energy Consumption]]-AVERAGE(sensor_data[Energy Consumption]))/_xlfn.STDEV.P(sensor_data[Energy Consumption])</f>
        <v>-6.0019111214144112E-2</v>
      </c>
      <c r="P3632" t="str">
        <f>IF(ABS(sensor_data[[#This Row],[z_zcore]])&gt;3, "Outlier", "Normal")</f>
        <v>Normal</v>
      </c>
      <c r="Q3632">
        <f>AVERAGEIF(sensor_data[Unit ID], sensor_data[[#This Row],[Unit ID]], sensor_data[EC])</f>
        <v>18.515294117647059</v>
      </c>
      <c r="R3632">
        <f>IF(ISBLANK(sensor_data[[#This Row],[EC]]), sensor_data[[#This Row],[average]], sensor_data[[#This Row],[EC]])</f>
        <v>16.239999999999998</v>
      </c>
      <c r="S3632" t="str">
        <f>IF(sensor_data[[#This Row],[Filled Energy Consumption]]&gt;AVERAGE(sensor_data[Filled Energy Consumption]), "High", "Low")</f>
        <v>Low</v>
      </c>
      <c r="T3632" t="s">
        <v>196</v>
      </c>
      <c r="U3632" t="b">
        <v>1</v>
      </c>
      <c r="V3632">
        <v>14</v>
      </c>
      <c r="W3632">
        <v>1</v>
      </c>
      <c r="X3632" t="s">
        <v>14</v>
      </c>
    </row>
    <row r="3633" spans="1:24" x14ac:dyDescent="0.3">
      <c r="A3633" s="1">
        <v>45549.487766203703</v>
      </c>
      <c r="B3633" s="1" t="str">
        <f>TEXT(sensor_data[[#This Row],[Timestamp]], "MMMM")</f>
        <v>September</v>
      </c>
      <c r="C36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33" s="2">
        <f>MONTH(sensor_data[[#This Row],[Timestamp]])</f>
        <v>9</v>
      </c>
      <c r="E3633" s="2">
        <f>DAY(sensor_data[[#This Row],[Timestamp]])</f>
        <v>14</v>
      </c>
      <c r="F3633" t="s">
        <v>668</v>
      </c>
      <c r="H3633">
        <v>78.099999999999994</v>
      </c>
      <c r="I3633">
        <v>43.3</v>
      </c>
      <c r="J3633" t="b">
        <v>1</v>
      </c>
      <c r="K3633">
        <v>3.5</v>
      </c>
      <c r="L3633" t="str">
        <f>IF(sensor_data[[#This Row],[HVAC Setting]]&lt;=2, "Low", IF(sensor_data[[#This Row],[HVAC Setting]]=3, "Normal", "High"))</f>
        <v>High</v>
      </c>
      <c r="M3633">
        <v>20.13</v>
      </c>
      <c r="N3633">
        <v>20.13</v>
      </c>
      <c r="O3633">
        <f>(sensor_data[[#This Row],[Energy Consumption]]-AVERAGE(sensor_data[Energy Consumption]))/_xlfn.STDEV.P(sensor_data[Energy Consumption])</f>
        <v>-1.4784954141756851E-2</v>
      </c>
      <c r="P3633" t="str">
        <f>IF(ABS(sensor_data[[#This Row],[z_zcore]])&gt;3, "Outlier", "Normal")</f>
        <v>Normal</v>
      </c>
      <c r="Q3633">
        <f>AVERAGEIF(sensor_data[Unit ID], sensor_data[[#This Row],[Unit ID]], sensor_data[EC])</f>
        <v>18.515294117647059</v>
      </c>
      <c r="R3633">
        <f>IF(ISBLANK(sensor_data[[#This Row],[EC]]), sensor_data[[#This Row],[average]], sensor_data[[#This Row],[EC]])</f>
        <v>20.13</v>
      </c>
      <c r="S3633" t="str">
        <f>IF(sensor_data[[#This Row],[Filled Energy Consumption]]&gt;AVERAGE(sensor_data[Filled Energy Consumption]), "High", "Low")</f>
        <v>High</v>
      </c>
      <c r="T3633" t="s">
        <v>519</v>
      </c>
      <c r="U3633" t="b">
        <v>1</v>
      </c>
      <c r="V3633">
        <v>16</v>
      </c>
      <c r="W3633">
        <v>1</v>
      </c>
      <c r="X3633" t="s">
        <v>19</v>
      </c>
    </row>
    <row r="3634" spans="1:24" x14ac:dyDescent="0.3">
      <c r="A3634" s="1">
        <v>45450.177939814814</v>
      </c>
      <c r="B3634" s="1" t="str">
        <f>TEXT(sensor_data[[#This Row],[Timestamp]], "MMMM")</f>
        <v>June</v>
      </c>
      <c r="C36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34" s="2">
        <f>MONTH(sensor_data[[#This Row],[Timestamp]])</f>
        <v>6</v>
      </c>
      <c r="E3634" s="2">
        <f>DAY(sensor_data[[#This Row],[Timestamp]])</f>
        <v>7</v>
      </c>
      <c r="F3634" t="s">
        <v>668</v>
      </c>
      <c r="H3634">
        <v>78.400000000000006</v>
      </c>
      <c r="I3634">
        <v>60.6</v>
      </c>
      <c r="J3634" t="b">
        <v>0</v>
      </c>
      <c r="K3634">
        <v>1</v>
      </c>
      <c r="L3634" t="str">
        <f>IF(sensor_data[[#This Row],[HVAC Setting]]&lt;=2, "Low", IF(sensor_data[[#This Row],[HVAC Setting]]=3, "Normal", "High"))</f>
        <v>Low</v>
      </c>
      <c r="M3634">
        <v>5</v>
      </c>
      <c r="N3634">
        <v>5</v>
      </c>
      <c r="O3634">
        <f>(sensor_data[[#This Row],[Energy Consumption]]-AVERAGE(sensor_data[Energy Consumption]))/_xlfn.STDEV.P(sensor_data[Energy Consumption])</f>
        <v>-0.19072140568551499</v>
      </c>
      <c r="P3634" t="str">
        <f>IF(ABS(sensor_data[[#This Row],[z_zcore]])&gt;3, "Outlier", "Normal")</f>
        <v>Normal</v>
      </c>
      <c r="Q3634">
        <f>AVERAGEIF(sensor_data[Unit ID], sensor_data[[#This Row],[Unit ID]], sensor_data[EC])</f>
        <v>18.515294117647059</v>
      </c>
      <c r="R3634">
        <f>IF(ISBLANK(sensor_data[[#This Row],[EC]]), sensor_data[[#This Row],[average]], sensor_data[[#This Row],[EC]])</f>
        <v>5</v>
      </c>
      <c r="S3634" t="str">
        <f>IF(sensor_data[[#This Row],[Filled Energy Consumption]]&gt;AVERAGE(sensor_data[Filled Energy Consumption]), "High", "Low")</f>
        <v>Low</v>
      </c>
      <c r="T3634" t="s">
        <v>114</v>
      </c>
      <c r="U3634" t="b">
        <v>0</v>
      </c>
      <c r="V3634">
        <v>21</v>
      </c>
      <c r="W3634">
        <v>0</v>
      </c>
      <c r="X3634" t="s">
        <v>19</v>
      </c>
    </row>
    <row r="3635" spans="1:24" x14ac:dyDescent="0.3">
      <c r="A3635" s="1">
        <v>45508.729803240742</v>
      </c>
      <c r="B3635" s="1" t="str">
        <f>TEXT(sensor_data[[#This Row],[Timestamp]], "MMMM")</f>
        <v>August</v>
      </c>
      <c r="C36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35" s="2">
        <f>MONTH(sensor_data[[#This Row],[Timestamp]])</f>
        <v>8</v>
      </c>
      <c r="E3635" s="2">
        <f>DAY(sensor_data[[#This Row],[Timestamp]])</f>
        <v>4</v>
      </c>
      <c r="F3635" t="s">
        <v>668</v>
      </c>
      <c r="H3635">
        <v>100.8</v>
      </c>
      <c r="I3635">
        <v>44</v>
      </c>
      <c r="J3635" t="b">
        <v>1</v>
      </c>
      <c r="K3635">
        <v>4.5</v>
      </c>
      <c r="L3635" t="str">
        <f>IF(sensor_data[[#This Row],[HVAC Setting]]&lt;=2, "Low", IF(sensor_data[[#This Row],[HVAC Setting]]=3, "Normal", "High"))</f>
        <v>High</v>
      </c>
      <c r="M3635">
        <v>29.91</v>
      </c>
      <c r="N3635">
        <v>29.91</v>
      </c>
      <c r="O3635">
        <f>(sensor_data[[#This Row],[Energy Consumption]]-AVERAGE(sensor_data[Energy Consumption]))/_xlfn.STDEV.P(sensor_data[Energy Consumption])</f>
        <v>9.8939996029952001E-2</v>
      </c>
      <c r="P3635" t="str">
        <f>IF(ABS(sensor_data[[#This Row],[z_zcore]])&gt;3, "Outlier", "Normal")</f>
        <v>Normal</v>
      </c>
      <c r="Q3635">
        <f>AVERAGEIF(sensor_data[Unit ID], sensor_data[[#This Row],[Unit ID]], sensor_data[EC])</f>
        <v>18.515294117647059</v>
      </c>
      <c r="R3635">
        <f>IF(ISBLANK(sensor_data[[#This Row],[EC]]), sensor_data[[#This Row],[average]], sensor_data[[#This Row],[EC]])</f>
        <v>29.91</v>
      </c>
      <c r="S3635" t="str">
        <f>IF(sensor_data[[#This Row],[Filled Energy Consumption]]&gt;AVERAGE(sensor_data[Filled Energy Consumption]), "High", "Low")</f>
        <v>High</v>
      </c>
      <c r="T3635" t="s">
        <v>300</v>
      </c>
      <c r="U3635" t="b">
        <v>1</v>
      </c>
      <c r="V3635">
        <v>17</v>
      </c>
      <c r="W3635">
        <v>1</v>
      </c>
      <c r="X3635" t="s">
        <v>19</v>
      </c>
    </row>
    <row r="3636" spans="1:24" x14ac:dyDescent="0.3">
      <c r="A3636" s="1">
        <v>45411.60460648148</v>
      </c>
      <c r="B3636" s="1" t="str">
        <f>TEXT(sensor_data[[#This Row],[Timestamp]], "MMMM")</f>
        <v>April</v>
      </c>
      <c r="C36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36" s="2">
        <f>MONTH(sensor_data[[#This Row],[Timestamp]])</f>
        <v>4</v>
      </c>
      <c r="E3636" s="2">
        <f>DAY(sensor_data[[#This Row],[Timestamp]])</f>
        <v>29</v>
      </c>
      <c r="F3636" t="s">
        <v>668</v>
      </c>
      <c r="H3636">
        <v>69.400000000000006</v>
      </c>
      <c r="I3636">
        <v>44.7</v>
      </c>
      <c r="J3636" t="b">
        <v>0</v>
      </c>
      <c r="K3636">
        <v>2</v>
      </c>
      <c r="L3636" t="str">
        <f>IF(sensor_data[[#This Row],[HVAC Setting]]&lt;=2, "Low", IF(sensor_data[[#This Row],[HVAC Setting]]=3, "Normal", "High"))</f>
        <v>Low</v>
      </c>
      <c r="M3636">
        <v>10</v>
      </c>
      <c r="N3636">
        <v>10</v>
      </c>
      <c r="O3636">
        <f>(sensor_data[[#This Row],[Energy Consumption]]-AVERAGE(sensor_data[Energy Consumption]))/_xlfn.STDEV.P(sensor_data[Energy Consumption])</f>
        <v>-0.13257981561817916</v>
      </c>
      <c r="P3636" t="str">
        <f>IF(ABS(sensor_data[[#This Row],[z_zcore]])&gt;3, "Outlier", "Normal")</f>
        <v>Normal</v>
      </c>
      <c r="Q3636">
        <f>AVERAGEIF(sensor_data[Unit ID], sensor_data[[#This Row],[Unit ID]], sensor_data[EC])</f>
        <v>18.515294117647059</v>
      </c>
      <c r="R3636">
        <f>IF(ISBLANK(sensor_data[[#This Row],[EC]]), sensor_data[[#This Row],[average]], sensor_data[[#This Row],[EC]])</f>
        <v>10</v>
      </c>
      <c r="S3636" t="str">
        <f>IF(sensor_data[[#This Row],[Filled Energy Consumption]]&gt;AVERAGE(sensor_data[Filled Energy Consumption]), "High", "Low")</f>
        <v>Low</v>
      </c>
      <c r="T3636" t="s">
        <v>20</v>
      </c>
      <c r="U3636" t="b">
        <v>0</v>
      </c>
      <c r="V3636">
        <v>15</v>
      </c>
      <c r="W3636">
        <v>1</v>
      </c>
      <c r="X3636" t="s">
        <v>17</v>
      </c>
    </row>
    <row r="3637" spans="1:24" x14ac:dyDescent="0.3">
      <c r="A3637" s="1">
        <v>45556.333692129629</v>
      </c>
      <c r="B3637" s="1" t="str">
        <f>TEXT(sensor_data[[#This Row],[Timestamp]], "MMMM")</f>
        <v>September</v>
      </c>
      <c r="C36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37" s="2">
        <f>MONTH(sensor_data[[#This Row],[Timestamp]])</f>
        <v>9</v>
      </c>
      <c r="E3637" s="2">
        <f>DAY(sensor_data[[#This Row],[Timestamp]])</f>
        <v>21</v>
      </c>
      <c r="F3637" t="s">
        <v>668</v>
      </c>
      <c r="H3637">
        <v>74.2</v>
      </c>
      <c r="I3637">
        <v>50.7</v>
      </c>
      <c r="J3637" t="b">
        <v>1</v>
      </c>
      <c r="K3637">
        <v>3.5</v>
      </c>
      <c r="L3637" t="str">
        <f>IF(sensor_data[[#This Row],[HVAC Setting]]&lt;=2, "Low", IF(sensor_data[[#This Row],[HVAC Setting]]=3, "Normal", "High"))</f>
        <v>High</v>
      </c>
      <c r="O3637">
        <f>(sensor_data[[#This Row],[Energy Consumption]]-AVERAGE(sensor_data[Energy Consumption]))/_xlfn.STDEV.P(sensor_data[Energy Consumption])</f>
        <v>-0.24886299575285079</v>
      </c>
      <c r="P3637" t="str">
        <f>IF(ABS(sensor_data[[#This Row],[z_zcore]])&gt;3, "Outlier", "Normal")</f>
        <v>Normal</v>
      </c>
      <c r="Q3637">
        <f>AVERAGEIF(sensor_data[Unit ID], sensor_data[[#This Row],[Unit ID]], sensor_data[EC])</f>
        <v>18.515294117647059</v>
      </c>
      <c r="R3637">
        <f>IF(ISBLANK(sensor_data[[#This Row],[EC]]), sensor_data[[#This Row],[average]], sensor_data[[#This Row],[EC]])</f>
        <v>18.515294117647059</v>
      </c>
      <c r="S3637" t="str">
        <f>IF(sensor_data[[#This Row],[Filled Energy Consumption]]&gt;AVERAGE(sensor_data[Filled Energy Consumption]), "High", "Low")</f>
        <v>High</v>
      </c>
      <c r="T3637" t="s">
        <v>89</v>
      </c>
      <c r="U3637" t="b">
        <v>1</v>
      </c>
      <c r="V3637">
        <v>9</v>
      </c>
      <c r="W3637">
        <v>0</v>
      </c>
      <c r="X3637" t="s">
        <v>19</v>
      </c>
    </row>
    <row r="3638" spans="1:24" x14ac:dyDescent="0.3">
      <c r="A3638" s="1">
        <v>45609.12091435185</v>
      </c>
      <c r="B3638" s="1" t="str">
        <f>TEXT(sensor_data[[#This Row],[Timestamp]], "MMMM")</f>
        <v>November</v>
      </c>
      <c r="C36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38" s="2">
        <f>MONTH(sensor_data[[#This Row],[Timestamp]])</f>
        <v>11</v>
      </c>
      <c r="E3638" s="2">
        <f>DAY(sensor_data[[#This Row],[Timestamp]])</f>
        <v>13</v>
      </c>
      <c r="F3638" t="s">
        <v>668</v>
      </c>
      <c r="H3638">
        <v>60.8</v>
      </c>
      <c r="I3638">
        <v>47.6</v>
      </c>
      <c r="J3638" t="b">
        <v>0</v>
      </c>
      <c r="K3638">
        <v>1</v>
      </c>
      <c r="L3638" t="str">
        <f>IF(sensor_data[[#This Row],[HVAC Setting]]&lt;=2, "Low", IF(sensor_data[[#This Row],[HVAC Setting]]=3, "Normal", "High"))</f>
        <v>Low</v>
      </c>
      <c r="O3638">
        <f>(sensor_data[[#This Row],[Energy Consumption]]-AVERAGE(sensor_data[Energy Consumption]))/_xlfn.STDEV.P(sensor_data[Energy Consumption])</f>
        <v>-0.24886299575285079</v>
      </c>
      <c r="P3638" t="str">
        <f>IF(ABS(sensor_data[[#This Row],[z_zcore]])&gt;3, "Outlier", "Normal")</f>
        <v>Normal</v>
      </c>
      <c r="Q3638">
        <f>AVERAGEIF(sensor_data[Unit ID], sensor_data[[#This Row],[Unit ID]], sensor_data[EC])</f>
        <v>18.515294117647059</v>
      </c>
      <c r="R3638">
        <f>IF(ISBLANK(sensor_data[[#This Row],[EC]]), sensor_data[[#This Row],[average]], sensor_data[[#This Row],[EC]])</f>
        <v>18.515294117647059</v>
      </c>
      <c r="S3638" t="str">
        <f>IF(sensor_data[[#This Row],[Filled Energy Consumption]]&gt;AVERAGE(sensor_data[Filled Energy Consumption]), "High", "Low")</f>
        <v>High</v>
      </c>
      <c r="T3638" t="s">
        <v>548</v>
      </c>
      <c r="U3638" t="b">
        <v>0</v>
      </c>
      <c r="V3638">
        <v>2</v>
      </c>
      <c r="W3638">
        <v>0</v>
      </c>
      <c r="X3638" t="s">
        <v>19</v>
      </c>
    </row>
    <row r="3639" spans="1:24" x14ac:dyDescent="0.3">
      <c r="A3639" s="1">
        <v>45584.676527777781</v>
      </c>
      <c r="B3639" s="1" t="str">
        <f>TEXT(sensor_data[[#This Row],[Timestamp]], "MMMM")</f>
        <v>October</v>
      </c>
      <c r="C36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39" s="2">
        <f>MONTH(sensor_data[[#This Row],[Timestamp]])</f>
        <v>10</v>
      </c>
      <c r="E3639" s="2">
        <f>DAY(sensor_data[[#This Row],[Timestamp]])</f>
        <v>19</v>
      </c>
      <c r="F3639" t="s">
        <v>668</v>
      </c>
      <c r="H3639">
        <v>81.5</v>
      </c>
      <c r="I3639">
        <v>30.4</v>
      </c>
      <c r="J3639" t="b">
        <v>1</v>
      </c>
      <c r="K3639">
        <v>3.5</v>
      </c>
      <c r="L3639" t="str">
        <f>IF(sensor_data[[#This Row],[HVAC Setting]]&lt;=2, "Low", IF(sensor_data[[#This Row],[HVAC Setting]]=3, "Normal", "High"))</f>
        <v>High</v>
      </c>
      <c r="M3639">
        <v>21.02</v>
      </c>
      <c r="N3639">
        <v>21.02</v>
      </c>
      <c r="O3639">
        <f>(sensor_data[[#This Row],[Energy Consumption]]-AVERAGE(sensor_data[Energy Consumption]))/_xlfn.STDEV.P(sensor_data[Energy Consumption])</f>
        <v>-4.4357511097710698E-3</v>
      </c>
      <c r="P3639" t="str">
        <f>IF(ABS(sensor_data[[#This Row],[z_zcore]])&gt;3, "Outlier", "Normal")</f>
        <v>Normal</v>
      </c>
      <c r="Q3639">
        <f>AVERAGEIF(sensor_data[Unit ID], sensor_data[[#This Row],[Unit ID]], sensor_data[EC])</f>
        <v>18.515294117647059</v>
      </c>
      <c r="R3639">
        <f>IF(ISBLANK(sensor_data[[#This Row],[EC]]), sensor_data[[#This Row],[average]], sensor_data[[#This Row],[EC]])</f>
        <v>21.02</v>
      </c>
      <c r="S3639" t="str">
        <f>IF(sensor_data[[#This Row],[Filled Energy Consumption]]&gt;AVERAGE(sensor_data[Filled Energy Consumption]), "High", "Low")</f>
        <v>High</v>
      </c>
      <c r="T3639" t="s">
        <v>463</v>
      </c>
      <c r="U3639" t="b">
        <v>1</v>
      </c>
      <c r="V3639">
        <v>2</v>
      </c>
      <c r="W3639">
        <v>1</v>
      </c>
      <c r="X3639" t="s">
        <v>19</v>
      </c>
    </row>
    <row r="3640" spans="1:24" x14ac:dyDescent="0.3">
      <c r="A3640" s="1">
        <v>45316.753425925926</v>
      </c>
      <c r="B3640" s="1" t="str">
        <f>TEXT(sensor_data[[#This Row],[Timestamp]], "MMMM")</f>
        <v>January</v>
      </c>
      <c r="C36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40" s="2">
        <f>MONTH(sensor_data[[#This Row],[Timestamp]])</f>
        <v>1</v>
      </c>
      <c r="E3640" s="2">
        <f>DAY(sensor_data[[#This Row],[Timestamp]])</f>
        <v>25</v>
      </c>
      <c r="F3640" t="s">
        <v>668</v>
      </c>
      <c r="H3640">
        <v>48.3</v>
      </c>
      <c r="I3640">
        <v>32.1</v>
      </c>
      <c r="J3640" t="b">
        <v>1</v>
      </c>
      <c r="K3640">
        <v>5</v>
      </c>
      <c r="L3640" t="str">
        <f>IF(sensor_data[[#This Row],[HVAC Setting]]&lt;=2, "Low", IF(sensor_data[[#This Row],[HVAC Setting]]=3, "Normal", "High"))</f>
        <v>High</v>
      </c>
      <c r="M3640">
        <v>31.89</v>
      </c>
      <c r="N3640">
        <v>31.89</v>
      </c>
      <c r="O3640">
        <f>(sensor_data[[#This Row],[Energy Consumption]]-AVERAGE(sensor_data[Energy Consumption]))/_xlfn.STDEV.P(sensor_data[Energy Consumption])</f>
        <v>0.12196406569661698</v>
      </c>
      <c r="P3640" t="str">
        <f>IF(ABS(sensor_data[[#This Row],[z_zcore]])&gt;3, "Outlier", "Normal")</f>
        <v>Normal</v>
      </c>
      <c r="Q3640">
        <f>AVERAGEIF(sensor_data[Unit ID], sensor_data[[#This Row],[Unit ID]], sensor_data[EC])</f>
        <v>18.515294117647059</v>
      </c>
      <c r="R3640">
        <f>IF(ISBLANK(sensor_data[[#This Row],[EC]]), sensor_data[[#This Row],[average]], sensor_data[[#This Row],[EC]])</f>
        <v>31.89</v>
      </c>
      <c r="S3640" t="str">
        <f>IF(sensor_data[[#This Row],[Filled Energy Consumption]]&gt;AVERAGE(sensor_data[Filled Energy Consumption]), "High", "Low")</f>
        <v>High</v>
      </c>
      <c r="T3640" t="s">
        <v>404</v>
      </c>
      <c r="U3640" t="b">
        <v>1</v>
      </c>
      <c r="V3640">
        <v>24</v>
      </c>
      <c r="W3640">
        <v>0</v>
      </c>
      <c r="X3640" t="s">
        <v>19</v>
      </c>
    </row>
    <row r="3641" spans="1:24" x14ac:dyDescent="0.3">
      <c r="A3641" s="1">
        <v>45439.964201388888</v>
      </c>
      <c r="B3641" s="1" t="str">
        <f>TEXT(sensor_data[[#This Row],[Timestamp]], "MMMM")</f>
        <v>May</v>
      </c>
      <c r="C36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41" s="2">
        <f>MONTH(sensor_data[[#This Row],[Timestamp]])</f>
        <v>5</v>
      </c>
      <c r="E3641" s="2">
        <f>DAY(sensor_data[[#This Row],[Timestamp]])</f>
        <v>27</v>
      </c>
      <c r="F3641" t="s">
        <v>668</v>
      </c>
      <c r="H3641">
        <v>78.400000000000006</v>
      </c>
      <c r="I3641">
        <v>53.6</v>
      </c>
      <c r="J3641" t="b">
        <v>0</v>
      </c>
      <c r="K3641">
        <v>3</v>
      </c>
      <c r="L3641" t="str">
        <f>IF(sensor_data[[#This Row],[HVAC Setting]]&lt;=2, "Low", IF(sensor_data[[#This Row],[HVAC Setting]]=3, "Normal", "High"))</f>
        <v>Normal</v>
      </c>
      <c r="M3641">
        <v>16</v>
      </c>
      <c r="N3641">
        <v>16</v>
      </c>
      <c r="O3641">
        <f>(sensor_data[[#This Row],[Energy Consumption]]-AVERAGE(sensor_data[Energy Consumption]))/_xlfn.STDEV.P(sensor_data[Energy Consumption])</f>
        <v>-6.2809907537376211E-2</v>
      </c>
      <c r="P3641" t="str">
        <f>IF(ABS(sensor_data[[#This Row],[z_zcore]])&gt;3, "Outlier", "Normal")</f>
        <v>Normal</v>
      </c>
      <c r="Q3641">
        <f>AVERAGEIF(sensor_data[Unit ID], sensor_data[[#This Row],[Unit ID]], sensor_data[EC])</f>
        <v>18.515294117647059</v>
      </c>
      <c r="R3641">
        <f>IF(ISBLANK(sensor_data[[#This Row],[EC]]), sensor_data[[#This Row],[average]], sensor_data[[#This Row],[EC]])</f>
        <v>16</v>
      </c>
      <c r="S3641" t="str">
        <f>IF(sensor_data[[#This Row],[Filled Energy Consumption]]&gt;AVERAGE(sensor_data[Filled Energy Consumption]), "High", "Low")</f>
        <v>Low</v>
      </c>
      <c r="T3641" t="s">
        <v>330</v>
      </c>
      <c r="U3641" t="b">
        <v>0</v>
      </c>
      <c r="V3641">
        <v>22</v>
      </c>
      <c r="W3641">
        <v>1</v>
      </c>
      <c r="X3641" t="s">
        <v>14</v>
      </c>
    </row>
    <row r="3642" spans="1:24" x14ac:dyDescent="0.3">
      <c r="A3642" s="1">
        <v>45632.683356481481</v>
      </c>
      <c r="B3642" s="1" t="str">
        <f>TEXT(sensor_data[[#This Row],[Timestamp]], "MMMM")</f>
        <v>December</v>
      </c>
      <c r="C36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42" s="2">
        <f>MONTH(sensor_data[[#This Row],[Timestamp]])</f>
        <v>12</v>
      </c>
      <c r="E3642" s="2">
        <f>DAY(sensor_data[[#This Row],[Timestamp]])</f>
        <v>6</v>
      </c>
      <c r="F3642" t="s">
        <v>669</v>
      </c>
      <c r="H3642">
        <v>48</v>
      </c>
      <c r="I3642">
        <v>29.9</v>
      </c>
      <c r="J3642" t="b">
        <v>1</v>
      </c>
      <c r="K3642">
        <v>3</v>
      </c>
      <c r="L3642" t="str">
        <f>IF(sensor_data[[#This Row],[HVAC Setting]]&lt;=2, "Low", IF(sensor_data[[#This Row],[HVAC Setting]]=3, "Normal", "High"))</f>
        <v>Normal</v>
      </c>
      <c r="M3642">
        <v>19.16</v>
      </c>
      <c r="N3642">
        <v>19.16</v>
      </c>
      <c r="O3642">
        <f>(sensor_data[[#This Row],[Energy Consumption]]-AVERAGE(sensor_data[Energy Consumption]))/_xlfn.STDEV.P(sensor_data[Energy Consumption])</f>
        <v>-2.6064422614819983E-2</v>
      </c>
      <c r="P3642" t="str">
        <f>IF(ABS(sensor_data[[#This Row],[z_zcore]])&gt;3, "Outlier", "Normal")</f>
        <v>Normal</v>
      </c>
      <c r="Q3642">
        <f>AVERAGEIF(sensor_data[Unit ID], sensor_data[[#This Row],[Unit ID]], sensor_data[EC])</f>
        <v>18.07842105263158</v>
      </c>
      <c r="R3642">
        <f>IF(ISBLANK(sensor_data[[#This Row],[EC]]), sensor_data[[#This Row],[average]], sensor_data[[#This Row],[EC]])</f>
        <v>19.16</v>
      </c>
      <c r="S3642" t="str">
        <f>IF(sensor_data[[#This Row],[Filled Energy Consumption]]&gt;AVERAGE(sensor_data[Filled Energy Consumption]), "High", "Low")</f>
        <v>High</v>
      </c>
      <c r="T3642" t="s">
        <v>81</v>
      </c>
      <c r="U3642" t="b">
        <v>1</v>
      </c>
      <c r="V3642">
        <v>5</v>
      </c>
      <c r="W3642">
        <v>1</v>
      </c>
      <c r="X3642" t="s">
        <v>19</v>
      </c>
    </row>
    <row r="3643" spans="1:24" x14ac:dyDescent="0.3">
      <c r="A3643" s="1">
        <v>45413.364236111112</v>
      </c>
      <c r="B3643" s="1" t="str">
        <f>TEXT(sensor_data[[#This Row],[Timestamp]], "MMMM")</f>
        <v>May</v>
      </c>
      <c r="C36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43" s="2">
        <f>MONTH(sensor_data[[#This Row],[Timestamp]])</f>
        <v>5</v>
      </c>
      <c r="E3643" s="2">
        <f>DAY(sensor_data[[#This Row],[Timestamp]])</f>
        <v>1</v>
      </c>
      <c r="F3643" t="s">
        <v>669</v>
      </c>
      <c r="H3643">
        <v>67.7</v>
      </c>
      <c r="I3643">
        <v>51.3</v>
      </c>
      <c r="J3643" t="b">
        <v>0</v>
      </c>
      <c r="K3643">
        <v>1</v>
      </c>
      <c r="L3643" t="str">
        <f>IF(sensor_data[[#This Row],[HVAC Setting]]&lt;=2, "Low", IF(sensor_data[[#This Row],[HVAC Setting]]=3, "Normal", "High"))</f>
        <v>Low</v>
      </c>
      <c r="M3643">
        <v>6</v>
      </c>
      <c r="N3643">
        <v>6</v>
      </c>
      <c r="O3643">
        <f>(sensor_data[[#This Row],[Energy Consumption]]-AVERAGE(sensor_data[Energy Consumption]))/_xlfn.STDEV.P(sensor_data[Energy Consumption])</f>
        <v>-0.17909308767204782</v>
      </c>
      <c r="P3643" t="str">
        <f>IF(ABS(sensor_data[[#This Row],[z_zcore]])&gt;3, "Outlier", "Normal")</f>
        <v>Normal</v>
      </c>
      <c r="Q3643">
        <f>AVERAGEIF(sensor_data[Unit ID], sensor_data[[#This Row],[Unit ID]], sensor_data[EC])</f>
        <v>18.07842105263158</v>
      </c>
      <c r="R3643">
        <f>IF(ISBLANK(sensor_data[[#This Row],[EC]]), sensor_data[[#This Row],[average]], sensor_data[[#This Row],[EC]])</f>
        <v>6</v>
      </c>
      <c r="S3643" t="str">
        <f>IF(sensor_data[[#This Row],[Filled Energy Consumption]]&gt;AVERAGE(sensor_data[Filled Energy Consumption]), "High", "Low")</f>
        <v>Low</v>
      </c>
      <c r="T3643" t="s">
        <v>60</v>
      </c>
      <c r="U3643" t="b">
        <v>0</v>
      </c>
      <c r="V3643">
        <v>2</v>
      </c>
      <c r="W3643">
        <v>0</v>
      </c>
      <c r="X3643" t="s">
        <v>17</v>
      </c>
    </row>
    <row r="3644" spans="1:24" x14ac:dyDescent="0.3">
      <c r="A3644" s="1">
        <v>45482.931921296295</v>
      </c>
      <c r="B3644" s="1" t="str">
        <f>TEXT(sensor_data[[#This Row],[Timestamp]], "MMMM")</f>
        <v>July</v>
      </c>
      <c r="C36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44" s="2">
        <f>MONTH(sensor_data[[#This Row],[Timestamp]])</f>
        <v>7</v>
      </c>
      <c r="E3644" s="2">
        <f>DAY(sensor_data[[#This Row],[Timestamp]])</f>
        <v>9</v>
      </c>
      <c r="F3644" t="s">
        <v>669</v>
      </c>
      <c r="H3644">
        <v>87.2</v>
      </c>
      <c r="I3644">
        <v>50.6</v>
      </c>
      <c r="J3644" t="b">
        <v>0</v>
      </c>
      <c r="K3644">
        <v>4</v>
      </c>
      <c r="L3644" t="str">
        <f>IF(sensor_data[[#This Row],[HVAC Setting]]&lt;=2, "Low", IF(sensor_data[[#This Row],[HVAC Setting]]=3, "Normal", "High"))</f>
        <v>High</v>
      </c>
      <c r="M3644">
        <v>23</v>
      </c>
      <c r="N3644">
        <v>23</v>
      </c>
      <c r="O3644">
        <f>(sensor_data[[#This Row],[Energy Consumption]]-AVERAGE(sensor_data[Energy Consumption]))/_xlfn.STDEV.P(sensor_data[Energy Consumption])</f>
        <v>1.8588318556893912E-2</v>
      </c>
      <c r="P3644" t="str">
        <f>IF(ABS(sensor_data[[#This Row],[z_zcore]])&gt;3, "Outlier", "Normal")</f>
        <v>Normal</v>
      </c>
      <c r="Q3644">
        <f>AVERAGEIF(sensor_data[Unit ID], sensor_data[[#This Row],[Unit ID]], sensor_data[EC])</f>
        <v>18.07842105263158</v>
      </c>
      <c r="R3644">
        <f>IF(ISBLANK(sensor_data[[#This Row],[EC]]), sensor_data[[#This Row],[average]], sensor_data[[#This Row],[EC]])</f>
        <v>23</v>
      </c>
      <c r="S3644" t="str">
        <f>IF(sensor_data[[#This Row],[Filled Energy Consumption]]&gt;AVERAGE(sensor_data[Filled Energy Consumption]), "High", "Low")</f>
        <v>High</v>
      </c>
      <c r="T3644" t="s">
        <v>122</v>
      </c>
      <c r="U3644" t="b">
        <v>0</v>
      </c>
      <c r="V3644">
        <v>16</v>
      </c>
      <c r="W3644">
        <v>0</v>
      </c>
      <c r="X3644" t="s">
        <v>19</v>
      </c>
    </row>
    <row r="3645" spans="1:24" x14ac:dyDescent="0.3">
      <c r="A3645" s="1">
        <v>45598.126701388886</v>
      </c>
      <c r="B3645" s="1" t="str">
        <f>TEXT(sensor_data[[#This Row],[Timestamp]], "MMMM")</f>
        <v>November</v>
      </c>
      <c r="C36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45" s="2">
        <f>MONTH(sensor_data[[#This Row],[Timestamp]])</f>
        <v>11</v>
      </c>
      <c r="E3645" s="2">
        <f>DAY(sensor_data[[#This Row],[Timestamp]])</f>
        <v>2</v>
      </c>
      <c r="F3645" t="s">
        <v>669</v>
      </c>
      <c r="H3645">
        <v>66.3</v>
      </c>
      <c r="I3645">
        <v>45.7</v>
      </c>
      <c r="J3645" t="b">
        <v>1</v>
      </c>
      <c r="K3645">
        <v>1.5</v>
      </c>
      <c r="L3645" t="str">
        <f>IF(sensor_data[[#This Row],[HVAC Setting]]&lt;=2, "Low", IF(sensor_data[[#This Row],[HVAC Setting]]=3, "Normal", "High"))</f>
        <v>Low</v>
      </c>
      <c r="M3645">
        <v>11.41</v>
      </c>
      <c r="N3645">
        <v>11.41</v>
      </c>
      <c r="O3645">
        <f>(sensor_data[[#This Row],[Energy Consumption]]-AVERAGE(sensor_data[Energy Consumption]))/_xlfn.STDEV.P(sensor_data[Energy Consumption])</f>
        <v>-0.11618388721919047</v>
      </c>
      <c r="P3645" t="str">
        <f>IF(ABS(sensor_data[[#This Row],[z_zcore]])&gt;3, "Outlier", "Normal")</f>
        <v>Normal</v>
      </c>
      <c r="Q3645">
        <f>AVERAGEIF(sensor_data[Unit ID], sensor_data[[#This Row],[Unit ID]], sensor_data[EC])</f>
        <v>18.07842105263158</v>
      </c>
      <c r="R3645">
        <f>IF(ISBLANK(sensor_data[[#This Row],[EC]]), sensor_data[[#This Row],[average]], sensor_data[[#This Row],[EC]])</f>
        <v>11.41</v>
      </c>
      <c r="S3645" t="str">
        <f>IF(sensor_data[[#This Row],[Filled Energy Consumption]]&gt;AVERAGE(sensor_data[Filled Energy Consumption]), "High", "Low")</f>
        <v>Low</v>
      </c>
      <c r="T3645" t="s">
        <v>285</v>
      </c>
      <c r="U3645" t="b">
        <v>1</v>
      </c>
      <c r="V3645">
        <v>21</v>
      </c>
      <c r="W3645">
        <v>1</v>
      </c>
      <c r="X3645" t="s">
        <v>19</v>
      </c>
    </row>
    <row r="3646" spans="1:24" x14ac:dyDescent="0.3">
      <c r="A3646" s="1">
        <v>45449.322662037041</v>
      </c>
      <c r="B3646" s="1" t="str">
        <f>TEXT(sensor_data[[#This Row],[Timestamp]], "MMMM")</f>
        <v>June</v>
      </c>
      <c r="C36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46" s="2">
        <f>MONTH(sensor_data[[#This Row],[Timestamp]])</f>
        <v>6</v>
      </c>
      <c r="E3646" s="2">
        <f>DAY(sensor_data[[#This Row],[Timestamp]])</f>
        <v>6</v>
      </c>
      <c r="F3646" t="s">
        <v>669</v>
      </c>
      <c r="H3646">
        <v>92.7</v>
      </c>
      <c r="I3646">
        <v>56.4</v>
      </c>
      <c r="J3646" t="b">
        <v>1</v>
      </c>
      <c r="K3646">
        <v>5</v>
      </c>
      <c r="L3646" t="str">
        <f>IF(sensor_data[[#This Row],[HVAC Setting]]&lt;=2, "Low", IF(sensor_data[[#This Row],[HVAC Setting]]=3, "Normal", "High"))</f>
        <v>High</v>
      </c>
      <c r="M3646">
        <v>29.86</v>
      </c>
      <c r="N3646">
        <v>29.86</v>
      </c>
      <c r="O3646">
        <f>(sensor_data[[#This Row],[Energy Consumption]]-AVERAGE(sensor_data[Energy Consumption]))/_xlfn.STDEV.P(sensor_data[Energy Consumption])</f>
        <v>9.835858012927863E-2</v>
      </c>
      <c r="P3646" t="str">
        <f>IF(ABS(sensor_data[[#This Row],[z_zcore]])&gt;3, "Outlier", "Normal")</f>
        <v>Normal</v>
      </c>
      <c r="Q3646">
        <f>AVERAGEIF(sensor_data[Unit ID], sensor_data[[#This Row],[Unit ID]], sensor_data[EC])</f>
        <v>18.07842105263158</v>
      </c>
      <c r="R3646">
        <f>IF(ISBLANK(sensor_data[[#This Row],[EC]]), sensor_data[[#This Row],[average]], sensor_data[[#This Row],[EC]])</f>
        <v>29.86</v>
      </c>
      <c r="S3646" t="str">
        <f>IF(sensor_data[[#This Row],[Filled Energy Consumption]]&gt;AVERAGE(sensor_data[Filled Energy Consumption]), "High", "Low")</f>
        <v>High</v>
      </c>
      <c r="T3646" t="s">
        <v>202</v>
      </c>
      <c r="U3646" t="b">
        <v>1</v>
      </c>
      <c r="V3646">
        <v>15</v>
      </c>
      <c r="W3646">
        <v>1</v>
      </c>
      <c r="X3646" t="s">
        <v>17</v>
      </c>
    </row>
    <row r="3647" spans="1:24" x14ac:dyDescent="0.3">
      <c r="A3647" s="1">
        <v>45425.674687500003</v>
      </c>
      <c r="B3647" s="1" t="str">
        <f>TEXT(sensor_data[[#This Row],[Timestamp]], "MMMM")</f>
        <v>May</v>
      </c>
      <c r="C36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47" s="2">
        <f>MONTH(sensor_data[[#This Row],[Timestamp]])</f>
        <v>5</v>
      </c>
      <c r="E3647" s="2">
        <f>DAY(sensor_data[[#This Row],[Timestamp]])</f>
        <v>13</v>
      </c>
      <c r="F3647" t="s">
        <v>669</v>
      </c>
      <c r="H3647">
        <v>78.7</v>
      </c>
      <c r="I3647">
        <v>45.3</v>
      </c>
      <c r="J3647" t="b">
        <v>1</v>
      </c>
      <c r="K3647">
        <v>2</v>
      </c>
      <c r="L3647" t="str">
        <f>IF(sensor_data[[#This Row],[HVAC Setting]]&lt;=2, "Low", IF(sensor_data[[#This Row],[HVAC Setting]]=3, "Normal", "High"))</f>
        <v>Low</v>
      </c>
      <c r="M3647">
        <v>12.74</v>
      </c>
      <c r="N3647">
        <v>12.74</v>
      </c>
      <c r="O3647">
        <f>(sensor_data[[#This Row],[Energy Consumption]]-AVERAGE(sensor_data[Energy Consumption]))/_xlfn.STDEV.P(sensor_data[Energy Consumption])</f>
        <v>-0.10071822426127915</v>
      </c>
      <c r="P3647" t="str">
        <f>IF(ABS(sensor_data[[#This Row],[z_zcore]])&gt;3, "Outlier", "Normal")</f>
        <v>Normal</v>
      </c>
      <c r="Q3647">
        <f>AVERAGEIF(sensor_data[Unit ID], sensor_data[[#This Row],[Unit ID]], sensor_data[EC])</f>
        <v>18.07842105263158</v>
      </c>
      <c r="R3647">
        <f>IF(ISBLANK(sensor_data[[#This Row],[EC]]), sensor_data[[#This Row],[average]], sensor_data[[#This Row],[EC]])</f>
        <v>12.74</v>
      </c>
      <c r="S3647" t="str">
        <f>IF(sensor_data[[#This Row],[Filled Energy Consumption]]&gt;AVERAGE(sensor_data[Filled Energy Consumption]), "High", "Low")</f>
        <v>Low</v>
      </c>
      <c r="T3647" t="s">
        <v>137</v>
      </c>
      <c r="U3647" t="b">
        <v>1</v>
      </c>
      <c r="V3647">
        <v>3</v>
      </c>
      <c r="W3647">
        <v>1</v>
      </c>
      <c r="X3647" t="s">
        <v>19</v>
      </c>
    </row>
    <row r="3648" spans="1:24" x14ac:dyDescent="0.3">
      <c r="A3648" s="1">
        <v>45440.500231481485</v>
      </c>
      <c r="B3648" s="1" t="str">
        <f>TEXT(sensor_data[[#This Row],[Timestamp]], "MMMM")</f>
        <v>May</v>
      </c>
      <c r="C36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48" s="2">
        <f>MONTH(sensor_data[[#This Row],[Timestamp]])</f>
        <v>5</v>
      </c>
      <c r="E3648" s="2">
        <f>DAY(sensor_data[[#This Row],[Timestamp]])</f>
        <v>28</v>
      </c>
      <c r="F3648" t="s">
        <v>669</v>
      </c>
      <c r="H3648">
        <v>61.1</v>
      </c>
      <c r="I3648">
        <v>59.6</v>
      </c>
      <c r="J3648" t="b">
        <v>1</v>
      </c>
      <c r="K3648">
        <v>3</v>
      </c>
      <c r="L3648" t="str">
        <f>IF(sensor_data[[#This Row],[HVAC Setting]]&lt;=2, "Low", IF(sensor_data[[#This Row],[HVAC Setting]]=3, "Normal", "High"))</f>
        <v>Normal</v>
      </c>
      <c r="M3648">
        <v>16.190000000000001</v>
      </c>
      <c r="N3648">
        <v>16.190000000000001</v>
      </c>
      <c r="O3648">
        <f>(sensor_data[[#This Row],[Energy Consumption]]-AVERAGE(sensor_data[Energy Consumption]))/_xlfn.STDEV.P(sensor_data[Energy Consumption])</f>
        <v>-6.0600527114817435E-2</v>
      </c>
      <c r="P3648" t="str">
        <f>IF(ABS(sensor_data[[#This Row],[z_zcore]])&gt;3, "Outlier", "Normal")</f>
        <v>Normal</v>
      </c>
      <c r="Q3648">
        <f>AVERAGEIF(sensor_data[Unit ID], sensor_data[[#This Row],[Unit ID]], sensor_data[EC])</f>
        <v>18.07842105263158</v>
      </c>
      <c r="R3648">
        <f>IF(ISBLANK(sensor_data[[#This Row],[EC]]), sensor_data[[#This Row],[average]], sensor_data[[#This Row],[EC]])</f>
        <v>16.190000000000001</v>
      </c>
      <c r="S3648" t="str">
        <f>IF(sensor_data[[#This Row],[Filled Energy Consumption]]&gt;AVERAGE(sensor_data[Filled Energy Consumption]), "High", "Low")</f>
        <v>Low</v>
      </c>
      <c r="T3648" t="s">
        <v>151</v>
      </c>
      <c r="U3648" t="b">
        <v>1</v>
      </c>
      <c r="V3648">
        <v>17</v>
      </c>
      <c r="W3648">
        <v>1</v>
      </c>
      <c r="X3648" t="s">
        <v>19</v>
      </c>
    </row>
    <row r="3649" spans="1:24" x14ac:dyDescent="0.3">
      <c r="A3649" s="1">
        <v>45461.836550925924</v>
      </c>
      <c r="B3649" s="1" t="str">
        <f>TEXT(sensor_data[[#This Row],[Timestamp]], "MMMM")</f>
        <v>June</v>
      </c>
      <c r="C36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49" s="2">
        <f>MONTH(sensor_data[[#This Row],[Timestamp]])</f>
        <v>6</v>
      </c>
      <c r="E3649" s="2">
        <f>DAY(sensor_data[[#This Row],[Timestamp]])</f>
        <v>18</v>
      </c>
      <c r="F3649" t="s">
        <v>669</v>
      </c>
      <c r="H3649">
        <v>100.2</v>
      </c>
      <c r="I3649">
        <v>60.1</v>
      </c>
      <c r="J3649" t="b">
        <v>0</v>
      </c>
      <c r="K3649">
        <v>4</v>
      </c>
      <c r="L3649" t="str">
        <f>IF(sensor_data[[#This Row],[HVAC Setting]]&lt;=2, "Low", IF(sensor_data[[#This Row],[HVAC Setting]]=3, "Normal", "High"))</f>
        <v>High</v>
      </c>
      <c r="M3649">
        <v>24.2</v>
      </c>
      <c r="N3649">
        <v>24.2</v>
      </c>
      <c r="O3649">
        <f>(sensor_data[[#This Row],[Energy Consumption]]-AVERAGE(sensor_data[Energy Consumption]))/_xlfn.STDEV.P(sensor_data[Energy Consumption])</f>
        <v>3.2542300173054498E-2</v>
      </c>
      <c r="P3649" t="str">
        <f>IF(ABS(sensor_data[[#This Row],[z_zcore]])&gt;3, "Outlier", "Normal")</f>
        <v>Normal</v>
      </c>
      <c r="Q3649">
        <f>AVERAGEIF(sensor_data[Unit ID], sensor_data[[#This Row],[Unit ID]], sensor_data[EC])</f>
        <v>18.07842105263158</v>
      </c>
      <c r="R3649">
        <f>IF(ISBLANK(sensor_data[[#This Row],[EC]]), sensor_data[[#This Row],[average]], sensor_data[[#This Row],[EC]])</f>
        <v>24.2</v>
      </c>
      <c r="S3649" t="str">
        <f>IF(sensor_data[[#This Row],[Filled Energy Consumption]]&gt;AVERAGE(sensor_data[Filled Energy Consumption]), "High", "Low")</f>
        <v>High</v>
      </c>
      <c r="T3649" t="s">
        <v>538</v>
      </c>
      <c r="U3649" t="b">
        <v>0</v>
      </c>
      <c r="V3649">
        <v>16</v>
      </c>
      <c r="W3649">
        <v>1</v>
      </c>
      <c r="X3649" t="s">
        <v>19</v>
      </c>
    </row>
    <row r="3650" spans="1:24" x14ac:dyDescent="0.3">
      <c r="A3650" s="1">
        <v>45508.607395833336</v>
      </c>
      <c r="B3650" s="1" t="str">
        <f>TEXT(sensor_data[[#This Row],[Timestamp]], "MMMM")</f>
        <v>August</v>
      </c>
      <c r="C36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50" s="2">
        <f>MONTH(sensor_data[[#This Row],[Timestamp]])</f>
        <v>8</v>
      </c>
      <c r="E3650" s="2">
        <f>DAY(sensor_data[[#This Row],[Timestamp]])</f>
        <v>4</v>
      </c>
      <c r="F3650" t="s">
        <v>669</v>
      </c>
      <c r="H3650">
        <v>85.4</v>
      </c>
      <c r="I3650">
        <v>63.3</v>
      </c>
      <c r="J3650" t="b">
        <v>1</v>
      </c>
      <c r="K3650">
        <v>3.5</v>
      </c>
      <c r="L3650" t="str">
        <f>IF(sensor_data[[#This Row],[HVAC Setting]]&lt;=2, "Low", IF(sensor_data[[#This Row],[HVAC Setting]]=3, "Normal", "High"))</f>
        <v>High</v>
      </c>
      <c r="M3650">
        <v>22.64</v>
      </c>
      <c r="N3650">
        <v>22.64</v>
      </c>
      <c r="O3650">
        <f>(sensor_data[[#This Row],[Energy Consumption]]-AVERAGE(sensor_data[Energy Consumption]))/_xlfn.STDEV.P(sensor_data[Energy Consumption])</f>
        <v>1.4402124072045741E-2</v>
      </c>
      <c r="P3650" t="str">
        <f>IF(ABS(sensor_data[[#This Row],[z_zcore]])&gt;3, "Outlier", "Normal")</f>
        <v>Normal</v>
      </c>
      <c r="Q3650">
        <f>AVERAGEIF(sensor_data[Unit ID], sensor_data[[#This Row],[Unit ID]], sensor_data[EC])</f>
        <v>18.07842105263158</v>
      </c>
      <c r="R3650">
        <f>IF(ISBLANK(sensor_data[[#This Row],[EC]]), sensor_data[[#This Row],[average]], sensor_data[[#This Row],[EC]])</f>
        <v>22.64</v>
      </c>
      <c r="S3650" t="str">
        <f>IF(sensor_data[[#This Row],[Filled Energy Consumption]]&gt;AVERAGE(sensor_data[Filled Energy Consumption]), "High", "Low")</f>
        <v>High</v>
      </c>
      <c r="T3650" t="s">
        <v>467</v>
      </c>
      <c r="U3650" t="b">
        <v>1</v>
      </c>
      <c r="V3650">
        <v>13</v>
      </c>
      <c r="W3650">
        <v>1</v>
      </c>
      <c r="X3650" t="s">
        <v>19</v>
      </c>
    </row>
    <row r="3651" spans="1:24" x14ac:dyDescent="0.3">
      <c r="A3651" s="1">
        <v>45346.010115740741</v>
      </c>
      <c r="B3651" s="1" t="str">
        <f>TEXT(sensor_data[[#This Row],[Timestamp]], "MMMM")</f>
        <v>February</v>
      </c>
      <c r="C36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51" s="2">
        <f>MONTH(sensor_data[[#This Row],[Timestamp]])</f>
        <v>2</v>
      </c>
      <c r="E3651" s="2">
        <f>DAY(sensor_data[[#This Row],[Timestamp]])</f>
        <v>24</v>
      </c>
      <c r="F3651" t="s">
        <v>669</v>
      </c>
      <c r="H3651">
        <v>48.8</v>
      </c>
      <c r="I3651">
        <v>29.1</v>
      </c>
      <c r="J3651" t="b">
        <v>1</v>
      </c>
      <c r="K3651">
        <v>3.5</v>
      </c>
      <c r="L3651" t="str">
        <f>IF(sensor_data[[#This Row],[HVAC Setting]]&lt;=2, "Low", IF(sensor_data[[#This Row],[HVAC Setting]]=3, "Normal", "High"))</f>
        <v>High</v>
      </c>
      <c r="M3651">
        <v>22.07</v>
      </c>
      <c r="N3651">
        <v>22.07</v>
      </c>
      <c r="O3651">
        <f>(sensor_data[[#This Row],[Energy Consumption]]-AVERAGE(sensor_data[Energy Consumption]))/_xlfn.STDEV.P(sensor_data[Energy Consumption])</f>
        <v>7.7739828043694569E-3</v>
      </c>
      <c r="P3651" t="str">
        <f>IF(ABS(sensor_data[[#This Row],[z_zcore]])&gt;3, "Outlier", "Normal")</f>
        <v>Normal</v>
      </c>
      <c r="Q3651">
        <f>AVERAGEIF(sensor_data[Unit ID], sensor_data[[#This Row],[Unit ID]], sensor_data[EC])</f>
        <v>18.07842105263158</v>
      </c>
      <c r="R3651">
        <f>IF(ISBLANK(sensor_data[[#This Row],[EC]]), sensor_data[[#This Row],[average]], sensor_data[[#This Row],[EC]])</f>
        <v>22.07</v>
      </c>
      <c r="S3651" t="str">
        <f>IF(sensor_data[[#This Row],[Filled Energy Consumption]]&gt;AVERAGE(sensor_data[Filled Energy Consumption]), "High", "Low")</f>
        <v>High</v>
      </c>
      <c r="T3651" t="s">
        <v>470</v>
      </c>
      <c r="U3651" t="b">
        <v>1</v>
      </c>
      <c r="V3651">
        <v>18</v>
      </c>
      <c r="W3651">
        <v>1</v>
      </c>
      <c r="X3651" t="s">
        <v>17</v>
      </c>
    </row>
    <row r="3652" spans="1:24" x14ac:dyDescent="0.3">
      <c r="A3652" s="1">
        <v>45626.069479166668</v>
      </c>
      <c r="B3652" s="1" t="str">
        <f>TEXT(sensor_data[[#This Row],[Timestamp]], "MMMM")</f>
        <v>November</v>
      </c>
      <c r="C36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52" s="2">
        <f>MONTH(sensor_data[[#This Row],[Timestamp]])</f>
        <v>11</v>
      </c>
      <c r="E3652" s="2">
        <f>DAY(sensor_data[[#This Row],[Timestamp]])</f>
        <v>30</v>
      </c>
      <c r="F3652" t="s">
        <v>669</v>
      </c>
      <c r="H3652">
        <v>59</v>
      </c>
      <c r="I3652">
        <v>30.2</v>
      </c>
      <c r="J3652" t="b">
        <v>1</v>
      </c>
      <c r="K3652">
        <v>1.5</v>
      </c>
      <c r="L3652" t="str">
        <f>IF(sensor_data[[#This Row],[HVAC Setting]]&lt;=2, "Low", IF(sensor_data[[#This Row],[HVAC Setting]]=3, "Normal", "High"))</f>
        <v>Low</v>
      </c>
      <c r="M3652">
        <v>10.62</v>
      </c>
      <c r="N3652">
        <v>10.62</v>
      </c>
      <c r="O3652">
        <f>(sensor_data[[#This Row],[Energy Consumption]]-AVERAGE(sensor_data[Energy Consumption]))/_xlfn.STDEV.P(sensor_data[Energy Consumption])</f>
        <v>-0.12537025844982955</v>
      </c>
      <c r="P3652" t="str">
        <f>IF(ABS(sensor_data[[#This Row],[z_zcore]])&gt;3, "Outlier", "Normal")</f>
        <v>Normal</v>
      </c>
      <c r="Q3652">
        <f>AVERAGEIF(sensor_data[Unit ID], sensor_data[[#This Row],[Unit ID]], sensor_data[EC])</f>
        <v>18.07842105263158</v>
      </c>
      <c r="R3652">
        <f>IF(ISBLANK(sensor_data[[#This Row],[EC]]), sensor_data[[#This Row],[average]], sensor_data[[#This Row],[EC]])</f>
        <v>10.62</v>
      </c>
      <c r="S3652" t="str">
        <f>IF(sensor_data[[#This Row],[Filled Energy Consumption]]&gt;AVERAGE(sensor_data[Filled Energy Consumption]), "High", "Low")</f>
        <v>Low</v>
      </c>
      <c r="T3652" t="s">
        <v>670</v>
      </c>
      <c r="U3652" t="b">
        <v>1</v>
      </c>
      <c r="V3652">
        <v>22</v>
      </c>
      <c r="W3652">
        <v>1</v>
      </c>
      <c r="X3652" t="s">
        <v>19</v>
      </c>
    </row>
    <row r="3653" spans="1:24" x14ac:dyDescent="0.3">
      <c r="A3653" s="1">
        <v>45597.077870370369</v>
      </c>
      <c r="B3653" s="1" t="str">
        <f>TEXT(sensor_data[[#This Row],[Timestamp]], "MMMM")</f>
        <v>November</v>
      </c>
      <c r="C36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53" s="2">
        <f>MONTH(sensor_data[[#This Row],[Timestamp]])</f>
        <v>11</v>
      </c>
      <c r="E3653" s="2">
        <f>DAY(sensor_data[[#This Row],[Timestamp]])</f>
        <v>1</v>
      </c>
      <c r="F3653" t="s">
        <v>669</v>
      </c>
      <c r="H3653">
        <v>68.5</v>
      </c>
      <c r="I3653">
        <v>34.700000000000003</v>
      </c>
      <c r="J3653" t="b">
        <v>0</v>
      </c>
      <c r="K3653">
        <v>1</v>
      </c>
      <c r="L3653" t="str">
        <f>IF(sensor_data[[#This Row],[HVAC Setting]]&lt;=2, "Low", IF(sensor_data[[#This Row],[HVAC Setting]]=3, "Normal", "High"))</f>
        <v>Low</v>
      </c>
      <c r="M3653">
        <v>5</v>
      </c>
      <c r="N3653">
        <v>5</v>
      </c>
      <c r="O3653">
        <f>(sensor_data[[#This Row],[Energy Consumption]]-AVERAGE(sensor_data[Energy Consumption]))/_xlfn.STDEV.P(sensor_data[Energy Consumption])</f>
        <v>-0.19072140568551499</v>
      </c>
      <c r="P3653" t="str">
        <f>IF(ABS(sensor_data[[#This Row],[z_zcore]])&gt;3, "Outlier", "Normal")</f>
        <v>Normal</v>
      </c>
      <c r="Q3653">
        <f>AVERAGEIF(sensor_data[Unit ID], sensor_data[[#This Row],[Unit ID]], sensor_data[EC])</f>
        <v>18.07842105263158</v>
      </c>
      <c r="R3653">
        <f>IF(ISBLANK(sensor_data[[#This Row],[EC]]), sensor_data[[#This Row],[average]], sensor_data[[#This Row],[EC]])</f>
        <v>5</v>
      </c>
      <c r="S3653" t="str">
        <f>IF(sensor_data[[#This Row],[Filled Energy Consumption]]&gt;AVERAGE(sensor_data[Filled Energy Consumption]), "High", "Low")</f>
        <v>Low</v>
      </c>
      <c r="T3653" t="s">
        <v>581</v>
      </c>
      <c r="U3653" t="b">
        <v>0</v>
      </c>
      <c r="V3653">
        <v>10</v>
      </c>
      <c r="W3653">
        <v>0</v>
      </c>
      <c r="X3653" t="s">
        <v>17</v>
      </c>
    </row>
    <row r="3654" spans="1:24" x14ac:dyDescent="0.3">
      <c r="A3654" s="1">
        <v>45503.841504629629</v>
      </c>
      <c r="B3654" s="1" t="str">
        <f>TEXT(sensor_data[[#This Row],[Timestamp]], "MMMM")</f>
        <v>July</v>
      </c>
      <c r="C36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54" s="2">
        <f>MONTH(sensor_data[[#This Row],[Timestamp]])</f>
        <v>7</v>
      </c>
      <c r="E3654" s="2">
        <f>DAY(sensor_data[[#This Row],[Timestamp]])</f>
        <v>30</v>
      </c>
      <c r="F3654" t="s">
        <v>669</v>
      </c>
      <c r="H3654">
        <v>91.4</v>
      </c>
      <c r="I3654">
        <v>47.6</v>
      </c>
      <c r="J3654" t="b">
        <v>1</v>
      </c>
      <c r="K3654">
        <v>5</v>
      </c>
      <c r="L3654" t="str">
        <f>IF(sensor_data[[#This Row],[HVAC Setting]]&lt;=2, "Low", IF(sensor_data[[#This Row],[HVAC Setting]]=3, "Normal", "High"))</f>
        <v>High</v>
      </c>
      <c r="M3654">
        <v>32.630000000000003</v>
      </c>
      <c r="N3654">
        <v>32.630000000000003</v>
      </c>
      <c r="O3654">
        <f>(sensor_data[[#This Row],[Energy Consumption]]-AVERAGE(sensor_data[Energy Consumption]))/_xlfn.STDEV.P(sensor_data[Energy Consumption])</f>
        <v>0.13056902102658269</v>
      </c>
      <c r="P3654" t="str">
        <f>IF(ABS(sensor_data[[#This Row],[z_zcore]])&gt;3, "Outlier", "Normal")</f>
        <v>Normal</v>
      </c>
      <c r="Q3654">
        <f>AVERAGEIF(sensor_data[Unit ID], sensor_data[[#This Row],[Unit ID]], sensor_data[EC])</f>
        <v>18.07842105263158</v>
      </c>
      <c r="R3654">
        <f>IF(ISBLANK(sensor_data[[#This Row],[EC]]), sensor_data[[#This Row],[average]], sensor_data[[#This Row],[EC]])</f>
        <v>32.630000000000003</v>
      </c>
      <c r="S3654" t="str">
        <f>IF(sensor_data[[#This Row],[Filled Energy Consumption]]&gt;AVERAGE(sensor_data[Filled Energy Consumption]), "High", "Low")</f>
        <v>High</v>
      </c>
      <c r="T3654" t="s">
        <v>290</v>
      </c>
      <c r="U3654" t="b">
        <v>1</v>
      </c>
      <c r="V3654">
        <v>17</v>
      </c>
      <c r="W3654">
        <v>1</v>
      </c>
      <c r="X3654" t="s">
        <v>17</v>
      </c>
    </row>
    <row r="3655" spans="1:24" x14ac:dyDescent="0.3">
      <c r="A3655" s="1">
        <v>45388.371249999997</v>
      </c>
      <c r="B3655" s="1" t="str">
        <f>TEXT(sensor_data[[#This Row],[Timestamp]], "MMMM")</f>
        <v>April</v>
      </c>
      <c r="C36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55" s="2">
        <f>MONTH(sensor_data[[#This Row],[Timestamp]])</f>
        <v>4</v>
      </c>
      <c r="E3655" s="2">
        <f>DAY(sensor_data[[#This Row],[Timestamp]])</f>
        <v>6</v>
      </c>
      <c r="F3655" t="s">
        <v>669</v>
      </c>
      <c r="H3655">
        <v>69.7</v>
      </c>
      <c r="I3655">
        <v>35.5</v>
      </c>
      <c r="J3655" t="b">
        <v>1</v>
      </c>
      <c r="K3655">
        <v>2.5</v>
      </c>
      <c r="L3655" t="str">
        <f>IF(sensor_data[[#This Row],[HVAC Setting]]&lt;=2, "Low", IF(sensor_data[[#This Row],[HVAC Setting]]=3, "Normal", "High"))</f>
        <v>High</v>
      </c>
      <c r="M3655">
        <v>16.350000000000001</v>
      </c>
      <c r="N3655">
        <v>16.350000000000001</v>
      </c>
      <c r="O3655">
        <f>(sensor_data[[#This Row],[Energy Consumption]]-AVERAGE(sensor_data[Energy Consumption]))/_xlfn.STDEV.P(sensor_data[Energy Consumption])</f>
        <v>-5.873999623266269E-2</v>
      </c>
      <c r="P3655" t="str">
        <f>IF(ABS(sensor_data[[#This Row],[z_zcore]])&gt;3, "Outlier", "Normal")</f>
        <v>Normal</v>
      </c>
      <c r="Q3655">
        <f>AVERAGEIF(sensor_data[Unit ID], sensor_data[[#This Row],[Unit ID]], sensor_data[EC])</f>
        <v>18.07842105263158</v>
      </c>
      <c r="R3655">
        <f>IF(ISBLANK(sensor_data[[#This Row],[EC]]), sensor_data[[#This Row],[average]], sensor_data[[#This Row],[EC]])</f>
        <v>16.350000000000001</v>
      </c>
      <c r="S3655" t="str">
        <f>IF(sensor_data[[#This Row],[Filled Energy Consumption]]&gt;AVERAGE(sensor_data[Filled Energy Consumption]), "High", "Low")</f>
        <v>Low</v>
      </c>
      <c r="T3655" t="s">
        <v>141</v>
      </c>
      <c r="U3655" t="b">
        <v>1</v>
      </c>
      <c r="V3655">
        <v>6</v>
      </c>
      <c r="W3655">
        <v>0</v>
      </c>
      <c r="X3655" t="s">
        <v>19</v>
      </c>
    </row>
    <row r="3656" spans="1:24" x14ac:dyDescent="0.3">
      <c r="A3656" s="1">
        <v>45535.613668981481</v>
      </c>
      <c r="B3656" s="1" t="str">
        <f>TEXT(sensor_data[[#This Row],[Timestamp]], "MMMM")</f>
        <v>August</v>
      </c>
      <c r="C36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56" s="2">
        <f>MONTH(sensor_data[[#This Row],[Timestamp]])</f>
        <v>8</v>
      </c>
      <c r="E3656" s="2">
        <f>DAY(sensor_data[[#This Row],[Timestamp]])</f>
        <v>31</v>
      </c>
      <c r="F3656" t="s">
        <v>669</v>
      </c>
      <c r="H3656">
        <v>92.2</v>
      </c>
      <c r="I3656">
        <v>53</v>
      </c>
      <c r="J3656" t="b">
        <v>0</v>
      </c>
      <c r="K3656">
        <v>4.5</v>
      </c>
      <c r="L3656" t="str">
        <f>IF(sensor_data[[#This Row],[HVAC Setting]]&lt;=2, "Low", IF(sensor_data[[#This Row],[HVAC Setting]]=3, "Normal", "High"))</f>
        <v>High</v>
      </c>
      <c r="M3656">
        <v>26.78</v>
      </c>
      <c r="N3656">
        <v>26.78</v>
      </c>
      <c r="O3656">
        <f>(sensor_data[[#This Row],[Energy Consumption]]-AVERAGE(sensor_data[Energy Consumption]))/_xlfn.STDEV.P(sensor_data[Energy Consumption])</f>
        <v>6.2543360647799792E-2</v>
      </c>
      <c r="P3656" t="str">
        <f>IF(ABS(sensor_data[[#This Row],[z_zcore]])&gt;3, "Outlier", "Normal")</f>
        <v>Normal</v>
      </c>
      <c r="Q3656">
        <f>AVERAGEIF(sensor_data[Unit ID], sensor_data[[#This Row],[Unit ID]], sensor_data[EC])</f>
        <v>18.07842105263158</v>
      </c>
      <c r="R3656">
        <f>IF(ISBLANK(sensor_data[[#This Row],[EC]]), sensor_data[[#This Row],[average]], sensor_data[[#This Row],[EC]])</f>
        <v>26.78</v>
      </c>
      <c r="S3656" t="str">
        <f>IF(sensor_data[[#This Row],[Filled Energy Consumption]]&gt;AVERAGE(sensor_data[Filled Energy Consumption]), "High", "Low")</f>
        <v>High</v>
      </c>
      <c r="T3656" t="s">
        <v>670</v>
      </c>
      <c r="U3656" t="b">
        <v>0</v>
      </c>
      <c r="V3656">
        <v>7</v>
      </c>
      <c r="W3656">
        <v>0</v>
      </c>
      <c r="X3656" t="s">
        <v>14</v>
      </c>
    </row>
    <row r="3657" spans="1:24" x14ac:dyDescent="0.3">
      <c r="A3657" s="1">
        <v>45507.14162037037</v>
      </c>
      <c r="B3657" s="1" t="str">
        <f>TEXT(sensor_data[[#This Row],[Timestamp]], "MMMM")</f>
        <v>August</v>
      </c>
      <c r="C36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57" s="2">
        <f>MONTH(sensor_data[[#This Row],[Timestamp]])</f>
        <v>8</v>
      </c>
      <c r="E3657" s="2">
        <f>DAY(sensor_data[[#This Row],[Timestamp]])</f>
        <v>3</v>
      </c>
      <c r="F3657" t="s">
        <v>669</v>
      </c>
      <c r="H3657">
        <v>89.3</v>
      </c>
      <c r="I3657">
        <v>65.5</v>
      </c>
      <c r="J3657" t="b">
        <v>0</v>
      </c>
      <c r="K3657">
        <v>2.5</v>
      </c>
      <c r="L3657" t="str">
        <f>IF(sensor_data[[#This Row],[HVAC Setting]]&lt;=2, "Low", IF(sensor_data[[#This Row],[HVAC Setting]]=3, "Normal", "High"))</f>
        <v>High</v>
      </c>
      <c r="M3657">
        <v>15.23</v>
      </c>
      <c r="N3657">
        <v>15.23</v>
      </c>
      <c r="O3657">
        <f>(sensor_data[[#This Row],[Energy Consumption]]-AVERAGE(sensor_data[Energy Consumption]))/_xlfn.STDEV.P(sensor_data[Energy Consumption])</f>
        <v>-7.1763712407745914E-2</v>
      </c>
      <c r="P3657" t="str">
        <f>IF(ABS(sensor_data[[#This Row],[z_zcore]])&gt;3, "Outlier", "Normal")</f>
        <v>Normal</v>
      </c>
      <c r="Q3657">
        <f>AVERAGEIF(sensor_data[Unit ID], sensor_data[[#This Row],[Unit ID]], sensor_data[EC])</f>
        <v>18.07842105263158</v>
      </c>
      <c r="R3657">
        <f>IF(ISBLANK(sensor_data[[#This Row],[EC]]), sensor_data[[#This Row],[average]], sensor_data[[#This Row],[EC]])</f>
        <v>15.23</v>
      </c>
      <c r="S3657" t="str">
        <f>IF(sensor_data[[#This Row],[Filled Energy Consumption]]&gt;AVERAGE(sensor_data[Filled Energy Consumption]), "High", "Low")</f>
        <v>Low</v>
      </c>
      <c r="T3657" t="s">
        <v>455</v>
      </c>
      <c r="U3657" t="b">
        <v>0</v>
      </c>
      <c r="V3657">
        <v>16</v>
      </c>
      <c r="W3657">
        <v>0</v>
      </c>
      <c r="X3657" t="s">
        <v>14</v>
      </c>
    </row>
    <row r="3658" spans="1:24" x14ac:dyDescent="0.3">
      <c r="A3658" s="1">
        <v>45629.948391203703</v>
      </c>
      <c r="B3658" s="1" t="str">
        <f>TEXT(sensor_data[[#This Row],[Timestamp]], "MMMM")</f>
        <v>December</v>
      </c>
      <c r="C36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58" s="2">
        <f>MONTH(sensor_data[[#This Row],[Timestamp]])</f>
        <v>12</v>
      </c>
      <c r="E3658" s="2">
        <f>DAY(sensor_data[[#This Row],[Timestamp]])</f>
        <v>3</v>
      </c>
      <c r="F3658" t="s">
        <v>669</v>
      </c>
      <c r="H3658">
        <v>50.3</v>
      </c>
      <c r="I3658">
        <v>27.2</v>
      </c>
      <c r="J3658" t="b">
        <v>0</v>
      </c>
      <c r="K3658">
        <v>4</v>
      </c>
      <c r="L3658" t="str">
        <f>IF(sensor_data[[#This Row],[HVAC Setting]]&lt;=2, "Low", IF(sensor_data[[#This Row],[HVAC Setting]]=3, "Normal", "High"))</f>
        <v>High</v>
      </c>
      <c r="M3658">
        <v>20</v>
      </c>
      <c r="N3658">
        <v>20</v>
      </c>
      <c r="O3658">
        <f>(sensor_data[[#This Row],[Energy Consumption]]-AVERAGE(sensor_data[Energy Consumption]))/_xlfn.STDEV.P(sensor_data[Energy Consumption])</f>
        <v>-1.6296635483507568E-2</v>
      </c>
      <c r="P3658" t="str">
        <f>IF(ABS(sensor_data[[#This Row],[z_zcore]])&gt;3, "Outlier", "Normal")</f>
        <v>Normal</v>
      </c>
      <c r="Q3658">
        <f>AVERAGEIF(sensor_data[Unit ID], sensor_data[[#This Row],[Unit ID]], sensor_data[EC])</f>
        <v>18.07842105263158</v>
      </c>
      <c r="R3658">
        <f>IF(ISBLANK(sensor_data[[#This Row],[EC]]), sensor_data[[#This Row],[average]], sensor_data[[#This Row],[EC]])</f>
        <v>20</v>
      </c>
      <c r="S3658" t="str">
        <f>IF(sensor_data[[#This Row],[Filled Energy Consumption]]&gt;AVERAGE(sensor_data[Filled Energy Consumption]), "High", "Low")</f>
        <v>High</v>
      </c>
      <c r="T3658" t="s">
        <v>325</v>
      </c>
      <c r="U3658" t="b">
        <v>0</v>
      </c>
      <c r="V3658">
        <v>8</v>
      </c>
      <c r="W3658">
        <v>0</v>
      </c>
      <c r="X3658" t="s">
        <v>14</v>
      </c>
    </row>
    <row r="3659" spans="1:24" x14ac:dyDescent="0.3">
      <c r="A3659" s="1">
        <v>45612.090694444443</v>
      </c>
      <c r="B3659" s="1" t="str">
        <f>TEXT(sensor_data[[#This Row],[Timestamp]], "MMMM")</f>
        <v>November</v>
      </c>
      <c r="C36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59" s="2">
        <f>MONTH(sensor_data[[#This Row],[Timestamp]])</f>
        <v>11</v>
      </c>
      <c r="E3659" s="2">
        <f>DAY(sensor_data[[#This Row],[Timestamp]])</f>
        <v>16</v>
      </c>
      <c r="F3659" t="s">
        <v>669</v>
      </c>
      <c r="H3659">
        <v>78</v>
      </c>
      <c r="I3659">
        <v>43.5</v>
      </c>
      <c r="J3659" t="b">
        <v>0</v>
      </c>
      <c r="K3659">
        <v>1.5</v>
      </c>
      <c r="L3659" t="str">
        <f>IF(sensor_data[[#This Row],[HVAC Setting]]&lt;=2, "Low", IF(sensor_data[[#This Row],[HVAC Setting]]=3, "Normal", "High"))</f>
        <v>Low</v>
      </c>
      <c r="O3659">
        <f>(sensor_data[[#This Row],[Energy Consumption]]-AVERAGE(sensor_data[Energy Consumption]))/_xlfn.STDEV.P(sensor_data[Energy Consumption])</f>
        <v>-0.24886299575285079</v>
      </c>
      <c r="P3659" t="str">
        <f>IF(ABS(sensor_data[[#This Row],[z_zcore]])&gt;3, "Outlier", "Normal")</f>
        <v>Normal</v>
      </c>
      <c r="Q3659">
        <f>AVERAGEIF(sensor_data[Unit ID], sensor_data[[#This Row],[Unit ID]], sensor_data[EC])</f>
        <v>18.07842105263158</v>
      </c>
      <c r="R3659">
        <f>IF(ISBLANK(sensor_data[[#This Row],[EC]]), sensor_data[[#This Row],[average]], sensor_data[[#This Row],[EC]])</f>
        <v>18.07842105263158</v>
      </c>
      <c r="S3659" t="str">
        <f>IF(sensor_data[[#This Row],[Filled Energy Consumption]]&gt;AVERAGE(sensor_data[Filled Energy Consumption]), "High", "Low")</f>
        <v>High</v>
      </c>
      <c r="T3659" t="s">
        <v>49</v>
      </c>
      <c r="U3659" t="b">
        <v>0</v>
      </c>
      <c r="V3659">
        <v>13</v>
      </c>
      <c r="W3659">
        <v>0</v>
      </c>
      <c r="X3659" t="s">
        <v>14</v>
      </c>
    </row>
    <row r="3660" spans="1:24" x14ac:dyDescent="0.3">
      <c r="A3660" s="1">
        <v>45344.559849537036</v>
      </c>
      <c r="B3660" s="1" t="str">
        <f>TEXT(sensor_data[[#This Row],[Timestamp]], "MMMM")</f>
        <v>February</v>
      </c>
      <c r="C36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60" s="2">
        <f>MONTH(sensor_data[[#This Row],[Timestamp]])</f>
        <v>2</v>
      </c>
      <c r="E3660" s="2">
        <f>DAY(sensor_data[[#This Row],[Timestamp]])</f>
        <v>22</v>
      </c>
      <c r="F3660" t="s">
        <v>669</v>
      </c>
      <c r="H3660">
        <v>40</v>
      </c>
      <c r="I3660">
        <v>30</v>
      </c>
      <c r="J3660" t="b">
        <v>0</v>
      </c>
      <c r="K3660">
        <v>3</v>
      </c>
      <c r="L3660" t="str">
        <f>IF(sensor_data[[#This Row],[HVAC Setting]]&lt;=2, "Low", IF(sensor_data[[#This Row],[HVAC Setting]]=3, "Normal", "High"))</f>
        <v>Normal</v>
      </c>
      <c r="M3660">
        <v>17</v>
      </c>
      <c r="N3660">
        <v>17</v>
      </c>
      <c r="O3660">
        <f>(sensor_data[[#This Row],[Energy Consumption]]-AVERAGE(sensor_data[Energy Consumption]))/_xlfn.STDEV.P(sensor_data[Energy Consumption])</f>
        <v>-5.1181589523909048E-2</v>
      </c>
      <c r="P3660" t="str">
        <f>IF(ABS(sensor_data[[#This Row],[z_zcore]])&gt;3, "Outlier", "Normal")</f>
        <v>Normal</v>
      </c>
      <c r="Q3660">
        <f>AVERAGEIF(sensor_data[Unit ID], sensor_data[[#This Row],[Unit ID]], sensor_data[EC])</f>
        <v>18.07842105263158</v>
      </c>
      <c r="R3660">
        <f>IF(ISBLANK(sensor_data[[#This Row],[EC]]), sensor_data[[#This Row],[average]], sensor_data[[#This Row],[EC]])</f>
        <v>17</v>
      </c>
      <c r="S3660" t="str">
        <f>IF(sensor_data[[#This Row],[Filled Energy Consumption]]&gt;AVERAGE(sensor_data[Filled Energy Consumption]), "High", "Low")</f>
        <v>Low</v>
      </c>
      <c r="T3660" t="s">
        <v>196</v>
      </c>
      <c r="U3660" t="b">
        <v>0</v>
      </c>
      <c r="V3660">
        <v>19</v>
      </c>
      <c r="W3660">
        <v>0</v>
      </c>
      <c r="X3660" t="s">
        <v>19</v>
      </c>
    </row>
    <row r="3661" spans="1:24" x14ac:dyDescent="0.3">
      <c r="A3661" s="1">
        <v>45426.368402777778</v>
      </c>
      <c r="B3661" s="1" t="str">
        <f>TEXT(sensor_data[[#This Row],[Timestamp]], "MMMM")</f>
        <v>May</v>
      </c>
      <c r="C36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61" s="2">
        <f>MONTH(sensor_data[[#This Row],[Timestamp]])</f>
        <v>5</v>
      </c>
      <c r="E3661" s="2">
        <f>DAY(sensor_data[[#This Row],[Timestamp]])</f>
        <v>14</v>
      </c>
      <c r="F3661" t="s">
        <v>669</v>
      </c>
      <c r="H3661">
        <v>64</v>
      </c>
      <c r="I3661">
        <v>33.4</v>
      </c>
      <c r="J3661" t="b">
        <v>1</v>
      </c>
      <c r="K3661">
        <v>2</v>
      </c>
      <c r="L3661" t="str">
        <f>IF(sensor_data[[#This Row],[HVAC Setting]]&lt;=2, "Low", IF(sensor_data[[#This Row],[HVAC Setting]]=3, "Normal", "High"))</f>
        <v>Low</v>
      </c>
      <c r="M3661">
        <v>12.61</v>
      </c>
      <c r="N3661">
        <v>12.61</v>
      </c>
      <c r="O3661">
        <f>(sensor_data[[#This Row],[Energy Consumption]]-AVERAGE(sensor_data[Energy Consumption]))/_xlfn.STDEV.P(sensor_data[Energy Consumption])</f>
        <v>-0.1022299056030299</v>
      </c>
      <c r="P3661" t="str">
        <f>IF(ABS(sensor_data[[#This Row],[z_zcore]])&gt;3, "Outlier", "Normal")</f>
        <v>Normal</v>
      </c>
      <c r="Q3661">
        <f>AVERAGEIF(sensor_data[Unit ID], sensor_data[[#This Row],[Unit ID]], sensor_data[EC])</f>
        <v>18.07842105263158</v>
      </c>
      <c r="R3661">
        <f>IF(ISBLANK(sensor_data[[#This Row],[EC]]), sensor_data[[#This Row],[average]], sensor_data[[#This Row],[EC]])</f>
        <v>12.61</v>
      </c>
      <c r="S3661" t="str">
        <f>IF(sensor_data[[#This Row],[Filled Energy Consumption]]&gt;AVERAGE(sensor_data[Filled Energy Consumption]), "High", "Low")</f>
        <v>Low</v>
      </c>
      <c r="T3661" t="s">
        <v>103</v>
      </c>
      <c r="U3661" t="b">
        <v>1</v>
      </c>
      <c r="V3661">
        <v>22</v>
      </c>
      <c r="W3661">
        <v>0</v>
      </c>
      <c r="X3661" t="s">
        <v>19</v>
      </c>
    </row>
    <row r="3662" spans="1:24" x14ac:dyDescent="0.3">
      <c r="A3662" s="1">
        <v>45607.551319444443</v>
      </c>
      <c r="B3662" s="1" t="str">
        <f>TEXT(sensor_data[[#This Row],[Timestamp]], "MMMM")</f>
        <v>November</v>
      </c>
      <c r="C36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62" s="2">
        <f>MONTH(sensor_data[[#This Row],[Timestamp]])</f>
        <v>11</v>
      </c>
      <c r="E3662" s="2">
        <f>DAY(sensor_data[[#This Row],[Timestamp]])</f>
        <v>11</v>
      </c>
      <c r="F3662" t="s">
        <v>473</v>
      </c>
      <c r="H3662">
        <v>64.3</v>
      </c>
      <c r="I3662">
        <v>55.4</v>
      </c>
      <c r="J3662" t="b">
        <v>1</v>
      </c>
      <c r="K3662">
        <v>3</v>
      </c>
      <c r="L3662" t="str">
        <f>IF(sensor_data[[#This Row],[HVAC Setting]]&lt;=2, "Low", IF(sensor_data[[#This Row],[HVAC Setting]]=3, "Normal", "High"))</f>
        <v>Normal</v>
      </c>
      <c r="M3662">
        <v>16.3</v>
      </c>
      <c r="N3662">
        <v>16.3</v>
      </c>
      <c r="O3662">
        <f>(sensor_data[[#This Row],[Energy Consumption]]-AVERAGE(sensor_data[Energy Consumption]))/_xlfn.STDEV.P(sensor_data[Energy Consumption])</f>
        <v>-5.9321412133336054E-2</v>
      </c>
      <c r="P3662" t="str">
        <f>IF(ABS(sensor_data[[#This Row],[z_zcore]])&gt;3, "Outlier", "Normal")</f>
        <v>Normal</v>
      </c>
      <c r="Q3662">
        <f>AVERAGEIF(sensor_data[Unit ID], sensor_data[[#This Row],[Unit ID]], sensor_data[EC])</f>
        <v>19.647142857142853</v>
      </c>
      <c r="R3662">
        <f>IF(ISBLANK(sensor_data[[#This Row],[EC]]), sensor_data[[#This Row],[average]], sensor_data[[#This Row],[EC]])</f>
        <v>16.3</v>
      </c>
      <c r="S3662" t="str">
        <f>IF(sensor_data[[#This Row],[Filled Energy Consumption]]&gt;AVERAGE(sensor_data[Filled Energy Consumption]), "High", "Low")</f>
        <v>Low</v>
      </c>
      <c r="T3662" t="s">
        <v>77</v>
      </c>
      <c r="U3662" t="b">
        <v>1</v>
      </c>
      <c r="V3662">
        <v>12</v>
      </c>
      <c r="W3662">
        <v>1</v>
      </c>
      <c r="X3662" t="s">
        <v>19</v>
      </c>
    </row>
    <row r="3663" spans="1:24" x14ac:dyDescent="0.3">
      <c r="A3663" s="1">
        <v>45324.067986111113</v>
      </c>
      <c r="B3663" s="1" t="str">
        <f>TEXT(sensor_data[[#This Row],[Timestamp]], "MMMM")</f>
        <v>February</v>
      </c>
      <c r="C36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63" s="2">
        <f>MONTH(sensor_data[[#This Row],[Timestamp]])</f>
        <v>2</v>
      </c>
      <c r="E3663" s="2">
        <f>DAY(sensor_data[[#This Row],[Timestamp]])</f>
        <v>2</v>
      </c>
      <c r="F3663" t="s">
        <v>473</v>
      </c>
      <c r="H3663">
        <v>40.9</v>
      </c>
      <c r="I3663">
        <v>34.9</v>
      </c>
      <c r="J3663" t="b">
        <v>0</v>
      </c>
      <c r="K3663">
        <v>2</v>
      </c>
      <c r="L3663" t="str">
        <f>IF(sensor_data[[#This Row],[HVAC Setting]]&lt;=2, "Low", IF(sensor_data[[#This Row],[HVAC Setting]]=3, "Normal", "High"))</f>
        <v>Low</v>
      </c>
      <c r="M3663">
        <v>12</v>
      </c>
      <c r="N3663">
        <v>12</v>
      </c>
      <c r="O3663">
        <f>(sensor_data[[#This Row],[Energy Consumption]]-AVERAGE(sensor_data[Energy Consumption]))/_xlfn.STDEV.P(sensor_data[Energy Consumption])</f>
        <v>-0.10932317959124485</v>
      </c>
      <c r="P3663" t="str">
        <f>IF(ABS(sensor_data[[#This Row],[z_zcore]])&gt;3, "Outlier", "Normal")</f>
        <v>Normal</v>
      </c>
      <c r="Q3663">
        <f>AVERAGEIF(sensor_data[Unit ID], sensor_data[[#This Row],[Unit ID]], sensor_data[EC])</f>
        <v>19.647142857142853</v>
      </c>
      <c r="R3663">
        <f>IF(ISBLANK(sensor_data[[#This Row],[EC]]), sensor_data[[#This Row],[average]], sensor_data[[#This Row],[EC]])</f>
        <v>12</v>
      </c>
      <c r="S3663" t="str">
        <f>IF(sensor_data[[#This Row],[Filled Energy Consumption]]&gt;AVERAGE(sensor_data[Filled Energy Consumption]), "High", "Low")</f>
        <v>Low</v>
      </c>
      <c r="T3663" t="s">
        <v>336</v>
      </c>
      <c r="U3663" t="b">
        <v>0</v>
      </c>
      <c r="V3663">
        <v>3</v>
      </c>
      <c r="W3663">
        <v>0</v>
      </c>
      <c r="X3663" t="s">
        <v>17</v>
      </c>
    </row>
    <row r="3664" spans="1:24" x14ac:dyDescent="0.3">
      <c r="A3664" s="1">
        <v>45608.753333333334</v>
      </c>
      <c r="B3664" s="1" t="str">
        <f>TEXT(sensor_data[[#This Row],[Timestamp]], "MMMM")</f>
        <v>November</v>
      </c>
      <c r="C36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64" s="2">
        <f>MONTH(sensor_data[[#This Row],[Timestamp]])</f>
        <v>11</v>
      </c>
      <c r="E3664" s="2">
        <f>DAY(sensor_data[[#This Row],[Timestamp]])</f>
        <v>12</v>
      </c>
      <c r="F3664" t="s">
        <v>473</v>
      </c>
      <c r="H3664">
        <v>76.8</v>
      </c>
      <c r="I3664">
        <v>57.4</v>
      </c>
      <c r="J3664" t="b">
        <v>1</v>
      </c>
      <c r="K3664">
        <v>3</v>
      </c>
      <c r="L3664" t="str">
        <f>IF(sensor_data[[#This Row],[HVAC Setting]]&lt;=2, "Low", IF(sensor_data[[#This Row],[HVAC Setting]]=3, "Normal", "High"))</f>
        <v>Normal</v>
      </c>
      <c r="M3664">
        <v>17.809999999999999</v>
      </c>
      <c r="N3664">
        <v>17.809999999999999</v>
      </c>
      <c r="O3664">
        <f>(sensor_data[[#This Row],[Energy Consumption]]-AVERAGE(sensor_data[Energy Consumption]))/_xlfn.STDEV.P(sensor_data[Energy Consumption])</f>
        <v>-4.1762651933000668E-2</v>
      </c>
      <c r="P3664" t="str">
        <f>IF(ABS(sensor_data[[#This Row],[z_zcore]])&gt;3, "Outlier", "Normal")</f>
        <v>Normal</v>
      </c>
      <c r="Q3664">
        <f>AVERAGEIF(sensor_data[Unit ID], sensor_data[[#This Row],[Unit ID]], sensor_data[EC])</f>
        <v>19.647142857142853</v>
      </c>
      <c r="R3664">
        <f>IF(ISBLANK(sensor_data[[#This Row],[EC]]), sensor_data[[#This Row],[average]], sensor_data[[#This Row],[EC]])</f>
        <v>17.809999999999999</v>
      </c>
      <c r="S3664" t="str">
        <f>IF(sensor_data[[#This Row],[Filled Energy Consumption]]&gt;AVERAGE(sensor_data[Filled Energy Consumption]), "High", "Low")</f>
        <v>Low</v>
      </c>
      <c r="T3664" t="s">
        <v>70</v>
      </c>
      <c r="U3664" t="b">
        <v>1</v>
      </c>
      <c r="V3664">
        <v>14</v>
      </c>
      <c r="W3664">
        <v>1</v>
      </c>
      <c r="X3664" t="s">
        <v>17</v>
      </c>
    </row>
    <row r="3665" spans="1:24" x14ac:dyDescent="0.3">
      <c r="A3665" s="1">
        <v>45544.288414351853</v>
      </c>
      <c r="B3665" s="1" t="str">
        <f>TEXT(sensor_data[[#This Row],[Timestamp]], "MMMM")</f>
        <v>September</v>
      </c>
      <c r="C36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65" s="2">
        <f>MONTH(sensor_data[[#This Row],[Timestamp]])</f>
        <v>9</v>
      </c>
      <c r="E3665" s="2">
        <f>DAY(sensor_data[[#This Row],[Timestamp]])</f>
        <v>9</v>
      </c>
      <c r="F3665" t="s">
        <v>473</v>
      </c>
      <c r="H3665">
        <v>64.7</v>
      </c>
      <c r="I3665">
        <v>52.3</v>
      </c>
      <c r="J3665" t="b">
        <v>0</v>
      </c>
      <c r="K3665">
        <v>3</v>
      </c>
      <c r="L3665" t="str">
        <f>IF(sensor_data[[#This Row],[HVAC Setting]]&lt;=2, "Low", IF(sensor_data[[#This Row],[HVAC Setting]]=3, "Normal", "High"))</f>
        <v>Normal</v>
      </c>
      <c r="M3665">
        <v>15</v>
      </c>
      <c r="N3665">
        <v>15</v>
      </c>
      <c r="O3665">
        <f>(sensor_data[[#This Row],[Energy Consumption]]-AVERAGE(sensor_data[Energy Consumption]))/_xlfn.STDEV.P(sensor_data[Energy Consumption])</f>
        <v>-7.4438225550843368E-2</v>
      </c>
      <c r="P3665" t="str">
        <f>IF(ABS(sensor_data[[#This Row],[z_zcore]])&gt;3, "Outlier", "Normal")</f>
        <v>Normal</v>
      </c>
      <c r="Q3665">
        <f>AVERAGEIF(sensor_data[Unit ID], sensor_data[[#This Row],[Unit ID]], sensor_data[EC])</f>
        <v>19.647142857142853</v>
      </c>
      <c r="R3665">
        <f>IF(ISBLANK(sensor_data[[#This Row],[EC]]), sensor_data[[#This Row],[average]], sensor_data[[#This Row],[EC]])</f>
        <v>15</v>
      </c>
      <c r="S3665" t="str">
        <f>IF(sensor_data[[#This Row],[Filled Energy Consumption]]&gt;AVERAGE(sensor_data[Filled Energy Consumption]), "High", "Low")</f>
        <v>Low</v>
      </c>
      <c r="T3665" t="s">
        <v>351</v>
      </c>
      <c r="U3665" t="b">
        <v>0</v>
      </c>
      <c r="V3665">
        <v>22</v>
      </c>
      <c r="W3665">
        <v>1</v>
      </c>
      <c r="X3665" t="s">
        <v>19</v>
      </c>
    </row>
    <row r="3666" spans="1:24" x14ac:dyDescent="0.3">
      <c r="A3666" s="1">
        <v>45656.890196759261</v>
      </c>
      <c r="B3666" s="1" t="str">
        <f>TEXT(sensor_data[[#This Row],[Timestamp]], "MMMM")</f>
        <v>December</v>
      </c>
      <c r="C36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66" s="2">
        <f>MONTH(sensor_data[[#This Row],[Timestamp]])</f>
        <v>12</v>
      </c>
      <c r="E3666" s="2">
        <f>DAY(sensor_data[[#This Row],[Timestamp]])</f>
        <v>30</v>
      </c>
      <c r="F3666" t="s">
        <v>473</v>
      </c>
      <c r="H3666">
        <v>53.5</v>
      </c>
      <c r="I3666">
        <v>26.2</v>
      </c>
      <c r="J3666" t="b">
        <v>1</v>
      </c>
      <c r="K3666">
        <v>5</v>
      </c>
      <c r="L3666" t="str">
        <f>IF(sensor_data[[#This Row],[HVAC Setting]]&lt;=2, "Low", IF(sensor_data[[#This Row],[HVAC Setting]]=3, "Normal", "High"))</f>
        <v>High</v>
      </c>
      <c r="M3666">
        <v>26.14</v>
      </c>
      <c r="N3666">
        <v>26.14</v>
      </c>
      <c r="O3666">
        <f>(sensor_data[[#This Row],[Energy Consumption]]-AVERAGE(sensor_data[Energy Consumption]))/_xlfn.STDEV.P(sensor_data[Energy Consumption])</f>
        <v>5.5101237119180801E-2</v>
      </c>
      <c r="P3666" t="str">
        <f>IF(ABS(sensor_data[[#This Row],[z_zcore]])&gt;3, "Outlier", "Normal")</f>
        <v>Normal</v>
      </c>
      <c r="Q3666">
        <f>AVERAGEIF(sensor_data[Unit ID], sensor_data[[#This Row],[Unit ID]], sensor_data[EC])</f>
        <v>19.647142857142853</v>
      </c>
      <c r="R3666">
        <f>IF(ISBLANK(sensor_data[[#This Row],[EC]]), sensor_data[[#This Row],[average]], sensor_data[[#This Row],[EC]])</f>
        <v>26.14</v>
      </c>
      <c r="S3666" t="str">
        <f>IF(sensor_data[[#This Row],[Filled Energy Consumption]]&gt;AVERAGE(sensor_data[Filled Energy Consumption]), "High", "Low")</f>
        <v>High</v>
      </c>
      <c r="T3666" t="s">
        <v>87</v>
      </c>
      <c r="U3666" t="b">
        <v>1</v>
      </c>
      <c r="V3666">
        <v>19</v>
      </c>
      <c r="W3666">
        <v>1</v>
      </c>
      <c r="X3666" t="s">
        <v>19</v>
      </c>
    </row>
    <row r="3667" spans="1:24" x14ac:dyDescent="0.3">
      <c r="A3667" s="1">
        <v>45454.882905092592</v>
      </c>
      <c r="B3667" s="1" t="str">
        <f>TEXT(sensor_data[[#This Row],[Timestamp]], "MMMM")</f>
        <v>June</v>
      </c>
      <c r="C36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67" s="2">
        <f>MONTH(sensor_data[[#This Row],[Timestamp]])</f>
        <v>6</v>
      </c>
      <c r="E3667" s="2">
        <f>DAY(sensor_data[[#This Row],[Timestamp]])</f>
        <v>11</v>
      </c>
      <c r="F3667" t="s">
        <v>473</v>
      </c>
      <c r="H3667">
        <v>83.9</v>
      </c>
      <c r="I3667">
        <v>42.8</v>
      </c>
      <c r="J3667" t="b">
        <v>0</v>
      </c>
      <c r="K3667">
        <v>4</v>
      </c>
      <c r="L3667" t="str">
        <f>IF(sensor_data[[#This Row],[HVAC Setting]]&lt;=2, "Low", IF(sensor_data[[#This Row],[HVAC Setting]]=3, "Normal", "High"))</f>
        <v>High</v>
      </c>
      <c r="M3667">
        <v>20</v>
      </c>
      <c r="N3667">
        <v>20</v>
      </c>
      <c r="O3667">
        <f>(sensor_data[[#This Row],[Energy Consumption]]-AVERAGE(sensor_data[Energy Consumption]))/_xlfn.STDEV.P(sensor_data[Energy Consumption])</f>
        <v>-1.6296635483507568E-2</v>
      </c>
      <c r="P3667" t="str">
        <f>IF(ABS(sensor_data[[#This Row],[z_zcore]])&gt;3, "Outlier", "Normal")</f>
        <v>Normal</v>
      </c>
      <c r="Q3667">
        <f>AVERAGEIF(sensor_data[Unit ID], sensor_data[[#This Row],[Unit ID]], sensor_data[EC])</f>
        <v>19.647142857142853</v>
      </c>
      <c r="R3667">
        <f>IF(ISBLANK(sensor_data[[#This Row],[EC]]), sensor_data[[#This Row],[average]], sensor_data[[#This Row],[EC]])</f>
        <v>20</v>
      </c>
      <c r="S3667" t="str">
        <f>IF(sensor_data[[#This Row],[Filled Energy Consumption]]&gt;AVERAGE(sensor_data[Filled Energy Consumption]), "High", "Low")</f>
        <v>High</v>
      </c>
      <c r="T3667" t="s">
        <v>365</v>
      </c>
      <c r="U3667" t="b">
        <v>0</v>
      </c>
      <c r="V3667">
        <v>2</v>
      </c>
      <c r="W3667">
        <v>0</v>
      </c>
      <c r="X3667" t="s">
        <v>14</v>
      </c>
    </row>
    <row r="3668" spans="1:24" x14ac:dyDescent="0.3">
      <c r="A3668" s="1">
        <v>45564.607511574075</v>
      </c>
      <c r="B3668" s="1" t="str">
        <f>TEXT(sensor_data[[#This Row],[Timestamp]], "MMMM")</f>
        <v>September</v>
      </c>
      <c r="C36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68" s="2">
        <f>MONTH(sensor_data[[#This Row],[Timestamp]])</f>
        <v>9</v>
      </c>
      <c r="E3668" s="2">
        <f>DAY(sensor_data[[#This Row],[Timestamp]])</f>
        <v>29</v>
      </c>
      <c r="F3668" t="s">
        <v>473</v>
      </c>
      <c r="H3668">
        <v>72</v>
      </c>
      <c r="I3668">
        <v>47.2</v>
      </c>
      <c r="J3668" t="b">
        <v>1</v>
      </c>
      <c r="K3668">
        <v>2.5</v>
      </c>
      <c r="L3668" t="str">
        <f>IF(sensor_data[[#This Row],[HVAC Setting]]&lt;=2, "Low", IF(sensor_data[[#This Row],[HVAC Setting]]=3, "Normal", "High"))</f>
        <v>High</v>
      </c>
      <c r="O3668">
        <f>(sensor_data[[#This Row],[Energy Consumption]]-AVERAGE(sensor_data[Energy Consumption]))/_xlfn.STDEV.P(sensor_data[Energy Consumption])</f>
        <v>-0.24886299575285079</v>
      </c>
      <c r="P3668" t="str">
        <f>IF(ABS(sensor_data[[#This Row],[z_zcore]])&gt;3, "Outlier", "Normal")</f>
        <v>Normal</v>
      </c>
      <c r="Q3668">
        <f>AVERAGEIF(sensor_data[Unit ID], sensor_data[[#This Row],[Unit ID]], sensor_data[EC])</f>
        <v>19.647142857142853</v>
      </c>
      <c r="R3668">
        <f>IF(ISBLANK(sensor_data[[#This Row],[EC]]), sensor_data[[#This Row],[average]], sensor_data[[#This Row],[EC]])</f>
        <v>19.647142857142853</v>
      </c>
      <c r="S3668" t="str">
        <f>IF(sensor_data[[#This Row],[Filled Energy Consumption]]&gt;AVERAGE(sensor_data[Filled Energy Consumption]), "High", "Low")</f>
        <v>High</v>
      </c>
      <c r="T3668" t="s">
        <v>431</v>
      </c>
      <c r="U3668" t="b">
        <v>1</v>
      </c>
      <c r="V3668">
        <v>22</v>
      </c>
      <c r="W3668">
        <v>1</v>
      </c>
      <c r="X3668" t="s">
        <v>19</v>
      </c>
    </row>
    <row r="3669" spans="1:24" x14ac:dyDescent="0.3">
      <c r="A3669" s="1">
        <v>45368.976041666669</v>
      </c>
      <c r="B3669" s="1" t="str">
        <f>TEXT(sensor_data[[#This Row],[Timestamp]], "MMMM")</f>
        <v>March</v>
      </c>
      <c r="C36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69" s="2">
        <f>MONTH(sensor_data[[#This Row],[Timestamp]])</f>
        <v>3</v>
      </c>
      <c r="E3669" s="2">
        <f>DAY(sensor_data[[#This Row],[Timestamp]])</f>
        <v>17</v>
      </c>
      <c r="F3669" t="s">
        <v>473</v>
      </c>
      <c r="H3669">
        <v>72</v>
      </c>
      <c r="I3669">
        <v>35.4</v>
      </c>
      <c r="J3669" t="b">
        <v>0</v>
      </c>
      <c r="K3669">
        <v>3.5</v>
      </c>
      <c r="L3669" t="str">
        <f>IF(sensor_data[[#This Row],[HVAC Setting]]&lt;=2, "Low", IF(sensor_data[[#This Row],[HVAC Setting]]=3, "Normal", "High"))</f>
        <v>High</v>
      </c>
      <c r="M3669">
        <v>19.43</v>
      </c>
      <c r="N3669">
        <v>19.43</v>
      </c>
      <c r="O3669">
        <f>(sensor_data[[#This Row],[Energy Consumption]]-AVERAGE(sensor_data[Energy Consumption]))/_xlfn.STDEV.P(sensor_data[Energy Consumption])</f>
        <v>-2.2924776751183856E-2</v>
      </c>
      <c r="P3669" t="str">
        <f>IF(ABS(sensor_data[[#This Row],[z_zcore]])&gt;3, "Outlier", "Normal")</f>
        <v>Normal</v>
      </c>
      <c r="Q3669">
        <f>AVERAGEIF(sensor_data[Unit ID], sensor_data[[#This Row],[Unit ID]], sensor_data[EC])</f>
        <v>19.647142857142853</v>
      </c>
      <c r="R3669">
        <f>IF(ISBLANK(sensor_data[[#This Row],[EC]]), sensor_data[[#This Row],[average]], sensor_data[[#This Row],[EC]])</f>
        <v>19.43</v>
      </c>
      <c r="S3669" t="str">
        <f>IF(sensor_data[[#This Row],[Filled Energy Consumption]]&gt;AVERAGE(sensor_data[Filled Energy Consumption]), "High", "Low")</f>
        <v>High</v>
      </c>
      <c r="T3669" t="s">
        <v>223</v>
      </c>
      <c r="U3669" t="b">
        <v>0</v>
      </c>
      <c r="V3669">
        <v>13</v>
      </c>
      <c r="W3669">
        <v>0</v>
      </c>
      <c r="X3669" t="s">
        <v>17</v>
      </c>
    </row>
    <row r="3670" spans="1:24" x14ac:dyDescent="0.3">
      <c r="A3670" s="1">
        <v>45569.059027777781</v>
      </c>
      <c r="B3670" s="1" t="str">
        <f>TEXT(sensor_data[[#This Row],[Timestamp]], "MMMM")</f>
        <v>October</v>
      </c>
      <c r="C36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70" s="2">
        <f>MONTH(sensor_data[[#This Row],[Timestamp]])</f>
        <v>10</v>
      </c>
      <c r="E3670" s="2">
        <f>DAY(sensor_data[[#This Row],[Timestamp]])</f>
        <v>4</v>
      </c>
      <c r="F3670" t="s">
        <v>473</v>
      </c>
      <c r="H3670">
        <v>75.2</v>
      </c>
      <c r="I3670">
        <v>45.1</v>
      </c>
      <c r="J3670" t="b">
        <v>1</v>
      </c>
      <c r="K3670">
        <v>2</v>
      </c>
      <c r="L3670" t="str">
        <f>IF(sensor_data[[#This Row],[HVAC Setting]]&lt;=2, "Low", IF(sensor_data[[#This Row],[HVAC Setting]]=3, "Normal", "High"))</f>
        <v>Low</v>
      </c>
      <c r="M3670">
        <v>12.48</v>
      </c>
      <c r="N3670">
        <v>12.48</v>
      </c>
      <c r="O3670">
        <f>(sensor_data[[#This Row],[Energy Consumption]]-AVERAGE(sensor_data[Energy Consumption]))/_xlfn.STDEV.P(sensor_data[Energy Consumption])</f>
        <v>-0.10374158694478061</v>
      </c>
      <c r="P3670" t="str">
        <f>IF(ABS(sensor_data[[#This Row],[z_zcore]])&gt;3, "Outlier", "Normal")</f>
        <v>Normal</v>
      </c>
      <c r="Q3670">
        <f>AVERAGEIF(sensor_data[Unit ID], sensor_data[[#This Row],[Unit ID]], sensor_data[EC])</f>
        <v>19.647142857142853</v>
      </c>
      <c r="R3670">
        <f>IF(ISBLANK(sensor_data[[#This Row],[EC]]), sensor_data[[#This Row],[average]], sensor_data[[#This Row],[EC]])</f>
        <v>12.48</v>
      </c>
      <c r="S3670" t="str">
        <f>IF(sensor_data[[#This Row],[Filled Energy Consumption]]&gt;AVERAGE(sensor_data[Filled Energy Consumption]), "High", "Low")</f>
        <v>Low</v>
      </c>
      <c r="T3670" t="s">
        <v>338</v>
      </c>
      <c r="U3670" t="b">
        <v>1</v>
      </c>
      <c r="V3670">
        <v>24</v>
      </c>
      <c r="W3670">
        <v>1</v>
      </c>
      <c r="X3670" t="s">
        <v>19</v>
      </c>
    </row>
    <row r="3671" spans="1:24" x14ac:dyDescent="0.3">
      <c r="A3671" s="1">
        <v>45584.13758101852</v>
      </c>
      <c r="B3671" s="1" t="str">
        <f>TEXT(sensor_data[[#This Row],[Timestamp]], "MMMM")</f>
        <v>October</v>
      </c>
      <c r="C36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71" s="2">
        <f>MONTH(sensor_data[[#This Row],[Timestamp]])</f>
        <v>10</v>
      </c>
      <c r="E3671" s="2">
        <f>DAY(sensor_data[[#This Row],[Timestamp]])</f>
        <v>19</v>
      </c>
      <c r="F3671" t="s">
        <v>473</v>
      </c>
      <c r="H3671">
        <v>62.2</v>
      </c>
      <c r="I3671">
        <v>44.8</v>
      </c>
      <c r="J3671" t="b">
        <v>0</v>
      </c>
      <c r="K3671">
        <v>1.5</v>
      </c>
      <c r="L3671" t="str">
        <f>IF(sensor_data[[#This Row],[HVAC Setting]]&lt;=2, "Low", IF(sensor_data[[#This Row],[HVAC Setting]]=3, "Normal", "High"))</f>
        <v>Low</v>
      </c>
      <c r="M3671">
        <v>7.88</v>
      </c>
      <c r="N3671">
        <v>7.88</v>
      </c>
      <c r="O3671">
        <f>(sensor_data[[#This Row],[Energy Consumption]]-AVERAGE(sensor_data[Energy Consumption]))/_xlfn.STDEV.P(sensor_data[Energy Consumption])</f>
        <v>-0.15723184980672958</v>
      </c>
      <c r="P3671" t="str">
        <f>IF(ABS(sensor_data[[#This Row],[z_zcore]])&gt;3, "Outlier", "Normal")</f>
        <v>Normal</v>
      </c>
      <c r="Q3671">
        <f>AVERAGEIF(sensor_data[Unit ID], sensor_data[[#This Row],[Unit ID]], sensor_data[EC])</f>
        <v>19.647142857142853</v>
      </c>
      <c r="R3671">
        <f>IF(ISBLANK(sensor_data[[#This Row],[EC]]), sensor_data[[#This Row],[average]], sensor_data[[#This Row],[EC]])</f>
        <v>7.88</v>
      </c>
      <c r="S3671" t="str">
        <f>IF(sensor_data[[#This Row],[Filled Energy Consumption]]&gt;AVERAGE(sensor_data[Filled Energy Consumption]), "High", "Low")</f>
        <v>Low</v>
      </c>
      <c r="T3671" t="s">
        <v>76</v>
      </c>
      <c r="U3671" t="b">
        <v>0</v>
      </c>
      <c r="V3671">
        <v>3</v>
      </c>
      <c r="W3671">
        <v>0</v>
      </c>
      <c r="X3671" t="s">
        <v>17</v>
      </c>
    </row>
    <row r="3672" spans="1:24" x14ac:dyDescent="0.3">
      <c r="A3672" s="1">
        <v>45296.359918981485</v>
      </c>
      <c r="B3672" s="1" t="str">
        <f>TEXT(sensor_data[[#This Row],[Timestamp]], "MMMM")</f>
        <v>January</v>
      </c>
      <c r="C36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72" s="2">
        <f>MONTH(sensor_data[[#This Row],[Timestamp]])</f>
        <v>1</v>
      </c>
      <c r="E3672" s="2">
        <f>DAY(sensor_data[[#This Row],[Timestamp]])</f>
        <v>5</v>
      </c>
      <c r="F3672" t="s">
        <v>473</v>
      </c>
      <c r="H3672">
        <v>46.2</v>
      </c>
      <c r="I3672">
        <v>38</v>
      </c>
      <c r="J3672" t="b">
        <v>0</v>
      </c>
      <c r="K3672">
        <v>2</v>
      </c>
      <c r="L3672" t="str">
        <f>IF(sensor_data[[#This Row],[HVAC Setting]]&lt;=2, "Low", IF(sensor_data[[#This Row],[HVAC Setting]]=3, "Normal", "High"))</f>
        <v>Low</v>
      </c>
      <c r="M3672">
        <v>13</v>
      </c>
      <c r="N3672">
        <v>13</v>
      </c>
      <c r="O3672">
        <f>(sensor_data[[#This Row],[Energy Consumption]]-AVERAGE(sensor_data[Energy Consumption]))/_xlfn.STDEV.P(sensor_data[Energy Consumption])</f>
        <v>-9.7694861577777695E-2</v>
      </c>
      <c r="P3672" t="str">
        <f>IF(ABS(sensor_data[[#This Row],[z_zcore]])&gt;3, "Outlier", "Normal")</f>
        <v>Normal</v>
      </c>
      <c r="Q3672">
        <f>AVERAGEIF(sensor_data[Unit ID], sensor_data[[#This Row],[Unit ID]], sensor_data[EC])</f>
        <v>19.647142857142853</v>
      </c>
      <c r="R3672">
        <f>IF(ISBLANK(sensor_data[[#This Row],[EC]]), sensor_data[[#This Row],[average]], sensor_data[[#This Row],[EC]])</f>
        <v>13</v>
      </c>
      <c r="S3672" t="str">
        <f>IF(sensor_data[[#This Row],[Filled Energy Consumption]]&gt;AVERAGE(sensor_data[Filled Energy Consumption]), "High", "Low")</f>
        <v>Low</v>
      </c>
      <c r="T3672" t="s">
        <v>225</v>
      </c>
      <c r="U3672" t="b">
        <v>0</v>
      </c>
      <c r="V3672">
        <v>6</v>
      </c>
      <c r="W3672">
        <v>1</v>
      </c>
      <c r="X3672" t="s">
        <v>19</v>
      </c>
    </row>
    <row r="3673" spans="1:24" x14ac:dyDescent="0.3">
      <c r="A3673" s="1">
        <v>45644.719166666669</v>
      </c>
      <c r="B3673" s="1" t="str">
        <f>TEXT(sensor_data[[#This Row],[Timestamp]], "MMMM")</f>
        <v>December</v>
      </c>
      <c r="C36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73" s="2">
        <f>MONTH(sensor_data[[#This Row],[Timestamp]])</f>
        <v>12</v>
      </c>
      <c r="E3673" s="2">
        <f>DAY(sensor_data[[#This Row],[Timestamp]])</f>
        <v>18</v>
      </c>
      <c r="F3673" t="s">
        <v>473</v>
      </c>
      <c r="H3673">
        <v>52.1</v>
      </c>
      <c r="I3673">
        <v>25.3</v>
      </c>
      <c r="J3673" t="b">
        <v>1</v>
      </c>
      <c r="K3673">
        <v>4</v>
      </c>
      <c r="L3673" t="str">
        <f>IF(sensor_data[[#This Row],[HVAC Setting]]&lt;=2, "Low", IF(sensor_data[[#This Row],[HVAC Setting]]=3, "Normal", "High"))</f>
        <v>High</v>
      </c>
      <c r="M3673">
        <v>25.89</v>
      </c>
      <c r="N3673">
        <v>25.89</v>
      </c>
      <c r="O3673">
        <f>(sensor_data[[#This Row],[Energy Consumption]]-AVERAGE(sensor_data[Energy Consumption]))/_xlfn.STDEV.P(sensor_data[Energy Consumption])</f>
        <v>5.2194157615814016E-2</v>
      </c>
      <c r="P3673" t="str">
        <f>IF(ABS(sensor_data[[#This Row],[z_zcore]])&gt;3, "Outlier", "Normal")</f>
        <v>Normal</v>
      </c>
      <c r="Q3673">
        <f>AVERAGEIF(sensor_data[Unit ID], sensor_data[[#This Row],[Unit ID]], sensor_data[EC])</f>
        <v>19.647142857142853</v>
      </c>
      <c r="R3673">
        <f>IF(ISBLANK(sensor_data[[#This Row],[EC]]), sensor_data[[#This Row],[average]], sensor_data[[#This Row],[EC]])</f>
        <v>25.89</v>
      </c>
      <c r="S3673" t="str">
        <f>IF(sensor_data[[#This Row],[Filled Energy Consumption]]&gt;AVERAGE(sensor_data[Filled Energy Consumption]), "High", "Low")</f>
        <v>High</v>
      </c>
      <c r="T3673" t="s">
        <v>240</v>
      </c>
      <c r="U3673" t="b">
        <v>1</v>
      </c>
      <c r="V3673">
        <v>4</v>
      </c>
      <c r="W3673">
        <v>1</v>
      </c>
      <c r="X3673" t="s">
        <v>14</v>
      </c>
    </row>
    <row r="3674" spans="1:24" x14ac:dyDescent="0.3">
      <c r="A3674" s="1">
        <v>45367.560173611113</v>
      </c>
      <c r="B3674" s="1" t="str">
        <f>TEXT(sensor_data[[#This Row],[Timestamp]], "MMMM")</f>
        <v>March</v>
      </c>
      <c r="C36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74" s="2">
        <f>MONTH(sensor_data[[#This Row],[Timestamp]])</f>
        <v>3</v>
      </c>
      <c r="E3674" s="2">
        <f>DAY(sensor_data[[#This Row],[Timestamp]])</f>
        <v>16</v>
      </c>
      <c r="F3674" t="s">
        <v>473</v>
      </c>
      <c r="H3674">
        <v>78.8</v>
      </c>
      <c r="I3674">
        <v>42.2</v>
      </c>
      <c r="J3674" t="b">
        <v>1</v>
      </c>
      <c r="K3674">
        <v>3.5</v>
      </c>
      <c r="L3674" t="str">
        <f>IF(sensor_data[[#This Row],[HVAC Setting]]&lt;=2, "Low", IF(sensor_data[[#This Row],[HVAC Setting]]=3, "Normal", "High"))</f>
        <v>High</v>
      </c>
      <c r="M3674">
        <v>21.24</v>
      </c>
      <c r="N3674">
        <v>21.24</v>
      </c>
      <c r="O3674">
        <f>(sensor_data[[#This Row],[Energy Consumption]]-AVERAGE(sensor_data[Energy Consumption]))/_xlfn.STDEV.P(sensor_data[Energy Consumption])</f>
        <v>-1.877521146808308E-3</v>
      </c>
      <c r="P3674" t="str">
        <f>IF(ABS(sensor_data[[#This Row],[z_zcore]])&gt;3, "Outlier", "Normal")</f>
        <v>Normal</v>
      </c>
      <c r="Q3674">
        <f>AVERAGEIF(sensor_data[Unit ID], sensor_data[[#This Row],[Unit ID]], sensor_data[EC])</f>
        <v>19.647142857142853</v>
      </c>
      <c r="R3674">
        <f>IF(ISBLANK(sensor_data[[#This Row],[EC]]), sensor_data[[#This Row],[average]], sensor_data[[#This Row],[EC]])</f>
        <v>21.24</v>
      </c>
      <c r="S3674" t="str">
        <f>IF(sensor_data[[#This Row],[Filled Energy Consumption]]&gt;AVERAGE(sensor_data[Filled Energy Consumption]), "High", "Low")</f>
        <v>High</v>
      </c>
      <c r="T3674" t="s">
        <v>263</v>
      </c>
      <c r="U3674" t="b">
        <v>1</v>
      </c>
      <c r="V3674">
        <v>24</v>
      </c>
      <c r="W3674">
        <v>1</v>
      </c>
      <c r="X3674" t="s">
        <v>14</v>
      </c>
    </row>
    <row r="3675" spans="1:24" x14ac:dyDescent="0.3">
      <c r="A3675" s="1">
        <v>45572.677210648151</v>
      </c>
      <c r="B3675" s="1" t="str">
        <f>TEXT(sensor_data[[#This Row],[Timestamp]], "MMMM")</f>
        <v>October</v>
      </c>
      <c r="C36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75" s="2">
        <f>MONTH(sensor_data[[#This Row],[Timestamp]])</f>
        <v>10</v>
      </c>
      <c r="E3675" s="2">
        <f>DAY(sensor_data[[#This Row],[Timestamp]])</f>
        <v>7</v>
      </c>
      <c r="F3675" t="s">
        <v>473</v>
      </c>
      <c r="H3675">
        <v>69</v>
      </c>
      <c r="I3675">
        <v>50.1</v>
      </c>
      <c r="J3675" t="b">
        <v>0</v>
      </c>
      <c r="K3675">
        <v>1</v>
      </c>
      <c r="L3675" t="str">
        <f>IF(sensor_data[[#This Row],[HVAC Setting]]&lt;=2, "Low", IF(sensor_data[[#This Row],[HVAC Setting]]=3, "Normal", "High"))</f>
        <v>Low</v>
      </c>
      <c r="M3675">
        <v>6</v>
      </c>
      <c r="N3675">
        <v>6</v>
      </c>
      <c r="O3675">
        <f>(sensor_data[[#This Row],[Energy Consumption]]-AVERAGE(sensor_data[Energy Consumption]))/_xlfn.STDEV.P(sensor_data[Energy Consumption])</f>
        <v>-0.17909308767204782</v>
      </c>
      <c r="P3675" t="str">
        <f>IF(ABS(sensor_data[[#This Row],[z_zcore]])&gt;3, "Outlier", "Normal")</f>
        <v>Normal</v>
      </c>
      <c r="Q3675">
        <f>AVERAGEIF(sensor_data[Unit ID], sensor_data[[#This Row],[Unit ID]], sensor_data[EC])</f>
        <v>19.647142857142853</v>
      </c>
      <c r="R3675">
        <f>IF(ISBLANK(sensor_data[[#This Row],[EC]]), sensor_data[[#This Row],[average]], sensor_data[[#This Row],[EC]])</f>
        <v>6</v>
      </c>
      <c r="S3675" t="str">
        <f>IF(sensor_data[[#This Row],[Filled Energy Consumption]]&gt;AVERAGE(sensor_data[Filled Energy Consumption]), "High", "Low")</f>
        <v>Low</v>
      </c>
      <c r="T3675" t="s">
        <v>368</v>
      </c>
      <c r="U3675" t="b">
        <v>0</v>
      </c>
      <c r="V3675">
        <v>10</v>
      </c>
      <c r="W3675">
        <v>0</v>
      </c>
      <c r="X3675" t="s">
        <v>19</v>
      </c>
    </row>
    <row r="3676" spans="1:24" x14ac:dyDescent="0.3">
      <c r="A3676" s="1">
        <v>45509.408263888887</v>
      </c>
      <c r="B3676" s="1" t="str">
        <f>TEXT(sensor_data[[#This Row],[Timestamp]], "MMMM")</f>
        <v>August</v>
      </c>
      <c r="C36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76" s="2">
        <f>MONTH(sensor_data[[#This Row],[Timestamp]])</f>
        <v>8</v>
      </c>
      <c r="E3676" s="2">
        <f>DAY(sensor_data[[#This Row],[Timestamp]])</f>
        <v>5</v>
      </c>
      <c r="F3676" t="s">
        <v>473</v>
      </c>
      <c r="H3676">
        <v>83</v>
      </c>
      <c r="I3676">
        <v>66.5</v>
      </c>
      <c r="J3676" t="b">
        <v>0</v>
      </c>
      <c r="K3676">
        <v>4</v>
      </c>
      <c r="L3676" t="str">
        <f>IF(sensor_data[[#This Row],[HVAC Setting]]&lt;=2, "Low", IF(sensor_data[[#This Row],[HVAC Setting]]=3, "Normal", "High"))</f>
        <v>High</v>
      </c>
      <c r="M3676">
        <v>21</v>
      </c>
      <c r="N3676">
        <v>21</v>
      </c>
      <c r="O3676">
        <f>(sensor_data[[#This Row],[Energy Consumption]]-AVERAGE(sensor_data[Energy Consumption]))/_xlfn.STDEV.P(sensor_data[Energy Consumption])</f>
        <v>-4.6683174700404085E-3</v>
      </c>
      <c r="P3676" t="str">
        <f>IF(ABS(sensor_data[[#This Row],[z_zcore]])&gt;3, "Outlier", "Normal")</f>
        <v>Normal</v>
      </c>
      <c r="Q3676">
        <f>AVERAGEIF(sensor_data[Unit ID], sensor_data[[#This Row],[Unit ID]], sensor_data[EC])</f>
        <v>19.647142857142853</v>
      </c>
      <c r="R3676">
        <f>IF(ISBLANK(sensor_data[[#This Row],[EC]]), sensor_data[[#This Row],[average]], sensor_data[[#This Row],[EC]])</f>
        <v>21</v>
      </c>
      <c r="S3676" t="str">
        <f>IF(sensor_data[[#This Row],[Filled Energy Consumption]]&gt;AVERAGE(sensor_data[Filled Energy Consumption]), "High", "Low")</f>
        <v>High</v>
      </c>
      <c r="T3676" t="s">
        <v>22</v>
      </c>
      <c r="U3676" t="b">
        <v>0</v>
      </c>
      <c r="V3676">
        <v>15</v>
      </c>
      <c r="W3676">
        <v>0</v>
      </c>
      <c r="X3676" t="s">
        <v>14</v>
      </c>
    </row>
    <row r="3677" spans="1:24" x14ac:dyDescent="0.3">
      <c r="A3677" s="1">
        <v>45426.871249999997</v>
      </c>
      <c r="B3677" s="1" t="str">
        <f>TEXT(sensor_data[[#This Row],[Timestamp]], "MMMM")</f>
        <v>May</v>
      </c>
      <c r="C36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77" s="2">
        <f>MONTH(sensor_data[[#This Row],[Timestamp]])</f>
        <v>5</v>
      </c>
      <c r="E3677" s="2">
        <f>DAY(sensor_data[[#This Row],[Timestamp]])</f>
        <v>14</v>
      </c>
      <c r="F3677" t="s">
        <v>473</v>
      </c>
      <c r="H3677">
        <v>80.5</v>
      </c>
      <c r="I3677">
        <v>42.7</v>
      </c>
      <c r="J3677" t="b">
        <v>1</v>
      </c>
      <c r="K3677">
        <v>3</v>
      </c>
      <c r="L3677" t="str">
        <f>IF(sensor_data[[#This Row],[HVAC Setting]]&lt;=2, "Low", IF(sensor_data[[#This Row],[HVAC Setting]]=3, "Normal", "High"))</f>
        <v>Normal</v>
      </c>
      <c r="M3677">
        <v>18.36</v>
      </c>
      <c r="N3677">
        <v>18.36</v>
      </c>
      <c r="O3677">
        <f>(sensor_data[[#This Row],[Energy Consumption]]-AVERAGE(sensor_data[Energy Consumption]))/_xlfn.STDEV.P(sensor_data[Energy Consumption])</f>
        <v>-3.5367077025593718E-2</v>
      </c>
      <c r="P3677" t="str">
        <f>IF(ABS(sensor_data[[#This Row],[z_zcore]])&gt;3, "Outlier", "Normal")</f>
        <v>Normal</v>
      </c>
      <c r="Q3677">
        <f>AVERAGEIF(sensor_data[Unit ID], sensor_data[[#This Row],[Unit ID]], sensor_data[EC])</f>
        <v>19.647142857142853</v>
      </c>
      <c r="R3677">
        <f>IF(ISBLANK(sensor_data[[#This Row],[EC]]), sensor_data[[#This Row],[average]], sensor_data[[#This Row],[EC]])</f>
        <v>18.36</v>
      </c>
      <c r="S3677" t="str">
        <f>IF(sensor_data[[#This Row],[Filled Energy Consumption]]&gt;AVERAGE(sensor_data[Filled Energy Consumption]), "High", "Low")</f>
        <v>High</v>
      </c>
      <c r="T3677" t="s">
        <v>290</v>
      </c>
      <c r="U3677" t="b">
        <v>1</v>
      </c>
      <c r="V3677">
        <v>11</v>
      </c>
      <c r="W3677">
        <v>1</v>
      </c>
      <c r="X3677" t="s">
        <v>17</v>
      </c>
    </row>
    <row r="3678" spans="1:24" x14ac:dyDescent="0.3">
      <c r="A3678" s="1">
        <v>45537.241956018515</v>
      </c>
      <c r="B3678" s="1" t="str">
        <f>TEXT(sensor_data[[#This Row],[Timestamp]], "MMMM")</f>
        <v>September</v>
      </c>
      <c r="C36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78" s="2">
        <f>MONTH(sensor_data[[#This Row],[Timestamp]])</f>
        <v>9</v>
      </c>
      <c r="E3678" s="2">
        <f>DAY(sensor_data[[#This Row],[Timestamp]])</f>
        <v>2</v>
      </c>
      <c r="F3678" t="s">
        <v>473</v>
      </c>
      <c r="H3678">
        <v>72.3</v>
      </c>
      <c r="I3678">
        <v>56.8</v>
      </c>
      <c r="J3678" t="b">
        <v>1</v>
      </c>
      <c r="K3678">
        <v>2</v>
      </c>
      <c r="L3678" t="str">
        <f>IF(sensor_data[[#This Row],[HVAC Setting]]&lt;=2, "Low", IF(sensor_data[[#This Row],[HVAC Setting]]=3, "Normal", "High"))</f>
        <v>Low</v>
      </c>
      <c r="M3678">
        <v>11.66</v>
      </c>
      <c r="N3678">
        <v>11.66</v>
      </c>
      <c r="O3678">
        <f>(sensor_data[[#This Row],[Energy Consumption]]-AVERAGE(sensor_data[Energy Consumption]))/_xlfn.STDEV.P(sensor_data[Energy Consumption])</f>
        <v>-0.11327680771582369</v>
      </c>
      <c r="P3678" t="str">
        <f>IF(ABS(sensor_data[[#This Row],[z_zcore]])&gt;3, "Outlier", "Normal")</f>
        <v>Normal</v>
      </c>
      <c r="Q3678">
        <f>AVERAGEIF(sensor_data[Unit ID], sensor_data[[#This Row],[Unit ID]], sensor_data[EC])</f>
        <v>19.647142857142853</v>
      </c>
      <c r="R3678">
        <f>IF(ISBLANK(sensor_data[[#This Row],[EC]]), sensor_data[[#This Row],[average]], sensor_data[[#This Row],[EC]])</f>
        <v>11.66</v>
      </c>
      <c r="S3678" t="str">
        <f>IF(sensor_data[[#This Row],[Filled Energy Consumption]]&gt;AVERAGE(sensor_data[Filled Energy Consumption]), "High", "Low")</f>
        <v>Low</v>
      </c>
      <c r="T3678" t="s">
        <v>528</v>
      </c>
      <c r="U3678" t="b">
        <v>1</v>
      </c>
      <c r="V3678">
        <v>4</v>
      </c>
      <c r="W3678">
        <v>0</v>
      </c>
      <c r="X3678" t="s">
        <v>14</v>
      </c>
    </row>
    <row r="3679" spans="1:24" x14ac:dyDescent="0.3">
      <c r="A3679" s="1">
        <v>45328.668009259258</v>
      </c>
      <c r="B3679" s="1" t="str">
        <f>TEXT(sensor_data[[#This Row],[Timestamp]], "MMMM")</f>
        <v>February</v>
      </c>
      <c r="C36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79" s="2">
        <f>MONTH(sensor_data[[#This Row],[Timestamp]])</f>
        <v>2</v>
      </c>
      <c r="E3679" s="2">
        <f>DAY(sensor_data[[#This Row],[Timestamp]])</f>
        <v>6</v>
      </c>
      <c r="F3679" t="s">
        <v>473</v>
      </c>
      <c r="H3679">
        <v>42.5</v>
      </c>
      <c r="I3679">
        <v>30.6</v>
      </c>
      <c r="J3679" t="b">
        <v>0</v>
      </c>
      <c r="K3679">
        <v>4</v>
      </c>
      <c r="L3679" t="str">
        <f>IF(sensor_data[[#This Row],[HVAC Setting]]&lt;=2, "Low", IF(sensor_data[[#This Row],[HVAC Setting]]=3, "Normal", "High"))</f>
        <v>High</v>
      </c>
      <c r="M3679">
        <v>22</v>
      </c>
      <c r="N3679">
        <v>22</v>
      </c>
      <c r="O3679">
        <f>(sensor_data[[#This Row],[Energy Consumption]]-AVERAGE(sensor_data[Energy Consumption]))/_xlfn.STDEV.P(sensor_data[Energy Consumption])</f>
        <v>6.9600005434267524E-3</v>
      </c>
      <c r="P3679" t="str">
        <f>IF(ABS(sensor_data[[#This Row],[z_zcore]])&gt;3, "Outlier", "Normal")</f>
        <v>Normal</v>
      </c>
      <c r="Q3679">
        <f>AVERAGEIF(sensor_data[Unit ID], sensor_data[[#This Row],[Unit ID]], sensor_data[EC])</f>
        <v>19.647142857142853</v>
      </c>
      <c r="R3679">
        <f>IF(ISBLANK(sensor_data[[#This Row],[EC]]), sensor_data[[#This Row],[average]], sensor_data[[#This Row],[EC]])</f>
        <v>22</v>
      </c>
      <c r="S3679" t="str">
        <f>IF(sensor_data[[#This Row],[Filled Energy Consumption]]&gt;AVERAGE(sensor_data[Filled Energy Consumption]), "High", "Low")</f>
        <v>High</v>
      </c>
      <c r="T3679" t="s">
        <v>225</v>
      </c>
      <c r="U3679" t="b">
        <v>0</v>
      </c>
      <c r="V3679">
        <v>18</v>
      </c>
      <c r="W3679">
        <v>0</v>
      </c>
      <c r="X3679" t="s">
        <v>14</v>
      </c>
    </row>
    <row r="3680" spans="1:24" x14ac:dyDescent="0.3">
      <c r="A3680" s="1">
        <v>45306.738321759258</v>
      </c>
      <c r="B3680" s="1" t="str">
        <f>TEXT(sensor_data[[#This Row],[Timestamp]], "MMMM")</f>
        <v>January</v>
      </c>
      <c r="C36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80" s="2">
        <f>MONTH(sensor_data[[#This Row],[Timestamp]])</f>
        <v>1</v>
      </c>
      <c r="E3680" s="2">
        <f>DAY(sensor_data[[#This Row],[Timestamp]])</f>
        <v>15</v>
      </c>
      <c r="F3680" t="s">
        <v>473</v>
      </c>
      <c r="H3680">
        <v>49.6</v>
      </c>
      <c r="I3680">
        <v>30.1</v>
      </c>
      <c r="J3680" t="b">
        <v>1</v>
      </c>
      <c r="K3680">
        <v>5</v>
      </c>
      <c r="L3680" t="str">
        <f>IF(sensor_data[[#This Row],[HVAC Setting]]&lt;=2, "Low", IF(sensor_data[[#This Row],[HVAC Setting]]=3, "Normal", "High"))</f>
        <v>High</v>
      </c>
      <c r="M3680">
        <v>31.24</v>
      </c>
      <c r="N3680">
        <v>31.24</v>
      </c>
      <c r="O3680">
        <f>(sensor_data[[#This Row],[Energy Consumption]]-AVERAGE(sensor_data[Energy Consumption]))/_xlfn.STDEV.P(sensor_data[Energy Consumption])</f>
        <v>0.1144056589878633</v>
      </c>
      <c r="P3680" t="str">
        <f>IF(ABS(sensor_data[[#This Row],[z_zcore]])&gt;3, "Outlier", "Normal")</f>
        <v>Normal</v>
      </c>
      <c r="Q3680">
        <f>AVERAGEIF(sensor_data[Unit ID], sensor_data[[#This Row],[Unit ID]], sensor_data[EC])</f>
        <v>19.647142857142853</v>
      </c>
      <c r="R3680">
        <f>IF(ISBLANK(sensor_data[[#This Row],[EC]]), sensor_data[[#This Row],[average]], sensor_data[[#This Row],[EC]])</f>
        <v>31.24</v>
      </c>
      <c r="S3680" t="str">
        <f>IF(sensor_data[[#This Row],[Filled Energy Consumption]]&gt;AVERAGE(sensor_data[Filled Energy Consumption]), "High", "Low")</f>
        <v>High</v>
      </c>
      <c r="T3680" t="s">
        <v>555</v>
      </c>
      <c r="U3680" t="b">
        <v>1</v>
      </c>
      <c r="V3680">
        <v>13</v>
      </c>
      <c r="W3680">
        <v>1</v>
      </c>
      <c r="X3680" t="s">
        <v>14</v>
      </c>
    </row>
    <row r="3681" spans="1:24" x14ac:dyDescent="0.3">
      <c r="A3681" s="1">
        <v>45300.564513888887</v>
      </c>
      <c r="B3681" s="1" t="str">
        <f>TEXT(sensor_data[[#This Row],[Timestamp]], "MMMM")</f>
        <v>January</v>
      </c>
      <c r="C36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81" s="2">
        <f>MONTH(sensor_data[[#This Row],[Timestamp]])</f>
        <v>1</v>
      </c>
      <c r="E3681" s="2">
        <f>DAY(sensor_data[[#This Row],[Timestamp]])</f>
        <v>9</v>
      </c>
      <c r="F3681" t="s">
        <v>473</v>
      </c>
      <c r="H3681">
        <v>51.4</v>
      </c>
      <c r="I3681">
        <v>39.6</v>
      </c>
      <c r="J3681" t="b">
        <v>0</v>
      </c>
      <c r="K3681">
        <v>4</v>
      </c>
      <c r="L3681" t="str">
        <f>IF(sensor_data[[#This Row],[HVAC Setting]]&lt;=2, "Low", IF(sensor_data[[#This Row],[HVAC Setting]]=3, "Normal", "High"))</f>
        <v>High</v>
      </c>
      <c r="M3681">
        <v>20</v>
      </c>
      <c r="N3681">
        <v>20</v>
      </c>
      <c r="O3681">
        <f>(sensor_data[[#This Row],[Energy Consumption]]-AVERAGE(sensor_data[Energy Consumption]))/_xlfn.STDEV.P(sensor_data[Energy Consumption])</f>
        <v>-1.6296635483507568E-2</v>
      </c>
      <c r="P3681" t="str">
        <f>IF(ABS(sensor_data[[#This Row],[z_zcore]])&gt;3, "Outlier", "Normal")</f>
        <v>Normal</v>
      </c>
      <c r="Q3681">
        <f>AVERAGEIF(sensor_data[Unit ID], sensor_data[[#This Row],[Unit ID]], sensor_data[EC])</f>
        <v>19.647142857142853</v>
      </c>
      <c r="R3681">
        <f>IF(ISBLANK(sensor_data[[#This Row],[EC]]), sensor_data[[#This Row],[average]], sensor_data[[#This Row],[EC]])</f>
        <v>20</v>
      </c>
      <c r="S3681" t="str">
        <f>IF(sensor_data[[#This Row],[Filled Energy Consumption]]&gt;AVERAGE(sensor_data[Filled Energy Consumption]), "High", "Low")</f>
        <v>High</v>
      </c>
      <c r="T3681" t="s">
        <v>424</v>
      </c>
      <c r="U3681" t="b">
        <v>0</v>
      </c>
      <c r="V3681">
        <v>13</v>
      </c>
      <c r="W3681">
        <v>1</v>
      </c>
      <c r="X3681" t="s">
        <v>14</v>
      </c>
    </row>
    <row r="3682" spans="1:24" x14ac:dyDescent="0.3">
      <c r="A3682" s="1">
        <v>45531.704247685186</v>
      </c>
      <c r="B3682" s="1" t="str">
        <f>TEXT(sensor_data[[#This Row],[Timestamp]], "MMMM")</f>
        <v>August</v>
      </c>
      <c r="C36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82" s="2">
        <f>MONTH(sensor_data[[#This Row],[Timestamp]])</f>
        <v>8</v>
      </c>
      <c r="E3682" s="2">
        <f>DAY(sensor_data[[#This Row],[Timestamp]])</f>
        <v>27</v>
      </c>
      <c r="F3682" t="s">
        <v>671</v>
      </c>
      <c r="H3682">
        <v>99</v>
      </c>
      <c r="I3682">
        <v>66.5</v>
      </c>
      <c r="J3682" t="b">
        <v>0</v>
      </c>
      <c r="K3682">
        <v>2</v>
      </c>
      <c r="L3682" t="str">
        <f>IF(sensor_data[[#This Row],[HVAC Setting]]&lt;=2, "Low", IF(sensor_data[[#This Row],[HVAC Setting]]=3, "Normal", "High"))</f>
        <v>Low</v>
      </c>
      <c r="M3682">
        <v>12</v>
      </c>
      <c r="N3682">
        <v>12</v>
      </c>
      <c r="O3682">
        <f>(sensor_data[[#This Row],[Energy Consumption]]-AVERAGE(sensor_data[Energy Consumption]))/_xlfn.STDEV.P(sensor_data[Energy Consumption])</f>
        <v>-0.10932317959124485</v>
      </c>
      <c r="P3682" t="str">
        <f>IF(ABS(sensor_data[[#This Row],[z_zcore]])&gt;3, "Outlier", "Normal")</f>
        <v>Normal</v>
      </c>
      <c r="Q3682">
        <f>AVERAGEIF(sensor_data[Unit ID], sensor_data[[#This Row],[Unit ID]], sensor_data[EC])</f>
        <v>20.771666666666665</v>
      </c>
      <c r="R3682">
        <f>IF(ISBLANK(sensor_data[[#This Row],[EC]]), sensor_data[[#This Row],[average]], sensor_data[[#This Row],[EC]])</f>
        <v>12</v>
      </c>
      <c r="S3682" t="str">
        <f>IF(sensor_data[[#This Row],[Filled Energy Consumption]]&gt;AVERAGE(sensor_data[Filled Energy Consumption]), "High", "Low")</f>
        <v>Low</v>
      </c>
      <c r="T3682" t="s">
        <v>27</v>
      </c>
      <c r="U3682" t="b">
        <v>0</v>
      </c>
      <c r="V3682">
        <v>11</v>
      </c>
      <c r="W3682">
        <v>0</v>
      </c>
      <c r="X3682" t="s">
        <v>14</v>
      </c>
    </row>
    <row r="3683" spans="1:24" x14ac:dyDescent="0.3">
      <c r="A3683" s="1">
        <v>45524.731782407405</v>
      </c>
      <c r="B3683" s="1" t="str">
        <f>TEXT(sensor_data[[#This Row],[Timestamp]], "MMMM")</f>
        <v>August</v>
      </c>
      <c r="C36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83" s="2">
        <f>MONTH(sensor_data[[#This Row],[Timestamp]])</f>
        <v>8</v>
      </c>
      <c r="E3683" s="2">
        <f>DAY(sensor_data[[#This Row],[Timestamp]])</f>
        <v>20</v>
      </c>
      <c r="F3683" t="s">
        <v>671</v>
      </c>
      <c r="H3683">
        <v>104.9</v>
      </c>
      <c r="I3683">
        <v>55.6</v>
      </c>
      <c r="J3683" t="b">
        <v>1</v>
      </c>
      <c r="K3683">
        <v>5</v>
      </c>
      <c r="L3683" t="str">
        <f>IF(sensor_data[[#This Row],[HVAC Setting]]&lt;=2, "Low", IF(sensor_data[[#This Row],[HVAC Setting]]=3, "Normal", "High"))</f>
        <v>High</v>
      </c>
      <c r="M3683">
        <v>32.700000000000003</v>
      </c>
      <c r="N3683">
        <v>32.700000000000003</v>
      </c>
      <c r="O3683">
        <f>(sensor_data[[#This Row],[Energy Consumption]]-AVERAGE(sensor_data[Energy Consumption]))/_xlfn.STDEV.P(sensor_data[Energy Consumption])</f>
        <v>0.13138300328752539</v>
      </c>
      <c r="P3683" t="str">
        <f>IF(ABS(sensor_data[[#This Row],[z_zcore]])&gt;3, "Outlier", "Normal")</f>
        <v>Normal</v>
      </c>
      <c r="Q3683">
        <f>AVERAGEIF(sensor_data[Unit ID], sensor_data[[#This Row],[Unit ID]], sensor_data[EC])</f>
        <v>20.771666666666665</v>
      </c>
      <c r="R3683">
        <f>IF(ISBLANK(sensor_data[[#This Row],[EC]]), sensor_data[[#This Row],[average]], sensor_data[[#This Row],[EC]])</f>
        <v>32.700000000000003</v>
      </c>
      <c r="S3683" t="str">
        <f>IF(sensor_data[[#This Row],[Filled Energy Consumption]]&gt;AVERAGE(sensor_data[Filled Energy Consumption]), "High", "Low")</f>
        <v>High</v>
      </c>
      <c r="T3683" t="s">
        <v>254</v>
      </c>
      <c r="U3683" t="b">
        <v>1</v>
      </c>
      <c r="V3683">
        <v>6</v>
      </c>
      <c r="W3683">
        <v>1</v>
      </c>
      <c r="X3683" t="s">
        <v>14</v>
      </c>
    </row>
    <row r="3684" spans="1:24" x14ac:dyDescent="0.3">
      <c r="A3684" s="1">
        <v>45544.49322916667</v>
      </c>
      <c r="B3684" s="1" t="str">
        <f>TEXT(sensor_data[[#This Row],[Timestamp]], "MMMM")</f>
        <v>September</v>
      </c>
      <c r="C36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84" s="2">
        <f>MONTH(sensor_data[[#This Row],[Timestamp]])</f>
        <v>9</v>
      </c>
      <c r="E3684" s="2">
        <f>DAY(sensor_data[[#This Row],[Timestamp]])</f>
        <v>9</v>
      </c>
      <c r="F3684" t="s">
        <v>671</v>
      </c>
      <c r="H3684">
        <v>65.2</v>
      </c>
      <c r="I3684">
        <v>51.9</v>
      </c>
      <c r="J3684" t="b">
        <v>1</v>
      </c>
      <c r="K3684">
        <v>2</v>
      </c>
      <c r="L3684" t="str">
        <f>IF(sensor_data[[#This Row],[HVAC Setting]]&lt;=2, "Low", IF(sensor_data[[#This Row],[HVAC Setting]]=3, "Normal", "High"))</f>
        <v>Low</v>
      </c>
      <c r="M3684">
        <v>12.04</v>
      </c>
      <c r="N3684">
        <v>12.04</v>
      </c>
      <c r="O3684">
        <f>(sensor_data[[#This Row],[Energy Consumption]]-AVERAGE(sensor_data[Energy Consumption]))/_xlfn.STDEV.P(sensor_data[Energy Consumption])</f>
        <v>-0.10885804687070617</v>
      </c>
      <c r="P3684" t="str">
        <f>IF(ABS(sensor_data[[#This Row],[z_zcore]])&gt;3, "Outlier", "Normal")</f>
        <v>Normal</v>
      </c>
      <c r="Q3684">
        <f>AVERAGEIF(sensor_data[Unit ID], sensor_data[[#This Row],[Unit ID]], sensor_data[EC])</f>
        <v>20.771666666666665</v>
      </c>
      <c r="R3684">
        <f>IF(ISBLANK(sensor_data[[#This Row],[EC]]), sensor_data[[#This Row],[average]], sensor_data[[#This Row],[EC]])</f>
        <v>12.04</v>
      </c>
      <c r="S3684" t="str">
        <f>IF(sensor_data[[#This Row],[Filled Energy Consumption]]&gt;AVERAGE(sensor_data[Filled Energy Consumption]), "High", "Low")</f>
        <v>Low</v>
      </c>
      <c r="T3684" t="s">
        <v>506</v>
      </c>
      <c r="U3684" t="b">
        <v>1</v>
      </c>
      <c r="V3684">
        <v>17</v>
      </c>
      <c r="W3684">
        <v>0</v>
      </c>
      <c r="X3684" t="s">
        <v>17</v>
      </c>
    </row>
    <row r="3685" spans="1:24" x14ac:dyDescent="0.3">
      <c r="A3685" s="1">
        <v>45346.694178240738</v>
      </c>
      <c r="B3685" s="1" t="str">
        <f>TEXT(sensor_data[[#This Row],[Timestamp]], "MMMM")</f>
        <v>February</v>
      </c>
      <c r="C36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85" s="2">
        <f>MONTH(sensor_data[[#This Row],[Timestamp]])</f>
        <v>2</v>
      </c>
      <c r="E3685" s="2">
        <f>DAY(sensor_data[[#This Row],[Timestamp]])</f>
        <v>24</v>
      </c>
      <c r="F3685" t="s">
        <v>671</v>
      </c>
      <c r="H3685">
        <v>51.7</v>
      </c>
      <c r="I3685">
        <v>27.9</v>
      </c>
      <c r="J3685" t="b">
        <v>1</v>
      </c>
      <c r="K3685">
        <v>5</v>
      </c>
      <c r="L3685" t="str">
        <f>IF(sensor_data[[#This Row],[HVAC Setting]]&lt;=2, "Low", IF(sensor_data[[#This Row],[HVAC Setting]]=3, "Normal", "High"))</f>
        <v>High</v>
      </c>
      <c r="O3685">
        <f>(sensor_data[[#This Row],[Energy Consumption]]-AVERAGE(sensor_data[Energy Consumption]))/_xlfn.STDEV.P(sensor_data[Energy Consumption])</f>
        <v>-0.24886299575285079</v>
      </c>
      <c r="P3685" t="str">
        <f>IF(ABS(sensor_data[[#This Row],[z_zcore]])&gt;3, "Outlier", "Normal")</f>
        <v>Normal</v>
      </c>
      <c r="Q3685">
        <f>AVERAGEIF(sensor_data[Unit ID], sensor_data[[#This Row],[Unit ID]], sensor_data[EC])</f>
        <v>20.771666666666665</v>
      </c>
      <c r="R3685">
        <f>IF(ISBLANK(sensor_data[[#This Row],[EC]]), sensor_data[[#This Row],[average]], sensor_data[[#This Row],[EC]])</f>
        <v>20.771666666666665</v>
      </c>
      <c r="S3685" t="str">
        <f>IF(sensor_data[[#This Row],[Filled Energy Consumption]]&gt;AVERAGE(sensor_data[Filled Energy Consumption]), "High", "Low")</f>
        <v>High</v>
      </c>
      <c r="T3685" t="s">
        <v>43</v>
      </c>
      <c r="U3685" t="b">
        <v>1</v>
      </c>
      <c r="V3685">
        <v>11</v>
      </c>
      <c r="W3685">
        <v>1</v>
      </c>
      <c r="X3685" t="s">
        <v>14</v>
      </c>
    </row>
    <row r="3686" spans="1:24" x14ac:dyDescent="0.3">
      <c r="A3686" s="1">
        <v>45646.530856481484</v>
      </c>
      <c r="B3686" s="1" t="str">
        <f>TEXT(sensor_data[[#This Row],[Timestamp]], "MMMM")</f>
        <v>December</v>
      </c>
      <c r="C36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86" s="2">
        <f>MONTH(sensor_data[[#This Row],[Timestamp]])</f>
        <v>12</v>
      </c>
      <c r="E3686" s="2">
        <f>DAY(sensor_data[[#This Row],[Timestamp]])</f>
        <v>20</v>
      </c>
      <c r="F3686" t="s">
        <v>671</v>
      </c>
      <c r="H3686">
        <v>49.7</v>
      </c>
      <c r="I3686">
        <v>38.9</v>
      </c>
      <c r="J3686" t="b">
        <v>0</v>
      </c>
      <c r="K3686">
        <v>3</v>
      </c>
      <c r="L3686" t="str">
        <f>IF(sensor_data[[#This Row],[HVAC Setting]]&lt;=2, "Low", IF(sensor_data[[#This Row],[HVAC Setting]]=3, "Normal", "High"))</f>
        <v>Normal</v>
      </c>
      <c r="M3686">
        <v>17</v>
      </c>
      <c r="N3686">
        <v>17</v>
      </c>
      <c r="O3686">
        <f>(sensor_data[[#This Row],[Energy Consumption]]-AVERAGE(sensor_data[Energy Consumption]))/_xlfn.STDEV.P(sensor_data[Energy Consumption])</f>
        <v>-5.1181589523909048E-2</v>
      </c>
      <c r="P3686" t="str">
        <f>IF(ABS(sensor_data[[#This Row],[z_zcore]])&gt;3, "Outlier", "Normal")</f>
        <v>Normal</v>
      </c>
      <c r="Q3686">
        <f>AVERAGEIF(sensor_data[Unit ID], sensor_data[[#This Row],[Unit ID]], sensor_data[EC])</f>
        <v>20.771666666666665</v>
      </c>
      <c r="R3686">
        <f>IF(ISBLANK(sensor_data[[#This Row],[EC]]), sensor_data[[#This Row],[average]], sensor_data[[#This Row],[EC]])</f>
        <v>17</v>
      </c>
      <c r="S3686" t="str">
        <f>IF(sensor_data[[#This Row],[Filled Energy Consumption]]&gt;AVERAGE(sensor_data[Filled Energy Consumption]), "High", "Low")</f>
        <v>Low</v>
      </c>
      <c r="T3686" t="s">
        <v>180</v>
      </c>
      <c r="U3686" t="b">
        <v>0</v>
      </c>
      <c r="V3686">
        <v>14</v>
      </c>
      <c r="W3686">
        <v>0</v>
      </c>
      <c r="X3686" t="s">
        <v>17</v>
      </c>
    </row>
    <row r="3687" spans="1:24" x14ac:dyDescent="0.3">
      <c r="A3687" s="1">
        <v>45545.816435185188</v>
      </c>
      <c r="B3687" s="1" t="str">
        <f>TEXT(sensor_data[[#This Row],[Timestamp]], "MMMM")</f>
        <v>September</v>
      </c>
      <c r="C36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87" s="2">
        <f>MONTH(sensor_data[[#This Row],[Timestamp]])</f>
        <v>9</v>
      </c>
      <c r="E3687" s="2">
        <f>DAY(sensor_data[[#This Row],[Timestamp]])</f>
        <v>10</v>
      </c>
      <c r="F3687" t="s">
        <v>671</v>
      </c>
      <c r="H3687">
        <v>70.900000000000006</v>
      </c>
      <c r="I3687">
        <v>40.1</v>
      </c>
      <c r="J3687" t="b">
        <v>1</v>
      </c>
      <c r="K3687">
        <v>5</v>
      </c>
      <c r="L3687" t="str">
        <f>IF(sensor_data[[#This Row],[HVAC Setting]]&lt;=2, "Low", IF(sensor_data[[#This Row],[HVAC Setting]]=3, "Normal", "High"))</f>
        <v>High</v>
      </c>
      <c r="M3687">
        <v>30.32</v>
      </c>
      <c r="N3687">
        <v>30.32</v>
      </c>
      <c r="O3687">
        <f>(sensor_data[[#This Row],[Energy Consumption]]-AVERAGE(sensor_data[Energy Consumption]))/_xlfn.STDEV.P(sensor_data[Energy Consumption])</f>
        <v>0.10370760641547354</v>
      </c>
      <c r="P3687" t="str">
        <f>IF(ABS(sensor_data[[#This Row],[z_zcore]])&gt;3, "Outlier", "Normal")</f>
        <v>Normal</v>
      </c>
      <c r="Q3687">
        <f>AVERAGEIF(sensor_data[Unit ID], sensor_data[[#This Row],[Unit ID]], sensor_data[EC])</f>
        <v>20.771666666666665</v>
      </c>
      <c r="R3687">
        <f>IF(ISBLANK(sensor_data[[#This Row],[EC]]), sensor_data[[#This Row],[average]], sensor_data[[#This Row],[EC]])</f>
        <v>30.32</v>
      </c>
      <c r="S3687" t="str">
        <f>IF(sensor_data[[#This Row],[Filled Energy Consumption]]&gt;AVERAGE(sensor_data[Filled Energy Consumption]), "High", "Low")</f>
        <v>High</v>
      </c>
      <c r="T3687" t="s">
        <v>215</v>
      </c>
      <c r="U3687" t="b">
        <v>1</v>
      </c>
      <c r="V3687">
        <v>13</v>
      </c>
      <c r="W3687">
        <v>1</v>
      </c>
      <c r="X3687" t="s">
        <v>14</v>
      </c>
    </row>
    <row r="3688" spans="1:24" x14ac:dyDescent="0.3">
      <c r="A3688" s="1">
        <v>45473.695567129631</v>
      </c>
      <c r="B3688" s="1" t="str">
        <f>TEXT(sensor_data[[#This Row],[Timestamp]], "MMMM")</f>
        <v>June</v>
      </c>
      <c r="C36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688" s="2">
        <f>MONTH(sensor_data[[#This Row],[Timestamp]])</f>
        <v>6</v>
      </c>
      <c r="E3688" s="2">
        <f>DAY(sensor_data[[#This Row],[Timestamp]])</f>
        <v>30</v>
      </c>
      <c r="F3688" t="s">
        <v>671</v>
      </c>
      <c r="H3688">
        <v>90.2</v>
      </c>
      <c r="I3688">
        <v>66</v>
      </c>
      <c r="J3688" t="b">
        <v>1</v>
      </c>
      <c r="K3688">
        <v>5</v>
      </c>
      <c r="L3688" t="str">
        <f>IF(sensor_data[[#This Row],[HVAC Setting]]&lt;=2, "Low", IF(sensor_data[[#This Row],[HVAC Setting]]=3, "Normal", "High"))</f>
        <v>High</v>
      </c>
      <c r="M3688">
        <v>32.42</v>
      </c>
      <c r="N3688">
        <v>32.42</v>
      </c>
      <c r="O3688">
        <f>(sensor_data[[#This Row],[Energy Consumption]]-AVERAGE(sensor_data[Energy Consumption]))/_xlfn.STDEV.P(sensor_data[Energy Consumption])</f>
        <v>0.12812707424375458</v>
      </c>
      <c r="P3688" t="str">
        <f>IF(ABS(sensor_data[[#This Row],[z_zcore]])&gt;3, "Outlier", "Normal")</f>
        <v>Normal</v>
      </c>
      <c r="Q3688">
        <f>AVERAGEIF(sensor_data[Unit ID], sensor_data[[#This Row],[Unit ID]], sensor_data[EC])</f>
        <v>20.771666666666665</v>
      </c>
      <c r="R3688">
        <f>IF(ISBLANK(sensor_data[[#This Row],[EC]]), sensor_data[[#This Row],[average]], sensor_data[[#This Row],[EC]])</f>
        <v>32.42</v>
      </c>
      <c r="S3688" t="str">
        <f>IF(sensor_data[[#This Row],[Filled Energy Consumption]]&gt;AVERAGE(sensor_data[Filled Energy Consumption]), "High", "Low")</f>
        <v>High</v>
      </c>
      <c r="T3688" t="s">
        <v>112</v>
      </c>
      <c r="U3688" t="b">
        <v>1</v>
      </c>
      <c r="V3688">
        <v>24</v>
      </c>
      <c r="W3688">
        <v>1</v>
      </c>
      <c r="X3688" t="s">
        <v>14</v>
      </c>
    </row>
    <row r="3689" spans="1:24" x14ac:dyDescent="0.3">
      <c r="A3689" s="1">
        <v>45358.946793981479</v>
      </c>
      <c r="B3689" s="1" t="str">
        <f>TEXT(sensor_data[[#This Row],[Timestamp]], "MMMM")</f>
        <v>March</v>
      </c>
      <c r="C36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89" s="2">
        <f>MONTH(sensor_data[[#This Row],[Timestamp]])</f>
        <v>3</v>
      </c>
      <c r="E3689" s="2">
        <f>DAY(sensor_data[[#This Row],[Timestamp]])</f>
        <v>7</v>
      </c>
      <c r="F3689" t="s">
        <v>671</v>
      </c>
      <c r="H3689">
        <v>66.099999999999994</v>
      </c>
      <c r="I3689">
        <v>50.3</v>
      </c>
      <c r="J3689" t="b">
        <v>1</v>
      </c>
      <c r="K3689">
        <v>4</v>
      </c>
      <c r="L3689" t="str">
        <f>IF(sensor_data[[#This Row],[HVAC Setting]]&lt;=2, "Low", IF(sensor_data[[#This Row],[HVAC Setting]]=3, "Normal", "High"))</f>
        <v>High</v>
      </c>
      <c r="M3689">
        <v>21.08</v>
      </c>
      <c r="N3689">
        <v>21.08</v>
      </c>
      <c r="O3689">
        <f>(sensor_data[[#This Row],[Energy Consumption]]-AVERAGE(sensor_data[Energy Consumption]))/_xlfn.STDEV.P(sensor_data[Energy Consumption])</f>
        <v>-3.7380520289630554E-3</v>
      </c>
      <c r="P3689" t="str">
        <f>IF(ABS(sensor_data[[#This Row],[z_zcore]])&gt;3, "Outlier", "Normal")</f>
        <v>Normal</v>
      </c>
      <c r="Q3689">
        <f>AVERAGEIF(sensor_data[Unit ID], sensor_data[[#This Row],[Unit ID]], sensor_data[EC])</f>
        <v>20.771666666666665</v>
      </c>
      <c r="R3689">
        <f>IF(ISBLANK(sensor_data[[#This Row],[EC]]), sensor_data[[#This Row],[average]], sensor_data[[#This Row],[EC]])</f>
        <v>21.08</v>
      </c>
      <c r="S3689" t="str">
        <f>IF(sensor_data[[#This Row],[Filled Energy Consumption]]&gt;AVERAGE(sensor_data[Filled Energy Consumption]), "High", "Low")</f>
        <v>High</v>
      </c>
      <c r="T3689" t="s">
        <v>359</v>
      </c>
      <c r="U3689" t="b">
        <v>1</v>
      </c>
      <c r="V3689">
        <v>8</v>
      </c>
      <c r="W3689">
        <v>0</v>
      </c>
      <c r="X3689" t="s">
        <v>14</v>
      </c>
    </row>
    <row r="3690" spans="1:24" x14ac:dyDescent="0.3">
      <c r="A3690" s="1">
        <v>45581.050324074073</v>
      </c>
      <c r="B3690" s="1" t="str">
        <f>TEXT(sensor_data[[#This Row],[Timestamp]], "MMMM")</f>
        <v>October</v>
      </c>
      <c r="C36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90" s="2">
        <f>MONTH(sensor_data[[#This Row],[Timestamp]])</f>
        <v>10</v>
      </c>
      <c r="E3690" s="2">
        <f>DAY(sensor_data[[#This Row],[Timestamp]])</f>
        <v>16</v>
      </c>
      <c r="F3690" t="s">
        <v>671</v>
      </c>
      <c r="H3690">
        <v>73.900000000000006</v>
      </c>
      <c r="I3690">
        <v>48.9</v>
      </c>
      <c r="J3690" t="b">
        <v>0</v>
      </c>
      <c r="K3690">
        <v>1</v>
      </c>
      <c r="L3690" t="str">
        <f>IF(sensor_data[[#This Row],[HVAC Setting]]&lt;=2, "Low", IF(sensor_data[[#This Row],[HVAC Setting]]=3, "Normal", "High"))</f>
        <v>Low</v>
      </c>
      <c r="M3690">
        <v>5</v>
      </c>
      <c r="N3690">
        <v>5</v>
      </c>
      <c r="O3690">
        <f>(sensor_data[[#This Row],[Energy Consumption]]-AVERAGE(sensor_data[Energy Consumption]))/_xlfn.STDEV.P(sensor_data[Energy Consumption])</f>
        <v>-0.19072140568551499</v>
      </c>
      <c r="P3690" t="str">
        <f>IF(ABS(sensor_data[[#This Row],[z_zcore]])&gt;3, "Outlier", "Normal")</f>
        <v>Normal</v>
      </c>
      <c r="Q3690">
        <f>AVERAGEIF(sensor_data[Unit ID], sensor_data[[#This Row],[Unit ID]], sensor_data[EC])</f>
        <v>20.771666666666665</v>
      </c>
      <c r="R3690">
        <f>IF(ISBLANK(sensor_data[[#This Row],[EC]]), sensor_data[[#This Row],[average]], sensor_data[[#This Row],[EC]])</f>
        <v>5</v>
      </c>
      <c r="S3690" t="str">
        <f>IF(sensor_data[[#This Row],[Filled Energy Consumption]]&gt;AVERAGE(sensor_data[Filled Energy Consumption]), "High", "Low")</f>
        <v>Low</v>
      </c>
      <c r="T3690" t="s">
        <v>50</v>
      </c>
      <c r="U3690" t="b">
        <v>0</v>
      </c>
      <c r="V3690">
        <v>6</v>
      </c>
      <c r="W3690">
        <v>1</v>
      </c>
      <c r="X3690" t="s">
        <v>17</v>
      </c>
    </row>
    <row r="3691" spans="1:24" x14ac:dyDescent="0.3">
      <c r="A3691" s="1">
        <v>45432.384560185186</v>
      </c>
      <c r="B3691" s="1" t="str">
        <f>TEXT(sensor_data[[#This Row],[Timestamp]], "MMMM")</f>
        <v>May</v>
      </c>
      <c r="C36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91" s="2">
        <f>MONTH(sensor_data[[#This Row],[Timestamp]])</f>
        <v>5</v>
      </c>
      <c r="E3691" s="2">
        <f>DAY(sensor_data[[#This Row],[Timestamp]])</f>
        <v>20</v>
      </c>
      <c r="F3691" t="s">
        <v>671</v>
      </c>
      <c r="H3691">
        <v>73.599999999999994</v>
      </c>
      <c r="I3691">
        <v>35.299999999999997</v>
      </c>
      <c r="J3691" t="b">
        <v>0</v>
      </c>
      <c r="K3691">
        <v>3</v>
      </c>
      <c r="L3691" t="str">
        <f>IF(sensor_data[[#This Row],[HVAC Setting]]&lt;=2, "Low", IF(sensor_data[[#This Row],[HVAC Setting]]=3, "Normal", "High"))</f>
        <v>Normal</v>
      </c>
      <c r="M3691">
        <v>16</v>
      </c>
      <c r="N3691">
        <v>16</v>
      </c>
      <c r="O3691">
        <f>(sensor_data[[#This Row],[Energy Consumption]]-AVERAGE(sensor_data[Energy Consumption]))/_xlfn.STDEV.P(sensor_data[Energy Consumption])</f>
        <v>-6.2809907537376211E-2</v>
      </c>
      <c r="P3691" t="str">
        <f>IF(ABS(sensor_data[[#This Row],[z_zcore]])&gt;3, "Outlier", "Normal")</f>
        <v>Normal</v>
      </c>
      <c r="Q3691">
        <f>AVERAGEIF(sensor_data[Unit ID], sensor_data[[#This Row],[Unit ID]], sensor_data[EC])</f>
        <v>20.771666666666665</v>
      </c>
      <c r="R3691">
        <f>IF(ISBLANK(sensor_data[[#This Row],[EC]]), sensor_data[[#This Row],[average]], sensor_data[[#This Row],[EC]])</f>
        <v>16</v>
      </c>
      <c r="S3691" t="str">
        <f>IF(sensor_data[[#This Row],[Filled Energy Consumption]]&gt;AVERAGE(sensor_data[Filled Energy Consumption]), "High", "Low")</f>
        <v>Low</v>
      </c>
      <c r="T3691" t="s">
        <v>112</v>
      </c>
      <c r="U3691" t="b">
        <v>0</v>
      </c>
      <c r="V3691">
        <v>11</v>
      </c>
      <c r="W3691">
        <v>0</v>
      </c>
      <c r="X3691" t="s">
        <v>17</v>
      </c>
    </row>
    <row r="3692" spans="1:24" x14ac:dyDescent="0.3">
      <c r="A3692" s="1">
        <v>45438.127581018518</v>
      </c>
      <c r="B3692" s="1" t="str">
        <f>TEXT(sensor_data[[#This Row],[Timestamp]], "MMMM")</f>
        <v>May</v>
      </c>
      <c r="C36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92" s="2">
        <f>MONTH(sensor_data[[#This Row],[Timestamp]])</f>
        <v>5</v>
      </c>
      <c r="E3692" s="2">
        <f>DAY(sensor_data[[#This Row],[Timestamp]])</f>
        <v>26</v>
      </c>
      <c r="F3692" t="s">
        <v>671</v>
      </c>
      <c r="H3692">
        <v>75.8</v>
      </c>
      <c r="I3692">
        <v>49.5</v>
      </c>
      <c r="J3692" t="b">
        <v>1</v>
      </c>
      <c r="K3692">
        <v>3.5</v>
      </c>
      <c r="L3692" t="str">
        <f>IF(sensor_data[[#This Row],[HVAC Setting]]&lt;=2, "Low", IF(sensor_data[[#This Row],[HVAC Setting]]=3, "Normal", "High"))</f>
        <v>High</v>
      </c>
      <c r="M3692">
        <v>20.57</v>
      </c>
      <c r="N3692">
        <v>20.57</v>
      </c>
      <c r="O3692">
        <f>(sensor_data[[#This Row],[Energy Consumption]]-AVERAGE(sensor_data[Energy Consumption]))/_xlfn.STDEV.P(sensor_data[Energy Consumption])</f>
        <v>-9.6684942158312848E-3</v>
      </c>
      <c r="P3692" t="str">
        <f>IF(ABS(sensor_data[[#This Row],[z_zcore]])&gt;3, "Outlier", "Normal")</f>
        <v>Normal</v>
      </c>
      <c r="Q3692">
        <f>AVERAGEIF(sensor_data[Unit ID], sensor_data[[#This Row],[Unit ID]], sensor_data[EC])</f>
        <v>20.771666666666665</v>
      </c>
      <c r="R3692">
        <f>IF(ISBLANK(sensor_data[[#This Row],[EC]]), sensor_data[[#This Row],[average]], sensor_data[[#This Row],[EC]])</f>
        <v>20.57</v>
      </c>
      <c r="S3692" t="str">
        <f>IF(sensor_data[[#This Row],[Filled Energy Consumption]]&gt;AVERAGE(sensor_data[Filled Energy Consumption]), "High", "Low")</f>
        <v>High</v>
      </c>
      <c r="T3692" t="s">
        <v>295</v>
      </c>
      <c r="U3692" t="b">
        <v>1</v>
      </c>
      <c r="V3692">
        <v>1</v>
      </c>
      <c r="W3692">
        <v>1</v>
      </c>
      <c r="X3692" t="s">
        <v>14</v>
      </c>
    </row>
    <row r="3693" spans="1:24" x14ac:dyDescent="0.3">
      <c r="A3693" s="1">
        <v>45376.930173611108</v>
      </c>
      <c r="B3693" s="1" t="str">
        <f>TEXT(sensor_data[[#This Row],[Timestamp]], "MMMM")</f>
        <v>March</v>
      </c>
      <c r="C36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93" s="2">
        <f>MONTH(sensor_data[[#This Row],[Timestamp]])</f>
        <v>3</v>
      </c>
      <c r="E3693" s="2">
        <f>DAY(sensor_data[[#This Row],[Timestamp]])</f>
        <v>25</v>
      </c>
      <c r="F3693" t="s">
        <v>671</v>
      </c>
      <c r="H3693">
        <v>76.3</v>
      </c>
      <c r="I3693">
        <v>37.700000000000003</v>
      </c>
      <c r="J3693" t="b">
        <v>0</v>
      </c>
      <c r="K3693">
        <v>2</v>
      </c>
      <c r="L3693" t="str">
        <f>IF(sensor_data[[#This Row],[HVAC Setting]]&lt;=2, "Low", IF(sensor_data[[#This Row],[HVAC Setting]]=3, "Normal", "High"))</f>
        <v>Low</v>
      </c>
      <c r="M3693">
        <v>10</v>
      </c>
      <c r="N3693">
        <v>10</v>
      </c>
      <c r="O3693">
        <f>(sensor_data[[#This Row],[Energy Consumption]]-AVERAGE(sensor_data[Energy Consumption]))/_xlfn.STDEV.P(sensor_data[Energy Consumption])</f>
        <v>-0.13257981561817916</v>
      </c>
      <c r="P3693" t="str">
        <f>IF(ABS(sensor_data[[#This Row],[z_zcore]])&gt;3, "Outlier", "Normal")</f>
        <v>Normal</v>
      </c>
      <c r="Q3693">
        <f>AVERAGEIF(sensor_data[Unit ID], sensor_data[[#This Row],[Unit ID]], sensor_data[EC])</f>
        <v>20.771666666666665</v>
      </c>
      <c r="R3693">
        <f>IF(ISBLANK(sensor_data[[#This Row],[EC]]), sensor_data[[#This Row],[average]], sensor_data[[#This Row],[EC]])</f>
        <v>10</v>
      </c>
      <c r="S3693" t="str">
        <f>IF(sensor_data[[#This Row],[Filled Energy Consumption]]&gt;AVERAGE(sensor_data[Filled Energy Consumption]), "High", "Low")</f>
        <v>Low</v>
      </c>
      <c r="T3693" t="s">
        <v>483</v>
      </c>
      <c r="U3693" t="b">
        <v>0</v>
      </c>
      <c r="V3693">
        <v>17</v>
      </c>
      <c r="W3693">
        <v>0</v>
      </c>
      <c r="X3693" t="s">
        <v>14</v>
      </c>
    </row>
    <row r="3694" spans="1:24" x14ac:dyDescent="0.3">
      <c r="A3694" s="1">
        <v>45448.781921296293</v>
      </c>
      <c r="B3694" s="1" t="str">
        <f>TEXT(sensor_data[[#This Row],[Timestamp]], "MMMM")</f>
        <v>June</v>
      </c>
      <c r="C36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94" s="2">
        <f>MONTH(sensor_data[[#This Row],[Timestamp]])</f>
        <v>6</v>
      </c>
      <c r="E3694" s="2">
        <f>DAY(sensor_data[[#This Row],[Timestamp]])</f>
        <v>5</v>
      </c>
      <c r="F3694" t="s">
        <v>671</v>
      </c>
      <c r="H3694">
        <v>87.9</v>
      </c>
      <c r="I3694">
        <v>47.9</v>
      </c>
      <c r="J3694" t="b">
        <v>0</v>
      </c>
      <c r="K3694">
        <v>5</v>
      </c>
      <c r="L3694" t="str">
        <f>IF(sensor_data[[#This Row],[HVAC Setting]]&lt;=2, "Low", IF(sensor_data[[#This Row],[HVAC Setting]]=3, "Normal", "High"))</f>
        <v>High</v>
      </c>
      <c r="M3694">
        <v>30.8</v>
      </c>
      <c r="N3694">
        <v>30.8</v>
      </c>
      <c r="O3694">
        <f>(sensor_data[[#This Row],[Energy Consumption]]-AVERAGE(sensor_data[Energy Consumption]))/_xlfn.STDEV.P(sensor_data[Energy Consumption])</f>
        <v>0.10928919906193778</v>
      </c>
      <c r="P3694" t="str">
        <f>IF(ABS(sensor_data[[#This Row],[z_zcore]])&gt;3, "Outlier", "Normal")</f>
        <v>Normal</v>
      </c>
      <c r="Q3694">
        <f>AVERAGEIF(sensor_data[Unit ID], sensor_data[[#This Row],[Unit ID]], sensor_data[EC])</f>
        <v>20.771666666666665</v>
      </c>
      <c r="R3694">
        <f>IF(ISBLANK(sensor_data[[#This Row],[EC]]), sensor_data[[#This Row],[average]], sensor_data[[#This Row],[EC]])</f>
        <v>30.8</v>
      </c>
      <c r="S3694" t="str">
        <f>IF(sensor_data[[#This Row],[Filled Energy Consumption]]&gt;AVERAGE(sensor_data[Filled Energy Consumption]), "High", "Low")</f>
        <v>High</v>
      </c>
      <c r="T3694" t="s">
        <v>532</v>
      </c>
      <c r="U3694" t="b">
        <v>0</v>
      </c>
      <c r="V3694">
        <v>12</v>
      </c>
      <c r="W3694">
        <v>1</v>
      </c>
      <c r="X3694" t="s">
        <v>17</v>
      </c>
    </row>
    <row r="3695" spans="1:24" x14ac:dyDescent="0.3">
      <c r="A3695" s="1">
        <v>45569.330972222226</v>
      </c>
      <c r="B3695" s="1" t="str">
        <f>TEXT(sensor_data[[#This Row],[Timestamp]], "MMMM")</f>
        <v>October</v>
      </c>
      <c r="C36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95" s="2">
        <f>MONTH(sensor_data[[#This Row],[Timestamp]])</f>
        <v>10</v>
      </c>
      <c r="E3695" s="2">
        <f>DAY(sensor_data[[#This Row],[Timestamp]])</f>
        <v>4</v>
      </c>
      <c r="F3695" t="s">
        <v>671</v>
      </c>
      <c r="H3695">
        <v>78.099999999999994</v>
      </c>
      <c r="I3695">
        <v>48.2</v>
      </c>
      <c r="J3695" t="b">
        <v>1</v>
      </c>
      <c r="K3695">
        <v>2</v>
      </c>
      <c r="L3695" t="str">
        <f>IF(sensor_data[[#This Row],[HVAC Setting]]&lt;=2, "Low", IF(sensor_data[[#This Row],[HVAC Setting]]=3, "Normal", "High"))</f>
        <v>Low</v>
      </c>
      <c r="M3695">
        <v>11.64</v>
      </c>
      <c r="N3695">
        <v>11.64</v>
      </c>
      <c r="O3695">
        <f>(sensor_data[[#This Row],[Energy Consumption]]-AVERAGE(sensor_data[Energy Consumption]))/_xlfn.STDEV.P(sensor_data[Energy Consumption])</f>
        <v>-0.11350937407609303</v>
      </c>
      <c r="P3695" t="str">
        <f>IF(ABS(sensor_data[[#This Row],[z_zcore]])&gt;3, "Outlier", "Normal")</f>
        <v>Normal</v>
      </c>
      <c r="Q3695">
        <f>AVERAGEIF(sensor_data[Unit ID], sensor_data[[#This Row],[Unit ID]], sensor_data[EC])</f>
        <v>20.771666666666665</v>
      </c>
      <c r="R3695">
        <f>IF(ISBLANK(sensor_data[[#This Row],[EC]]), sensor_data[[#This Row],[average]], sensor_data[[#This Row],[EC]])</f>
        <v>11.64</v>
      </c>
      <c r="S3695" t="str">
        <f>IF(sensor_data[[#This Row],[Filled Energy Consumption]]&gt;AVERAGE(sensor_data[Filled Energy Consumption]), "High", "Low")</f>
        <v>Low</v>
      </c>
      <c r="T3695" t="s">
        <v>205</v>
      </c>
      <c r="U3695" t="b">
        <v>1</v>
      </c>
      <c r="V3695">
        <v>16</v>
      </c>
      <c r="W3695">
        <v>0</v>
      </c>
      <c r="X3695" t="s">
        <v>14</v>
      </c>
    </row>
    <row r="3696" spans="1:24" x14ac:dyDescent="0.3">
      <c r="A3696" s="1">
        <v>45589.819340277776</v>
      </c>
      <c r="B3696" s="1" t="str">
        <f>TEXT(sensor_data[[#This Row],[Timestamp]], "MMMM")</f>
        <v>October</v>
      </c>
      <c r="C36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96" s="2">
        <f>MONTH(sensor_data[[#This Row],[Timestamp]])</f>
        <v>10</v>
      </c>
      <c r="E3696" s="2">
        <f>DAY(sensor_data[[#This Row],[Timestamp]])</f>
        <v>24</v>
      </c>
      <c r="F3696" t="s">
        <v>671</v>
      </c>
      <c r="H3696">
        <v>80.400000000000006</v>
      </c>
      <c r="I3696">
        <v>40.1</v>
      </c>
      <c r="J3696" t="b">
        <v>1</v>
      </c>
      <c r="K3696">
        <v>4</v>
      </c>
      <c r="L3696" t="str">
        <f>IF(sensor_data[[#This Row],[HVAC Setting]]&lt;=2, "Low", IF(sensor_data[[#This Row],[HVAC Setting]]=3, "Normal", "High"))</f>
        <v>High</v>
      </c>
      <c r="M3696">
        <v>23.23</v>
      </c>
      <c r="N3696">
        <v>23.23</v>
      </c>
      <c r="O3696">
        <f>(sensor_data[[#This Row],[Energy Consumption]]-AVERAGE(sensor_data[Energy Consumption]))/_xlfn.STDEV.P(sensor_data[Energy Consumption])</f>
        <v>2.1262831699991366E-2</v>
      </c>
      <c r="P3696" t="str">
        <f>IF(ABS(sensor_data[[#This Row],[z_zcore]])&gt;3, "Outlier", "Normal")</f>
        <v>Normal</v>
      </c>
      <c r="Q3696">
        <f>AVERAGEIF(sensor_data[Unit ID], sensor_data[[#This Row],[Unit ID]], sensor_data[EC])</f>
        <v>20.771666666666665</v>
      </c>
      <c r="R3696">
        <f>IF(ISBLANK(sensor_data[[#This Row],[EC]]), sensor_data[[#This Row],[average]], sensor_data[[#This Row],[EC]])</f>
        <v>23.23</v>
      </c>
      <c r="S3696" t="str">
        <f>IF(sensor_data[[#This Row],[Filled Energy Consumption]]&gt;AVERAGE(sensor_data[Filled Energy Consumption]), "High", "Low")</f>
        <v>High</v>
      </c>
      <c r="T3696" t="s">
        <v>83</v>
      </c>
      <c r="U3696" t="b">
        <v>1</v>
      </c>
      <c r="V3696">
        <v>13</v>
      </c>
      <c r="W3696">
        <v>1</v>
      </c>
      <c r="X3696" t="s">
        <v>14</v>
      </c>
    </row>
    <row r="3697" spans="1:24" x14ac:dyDescent="0.3">
      <c r="A3697" s="1">
        <v>45632.860613425924</v>
      </c>
      <c r="B3697" s="1" t="str">
        <f>TEXT(sensor_data[[#This Row],[Timestamp]], "MMMM")</f>
        <v>December</v>
      </c>
      <c r="C36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697" s="2">
        <f>MONTH(sensor_data[[#This Row],[Timestamp]])</f>
        <v>12</v>
      </c>
      <c r="E3697" s="2">
        <f>DAY(sensor_data[[#This Row],[Timestamp]])</f>
        <v>6</v>
      </c>
      <c r="F3697" t="s">
        <v>671</v>
      </c>
      <c r="H3697">
        <v>56.2</v>
      </c>
      <c r="I3697">
        <v>39.1</v>
      </c>
      <c r="J3697" t="b">
        <v>1</v>
      </c>
      <c r="K3697">
        <v>5</v>
      </c>
      <c r="L3697" t="str">
        <f>IF(sensor_data[[#This Row],[HVAC Setting]]&lt;=2, "Low", IF(sensor_data[[#This Row],[HVAC Setting]]=3, "Normal", "High"))</f>
        <v>High</v>
      </c>
      <c r="M3697">
        <v>30.15</v>
      </c>
      <c r="N3697">
        <v>30.15</v>
      </c>
      <c r="O3697">
        <f>(sensor_data[[#This Row],[Energy Consumption]]-AVERAGE(sensor_data[Energy Consumption]))/_xlfn.STDEV.P(sensor_data[Energy Consumption])</f>
        <v>0.10173079235318409</v>
      </c>
      <c r="P3697" t="str">
        <f>IF(ABS(sensor_data[[#This Row],[z_zcore]])&gt;3, "Outlier", "Normal")</f>
        <v>Normal</v>
      </c>
      <c r="Q3697">
        <f>AVERAGEIF(sensor_data[Unit ID], sensor_data[[#This Row],[Unit ID]], sensor_data[EC])</f>
        <v>20.771666666666665</v>
      </c>
      <c r="R3697">
        <f>IF(ISBLANK(sensor_data[[#This Row],[EC]]), sensor_data[[#This Row],[average]], sensor_data[[#This Row],[EC]])</f>
        <v>30.15</v>
      </c>
      <c r="S3697" t="str">
        <f>IF(sensor_data[[#This Row],[Filled Energy Consumption]]&gt;AVERAGE(sensor_data[Filled Energy Consumption]), "High", "Low")</f>
        <v>High</v>
      </c>
      <c r="T3697" t="s">
        <v>444</v>
      </c>
      <c r="U3697" t="b">
        <v>1</v>
      </c>
      <c r="V3697">
        <v>15</v>
      </c>
      <c r="W3697">
        <v>1</v>
      </c>
      <c r="X3697" t="s">
        <v>17</v>
      </c>
    </row>
    <row r="3698" spans="1:24" x14ac:dyDescent="0.3">
      <c r="A3698" s="1">
        <v>45521.057997685188</v>
      </c>
      <c r="B3698" s="1" t="str">
        <f>TEXT(sensor_data[[#This Row],[Timestamp]], "MMMM")</f>
        <v>August</v>
      </c>
      <c r="C36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698" s="2">
        <f>MONTH(sensor_data[[#This Row],[Timestamp]])</f>
        <v>8</v>
      </c>
      <c r="E3698" s="2">
        <f>DAY(sensor_data[[#This Row],[Timestamp]])</f>
        <v>17</v>
      </c>
      <c r="F3698" t="s">
        <v>671</v>
      </c>
      <c r="H3698">
        <v>86.3</v>
      </c>
      <c r="I3698">
        <v>62.3</v>
      </c>
      <c r="J3698" t="b">
        <v>0</v>
      </c>
      <c r="K3698">
        <v>2.5</v>
      </c>
      <c r="L3698" t="str">
        <f>IF(sensor_data[[#This Row],[HVAC Setting]]&lt;=2, "Low", IF(sensor_data[[#This Row],[HVAC Setting]]=3, "Normal", "High"))</f>
        <v>High</v>
      </c>
      <c r="M3698">
        <v>15.23</v>
      </c>
      <c r="N3698">
        <v>15.23</v>
      </c>
      <c r="O3698">
        <f>(sensor_data[[#This Row],[Energy Consumption]]-AVERAGE(sensor_data[Energy Consumption]))/_xlfn.STDEV.P(sensor_data[Energy Consumption])</f>
        <v>-7.1763712407745914E-2</v>
      </c>
      <c r="P3698" t="str">
        <f>IF(ABS(sensor_data[[#This Row],[z_zcore]])&gt;3, "Outlier", "Normal")</f>
        <v>Normal</v>
      </c>
      <c r="Q3698">
        <f>AVERAGEIF(sensor_data[Unit ID], sensor_data[[#This Row],[Unit ID]], sensor_data[EC])</f>
        <v>20.771666666666665</v>
      </c>
      <c r="R3698">
        <f>IF(ISBLANK(sensor_data[[#This Row],[EC]]), sensor_data[[#This Row],[average]], sensor_data[[#This Row],[EC]])</f>
        <v>15.23</v>
      </c>
      <c r="S3698" t="str">
        <f>IF(sensor_data[[#This Row],[Filled Energy Consumption]]&gt;AVERAGE(sensor_data[Filled Energy Consumption]), "High", "Low")</f>
        <v>Low</v>
      </c>
      <c r="T3698" t="s">
        <v>231</v>
      </c>
      <c r="U3698" t="b">
        <v>0</v>
      </c>
      <c r="V3698">
        <v>1</v>
      </c>
      <c r="W3698">
        <v>0</v>
      </c>
      <c r="X3698" t="s">
        <v>14</v>
      </c>
    </row>
    <row r="3699" spans="1:24" x14ac:dyDescent="0.3">
      <c r="A3699" s="1">
        <v>45595.295555555553</v>
      </c>
      <c r="B3699" s="1" t="str">
        <f>TEXT(sensor_data[[#This Row],[Timestamp]], "MMMM")</f>
        <v>October</v>
      </c>
      <c r="C36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699" s="2">
        <f>MONTH(sensor_data[[#This Row],[Timestamp]])</f>
        <v>10</v>
      </c>
      <c r="E3699" s="2">
        <f>DAY(sensor_data[[#This Row],[Timestamp]])</f>
        <v>30</v>
      </c>
      <c r="F3699" t="s">
        <v>671</v>
      </c>
      <c r="H3699">
        <v>68.099999999999994</v>
      </c>
      <c r="I3699">
        <v>31.4</v>
      </c>
      <c r="J3699" t="b">
        <v>0</v>
      </c>
      <c r="K3699">
        <v>3</v>
      </c>
      <c r="L3699" t="str">
        <f>IF(sensor_data[[#This Row],[HVAC Setting]]&lt;=2, "Low", IF(sensor_data[[#This Row],[HVAC Setting]]=3, "Normal", "High"))</f>
        <v>Normal</v>
      </c>
      <c r="O3699">
        <f>(sensor_data[[#This Row],[Energy Consumption]]-AVERAGE(sensor_data[Energy Consumption]))/_xlfn.STDEV.P(sensor_data[Energy Consumption])</f>
        <v>-0.24886299575285079</v>
      </c>
      <c r="P3699" t="str">
        <f>IF(ABS(sensor_data[[#This Row],[z_zcore]])&gt;3, "Outlier", "Normal")</f>
        <v>Normal</v>
      </c>
      <c r="Q3699">
        <f>AVERAGEIF(sensor_data[Unit ID], sensor_data[[#This Row],[Unit ID]], sensor_data[EC])</f>
        <v>20.771666666666665</v>
      </c>
      <c r="R3699">
        <f>IF(ISBLANK(sensor_data[[#This Row],[EC]]), sensor_data[[#This Row],[average]], sensor_data[[#This Row],[EC]])</f>
        <v>20.771666666666665</v>
      </c>
      <c r="S3699" t="str">
        <f>IF(sensor_data[[#This Row],[Filled Energy Consumption]]&gt;AVERAGE(sensor_data[Filled Energy Consumption]), "High", "Low")</f>
        <v>High</v>
      </c>
      <c r="T3699" t="s">
        <v>298</v>
      </c>
      <c r="U3699" t="b">
        <v>0</v>
      </c>
      <c r="V3699">
        <v>4</v>
      </c>
      <c r="W3699">
        <v>0</v>
      </c>
      <c r="X3699" t="s">
        <v>14</v>
      </c>
    </row>
    <row r="3700" spans="1:24" x14ac:dyDescent="0.3">
      <c r="A3700" s="1">
        <v>45530.277673611112</v>
      </c>
      <c r="B3700" s="1" t="str">
        <f>TEXT(sensor_data[[#This Row],[Timestamp]], "MMMM")</f>
        <v>August</v>
      </c>
      <c r="C37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00" s="2">
        <f>MONTH(sensor_data[[#This Row],[Timestamp]])</f>
        <v>8</v>
      </c>
      <c r="E3700" s="2">
        <f>DAY(sensor_data[[#This Row],[Timestamp]])</f>
        <v>26</v>
      </c>
      <c r="F3700" t="s">
        <v>671</v>
      </c>
      <c r="H3700">
        <v>96.3</v>
      </c>
      <c r="I3700">
        <v>68</v>
      </c>
      <c r="J3700" t="b">
        <v>1</v>
      </c>
      <c r="K3700">
        <v>5</v>
      </c>
      <c r="L3700" t="str">
        <f>IF(sensor_data[[#This Row],[HVAC Setting]]&lt;=2, "Low", IF(sensor_data[[#This Row],[HVAC Setting]]=3, "Normal", "High"))</f>
        <v>High</v>
      </c>
      <c r="M3700">
        <v>29.76</v>
      </c>
      <c r="N3700">
        <v>29.76</v>
      </c>
      <c r="O3700">
        <f>(sensor_data[[#This Row],[Energy Consumption]]-AVERAGE(sensor_data[Energy Consumption]))/_xlfn.STDEV.P(sensor_data[Energy Consumption])</f>
        <v>9.7195748327931944E-2</v>
      </c>
      <c r="P3700" t="str">
        <f>IF(ABS(sensor_data[[#This Row],[z_zcore]])&gt;3, "Outlier", "Normal")</f>
        <v>Normal</v>
      </c>
      <c r="Q3700">
        <f>AVERAGEIF(sensor_data[Unit ID], sensor_data[[#This Row],[Unit ID]], sensor_data[EC])</f>
        <v>20.771666666666665</v>
      </c>
      <c r="R3700">
        <f>IF(ISBLANK(sensor_data[[#This Row],[EC]]), sensor_data[[#This Row],[average]], sensor_data[[#This Row],[EC]])</f>
        <v>29.76</v>
      </c>
      <c r="S3700" t="str">
        <f>IF(sensor_data[[#This Row],[Filled Energy Consumption]]&gt;AVERAGE(sensor_data[Filled Energy Consumption]), "High", "Low")</f>
        <v>High</v>
      </c>
      <c r="T3700" t="s">
        <v>361</v>
      </c>
      <c r="U3700" t="b">
        <v>1</v>
      </c>
      <c r="V3700">
        <v>4</v>
      </c>
      <c r="W3700">
        <v>1</v>
      </c>
      <c r="X3700" t="s">
        <v>17</v>
      </c>
    </row>
    <row r="3701" spans="1:24" x14ac:dyDescent="0.3">
      <c r="A3701" s="1">
        <v>45537.758784722224</v>
      </c>
      <c r="B3701" s="1" t="str">
        <f>TEXT(sensor_data[[#This Row],[Timestamp]], "MMMM")</f>
        <v>September</v>
      </c>
      <c r="C37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01" s="2">
        <f>MONTH(sensor_data[[#This Row],[Timestamp]])</f>
        <v>9</v>
      </c>
      <c r="E3701" s="2">
        <f>DAY(sensor_data[[#This Row],[Timestamp]])</f>
        <v>2</v>
      </c>
      <c r="F3701" t="s">
        <v>671</v>
      </c>
      <c r="H3701">
        <v>83</v>
      </c>
      <c r="I3701">
        <v>53.3</v>
      </c>
      <c r="J3701" t="b">
        <v>1</v>
      </c>
      <c r="K3701">
        <v>4</v>
      </c>
      <c r="L3701" t="str">
        <f>IF(sensor_data[[#This Row],[HVAC Setting]]&lt;=2, "Low", IF(sensor_data[[#This Row],[HVAC Setting]]=3, "Normal", "High"))</f>
        <v>High</v>
      </c>
      <c r="M3701">
        <v>23.95</v>
      </c>
      <c r="N3701">
        <v>23.95</v>
      </c>
      <c r="O3701">
        <f>(sensor_data[[#This Row],[Energy Consumption]]-AVERAGE(sensor_data[Energy Consumption]))/_xlfn.STDEV.P(sensor_data[Energy Consumption])</f>
        <v>2.9635220669687708E-2</v>
      </c>
      <c r="P3701" t="str">
        <f>IF(ABS(sensor_data[[#This Row],[z_zcore]])&gt;3, "Outlier", "Normal")</f>
        <v>Normal</v>
      </c>
      <c r="Q3701">
        <f>AVERAGEIF(sensor_data[Unit ID], sensor_data[[#This Row],[Unit ID]], sensor_data[EC])</f>
        <v>20.771666666666665</v>
      </c>
      <c r="R3701">
        <f>IF(ISBLANK(sensor_data[[#This Row],[EC]]), sensor_data[[#This Row],[average]], sensor_data[[#This Row],[EC]])</f>
        <v>23.95</v>
      </c>
      <c r="S3701" t="str">
        <f>IF(sensor_data[[#This Row],[Filled Energy Consumption]]&gt;AVERAGE(sensor_data[Filled Energy Consumption]), "High", "Low")</f>
        <v>High</v>
      </c>
      <c r="T3701" t="s">
        <v>111</v>
      </c>
      <c r="U3701" t="b">
        <v>1</v>
      </c>
      <c r="V3701">
        <v>8</v>
      </c>
      <c r="W3701">
        <v>1</v>
      </c>
      <c r="X3701" t="s">
        <v>14</v>
      </c>
    </row>
    <row r="3702" spans="1:24" x14ac:dyDescent="0.3">
      <c r="A3702" s="1">
        <v>45512.089513888888</v>
      </c>
      <c r="B3702" s="1" t="str">
        <f>TEXT(sensor_data[[#This Row],[Timestamp]], "MMMM")</f>
        <v>August</v>
      </c>
      <c r="C37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02" s="2">
        <f>MONTH(sensor_data[[#This Row],[Timestamp]])</f>
        <v>8</v>
      </c>
      <c r="E3702" s="2">
        <f>DAY(sensor_data[[#This Row],[Timestamp]])</f>
        <v>8</v>
      </c>
      <c r="F3702" t="s">
        <v>672</v>
      </c>
      <c r="H3702">
        <v>86.8</v>
      </c>
      <c r="I3702">
        <v>43</v>
      </c>
      <c r="J3702" t="b">
        <v>0</v>
      </c>
      <c r="K3702">
        <v>1</v>
      </c>
      <c r="L3702" t="str">
        <f>IF(sensor_data[[#This Row],[HVAC Setting]]&lt;=2, "Low", IF(sensor_data[[#This Row],[HVAC Setting]]=3, "Normal", "High"))</f>
        <v>Low</v>
      </c>
      <c r="M3702">
        <v>7</v>
      </c>
      <c r="N3702">
        <v>7</v>
      </c>
      <c r="O3702">
        <f>(sensor_data[[#This Row],[Energy Consumption]]-AVERAGE(sensor_data[Energy Consumption]))/_xlfn.STDEV.P(sensor_data[Energy Consumption])</f>
        <v>-0.16746476965858065</v>
      </c>
      <c r="P3702" t="str">
        <f>IF(ABS(sensor_data[[#This Row],[z_zcore]])&gt;3, "Outlier", "Normal")</f>
        <v>Normal</v>
      </c>
      <c r="Q3702">
        <f>AVERAGEIF(sensor_data[Unit ID], sensor_data[[#This Row],[Unit ID]], sensor_data[EC])</f>
        <v>17.738648648648649</v>
      </c>
      <c r="R3702">
        <f>IF(ISBLANK(sensor_data[[#This Row],[EC]]), sensor_data[[#This Row],[average]], sensor_data[[#This Row],[EC]])</f>
        <v>7</v>
      </c>
      <c r="S3702" t="str">
        <f>IF(sensor_data[[#This Row],[Filled Energy Consumption]]&gt;AVERAGE(sensor_data[Filled Energy Consumption]), "High", "Low")</f>
        <v>Low</v>
      </c>
      <c r="T3702" t="s">
        <v>83</v>
      </c>
      <c r="U3702" t="b">
        <v>0</v>
      </c>
      <c r="V3702">
        <v>16</v>
      </c>
      <c r="W3702">
        <v>0</v>
      </c>
      <c r="X3702" t="s">
        <v>19</v>
      </c>
    </row>
    <row r="3703" spans="1:24" x14ac:dyDescent="0.3">
      <c r="A3703" s="1">
        <v>45508.621851851851</v>
      </c>
      <c r="B3703" s="1" t="str">
        <f>TEXT(sensor_data[[#This Row],[Timestamp]], "MMMM")</f>
        <v>August</v>
      </c>
      <c r="C37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03" s="2">
        <f>MONTH(sensor_data[[#This Row],[Timestamp]])</f>
        <v>8</v>
      </c>
      <c r="E3703" s="2">
        <f>DAY(sensor_data[[#This Row],[Timestamp]])</f>
        <v>4</v>
      </c>
      <c r="F3703" t="s">
        <v>672</v>
      </c>
      <c r="H3703">
        <v>85.1</v>
      </c>
      <c r="I3703">
        <v>59</v>
      </c>
      <c r="J3703" t="b">
        <v>0</v>
      </c>
      <c r="K3703">
        <v>4.5</v>
      </c>
      <c r="L3703" t="str">
        <f>IF(sensor_data[[#This Row],[HVAC Setting]]&lt;=2, "Low", IF(sensor_data[[#This Row],[HVAC Setting]]=3, "Normal", "High"))</f>
        <v>High</v>
      </c>
      <c r="M3703">
        <v>26.78</v>
      </c>
      <c r="N3703">
        <v>26.78</v>
      </c>
      <c r="O3703">
        <f>(sensor_data[[#This Row],[Energy Consumption]]-AVERAGE(sensor_data[Energy Consumption]))/_xlfn.STDEV.P(sensor_data[Energy Consumption])</f>
        <v>6.2543360647799792E-2</v>
      </c>
      <c r="P3703" t="str">
        <f>IF(ABS(sensor_data[[#This Row],[z_zcore]])&gt;3, "Outlier", "Normal")</f>
        <v>Normal</v>
      </c>
      <c r="Q3703">
        <f>AVERAGEIF(sensor_data[Unit ID], sensor_data[[#This Row],[Unit ID]], sensor_data[EC])</f>
        <v>17.738648648648649</v>
      </c>
      <c r="R3703">
        <f>IF(ISBLANK(sensor_data[[#This Row],[EC]]), sensor_data[[#This Row],[average]], sensor_data[[#This Row],[EC]])</f>
        <v>26.78</v>
      </c>
      <c r="S3703" t="str">
        <f>IF(sensor_data[[#This Row],[Filled Energy Consumption]]&gt;AVERAGE(sensor_data[Filled Energy Consumption]), "High", "Low")</f>
        <v>High</v>
      </c>
      <c r="T3703" t="s">
        <v>125</v>
      </c>
      <c r="U3703" t="b">
        <v>0</v>
      </c>
      <c r="V3703">
        <v>14</v>
      </c>
      <c r="W3703">
        <v>0</v>
      </c>
      <c r="X3703" t="s">
        <v>17</v>
      </c>
    </row>
    <row r="3704" spans="1:24" x14ac:dyDescent="0.3">
      <c r="A3704" s="1">
        <v>45347.422152777777</v>
      </c>
      <c r="B3704" s="1" t="str">
        <f>TEXT(sensor_data[[#This Row],[Timestamp]], "MMMM")</f>
        <v>February</v>
      </c>
      <c r="C37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04" s="2">
        <f>MONTH(sensor_data[[#This Row],[Timestamp]])</f>
        <v>2</v>
      </c>
      <c r="E3704" s="2">
        <f>DAY(sensor_data[[#This Row],[Timestamp]])</f>
        <v>25</v>
      </c>
      <c r="F3704" t="s">
        <v>672</v>
      </c>
      <c r="H3704">
        <v>50.1</v>
      </c>
      <c r="I3704">
        <v>39</v>
      </c>
      <c r="J3704" t="b">
        <v>0</v>
      </c>
      <c r="K3704">
        <v>3.5</v>
      </c>
      <c r="L3704" t="str">
        <f>IF(sensor_data[[#This Row],[HVAC Setting]]&lt;=2, "Low", IF(sensor_data[[#This Row],[HVAC Setting]]=3, "Normal", "High"))</f>
        <v>High</v>
      </c>
      <c r="M3704">
        <v>18.38</v>
      </c>
      <c r="N3704">
        <v>18.38</v>
      </c>
      <c r="O3704">
        <f>(sensor_data[[#This Row],[Energy Consumption]]-AVERAGE(sensor_data[Energy Consumption]))/_xlfn.STDEV.P(sensor_data[Energy Consumption])</f>
        <v>-3.513451066532438E-2</v>
      </c>
      <c r="P3704" t="str">
        <f>IF(ABS(sensor_data[[#This Row],[z_zcore]])&gt;3, "Outlier", "Normal")</f>
        <v>Normal</v>
      </c>
      <c r="Q3704">
        <f>AVERAGEIF(sensor_data[Unit ID], sensor_data[[#This Row],[Unit ID]], sensor_data[EC])</f>
        <v>17.738648648648649</v>
      </c>
      <c r="R3704">
        <f>IF(ISBLANK(sensor_data[[#This Row],[EC]]), sensor_data[[#This Row],[average]], sensor_data[[#This Row],[EC]])</f>
        <v>18.38</v>
      </c>
      <c r="S3704" t="str">
        <f>IF(sensor_data[[#This Row],[Filled Energy Consumption]]&gt;AVERAGE(sensor_data[Filled Energy Consumption]), "High", "Low")</f>
        <v>High</v>
      </c>
      <c r="T3704" t="s">
        <v>248</v>
      </c>
      <c r="U3704" t="b">
        <v>0</v>
      </c>
      <c r="V3704">
        <v>18</v>
      </c>
      <c r="W3704">
        <v>1</v>
      </c>
      <c r="X3704" t="s">
        <v>19</v>
      </c>
    </row>
    <row r="3705" spans="1:24" x14ac:dyDescent="0.3">
      <c r="A3705" s="1">
        <v>45344.677152777775</v>
      </c>
      <c r="B3705" s="1" t="str">
        <f>TEXT(sensor_data[[#This Row],[Timestamp]], "MMMM")</f>
        <v>February</v>
      </c>
      <c r="C37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05" s="2">
        <f>MONTH(sensor_data[[#This Row],[Timestamp]])</f>
        <v>2</v>
      </c>
      <c r="E3705" s="2">
        <f>DAY(sensor_data[[#This Row],[Timestamp]])</f>
        <v>22</v>
      </c>
      <c r="F3705" t="s">
        <v>672</v>
      </c>
      <c r="H3705">
        <v>39.1</v>
      </c>
      <c r="I3705">
        <v>27.6</v>
      </c>
      <c r="J3705" t="b">
        <v>0</v>
      </c>
      <c r="K3705">
        <v>2</v>
      </c>
      <c r="L3705" t="str">
        <f>IF(sensor_data[[#This Row],[HVAC Setting]]&lt;=2, "Low", IF(sensor_data[[#This Row],[HVAC Setting]]=3, "Normal", "High"))</f>
        <v>Low</v>
      </c>
      <c r="M3705">
        <v>13</v>
      </c>
      <c r="N3705">
        <v>13</v>
      </c>
      <c r="O3705">
        <f>(sensor_data[[#This Row],[Energy Consumption]]-AVERAGE(sensor_data[Energy Consumption]))/_xlfn.STDEV.P(sensor_data[Energy Consumption])</f>
        <v>-9.7694861577777695E-2</v>
      </c>
      <c r="P3705" t="str">
        <f>IF(ABS(sensor_data[[#This Row],[z_zcore]])&gt;3, "Outlier", "Normal")</f>
        <v>Normal</v>
      </c>
      <c r="Q3705">
        <f>AVERAGEIF(sensor_data[Unit ID], sensor_data[[#This Row],[Unit ID]], sensor_data[EC])</f>
        <v>17.738648648648649</v>
      </c>
      <c r="R3705">
        <f>IF(ISBLANK(sensor_data[[#This Row],[EC]]), sensor_data[[#This Row],[average]], sensor_data[[#This Row],[EC]])</f>
        <v>13</v>
      </c>
      <c r="S3705" t="str">
        <f>IF(sensor_data[[#This Row],[Filled Energy Consumption]]&gt;AVERAGE(sensor_data[Filled Energy Consumption]), "High", "Low")</f>
        <v>Low</v>
      </c>
      <c r="T3705" t="s">
        <v>384</v>
      </c>
      <c r="U3705" t="b">
        <v>0</v>
      </c>
      <c r="V3705">
        <v>2</v>
      </c>
      <c r="W3705">
        <v>0</v>
      </c>
      <c r="X3705" t="s">
        <v>17</v>
      </c>
    </row>
    <row r="3706" spans="1:24" x14ac:dyDescent="0.3">
      <c r="A3706" s="1">
        <v>45377.228622685187</v>
      </c>
      <c r="B3706" s="1" t="str">
        <f>TEXT(sensor_data[[#This Row],[Timestamp]], "MMMM")</f>
        <v>March</v>
      </c>
      <c r="C37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06" s="2">
        <f>MONTH(sensor_data[[#This Row],[Timestamp]])</f>
        <v>3</v>
      </c>
      <c r="E3706" s="2">
        <f>DAY(sensor_data[[#This Row],[Timestamp]])</f>
        <v>26</v>
      </c>
      <c r="F3706" t="s">
        <v>672</v>
      </c>
      <c r="H3706">
        <v>67.400000000000006</v>
      </c>
      <c r="I3706">
        <v>32.799999999999997</v>
      </c>
      <c r="J3706" t="b">
        <v>1</v>
      </c>
      <c r="K3706">
        <v>2</v>
      </c>
      <c r="L3706" t="str">
        <f>IF(sensor_data[[#This Row],[HVAC Setting]]&lt;=2, "Low", IF(sensor_data[[#This Row],[HVAC Setting]]=3, "Normal", "High"))</f>
        <v>Low</v>
      </c>
      <c r="O3706">
        <f>(sensor_data[[#This Row],[Energy Consumption]]-AVERAGE(sensor_data[Energy Consumption]))/_xlfn.STDEV.P(sensor_data[Energy Consumption])</f>
        <v>-0.24886299575285079</v>
      </c>
      <c r="P3706" t="str">
        <f>IF(ABS(sensor_data[[#This Row],[z_zcore]])&gt;3, "Outlier", "Normal")</f>
        <v>Normal</v>
      </c>
      <c r="Q3706">
        <f>AVERAGEIF(sensor_data[Unit ID], sensor_data[[#This Row],[Unit ID]], sensor_data[EC])</f>
        <v>17.738648648648649</v>
      </c>
      <c r="R3706">
        <f>IF(ISBLANK(sensor_data[[#This Row],[EC]]), sensor_data[[#This Row],[average]], sensor_data[[#This Row],[EC]])</f>
        <v>17.738648648648649</v>
      </c>
      <c r="S3706" t="str">
        <f>IF(sensor_data[[#This Row],[Filled Energy Consumption]]&gt;AVERAGE(sensor_data[Filled Energy Consumption]), "High", "Low")</f>
        <v>Low</v>
      </c>
      <c r="T3706" t="s">
        <v>291</v>
      </c>
      <c r="U3706" t="b">
        <v>1</v>
      </c>
      <c r="V3706">
        <v>16</v>
      </c>
      <c r="W3706">
        <v>0</v>
      </c>
      <c r="X3706" t="s">
        <v>19</v>
      </c>
    </row>
    <row r="3707" spans="1:24" x14ac:dyDescent="0.3">
      <c r="A3707" s="1">
        <v>45497.495011574072</v>
      </c>
      <c r="B3707" s="1" t="str">
        <f>TEXT(sensor_data[[#This Row],[Timestamp]], "MMMM")</f>
        <v>July</v>
      </c>
      <c r="C37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07" s="2">
        <f>MONTH(sensor_data[[#This Row],[Timestamp]])</f>
        <v>7</v>
      </c>
      <c r="E3707" s="2">
        <f>DAY(sensor_data[[#This Row],[Timestamp]])</f>
        <v>24</v>
      </c>
      <c r="F3707" t="s">
        <v>672</v>
      </c>
      <c r="H3707">
        <v>88</v>
      </c>
      <c r="I3707">
        <v>49.4</v>
      </c>
      <c r="J3707" t="b">
        <v>0</v>
      </c>
      <c r="K3707">
        <v>3</v>
      </c>
      <c r="L3707" t="str">
        <f>IF(sensor_data[[#This Row],[HVAC Setting]]&lt;=2, "Low", IF(sensor_data[[#This Row],[HVAC Setting]]=3, "Normal", "High"))</f>
        <v>Normal</v>
      </c>
      <c r="M3707">
        <v>17</v>
      </c>
      <c r="N3707">
        <v>17</v>
      </c>
      <c r="O3707">
        <f>(sensor_data[[#This Row],[Energy Consumption]]-AVERAGE(sensor_data[Energy Consumption]))/_xlfn.STDEV.P(sensor_data[Energy Consumption])</f>
        <v>-5.1181589523909048E-2</v>
      </c>
      <c r="P3707" t="str">
        <f>IF(ABS(sensor_data[[#This Row],[z_zcore]])&gt;3, "Outlier", "Normal")</f>
        <v>Normal</v>
      </c>
      <c r="Q3707">
        <f>AVERAGEIF(sensor_data[Unit ID], sensor_data[[#This Row],[Unit ID]], sensor_data[EC])</f>
        <v>17.738648648648649</v>
      </c>
      <c r="R3707">
        <f>IF(ISBLANK(sensor_data[[#This Row],[EC]]), sensor_data[[#This Row],[average]], sensor_data[[#This Row],[EC]])</f>
        <v>17</v>
      </c>
      <c r="S3707" t="str">
        <f>IF(sensor_data[[#This Row],[Filled Energy Consumption]]&gt;AVERAGE(sensor_data[Filled Energy Consumption]), "High", "Low")</f>
        <v>Low</v>
      </c>
      <c r="T3707" t="s">
        <v>287</v>
      </c>
      <c r="U3707" t="b">
        <v>0</v>
      </c>
      <c r="V3707">
        <v>18</v>
      </c>
      <c r="W3707">
        <v>0</v>
      </c>
      <c r="X3707" t="s">
        <v>19</v>
      </c>
    </row>
    <row r="3708" spans="1:24" x14ac:dyDescent="0.3">
      <c r="A3708" s="1">
        <v>45637.581666666665</v>
      </c>
      <c r="B3708" s="1" t="str">
        <f>TEXT(sensor_data[[#This Row],[Timestamp]], "MMMM")</f>
        <v>December</v>
      </c>
      <c r="C37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08" s="2">
        <f>MONTH(sensor_data[[#This Row],[Timestamp]])</f>
        <v>12</v>
      </c>
      <c r="E3708" s="2">
        <f>DAY(sensor_data[[#This Row],[Timestamp]])</f>
        <v>11</v>
      </c>
      <c r="F3708" t="s">
        <v>672</v>
      </c>
      <c r="H3708">
        <v>49.3</v>
      </c>
      <c r="I3708">
        <v>37.9</v>
      </c>
      <c r="J3708" t="b">
        <v>0</v>
      </c>
      <c r="K3708">
        <v>3</v>
      </c>
      <c r="L3708" t="str">
        <f>IF(sensor_data[[#This Row],[HVAC Setting]]&lt;=2, "Low", IF(sensor_data[[#This Row],[HVAC Setting]]=3, "Normal", "High"))</f>
        <v>Normal</v>
      </c>
      <c r="M3708">
        <v>17</v>
      </c>
      <c r="N3708">
        <v>17</v>
      </c>
      <c r="O3708">
        <f>(sensor_data[[#This Row],[Energy Consumption]]-AVERAGE(sensor_data[Energy Consumption]))/_xlfn.STDEV.P(sensor_data[Energy Consumption])</f>
        <v>-5.1181589523909048E-2</v>
      </c>
      <c r="P3708" t="str">
        <f>IF(ABS(sensor_data[[#This Row],[z_zcore]])&gt;3, "Outlier", "Normal")</f>
        <v>Normal</v>
      </c>
      <c r="Q3708">
        <f>AVERAGEIF(sensor_data[Unit ID], sensor_data[[#This Row],[Unit ID]], sensor_data[EC])</f>
        <v>17.738648648648649</v>
      </c>
      <c r="R3708">
        <f>IF(ISBLANK(sensor_data[[#This Row],[EC]]), sensor_data[[#This Row],[average]], sensor_data[[#This Row],[EC]])</f>
        <v>17</v>
      </c>
      <c r="S3708" t="str">
        <f>IF(sensor_data[[#This Row],[Filled Energy Consumption]]&gt;AVERAGE(sensor_data[Filled Energy Consumption]), "High", "Low")</f>
        <v>Low</v>
      </c>
      <c r="T3708" t="s">
        <v>305</v>
      </c>
      <c r="U3708" t="b">
        <v>0</v>
      </c>
      <c r="V3708">
        <v>18</v>
      </c>
      <c r="W3708">
        <v>0</v>
      </c>
      <c r="X3708" t="s">
        <v>19</v>
      </c>
    </row>
    <row r="3709" spans="1:24" x14ac:dyDescent="0.3">
      <c r="A3709" s="1">
        <v>45606.895497685182</v>
      </c>
      <c r="B3709" s="1" t="str">
        <f>TEXT(sensor_data[[#This Row],[Timestamp]], "MMMM")</f>
        <v>November</v>
      </c>
      <c r="C37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09" s="2">
        <f>MONTH(sensor_data[[#This Row],[Timestamp]])</f>
        <v>11</v>
      </c>
      <c r="E3709" s="2">
        <f>DAY(sensor_data[[#This Row],[Timestamp]])</f>
        <v>10</v>
      </c>
      <c r="F3709" t="s">
        <v>672</v>
      </c>
      <c r="H3709">
        <v>80</v>
      </c>
      <c r="I3709">
        <v>57.4</v>
      </c>
      <c r="J3709" t="b">
        <v>1</v>
      </c>
      <c r="K3709">
        <v>3.5</v>
      </c>
      <c r="L3709" t="str">
        <f>IF(sensor_data[[#This Row],[HVAC Setting]]&lt;=2, "Low", IF(sensor_data[[#This Row],[HVAC Setting]]=3, "Normal", "High"))</f>
        <v>High</v>
      </c>
      <c r="M3709">
        <v>21.39</v>
      </c>
      <c r="N3709">
        <v>21.39</v>
      </c>
      <c r="O3709">
        <f>(sensor_data[[#This Row],[Energy Consumption]]-AVERAGE(sensor_data[Energy Consumption]))/_xlfn.STDEV.P(sensor_data[Energy Consumption])</f>
        <v>-1.3327344478820908E-4</v>
      </c>
      <c r="P3709" t="str">
        <f>IF(ABS(sensor_data[[#This Row],[z_zcore]])&gt;3, "Outlier", "Normal")</f>
        <v>Normal</v>
      </c>
      <c r="Q3709">
        <f>AVERAGEIF(sensor_data[Unit ID], sensor_data[[#This Row],[Unit ID]], sensor_data[EC])</f>
        <v>17.738648648648649</v>
      </c>
      <c r="R3709">
        <f>IF(ISBLANK(sensor_data[[#This Row],[EC]]), sensor_data[[#This Row],[average]], sensor_data[[#This Row],[EC]])</f>
        <v>21.39</v>
      </c>
      <c r="S3709" t="str">
        <f>IF(sensor_data[[#This Row],[Filled Energy Consumption]]&gt;AVERAGE(sensor_data[Filled Energy Consumption]), "High", "Low")</f>
        <v>High</v>
      </c>
      <c r="T3709" t="s">
        <v>137</v>
      </c>
      <c r="U3709" t="b">
        <v>1</v>
      </c>
      <c r="V3709">
        <v>1</v>
      </c>
      <c r="W3709">
        <v>1</v>
      </c>
      <c r="X3709" t="s">
        <v>19</v>
      </c>
    </row>
    <row r="3710" spans="1:24" x14ac:dyDescent="0.3">
      <c r="A3710" s="1">
        <v>45489.47865740741</v>
      </c>
      <c r="B3710" s="1" t="str">
        <f>TEXT(sensor_data[[#This Row],[Timestamp]], "MMMM")</f>
        <v>July</v>
      </c>
      <c r="C37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10" s="2">
        <f>MONTH(sensor_data[[#This Row],[Timestamp]])</f>
        <v>7</v>
      </c>
      <c r="E3710" s="2">
        <f>DAY(sensor_data[[#This Row],[Timestamp]])</f>
        <v>16</v>
      </c>
      <c r="F3710" t="s">
        <v>672</v>
      </c>
      <c r="H3710">
        <v>98.6</v>
      </c>
      <c r="I3710">
        <v>48.8</v>
      </c>
      <c r="J3710" t="b">
        <v>0</v>
      </c>
      <c r="K3710">
        <v>3</v>
      </c>
      <c r="L3710" t="str">
        <f>IF(sensor_data[[#This Row],[HVAC Setting]]&lt;=2, "Low", IF(sensor_data[[#This Row],[HVAC Setting]]=3, "Normal", "High"))</f>
        <v>Normal</v>
      </c>
      <c r="M3710">
        <v>17</v>
      </c>
      <c r="N3710">
        <v>17</v>
      </c>
      <c r="O3710">
        <f>(sensor_data[[#This Row],[Energy Consumption]]-AVERAGE(sensor_data[Energy Consumption]))/_xlfn.STDEV.P(sensor_data[Energy Consumption])</f>
        <v>-5.1181589523909048E-2</v>
      </c>
      <c r="P3710" t="str">
        <f>IF(ABS(sensor_data[[#This Row],[z_zcore]])&gt;3, "Outlier", "Normal")</f>
        <v>Normal</v>
      </c>
      <c r="Q3710">
        <f>AVERAGEIF(sensor_data[Unit ID], sensor_data[[#This Row],[Unit ID]], sensor_data[EC])</f>
        <v>17.738648648648649</v>
      </c>
      <c r="R3710">
        <f>IF(ISBLANK(sensor_data[[#This Row],[EC]]), sensor_data[[#This Row],[average]], sensor_data[[#This Row],[EC]])</f>
        <v>17</v>
      </c>
      <c r="S3710" t="str">
        <f>IF(sensor_data[[#This Row],[Filled Energy Consumption]]&gt;AVERAGE(sensor_data[Filled Energy Consumption]), "High", "Low")</f>
        <v>Low</v>
      </c>
      <c r="T3710" t="s">
        <v>306</v>
      </c>
      <c r="U3710" t="b">
        <v>0</v>
      </c>
      <c r="V3710">
        <v>2</v>
      </c>
      <c r="W3710">
        <v>0</v>
      </c>
      <c r="X3710" t="s">
        <v>19</v>
      </c>
    </row>
    <row r="3711" spans="1:24" x14ac:dyDescent="0.3">
      <c r="A3711" s="1">
        <v>45446.399861111109</v>
      </c>
      <c r="B3711" s="1" t="str">
        <f>TEXT(sensor_data[[#This Row],[Timestamp]], "MMMM")</f>
        <v>June</v>
      </c>
      <c r="C37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11" s="2">
        <f>MONTH(sensor_data[[#This Row],[Timestamp]])</f>
        <v>6</v>
      </c>
      <c r="E3711" s="2">
        <f>DAY(sensor_data[[#This Row],[Timestamp]])</f>
        <v>3</v>
      </c>
      <c r="F3711" t="s">
        <v>672</v>
      </c>
      <c r="H3711">
        <v>92.9</v>
      </c>
      <c r="I3711">
        <v>62.3</v>
      </c>
      <c r="J3711" t="b">
        <v>0</v>
      </c>
      <c r="K3711">
        <v>2</v>
      </c>
      <c r="L3711" t="str">
        <f>IF(sensor_data[[#This Row],[HVAC Setting]]&lt;=2, "Low", IF(sensor_data[[#This Row],[HVAC Setting]]=3, "Normal", "High"))</f>
        <v>Low</v>
      </c>
      <c r="M3711">
        <v>12</v>
      </c>
      <c r="N3711">
        <v>12</v>
      </c>
      <c r="O3711">
        <f>(sensor_data[[#This Row],[Energy Consumption]]-AVERAGE(sensor_data[Energy Consumption]))/_xlfn.STDEV.P(sensor_data[Energy Consumption])</f>
        <v>-0.10932317959124485</v>
      </c>
      <c r="P3711" t="str">
        <f>IF(ABS(sensor_data[[#This Row],[z_zcore]])&gt;3, "Outlier", "Normal")</f>
        <v>Normal</v>
      </c>
      <c r="Q3711">
        <f>AVERAGEIF(sensor_data[Unit ID], sensor_data[[#This Row],[Unit ID]], sensor_data[EC])</f>
        <v>17.738648648648649</v>
      </c>
      <c r="R3711">
        <f>IF(ISBLANK(sensor_data[[#This Row],[EC]]), sensor_data[[#This Row],[average]], sensor_data[[#This Row],[EC]])</f>
        <v>12</v>
      </c>
      <c r="S3711" t="str">
        <f>IF(sensor_data[[#This Row],[Filled Energy Consumption]]&gt;AVERAGE(sensor_data[Filled Energy Consumption]), "High", "Low")</f>
        <v>Low</v>
      </c>
      <c r="T3711" t="s">
        <v>158</v>
      </c>
      <c r="U3711" t="b">
        <v>0</v>
      </c>
      <c r="V3711">
        <v>13</v>
      </c>
      <c r="W3711">
        <v>1</v>
      </c>
      <c r="X3711" t="s">
        <v>17</v>
      </c>
    </row>
    <row r="3712" spans="1:24" x14ac:dyDescent="0.3">
      <c r="A3712" s="1">
        <v>45579.060474537036</v>
      </c>
      <c r="B3712" s="1" t="str">
        <f>TEXT(sensor_data[[#This Row],[Timestamp]], "MMMM")</f>
        <v>October</v>
      </c>
      <c r="C37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12" s="2">
        <f>MONTH(sensor_data[[#This Row],[Timestamp]])</f>
        <v>10</v>
      </c>
      <c r="E3712" s="2">
        <f>DAY(sensor_data[[#This Row],[Timestamp]])</f>
        <v>14</v>
      </c>
      <c r="F3712" t="s">
        <v>672</v>
      </c>
      <c r="H3712">
        <v>62.6</v>
      </c>
      <c r="I3712">
        <v>51</v>
      </c>
      <c r="J3712" t="b">
        <v>0</v>
      </c>
      <c r="K3712">
        <v>1</v>
      </c>
      <c r="L3712" t="str">
        <f>IF(sensor_data[[#This Row],[HVAC Setting]]&lt;=2, "Low", IF(sensor_data[[#This Row],[HVAC Setting]]=3, "Normal", "High"))</f>
        <v>Low</v>
      </c>
      <c r="M3712">
        <v>5</v>
      </c>
      <c r="N3712">
        <v>5</v>
      </c>
      <c r="O3712">
        <f>(sensor_data[[#This Row],[Energy Consumption]]-AVERAGE(sensor_data[Energy Consumption]))/_xlfn.STDEV.P(sensor_data[Energy Consumption])</f>
        <v>-0.19072140568551499</v>
      </c>
      <c r="P3712" t="str">
        <f>IF(ABS(sensor_data[[#This Row],[z_zcore]])&gt;3, "Outlier", "Normal")</f>
        <v>Normal</v>
      </c>
      <c r="Q3712">
        <f>AVERAGEIF(sensor_data[Unit ID], sensor_data[[#This Row],[Unit ID]], sensor_data[EC])</f>
        <v>17.738648648648649</v>
      </c>
      <c r="R3712">
        <f>IF(ISBLANK(sensor_data[[#This Row],[EC]]), sensor_data[[#This Row],[average]], sensor_data[[#This Row],[EC]])</f>
        <v>5</v>
      </c>
      <c r="S3712" t="str">
        <f>IF(sensor_data[[#This Row],[Filled Energy Consumption]]&gt;AVERAGE(sensor_data[Filled Energy Consumption]), "High", "Low")</f>
        <v>Low</v>
      </c>
      <c r="T3712" t="s">
        <v>384</v>
      </c>
      <c r="U3712" t="b">
        <v>0</v>
      </c>
      <c r="V3712">
        <v>19</v>
      </c>
      <c r="W3712">
        <v>0</v>
      </c>
      <c r="X3712" t="s">
        <v>14</v>
      </c>
    </row>
    <row r="3713" spans="1:24" x14ac:dyDescent="0.3">
      <c r="A3713" s="1">
        <v>45527.732627314814</v>
      </c>
      <c r="B3713" s="1" t="str">
        <f>TEXT(sensor_data[[#This Row],[Timestamp]], "MMMM")</f>
        <v>August</v>
      </c>
      <c r="C37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13" s="2">
        <f>MONTH(sensor_data[[#This Row],[Timestamp]])</f>
        <v>8</v>
      </c>
      <c r="E3713" s="2">
        <f>DAY(sensor_data[[#This Row],[Timestamp]])</f>
        <v>23</v>
      </c>
      <c r="F3713" t="s">
        <v>672</v>
      </c>
      <c r="H3713">
        <v>85.8</v>
      </c>
      <c r="I3713">
        <v>52.4</v>
      </c>
      <c r="J3713" t="b">
        <v>1</v>
      </c>
      <c r="K3713">
        <v>5</v>
      </c>
      <c r="L3713" t="str">
        <f>IF(sensor_data[[#This Row],[HVAC Setting]]&lt;=2, "Low", IF(sensor_data[[#This Row],[HVAC Setting]]=3, "Normal", "High"))</f>
        <v>High</v>
      </c>
      <c r="M3713">
        <v>32.11</v>
      </c>
      <c r="N3713">
        <v>32.11</v>
      </c>
      <c r="O3713">
        <f>(sensor_data[[#This Row],[Energy Consumption]]-AVERAGE(sensor_data[Energy Consumption]))/_xlfn.STDEV.P(sensor_data[Energy Consumption])</f>
        <v>0.12452229565957974</v>
      </c>
      <c r="P3713" t="str">
        <f>IF(ABS(sensor_data[[#This Row],[z_zcore]])&gt;3, "Outlier", "Normal")</f>
        <v>Normal</v>
      </c>
      <c r="Q3713">
        <f>AVERAGEIF(sensor_data[Unit ID], sensor_data[[#This Row],[Unit ID]], sensor_data[EC])</f>
        <v>17.738648648648649</v>
      </c>
      <c r="R3713">
        <f>IF(ISBLANK(sensor_data[[#This Row],[EC]]), sensor_data[[#This Row],[average]], sensor_data[[#This Row],[EC]])</f>
        <v>32.11</v>
      </c>
      <c r="S3713" t="str">
        <f>IF(sensor_data[[#This Row],[Filled Energy Consumption]]&gt;AVERAGE(sensor_data[Filled Energy Consumption]), "High", "Low")</f>
        <v>High</v>
      </c>
      <c r="T3713" t="s">
        <v>197</v>
      </c>
      <c r="U3713" t="b">
        <v>1</v>
      </c>
      <c r="V3713">
        <v>24</v>
      </c>
      <c r="W3713">
        <v>1</v>
      </c>
      <c r="X3713" t="s">
        <v>19</v>
      </c>
    </row>
    <row r="3714" spans="1:24" x14ac:dyDescent="0.3">
      <c r="A3714" s="1">
        <v>45526.899652777778</v>
      </c>
      <c r="B3714" s="1" t="str">
        <f>TEXT(sensor_data[[#This Row],[Timestamp]], "MMMM")</f>
        <v>August</v>
      </c>
      <c r="C37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14" s="2">
        <f>MONTH(sensor_data[[#This Row],[Timestamp]])</f>
        <v>8</v>
      </c>
      <c r="E3714" s="2">
        <f>DAY(sensor_data[[#This Row],[Timestamp]])</f>
        <v>22</v>
      </c>
      <c r="F3714" t="s">
        <v>672</v>
      </c>
      <c r="H3714">
        <v>103</v>
      </c>
      <c r="I3714">
        <v>62.7</v>
      </c>
      <c r="J3714" t="b">
        <v>0</v>
      </c>
      <c r="K3714">
        <v>5</v>
      </c>
      <c r="L3714" t="str">
        <f>IF(sensor_data[[#This Row],[HVAC Setting]]&lt;=2, "Low", IF(sensor_data[[#This Row],[HVAC Setting]]=3, "Normal", "High"))</f>
        <v>High</v>
      </c>
      <c r="M3714">
        <v>28</v>
      </c>
      <c r="N3714">
        <v>28</v>
      </c>
      <c r="O3714">
        <f>(sensor_data[[#This Row],[Energy Consumption]]-AVERAGE(sensor_data[Energy Consumption]))/_xlfn.STDEV.P(sensor_data[Energy Consumption])</f>
        <v>7.6729908624229723E-2</v>
      </c>
      <c r="P3714" t="str">
        <f>IF(ABS(sensor_data[[#This Row],[z_zcore]])&gt;3, "Outlier", "Normal")</f>
        <v>Normal</v>
      </c>
      <c r="Q3714">
        <f>AVERAGEIF(sensor_data[Unit ID], sensor_data[[#This Row],[Unit ID]], sensor_data[EC])</f>
        <v>17.738648648648649</v>
      </c>
      <c r="R3714">
        <f>IF(ISBLANK(sensor_data[[#This Row],[EC]]), sensor_data[[#This Row],[average]], sensor_data[[#This Row],[EC]])</f>
        <v>28</v>
      </c>
      <c r="S3714" t="str">
        <f>IF(sensor_data[[#This Row],[Filled Energy Consumption]]&gt;AVERAGE(sensor_data[Filled Energy Consumption]), "High", "Low")</f>
        <v>High</v>
      </c>
      <c r="T3714" t="s">
        <v>111</v>
      </c>
      <c r="U3714" t="b">
        <v>0</v>
      </c>
      <c r="V3714">
        <v>8</v>
      </c>
      <c r="W3714">
        <v>0</v>
      </c>
      <c r="X3714" t="s">
        <v>14</v>
      </c>
    </row>
    <row r="3715" spans="1:24" x14ac:dyDescent="0.3">
      <c r="A3715" s="1">
        <v>45494.885636574072</v>
      </c>
      <c r="B3715" s="1" t="str">
        <f>TEXT(sensor_data[[#This Row],[Timestamp]], "MMMM")</f>
        <v>July</v>
      </c>
      <c r="C37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15" s="2">
        <f>MONTH(sensor_data[[#This Row],[Timestamp]])</f>
        <v>7</v>
      </c>
      <c r="E3715" s="2">
        <f>DAY(sensor_data[[#This Row],[Timestamp]])</f>
        <v>21</v>
      </c>
      <c r="F3715" t="s">
        <v>672</v>
      </c>
      <c r="H3715">
        <v>99.8</v>
      </c>
      <c r="I3715">
        <v>68.599999999999994</v>
      </c>
      <c r="J3715" t="b">
        <v>1</v>
      </c>
      <c r="K3715">
        <v>5</v>
      </c>
      <c r="L3715" t="str">
        <f>IF(sensor_data[[#This Row],[HVAC Setting]]&lt;=2, "Low", IF(sensor_data[[#This Row],[HVAC Setting]]=3, "Normal", "High"))</f>
        <v>High</v>
      </c>
      <c r="M3715">
        <v>30.83</v>
      </c>
      <c r="N3715">
        <v>30.83</v>
      </c>
      <c r="O3715">
        <f>(sensor_data[[#This Row],[Energy Consumption]]-AVERAGE(sensor_data[Energy Consumption]))/_xlfn.STDEV.P(sensor_data[Energy Consumption])</f>
        <v>0.10963804860234176</v>
      </c>
      <c r="P3715" t="str">
        <f>IF(ABS(sensor_data[[#This Row],[z_zcore]])&gt;3, "Outlier", "Normal")</f>
        <v>Normal</v>
      </c>
      <c r="Q3715">
        <f>AVERAGEIF(sensor_data[Unit ID], sensor_data[[#This Row],[Unit ID]], sensor_data[EC])</f>
        <v>17.738648648648649</v>
      </c>
      <c r="R3715">
        <f>IF(ISBLANK(sensor_data[[#This Row],[EC]]), sensor_data[[#This Row],[average]], sensor_data[[#This Row],[EC]])</f>
        <v>30.83</v>
      </c>
      <c r="S3715" t="str">
        <f>IF(sensor_data[[#This Row],[Filled Energy Consumption]]&gt;AVERAGE(sensor_data[Filled Energy Consumption]), "High", "Low")</f>
        <v>High</v>
      </c>
      <c r="T3715" t="s">
        <v>329</v>
      </c>
      <c r="U3715" t="b">
        <v>1</v>
      </c>
      <c r="V3715">
        <v>2</v>
      </c>
      <c r="W3715">
        <v>1</v>
      </c>
      <c r="X3715" t="s">
        <v>17</v>
      </c>
    </row>
    <row r="3716" spans="1:24" x14ac:dyDescent="0.3">
      <c r="A3716" s="1">
        <v>45395.455243055556</v>
      </c>
      <c r="B3716" s="1" t="str">
        <f>TEXT(sensor_data[[#This Row],[Timestamp]], "MMMM")</f>
        <v>April</v>
      </c>
      <c r="C37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16" s="2">
        <f>MONTH(sensor_data[[#This Row],[Timestamp]])</f>
        <v>4</v>
      </c>
      <c r="E3716" s="2">
        <f>DAY(sensor_data[[#This Row],[Timestamp]])</f>
        <v>13</v>
      </c>
      <c r="F3716" t="s">
        <v>672</v>
      </c>
      <c r="H3716">
        <v>72.7</v>
      </c>
      <c r="I3716">
        <v>46.3</v>
      </c>
      <c r="J3716" t="b">
        <v>1</v>
      </c>
      <c r="K3716">
        <v>3.5</v>
      </c>
      <c r="L3716" t="str">
        <f>IF(sensor_data[[#This Row],[HVAC Setting]]&lt;=2, "Low", IF(sensor_data[[#This Row],[HVAC Setting]]=3, "Normal", "High"))</f>
        <v>High</v>
      </c>
      <c r="M3716">
        <v>19.899999999999999</v>
      </c>
      <c r="N3716">
        <v>19.899999999999999</v>
      </c>
      <c r="O3716">
        <f>(sensor_data[[#This Row],[Energy Consumption]]-AVERAGE(sensor_data[Energy Consumption]))/_xlfn.STDEV.P(sensor_data[Energy Consumption])</f>
        <v>-1.7459467284854303E-2</v>
      </c>
      <c r="P3716" t="str">
        <f>IF(ABS(sensor_data[[#This Row],[z_zcore]])&gt;3, "Outlier", "Normal")</f>
        <v>Normal</v>
      </c>
      <c r="Q3716">
        <f>AVERAGEIF(sensor_data[Unit ID], sensor_data[[#This Row],[Unit ID]], sensor_data[EC])</f>
        <v>17.738648648648649</v>
      </c>
      <c r="R3716">
        <f>IF(ISBLANK(sensor_data[[#This Row],[EC]]), sensor_data[[#This Row],[average]], sensor_data[[#This Row],[EC]])</f>
        <v>19.899999999999999</v>
      </c>
      <c r="S3716" t="str">
        <f>IF(sensor_data[[#This Row],[Filled Energy Consumption]]&gt;AVERAGE(sensor_data[Filled Energy Consumption]), "High", "Low")</f>
        <v>High</v>
      </c>
      <c r="T3716" t="s">
        <v>124</v>
      </c>
      <c r="U3716" t="b">
        <v>1</v>
      </c>
      <c r="V3716">
        <v>24</v>
      </c>
      <c r="W3716">
        <v>1</v>
      </c>
      <c r="X3716" t="s">
        <v>17</v>
      </c>
    </row>
    <row r="3717" spans="1:24" x14ac:dyDescent="0.3">
      <c r="A3717" s="1">
        <v>45468.081944444442</v>
      </c>
      <c r="B3717" s="1" t="str">
        <f>TEXT(sensor_data[[#This Row],[Timestamp]], "MMMM")</f>
        <v>June</v>
      </c>
      <c r="C37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17" s="2">
        <f>MONTH(sensor_data[[#This Row],[Timestamp]])</f>
        <v>6</v>
      </c>
      <c r="E3717" s="2">
        <f>DAY(sensor_data[[#This Row],[Timestamp]])</f>
        <v>25</v>
      </c>
      <c r="F3717" t="s">
        <v>672</v>
      </c>
      <c r="H3717">
        <v>92.2</v>
      </c>
      <c r="I3717">
        <v>56.9</v>
      </c>
      <c r="J3717" t="b">
        <v>0</v>
      </c>
      <c r="K3717">
        <v>2</v>
      </c>
      <c r="L3717" t="str">
        <f>IF(sensor_data[[#This Row],[HVAC Setting]]&lt;=2, "Low", IF(sensor_data[[#This Row],[HVAC Setting]]=3, "Normal", "High"))</f>
        <v>Low</v>
      </c>
      <c r="M3717">
        <v>12</v>
      </c>
      <c r="N3717">
        <v>12</v>
      </c>
      <c r="O3717">
        <f>(sensor_data[[#This Row],[Energy Consumption]]-AVERAGE(sensor_data[Energy Consumption]))/_xlfn.STDEV.P(sensor_data[Energy Consumption])</f>
        <v>-0.10932317959124485</v>
      </c>
      <c r="P3717" t="str">
        <f>IF(ABS(sensor_data[[#This Row],[z_zcore]])&gt;3, "Outlier", "Normal")</f>
        <v>Normal</v>
      </c>
      <c r="Q3717">
        <f>AVERAGEIF(sensor_data[Unit ID], sensor_data[[#This Row],[Unit ID]], sensor_data[EC])</f>
        <v>17.738648648648649</v>
      </c>
      <c r="R3717">
        <f>IF(ISBLANK(sensor_data[[#This Row],[EC]]), sensor_data[[#This Row],[average]], sensor_data[[#This Row],[EC]])</f>
        <v>12</v>
      </c>
      <c r="S3717" t="str">
        <f>IF(sensor_data[[#This Row],[Filled Energy Consumption]]&gt;AVERAGE(sensor_data[Filled Energy Consumption]), "High", "Low")</f>
        <v>Low</v>
      </c>
      <c r="T3717" t="s">
        <v>250</v>
      </c>
      <c r="U3717" t="b">
        <v>0</v>
      </c>
      <c r="V3717">
        <v>2</v>
      </c>
      <c r="W3717">
        <v>0</v>
      </c>
      <c r="X3717" t="s">
        <v>17</v>
      </c>
    </row>
    <row r="3718" spans="1:24" x14ac:dyDescent="0.3">
      <c r="A3718" s="1">
        <v>45546.026782407411</v>
      </c>
      <c r="B3718" s="1" t="str">
        <f>TEXT(sensor_data[[#This Row],[Timestamp]], "MMMM")</f>
        <v>September</v>
      </c>
      <c r="C37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18" s="2">
        <f>MONTH(sensor_data[[#This Row],[Timestamp]])</f>
        <v>9</v>
      </c>
      <c r="E3718" s="2">
        <f>DAY(sensor_data[[#This Row],[Timestamp]])</f>
        <v>11</v>
      </c>
      <c r="F3718" t="s">
        <v>672</v>
      </c>
      <c r="H3718">
        <v>64.5</v>
      </c>
      <c r="I3718">
        <v>44.5</v>
      </c>
      <c r="J3718" t="b">
        <v>0</v>
      </c>
      <c r="K3718">
        <v>2</v>
      </c>
      <c r="L3718" t="str">
        <f>IF(sensor_data[[#This Row],[HVAC Setting]]&lt;=2, "Low", IF(sensor_data[[#This Row],[HVAC Setting]]=3, "Normal", "High"))</f>
        <v>Low</v>
      </c>
      <c r="M3718">
        <v>10</v>
      </c>
      <c r="N3718">
        <v>10</v>
      </c>
      <c r="O3718">
        <f>(sensor_data[[#This Row],[Energy Consumption]]-AVERAGE(sensor_data[Energy Consumption]))/_xlfn.STDEV.P(sensor_data[Energy Consumption])</f>
        <v>-0.13257981561817916</v>
      </c>
      <c r="P3718" t="str">
        <f>IF(ABS(sensor_data[[#This Row],[z_zcore]])&gt;3, "Outlier", "Normal")</f>
        <v>Normal</v>
      </c>
      <c r="Q3718">
        <f>AVERAGEIF(sensor_data[Unit ID], sensor_data[[#This Row],[Unit ID]], sensor_data[EC])</f>
        <v>17.738648648648649</v>
      </c>
      <c r="R3718">
        <f>IF(ISBLANK(sensor_data[[#This Row],[EC]]), sensor_data[[#This Row],[average]], sensor_data[[#This Row],[EC]])</f>
        <v>10</v>
      </c>
      <c r="S3718" t="str">
        <f>IF(sensor_data[[#This Row],[Filled Energy Consumption]]&gt;AVERAGE(sensor_data[Filled Energy Consumption]), "High", "Low")</f>
        <v>Low</v>
      </c>
      <c r="T3718" t="s">
        <v>517</v>
      </c>
      <c r="U3718" t="b">
        <v>0</v>
      </c>
      <c r="V3718">
        <v>7</v>
      </c>
      <c r="W3718">
        <v>0</v>
      </c>
      <c r="X3718" t="s">
        <v>19</v>
      </c>
    </row>
    <row r="3719" spans="1:24" x14ac:dyDescent="0.3">
      <c r="A3719" s="1">
        <v>45348.728449074071</v>
      </c>
      <c r="B3719" s="1" t="str">
        <f>TEXT(sensor_data[[#This Row],[Timestamp]], "MMMM")</f>
        <v>February</v>
      </c>
      <c r="C37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19" s="2">
        <f>MONTH(sensor_data[[#This Row],[Timestamp]])</f>
        <v>2</v>
      </c>
      <c r="E3719" s="2">
        <f>DAY(sensor_data[[#This Row],[Timestamp]])</f>
        <v>26</v>
      </c>
      <c r="F3719" t="s">
        <v>672</v>
      </c>
      <c r="H3719">
        <v>49.9</v>
      </c>
      <c r="I3719">
        <v>28.9</v>
      </c>
      <c r="J3719" t="b">
        <v>0</v>
      </c>
      <c r="K3719">
        <v>5</v>
      </c>
      <c r="L3719" t="str">
        <f>IF(sensor_data[[#This Row],[HVAC Setting]]&lt;=2, "Low", IF(sensor_data[[#This Row],[HVAC Setting]]=3, "Normal", "High"))</f>
        <v>High</v>
      </c>
      <c r="M3719">
        <v>29.7</v>
      </c>
      <c r="N3719">
        <v>29.7</v>
      </c>
      <c r="O3719">
        <f>(sensor_data[[#This Row],[Energy Consumption]]-AVERAGE(sensor_data[Energy Consumption]))/_xlfn.STDEV.P(sensor_data[Energy Consumption])</f>
        <v>9.6498049247123879E-2</v>
      </c>
      <c r="P3719" t="str">
        <f>IF(ABS(sensor_data[[#This Row],[z_zcore]])&gt;3, "Outlier", "Normal")</f>
        <v>Normal</v>
      </c>
      <c r="Q3719">
        <f>AVERAGEIF(sensor_data[Unit ID], sensor_data[[#This Row],[Unit ID]], sensor_data[EC])</f>
        <v>17.738648648648649</v>
      </c>
      <c r="R3719">
        <f>IF(ISBLANK(sensor_data[[#This Row],[EC]]), sensor_data[[#This Row],[average]], sensor_data[[#This Row],[EC]])</f>
        <v>29.7</v>
      </c>
      <c r="S3719" t="str">
        <f>IF(sensor_data[[#This Row],[Filled Energy Consumption]]&gt;AVERAGE(sensor_data[Filled Energy Consumption]), "High", "Low")</f>
        <v>High</v>
      </c>
      <c r="T3719" t="s">
        <v>137</v>
      </c>
      <c r="U3719" t="b">
        <v>0</v>
      </c>
      <c r="V3719">
        <v>6</v>
      </c>
      <c r="W3719">
        <v>0</v>
      </c>
      <c r="X3719" t="s">
        <v>14</v>
      </c>
    </row>
    <row r="3720" spans="1:24" x14ac:dyDescent="0.3">
      <c r="A3720" s="1">
        <v>45345.269560185188</v>
      </c>
      <c r="B3720" s="1" t="str">
        <f>TEXT(sensor_data[[#This Row],[Timestamp]], "MMMM")</f>
        <v>February</v>
      </c>
      <c r="C37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20" s="2">
        <f>MONTH(sensor_data[[#This Row],[Timestamp]])</f>
        <v>2</v>
      </c>
      <c r="E3720" s="2">
        <f>DAY(sensor_data[[#This Row],[Timestamp]])</f>
        <v>23</v>
      </c>
      <c r="F3720" t="s">
        <v>672</v>
      </c>
      <c r="H3720">
        <v>54.2</v>
      </c>
      <c r="I3720">
        <v>39.799999999999997</v>
      </c>
      <c r="J3720" t="b">
        <v>1</v>
      </c>
      <c r="K3720">
        <v>5</v>
      </c>
      <c r="L3720" t="str">
        <f>IF(sensor_data[[#This Row],[HVAC Setting]]&lt;=2, "Low", IF(sensor_data[[#This Row],[HVAC Setting]]=3, "Normal", "High"))</f>
        <v>High</v>
      </c>
      <c r="M3720">
        <v>26.64</v>
      </c>
      <c r="N3720">
        <v>26.64</v>
      </c>
      <c r="O3720">
        <f>(sensor_data[[#This Row],[Energy Consumption]]-AVERAGE(sensor_data[Energy Consumption]))/_xlfn.STDEV.P(sensor_data[Energy Consumption])</f>
        <v>6.0915396125914387E-2</v>
      </c>
      <c r="P3720" t="str">
        <f>IF(ABS(sensor_data[[#This Row],[z_zcore]])&gt;3, "Outlier", "Normal")</f>
        <v>Normal</v>
      </c>
      <c r="Q3720">
        <f>AVERAGEIF(sensor_data[Unit ID], sensor_data[[#This Row],[Unit ID]], sensor_data[EC])</f>
        <v>17.738648648648649</v>
      </c>
      <c r="R3720">
        <f>IF(ISBLANK(sensor_data[[#This Row],[EC]]), sensor_data[[#This Row],[average]], sensor_data[[#This Row],[EC]])</f>
        <v>26.64</v>
      </c>
      <c r="S3720" t="str">
        <f>IF(sensor_data[[#This Row],[Filled Energy Consumption]]&gt;AVERAGE(sensor_data[Filled Energy Consumption]), "High", "Low")</f>
        <v>High</v>
      </c>
      <c r="T3720" t="s">
        <v>186</v>
      </c>
      <c r="U3720" t="b">
        <v>1</v>
      </c>
      <c r="V3720">
        <v>5</v>
      </c>
      <c r="W3720">
        <v>1</v>
      </c>
      <c r="X3720" t="s">
        <v>17</v>
      </c>
    </row>
    <row r="3721" spans="1:24" x14ac:dyDescent="0.3">
      <c r="A3721" s="1">
        <v>45417.472291666665</v>
      </c>
      <c r="B3721" s="1" t="str">
        <f>TEXT(sensor_data[[#This Row],[Timestamp]], "MMMM")</f>
        <v>May</v>
      </c>
      <c r="C37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21" s="2">
        <f>MONTH(sensor_data[[#This Row],[Timestamp]])</f>
        <v>5</v>
      </c>
      <c r="E3721" s="2">
        <f>DAY(sensor_data[[#This Row],[Timestamp]])</f>
        <v>5</v>
      </c>
      <c r="F3721" t="s">
        <v>672</v>
      </c>
      <c r="H3721">
        <v>62.3</v>
      </c>
      <c r="I3721">
        <v>56.8</v>
      </c>
      <c r="J3721" t="b">
        <v>0</v>
      </c>
      <c r="K3721">
        <v>3.5</v>
      </c>
      <c r="L3721" t="str">
        <f>IF(sensor_data[[#This Row],[HVAC Setting]]&lt;=2, "Low", IF(sensor_data[[#This Row],[HVAC Setting]]=3, "Normal", "High"))</f>
        <v>High</v>
      </c>
      <c r="M3721">
        <v>18.38</v>
      </c>
      <c r="N3721">
        <v>18.38</v>
      </c>
      <c r="O3721">
        <f>(sensor_data[[#This Row],[Energy Consumption]]-AVERAGE(sensor_data[Energy Consumption]))/_xlfn.STDEV.P(sensor_data[Energy Consumption])</f>
        <v>-3.513451066532438E-2</v>
      </c>
      <c r="P3721" t="str">
        <f>IF(ABS(sensor_data[[#This Row],[z_zcore]])&gt;3, "Outlier", "Normal")</f>
        <v>Normal</v>
      </c>
      <c r="Q3721">
        <f>AVERAGEIF(sensor_data[Unit ID], sensor_data[[#This Row],[Unit ID]], sensor_data[EC])</f>
        <v>17.738648648648649</v>
      </c>
      <c r="R3721">
        <f>IF(ISBLANK(sensor_data[[#This Row],[EC]]), sensor_data[[#This Row],[average]], sensor_data[[#This Row],[EC]])</f>
        <v>18.38</v>
      </c>
      <c r="S3721" t="str">
        <f>IF(sensor_data[[#This Row],[Filled Energy Consumption]]&gt;AVERAGE(sensor_data[Filled Energy Consumption]), "High", "Low")</f>
        <v>High</v>
      </c>
      <c r="T3721" t="s">
        <v>230</v>
      </c>
      <c r="U3721" t="b">
        <v>0</v>
      </c>
      <c r="V3721">
        <v>9</v>
      </c>
      <c r="W3721">
        <v>1</v>
      </c>
      <c r="X3721" t="s">
        <v>14</v>
      </c>
    </row>
    <row r="3722" spans="1:24" x14ac:dyDescent="0.3">
      <c r="A3722" s="1">
        <v>45405.627858796295</v>
      </c>
      <c r="B3722" s="1" t="str">
        <f>TEXT(sensor_data[[#This Row],[Timestamp]], "MMMM")</f>
        <v>April</v>
      </c>
      <c r="C37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22" s="2">
        <f>MONTH(sensor_data[[#This Row],[Timestamp]])</f>
        <v>4</v>
      </c>
      <c r="E3722" s="2">
        <f>DAY(sensor_data[[#This Row],[Timestamp]])</f>
        <v>23</v>
      </c>
      <c r="F3722" t="s">
        <v>673</v>
      </c>
      <c r="H3722">
        <v>78.8</v>
      </c>
      <c r="I3722">
        <v>46</v>
      </c>
      <c r="J3722" t="b">
        <v>0</v>
      </c>
      <c r="K3722">
        <v>3</v>
      </c>
      <c r="L3722" t="str">
        <f>IF(sensor_data[[#This Row],[HVAC Setting]]&lt;=2, "Low", IF(sensor_data[[#This Row],[HVAC Setting]]=3, "Normal", "High"))</f>
        <v>Normal</v>
      </c>
      <c r="O3722">
        <f>(sensor_data[[#This Row],[Energy Consumption]]-AVERAGE(sensor_data[Energy Consumption]))/_xlfn.STDEV.P(sensor_data[Energy Consumption])</f>
        <v>-0.24886299575285079</v>
      </c>
      <c r="P3722" t="str">
        <f>IF(ABS(sensor_data[[#This Row],[z_zcore]])&gt;3, "Outlier", "Normal")</f>
        <v>Normal</v>
      </c>
      <c r="Q3722">
        <f>AVERAGEIF(sensor_data[Unit ID], sensor_data[[#This Row],[Unit ID]], sensor_data[EC])</f>
        <v>17.324210526315792</v>
      </c>
      <c r="R3722">
        <f>IF(ISBLANK(sensor_data[[#This Row],[EC]]), sensor_data[[#This Row],[average]], sensor_data[[#This Row],[EC]])</f>
        <v>17.324210526315792</v>
      </c>
      <c r="S3722" t="str">
        <f>IF(sensor_data[[#This Row],[Filled Energy Consumption]]&gt;AVERAGE(sensor_data[Filled Energy Consumption]), "High", "Low")</f>
        <v>Low</v>
      </c>
      <c r="T3722" t="s">
        <v>85</v>
      </c>
      <c r="U3722" t="b">
        <v>0</v>
      </c>
      <c r="V3722">
        <v>17</v>
      </c>
      <c r="W3722">
        <v>1</v>
      </c>
      <c r="X3722" t="s">
        <v>19</v>
      </c>
    </row>
    <row r="3723" spans="1:24" x14ac:dyDescent="0.3">
      <c r="A3723" s="1">
        <v>45331.286782407406</v>
      </c>
      <c r="B3723" s="1" t="str">
        <f>TEXT(sensor_data[[#This Row],[Timestamp]], "MMMM")</f>
        <v>February</v>
      </c>
      <c r="C37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23" s="2">
        <f>MONTH(sensor_data[[#This Row],[Timestamp]])</f>
        <v>2</v>
      </c>
      <c r="E3723" s="2">
        <f>DAY(sensor_data[[#This Row],[Timestamp]])</f>
        <v>9</v>
      </c>
      <c r="F3723" t="s">
        <v>673</v>
      </c>
      <c r="H3723">
        <v>42.1</v>
      </c>
      <c r="I3723">
        <v>31.3</v>
      </c>
      <c r="J3723" t="b">
        <v>1</v>
      </c>
      <c r="K3723">
        <v>3</v>
      </c>
      <c r="L3723" t="str">
        <f>IF(sensor_data[[#This Row],[HVAC Setting]]&lt;=2, "Low", IF(sensor_data[[#This Row],[HVAC Setting]]=3, "Normal", "High"))</f>
        <v>Normal</v>
      </c>
      <c r="M3723">
        <v>19.55</v>
      </c>
      <c r="N3723">
        <v>19.55</v>
      </c>
      <c r="O3723">
        <f>(sensor_data[[#This Row],[Energy Consumption]]-AVERAGE(sensor_data[Energy Consumption]))/_xlfn.STDEV.P(sensor_data[Energy Consumption])</f>
        <v>-2.1529378589567782E-2</v>
      </c>
      <c r="P3723" t="str">
        <f>IF(ABS(sensor_data[[#This Row],[z_zcore]])&gt;3, "Outlier", "Normal")</f>
        <v>Normal</v>
      </c>
      <c r="Q3723">
        <f>AVERAGEIF(sensor_data[Unit ID], sensor_data[[#This Row],[Unit ID]], sensor_data[EC])</f>
        <v>17.324210526315792</v>
      </c>
      <c r="R3723">
        <f>IF(ISBLANK(sensor_data[[#This Row],[EC]]), sensor_data[[#This Row],[average]], sensor_data[[#This Row],[EC]])</f>
        <v>19.55</v>
      </c>
      <c r="S3723" t="str">
        <f>IF(sensor_data[[#This Row],[Filled Energy Consumption]]&gt;AVERAGE(sensor_data[Filled Energy Consumption]), "High", "Low")</f>
        <v>High</v>
      </c>
      <c r="T3723" t="s">
        <v>299</v>
      </c>
      <c r="U3723" t="b">
        <v>1</v>
      </c>
      <c r="V3723">
        <v>5</v>
      </c>
      <c r="W3723">
        <v>0</v>
      </c>
      <c r="X3723" t="s">
        <v>19</v>
      </c>
    </row>
    <row r="3724" spans="1:24" x14ac:dyDescent="0.3">
      <c r="A3724" s="1">
        <v>45536.399548611109</v>
      </c>
      <c r="B3724" s="1" t="str">
        <f>TEXT(sensor_data[[#This Row],[Timestamp]], "MMMM")</f>
        <v>September</v>
      </c>
      <c r="C37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24" s="2">
        <f>MONTH(sensor_data[[#This Row],[Timestamp]])</f>
        <v>9</v>
      </c>
      <c r="E3724" s="2">
        <f>DAY(sensor_data[[#This Row],[Timestamp]])</f>
        <v>1</v>
      </c>
      <c r="F3724" t="s">
        <v>673</v>
      </c>
      <c r="H3724">
        <v>62</v>
      </c>
      <c r="I3724">
        <v>35.700000000000003</v>
      </c>
      <c r="J3724" t="b">
        <v>0</v>
      </c>
      <c r="K3724">
        <v>3.5</v>
      </c>
      <c r="L3724" t="str">
        <f>IF(sensor_data[[#This Row],[HVAC Setting]]&lt;=2, "Low", IF(sensor_data[[#This Row],[HVAC Setting]]=3, "Normal", "High"))</f>
        <v>High</v>
      </c>
      <c r="M3724">
        <v>18.38</v>
      </c>
      <c r="N3724">
        <v>18.38</v>
      </c>
      <c r="O3724">
        <f>(sensor_data[[#This Row],[Energy Consumption]]-AVERAGE(sensor_data[Energy Consumption]))/_xlfn.STDEV.P(sensor_data[Energy Consumption])</f>
        <v>-3.513451066532438E-2</v>
      </c>
      <c r="P3724" t="str">
        <f>IF(ABS(sensor_data[[#This Row],[z_zcore]])&gt;3, "Outlier", "Normal")</f>
        <v>Normal</v>
      </c>
      <c r="Q3724">
        <f>AVERAGEIF(sensor_data[Unit ID], sensor_data[[#This Row],[Unit ID]], sensor_data[EC])</f>
        <v>17.324210526315792</v>
      </c>
      <c r="R3724">
        <f>IF(ISBLANK(sensor_data[[#This Row],[EC]]), sensor_data[[#This Row],[average]], sensor_data[[#This Row],[EC]])</f>
        <v>18.38</v>
      </c>
      <c r="S3724" t="str">
        <f>IF(sensor_data[[#This Row],[Filled Energy Consumption]]&gt;AVERAGE(sensor_data[Filled Energy Consumption]), "High", "Low")</f>
        <v>High</v>
      </c>
      <c r="T3724" t="s">
        <v>434</v>
      </c>
      <c r="U3724" t="b">
        <v>0</v>
      </c>
      <c r="V3724">
        <v>8</v>
      </c>
      <c r="W3724">
        <v>0</v>
      </c>
      <c r="X3724" t="s">
        <v>17</v>
      </c>
    </row>
    <row r="3725" spans="1:24" x14ac:dyDescent="0.3">
      <c r="A3725" s="1">
        <v>45328.888784722221</v>
      </c>
      <c r="B3725" s="1" t="str">
        <f>TEXT(sensor_data[[#This Row],[Timestamp]], "MMMM")</f>
        <v>February</v>
      </c>
      <c r="C37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25" s="2">
        <f>MONTH(sensor_data[[#This Row],[Timestamp]])</f>
        <v>2</v>
      </c>
      <c r="E3725" s="2">
        <f>DAY(sensor_data[[#This Row],[Timestamp]])</f>
        <v>6</v>
      </c>
      <c r="F3725" t="s">
        <v>673</v>
      </c>
      <c r="H3725">
        <v>52</v>
      </c>
      <c r="I3725">
        <v>36.1</v>
      </c>
      <c r="J3725" t="b">
        <v>0</v>
      </c>
      <c r="K3725">
        <v>4</v>
      </c>
      <c r="L3725" t="str">
        <f>IF(sensor_data[[#This Row],[HVAC Setting]]&lt;=2, "Low", IF(sensor_data[[#This Row],[HVAC Setting]]=3, "Normal", "High"))</f>
        <v>High</v>
      </c>
      <c r="M3725">
        <v>20</v>
      </c>
      <c r="N3725">
        <v>20</v>
      </c>
      <c r="O3725">
        <f>(sensor_data[[#This Row],[Energy Consumption]]-AVERAGE(sensor_data[Energy Consumption]))/_xlfn.STDEV.P(sensor_data[Energy Consumption])</f>
        <v>-1.6296635483507568E-2</v>
      </c>
      <c r="P3725" t="str">
        <f>IF(ABS(sensor_data[[#This Row],[z_zcore]])&gt;3, "Outlier", "Normal")</f>
        <v>Normal</v>
      </c>
      <c r="Q3725">
        <f>AVERAGEIF(sensor_data[Unit ID], sensor_data[[#This Row],[Unit ID]], sensor_data[EC])</f>
        <v>17.324210526315792</v>
      </c>
      <c r="R3725">
        <f>IF(ISBLANK(sensor_data[[#This Row],[EC]]), sensor_data[[#This Row],[average]], sensor_data[[#This Row],[EC]])</f>
        <v>20</v>
      </c>
      <c r="S3725" t="str">
        <f>IF(sensor_data[[#This Row],[Filled Energy Consumption]]&gt;AVERAGE(sensor_data[Filled Energy Consumption]), "High", "Low")</f>
        <v>High</v>
      </c>
      <c r="T3725" t="s">
        <v>204</v>
      </c>
      <c r="U3725" t="b">
        <v>0</v>
      </c>
      <c r="V3725">
        <v>9</v>
      </c>
      <c r="W3725">
        <v>1</v>
      </c>
      <c r="X3725" t="s">
        <v>14</v>
      </c>
    </row>
    <row r="3726" spans="1:24" x14ac:dyDescent="0.3">
      <c r="A3726" s="1">
        <v>45536.127905092595</v>
      </c>
      <c r="B3726" s="1" t="str">
        <f>TEXT(sensor_data[[#This Row],[Timestamp]], "MMMM")</f>
        <v>September</v>
      </c>
      <c r="C37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26" s="2">
        <f>MONTH(sensor_data[[#This Row],[Timestamp]])</f>
        <v>9</v>
      </c>
      <c r="E3726" s="2">
        <f>DAY(sensor_data[[#This Row],[Timestamp]])</f>
        <v>1</v>
      </c>
      <c r="F3726" t="s">
        <v>673</v>
      </c>
      <c r="H3726">
        <v>66.7</v>
      </c>
      <c r="I3726">
        <v>33.299999999999997</v>
      </c>
      <c r="J3726" t="b">
        <v>1</v>
      </c>
      <c r="K3726">
        <v>3.5</v>
      </c>
      <c r="L3726" t="str">
        <f>IF(sensor_data[[#This Row],[HVAC Setting]]&lt;=2, "Low", IF(sensor_data[[#This Row],[HVAC Setting]]=3, "Normal", "High"))</f>
        <v>High</v>
      </c>
      <c r="M3726">
        <v>21.06</v>
      </c>
      <c r="N3726">
        <v>21.06</v>
      </c>
      <c r="O3726">
        <f>(sensor_data[[#This Row],[Energy Consumption]]-AVERAGE(sensor_data[Energy Consumption]))/_xlfn.STDEV.P(sensor_data[Energy Consumption])</f>
        <v>-3.9706183892323933E-3</v>
      </c>
      <c r="P3726" t="str">
        <f>IF(ABS(sensor_data[[#This Row],[z_zcore]])&gt;3, "Outlier", "Normal")</f>
        <v>Normal</v>
      </c>
      <c r="Q3726">
        <f>AVERAGEIF(sensor_data[Unit ID], sensor_data[[#This Row],[Unit ID]], sensor_data[EC])</f>
        <v>17.324210526315792</v>
      </c>
      <c r="R3726">
        <f>IF(ISBLANK(sensor_data[[#This Row],[EC]]), sensor_data[[#This Row],[average]], sensor_data[[#This Row],[EC]])</f>
        <v>21.06</v>
      </c>
      <c r="S3726" t="str">
        <f>IF(sensor_data[[#This Row],[Filled Energy Consumption]]&gt;AVERAGE(sensor_data[Filled Energy Consumption]), "High", "Low")</f>
        <v>High</v>
      </c>
      <c r="T3726" t="s">
        <v>37</v>
      </c>
      <c r="U3726" t="b">
        <v>1</v>
      </c>
      <c r="V3726">
        <v>7</v>
      </c>
      <c r="W3726">
        <v>1</v>
      </c>
      <c r="X3726" t="s">
        <v>14</v>
      </c>
    </row>
    <row r="3727" spans="1:24" x14ac:dyDescent="0.3">
      <c r="A3727" s="1">
        <v>45414.146157407406</v>
      </c>
      <c r="B3727" s="1" t="str">
        <f>TEXT(sensor_data[[#This Row],[Timestamp]], "MMMM")</f>
        <v>May</v>
      </c>
      <c r="C37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27" s="2">
        <f>MONTH(sensor_data[[#This Row],[Timestamp]])</f>
        <v>5</v>
      </c>
      <c r="E3727" s="2">
        <f>DAY(sensor_data[[#This Row],[Timestamp]])</f>
        <v>2</v>
      </c>
      <c r="F3727" t="s">
        <v>673</v>
      </c>
      <c r="H3727">
        <v>58.4</v>
      </c>
      <c r="I3727">
        <v>38.299999999999997</v>
      </c>
      <c r="J3727" t="b">
        <v>0</v>
      </c>
      <c r="K3727">
        <v>0</v>
      </c>
      <c r="L3727" t="str">
        <f>IF(sensor_data[[#This Row],[HVAC Setting]]&lt;=2, "Low", IF(sensor_data[[#This Row],[HVAC Setting]]=3, "Normal", "High"))</f>
        <v>Low</v>
      </c>
      <c r="M3727">
        <v>1</v>
      </c>
      <c r="N3727">
        <v>1</v>
      </c>
      <c r="O3727">
        <f>(sensor_data[[#This Row],[Energy Consumption]]-AVERAGE(sensor_data[Energy Consumption]))/_xlfn.STDEV.P(sensor_data[Energy Consumption])</f>
        <v>-0.23723467773938361</v>
      </c>
      <c r="P3727" t="str">
        <f>IF(ABS(sensor_data[[#This Row],[z_zcore]])&gt;3, "Outlier", "Normal")</f>
        <v>Normal</v>
      </c>
      <c r="Q3727">
        <f>AVERAGEIF(sensor_data[Unit ID], sensor_data[[#This Row],[Unit ID]], sensor_data[EC])</f>
        <v>17.324210526315792</v>
      </c>
      <c r="R3727">
        <f>IF(ISBLANK(sensor_data[[#This Row],[EC]]), sensor_data[[#This Row],[average]], sensor_data[[#This Row],[EC]])</f>
        <v>1</v>
      </c>
      <c r="S3727" t="str">
        <f>IF(sensor_data[[#This Row],[Filled Energy Consumption]]&gt;AVERAGE(sensor_data[Filled Energy Consumption]), "High", "Low")</f>
        <v>Low</v>
      </c>
      <c r="T3727" t="s">
        <v>178</v>
      </c>
      <c r="U3727" t="b">
        <v>0</v>
      </c>
      <c r="V3727">
        <v>5</v>
      </c>
      <c r="W3727">
        <v>0</v>
      </c>
      <c r="X3727" t="s">
        <v>19</v>
      </c>
    </row>
    <row r="3728" spans="1:24" x14ac:dyDescent="0.3">
      <c r="A3728" s="1">
        <v>45303.224409722221</v>
      </c>
      <c r="B3728" s="1" t="str">
        <f>TEXT(sensor_data[[#This Row],[Timestamp]], "MMMM")</f>
        <v>January</v>
      </c>
      <c r="C37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28" s="2">
        <f>MONTH(sensor_data[[#This Row],[Timestamp]])</f>
        <v>1</v>
      </c>
      <c r="E3728" s="2">
        <f>DAY(sensor_data[[#This Row],[Timestamp]])</f>
        <v>12</v>
      </c>
      <c r="F3728" t="s">
        <v>673</v>
      </c>
      <c r="H3728">
        <v>35</v>
      </c>
      <c r="I3728">
        <v>37.5</v>
      </c>
      <c r="J3728" t="b">
        <v>0</v>
      </c>
      <c r="K3728">
        <v>2</v>
      </c>
      <c r="L3728" t="str">
        <f>IF(sensor_data[[#This Row],[HVAC Setting]]&lt;=2, "Low", IF(sensor_data[[#This Row],[HVAC Setting]]=3, "Normal", "High"))</f>
        <v>Low</v>
      </c>
      <c r="M3728">
        <v>12</v>
      </c>
      <c r="N3728">
        <v>12</v>
      </c>
      <c r="O3728">
        <f>(sensor_data[[#This Row],[Energy Consumption]]-AVERAGE(sensor_data[Energy Consumption]))/_xlfn.STDEV.P(sensor_data[Energy Consumption])</f>
        <v>-0.10932317959124485</v>
      </c>
      <c r="P3728" t="str">
        <f>IF(ABS(sensor_data[[#This Row],[z_zcore]])&gt;3, "Outlier", "Normal")</f>
        <v>Normal</v>
      </c>
      <c r="Q3728">
        <f>AVERAGEIF(sensor_data[Unit ID], sensor_data[[#This Row],[Unit ID]], sensor_data[EC])</f>
        <v>17.324210526315792</v>
      </c>
      <c r="R3728">
        <f>IF(ISBLANK(sensor_data[[#This Row],[EC]]), sensor_data[[#This Row],[average]], sensor_data[[#This Row],[EC]])</f>
        <v>12</v>
      </c>
      <c r="S3728" t="str">
        <f>IF(sensor_data[[#This Row],[Filled Energy Consumption]]&gt;AVERAGE(sensor_data[Filled Energy Consumption]), "High", "Low")</f>
        <v>Low</v>
      </c>
      <c r="T3728" t="s">
        <v>76</v>
      </c>
      <c r="U3728" t="b">
        <v>0</v>
      </c>
      <c r="V3728">
        <v>3</v>
      </c>
      <c r="W3728">
        <v>0</v>
      </c>
      <c r="X3728" t="s">
        <v>17</v>
      </c>
    </row>
    <row r="3729" spans="1:24" x14ac:dyDescent="0.3">
      <c r="A3729" s="1">
        <v>45530.813715277778</v>
      </c>
      <c r="B3729" s="1" t="str">
        <f>TEXT(sensor_data[[#This Row],[Timestamp]], "MMMM")</f>
        <v>August</v>
      </c>
      <c r="C37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29" s="2">
        <f>MONTH(sensor_data[[#This Row],[Timestamp]])</f>
        <v>8</v>
      </c>
      <c r="E3729" s="2">
        <f>DAY(sensor_data[[#This Row],[Timestamp]])</f>
        <v>26</v>
      </c>
      <c r="F3729" t="s">
        <v>673</v>
      </c>
      <c r="H3729">
        <v>90.7</v>
      </c>
      <c r="I3729">
        <v>41.9</v>
      </c>
      <c r="J3729" t="b">
        <v>1</v>
      </c>
      <c r="K3729">
        <v>5</v>
      </c>
      <c r="L3729" t="str">
        <f>IF(sensor_data[[#This Row],[HVAC Setting]]&lt;=2, "Low", IF(sensor_data[[#This Row],[HVAC Setting]]=3, "Normal", "High"))</f>
        <v>High</v>
      </c>
      <c r="M3729">
        <v>31.52</v>
      </c>
      <c r="N3729">
        <v>31.52</v>
      </c>
      <c r="O3729">
        <f>(sensor_data[[#This Row],[Energy Consumption]]-AVERAGE(sensor_data[Energy Consumption]))/_xlfn.STDEV.P(sensor_data[Energy Consumption])</f>
        <v>0.11766158803163412</v>
      </c>
      <c r="P3729" t="str">
        <f>IF(ABS(sensor_data[[#This Row],[z_zcore]])&gt;3, "Outlier", "Normal")</f>
        <v>Normal</v>
      </c>
      <c r="Q3729">
        <f>AVERAGEIF(sensor_data[Unit ID], sensor_data[[#This Row],[Unit ID]], sensor_data[EC])</f>
        <v>17.324210526315792</v>
      </c>
      <c r="R3729">
        <f>IF(ISBLANK(sensor_data[[#This Row],[EC]]), sensor_data[[#This Row],[average]], sensor_data[[#This Row],[EC]])</f>
        <v>31.52</v>
      </c>
      <c r="S3729" t="str">
        <f>IF(sensor_data[[#This Row],[Filled Energy Consumption]]&gt;AVERAGE(sensor_data[Filled Energy Consumption]), "High", "Low")</f>
        <v>High</v>
      </c>
      <c r="T3729" t="s">
        <v>265</v>
      </c>
      <c r="U3729" t="b">
        <v>1</v>
      </c>
      <c r="V3729">
        <v>3</v>
      </c>
      <c r="W3729">
        <v>1</v>
      </c>
      <c r="X3729" t="s">
        <v>14</v>
      </c>
    </row>
    <row r="3730" spans="1:24" x14ac:dyDescent="0.3">
      <c r="A3730" s="1">
        <v>45602.998796296299</v>
      </c>
      <c r="B3730" s="1" t="str">
        <f>TEXT(sensor_data[[#This Row],[Timestamp]], "MMMM")</f>
        <v>November</v>
      </c>
      <c r="C37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30" s="2">
        <f>MONTH(sensor_data[[#This Row],[Timestamp]])</f>
        <v>11</v>
      </c>
      <c r="E3730" s="2">
        <f>DAY(sensor_data[[#This Row],[Timestamp]])</f>
        <v>6</v>
      </c>
      <c r="F3730" t="s">
        <v>673</v>
      </c>
      <c r="H3730">
        <v>78</v>
      </c>
      <c r="I3730">
        <v>33.299999999999997</v>
      </c>
      <c r="J3730" t="b">
        <v>0</v>
      </c>
      <c r="K3730">
        <v>3</v>
      </c>
      <c r="L3730" t="str">
        <f>IF(sensor_data[[#This Row],[HVAC Setting]]&lt;=2, "Low", IF(sensor_data[[#This Row],[HVAC Setting]]=3, "Normal", "High"))</f>
        <v>Normal</v>
      </c>
      <c r="M3730">
        <v>16</v>
      </c>
      <c r="N3730">
        <v>16</v>
      </c>
      <c r="O3730">
        <f>(sensor_data[[#This Row],[Energy Consumption]]-AVERAGE(sensor_data[Energy Consumption]))/_xlfn.STDEV.P(sensor_data[Energy Consumption])</f>
        <v>-6.2809907537376211E-2</v>
      </c>
      <c r="P3730" t="str">
        <f>IF(ABS(sensor_data[[#This Row],[z_zcore]])&gt;3, "Outlier", "Normal")</f>
        <v>Normal</v>
      </c>
      <c r="Q3730">
        <f>AVERAGEIF(sensor_data[Unit ID], sensor_data[[#This Row],[Unit ID]], sensor_data[EC])</f>
        <v>17.324210526315792</v>
      </c>
      <c r="R3730">
        <f>IF(ISBLANK(sensor_data[[#This Row],[EC]]), sensor_data[[#This Row],[average]], sensor_data[[#This Row],[EC]])</f>
        <v>16</v>
      </c>
      <c r="S3730" t="str">
        <f>IF(sensor_data[[#This Row],[Filled Energy Consumption]]&gt;AVERAGE(sensor_data[Filled Energy Consumption]), "High", "Low")</f>
        <v>Low</v>
      </c>
      <c r="T3730" t="s">
        <v>552</v>
      </c>
      <c r="U3730" t="b">
        <v>0</v>
      </c>
      <c r="V3730">
        <v>19</v>
      </c>
      <c r="W3730">
        <v>0</v>
      </c>
      <c r="X3730" t="s">
        <v>14</v>
      </c>
    </row>
    <row r="3731" spans="1:24" x14ac:dyDescent="0.3">
      <c r="A3731" s="1">
        <v>45575.761446759258</v>
      </c>
      <c r="B3731" s="1" t="str">
        <f>TEXT(sensor_data[[#This Row],[Timestamp]], "MMMM")</f>
        <v>October</v>
      </c>
      <c r="C37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31" s="2">
        <f>MONTH(sensor_data[[#This Row],[Timestamp]])</f>
        <v>10</v>
      </c>
      <c r="E3731" s="2">
        <f>DAY(sensor_data[[#This Row],[Timestamp]])</f>
        <v>10</v>
      </c>
      <c r="F3731" t="s">
        <v>673</v>
      </c>
      <c r="H3731">
        <v>66.7</v>
      </c>
      <c r="I3731">
        <v>53.9</v>
      </c>
      <c r="J3731" t="b">
        <v>1</v>
      </c>
      <c r="K3731">
        <v>4</v>
      </c>
      <c r="L3731" t="str">
        <f>IF(sensor_data[[#This Row],[HVAC Setting]]&lt;=2, "Low", IF(sensor_data[[#This Row],[HVAC Setting]]=3, "Normal", "High"))</f>
        <v>High</v>
      </c>
      <c r="M3731">
        <v>24.93</v>
      </c>
      <c r="N3731">
        <v>24.93</v>
      </c>
      <c r="O3731">
        <f>(sensor_data[[#This Row],[Energy Consumption]]-AVERAGE(sensor_data[Energy Consumption]))/_xlfn.STDEV.P(sensor_data[Energy Consumption])</f>
        <v>4.103097232288553E-2</v>
      </c>
      <c r="P3731" t="str">
        <f>IF(ABS(sensor_data[[#This Row],[z_zcore]])&gt;3, "Outlier", "Normal")</f>
        <v>Normal</v>
      </c>
      <c r="Q3731">
        <f>AVERAGEIF(sensor_data[Unit ID], sensor_data[[#This Row],[Unit ID]], sensor_data[EC])</f>
        <v>17.324210526315792</v>
      </c>
      <c r="R3731">
        <f>IF(ISBLANK(sensor_data[[#This Row],[EC]]), sensor_data[[#This Row],[average]], sensor_data[[#This Row],[EC]])</f>
        <v>24.93</v>
      </c>
      <c r="S3731" t="str">
        <f>IF(sensor_data[[#This Row],[Filled Energy Consumption]]&gt;AVERAGE(sensor_data[Filled Energy Consumption]), "High", "Low")</f>
        <v>High</v>
      </c>
      <c r="T3731" t="s">
        <v>315</v>
      </c>
      <c r="U3731" t="b">
        <v>1</v>
      </c>
      <c r="V3731">
        <v>2</v>
      </c>
      <c r="W3731">
        <v>1</v>
      </c>
      <c r="X3731" t="s">
        <v>17</v>
      </c>
    </row>
    <row r="3732" spans="1:24" x14ac:dyDescent="0.3">
      <c r="A3732" s="1">
        <v>45434.564953703702</v>
      </c>
      <c r="B3732" s="1" t="str">
        <f>TEXT(sensor_data[[#This Row],[Timestamp]], "MMMM")</f>
        <v>May</v>
      </c>
      <c r="C37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32" s="2">
        <f>MONTH(sensor_data[[#This Row],[Timestamp]])</f>
        <v>5</v>
      </c>
      <c r="E3732" s="2">
        <f>DAY(sensor_data[[#This Row],[Timestamp]])</f>
        <v>22</v>
      </c>
      <c r="F3732" t="s">
        <v>673</v>
      </c>
      <c r="H3732">
        <v>70.3</v>
      </c>
      <c r="I3732">
        <v>48.2</v>
      </c>
      <c r="J3732" t="b">
        <v>0</v>
      </c>
      <c r="K3732">
        <v>1</v>
      </c>
      <c r="L3732" t="str">
        <f>IF(sensor_data[[#This Row],[HVAC Setting]]&lt;=2, "Low", IF(sensor_data[[#This Row],[HVAC Setting]]=3, "Normal", "High"))</f>
        <v>Low</v>
      </c>
      <c r="M3732">
        <v>5</v>
      </c>
      <c r="N3732">
        <v>5</v>
      </c>
      <c r="O3732">
        <f>(sensor_data[[#This Row],[Energy Consumption]]-AVERAGE(sensor_data[Energy Consumption]))/_xlfn.STDEV.P(sensor_data[Energy Consumption])</f>
        <v>-0.19072140568551499</v>
      </c>
      <c r="P3732" t="str">
        <f>IF(ABS(sensor_data[[#This Row],[z_zcore]])&gt;3, "Outlier", "Normal")</f>
        <v>Normal</v>
      </c>
      <c r="Q3732">
        <f>AVERAGEIF(sensor_data[Unit ID], sensor_data[[#This Row],[Unit ID]], sensor_data[EC])</f>
        <v>17.324210526315792</v>
      </c>
      <c r="R3732">
        <f>IF(ISBLANK(sensor_data[[#This Row],[EC]]), sensor_data[[#This Row],[average]], sensor_data[[#This Row],[EC]])</f>
        <v>5</v>
      </c>
      <c r="S3732" t="str">
        <f>IF(sensor_data[[#This Row],[Filled Energy Consumption]]&gt;AVERAGE(sensor_data[Filled Energy Consumption]), "High", "Low")</f>
        <v>Low</v>
      </c>
      <c r="T3732" t="s">
        <v>542</v>
      </c>
      <c r="U3732" t="b">
        <v>0</v>
      </c>
      <c r="V3732">
        <v>7</v>
      </c>
      <c r="W3732">
        <v>0</v>
      </c>
      <c r="X3732" t="s">
        <v>17</v>
      </c>
    </row>
    <row r="3733" spans="1:24" x14ac:dyDescent="0.3">
      <c r="A3733" s="1">
        <v>45628.211435185185</v>
      </c>
      <c r="B3733" s="1" t="str">
        <f>TEXT(sensor_data[[#This Row],[Timestamp]], "MMMM")</f>
        <v>December</v>
      </c>
      <c r="C37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33" s="2">
        <f>MONTH(sensor_data[[#This Row],[Timestamp]])</f>
        <v>12</v>
      </c>
      <c r="E3733" s="2">
        <f>DAY(sensor_data[[#This Row],[Timestamp]])</f>
        <v>2</v>
      </c>
      <c r="F3733" t="s">
        <v>673</v>
      </c>
      <c r="H3733">
        <v>49.6</v>
      </c>
      <c r="I3733">
        <v>40</v>
      </c>
      <c r="J3733" t="b">
        <v>0</v>
      </c>
      <c r="K3733">
        <v>3</v>
      </c>
      <c r="L3733" t="str">
        <f>IF(sensor_data[[#This Row],[HVAC Setting]]&lt;=2, "Low", IF(sensor_data[[#This Row],[HVAC Setting]]=3, "Normal", "High"))</f>
        <v>Normal</v>
      </c>
      <c r="M3733">
        <v>17</v>
      </c>
      <c r="N3733">
        <v>17</v>
      </c>
      <c r="O3733">
        <f>(sensor_data[[#This Row],[Energy Consumption]]-AVERAGE(sensor_data[Energy Consumption]))/_xlfn.STDEV.P(sensor_data[Energy Consumption])</f>
        <v>-5.1181589523909048E-2</v>
      </c>
      <c r="P3733" t="str">
        <f>IF(ABS(sensor_data[[#This Row],[z_zcore]])&gt;3, "Outlier", "Normal")</f>
        <v>Normal</v>
      </c>
      <c r="Q3733">
        <f>AVERAGEIF(sensor_data[Unit ID], sensor_data[[#This Row],[Unit ID]], sensor_data[EC])</f>
        <v>17.324210526315792</v>
      </c>
      <c r="R3733">
        <f>IF(ISBLANK(sensor_data[[#This Row],[EC]]), sensor_data[[#This Row],[average]], sensor_data[[#This Row],[EC]])</f>
        <v>17</v>
      </c>
      <c r="S3733" t="str">
        <f>IF(sensor_data[[#This Row],[Filled Energy Consumption]]&gt;AVERAGE(sensor_data[Filled Energy Consumption]), "High", "Low")</f>
        <v>Low</v>
      </c>
      <c r="T3733" t="s">
        <v>351</v>
      </c>
      <c r="U3733" t="b">
        <v>0</v>
      </c>
      <c r="V3733">
        <v>3</v>
      </c>
      <c r="W3733">
        <v>1</v>
      </c>
      <c r="X3733" t="s">
        <v>14</v>
      </c>
    </row>
    <row r="3734" spans="1:24" x14ac:dyDescent="0.3">
      <c r="A3734" s="1">
        <v>45444.475266203706</v>
      </c>
      <c r="B3734" s="1" t="str">
        <f>TEXT(sensor_data[[#This Row],[Timestamp]], "MMMM")</f>
        <v>June</v>
      </c>
      <c r="C37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34" s="2">
        <f>MONTH(sensor_data[[#This Row],[Timestamp]])</f>
        <v>6</v>
      </c>
      <c r="E3734" s="2">
        <f>DAY(sensor_data[[#This Row],[Timestamp]])</f>
        <v>1</v>
      </c>
      <c r="F3734" t="s">
        <v>673</v>
      </c>
      <c r="H3734">
        <v>99.5</v>
      </c>
      <c r="I3734">
        <v>44.3</v>
      </c>
      <c r="J3734" t="b">
        <v>1</v>
      </c>
      <c r="K3734">
        <v>4.5</v>
      </c>
      <c r="L3734" t="str">
        <f>IF(sensor_data[[#This Row],[HVAC Setting]]&lt;=2, "Low", IF(sensor_data[[#This Row],[HVAC Setting]]=3, "Normal", "High"))</f>
        <v>High</v>
      </c>
      <c r="M3734">
        <v>28.34</v>
      </c>
      <c r="N3734">
        <v>28.34</v>
      </c>
      <c r="O3734">
        <f>(sensor_data[[#This Row],[Energy Consumption]]-AVERAGE(sensor_data[Energy Consumption]))/_xlfn.STDEV.P(sensor_data[Energy Consumption])</f>
        <v>8.0683536748808543E-2</v>
      </c>
      <c r="P3734" t="str">
        <f>IF(ABS(sensor_data[[#This Row],[z_zcore]])&gt;3, "Outlier", "Normal")</f>
        <v>Normal</v>
      </c>
      <c r="Q3734">
        <f>AVERAGEIF(sensor_data[Unit ID], sensor_data[[#This Row],[Unit ID]], sensor_data[EC])</f>
        <v>17.324210526315792</v>
      </c>
      <c r="R3734">
        <f>IF(ISBLANK(sensor_data[[#This Row],[EC]]), sensor_data[[#This Row],[average]], sensor_data[[#This Row],[EC]])</f>
        <v>28.34</v>
      </c>
      <c r="S3734" t="str">
        <f>IF(sensor_data[[#This Row],[Filled Energy Consumption]]&gt;AVERAGE(sensor_data[Filled Energy Consumption]), "High", "Low")</f>
        <v>High</v>
      </c>
      <c r="T3734" t="s">
        <v>198</v>
      </c>
      <c r="U3734" t="b">
        <v>1</v>
      </c>
      <c r="V3734">
        <v>1</v>
      </c>
      <c r="W3734">
        <v>1</v>
      </c>
      <c r="X3734" t="s">
        <v>14</v>
      </c>
    </row>
    <row r="3735" spans="1:24" x14ac:dyDescent="0.3">
      <c r="A3735" s="1">
        <v>45513.394513888888</v>
      </c>
      <c r="B3735" s="1" t="str">
        <f>TEXT(sensor_data[[#This Row],[Timestamp]], "MMMM")</f>
        <v>August</v>
      </c>
      <c r="C37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35" s="2">
        <f>MONTH(sensor_data[[#This Row],[Timestamp]])</f>
        <v>8</v>
      </c>
      <c r="E3735" s="2">
        <f>DAY(sensor_data[[#This Row],[Timestamp]])</f>
        <v>9</v>
      </c>
      <c r="F3735" t="s">
        <v>673</v>
      </c>
      <c r="H3735">
        <v>83</v>
      </c>
      <c r="I3735">
        <v>64.7</v>
      </c>
      <c r="J3735" t="b">
        <v>0</v>
      </c>
      <c r="K3735">
        <v>2</v>
      </c>
      <c r="L3735" t="str">
        <f>IF(sensor_data[[#This Row],[HVAC Setting]]&lt;=2, "Low", IF(sensor_data[[#This Row],[HVAC Setting]]=3, "Normal", "High"))</f>
        <v>Low</v>
      </c>
      <c r="M3735">
        <v>10</v>
      </c>
      <c r="N3735">
        <v>10</v>
      </c>
      <c r="O3735">
        <f>(sensor_data[[#This Row],[Energy Consumption]]-AVERAGE(sensor_data[Energy Consumption]))/_xlfn.STDEV.P(sensor_data[Energy Consumption])</f>
        <v>-0.13257981561817916</v>
      </c>
      <c r="P3735" t="str">
        <f>IF(ABS(sensor_data[[#This Row],[z_zcore]])&gt;3, "Outlier", "Normal")</f>
        <v>Normal</v>
      </c>
      <c r="Q3735">
        <f>AVERAGEIF(sensor_data[Unit ID], sensor_data[[#This Row],[Unit ID]], sensor_data[EC])</f>
        <v>17.324210526315792</v>
      </c>
      <c r="R3735">
        <f>IF(ISBLANK(sensor_data[[#This Row],[EC]]), sensor_data[[#This Row],[average]], sensor_data[[#This Row],[EC]])</f>
        <v>10</v>
      </c>
      <c r="S3735" t="str">
        <f>IF(sensor_data[[#This Row],[Filled Energy Consumption]]&gt;AVERAGE(sensor_data[Filled Energy Consumption]), "High", "Low")</f>
        <v>Low</v>
      </c>
      <c r="T3735" t="s">
        <v>258</v>
      </c>
      <c r="U3735" t="b">
        <v>0</v>
      </c>
      <c r="V3735">
        <v>6</v>
      </c>
      <c r="W3735">
        <v>0</v>
      </c>
      <c r="X3735" t="s">
        <v>19</v>
      </c>
    </row>
    <row r="3736" spans="1:24" x14ac:dyDescent="0.3">
      <c r="A3736" s="1">
        <v>45557.759664351855</v>
      </c>
      <c r="B3736" s="1" t="str">
        <f>TEXT(sensor_data[[#This Row],[Timestamp]], "MMMM")</f>
        <v>September</v>
      </c>
      <c r="C37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36" s="2">
        <f>MONTH(sensor_data[[#This Row],[Timestamp]])</f>
        <v>9</v>
      </c>
      <c r="E3736" s="2">
        <f>DAY(sensor_data[[#This Row],[Timestamp]])</f>
        <v>22</v>
      </c>
      <c r="F3736" t="s">
        <v>673</v>
      </c>
      <c r="H3736">
        <v>68.099999999999994</v>
      </c>
      <c r="I3736">
        <v>42.1</v>
      </c>
      <c r="J3736" t="b">
        <v>1</v>
      </c>
      <c r="K3736">
        <v>4.5</v>
      </c>
      <c r="L3736" t="str">
        <f>IF(sensor_data[[#This Row],[HVAC Setting]]&lt;=2, "Low", IF(sensor_data[[#This Row],[HVAC Setting]]=3, "Normal", "High"))</f>
        <v>High</v>
      </c>
      <c r="M3736">
        <v>28.18</v>
      </c>
      <c r="N3736">
        <v>28.18</v>
      </c>
      <c r="O3736">
        <f>(sensor_data[[#This Row],[Energy Consumption]]-AVERAGE(sensor_data[Energy Consumption]))/_xlfn.STDEV.P(sensor_data[Energy Consumption])</f>
        <v>7.8823005866653806E-2</v>
      </c>
      <c r="P3736" t="str">
        <f>IF(ABS(sensor_data[[#This Row],[z_zcore]])&gt;3, "Outlier", "Normal")</f>
        <v>Normal</v>
      </c>
      <c r="Q3736">
        <f>AVERAGEIF(sensor_data[Unit ID], sensor_data[[#This Row],[Unit ID]], sensor_data[EC])</f>
        <v>17.324210526315792</v>
      </c>
      <c r="R3736">
        <f>IF(ISBLANK(sensor_data[[#This Row],[EC]]), sensor_data[[#This Row],[average]], sensor_data[[#This Row],[EC]])</f>
        <v>28.18</v>
      </c>
      <c r="S3736" t="str">
        <f>IF(sensor_data[[#This Row],[Filled Energy Consumption]]&gt;AVERAGE(sensor_data[Filled Energy Consumption]), "High", "Low")</f>
        <v>High</v>
      </c>
      <c r="T3736" t="s">
        <v>351</v>
      </c>
      <c r="U3736" t="b">
        <v>1</v>
      </c>
      <c r="V3736">
        <v>5</v>
      </c>
      <c r="W3736">
        <v>1</v>
      </c>
      <c r="X3736" t="s">
        <v>17</v>
      </c>
    </row>
    <row r="3737" spans="1:24" x14ac:dyDescent="0.3">
      <c r="A3737" s="1">
        <v>45434.283182870371</v>
      </c>
      <c r="B3737" s="1" t="str">
        <f>TEXT(sensor_data[[#This Row],[Timestamp]], "MMMM")</f>
        <v>May</v>
      </c>
      <c r="C37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37" s="2">
        <f>MONTH(sensor_data[[#This Row],[Timestamp]])</f>
        <v>5</v>
      </c>
      <c r="E3737" s="2">
        <f>DAY(sensor_data[[#This Row],[Timestamp]])</f>
        <v>22</v>
      </c>
      <c r="F3737" t="s">
        <v>673</v>
      </c>
      <c r="H3737">
        <v>73.400000000000006</v>
      </c>
      <c r="I3737">
        <v>45.5</v>
      </c>
      <c r="J3737" t="b">
        <v>1</v>
      </c>
      <c r="K3737">
        <v>3</v>
      </c>
      <c r="L3737" t="str">
        <f>IF(sensor_data[[#This Row],[HVAC Setting]]&lt;=2, "Low", IF(sensor_data[[#This Row],[HVAC Setting]]=3, "Normal", "High"))</f>
        <v>Normal</v>
      </c>
      <c r="M3737">
        <v>16.829999999999998</v>
      </c>
      <c r="N3737">
        <v>16.829999999999998</v>
      </c>
      <c r="O3737">
        <f>(sensor_data[[#This Row],[Energy Consumption]]-AVERAGE(sensor_data[Energy Consumption]))/_xlfn.STDEV.P(sensor_data[Energy Consumption])</f>
        <v>-5.3158403586198485E-2</v>
      </c>
      <c r="P3737" t="str">
        <f>IF(ABS(sensor_data[[#This Row],[z_zcore]])&gt;3, "Outlier", "Normal")</f>
        <v>Normal</v>
      </c>
      <c r="Q3737">
        <f>AVERAGEIF(sensor_data[Unit ID], sensor_data[[#This Row],[Unit ID]], sensor_data[EC])</f>
        <v>17.324210526315792</v>
      </c>
      <c r="R3737">
        <f>IF(ISBLANK(sensor_data[[#This Row],[EC]]), sensor_data[[#This Row],[average]], sensor_data[[#This Row],[EC]])</f>
        <v>16.829999999999998</v>
      </c>
      <c r="S3737" t="str">
        <f>IF(sensor_data[[#This Row],[Filled Energy Consumption]]&gt;AVERAGE(sensor_data[Filled Energy Consumption]), "High", "Low")</f>
        <v>Low</v>
      </c>
      <c r="T3737" t="s">
        <v>118</v>
      </c>
      <c r="U3737" t="b">
        <v>1</v>
      </c>
      <c r="V3737">
        <v>22</v>
      </c>
      <c r="W3737">
        <v>1</v>
      </c>
      <c r="X3737" t="s">
        <v>19</v>
      </c>
    </row>
    <row r="3738" spans="1:24" x14ac:dyDescent="0.3">
      <c r="A3738" s="1">
        <v>45602.075358796297</v>
      </c>
      <c r="B3738" s="1" t="str">
        <f>TEXT(sensor_data[[#This Row],[Timestamp]], "MMMM")</f>
        <v>November</v>
      </c>
      <c r="C37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38" s="2">
        <f>MONTH(sensor_data[[#This Row],[Timestamp]])</f>
        <v>11</v>
      </c>
      <c r="E3738" s="2">
        <f>DAY(sensor_data[[#This Row],[Timestamp]])</f>
        <v>6</v>
      </c>
      <c r="F3738" t="s">
        <v>673</v>
      </c>
      <c r="H3738">
        <v>75.5</v>
      </c>
      <c r="I3738">
        <v>46.4</v>
      </c>
      <c r="J3738" t="b">
        <v>1</v>
      </c>
      <c r="K3738">
        <v>1</v>
      </c>
      <c r="L3738" t="str">
        <f>IF(sensor_data[[#This Row],[HVAC Setting]]&lt;=2, "Low", IF(sensor_data[[#This Row],[HVAC Setting]]=3, "Normal", "High"))</f>
        <v>Low</v>
      </c>
      <c r="M3738">
        <v>6.45</v>
      </c>
      <c r="N3738">
        <v>6.45</v>
      </c>
      <c r="O3738">
        <f>(sensor_data[[#This Row],[Energy Consumption]]-AVERAGE(sensor_data[Energy Consumption]))/_xlfn.STDEV.P(sensor_data[Energy Consumption])</f>
        <v>-0.17386034456598762</v>
      </c>
      <c r="P3738" t="str">
        <f>IF(ABS(sensor_data[[#This Row],[z_zcore]])&gt;3, "Outlier", "Normal")</f>
        <v>Normal</v>
      </c>
      <c r="Q3738">
        <f>AVERAGEIF(sensor_data[Unit ID], sensor_data[[#This Row],[Unit ID]], sensor_data[EC])</f>
        <v>17.324210526315792</v>
      </c>
      <c r="R3738">
        <f>IF(ISBLANK(sensor_data[[#This Row],[EC]]), sensor_data[[#This Row],[average]], sensor_data[[#This Row],[EC]])</f>
        <v>6.45</v>
      </c>
      <c r="S3738" t="str">
        <f>IF(sensor_data[[#This Row],[Filled Energy Consumption]]&gt;AVERAGE(sensor_data[Filled Energy Consumption]), "High", "Low")</f>
        <v>Low</v>
      </c>
      <c r="T3738" t="s">
        <v>141</v>
      </c>
      <c r="U3738" t="b">
        <v>1</v>
      </c>
      <c r="V3738">
        <v>13</v>
      </c>
      <c r="W3738">
        <v>1</v>
      </c>
      <c r="X3738" t="s">
        <v>14</v>
      </c>
    </row>
    <row r="3739" spans="1:24" x14ac:dyDescent="0.3">
      <c r="A3739" s="1">
        <v>45433.247499999998</v>
      </c>
      <c r="B3739" s="1" t="str">
        <f>TEXT(sensor_data[[#This Row],[Timestamp]], "MMMM")</f>
        <v>May</v>
      </c>
      <c r="C37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39" s="2">
        <f>MONTH(sensor_data[[#This Row],[Timestamp]])</f>
        <v>5</v>
      </c>
      <c r="E3739" s="2">
        <f>DAY(sensor_data[[#This Row],[Timestamp]])</f>
        <v>21</v>
      </c>
      <c r="F3739" t="s">
        <v>673</v>
      </c>
      <c r="H3739">
        <v>68.900000000000006</v>
      </c>
      <c r="I3739">
        <v>36.299999999999997</v>
      </c>
      <c r="J3739" t="b">
        <v>0</v>
      </c>
      <c r="K3739">
        <v>2</v>
      </c>
      <c r="L3739" t="str">
        <f>IF(sensor_data[[#This Row],[HVAC Setting]]&lt;=2, "Low", IF(sensor_data[[#This Row],[HVAC Setting]]=3, "Normal", "High"))</f>
        <v>Low</v>
      </c>
      <c r="M3739">
        <v>10</v>
      </c>
      <c r="N3739">
        <v>10</v>
      </c>
      <c r="O3739">
        <f>(sensor_data[[#This Row],[Energy Consumption]]-AVERAGE(sensor_data[Energy Consumption]))/_xlfn.STDEV.P(sensor_data[Energy Consumption])</f>
        <v>-0.13257981561817916</v>
      </c>
      <c r="P3739" t="str">
        <f>IF(ABS(sensor_data[[#This Row],[z_zcore]])&gt;3, "Outlier", "Normal")</f>
        <v>Normal</v>
      </c>
      <c r="Q3739">
        <f>AVERAGEIF(sensor_data[Unit ID], sensor_data[[#This Row],[Unit ID]], sensor_data[EC])</f>
        <v>17.324210526315792</v>
      </c>
      <c r="R3739">
        <f>IF(ISBLANK(sensor_data[[#This Row],[EC]]), sensor_data[[#This Row],[average]], sensor_data[[#This Row],[EC]])</f>
        <v>10</v>
      </c>
      <c r="S3739" t="str">
        <f>IF(sensor_data[[#This Row],[Filled Energy Consumption]]&gt;AVERAGE(sensor_data[Filled Energy Consumption]), "High", "Low")</f>
        <v>Low</v>
      </c>
      <c r="T3739" t="s">
        <v>164</v>
      </c>
      <c r="U3739" t="b">
        <v>0</v>
      </c>
      <c r="V3739">
        <v>3</v>
      </c>
      <c r="W3739">
        <v>0</v>
      </c>
      <c r="X3739" t="s">
        <v>19</v>
      </c>
    </row>
    <row r="3740" spans="1:24" x14ac:dyDescent="0.3">
      <c r="A3740" s="1">
        <v>45316.900972222225</v>
      </c>
      <c r="B3740" s="1" t="str">
        <f>TEXT(sensor_data[[#This Row],[Timestamp]], "MMMM")</f>
        <v>January</v>
      </c>
      <c r="C37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40" s="2">
        <f>MONTH(sensor_data[[#This Row],[Timestamp]])</f>
        <v>1</v>
      </c>
      <c r="E3740" s="2">
        <f>DAY(sensor_data[[#This Row],[Timestamp]])</f>
        <v>25</v>
      </c>
      <c r="F3740" t="s">
        <v>673</v>
      </c>
      <c r="H3740">
        <v>59.6</v>
      </c>
      <c r="I3740">
        <v>29.5</v>
      </c>
      <c r="J3740" t="b">
        <v>1</v>
      </c>
      <c r="K3740">
        <v>5</v>
      </c>
      <c r="L3740" t="str">
        <f>IF(sensor_data[[#This Row],[HVAC Setting]]&lt;=2, "Low", IF(sensor_data[[#This Row],[HVAC Setting]]=3, "Normal", "High"))</f>
        <v>High</v>
      </c>
      <c r="M3740">
        <v>26.85</v>
      </c>
      <c r="N3740">
        <v>26.85</v>
      </c>
      <c r="O3740">
        <f>(sensor_data[[#This Row],[Energy Consumption]]-AVERAGE(sensor_data[Energy Consumption]))/_xlfn.STDEV.P(sensor_data[Energy Consumption])</f>
        <v>6.3357342908742495E-2</v>
      </c>
      <c r="P3740" t="str">
        <f>IF(ABS(sensor_data[[#This Row],[z_zcore]])&gt;3, "Outlier", "Normal")</f>
        <v>Normal</v>
      </c>
      <c r="Q3740">
        <f>AVERAGEIF(sensor_data[Unit ID], sensor_data[[#This Row],[Unit ID]], sensor_data[EC])</f>
        <v>17.324210526315792</v>
      </c>
      <c r="R3740">
        <f>IF(ISBLANK(sensor_data[[#This Row],[EC]]), sensor_data[[#This Row],[average]], sensor_data[[#This Row],[EC]])</f>
        <v>26.85</v>
      </c>
      <c r="S3740" t="str">
        <f>IF(sensor_data[[#This Row],[Filled Energy Consumption]]&gt;AVERAGE(sensor_data[Filled Energy Consumption]), "High", "Low")</f>
        <v>High</v>
      </c>
      <c r="T3740" t="s">
        <v>41</v>
      </c>
      <c r="U3740" t="b">
        <v>1</v>
      </c>
      <c r="V3740">
        <v>13</v>
      </c>
      <c r="W3740">
        <v>1</v>
      </c>
      <c r="X3740" t="s">
        <v>14</v>
      </c>
    </row>
    <row r="3741" spans="1:24" x14ac:dyDescent="0.3">
      <c r="A3741" s="1">
        <v>45612.352847222224</v>
      </c>
      <c r="B3741" s="1" t="str">
        <f>TEXT(sensor_data[[#This Row],[Timestamp]], "MMMM")</f>
        <v>November</v>
      </c>
      <c r="C37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41" s="2">
        <f>MONTH(sensor_data[[#This Row],[Timestamp]])</f>
        <v>11</v>
      </c>
      <c r="E3741" s="2">
        <f>DAY(sensor_data[[#This Row],[Timestamp]])</f>
        <v>16</v>
      </c>
      <c r="F3741" t="s">
        <v>673</v>
      </c>
      <c r="H3741">
        <v>66.7</v>
      </c>
      <c r="I3741">
        <v>32.5</v>
      </c>
      <c r="J3741" t="b">
        <v>1</v>
      </c>
      <c r="K3741">
        <v>2.5</v>
      </c>
      <c r="L3741" t="str">
        <f>IF(sensor_data[[#This Row],[HVAC Setting]]&lt;=2, "Low", IF(sensor_data[[#This Row],[HVAC Setting]]=3, "Normal", "High"))</f>
        <v>High</v>
      </c>
      <c r="M3741">
        <v>16.07</v>
      </c>
      <c r="N3741">
        <v>16.07</v>
      </c>
      <c r="O3741">
        <f>(sensor_data[[#This Row],[Energy Consumption]]-AVERAGE(sensor_data[Energy Consumption]))/_xlfn.STDEV.P(sensor_data[Energy Consumption])</f>
        <v>-6.1995925276433508E-2</v>
      </c>
      <c r="P3741" t="str">
        <f>IF(ABS(sensor_data[[#This Row],[z_zcore]])&gt;3, "Outlier", "Normal")</f>
        <v>Normal</v>
      </c>
      <c r="Q3741">
        <f>AVERAGEIF(sensor_data[Unit ID], sensor_data[[#This Row],[Unit ID]], sensor_data[EC])</f>
        <v>17.324210526315792</v>
      </c>
      <c r="R3741">
        <f>IF(ISBLANK(sensor_data[[#This Row],[EC]]), sensor_data[[#This Row],[average]], sensor_data[[#This Row],[EC]])</f>
        <v>16.07</v>
      </c>
      <c r="S3741" t="str">
        <f>IF(sensor_data[[#This Row],[Filled Energy Consumption]]&gt;AVERAGE(sensor_data[Filled Energy Consumption]), "High", "Low")</f>
        <v>Low</v>
      </c>
      <c r="T3741" t="s">
        <v>438</v>
      </c>
      <c r="U3741" t="b">
        <v>1</v>
      </c>
      <c r="V3741">
        <v>15</v>
      </c>
      <c r="W3741">
        <v>1</v>
      </c>
      <c r="X3741" t="s">
        <v>19</v>
      </c>
    </row>
    <row r="3742" spans="1:24" x14ac:dyDescent="0.3">
      <c r="A3742" s="1">
        <v>45429.515057870369</v>
      </c>
      <c r="B3742" s="1" t="str">
        <f>TEXT(sensor_data[[#This Row],[Timestamp]], "MMMM")</f>
        <v>May</v>
      </c>
      <c r="C37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42" s="2">
        <f>MONTH(sensor_data[[#This Row],[Timestamp]])</f>
        <v>5</v>
      </c>
      <c r="E3742" s="2">
        <f>DAY(sensor_data[[#This Row],[Timestamp]])</f>
        <v>17</v>
      </c>
      <c r="F3742" t="s">
        <v>674</v>
      </c>
      <c r="H3742">
        <v>67.5</v>
      </c>
      <c r="I3742">
        <v>58.2</v>
      </c>
      <c r="J3742" t="b">
        <v>0</v>
      </c>
      <c r="K3742">
        <v>2</v>
      </c>
      <c r="L3742" t="str">
        <f>IF(sensor_data[[#This Row],[HVAC Setting]]&lt;=2, "Low", IF(sensor_data[[#This Row],[HVAC Setting]]=3, "Normal", "High"))</f>
        <v>Low</v>
      </c>
      <c r="M3742">
        <v>10</v>
      </c>
      <c r="N3742">
        <v>10</v>
      </c>
      <c r="O3742">
        <f>(sensor_data[[#This Row],[Energy Consumption]]-AVERAGE(sensor_data[Energy Consumption]))/_xlfn.STDEV.P(sensor_data[Energy Consumption])</f>
        <v>-0.13257981561817916</v>
      </c>
      <c r="P3742" t="str">
        <f>IF(ABS(sensor_data[[#This Row],[z_zcore]])&gt;3, "Outlier", "Normal")</f>
        <v>Normal</v>
      </c>
      <c r="Q3742">
        <f>AVERAGEIF(sensor_data[Unit ID], sensor_data[[#This Row],[Unit ID]], sensor_data[EC])</f>
        <v>14.472666666666667</v>
      </c>
      <c r="R3742">
        <f>IF(ISBLANK(sensor_data[[#This Row],[EC]]), sensor_data[[#This Row],[average]], sensor_data[[#This Row],[EC]])</f>
        <v>10</v>
      </c>
      <c r="S3742" t="str">
        <f>IF(sensor_data[[#This Row],[Filled Energy Consumption]]&gt;AVERAGE(sensor_data[Filled Energy Consumption]), "High", "Low")</f>
        <v>Low</v>
      </c>
      <c r="T3742" t="s">
        <v>225</v>
      </c>
      <c r="U3742" t="b">
        <v>0</v>
      </c>
      <c r="V3742">
        <v>11</v>
      </c>
      <c r="W3742">
        <v>0</v>
      </c>
      <c r="X3742" t="s">
        <v>14</v>
      </c>
    </row>
    <row r="3743" spans="1:24" x14ac:dyDescent="0.3">
      <c r="A3743" s="1">
        <v>45467.191296296296</v>
      </c>
      <c r="B3743" s="1" t="str">
        <f>TEXT(sensor_data[[#This Row],[Timestamp]], "MMMM")</f>
        <v>June</v>
      </c>
      <c r="C37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43" s="2">
        <f>MONTH(sensor_data[[#This Row],[Timestamp]])</f>
        <v>6</v>
      </c>
      <c r="E3743" s="2">
        <f>DAY(sensor_data[[#This Row],[Timestamp]])</f>
        <v>24</v>
      </c>
      <c r="F3743" t="s">
        <v>674</v>
      </c>
      <c r="H3743">
        <v>97.1</v>
      </c>
      <c r="I3743">
        <v>54.3</v>
      </c>
      <c r="J3743" t="b">
        <v>0</v>
      </c>
      <c r="K3743">
        <v>2</v>
      </c>
      <c r="L3743" t="str">
        <f>IF(sensor_data[[#This Row],[HVAC Setting]]&lt;=2, "Low", IF(sensor_data[[#This Row],[HVAC Setting]]=3, "Normal", "High"))</f>
        <v>Low</v>
      </c>
      <c r="M3743">
        <v>12</v>
      </c>
      <c r="N3743">
        <v>12</v>
      </c>
      <c r="O3743">
        <f>(sensor_data[[#This Row],[Energy Consumption]]-AVERAGE(sensor_data[Energy Consumption]))/_xlfn.STDEV.P(sensor_data[Energy Consumption])</f>
        <v>-0.10932317959124485</v>
      </c>
      <c r="P3743" t="str">
        <f>IF(ABS(sensor_data[[#This Row],[z_zcore]])&gt;3, "Outlier", "Normal")</f>
        <v>Normal</v>
      </c>
      <c r="Q3743">
        <f>AVERAGEIF(sensor_data[Unit ID], sensor_data[[#This Row],[Unit ID]], sensor_data[EC])</f>
        <v>14.472666666666667</v>
      </c>
      <c r="R3743">
        <f>IF(ISBLANK(sensor_data[[#This Row],[EC]]), sensor_data[[#This Row],[average]], sensor_data[[#This Row],[EC]])</f>
        <v>12</v>
      </c>
      <c r="S3743" t="str">
        <f>IF(sensor_data[[#This Row],[Filled Energy Consumption]]&gt;AVERAGE(sensor_data[Filled Energy Consumption]), "High", "Low")</f>
        <v>Low</v>
      </c>
      <c r="T3743" t="s">
        <v>234</v>
      </c>
      <c r="U3743" t="b">
        <v>0</v>
      </c>
      <c r="V3743">
        <v>10</v>
      </c>
      <c r="W3743">
        <v>1</v>
      </c>
      <c r="X3743" t="s">
        <v>19</v>
      </c>
    </row>
    <row r="3744" spans="1:24" x14ac:dyDescent="0.3">
      <c r="A3744" s="1">
        <v>45314.527592592596</v>
      </c>
      <c r="B3744" s="1" t="str">
        <f>TEXT(sensor_data[[#This Row],[Timestamp]], "MMMM")</f>
        <v>January</v>
      </c>
      <c r="C37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44" s="2">
        <f>MONTH(sensor_data[[#This Row],[Timestamp]])</f>
        <v>1</v>
      </c>
      <c r="E3744" s="2">
        <f>DAY(sensor_data[[#This Row],[Timestamp]])</f>
        <v>23</v>
      </c>
      <c r="F3744" t="s">
        <v>674</v>
      </c>
      <c r="H3744">
        <v>43.4</v>
      </c>
      <c r="I3744">
        <v>40</v>
      </c>
      <c r="J3744" t="b">
        <v>0</v>
      </c>
      <c r="K3744">
        <v>3</v>
      </c>
      <c r="L3744" t="str">
        <f>IF(sensor_data[[#This Row],[HVAC Setting]]&lt;=2, "Low", IF(sensor_data[[#This Row],[HVAC Setting]]=3, "Normal", "High"))</f>
        <v>Normal</v>
      </c>
      <c r="M3744">
        <v>17</v>
      </c>
      <c r="N3744">
        <v>17</v>
      </c>
      <c r="O3744">
        <f>(sensor_data[[#This Row],[Energy Consumption]]-AVERAGE(sensor_data[Energy Consumption]))/_xlfn.STDEV.P(sensor_data[Energy Consumption])</f>
        <v>-5.1181589523909048E-2</v>
      </c>
      <c r="P3744" t="str">
        <f>IF(ABS(sensor_data[[#This Row],[z_zcore]])&gt;3, "Outlier", "Normal")</f>
        <v>Normal</v>
      </c>
      <c r="Q3744">
        <f>AVERAGEIF(sensor_data[Unit ID], sensor_data[[#This Row],[Unit ID]], sensor_data[EC])</f>
        <v>14.472666666666667</v>
      </c>
      <c r="R3744">
        <f>IF(ISBLANK(sensor_data[[#This Row],[EC]]), sensor_data[[#This Row],[average]], sensor_data[[#This Row],[EC]])</f>
        <v>17</v>
      </c>
      <c r="S3744" t="str">
        <f>IF(sensor_data[[#This Row],[Filled Energy Consumption]]&gt;AVERAGE(sensor_data[Filled Energy Consumption]), "High", "Low")</f>
        <v>Low</v>
      </c>
      <c r="T3744" t="s">
        <v>193</v>
      </c>
      <c r="U3744" t="b">
        <v>0</v>
      </c>
      <c r="V3744">
        <v>7</v>
      </c>
      <c r="W3744">
        <v>0</v>
      </c>
      <c r="X3744" t="s">
        <v>17</v>
      </c>
    </row>
    <row r="3745" spans="1:24" x14ac:dyDescent="0.3">
      <c r="A3745" s="1">
        <v>45457.378645833334</v>
      </c>
      <c r="B3745" s="1" t="str">
        <f>TEXT(sensor_data[[#This Row],[Timestamp]], "MMMM")</f>
        <v>June</v>
      </c>
      <c r="C37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45" s="2">
        <f>MONTH(sensor_data[[#This Row],[Timestamp]])</f>
        <v>6</v>
      </c>
      <c r="E3745" s="2">
        <f>DAY(sensor_data[[#This Row],[Timestamp]])</f>
        <v>14</v>
      </c>
      <c r="F3745" t="s">
        <v>674</v>
      </c>
      <c r="H3745">
        <v>104</v>
      </c>
      <c r="I3745">
        <v>61.9</v>
      </c>
      <c r="J3745" t="b">
        <v>1</v>
      </c>
      <c r="K3745">
        <v>5</v>
      </c>
      <c r="L3745" t="str">
        <f>IF(sensor_data[[#This Row],[HVAC Setting]]&lt;=2, "Low", IF(sensor_data[[#This Row],[HVAC Setting]]=3, "Normal", "High"))</f>
        <v>High</v>
      </c>
      <c r="M3745">
        <v>30.14</v>
      </c>
      <c r="N3745">
        <v>30.14</v>
      </c>
      <c r="O3745">
        <f>(sensor_data[[#This Row],[Energy Consumption]]-AVERAGE(sensor_data[Energy Consumption]))/_xlfn.STDEV.P(sensor_data[Energy Consumption])</f>
        <v>0.10161450917304944</v>
      </c>
      <c r="P3745" t="str">
        <f>IF(ABS(sensor_data[[#This Row],[z_zcore]])&gt;3, "Outlier", "Normal")</f>
        <v>Normal</v>
      </c>
      <c r="Q3745">
        <f>AVERAGEIF(sensor_data[Unit ID], sensor_data[[#This Row],[Unit ID]], sensor_data[EC])</f>
        <v>14.472666666666667</v>
      </c>
      <c r="R3745">
        <f>IF(ISBLANK(sensor_data[[#This Row],[EC]]), sensor_data[[#This Row],[average]], sensor_data[[#This Row],[EC]])</f>
        <v>30.14</v>
      </c>
      <c r="S3745" t="str">
        <f>IF(sensor_data[[#This Row],[Filled Energy Consumption]]&gt;AVERAGE(sensor_data[Filled Energy Consumption]), "High", "Low")</f>
        <v>High</v>
      </c>
      <c r="T3745" t="s">
        <v>591</v>
      </c>
      <c r="U3745" t="b">
        <v>1</v>
      </c>
      <c r="V3745">
        <v>14</v>
      </c>
      <c r="W3745">
        <v>1</v>
      </c>
      <c r="X3745" t="s">
        <v>19</v>
      </c>
    </row>
    <row r="3746" spans="1:24" x14ac:dyDescent="0.3">
      <c r="A3746" s="1">
        <v>45530.566759259258</v>
      </c>
      <c r="B3746" s="1" t="str">
        <f>TEXT(sensor_data[[#This Row],[Timestamp]], "MMMM")</f>
        <v>August</v>
      </c>
      <c r="C37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46" s="2">
        <f>MONTH(sensor_data[[#This Row],[Timestamp]])</f>
        <v>8</v>
      </c>
      <c r="E3746" s="2">
        <f>DAY(sensor_data[[#This Row],[Timestamp]])</f>
        <v>26</v>
      </c>
      <c r="F3746" t="s">
        <v>674</v>
      </c>
      <c r="H3746">
        <v>84.4</v>
      </c>
      <c r="I3746">
        <v>46.8</v>
      </c>
      <c r="J3746" t="b">
        <v>0</v>
      </c>
      <c r="K3746">
        <v>4</v>
      </c>
      <c r="L3746" t="str">
        <f>IF(sensor_data[[#This Row],[HVAC Setting]]&lt;=2, "Low", IF(sensor_data[[#This Row],[HVAC Setting]]=3, "Normal", "High"))</f>
        <v>High</v>
      </c>
      <c r="O3746">
        <f>(sensor_data[[#This Row],[Energy Consumption]]-AVERAGE(sensor_data[Energy Consumption]))/_xlfn.STDEV.P(sensor_data[Energy Consumption])</f>
        <v>-0.24886299575285079</v>
      </c>
      <c r="P3746" t="str">
        <f>IF(ABS(sensor_data[[#This Row],[z_zcore]])&gt;3, "Outlier", "Normal")</f>
        <v>Normal</v>
      </c>
      <c r="Q3746">
        <f>AVERAGEIF(sensor_data[Unit ID], sensor_data[[#This Row],[Unit ID]], sensor_data[EC])</f>
        <v>14.472666666666667</v>
      </c>
      <c r="R3746">
        <f>IF(ISBLANK(sensor_data[[#This Row],[EC]]), sensor_data[[#This Row],[average]], sensor_data[[#This Row],[EC]])</f>
        <v>14.472666666666667</v>
      </c>
      <c r="S3746" t="str">
        <f>IF(sensor_data[[#This Row],[Filled Energy Consumption]]&gt;AVERAGE(sensor_data[Filled Energy Consumption]), "High", "Low")</f>
        <v>Low</v>
      </c>
      <c r="T3746" t="s">
        <v>336</v>
      </c>
      <c r="U3746" t="b">
        <v>0</v>
      </c>
      <c r="V3746">
        <v>17</v>
      </c>
      <c r="W3746">
        <v>0</v>
      </c>
      <c r="X3746" t="s">
        <v>17</v>
      </c>
    </row>
    <row r="3747" spans="1:24" x14ac:dyDescent="0.3">
      <c r="A3747" s="1">
        <v>45397.984259259261</v>
      </c>
      <c r="B3747" s="1" t="str">
        <f>TEXT(sensor_data[[#This Row],[Timestamp]], "MMMM")</f>
        <v>April</v>
      </c>
      <c r="C37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47" s="2">
        <f>MONTH(sensor_data[[#This Row],[Timestamp]])</f>
        <v>4</v>
      </c>
      <c r="E3747" s="2">
        <f>DAY(sensor_data[[#This Row],[Timestamp]])</f>
        <v>15</v>
      </c>
      <c r="F3747" t="s">
        <v>674</v>
      </c>
      <c r="H3747">
        <v>72.7</v>
      </c>
      <c r="I3747">
        <v>53.3</v>
      </c>
      <c r="J3747" t="b">
        <v>1</v>
      </c>
      <c r="K3747">
        <v>2</v>
      </c>
      <c r="L3747" t="str">
        <f>IF(sensor_data[[#This Row],[HVAC Setting]]&lt;=2, "Low", IF(sensor_data[[#This Row],[HVAC Setting]]=3, "Normal", "High"))</f>
        <v>Low</v>
      </c>
      <c r="M3747">
        <v>12.44</v>
      </c>
      <c r="N3747">
        <v>12.44</v>
      </c>
      <c r="O3747">
        <f>(sensor_data[[#This Row],[Energy Consumption]]-AVERAGE(sensor_data[Energy Consumption]))/_xlfn.STDEV.P(sensor_data[Energy Consumption])</f>
        <v>-0.1042067196653193</v>
      </c>
      <c r="P3747" t="str">
        <f>IF(ABS(sensor_data[[#This Row],[z_zcore]])&gt;3, "Outlier", "Normal")</f>
        <v>Normal</v>
      </c>
      <c r="Q3747">
        <f>AVERAGEIF(sensor_data[Unit ID], sensor_data[[#This Row],[Unit ID]], sensor_data[EC])</f>
        <v>14.472666666666667</v>
      </c>
      <c r="R3747">
        <f>IF(ISBLANK(sensor_data[[#This Row],[EC]]), sensor_data[[#This Row],[average]], sensor_data[[#This Row],[EC]])</f>
        <v>12.44</v>
      </c>
      <c r="S3747" t="str">
        <f>IF(sensor_data[[#This Row],[Filled Energy Consumption]]&gt;AVERAGE(sensor_data[Filled Energy Consumption]), "High", "Low")</f>
        <v>Low</v>
      </c>
      <c r="T3747" t="s">
        <v>81</v>
      </c>
      <c r="U3747" t="b">
        <v>1</v>
      </c>
      <c r="V3747">
        <v>9</v>
      </c>
      <c r="W3747">
        <v>1</v>
      </c>
      <c r="X3747" t="s">
        <v>19</v>
      </c>
    </row>
    <row r="3748" spans="1:24" x14ac:dyDescent="0.3">
      <c r="A3748" s="1">
        <v>45370.424502314818</v>
      </c>
      <c r="B3748" s="1" t="str">
        <f>TEXT(sensor_data[[#This Row],[Timestamp]], "MMMM")</f>
        <v>March</v>
      </c>
      <c r="C37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48" s="2">
        <f>MONTH(sensor_data[[#This Row],[Timestamp]])</f>
        <v>3</v>
      </c>
      <c r="E3748" s="2">
        <f>DAY(sensor_data[[#This Row],[Timestamp]])</f>
        <v>19</v>
      </c>
      <c r="F3748" t="s">
        <v>674</v>
      </c>
      <c r="H3748">
        <v>78.400000000000006</v>
      </c>
      <c r="I3748">
        <v>50.4</v>
      </c>
      <c r="J3748" t="b">
        <v>0</v>
      </c>
      <c r="K3748">
        <v>3</v>
      </c>
      <c r="L3748" t="str">
        <f>IF(sensor_data[[#This Row],[HVAC Setting]]&lt;=2, "Low", IF(sensor_data[[#This Row],[HVAC Setting]]=3, "Normal", "High"))</f>
        <v>Normal</v>
      </c>
      <c r="M3748">
        <v>16</v>
      </c>
      <c r="N3748">
        <v>16</v>
      </c>
      <c r="O3748">
        <f>(sensor_data[[#This Row],[Energy Consumption]]-AVERAGE(sensor_data[Energy Consumption]))/_xlfn.STDEV.P(sensor_data[Energy Consumption])</f>
        <v>-6.2809907537376211E-2</v>
      </c>
      <c r="P3748" t="str">
        <f>IF(ABS(sensor_data[[#This Row],[z_zcore]])&gt;3, "Outlier", "Normal")</f>
        <v>Normal</v>
      </c>
      <c r="Q3748">
        <f>AVERAGEIF(sensor_data[Unit ID], sensor_data[[#This Row],[Unit ID]], sensor_data[EC])</f>
        <v>14.472666666666667</v>
      </c>
      <c r="R3748">
        <f>IF(ISBLANK(sensor_data[[#This Row],[EC]]), sensor_data[[#This Row],[average]], sensor_data[[#This Row],[EC]])</f>
        <v>16</v>
      </c>
      <c r="S3748" t="str">
        <f>IF(sensor_data[[#This Row],[Filled Energy Consumption]]&gt;AVERAGE(sensor_data[Filled Energy Consumption]), "High", "Low")</f>
        <v>Low</v>
      </c>
      <c r="T3748" t="s">
        <v>126</v>
      </c>
      <c r="U3748" t="b">
        <v>0</v>
      </c>
      <c r="V3748">
        <v>11</v>
      </c>
      <c r="W3748">
        <v>0</v>
      </c>
      <c r="X3748" t="s">
        <v>17</v>
      </c>
    </row>
    <row r="3749" spans="1:24" x14ac:dyDescent="0.3">
      <c r="A3749" s="1">
        <v>45484.055706018517</v>
      </c>
      <c r="B3749" s="1" t="str">
        <f>TEXT(sensor_data[[#This Row],[Timestamp]], "MMMM")</f>
        <v>July</v>
      </c>
      <c r="C37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49" s="2">
        <f>MONTH(sensor_data[[#This Row],[Timestamp]])</f>
        <v>7</v>
      </c>
      <c r="E3749" s="2">
        <f>DAY(sensor_data[[#This Row],[Timestamp]])</f>
        <v>11</v>
      </c>
      <c r="F3749" t="s">
        <v>674</v>
      </c>
      <c r="H3749">
        <v>82</v>
      </c>
      <c r="I3749">
        <v>64.400000000000006</v>
      </c>
      <c r="J3749" t="b">
        <v>0</v>
      </c>
      <c r="K3749">
        <v>3</v>
      </c>
      <c r="L3749" t="str">
        <f>IF(sensor_data[[#This Row],[HVAC Setting]]&lt;=2, "Low", IF(sensor_data[[#This Row],[HVAC Setting]]=3, "Normal", "High"))</f>
        <v>Normal</v>
      </c>
      <c r="O3749">
        <f>(sensor_data[[#This Row],[Energy Consumption]]-AVERAGE(sensor_data[Energy Consumption]))/_xlfn.STDEV.P(sensor_data[Energy Consumption])</f>
        <v>-0.24886299575285079</v>
      </c>
      <c r="P3749" t="str">
        <f>IF(ABS(sensor_data[[#This Row],[z_zcore]])&gt;3, "Outlier", "Normal")</f>
        <v>Normal</v>
      </c>
      <c r="Q3749">
        <f>AVERAGEIF(sensor_data[Unit ID], sensor_data[[#This Row],[Unit ID]], sensor_data[EC])</f>
        <v>14.472666666666667</v>
      </c>
      <c r="R3749">
        <f>IF(ISBLANK(sensor_data[[#This Row],[EC]]), sensor_data[[#This Row],[average]], sensor_data[[#This Row],[EC]])</f>
        <v>14.472666666666667</v>
      </c>
      <c r="S3749" t="str">
        <f>IF(sensor_data[[#This Row],[Filled Energy Consumption]]&gt;AVERAGE(sensor_data[Filled Energy Consumption]), "High", "Low")</f>
        <v>Low</v>
      </c>
      <c r="T3749" t="s">
        <v>121</v>
      </c>
      <c r="U3749" t="b">
        <v>0</v>
      </c>
      <c r="V3749">
        <v>21</v>
      </c>
      <c r="W3749">
        <v>1</v>
      </c>
      <c r="X3749" t="s">
        <v>19</v>
      </c>
    </row>
    <row r="3750" spans="1:24" x14ac:dyDescent="0.3">
      <c r="A3750" s="1">
        <v>45408.59</v>
      </c>
      <c r="B3750" s="1" t="str">
        <f>TEXT(sensor_data[[#This Row],[Timestamp]], "MMMM")</f>
        <v>April</v>
      </c>
      <c r="C37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50" s="2">
        <f>MONTH(sensor_data[[#This Row],[Timestamp]])</f>
        <v>4</v>
      </c>
      <c r="E3750" s="2">
        <f>DAY(sensor_data[[#This Row],[Timestamp]])</f>
        <v>26</v>
      </c>
      <c r="F3750" t="s">
        <v>674</v>
      </c>
      <c r="H3750">
        <v>58.8</v>
      </c>
      <c r="I3750">
        <v>58.7</v>
      </c>
      <c r="J3750" t="b">
        <v>0</v>
      </c>
      <c r="K3750">
        <v>1</v>
      </c>
      <c r="L3750" t="str">
        <f>IF(sensor_data[[#This Row],[HVAC Setting]]&lt;=2, "Low", IF(sensor_data[[#This Row],[HVAC Setting]]=3, "Normal", "High"))</f>
        <v>Low</v>
      </c>
      <c r="M3750">
        <v>6</v>
      </c>
      <c r="N3750">
        <v>6</v>
      </c>
      <c r="O3750">
        <f>(sensor_data[[#This Row],[Energy Consumption]]-AVERAGE(sensor_data[Energy Consumption]))/_xlfn.STDEV.P(sensor_data[Energy Consumption])</f>
        <v>-0.17909308767204782</v>
      </c>
      <c r="P3750" t="str">
        <f>IF(ABS(sensor_data[[#This Row],[z_zcore]])&gt;3, "Outlier", "Normal")</f>
        <v>Normal</v>
      </c>
      <c r="Q3750">
        <f>AVERAGEIF(sensor_data[Unit ID], sensor_data[[#This Row],[Unit ID]], sensor_data[EC])</f>
        <v>14.472666666666667</v>
      </c>
      <c r="R3750">
        <f>IF(ISBLANK(sensor_data[[#This Row],[EC]]), sensor_data[[#This Row],[average]], sensor_data[[#This Row],[EC]])</f>
        <v>6</v>
      </c>
      <c r="S3750" t="str">
        <f>IF(sensor_data[[#This Row],[Filled Energy Consumption]]&gt;AVERAGE(sensor_data[Filled Energy Consumption]), "High", "Low")</f>
        <v>Low</v>
      </c>
      <c r="T3750" t="s">
        <v>51</v>
      </c>
      <c r="U3750" t="b">
        <v>0</v>
      </c>
      <c r="V3750">
        <v>17</v>
      </c>
      <c r="W3750">
        <v>0</v>
      </c>
      <c r="X3750" t="s">
        <v>19</v>
      </c>
    </row>
    <row r="3751" spans="1:24" x14ac:dyDescent="0.3">
      <c r="A3751" s="1">
        <v>45473.383611111109</v>
      </c>
      <c r="B3751" s="1" t="str">
        <f>TEXT(sensor_data[[#This Row],[Timestamp]], "MMMM")</f>
        <v>June</v>
      </c>
      <c r="C37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51" s="2">
        <f>MONTH(sensor_data[[#This Row],[Timestamp]])</f>
        <v>6</v>
      </c>
      <c r="E3751" s="2">
        <f>DAY(sensor_data[[#This Row],[Timestamp]])</f>
        <v>30</v>
      </c>
      <c r="F3751" t="s">
        <v>674</v>
      </c>
      <c r="H3751">
        <v>90.6</v>
      </c>
      <c r="I3751">
        <v>61.3</v>
      </c>
      <c r="J3751" t="b">
        <v>1</v>
      </c>
      <c r="K3751">
        <v>4.5</v>
      </c>
      <c r="L3751" t="str">
        <f>IF(sensor_data[[#This Row],[HVAC Setting]]&lt;=2, "Low", IF(sensor_data[[#This Row],[HVAC Setting]]=3, "Normal", "High"))</f>
        <v>High</v>
      </c>
      <c r="M3751">
        <v>27.91</v>
      </c>
      <c r="N3751">
        <v>27.91</v>
      </c>
      <c r="O3751">
        <f>(sensor_data[[#This Row],[Energy Consumption]]-AVERAGE(sensor_data[Energy Consumption]))/_xlfn.STDEV.P(sensor_data[Energy Consumption])</f>
        <v>7.5683360003017675E-2</v>
      </c>
      <c r="P3751" t="str">
        <f>IF(ABS(sensor_data[[#This Row],[z_zcore]])&gt;3, "Outlier", "Normal")</f>
        <v>Normal</v>
      </c>
      <c r="Q3751">
        <f>AVERAGEIF(sensor_data[Unit ID], sensor_data[[#This Row],[Unit ID]], sensor_data[EC])</f>
        <v>14.472666666666667</v>
      </c>
      <c r="R3751">
        <f>IF(ISBLANK(sensor_data[[#This Row],[EC]]), sensor_data[[#This Row],[average]], sensor_data[[#This Row],[EC]])</f>
        <v>27.91</v>
      </c>
      <c r="S3751" t="str">
        <f>IF(sensor_data[[#This Row],[Filled Energy Consumption]]&gt;AVERAGE(sensor_data[Filled Energy Consumption]), "High", "Low")</f>
        <v>High</v>
      </c>
      <c r="T3751" t="s">
        <v>243</v>
      </c>
      <c r="U3751" t="b">
        <v>1</v>
      </c>
      <c r="V3751">
        <v>13</v>
      </c>
      <c r="W3751">
        <v>1</v>
      </c>
      <c r="X3751" t="s">
        <v>19</v>
      </c>
    </row>
    <row r="3752" spans="1:24" x14ac:dyDescent="0.3">
      <c r="A3752" s="1">
        <v>45597.660833333335</v>
      </c>
      <c r="B3752" s="1" t="str">
        <f>TEXT(sensor_data[[#This Row],[Timestamp]], "MMMM")</f>
        <v>November</v>
      </c>
      <c r="C37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52" s="2">
        <f>MONTH(sensor_data[[#This Row],[Timestamp]])</f>
        <v>11</v>
      </c>
      <c r="E3752" s="2">
        <f>DAY(sensor_data[[#This Row],[Timestamp]])</f>
        <v>1</v>
      </c>
      <c r="F3752" t="s">
        <v>674</v>
      </c>
      <c r="H3752">
        <v>65</v>
      </c>
      <c r="I3752">
        <v>48.9</v>
      </c>
      <c r="J3752" t="b">
        <v>1</v>
      </c>
      <c r="K3752">
        <v>4</v>
      </c>
      <c r="L3752" t="str">
        <f>IF(sensor_data[[#This Row],[HVAC Setting]]&lt;=2, "Low", IF(sensor_data[[#This Row],[HVAC Setting]]=3, "Normal", "High"))</f>
        <v>High</v>
      </c>
      <c r="O3752">
        <f>(sensor_data[[#This Row],[Energy Consumption]]-AVERAGE(sensor_data[Energy Consumption]))/_xlfn.STDEV.P(sensor_data[Energy Consumption])</f>
        <v>-0.24886299575285079</v>
      </c>
      <c r="P3752" t="str">
        <f>IF(ABS(sensor_data[[#This Row],[z_zcore]])&gt;3, "Outlier", "Normal")</f>
        <v>Normal</v>
      </c>
      <c r="Q3752">
        <f>AVERAGEIF(sensor_data[Unit ID], sensor_data[[#This Row],[Unit ID]], sensor_data[EC])</f>
        <v>14.472666666666667</v>
      </c>
      <c r="R3752">
        <f>IF(ISBLANK(sensor_data[[#This Row],[EC]]), sensor_data[[#This Row],[average]], sensor_data[[#This Row],[EC]])</f>
        <v>14.472666666666667</v>
      </c>
      <c r="S3752" t="str">
        <f>IF(sensor_data[[#This Row],[Filled Energy Consumption]]&gt;AVERAGE(sensor_data[Filled Energy Consumption]), "High", "Low")</f>
        <v>Low</v>
      </c>
      <c r="T3752" t="s">
        <v>106</v>
      </c>
      <c r="U3752" t="b">
        <v>1</v>
      </c>
      <c r="V3752">
        <v>3</v>
      </c>
      <c r="W3752">
        <v>1</v>
      </c>
      <c r="X3752" t="s">
        <v>19</v>
      </c>
    </row>
    <row r="3753" spans="1:24" x14ac:dyDescent="0.3">
      <c r="A3753" s="1">
        <v>45558.552569444444</v>
      </c>
      <c r="B3753" s="1" t="str">
        <f>TEXT(sensor_data[[#This Row],[Timestamp]], "MMMM")</f>
        <v>September</v>
      </c>
      <c r="C37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53" s="2">
        <f>MONTH(sensor_data[[#This Row],[Timestamp]])</f>
        <v>9</v>
      </c>
      <c r="E3753" s="2">
        <f>DAY(sensor_data[[#This Row],[Timestamp]])</f>
        <v>23</v>
      </c>
      <c r="F3753" t="s">
        <v>674</v>
      </c>
      <c r="H3753">
        <v>58.3</v>
      </c>
      <c r="I3753">
        <v>32.700000000000003</v>
      </c>
      <c r="J3753" t="b">
        <v>0</v>
      </c>
      <c r="K3753">
        <v>1</v>
      </c>
      <c r="L3753" t="str">
        <f>IF(sensor_data[[#This Row],[HVAC Setting]]&lt;=2, "Low", IF(sensor_data[[#This Row],[HVAC Setting]]=3, "Normal", "High"))</f>
        <v>Low</v>
      </c>
      <c r="M3753">
        <v>6</v>
      </c>
      <c r="N3753">
        <v>6</v>
      </c>
      <c r="O3753">
        <f>(sensor_data[[#This Row],[Energy Consumption]]-AVERAGE(sensor_data[Energy Consumption]))/_xlfn.STDEV.P(sensor_data[Energy Consumption])</f>
        <v>-0.17909308767204782</v>
      </c>
      <c r="P3753" t="str">
        <f>IF(ABS(sensor_data[[#This Row],[z_zcore]])&gt;3, "Outlier", "Normal")</f>
        <v>Normal</v>
      </c>
      <c r="Q3753">
        <f>AVERAGEIF(sensor_data[Unit ID], sensor_data[[#This Row],[Unit ID]], sensor_data[EC])</f>
        <v>14.472666666666667</v>
      </c>
      <c r="R3753">
        <f>IF(ISBLANK(sensor_data[[#This Row],[EC]]), sensor_data[[#This Row],[average]], sensor_data[[#This Row],[EC]])</f>
        <v>6</v>
      </c>
      <c r="S3753" t="str">
        <f>IF(sensor_data[[#This Row],[Filled Energy Consumption]]&gt;AVERAGE(sensor_data[Filled Energy Consumption]), "High", "Low")</f>
        <v>Low</v>
      </c>
      <c r="T3753" t="s">
        <v>372</v>
      </c>
      <c r="U3753" t="b">
        <v>0</v>
      </c>
      <c r="V3753">
        <v>9</v>
      </c>
      <c r="W3753">
        <v>0</v>
      </c>
      <c r="X3753" t="s">
        <v>14</v>
      </c>
    </row>
    <row r="3754" spans="1:24" x14ac:dyDescent="0.3">
      <c r="A3754" s="1">
        <v>45497.304340277777</v>
      </c>
      <c r="B3754" s="1" t="str">
        <f>TEXT(sensor_data[[#This Row],[Timestamp]], "MMMM")</f>
        <v>July</v>
      </c>
      <c r="C37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54" s="2">
        <f>MONTH(sensor_data[[#This Row],[Timestamp]])</f>
        <v>7</v>
      </c>
      <c r="E3754" s="2">
        <f>DAY(sensor_data[[#This Row],[Timestamp]])</f>
        <v>24</v>
      </c>
      <c r="F3754" t="s">
        <v>674</v>
      </c>
      <c r="H3754">
        <v>90.3</v>
      </c>
      <c r="I3754">
        <v>60.3</v>
      </c>
      <c r="J3754" t="b">
        <v>0</v>
      </c>
      <c r="K3754">
        <v>2</v>
      </c>
      <c r="L3754" t="str">
        <f>IF(sensor_data[[#This Row],[HVAC Setting]]&lt;=2, "Low", IF(sensor_data[[#This Row],[HVAC Setting]]=3, "Normal", "High"))</f>
        <v>Low</v>
      </c>
      <c r="M3754">
        <v>12</v>
      </c>
      <c r="N3754">
        <v>12</v>
      </c>
      <c r="O3754">
        <f>(sensor_data[[#This Row],[Energy Consumption]]-AVERAGE(sensor_data[Energy Consumption]))/_xlfn.STDEV.P(sensor_data[Energy Consumption])</f>
        <v>-0.10932317959124485</v>
      </c>
      <c r="P3754" t="str">
        <f>IF(ABS(sensor_data[[#This Row],[z_zcore]])&gt;3, "Outlier", "Normal")</f>
        <v>Normal</v>
      </c>
      <c r="Q3754">
        <f>AVERAGEIF(sensor_data[Unit ID], sensor_data[[#This Row],[Unit ID]], sensor_data[EC])</f>
        <v>14.472666666666667</v>
      </c>
      <c r="R3754">
        <f>IF(ISBLANK(sensor_data[[#This Row],[EC]]), sensor_data[[#This Row],[average]], sensor_data[[#This Row],[EC]])</f>
        <v>12</v>
      </c>
      <c r="S3754" t="str">
        <f>IF(sensor_data[[#This Row],[Filled Energy Consumption]]&gt;AVERAGE(sensor_data[Filled Energy Consumption]), "High", "Low")</f>
        <v>Low</v>
      </c>
      <c r="T3754" t="s">
        <v>192</v>
      </c>
      <c r="U3754" t="b">
        <v>0</v>
      </c>
      <c r="V3754">
        <v>12</v>
      </c>
      <c r="W3754">
        <v>0</v>
      </c>
      <c r="X3754" t="s">
        <v>14</v>
      </c>
    </row>
    <row r="3755" spans="1:24" x14ac:dyDescent="0.3">
      <c r="A3755" s="1">
        <v>45527.369722222225</v>
      </c>
      <c r="B3755" s="1" t="str">
        <f>TEXT(sensor_data[[#This Row],[Timestamp]], "MMMM")</f>
        <v>August</v>
      </c>
      <c r="C37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55" s="2">
        <f>MONTH(sensor_data[[#This Row],[Timestamp]])</f>
        <v>8</v>
      </c>
      <c r="E3755" s="2">
        <f>DAY(sensor_data[[#This Row],[Timestamp]])</f>
        <v>23</v>
      </c>
      <c r="F3755" t="s">
        <v>674</v>
      </c>
      <c r="H3755">
        <v>101.7</v>
      </c>
      <c r="I3755">
        <v>45</v>
      </c>
      <c r="J3755" t="b">
        <v>1</v>
      </c>
      <c r="K3755">
        <v>5</v>
      </c>
      <c r="L3755" t="str">
        <f>IF(sensor_data[[#This Row],[HVAC Setting]]&lt;=2, "Low", IF(sensor_data[[#This Row],[HVAC Setting]]=3, "Normal", "High"))</f>
        <v>High</v>
      </c>
      <c r="M3755">
        <v>29.6</v>
      </c>
      <c r="N3755">
        <v>29.6</v>
      </c>
      <c r="O3755">
        <f>(sensor_data[[#This Row],[Energy Consumption]]-AVERAGE(sensor_data[Energy Consumption]))/_xlfn.STDEV.P(sensor_data[Energy Consumption])</f>
        <v>9.5335217445777193E-2</v>
      </c>
      <c r="P3755" t="str">
        <f>IF(ABS(sensor_data[[#This Row],[z_zcore]])&gt;3, "Outlier", "Normal")</f>
        <v>Normal</v>
      </c>
      <c r="Q3755">
        <f>AVERAGEIF(sensor_data[Unit ID], sensor_data[[#This Row],[Unit ID]], sensor_data[EC])</f>
        <v>14.472666666666667</v>
      </c>
      <c r="R3755">
        <f>IF(ISBLANK(sensor_data[[#This Row],[EC]]), sensor_data[[#This Row],[average]], sensor_data[[#This Row],[EC]])</f>
        <v>29.6</v>
      </c>
      <c r="S3755" t="str">
        <f>IF(sensor_data[[#This Row],[Filled Energy Consumption]]&gt;AVERAGE(sensor_data[Filled Energy Consumption]), "High", "Low")</f>
        <v>High</v>
      </c>
      <c r="T3755" t="s">
        <v>378</v>
      </c>
      <c r="U3755" t="b">
        <v>1</v>
      </c>
      <c r="V3755">
        <v>22</v>
      </c>
      <c r="W3755">
        <v>1</v>
      </c>
      <c r="X3755" t="s">
        <v>19</v>
      </c>
    </row>
    <row r="3756" spans="1:24" x14ac:dyDescent="0.3">
      <c r="A3756" s="1">
        <v>45327.916979166665</v>
      </c>
      <c r="B3756" s="1" t="str">
        <f>TEXT(sensor_data[[#This Row],[Timestamp]], "MMMM")</f>
        <v>February</v>
      </c>
      <c r="C37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56" s="2">
        <f>MONTH(sensor_data[[#This Row],[Timestamp]])</f>
        <v>2</v>
      </c>
      <c r="E3756" s="2">
        <f>DAY(sensor_data[[#This Row],[Timestamp]])</f>
        <v>5</v>
      </c>
      <c r="F3756" t="s">
        <v>674</v>
      </c>
      <c r="H3756">
        <v>47.5</v>
      </c>
      <c r="I3756">
        <v>29.5</v>
      </c>
      <c r="J3756" t="b">
        <v>0</v>
      </c>
      <c r="K3756">
        <v>3</v>
      </c>
      <c r="L3756" t="str">
        <f>IF(sensor_data[[#This Row],[HVAC Setting]]&lt;=2, "Low", IF(sensor_data[[#This Row],[HVAC Setting]]=3, "Normal", "High"))</f>
        <v>Normal</v>
      </c>
      <c r="M3756">
        <v>17</v>
      </c>
      <c r="N3756">
        <v>17</v>
      </c>
      <c r="O3756">
        <f>(sensor_data[[#This Row],[Energy Consumption]]-AVERAGE(sensor_data[Energy Consumption]))/_xlfn.STDEV.P(sensor_data[Energy Consumption])</f>
        <v>-5.1181589523909048E-2</v>
      </c>
      <c r="P3756" t="str">
        <f>IF(ABS(sensor_data[[#This Row],[z_zcore]])&gt;3, "Outlier", "Normal")</f>
        <v>Normal</v>
      </c>
      <c r="Q3756">
        <f>AVERAGEIF(sensor_data[Unit ID], sensor_data[[#This Row],[Unit ID]], sensor_data[EC])</f>
        <v>14.472666666666667</v>
      </c>
      <c r="R3756">
        <f>IF(ISBLANK(sensor_data[[#This Row],[EC]]), sensor_data[[#This Row],[average]], sensor_data[[#This Row],[EC]])</f>
        <v>17</v>
      </c>
      <c r="S3756" t="str">
        <f>IF(sensor_data[[#This Row],[Filled Energy Consumption]]&gt;AVERAGE(sensor_data[Filled Energy Consumption]), "High", "Low")</f>
        <v>Low</v>
      </c>
      <c r="T3756" t="s">
        <v>557</v>
      </c>
      <c r="U3756" t="b">
        <v>0</v>
      </c>
      <c r="V3756">
        <v>5</v>
      </c>
      <c r="W3756">
        <v>0</v>
      </c>
      <c r="X3756" t="s">
        <v>17</v>
      </c>
    </row>
    <row r="3757" spans="1:24" x14ac:dyDescent="0.3">
      <c r="A3757" s="1">
        <v>45439.545972222222</v>
      </c>
      <c r="B3757" s="1" t="str">
        <f>TEXT(sensor_data[[#This Row],[Timestamp]], "MMMM")</f>
        <v>May</v>
      </c>
      <c r="C37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57" s="2">
        <f>MONTH(sensor_data[[#This Row],[Timestamp]])</f>
        <v>5</v>
      </c>
      <c r="E3757" s="2">
        <f>DAY(sensor_data[[#This Row],[Timestamp]])</f>
        <v>27</v>
      </c>
      <c r="F3757" t="s">
        <v>674</v>
      </c>
      <c r="H3757">
        <v>75.599999999999994</v>
      </c>
      <c r="I3757">
        <v>57.5</v>
      </c>
      <c r="J3757" t="b">
        <v>0</v>
      </c>
      <c r="K3757">
        <v>1</v>
      </c>
      <c r="L3757" t="str">
        <f>IF(sensor_data[[#This Row],[HVAC Setting]]&lt;=2, "Low", IF(sensor_data[[#This Row],[HVAC Setting]]=3, "Normal", "High"))</f>
        <v>Low</v>
      </c>
      <c r="M3757">
        <v>5</v>
      </c>
      <c r="N3757">
        <v>5</v>
      </c>
      <c r="O3757">
        <f>(sensor_data[[#This Row],[Energy Consumption]]-AVERAGE(sensor_data[Energy Consumption]))/_xlfn.STDEV.P(sensor_data[Energy Consumption])</f>
        <v>-0.19072140568551499</v>
      </c>
      <c r="P3757" t="str">
        <f>IF(ABS(sensor_data[[#This Row],[z_zcore]])&gt;3, "Outlier", "Normal")</f>
        <v>Normal</v>
      </c>
      <c r="Q3757">
        <f>AVERAGEIF(sensor_data[Unit ID], sensor_data[[#This Row],[Unit ID]], sensor_data[EC])</f>
        <v>14.472666666666667</v>
      </c>
      <c r="R3757">
        <f>IF(ISBLANK(sensor_data[[#This Row],[EC]]), sensor_data[[#This Row],[average]], sensor_data[[#This Row],[EC]])</f>
        <v>5</v>
      </c>
      <c r="S3757" t="str">
        <f>IF(sensor_data[[#This Row],[Filled Energy Consumption]]&gt;AVERAGE(sensor_data[Filled Energy Consumption]), "High", "Low")</f>
        <v>Low</v>
      </c>
      <c r="T3757" t="s">
        <v>529</v>
      </c>
      <c r="U3757" t="b">
        <v>0</v>
      </c>
      <c r="V3757">
        <v>7</v>
      </c>
      <c r="W3757">
        <v>0</v>
      </c>
      <c r="X3757" t="s">
        <v>17</v>
      </c>
    </row>
    <row r="3758" spans="1:24" x14ac:dyDescent="0.3">
      <c r="A3758" s="1">
        <v>45381.742303240739</v>
      </c>
      <c r="B3758" s="1" t="str">
        <f>TEXT(sensor_data[[#This Row],[Timestamp]], "MMMM")</f>
        <v>March</v>
      </c>
      <c r="C37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58" s="2">
        <f>MONTH(sensor_data[[#This Row],[Timestamp]])</f>
        <v>3</v>
      </c>
      <c r="E3758" s="2">
        <f>DAY(sensor_data[[#This Row],[Timestamp]])</f>
        <v>30</v>
      </c>
      <c r="F3758" t="s">
        <v>674</v>
      </c>
      <c r="H3758">
        <v>73.5</v>
      </c>
      <c r="I3758">
        <v>56.3</v>
      </c>
      <c r="J3758" t="b">
        <v>1</v>
      </c>
      <c r="K3758">
        <v>5</v>
      </c>
      <c r="L3758" t="str">
        <f>IF(sensor_data[[#This Row],[HVAC Setting]]&lt;=2, "Low", IF(sensor_data[[#This Row],[HVAC Setting]]=3, "Normal", "High"))</f>
        <v>High</v>
      </c>
      <c r="O3758">
        <f>(sensor_data[[#This Row],[Energy Consumption]]-AVERAGE(sensor_data[Energy Consumption]))/_xlfn.STDEV.P(sensor_data[Energy Consumption])</f>
        <v>-0.24886299575285079</v>
      </c>
      <c r="P3758" t="str">
        <f>IF(ABS(sensor_data[[#This Row],[z_zcore]])&gt;3, "Outlier", "Normal")</f>
        <v>Normal</v>
      </c>
      <c r="Q3758">
        <f>AVERAGEIF(sensor_data[Unit ID], sensor_data[[#This Row],[Unit ID]], sensor_data[EC])</f>
        <v>14.472666666666667</v>
      </c>
      <c r="R3758">
        <f>IF(ISBLANK(sensor_data[[#This Row],[EC]]), sensor_data[[#This Row],[average]], sensor_data[[#This Row],[EC]])</f>
        <v>14.472666666666667</v>
      </c>
      <c r="S3758" t="str">
        <f>IF(sensor_data[[#This Row],[Filled Energy Consumption]]&gt;AVERAGE(sensor_data[Filled Energy Consumption]), "High", "Low")</f>
        <v>Low</v>
      </c>
      <c r="T3758" t="s">
        <v>459</v>
      </c>
      <c r="U3758" t="b">
        <v>1</v>
      </c>
      <c r="V3758">
        <v>7</v>
      </c>
      <c r="W3758">
        <v>1</v>
      </c>
      <c r="X3758" t="s">
        <v>19</v>
      </c>
    </row>
    <row r="3759" spans="1:24" x14ac:dyDescent="0.3">
      <c r="A3759" s="1">
        <v>45495.491099537037</v>
      </c>
      <c r="B3759" s="1" t="str">
        <f>TEXT(sensor_data[[#This Row],[Timestamp]], "MMMM")</f>
        <v>July</v>
      </c>
      <c r="C37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59" s="2">
        <f>MONTH(sensor_data[[#This Row],[Timestamp]])</f>
        <v>7</v>
      </c>
      <c r="E3759" s="2">
        <f>DAY(sensor_data[[#This Row],[Timestamp]])</f>
        <v>22</v>
      </c>
      <c r="F3759" t="s">
        <v>674</v>
      </c>
      <c r="H3759">
        <v>79.400000000000006</v>
      </c>
      <c r="I3759">
        <v>61.1</v>
      </c>
      <c r="J3759" t="b">
        <v>0</v>
      </c>
      <c r="K3759">
        <v>2</v>
      </c>
      <c r="L3759" t="str">
        <f>IF(sensor_data[[#This Row],[HVAC Setting]]&lt;=2, "Low", IF(sensor_data[[#This Row],[HVAC Setting]]=3, "Normal", "High"))</f>
        <v>Low</v>
      </c>
      <c r="O3759">
        <f>(sensor_data[[#This Row],[Energy Consumption]]-AVERAGE(sensor_data[Energy Consumption]))/_xlfn.STDEV.P(sensor_data[Energy Consumption])</f>
        <v>-0.24886299575285079</v>
      </c>
      <c r="P3759" t="str">
        <f>IF(ABS(sensor_data[[#This Row],[z_zcore]])&gt;3, "Outlier", "Normal")</f>
        <v>Normal</v>
      </c>
      <c r="Q3759">
        <f>AVERAGEIF(sensor_data[Unit ID], sensor_data[[#This Row],[Unit ID]], sensor_data[EC])</f>
        <v>14.472666666666667</v>
      </c>
      <c r="R3759">
        <f>IF(ISBLANK(sensor_data[[#This Row],[EC]]), sensor_data[[#This Row],[average]], sensor_data[[#This Row],[EC]])</f>
        <v>14.472666666666667</v>
      </c>
      <c r="S3759" t="str">
        <f>IF(sensor_data[[#This Row],[Filled Energy Consumption]]&gt;AVERAGE(sensor_data[Filled Energy Consumption]), "High", "Low")</f>
        <v>Low</v>
      </c>
      <c r="T3759" t="s">
        <v>56</v>
      </c>
      <c r="U3759" t="b">
        <v>0</v>
      </c>
      <c r="V3759">
        <v>24</v>
      </c>
      <c r="W3759">
        <v>1</v>
      </c>
      <c r="X3759" t="s">
        <v>17</v>
      </c>
    </row>
    <row r="3760" spans="1:24" x14ac:dyDescent="0.3">
      <c r="A3760" s="1">
        <v>45363.349872685183</v>
      </c>
      <c r="B3760" s="1" t="str">
        <f>TEXT(sensor_data[[#This Row],[Timestamp]], "MMMM")</f>
        <v>March</v>
      </c>
      <c r="C37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60" s="2">
        <f>MONTH(sensor_data[[#This Row],[Timestamp]])</f>
        <v>3</v>
      </c>
      <c r="E3760" s="2">
        <f>DAY(sensor_data[[#This Row],[Timestamp]])</f>
        <v>12</v>
      </c>
      <c r="F3760" t="s">
        <v>674</v>
      </c>
      <c r="H3760">
        <v>63.4</v>
      </c>
      <c r="I3760">
        <v>39.1</v>
      </c>
      <c r="J3760" t="b">
        <v>0</v>
      </c>
      <c r="K3760">
        <v>1</v>
      </c>
      <c r="L3760" t="str">
        <f>IF(sensor_data[[#This Row],[HVAC Setting]]&lt;=2, "Low", IF(sensor_data[[#This Row],[HVAC Setting]]=3, "Normal", "High"))</f>
        <v>Low</v>
      </c>
      <c r="M3760">
        <v>6</v>
      </c>
      <c r="N3760">
        <v>6</v>
      </c>
      <c r="O3760">
        <f>(sensor_data[[#This Row],[Energy Consumption]]-AVERAGE(sensor_data[Energy Consumption]))/_xlfn.STDEV.P(sensor_data[Energy Consumption])</f>
        <v>-0.17909308767204782</v>
      </c>
      <c r="P3760" t="str">
        <f>IF(ABS(sensor_data[[#This Row],[z_zcore]])&gt;3, "Outlier", "Normal")</f>
        <v>Normal</v>
      </c>
      <c r="Q3760">
        <f>AVERAGEIF(sensor_data[Unit ID], sensor_data[[#This Row],[Unit ID]], sensor_data[EC])</f>
        <v>14.472666666666667</v>
      </c>
      <c r="R3760">
        <f>IF(ISBLANK(sensor_data[[#This Row],[EC]]), sensor_data[[#This Row],[average]], sensor_data[[#This Row],[EC]])</f>
        <v>6</v>
      </c>
      <c r="S3760" t="str">
        <f>IF(sensor_data[[#This Row],[Filled Energy Consumption]]&gt;AVERAGE(sensor_data[Filled Energy Consumption]), "High", "Low")</f>
        <v>Low</v>
      </c>
      <c r="T3760" t="s">
        <v>277</v>
      </c>
      <c r="U3760" t="b">
        <v>0</v>
      </c>
      <c r="V3760">
        <v>2</v>
      </c>
      <c r="W3760">
        <v>0</v>
      </c>
      <c r="X3760" t="s">
        <v>14</v>
      </c>
    </row>
    <row r="3761" spans="1:24" x14ac:dyDescent="0.3">
      <c r="A3761" s="1">
        <v>45539.682488425926</v>
      </c>
      <c r="B3761" s="1" t="str">
        <f>TEXT(sensor_data[[#This Row],[Timestamp]], "MMMM")</f>
        <v>September</v>
      </c>
      <c r="C37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61" s="2">
        <f>MONTH(sensor_data[[#This Row],[Timestamp]])</f>
        <v>9</v>
      </c>
      <c r="E3761" s="2">
        <f>DAY(sensor_data[[#This Row],[Timestamp]])</f>
        <v>4</v>
      </c>
      <c r="F3761" t="s">
        <v>674</v>
      </c>
      <c r="H3761">
        <v>77.5</v>
      </c>
      <c r="I3761">
        <v>38.6</v>
      </c>
      <c r="J3761" t="b">
        <v>0</v>
      </c>
      <c r="K3761">
        <v>2</v>
      </c>
      <c r="L3761" t="str">
        <f>IF(sensor_data[[#This Row],[HVAC Setting]]&lt;=2, "Low", IF(sensor_data[[#This Row],[HVAC Setting]]=3, "Normal", "High"))</f>
        <v>Low</v>
      </c>
      <c r="M3761">
        <v>10</v>
      </c>
      <c r="N3761">
        <v>10</v>
      </c>
      <c r="O3761">
        <f>(sensor_data[[#This Row],[Energy Consumption]]-AVERAGE(sensor_data[Energy Consumption]))/_xlfn.STDEV.P(sensor_data[Energy Consumption])</f>
        <v>-0.13257981561817916</v>
      </c>
      <c r="P3761" t="str">
        <f>IF(ABS(sensor_data[[#This Row],[z_zcore]])&gt;3, "Outlier", "Normal")</f>
        <v>Normal</v>
      </c>
      <c r="Q3761">
        <f>AVERAGEIF(sensor_data[Unit ID], sensor_data[[#This Row],[Unit ID]], sensor_data[EC])</f>
        <v>14.472666666666667</v>
      </c>
      <c r="R3761">
        <f>IF(ISBLANK(sensor_data[[#This Row],[EC]]), sensor_data[[#This Row],[average]], sensor_data[[#This Row],[EC]])</f>
        <v>10</v>
      </c>
      <c r="S3761" t="str">
        <f>IF(sensor_data[[#This Row],[Filled Energy Consumption]]&gt;AVERAGE(sensor_data[Filled Energy Consumption]), "High", "Low")</f>
        <v>Low</v>
      </c>
      <c r="T3761" t="s">
        <v>451</v>
      </c>
      <c r="U3761" t="b">
        <v>0</v>
      </c>
      <c r="V3761">
        <v>18</v>
      </c>
      <c r="W3761">
        <v>0</v>
      </c>
      <c r="X3761" t="s">
        <v>19</v>
      </c>
    </row>
    <row r="3762" spans="1:24" x14ac:dyDescent="0.3">
      <c r="A3762" s="1">
        <v>45460.362175925926</v>
      </c>
      <c r="B3762" s="1" t="str">
        <f>TEXT(sensor_data[[#This Row],[Timestamp]], "MMMM")</f>
        <v>June</v>
      </c>
      <c r="C37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62" s="2">
        <f>MONTH(sensor_data[[#This Row],[Timestamp]])</f>
        <v>6</v>
      </c>
      <c r="E3762" s="2">
        <f>DAY(sensor_data[[#This Row],[Timestamp]])</f>
        <v>17</v>
      </c>
      <c r="F3762" t="s">
        <v>675</v>
      </c>
      <c r="H3762">
        <v>83.8</v>
      </c>
      <c r="I3762">
        <v>65.2</v>
      </c>
      <c r="J3762" t="b">
        <v>1</v>
      </c>
      <c r="K3762">
        <v>3</v>
      </c>
      <c r="L3762" t="str">
        <f>IF(sensor_data[[#This Row],[HVAC Setting]]&lt;=2, "Low", IF(sensor_data[[#This Row],[HVAC Setting]]=3, "Normal", "High"))</f>
        <v>Normal</v>
      </c>
      <c r="M3762">
        <v>17.41</v>
      </c>
      <c r="N3762">
        <v>17.41</v>
      </c>
      <c r="O3762">
        <f>(sensor_data[[#This Row],[Energy Consumption]]-AVERAGE(sensor_data[Energy Consumption]))/_xlfn.STDEV.P(sensor_data[Energy Consumption])</f>
        <v>-4.6413979138387511E-2</v>
      </c>
      <c r="P3762" t="str">
        <f>IF(ABS(sensor_data[[#This Row],[z_zcore]])&gt;3, "Outlier", "Normal")</f>
        <v>Normal</v>
      </c>
      <c r="Q3762">
        <f>AVERAGEIF(sensor_data[Unit ID], sensor_data[[#This Row],[Unit ID]], sensor_data[EC])</f>
        <v>17.976000000000003</v>
      </c>
      <c r="R3762">
        <f>IF(ISBLANK(sensor_data[[#This Row],[EC]]), sensor_data[[#This Row],[average]], sensor_data[[#This Row],[EC]])</f>
        <v>17.41</v>
      </c>
      <c r="S3762" t="str">
        <f>IF(sensor_data[[#This Row],[Filled Energy Consumption]]&gt;AVERAGE(sensor_data[Filled Energy Consumption]), "High", "Low")</f>
        <v>Low</v>
      </c>
      <c r="T3762" t="s">
        <v>495</v>
      </c>
      <c r="U3762" t="b">
        <v>1</v>
      </c>
      <c r="V3762">
        <v>3</v>
      </c>
      <c r="W3762">
        <v>1</v>
      </c>
      <c r="X3762" t="s">
        <v>14</v>
      </c>
    </row>
    <row r="3763" spans="1:24" x14ac:dyDescent="0.3">
      <c r="A3763" s="1">
        <v>45352.424803240741</v>
      </c>
      <c r="B3763" s="1" t="str">
        <f>TEXT(sensor_data[[#This Row],[Timestamp]], "MMMM")</f>
        <v>March</v>
      </c>
      <c r="C37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63" s="2">
        <f>MONTH(sensor_data[[#This Row],[Timestamp]])</f>
        <v>3</v>
      </c>
      <c r="E3763" s="2">
        <f>DAY(sensor_data[[#This Row],[Timestamp]])</f>
        <v>1</v>
      </c>
      <c r="F3763" t="s">
        <v>675</v>
      </c>
      <c r="H3763">
        <v>74.2</v>
      </c>
      <c r="I3763">
        <v>39.1</v>
      </c>
      <c r="J3763" t="b">
        <v>0</v>
      </c>
      <c r="K3763">
        <v>3</v>
      </c>
      <c r="L3763" t="str">
        <f>IF(sensor_data[[#This Row],[HVAC Setting]]&lt;=2, "Low", IF(sensor_data[[#This Row],[HVAC Setting]]=3, "Normal", "High"))</f>
        <v>Normal</v>
      </c>
      <c r="M3763">
        <v>16</v>
      </c>
      <c r="N3763">
        <v>16</v>
      </c>
      <c r="O3763">
        <f>(sensor_data[[#This Row],[Energy Consumption]]-AVERAGE(sensor_data[Energy Consumption]))/_xlfn.STDEV.P(sensor_data[Energy Consumption])</f>
        <v>-6.2809907537376211E-2</v>
      </c>
      <c r="P3763" t="str">
        <f>IF(ABS(sensor_data[[#This Row],[z_zcore]])&gt;3, "Outlier", "Normal")</f>
        <v>Normal</v>
      </c>
      <c r="Q3763">
        <f>AVERAGEIF(sensor_data[Unit ID], sensor_data[[#This Row],[Unit ID]], sensor_data[EC])</f>
        <v>17.976000000000003</v>
      </c>
      <c r="R3763">
        <f>IF(ISBLANK(sensor_data[[#This Row],[EC]]), sensor_data[[#This Row],[average]], sensor_data[[#This Row],[EC]])</f>
        <v>16</v>
      </c>
      <c r="S3763" t="str">
        <f>IF(sensor_data[[#This Row],[Filled Energy Consumption]]&gt;AVERAGE(sensor_data[Filled Energy Consumption]), "High", "Low")</f>
        <v>Low</v>
      </c>
      <c r="T3763" t="s">
        <v>304</v>
      </c>
      <c r="U3763" t="b">
        <v>0</v>
      </c>
      <c r="V3763">
        <v>5</v>
      </c>
      <c r="W3763">
        <v>1</v>
      </c>
      <c r="X3763" t="s">
        <v>19</v>
      </c>
    </row>
    <row r="3764" spans="1:24" x14ac:dyDescent="0.3">
      <c r="A3764" s="1">
        <v>45548.03056712963</v>
      </c>
      <c r="B3764" s="1" t="str">
        <f>TEXT(sensor_data[[#This Row],[Timestamp]], "MMMM")</f>
        <v>September</v>
      </c>
      <c r="C37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64" s="2">
        <f>MONTH(sensor_data[[#This Row],[Timestamp]])</f>
        <v>9</v>
      </c>
      <c r="E3764" s="2">
        <f>DAY(sensor_data[[#This Row],[Timestamp]])</f>
        <v>13</v>
      </c>
      <c r="F3764" t="s">
        <v>675</v>
      </c>
      <c r="H3764">
        <v>76.599999999999994</v>
      </c>
      <c r="I3764">
        <v>54.7</v>
      </c>
      <c r="J3764" t="b">
        <v>1</v>
      </c>
      <c r="K3764">
        <v>2</v>
      </c>
      <c r="L3764" t="str">
        <f>IF(sensor_data[[#This Row],[HVAC Setting]]&lt;=2, "Low", IF(sensor_data[[#This Row],[HVAC Setting]]=3, "Normal", "High"))</f>
        <v>Low</v>
      </c>
      <c r="M3764">
        <v>11.85</v>
      </c>
      <c r="N3764">
        <v>11.85</v>
      </c>
      <c r="O3764">
        <f>(sensor_data[[#This Row],[Energy Consumption]]-AVERAGE(sensor_data[Energy Consumption]))/_xlfn.STDEV.P(sensor_data[Energy Consumption])</f>
        <v>-0.11106742729326494</v>
      </c>
      <c r="P3764" t="str">
        <f>IF(ABS(sensor_data[[#This Row],[z_zcore]])&gt;3, "Outlier", "Normal")</f>
        <v>Normal</v>
      </c>
      <c r="Q3764">
        <f>AVERAGEIF(sensor_data[Unit ID], sensor_data[[#This Row],[Unit ID]], sensor_data[EC])</f>
        <v>17.976000000000003</v>
      </c>
      <c r="R3764">
        <f>IF(ISBLANK(sensor_data[[#This Row],[EC]]), sensor_data[[#This Row],[average]], sensor_data[[#This Row],[EC]])</f>
        <v>11.85</v>
      </c>
      <c r="S3764" t="str">
        <f>IF(sensor_data[[#This Row],[Filled Energy Consumption]]&gt;AVERAGE(sensor_data[Filled Energy Consumption]), "High", "Low")</f>
        <v>Low</v>
      </c>
      <c r="T3764" t="s">
        <v>77</v>
      </c>
      <c r="U3764" t="b">
        <v>1</v>
      </c>
      <c r="V3764">
        <v>16</v>
      </c>
      <c r="W3764">
        <v>1</v>
      </c>
      <c r="X3764" t="s">
        <v>19</v>
      </c>
    </row>
    <row r="3765" spans="1:24" x14ac:dyDescent="0.3">
      <c r="A3765" s="1">
        <v>45552.380787037036</v>
      </c>
      <c r="B3765" s="1" t="str">
        <f>TEXT(sensor_data[[#This Row],[Timestamp]], "MMMM")</f>
        <v>September</v>
      </c>
      <c r="C37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65" s="2">
        <f>MONTH(sensor_data[[#This Row],[Timestamp]])</f>
        <v>9</v>
      </c>
      <c r="E3765" s="2">
        <f>DAY(sensor_data[[#This Row],[Timestamp]])</f>
        <v>17</v>
      </c>
      <c r="F3765" t="s">
        <v>675</v>
      </c>
      <c r="H3765">
        <v>80.7</v>
      </c>
      <c r="I3765">
        <v>49</v>
      </c>
      <c r="J3765" t="b">
        <v>0</v>
      </c>
      <c r="K3765">
        <v>3</v>
      </c>
      <c r="L3765" t="str">
        <f>IF(sensor_data[[#This Row],[HVAC Setting]]&lt;=2, "Low", IF(sensor_data[[#This Row],[HVAC Setting]]=3, "Normal", "High"))</f>
        <v>Normal</v>
      </c>
      <c r="M3765">
        <v>16</v>
      </c>
      <c r="N3765">
        <v>16</v>
      </c>
      <c r="O3765">
        <f>(sensor_data[[#This Row],[Energy Consumption]]-AVERAGE(sensor_data[Energy Consumption]))/_xlfn.STDEV.P(sensor_data[Energy Consumption])</f>
        <v>-6.2809907537376211E-2</v>
      </c>
      <c r="P3765" t="str">
        <f>IF(ABS(sensor_data[[#This Row],[z_zcore]])&gt;3, "Outlier", "Normal")</f>
        <v>Normal</v>
      </c>
      <c r="Q3765">
        <f>AVERAGEIF(sensor_data[Unit ID], sensor_data[[#This Row],[Unit ID]], sensor_data[EC])</f>
        <v>17.976000000000003</v>
      </c>
      <c r="R3765">
        <f>IF(ISBLANK(sensor_data[[#This Row],[EC]]), sensor_data[[#This Row],[average]], sensor_data[[#This Row],[EC]])</f>
        <v>16</v>
      </c>
      <c r="S3765" t="str">
        <f>IF(sensor_data[[#This Row],[Filled Energy Consumption]]&gt;AVERAGE(sensor_data[Filled Energy Consumption]), "High", "Low")</f>
        <v>Low</v>
      </c>
      <c r="T3765" t="s">
        <v>29</v>
      </c>
      <c r="U3765" t="b">
        <v>0</v>
      </c>
      <c r="V3765">
        <v>13</v>
      </c>
      <c r="W3765">
        <v>1</v>
      </c>
      <c r="X3765" t="s">
        <v>14</v>
      </c>
    </row>
    <row r="3766" spans="1:24" x14ac:dyDescent="0.3">
      <c r="A3766" s="1">
        <v>45548.724259259259</v>
      </c>
      <c r="B3766" s="1" t="str">
        <f>TEXT(sensor_data[[#This Row],[Timestamp]], "MMMM")</f>
        <v>September</v>
      </c>
      <c r="C37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66" s="2">
        <f>MONTH(sensor_data[[#This Row],[Timestamp]])</f>
        <v>9</v>
      </c>
      <c r="E3766" s="2">
        <f>DAY(sensor_data[[#This Row],[Timestamp]])</f>
        <v>13</v>
      </c>
      <c r="F3766" t="s">
        <v>675</v>
      </c>
      <c r="H3766">
        <v>83.1</v>
      </c>
      <c r="I3766">
        <v>41.4</v>
      </c>
      <c r="J3766" t="b">
        <v>1</v>
      </c>
      <c r="K3766">
        <v>5</v>
      </c>
      <c r="L3766" t="str">
        <f>IF(sensor_data[[#This Row],[HVAC Setting]]&lt;=2, "Low", IF(sensor_data[[#This Row],[HVAC Setting]]=3, "Normal", "High"))</f>
        <v>High</v>
      </c>
      <c r="M3766">
        <v>29.95</v>
      </c>
      <c r="N3766">
        <v>29.95</v>
      </c>
      <c r="O3766">
        <f>(sensor_data[[#This Row],[Energy Consumption]]-AVERAGE(sensor_data[Energy Consumption]))/_xlfn.STDEV.P(sensor_data[Energy Consumption])</f>
        <v>9.9405128750490665E-2</v>
      </c>
      <c r="P3766" t="str">
        <f>IF(ABS(sensor_data[[#This Row],[z_zcore]])&gt;3, "Outlier", "Normal")</f>
        <v>Normal</v>
      </c>
      <c r="Q3766">
        <f>AVERAGEIF(sensor_data[Unit ID], sensor_data[[#This Row],[Unit ID]], sensor_data[EC])</f>
        <v>17.976000000000003</v>
      </c>
      <c r="R3766">
        <f>IF(ISBLANK(sensor_data[[#This Row],[EC]]), sensor_data[[#This Row],[average]], sensor_data[[#This Row],[EC]])</f>
        <v>29.95</v>
      </c>
      <c r="S3766" t="str">
        <f>IF(sensor_data[[#This Row],[Filled Energy Consumption]]&gt;AVERAGE(sensor_data[Filled Energy Consumption]), "High", "Low")</f>
        <v>High</v>
      </c>
      <c r="T3766" t="s">
        <v>424</v>
      </c>
      <c r="U3766" t="b">
        <v>1</v>
      </c>
      <c r="V3766">
        <v>23</v>
      </c>
      <c r="W3766">
        <v>1</v>
      </c>
      <c r="X3766" t="s">
        <v>17</v>
      </c>
    </row>
    <row r="3767" spans="1:24" x14ac:dyDescent="0.3">
      <c r="A3767" s="1">
        <v>45604.118680555555</v>
      </c>
      <c r="B3767" s="1" t="str">
        <f>TEXT(sensor_data[[#This Row],[Timestamp]], "MMMM")</f>
        <v>November</v>
      </c>
      <c r="C37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67" s="2">
        <f>MONTH(sensor_data[[#This Row],[Timestamp]])</f>
        <v>11</v>
      </c>
      <c r="E3767" s="2">
        <f>DAY(sensor_data[[#This Row],[Timestamp]])</f>
        <v>8</v>
      </c>
      <c r="F3767" t="s">
        <v>675</v>
      </c>
      <c r="H3767">
        <v>64.400000000000006</v>
      </c>
      <c r="I3767">
        <v>39.799999999999997</v>
      </c>
      <c r="J3767" t="b">
        <v>1</v>
      </c>
      <c r="K3767">
        <v>3</v>
      </c>
      <c r="L3767" t="str">
        <f>IF(sensor_data[[#This Row],[HVAC Setting]]&lt;=2, "Low", IF(sensor_data[[#This Row],[HVAC Setting]]=3, "Normal", "High"))</f>
        <v>Normal</v>
      </c>
      <c r="M3767">
        <v>17.95</v>
      </c>
      <c r="N3767">
        <v>17.95</v>
      </c>
      <c r="O3767">
        <f>(sensor_data[[#This Row],[Energy Consumption]]-AVERAGE(sensor_data[Energy Consumption]))/_xlfn.STDEV.P(sensor_data[Energy Consumption])</f>
        <v>-4.0134687411115255E-2</v>
      </c>
      <c r="P3767" t="str">
        <f>IF(ABS(sensor_data[[#This Row],[z_zcore]])&gt;3, "Outlier", "Normal")</f>
        <v>Normal</v>
      </c>
      <c r="Q3767">
        <f>AVERAGEIF(sensor_data[Unit ID], sensor_data[[#This Row],[Unit ID]], sensor_data[EC])</f>
        <v>17.976000000000003</v>
      </c>
      <c r="R3767">
        <f>IF(ISBLANK(sensor_data[[#This Row],[EC]]), sensor_data[[#This Row],[average]], sensor_data[[#This Row],[EC]])</f>
        <v>17.95</v>
      </c>
      <c r="S3767" t="str">
        <f>IF(sensor_data[[#This Row],[Filled Energy Consumption]]&gt;AVERAGE(sensor_data[Filled Energy Consumption]), "High", "Low")</f>
        <v>Low</v>
      </c>
      <c r="T3767" t="s">
        <v>128</v>
      </c>
      <c r="U3767" t="b">
        <v>1</v>
      </c>
      <c r="V3767">
        <v>18</v>
      </c>
      <c r="W3767">
        <v>1</v>
      </c>
      <c r="X3767" t="s">
        <v>17</v>
      </c>
    </row>
    <row r="3768" spans="1:24" x14ac:dyDescent="0.3">
      <c r="A3768" s="1">
        <v>45634.234861111108</v>
      </c>
      <c r="B3768" s="1" t="str">
        <f>TEXT(sensor_data[[#This Row],[Timestamp]], "MMMM")</f>
        <v>December</v>
      </c>
      <c r="C37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68" s="2">
        <f>MONTH(sensor_data[[#This Row],[Timestamp]])</f>
        <v>12</v>
      </c>
      <c r="E3768" s="2">
        <f>DAY(sensor_data[[#This Row],[Timestamp]])</f>
        <v>8</v>
      </c>
      <c r="F3768" t="s">
        <v>675</v>
      </c>
      <c r="H3768">
        <v>47.9</v>
      </c>
      <c r="I3768">
        <v>29.4</v>
      </c>
      <c r="J3768" t="b">
        <v>1</v>
      </c>
      <c r="K3768">
        <v>3.5</v>
      </c>
      <c r="L3768" t="str">
        <f>IF(sensor_data[[#This Row],[HVAC Setting]]&lt;=2, "Low", IF(sensor_data[[#This Row],[HVAC Setting]]=3, "Normal", "High"))</f>
        <v>High</v>
      </c>
      <c r="M3768">
        <v>22.39</v>
      </c>
      <c r="N3768">
        <v>22.39</v>
      </c>
      <c r="O3768">
        <f>(sensor_data[[#This Row],[Energy Consumption]]-AVERAGE(sensor_data[Energy Consumption]))/_xlfn.STDEV.P(sensor_data[Energy Consumption])</f>
        <v>1.1495044568678952E-2</v>
      </c>
      <c r="P3768" t="str">
        <f>IF(ABS(sensor_data[[#This Row],[z_zcore]])&gt;3, "Outlier", "Normal")</f>
        <v>Normal</v>
      </c>
      <c r="Q3768">
        <f>AVERAGEIF(sensor_data[Unit ID], sensor_data[[#This Row],[Unit ID]], sensor_data[EC])</f>
        <v>17.976000000000003</v>
      </c>
      <c r="R3768">
        <f>IF(ISBLANK(sensor_data[[#This Row],[EC]]), sensor_data[[#This Row],[average]], sensor_data[[#This Row],[EC]])</f>
        <v>22.39</v>
      </c>
      <c r="S3768" t="str">
        <f>IF(sensor_data[[#This Row],[Filled Energy Consumption]]&gt;AVERAGE(sensor_data[Filled Energy Consumption]), "High", "Low")</f>
        <v>High</v>
      </c>
      <c r="T3768" t="s">
        <v>638</v>
      </c>
      <c r="U3768" t="b">
        <v>1</v>
      </c>
      <c r="V3768">
        <v>23</v>
      </c>
      <c r="W3768">
        <v>1</v>
      </c>
      <c r="X3768" t="s">
        <v>14</v>
      </c>
    </row>
    <row r="3769" spans="1:24" x14ac:dyDescent="0.3">
      <c r="A3769" s="1">
        <v>45301.477731481478</v>
      </c>
      <c r="B3769" s="1" t="str">
        <f>TEXT(sensor_data[[#This Row],[Timestamp]], "MMMM")</f>
        <v>January</v>
      </c>
      <c r="C37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69" s="2">
        <f>MONTH(sensor_data[[#This Row],[Timestamp]])</f>
        <v>1</v>
      </c>
      <c r="E3769" s="2">
        <f>DAY(sensor_data[[#This Row],[Timestamp]])</f>
        <v>10</v>
      </c>
      <c r="F3769" t="s">
        <v>675</v>
      </c>
      <c r="H3769">
        <v>38.700000000000003</v>
      </c>
      <c r="I3769">
        <v>37.5</v>
      </c>
      <c r="J3769" t="b">
        <v>0</v>
      </c>
      <c r="K3769">
        <v>3</v>
      </c>
      <c r="L3769" t="str">
        <f>IF(sensor_data[[#This Row],[HVAC Setting]]&lt;=2, "Low", IF(sensor_data[[#This Row],[HVAC Setting]]=3, "Normal", "High"))</f>
        <v>Normal</v>
      </c>
      <c r="M3769">
        <v>17</v>
      </c>
      <c r="N3769">
        <v>17</v>
      </c>
      <c r="O3769">
        <f>(sensor_data[[#This Row],[Energy Consumption]]-AVERAGE(sensor_data[Energy Consumption]))/_xlfn.STDEV.P(sensor_data[Energy Consumption])</f>
        <v>-5.1181589523909048E-2</v>
      </c>
      <c r="P3769" t="str">
        <f>IF(ABS(sensor_data[[#This Row],[z_zcore]])&gt;3, "Outlier", "Normal")</f>
        <v>Normal</v>
      </c>
      <c r="Q3769">
        <f>AVERAGEIF(sensor_data[Unit ID], sensor_data[[#This Row],[Unit ID]], sensor_data[EC])</f>
        <v>17.976000000000003</v>
      </c>
      <c r="R3769">
        <f>IF(ISBLANK(sensor_data[[#This Row],[EC]]), sensor_data[[#This Row],[average]], sensor_data[[#This Row],[EC]])</f>
        <v>17</v>
      </c>
      <c r="S3769" t="str">
        <f>IF(sensor_data[[#This Row],[Filled Energy Consumption]]&gt;AVERAGE(sensor_data[Filled Energy Consumption]), "High", "Low")</f>
        <v>Low</v>
      </c>
      <c r="T3769" t="s">
        <v>70</v>
      </c>
      <c r="U3769" t="b">
        <v>0</v>
      </c>
      <c r="V3769">
        <v>9</v>
      </c>
      <c r="W3769">
        <v>0</v>
      </c>
      <c r="X3769" t="s">
        <v>17</v>
      </c>
    </row>
    <row r="3770" spans="1:24" x14ac:dyDescent="0.3">
      <c r="A3770" s="1">
        <v>45367.280289351853</v>
      </c>
      <c r="B3770" s="1" t="str">
        <f>TEXT(sensor_data[[#This Row],[Timestamp]], "MMMM")</f>
        <v>March</v>
      </c>
      <c r="C37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70" s="2">
        <f>MONTH(sensor_data[[#This Row],[Timestamp]])</f>
        <v>3</v>
      </c>
      <c r="E3770" s="2">
        <f>DAY(sensor_data[[#This Row],[Timestamp]])</f>
        <v>16</v>
      </c>
      <c r="F3770" t="s">
        <v>675</v>
      </c>
      <c r="H3770">
        <v>67</v>
      </c>
      <c r="I3770">
        <v>55.2</v>
      </c>
      <c r="J3770" t="b">
        <v>1</v>
      </c>
      <c r="K3770">
        <v>4.5</v>
      </c>
      <c r="L3770" t="str">
        <f>IF(sensor_data[[#This Row],[HVAC Setting]]&lt;=2, "Low", IF(sensor_data[[#This Row],[HVAC Setting]]=3, "Normal", "High"))</f>
        <v>High</v>
      </c>
      <c r="M3770">
        <v>25.23</v>
      </c>
      <c r="N3770">
        <v>25.23</v>
      </c>
      <c r="O3770">
        <f>(sensor_data[[#This Row],[Energy Consumption]]-AVERAGE(sensor_data[Energy Consumption]))/_xlfn.STDEV.P(sensor_data[Energy Consumption])</f>
        <v>4.4519467726925686E-2</v>
      </c>
      <c r="P3770" t="str">
        <f>IF(ABS(sensor_data[[#This Row],[z_zcore]])&gt;3, "Outlier", "Normal")</f>
        <v>Normal</v>
      </c>
      <c r="Q3770">
        <f>AVERAGEIF(sensor_data[Unit ID], sensor_data[[#This Row],[Unit ID]], sensor_data[EC])</f>
        <v>17.976000000000003</v>
      </c>
      <c r="R3770">
        <f>IF(ISBLANK(sensor_data[[#This Row],[EC]]), sensor_data[[#This Row],[average]], sensor_data[[#This Row],[EC]])</f>
        <v>25.23</v>
      </c>
      <c r="S3770" t="str">
        <f>IF(sensor_data[[#This Row],[Filled Energy Consumption]]&gt;AVERAGE(sensor_data[Filled Energy Consumption]), "High", "Low")</f>
        <v>High</v>
      </c>
      <c r="T3770" t="s">
        <v>256</v>
      </c>
      <c r="U3770" t="b">
        <v>1</v>
      </c>
      <c r="V3770">
        <v>9</v>
      </c>
      <c r="W3770">
        <v>1</v>
      </c>
      <c r="X3770" t="s">
        <v>17</v>
      </c>
    </row>
    <row r="3771" spans="1:24" x14ac:dyDescent="0.3">
      <c r="A3771" s="1">
        <v>45296.962500000001</v>
      </c>
      <c r="B3771" s="1" t="str">
        <f>TEXT(sensor_data[[#This Row],[Timestamp]], "MMMM")</f>
        <v>January</v>
      </c>
      <c r="C37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71" s="2">
        <f>MONTH(sensor_data[[#This Row],[Timestamp]])</f>
        <v>1</v>
      </c>
      <c r="E3771" s="2">
        <f>DAY(sensor_data[[#This Row],[Timestamp]])</f>
        <v>5</v>
      </c>
      <c r="F3771" t="s">
        <v>675</v>
      </c>
      <c r="H3771">
        <v>35.200000000000003</v>
      </c>
      <c r="I3771">
        <v>35</v>
      </c>
      <c r="J3771" t="b">
        <v>0</v>
      </c>
      <c r="K3771">
        <v>2</v>
      </c>
      <c r="L3771" t="str">
        <f>IF(sensor_data[[#This Row],[HVAC Setting]]&lt;=2, "Low", IF(sensor_data[[#This Row],[HVAC Setting]]=3, "Normal", "High"))</f>
        <v>Low</v>
      </c>
      <c r="M3771">
        <v>13</v>
      </c>
      <c r="N3771">
        <v>13</v>
      </c>
      <c r="O3771">
        <f>(sensor_data[[#This Row],[Energy Consumption]]-AVERAGE(sensor_data[Energy Consumption]))/_xlfn.STDEV.P(sensor_data[Energy Consumption])</f>
        <v>-9.7694861577777695E-2</v>
      </c>
      <c r="P3771" t="str">
        <f>IF(ABS(sensor_data[[#This Row],[z_zcore]])&gt;3, "Outlier", "Normal")</f>
        <v>Normal</v>
      </c>
      <c r="Q3771">
        <f>AVERAGEIF(sensor_data[Unit ID], sensor_data[[#This Row],[Unit ID]], sensor_data[EC])</f>
        <v>17.976000000000003</v>
      </c>
      <c r="R3771">
        <f>IF(ISBLANK(sensor_data[[#This Row],[EC]]), sensor_data[[#This Row],[average]], sensor_data[[#This Row],[EC]])</f>
        <v>13</v>
      </c>
      <c r="S3771" t="str">
        <f>IF(sensor_data[[#This Row],[Filled Energy Consumption]]&gt;AVERAGE(sensor_data[Filled Energy Consumption]), "High", "Low")</f>
        <v>Low</v>
      </c>
      <c r="T3771" t="s">
        <v>143</v>
      </c>
      <c r="U3771" t="b">
        <v>0</v>
      </c>
      <c r="V3771">
        <v>18</v>
      </c>
      <c r="W3771">
        <v>1</v>
      </c>
      <c r="X3771" t="s">
        <v>17</v>
      </c>
    </row>
    <row r="3772" spans="1:24" x14ac:dyDescent="0.3">
      <c r="A3772" s="1">
        <v>45534.808715277781</v>
      </c>
      <c r="B3772" s="1" t="str">
        <f>TEXT(sensor_data[[#This Row],[Timestamp]], "MMMM")</f>
        <v>August</v>
      </c>
      <c r="C37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72" s="2">
        <f>MONTH(sensor_data[[#This Row],[Timestamp]])</f>
        <v>8</v>
      </c>
      <c r="E3772" s="2">
        <f>DAY(sensor_data[[#This Row],[Timestamp]])</f>
        <v>30</v>
      </c>
      <c r="F3772" t="s">
        <v>675</v>
      </c>
      <c r="H3772">
        <v>85.4</v>
      </c>
      <c r="I3772">
        <v>51.9</v>
      </c>
      <c r="J3772" t="b">
        <v>0</v>
      </c>
      <c r="K3772">
        <v>4</v>
      </c>
      <c r="L3772" t="str">
        <f>IF(sensor_data[[#This Row],[HVAC Setting]]&lt;=2, "Low", IF(sensor_data[[#This Row],[HVAC Setting]]=3, "Normal", "High"))</f>
        <v>High</v>
      </c>
      <c r="M3772">
        <v>24.2</v>
      </c>
      <c r="N3772">
        <v>24.2</v>
      </c>
      <c r="O3772">
        <f>(sensor_data[[#This Row],[Energy Consumption]]-AVERAGE(sensor_data[Energy Consumption]))/_xlfn.STDEV.P(sensor_data[Energy Consumption])</f>
        <v>3.2542300173054498E-2</v>
      </c>
      <c r="P3772" t="str">
        <f>IF(ABS(sensor_data[[#This Row],[z_zcore]])&gt;3, "Outlier", "Normal")</f>
        <v>Normal</v>
      </c>
      <c r="Q3772">
        <f>AVERAGEIF(sensor_data[Unit ID], sensor_data[[#This Row],[Unit ID]], sensor_data[EC])</f>
        <v>17.976000000000003</v>
      </c>
      <c r="R3772">
        <f>IF(ISBLANK(sensor_data[[#This Row],[EC]]), sensor_data[[#This Row],[average]], sensor_data[[#This Row],[EC]])</f>
        <v>24.2</v>
      </c>
      <c r="S3772" t="str">
        <f>IF(sensor_data[[#This Row],[Filled Energy Consumption]]&gt;AVERAGE(sensor_data[Filled Energy Consumption]), "High", "Low")</f>
        <v>High</v>
      </c>
      <c r="T3772" t="s">
        <v>265</v>
      </c>
      <c r="U3772" t="b">
        <v>0</v>
      </c>
      <c r="V3772">
        <v>18</v>
      </c>
      <c r="W3772">
        <v>0</v>
      </c>
      <c r="X3772" t="s">
        <v>19</v>
      </c>
    </row>
    <row r="3773" spans="1:24" x14ac:dyDescent="0.3">
      <c r="A3773" s="1">
        <v>45516.278587962966</v>
      </c>
      <c r="B3773" s="1" t="str">
        <f>TEXT(sensor_data[[#This Row],[Timestamp]], "MMMM")</f>
        <v>August</v>
      </c>
      <c r="C37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73" s="2">
        <f>MONTH(sensor_data[[#This Row],[Timestamp]])</f>
        <v>8</v>
      </c>
      <c r="E3773" s="2">
        <f>DAY(sensor_data[[#This Row],[Timestamp]])</f>
        <v>12</v>
      </c>
      <c r="F3773" t="s">
        <v>675</v>
      </c>
      <c r="H3773">
        <v>95.9</v>
      </c>
      <c r="I3773">
        <v>58.4</v>
      </c>
      <c r="J3773" t="b">
        <v>0</v>
      </c>
      <c r="K3773">
        <v>3</v>
      </c>
      <c r="L3773" t="str">
        <f>IF(sensor_data[[#This Row],[HVAC Setting]]&lt;=2, "Low", IF(sensor_data[[#This Row],[HVAC Setting]]=3, "Normal", "High"))</f>
        <v>Normal</v>
      </c>
      <c r="M3773">
        <v>17</v>
      </c>
      <c r="N3773">
        <v>17</v>
      </c>
      <c r="O3773">
        <f>(sensor_data[[#This Row],[Energy Consumption]]-AVERAGE(sensor_data[Energy Consumption]))/_xlfn.STDEV.P(sensor_data[Energy Consumption])</f>
        <v>-5.1181589523909048E-2</v>
      </c>
      <c r="P3773" t="str">
        <f>IF(ABS(sensor_data[[#This Row],[z_zcore]])&gt;3, "Outlier", "Normal")</f>
        <v>Normal</v>
      </c>
      <c r="Q3773">
        <f>AVERAGEIF(sensor_data[Unit ID], sensor_data[[#This Row],[Unit ID]], sensor_data[EC])</f>
        <v>17.976000000000003</v>
      </c>
      <c r="R3773">
        <f>IF(ISBLANK(sensor_data[[#This Row],[EC]]), sensor_data[[#This Row],[average]], sensor_data[[#This Row],[EC]])</f>
        <v>17</v>
      </c>
      <c r="S3773" t="str">
        <f>IF(sensor_data[[#This Row],[Filled Energy Consumption]]&gt;AVERAGE(sensor_data[Filled Energy Consumption]), "High", "Low")</f>
        <v>Low</v>
      </c>
      <c r="T3773" t="s">
        <v>137</v>
      </c>
      <c r="U3773" t="b">
        <v>0</v>
      </c>
      <c r="V3773">
        <v>18</v>
      </c>
      <c r="W3773">
        <v>0</v>
      </c>
      <c r="X3773" t="s">
        <v>19</v>
      </c>
    </row>
    <row r="3774" spans="1:24" x14ac:dyDescent="0.3">
      <c r="A3774" s="1">
        <v>45552.533113425925</v>
      </c>
      <c r="B3774" s="1" t="str">
        <f>TEXT(sensor_data[[#This Row],[Timestamp]], "MMMM")</f>
        <v>September</v>
      </c>
      <c r="C37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74" s="2">
        <f>MONTH(sensor_data[[#This Row],[Timestamp]])</f>
        <v>9</v>
      </c>
      <c r="E3774" s="2">
        <f>DAY(sensor_data[[#This Row],[Timestamp]])</f>
        <v>17</v>
      </c>
      <c r="F3774" t="s">
        <v>675</v>
      </c>
      <c r="H3774">
        <v>75.7</v>
      </c>
      <c r="I3774">
        <v>42.5</v>
      </c>
      <c r="J3774" t="b">
        <v>0</v>
      </c>
      <c r="K3774">
        <v>3</v>
      </c>
      <c r="L3774" t="str">
        <f>IF(sensor_data[[#This Row],[HVAC Setting]]&lt;=2, "Low", IF(sensor_data[[#This Row],[HVAC Setting]]=3, "Normal", "High"))</f>
        <v>Normal</v>
      </c>
      <c r="M3774">
        <v>16</v>
      </c>
      <c r="N3774">
        <v>16</v>
      </c>
      <c r="O3774">
        <f>(sensor_data[[#This Row],[Energy Consumption]]-AVERAGE(sensor_data[Energy Consumption]))/_xlfn.STDEV.P(sensor_data[Energy Consumption])</f>
        <v>-6.2809907537376211E-2</v>
      </c>
      <c r="P3774" t="str">
        <f>IF(ABS(sensor_data[[#This Row],[z_zcore]])&gt;3, "Outlier", "Normal")</f>
        <v>Normal</v>
      </c>
      <c r="Q3774">
        <f>AVERAGEIF(sensor_data[Unit ID], sensor_data[[#This Row],[Unit ID]], sensor_data[EC])</f>
        <v>17.976000000000003</v>
      </c>
      <c r="R3774">
        <f>IF(ISBLANK(sensor_data[[#This Row],[EC]]), sensor_data[[#This Row],[average]], sensor_data[[#This Row],[EC]])</f>
        <v>16</v>
      </c>
      <c r="S3774" t="str">
        <f>IF(sensor_data[[#This Row],[Filled Energy Consumption]]&gt;AVERAGE(sensor_data[Filled Energy Consumption]), "High", "Low")</f>
        <v>Low</v>
      </c>
      <c r="T3774" t="s">
        <v>537</v>
      </c>
      <c r="U3774" t="b">
        <v>0</v>
      </c>
      <c r="V3774">
        <v>24</v>
      </c>
      <c r="W3774">
        <v>1</v>
      </c>
      <c r="X3774" t="s">
        <v>19</v>
      </c>
    </row>
    <row r="3775" spans="1:24" x14ac:dyDescent="0.3">
      <c r="A3775" s="1">
        <v>45601.694861111115</v>
      </c>
      <c r="B3775" s="1" t="str">
        <f>TEXT(sensor_data[[#This Row],[Timestamp]], "MMMM")</f>
        <v>November</v>
      </c>
      <c r="C37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75" s="2">
        <f>MONTH(sensor_data[[#This Row],[Timestamp]])</f>
        <v>11</v>
      </c>
      <c r="E3775" s="2">
        <f>DAY(sensor_data[[#This Row],[Timestamp]])</f>
        <v>5</v>
      </c>
      <c r="F3775" t="s">
        <v>675</v>
      </c>
      <c r="H3775">
        <v>79</v>
      </c>
      <c r="I3775">
        <v>44.5</v>
      </c>
      <c r="J3775" t="b">
        <v>0</v>
      </c>
      <c r="K3775">
        <v>3</v>
      </c>
      <c r="L3775" t="str">
        <f>IF(sensor_data[[#This Row],[HVAC Setting]]&lt;=2, "Low", IF(sensor_data[[#This Row],[HVAC Setting]]=3, "Normal", "High"))</f>
        <v>Normal</v>
      </c>
      <c r="M3775">
        <v>16</v>
      </c>
      <c r="N3775">
        <v>16</v>
      </c>
      <c r="O3775">
        <f>(sensor_data[[#This Row],[Energy Consumption]]-AVERAGE(sensor_data[Energy Consumption]))/_xlfn.STDEV.P(sensor_data[Energy Consumption])</f>
        <v>-6.2809907537376211E-2</v>
      </c>
      <c r="P3775" t="str">
        <f>IF(ABS(sensor_data[[#This Row],[z_zcore]])&gt;3, "Outlier", "Normal")</f>
        <v>Normal</v>
      </c>
      <c r="Q3775">
        <f>AVERAGEIF(sensor_data[Unit ID], sensor_data[[#This Row],[Unit ID]], sensor_data[EC])</f>
        <v>17.976000000000003</v>
      </c>
      <c r="R3775">
        <f>IF(ISBLANK(sensor_data[[#This Row],[EC]]), sensor_data[[#This Row],[average]], sensor_data[[#This Row],[EC]])</f>
        <v>16</v>
      </c>
      <c r="S3775" t="str">
        <f>IF(sensor_data[[#This Row],[Filled Energy Consumption]]&gt;AVERAGE(sensor_data[Filled Energy Consumption]), "High", "Low")</f>
        <v>Low</v>
      </c>
      <c r="T3775" t="s">
        <v>329</v>
      </c>
      <c r="U3775" t="b">
        <v>0</v>
      </c>
      <c r="V3775">
        <v>24</v>
      </c>
      <c r="W3775">
        <v>1</v>
      </c>
      <c r="X3775" t="s">
        <v>14</v>
      </c>
    </row>
    <row r="3776" spans="1:24" x14ac:dyDescent="0.3">
      <c r="A3776" s="1">
        <v>45316.140289351853</v>
      </c>
      <c r="B3776" s="1" t="str">
        <f>TEXT(sensor_data[[#This Row],[Timestamp]], "MMMM")</f>
        <v>January</v>
      </c>
      <c r="C37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76" s="2">
        <f>MONTH(sensor_data[[#This Row],[Timestamp]])</f>
        <v>1</v>
      </c>
      <c r="E3776" s="2">
        <f>DAY(sensor_data[[#This Row],[Timestamp]])</f>
        <v>25</v>
      </c>
      <c r="F3776" t="s">
        <v>675</v>
      </c>
      <c r="H3776">
        <v>56.1</v>
      </c>
      <c r="I3776">
        <v>26.8</v>
      </c>
      <c r="J3776" t="b">
        <v>1</v>
      </c>
      <c r="K3776">
        <v>4</v>
      </c>
      <c r="L3776" t="str">
        <f>IF(sensor_data[[#This Row],[HVAC Setting]]&lt;=2, "Low", IF(sensor_data[[#This Row],[HVAC Setting]]=3, "Normal", "High"))</f>
        <v>High</v>
      </c>
      <c r="M3776">
        <v>21.62</v>
      </c>
      <c r="N3776">
        <v>21.62</v>
      </c>
      <c r="O3776">
        <f>(sensor_data[[#This Row],[Energy Consumption]]-AVERAGE(sensor_data[Energy Consumption]))/_xlfn.STDEV.P(sensor_data[Energy Consumption])</f>
        <v>2.5412396983092427E-3</v>
      </c>
      <c r="P3776" t="str">
        <f>IF(ABS(sensor_data[[#This Row],[z_zcore]])&gt;3, "Outlier", "Normal")</f>
        <v>Normal</v>
      </c>
      <c r="Q3776">
        <f>AVERAGEIF(sensor_data[Unit ID], sensor_data[[#This Row],[Unit ID]], sensor_data[EC])</f>
        <v>17.976000000000003</v>
      </c>
      <c r="R3776">
        <f>IF(ISBLANK(sensor_data[[#This Row],[EC]]), sensor_data[[#This Row],[average]], sensor_data[[#This Row],[EC]])</f>
        <v>21.62</v>
      </c>
      <c r="S3776" t="str">
        <f>IF(sensor_data[[#This Row],[Filled Energy Consumption]]&gt;AVERAGE(sensor_data[Filled Energy Consumption]), "High", "Low")</f>
        <v>High</v>
      </c>
      <c r="T3776" t="s">
        <v>477</v>
      </c>
      <c r="U3776" t="b">
        <v>1</v>
      </c>
      <c r="V3776">
        <v>21</v>
      </c>
      <c r="W3776">
        <v>1</v>
      </c>
      <c r="X3776" t="s">
        <v>14</v>
      </c>
    </row>
    <row r="3777" spans="1:24" x14ac:dyDescent="0.3">
      <c r="A3777" s="1">
        <v>45619.017812500002</v>
      </c>
      <c r="B3777" s="1" t="str">
        <f>TEXT(sensor_data[[#This Row],[Timestamp]], "MMMM")</f>
        <v>November</v>
      </c>
      <c r="C37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77" s="2">
        <f>MONTH(sensor_data[[#This Row],[Timestamp]])</f>
        <v>11</v>
      </c>
      <c r="E3777" s="2">
        <f>DAY(sensor_data[[#This Row],[Timestamp]])</f>
        <v>23</v>
      </c>
      <c r="F3777" t="s">
        <v>675</v>
      </c>
      <c r="H3777">
        <v>64.900000000000006</v>
      </c>
      <c r="I3777">
        <v>53.3</v>
      </c>
      <c r="J3777" t="b">
        <v>1</v>
      </c>
      <c r="K3777">
        <v>1.5</v>
      </c>
      <c r="L3777" t="str">
        <f>IF(sensor_data[[#This Row],[HVAC Setting]]&lt;=2, "Low", IF(sensor_data[[#This Row],[HVAC Setting]]=3, "Normal", "High"))</f>
        <v>Low</v>
      </c>
      <c r="M3777">
        <v>11.69</v>
      </c>
      <c r="N3777">
        <v>11.69</v>
      </c>
      <c r="O3777">
        <f>(sensor_data[[#This Row],[Energy Consumption]]-AVERAGE(sensor_data[Energy Consumption]))/_xlfn.STDEV.P(sensor_data[Energy Consumption])</f>
        <v>-0.11292795817541967</v>
      </c>
      <c r="P3777" t="str">
        <f>IF(ABS(sensor_data[[#This Row],[z_zcore]])&gt;3, "Outlier", "Normal")</f>
        <v>Normal</v>
      </c>
      <c r="Q3777">
        <f>AVERAGEIF(sensor_data[Unit ID], sensor_data[[#This Row],[Unit ID]], sensor_data[EC])</f>
        <v>17.976000000000003</v>
      </c>
      <c r="R3777">
        <f>IF(ISBLANK(sensor_data[[#This Row],[EC]]), sensor_data[[#This Row],[average]], sensor_data[[#This Row],[EC]])</f>
        <v>11.69</v>
      </c>
      <c r="S3777" t="str">
        <f>IF(sensor_data[[#This Row],[Filled Energy Consumption]]&gt;AVERAGE(sensor_data[Filled Energy Consumption]), "High", "Low")</f>
        <v>Low</v>
      </c>
      <c r="T3777" t="s">
        <v>419</v>
      </c>
      <c r="U3777" t="b">
        <v>1</v>
      </c>
      <c r="V3777">
        <v>11</v>
      </c>
      <c r="W3777">
        <v>1</v>
      </c>
      <c r="X3777" t="s">
        <v>19</v>
      </c>
    </row>
    <row r="3778" spans="1:24" x14ac:dyDescent="0.3">
      <c r="A3778" s="1">
        <v>45620.096261574072</v>
      </c>
      <c r="B3778" s="1" t="str">
        <f>TEXT(sensor_data[[#This Row],[Timestamp]], "MMMM")</f>
        <v>November</v>
      </c>
      <c r="C37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78" s="2">
        <f>MONTH(sensor_data[[#This Row],[Timestamp]])</f>
        <v>11</v>
      </c>
      <c r="E3778" s="2">
        <f>DAY(sensor_data[[#This Row],[Timestamp]])</f>
        <v>24</v>
      </c>
      <c r="F3778" t="s">
        <v>675</v>
      </c>
      <c r="H3778">
        <v>63.4</v>
      </c>
      <c r="I3778">
        <v>37.9</v>
      </c>
      <c r="J3778" t="b">
        <v>0</v>
      </c>
      <c r="K3778">
        <v>1.5</v>
      </c>
      <c r="L3778" t="str">
        <f>IF(sensor_data[[#This Row],[HVAC Setting]]&lt;=2, "Low", IF(sensor_data[[#This Row],[HVAC Setting]]=3, "Normal", "High"))</f>
        <v>Low</v>
      </c>
      <c r="M3778">
        <v>7.88</v>
      </c>
      <c r="N3778">
        <v>7.88</v>
      </c>
      <c r="O3778">
        <f>(sensor_data[[#This Row],[Energy Consumption]]-AVERAGE(sensor_data[Energy Consumption]))/_xlfn.STDEV.P(sensor_data[Energy Consumption])</f>
        <v>-0.15723184980672958</v>
      </c>
      <c r="P3778" t="str">
        <f>IF(ABS(sensor_data[[#This Row],[z_zcore]])&gt;3, "Outlier", "Normal")</f>
        <v>Normal</v>
      </c>
      <c r="Q3778">
        <f>AVERAGEIF(sensor_data[Unit ID], sensor_data[[#This Row],[Unit ID]], sensor_data[EC])</f>
        <v>17.976000000000003</v>
      </c>
      <c r="R3778">
        <f>IF(ISBLANK(sensor_data[[#This Row],[EC]]), sensor_data[[#This Row],[average]], sensor_data[[#This Row],[EC]])</f>
        <v>7.88</v>
      </c>
      <c r="S3778" t="str">
        <f>IF(sensor_data[[#This Row],[Filled Energy Consumption]]&gt;AVERAGE(sensor_data[Filled Energy Consumption]), "High", "Low")</f>
        <v>Low</v>
      </c>
      <c r="T3778" t="s">
        <v>196</v>
      </c>
      <c r="U3778" t="b">
        <v>0</v>
      </c>
      <c r="V3778">
        <v>1</v>
      </c>
      <c r="W3778">
        <v>0</v>
      </c>
      <c r="X3778" t="s">
        <v>19</v>
      </c>
    </row>
    <row r="3779" spans="1:24" x14ac:dyDescent="0.3">
      <c r="A3779" s="1">
        <v>45366.340185185189</v>
      </c>
      <c r="B3779" s="1" t="str">
        <f>TEXT(sensor_data[[#This Row],[Timestamp]], "MMMM")</f>
        <v>March</v>
      </c>
      <c r="C37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79" s="2">
        <f>MONTH(sensor_data[[#This Row],[Timestamp]])</f>
        <v>3</v>
      </c>
      <c r="E3779" s="2">
        <f>DAY(sensor_data[[#This Row],[Timestamp]])</f>
        <v>15</v>
      </c>
      <c r="F3779" t="s">
        <v>675</v>
      </c>
      <c r="H3779">
        <v>74.2</v>
      </c>
      <c r="I3779">
        <v>39.1</v>
      </c>
      <c r="J3779" t="b">
        <v>0</v>
      </c>
      <c r="K3779">
        <v>3</v>
      </c>
      <c r="L3779" t="str">
        <f>IF(sensor_data[[#This Row],[HVAC Setting]]&lt;=2, "Low", IF(sensor_data[[#This Row],[HVAC Setting]]=3, "Normal", "High"))</f>
        <v>Normal</v>
      </c>
      <c r="M3779">
        <v>16</v>
      </c>
      <c r="N3779">
        <v>16</v>
      </c>
      <c r="O3779">
        <f>(sensor_data[[#This Row],[Energy Consumption]]-AVERAGE(sensor_data[Energy Consumption]))/_xlfn.STDEV.P(sensor_data[Energy Consumption])</f>
        <v>-6.2809907537376211E-2</v>
      </c>
      <c r="P3779" t="str">
        <f>IF(ABS(sensor_data[[#This Row],[z_zcore]])&gt;3, "Outlier", "Normal")</f>
        <v>Normal</v>
      </c>
      <c r="Q3779">
        <f>AVERAGEIF(sensor_data[Unit ID], sensor_data[[#This Row],[Unit ID]], sensor_data[EC])</f>
        <v>17.976000000000003</v>
      </c>
      <c r="R3779">
        <f>IF(ISBLANK(sensor_data[[#This Row],[EC]]), sensor_data[[#This Row],[average]], sensor_data[[#This Row],[EC]])</f>
        <v>16</v>
      </c>
      <c r="S3779" t="str">
        <f>IF(sensor_data[[#This Row],[Filled Energy Consumption]]&gt;AVERAGE(sensor_data[Filled Energy Consumption]), "High", "Low")</f>
        <v>Low</v>
      </c>
      <c r="T3779" t="s">
        <v>204</v>
      </c>
      <c r="U3779" t="b">
        <v>0</v>
      </c>
      <c r="V3779">
        <v>8</v>
      </c>
      <c r="W3779">
        <v>0</v>
      </c>
      <c r="X3779" t="s">
        <v>19</v>
      </c>
    </row>
    <row r="3780" spans="1:24" x14ac:dyDescent="0.3">
      <c r="A3780" s="1">
        <v>45503.791990740741</v>
      </c>
      <c r="B3780" s="1" t="str">
        <f>TEXT(sensor_data[[#This Row],[Timestamp]], "MMMM")</f>
        <v>July</v>
      </c>
      <c r="C37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80" s="2">
        <f>MONTH(sensor_data[[#This Row],[Timestamp]])</f>
        <v>7</v>
      </c>
      <c r="E3780" s="2">
        <f>DAY(sensor_data[[#This Row],[Timestamp]])</f>
        <v>30</v>
      </c>
      <c r="F3780" t="s">
        <v>675</v>
      </c>
      <c r="H3780">
        <v>99.4</v>
      </c>
      <c r="I3780">
        <v>69</v>
      </c>
      <c r="J3780" t="b">
        <v>1</v>
      </c>
      <c r="K3780">
        <v>5</v>
      </c>
      <c r="L3780" t="str">
        <f>IF(sensor_data[[#This Row],[HVAC Setting]]&lt;=2, "Low", IF(sensor_data[[#This Row],[HVAC Setting]]=3, "Normal", "High"))</f>
        <v>High</v>
      </c>
      <c r="M3780">
        <v>32.35</v>
      </c>
      <c r="N3780">
        <v>32.35</v>
      </c>
      <c r="O3780">
        <f>(sensor_data[[#This Row],[Energy Consumption]]-AVERAGE(sensor_data[Energy Consumption]))/_xlfn.STDEV.P(sensor_data[Energy Consumption])</f>
        <v>0.12731309198281188</v>
      </c>
      <c r="P3780" t="str">
        <f>IF(ABS(sensor_data[[#This Row],[z_zcore]])&gt;3, "Outlier", "Normal")</f>
        <v>Normal</v>
      </c>
      <c r="Q3780">
        <f>AVERAGEIF(sensor_data[Unit ID], sensor_data[[#This Row],[Unit ID]], sensor_data[EC])</f>
        <v>17.976000000000003</v>
      </c>
      <c r="R3780">
        <f>IF(ISBLANK(sensor_data[[#This Row],[EC]]), sensor_data[[#This Row],[average]], sensor_data[[#This Row],[EC]])</f>
        <v>32.35</v>
      </c>
      <c r="S3780" t="str">
        <f>IF(sensor_data[[#This Row],[Filled Energy Consumption]]&gt;AVERAGE(sensor_data[Filled Energy Consumption]), "High", "Low")</f>
        <v>High</v>
      </c>
      <c r="T3780" t="s">
        <v>261</v>
      </c>
      <c r="U3780" t="b">
        <v>1</v>
      </c>
      <c r="V3780">
        <v>3</v>
      </c>
      <c r="W3780">
        <v>1</v>
      </c>
      <c r="X3780" t="s">
        <v>19</v>
      </c>
    </row>
    <row r="3781" spans="1:24" x14ac:dyDescent="0.3">
      <c r="A3781" s="1">
        <v>45441.234305555554</v>
      </c>
      <c r="B3781" s="1" t="str">
        <f>TEXT(sensor_data[[#This Row],[Timestamp]], "MMMM")</f>
        <v>May</v>
      </c>
      <c r="C37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81" s="2">
        <f>MONTH(sensor_data[[#This Row],[Timestamp]])</f>
        <v>5</v>
      </c>
      <c r="E3781" s="2">
        <f>DAY(sensor_data[[#This Row],[Timestamp]])</f>
        <v>29</v>
      </c>
      <c r="F3781" t="s">
        <v>675</v>
      </c>
      <c r="H3781">
        <v>66.8</v>
      </c>
      <c r="I3781">
        <v>47</v>
      </c>
      <c r="J3781" t="b">
        <v>0</v>
      </c>
      <c r="K3781">
        <v>2</v>
      </c>
      <c r="L3781" t="str">
        <f>IF(sensor_data[[#This Row],[HVAC Setting]]&lt;=2, "Low", IF(sensor_data[[#This Row],[HVAC Setting]]=3, "Normal", "High"))</f>
        <v>Low</v>
      </c>
      <c r="M3781">
        <v>10</v>
      </c>
      <c r="N3781">
        <v>10</v>
      </c>
      <c r="O3781">
        <f>(sensor_data[[#This Row],[Energy Consumption]]-AVERAGE(sensor_data[Energy Consumption]))/_xlfn.STDEV.P(sensor_data[Energy Consumption])</f>
        <v>-0.13257981561817916</v>
      </c>
      <c r="P3781" t="str">
        <f>IF(ABS(sensor_data[[#This Row],[z_zcore]])&gt;3, "Outlier", "Normal")</f>
        <v>Normal</v>
      </c>
      <c r="Q3781">
        <f>AVERAGEIF(sensor_data[Unit ID], sensor_data[[#This Row],[Unit ID]], sensor_data[EC])</f>
        <v>17.976000000000003</v>
      </c>
      <c r="R3781">
        <f>IF(ISBLANK(sensor_data[[#This Row],[EC]]), sensor_data[[#This Row],[average]], sensor_data[[#This Row],[EC]])</f>
        <v>10</v>
      </c>
      <c r="S3781" t="str">
        <f>IF(sensor_data[[#This Row],[Filled Energy Consumption]]&gt;AVERAGE(sensor_data[Filled Energy Consumption]), "High", "Low")</f>
        <v>Low</v>
      </c>
      <c r="T3781" t="s">
        <v>255</v>
      </c>
      <c r="U3781" t="b">
        <v>0</v>
      </c>
      <c r="V3781">
        <v>16</v>
      </c>
      <c r="W3781">
        <v>0</v>
      </c>
      <c r="X3781" t="s">
        <v>19</v>
      </c>
    </row>
    <row r="3782" spans="1:24" x14ac:dyDescent="0.3">
      <c r="A3782" s="1">
        <v>45347.591851851852</v>
      </c>
      <c r="B3782" s="1" t="str">
        <f>TEXT(sensor_data[[#This Row],[Timestamp]], "MMMM")</f>
        <v>February</v>
      </c>
      <c r="C37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82" s="2">
        <f>MONTH(sensor_data[[#This Row],[Timestamp]])</f>
        <v>2</v>
      </c>
      <c r="E3782" s="2">
        <f>DAY(sensor_data[[#This Row],[Timestamp]])</f>
        <v>25</v>
      </c>
      <c r="F3782" t="s">
        <v>676</v>
      </c>
      <c r="H3782">
        <v>45.5</v>
      </c>
      <c r="I3782">
        <v>26.6</v>
      </c>
      <c r="J3782" t="b">
        <v>0</v>
      </c>
      <c r="K3782">
        <v>3.5</v>
      </c>
      <c r="L3782" t="str">
        <f>IF(sensor_data[[#This Row],[HVAC Setting]]&lt;=2, "Low", IF(sensor_data[[#This Row],[HVAC Setting]]=3, "Normal", "High"))</f>
        <v>High</v>
      </c>
      <c r="M3782">
        <v>20.48</v>
      </c>
      <c r="N3782">
        <v>20.48</v>
      </c>
      <c r="O3782">
        <f>(sensor_data[[#This Row],[Energy Consumption]]-AVERAGE(sensor_data[Energy Consumption]))/_xlfn.STDEV.P(sensor_data[Energy Consumption])</f>
        <v>-1.0715042837043326E-2</v>
      </c>
      <c r="P3782" t="str">
        <f>IF(ABS(sensor_data[[#This Row],[z_zcore]])&gt;3, "Outlier", "Normal")</f>
        <v>Normal</v>
      </c>
      <c r="Q3782">
        <f>AVERAGEIF(sensor_data[Unit ID], sensor_data[[#This Row],[Unit ID]], sensor_data[EC])</f>
        <v>17.700000000000003</v>
      </c>
      <c r="R3782">
        <f>IF(ISBLANK(sensor_data[[#This Row],[EC]]), sensor_data[[#This Row],[average]], sensor_data[[#This Row],[EC]])</f>
        <v>20.48</v>
      </c>
      <c r="S3782" t="str">
        <f>IF(sensor_data[[#This Row],[Filled Energy Consumption]]&gt;AVERAGE(sensor_data[Filled Energy Consumption]), "High", "Low")</f>
        <v>High</v>
      </c>
      <c r="T3782" t="s">
        <v>536</v>
      </c>
      <c r="U3782" t="b">
        <v>0</v>
      </c>
      <c r="V3782">
        <v>17</v>
      </c>
      <c r="W3782">
        <v>0</v>
      </c>
      <c r="X3782" t="s">
        <v>14</v>
      </c>
    </row>
    <row r="3783" spans="1:24" x14ac:dyDescent="0.3">
      <c r="A3783" s="1">
        <v>45366.844560185185</v>
      </c>
      <c r="B3783" s="1" t="str">
        <f>TEXT(sensor_data[[#This Row],[Timestamp]], "MMMM")</f>
        <v>March</v>
      </c>
      <c r="C37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83" s="2">
        <f>MONTH(sensor_data[[#This Row],[Timestamp]])</f>
        <v>3</v>
      </c>
      <c r="E3783" s="2">
        <f>DAY(sensor_data[[#This Row],[Timestamp]])</f>
        <v>15</v>
      </c>
      <c r="F3783" t="s">
        <v>676</v>
      </c>
      <c r="H3783">
        <v>65.900000000000006</v>
      </c>
      <c r="I3783">
        <v>32.299999999999997</v>
      </c>
      <c r="J3783" t="b">
        <v>0</v>
      </c>
      <c r="K3783">
        <v>4</v>
      </c>
      <c r="L3783" t="str">
        <f>IF(sensor_data[[#This Row],[HVAC Setting]]&lt;=2, "Low", IF(sensor_data[[#This Row],[HVAC Setting]]=3, "Normal", "High"))</f>
        <v>High</v>
      </c>
      <c r="M3783">
        <v>22</v>
      </c>
      <c r="N3783">
        <v>22</v>
      </c>
      <c r="O3783">
        <f>(sensor_data[[#This Row],[Energy Consumption]]-AVERAGE(sensor_data[Energy Consumption]))/_xlfn.STDEV.P(sensor_data[Energy Consumption])</f>
        <v>6.9600005434267524E-3</v>
      </c>
      <c r="P3783" t="str">
        <f>IF(ABS(sensor_data[[#This Row],[z_zcore]])&gt;3, "Outlier", "Normal")</f>
        <v>Normal</v>
      </c>
      <c r="Q3783">
        <f>AVERAGEIF(sensor_data[Unit ID], sensor_data[[#This Row],[Unit ID]], sensor_data[EC])</f>
        <v>17.700000000000003</v>
      </c>
      <c r="R3783">
        <f>IF(ISBLANK(sensor_data[[#This Row],[EC]]), sensor_data[[#This Row],[average]], sensor_data[[#This Row],[EC]])</f>
        <v>22</v>
      </c>
      <c r="S3783" t="str">
        <f>IF(sensor_data[[#This Row],[Filled Energy Consumption]]&gt;AVERAGE(sensor_data[Filled Energy Consumption]), "High", "Low")</f>
        <v>High</v>
      </c>
      <c r="T3783" t="s">
        <v>451</v>
      </c>
      <c r="U3783" t="b">
        <v>0</v>
      </c>
      <c r="V3783">
        <v>2</v>
      </c>
      <c r="W3783">
        <v>1</v>
      </c>
      <c r="X3783" t="s">
        <v>17</v>
      </c>
    </row>
    <row r="3784" spans="1:24" x14ac:dyDescent="0.3">
      <c r="A3784" s="1">
        <v>45418.333321759259</v>
      </c>
      <c r="B3784" s="1" t="str">
        <f>TEXT(sensor_data[[#This Row],[Timestamp]], "MMMM")</f>
        <v>May</v>
      </c>
      <c r="C37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84" s="2">
        <f>MONTH(sensor_data[[#This Row],[Timestamp]])</f>
        <v>5</v>
      </c>
      <c r="E3784" s="2">
        <f>DAY(sensor_data[[#This Row],[Timestamp]])</f>
        <v>6</v>
      </c>
      <c r="F3784" t="s">
        <v>676</v>
      </c>
      <c r="H3784">
        <v>74.5</v>
      </c>
      <c r="I3784">
        <v>50.5</v>
      </c>
      <c r="J3784" t="b">
        <v>0</v>
      </c>
      <c r="K3784">
        <v>2</v>
      </c>
      <c r="L3784" t="str">
        <f>IF(sensor_data[[#This Row],[HVAC Setting]]&lt;=2, "Low", IF(sensor_data[[#This Row],[HVAC Setting]]=3, "Normal", "High"))</f>
        <v>Low</v>
      </c>
      <c r="M3784">
        <v>10</v>
      </c>
      <c r="N3784">
        <v>10</v>
      </c>
      <c r="O3784">
        <f>(sensor_data[[#This Row],[Energy Consumption]]-AVERAGE(sensor_data[Energy Consumption]))/_xlfn.STDEV.P(sensor_data[Energy Consumption])</f>
        <v>-0.13257981561817916</v>
      </c>
      <c r="P3784" t="str">
        <f>IF(ABS(sensor_data[[#This Row],[z_zcore]])&gt;3, "Outlier", "Normal")</f>
        <v>Normal</v>
      </c>
      <c r="Q3784">
        <f>AVERAGEIF(sensor_data[Unit ID], sensor_data[[#This Row],[Unit ID]], sensor_data[EC])</f>
        <v>17.700000000000003</v>
      </c>
      <c r="R3784">
        <f>IF(ISBLANK(sensor_data[[#This Row],[EC]]), sensor_data[[#This Row],[average]], sensor_data[[#This Row],[EC]])</f>
        <v>10</v>
      </c>
      <c r="S3784" t="str">
        <f>IF(sensor_data[[#This Row],[Filled Energy Consumption]]&gt;AVERAGE(sensor_data[Filled Energy Consumption]), "High", "Low")</f>
        <v>Low</v>
      </c>
      <c r="T3784" t="s">
        <v>515</v>
      </c>
      <c r="U3784" t="b">
        <v>0</v>
      </c>
      <c r="V3784">
        <v>7</v>
      </c>
      <c r="W3784">
        <v>0</v>
      </c>
      <c r="X3784" t="s">
        <v>19</v>
      </c>
    </row>
    <row r="3785" spans="1:24" x14ac:dyDescent="0.3">
      <c r="A3785" s="1">
        <v>45341.402037037034</v>
      </c>
      <c r="B3785" s="1" t="str">
        <f>TEXT(sensor_data[[#This Row],[Timestamp]], "MMMM")</f>
        <v>February</v>
      </c>
      <c r="C37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85" s="2">
        <f>MONTH(sensor_data[[#This Row],[Timestamp]])</f>
        <v>2</v>
      </c>
      <c r="E3785" s="2">
        <f>DAY(sensor_data[[#This Row],[Timestamp]])</f>
        <v>19</v>
      </c>
      <c r="F3785" t="s">
        <v>676</v>
      </c>
      <c r="H3785">
        <v>49.3</v>
      </c>
      <c r="I3785">
        <v>36.9</v>
      </c>
      <c r="J3785" t="b">
        <v>1</v>
      </c>
      <c r="K3785">
        <v>5</v>
      </c>
      <c r="L3785" t="str">
        <f>IF(sensor_data[[#This Row],[HVAC Setting]]&lt;=2, "Low", IF(sensor_data[[#This Row],[HVAC Setting]]=3, "Normal", "High"))</f>
        <v>High</v>
      </c>
      <c r="M3785">
        <v>28.23</v>
      </c>
      <c r="N3785">
        <v>28.23</v>
      </c>
      <c r="O3785">
        <f>(sensor_data[[#This Row],[Energy Consumption]]-AVERAGE(sensor_data[Energy Consumption]))/_xlfn.STDEV.P(sensor_data[Energy Consumption])</f>
        <v>7.9404421767327163E-2</v>
      </c>
      <c r="P3785" t="str">
        <f>IF(ABS(sensor_data[[#This Row],[z_zcore]])&gt;3, "Outlier", "Normal")</f>
        <v>Normal</v>
      </c>
      <c r="Q3785">
        <f>AVERAGEIF(sensor_data[Unit ID], sensor_data[[#This Row],[Unit ID]], sensor_data[EC])</f>
        <v>17.700000000000003</v>
      </c>
      <c r="R3785">
        <f>IF(ISBLANK(sensor_data[[#This Row],[EC]]), sensor_data[[#This Row],[average]], sensor_data[[#This Row],[EC]])</f>
        <v>28.23</v>
      </c>
      <c r="S3785" t="str">
        <f>IF(sensor_data[[#This Row],[Filled Energy Consumption]]&gt;AVERAGE(sensor_data[Filled Energy Consumption]), "High", "Low")</f>
        <v>High</v>
      </c>
      <c r="T3785" t="s">
        <v>83</v>
      </c>
      <c r="U3785" t="b">
        <v>1</v>
      </c>
      <c r="V3785">
        <v>14</v>
      </c>
      <c r="W3785">
        <v>1</v>
      </c>
      <c r="X3785" t="s">
        <v>17</v>
      </c>
    </row>
    <row r="3786" spans="1:24" x14ac:dyDescent="0.3">
      <c r="A3786" s="1">
        <v>45532.148402777777</v>
      </c>
      <c r="B3786" s="1" t="str">
        <f>TEXT(sensor_data[[#This Row],[Timestamp]], "MMMM")</f>
        <v>August</v>
      </c>
      <c r="C37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86" s="2">
        <f>MONTH(sensor_data[[#This Row],[Timestamp]])</f>
        <v>8</v>
      </c>
      <c r="E3786" s="2">
        <f>DAY(sensor_data[[#This Row],[Timestamp]])</f>
        <v>28</v>
      </c>
      <c r="F3786" t="s">
        <v>676</v>
      </c>
      <c r="H3786">
        <v>89.8</v>
      </c>
      <c r="I3786">
        <v>59.2</v>
      </c>
      <c r="J3786" t="b">
        <v>0</v>
      </c>
      <c r="K3786">
        <v>2</v>
      </c>
      <c r="L3786" t="str">
        <f>IF(sensor_data[[#This Row],[HVAC Setting]]&lt;=2, "Low", IF(sensor_data[[#This Row],[HVAC Setting]]=3, "Normal", "High"))</f>
        <v>Low</v>
      </c>
      <c r="M3786">
        <v>12</v>
      </c>
      <c r="N3786">
        <v>12</v>
      </c>
      <c r="O3786">
        <f>(sensor_data[[#This Row],[Energy Consumption]]-AVERAGE(sensor_data[Energy Consumption]))/_xlfn.STDEV.P(sensor_data[Energy Consumption])</f>
        <v>-0.10932317959124485</v>
      </c>
      <c r="P3786" t="str">
        <f>IF(ABS(sensor_data[[#This Row],[z_zcore]])&gt;3, "Outlier", "Normal")</f>
        <v>Normal</v>
      </c>
      <c r="Q3786">
        <f>AVERAGEIF(sensor_data[Unit ID], sensor_data[[#This Row],[Unit ID]], sensor_data[EC])</f>
        <v>17.700000000000003</v>
      </c>
      <c r="R3786">
        <f>IF(ISBLANK(sensor_data[[#This Row],[EC]]), sensor_data[[#This Row],[average]], sensor_data[[#This Row],[EC]])</f>
        <v>12</v>
      </c>
      <c r="S3786" t="str">
        <f>IF(sensor_data[[#This Row],[Filled Energy Consumption]]&gt;AVERAGE(sensor_data[Filled Energy Consumption]), "High", "Low")</f>
        <v>Low</v>
      </c>
      <c r="T3786" t="s">
        <v>258</v>
      </c>
      <c r="U3786" t="b">
        <v>0</v>
      </c>
      <c r="V3786">
        <v>12</v>
      </c>
      <c r="W3786">
        <v>0</v>
      </c>
      <c r="X3786" t="s">
        <v>19</v>
      </c>
    </row>
    <row r="3787" spans="1:24" x14ac:dyDescent="0.3">
      <c r="A3787" s="1">
        <v>45518.268645833334</v>
      </c>
      <c r="B3787" s="1" t="str">
        <f>TEXT(sensor_data[[#This Row],[Timestamp]], "MMMM")</f>
        <v>August</v>
      </c>
      <c r="C37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87" s="2">
        <f>MONTH(sensor_data[[#This Row],[Timestamp]])</f>
        <v>8</v>
      </c>
      <c r="E3787" s="2">
        <f>DAY(sensor_data[[#This Row],[Timestamp]])</f>
        <v>14</v>
      </c>
      <c r="F3787" t="s">
        <v>676</v>
      </c>
      <c r="H3787">
        <v>93.4</v>
      </c>
      <c r="I3787">
        <v>52</v>
      </c>
      <c r="J3787" t="b">
        <v>0</v>
      </c>
      <c r="K3787">
        <v>3</v>
      </c>
      <c r="L3787" t="str">
        <f>IF(sensor_data[[#This Row],[HVAC Setting]]&lt;=2, "Low", IF(sensor_data[[#This Row],[HVAC Setting]]=3, "Normal", "High"))</f>
        <v>Normal</v>
      </c>
      <c r="M3787">
        <v>17</v>
      </c>
      <c r="N3787">
        <v>17</v>
      </c>
      <c r="O3787">
        <f>(sensor_data[[#This Row],[Energy Consumption]]-AVERAGE(sensor_data[Energy Consumption]))/_xlfn.STDEV.P(sensor_data[Energy Consumption])</f>
        <v>-5.1181589523909048E-2</v>
      </c>
      <c r="P3787" t="str">
        <f>IF(ABS(sensor_data[[#This Row],[z_zcore]])&gt;3, "Outlier", "Normal")</f>
        <v>Normal</v>
      </c>
      <c r="Q3787">
        <f>AVERAGEIF(sensor_data[Unit ID], sensor_data[[#This Row],[Unit ID]], sensor_data[EC])</f>
        <v>17.700000000000003</v>
      </c>
      <c r="R3787">
        <f>IF(ISBLANK(sensor_data[[#This Row],[EC]]), sensor_data[[#This Row],[average]], sensor_data[[#This Row],[EC]])</f>
        <v>17</v>
      </c>
      <c r="S3787" t="str">
        <f>IF(sensor_data[[#This Row],[Filled Energy Consumption]]&gt;AVERAGE(sensor_data[Filled Energy Consumption]), "High", "Low")</f>
        <v>Low</v>
      </c>
      <c r="T3787" t="s">
        <v>415</v>
      </c>
      <c r="U3787" t="b">
        <v>0</v>
      </c>
      <c r="V3787">
        <v>19</v>
      </c>
      <c r="W3787">
        <v>0</v>
      </c>
      <c r="X3787" t="s">
        <v>19</v>
      </c>
    </row>
    <row r="3788" spans="1:24" x14ac:dyDescent="0.3">
      <c r="A3788" s="1">
        <v>45355.301886574074</v>
      </c>
      <c r="B3788" s="1" t="str">
        <f>TEXT(sensor_data[[#This Row],[Timestamp]], "MMMM")</f>
        <v>March</v>
      </c>
      <c r="C37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788" s="2">
        <f>MONTH(sensor_data[[#This Row],[Timestamp]])</f>
        <v>3</v>
      </c>
      <c r="E3788" s="2">
        <f>DAY(sensor_data[[#This Row],[Timestamp]])</f>
        <v>4</v>
      </c>
      <c r="F3788" t="s">
        <v>676</v>
      </c>
      <c r="H3788">
        <v>67.400000000000006</v>
      </c>
      <c r="I3788">
        <v>49.2</v>
      </c>
      <c r="J3788" t="b">
        <v>0</v>
      </c>
      <c r="K3788">
        <v>1</v>
      </c>
      <c r="L3788" t="str">
        <f>IF(sensor_data[[#This Row],[HVAC Setting]]&lt;=2, "Low", IF(sensor_data[[#This Row],[HVAC Setting]]=3, "Normal", "High"))</f>
        <v>Low</v>
      </c>
      <c r="M3788">
        <v>6</v>
      </c>
      <c r="N3788">
        <v>6</v>
      </c>
      <c r="O3788">
        <f>(sensor_data[[#This Row],[Energy Consumption]]-AVERAGE(sensor_data[Energy Consumption]))/_xlfn.STDEV.P(sensor_data[Energy Consumption])</f>
        <v>-0.17909308767204782</v>
      </c>
      <c r="P3788" t="str">
        <f>IF(ABS(sensor_data[[#This Row],[z_zcore]])&gt;3, "Outlier", "Normal")</f>
        <v>Normal</v>
      </c>
      <c r="Q3788">
        <f>AVERAGEIF(sensor_data[Unit ID], sensor_data[[#This Row],[Unit ID]], sensor_data[EC])</f>
        <v>17.700000000000003</v>
      </c>
      <c r="R3788">
        <f>IF(ISBLANK(sensor_data[[#This Row],[EC]]), sensor_data[[#This Row],[average]], sensor_data[[#This Row],[EC]])</f>
        <v>6</v>
      </c>
      <c r="S3788" t="str">
        <f>IF(sensor_data[[#This Row],[Filled Energy Consumption]]&gt;AVERAGE(sensor_data[Filled Energy Consumption]), "High", "Low")</f>
        <v>Low</v>
      </c>
      <c r="T3788" t="s">
        <v>232</v>
      </c>
      <c r="U3788" t="b">
        <v>0</v>
      </c>
      <c r="V3788">
        <v>22</v>
      </c>
      <c r="W3788">
        <v>0</v>
      </c>
      <c r="X3788" t="s">
        <v>14</v>
      </c>
    </row>
    <row r="3789" spans="1:24" x14ac:dyDescent="0.3">
      <c r="A3789" s="1">
        <v>45604.129259259258</v>
      </c>
      <c r="B3789" s="1" t="str">
        <f>TEXT(sensor_data[[#This Row],[Timestamp]], "MMMM")</f>
        <v>November</v>
      </c>
      <c r="C37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89" s="2">
        <f>MONTH(sensor_data[[#This Row],[Timestamp]])</f>
        <v>11</v>
      </c>
      <c r="E3789" s="2">
        <f>DAY(sensor_data[[#This Row],[Timestamp]])</f>
        <v>8</v>
      </c>
      <c r="F3789" t="s">
        <v>676</v>
      </c>
      <c r="H3789">
        <v>60.4</v>
      </c>
      <c r="I3789">
        <v>39.5</v>
      </c>
      <c r="J3789" t="b">
        <v>0</v>
      </c>
      <c r="K3789">
        <v>0</v>
      </c>
      <c r="L3789" t="str">
        <f>IF(sensor_data[[#This Row],[HVAC Setting]]&lt;=2, "Low", IF(sensor_data[[#This Row],[HVAC Setting]]=3, "Normal", "High"))</f>
        <v>Low</v>
      </c>
      <c r="M3789">
        <v>1</v>
      </c>
      <c r="N3789">
        <v>1</v>
      </c>
      <c r="O3789">
        <f>(sensor_data[[#This Row],[Energy Consumption]]-AVERAGE(sensor_data[Energy Consumption]))/_xlfn.STDEV.P(sensor_data[Energy Consumption])</f>
        <v>-0.23723467773938361</v>
      </c>
      <c r="P3789" t="str">
        <f>IF(ABS(sensor_data[[#This Row],[z_zcore]])&gt;3, "Outlier", "Normal")</f>
        <v>Normal</v>
      </c>
      <c r="Q3789">
        <f>AVERAGEIF(sensor_data[Unit ID], sensor_data[[#This Row],[Unit ID]], sensor_data[EC])</f>
        <v>17.700000000000003</v>
      </c>
      <c r="R3789">
        <f>IF(ISBLANK(sensor_data[[#This Row],[EC]]), sensor_data[[#This Row],[average]], sensor_data[[#This Row],[EC]])</f>
        <v>1</v>
      </c>
      <c r="S3789" t="str">
        <f>IF(sensor_data[[#This Row],[Filled Energy Consumption]]&gt;AVERAGE(sensor_data[Filled Energy Consumption]), "High", "Low")</f>
        <v>Low</v>
      </c>
      <c r="T3789" t="s">
        <v>361</v>
      </c>
      <c r="U3789" t="b">
        <v>0</v>
      </c>
      <c r="V3789">
        <v>20</v>
      </c>
      <c r="W3789">
        <v>0</v>
      </c>
      <c r="X3789" t="s">
        <v>14</v>
      </c>
    </row>
    <row r="3790" spans="1:24" x14ac:dyDescent="0.3">
      <c r="A3790" s="1">
        <v>45443.846226851849</v>
      </c>
      <c r="B3790" s="1" t="str">
        <f>TEXT(sensor_data[[#This Row],[Timestamp]], "MMMM")</f>
        <v>May</v>
      </c>
      <c r="C37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90" s="2">
        <f>MONTH(sensor_data[[#This Row],[Timestamp]])</f>
        <v>5</v>
      </c>
      <c r="E3790" s="2">
        <f>DAY(sensor_data[[#This Row],[Timestamp]])</f>
        <v>31</v>
      </c>
      <c r="F3790" t="s">
        <v>676</v>
      </c>
      <c r="H3790">
        <v>70.3</v>
      </c>
      <c r="I3790">
        <v>49.1</v>
      </c>
      <c r="J3790" t="b">
        <v>1</v>
      </c>
      <c r="K3790">
        <v>3</v>
      </c>
      <c r="L3790" t="str">
        <f>IF(sensor_data[[#This Row],[HVAC Setting]]&lt;=2, "Low", IF(sensor_data[[#This Row],[HVAC Setting]]=3, "Normal", "High"))</f>
        <v>Normal</v>
      </c>
      <c r="O3790">
        <f>(sensor_data[[#This Row],[Energy Consumption]]-AVERAGE(sensor_data[Energy Consumption]))/_xlfn.STDEV.P(sensor_data[Energy Consumption])</f>
        <v>-0.24886299575285079</v>
      </c>
      <c r="P3790" t="str">
        <f>IF(ABS(sensor_data[[#This Row],[z_zcore]])&gt;3, "Outlier", "Normal")</f>
        <v>Normal</v>
      </c>
      <c r="Q3790">
        <f>AVERAGEIF(sensor_data[Unit ID], sensor_data[[#This Row],[Unit ID]], sensor_data[EC])</f>
        <v>17.700000000000003</v>
      </c>
      <c r="R3790">
        <f>IF(ISBLANK(sensor_data[[#This Row],[EC]]), sensor_data[[#This Row],[average]], sensor_data[[#This Row],[EC]])</f>
        <v>17.700000000000003</v>
      </c>
      <c r="S3790" t="str">
        <f>IF(sensor_data[[#This Row],[Filled Energy Consumption]]&gt;AVERAGE(sensor_data[Filled Energy Consumption]), "High", "Low")</f>
        <v>Low</v>
      </c>
      <c r="T3790" t="s">
        <v>296</v>
      </c>
      <c r="U3790" t="b">
        <v>1</v>
      </c>
      <c r="V3790">
        <v>9</v>
      </c>
      <c r="W3790">
        <v>1</v>
      </c>
      <c r="X3790" t="s">
        <v>14</v>
      </c>
    </row>
    <row r="3791" spans="1:24" x14ac:dyDescent="0.3">
      <c r="A3791" s="1">
        <v>45468.647164351853</v>
      </c>
      <c r="B3791" s="1" t="str">
        <f>TEXT(sensor_data[[#This Row],[Timestamp]], "MMMM")</f>
        <v>June</v>
      </c>
      <c r="C37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91" s="2">
        <f>MONTH(sensor_data[[#This Row],[Timestamp]])</f>
        <v>6</v>
      </c>
      <c r="E3791" s="2">
        <f>DAY(sensor_data[[#This Row],[Timestamp]])</f>
        <v>25</v>
      </c>
      <c r="F3791" t="s">
        <v>676</v>
      </c>
      <c r="H3791">
        <v>100.6</v>
      </c>
      <c r="I3791">
        <v>63.2</v>
      </c>
      <c r="J3791" t="b">
        <v>0</v>
      </c>
      <c r="K3791">
        <v>3</v>
      </c>
      <c r="L3791" t="str">
        <f>IF(sensor_data[[#This Row],[HVAC Setting]]&lt;=2, "Low", IF(sensor_data[[#This Row],[HVAC Setting]]=3, "Normal", "High"))</f>
        <v>Normal</v>
      </c>
      <c r="M3791">
        <v>17</v>
      </c>
      <c r="N3791">
        <v>17</v>
      </c>
      <c r="O3791">
        <f>(sensor_data[[#This Row],[Energy Consumption]]-AVERAGE(sensor_data[Energy Consumption]))/_xlfn.STDEV.P(sensor_data[Energy Consumption])</f>
        <v>-5.1181589523909048E-2</v>
      </c>
      <c r="P3791" t="str">
        <f>IF(ABS(sensor_data[[#This Row],[z_zcore]])&gt;3, "Outlier", "Normal")</f>
        <v>Normal</v>
      </c>
      <c r="Q3791">
        <f>AVERAGEIF(sensor_data[Unit ID], sensor_data[[#This Row],[Unit ID]], sensor_data[EC])</f>
        <v>17.700000000000003</v>
      </c>
      <c r="R3791">
        <f>IF(ISBLANK(sensor_data[[#This Row],[EC]]), sensor_data[[#This Row],[average]], sensor_data[[#This Row],[EC]])</f>
        <v>17</v>
      </c>
      <c r="S3791" t="str">
        <f>IF(sensor_data[[#This Row],[Filled Energy Consumption]]&gt;AVERAGE(sensor_data[Filled Energy Consumption]), "High", "Low")</f>
        <v>Low</v>
      </c>
      <c r="T3791" t="s">
        <v>222</v>
      </c>
      <c r="U3791" t="b">
        <v>0</v>
      </c>
      <c r="V3791">
        <v>12</v>
      </c>
      <c r="W3791">
        <v>0</v>
      </c>
      <c r="X3791" t="s">
        <v>17</v>
      </c>
    </row>
    <row r="3792" spans="1:24" x14ac:dyDescent="0.3">
      <c r="A3792" s="1">
        <v>45293.811724537038</v>
      </c>
      <c r="B3792" s="1" t="str">
        <f>TEXT(sensor_data[[#This Row],[Timestamp]], "MMMM")</f>
        <v>January</v>
      </c>
      <c r="C37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92" s="2">
        <f>MONTH(sensor_data[[#This Row],[Timestamp]])</f>
        <v>1</v>
      </c>
      <c r="E3792" s="2">
        <f>DAY(sensor_data[[#This Row],[Timestamp]])</f>
        <v>2</v>
      </c>
      <c r="F3792" t="s">
        <v>676</v>
      </c>
      <c r="H3792">
        <v>45.8</v>
      </c>
      <c r="I3792">
        <v>37.6</v>
      </c>
      <c r="J3792" t="b">
        <v>1</v>
      </c>
      <c r="K3792">
        <v>5</v>
      </c>
      <c r="L3792" t="str">
        <f>IF(sensor_data[[#This Row],[HVAC Setting]]&lt;=2, "Low", IF(sensor_data[[#This Row],[HVAC Setting]]=3, "Normal", "High"))</f>
        <v>High</v>
      </c>
      <c r="M3792">
        <v>32.68</v>
      </c>
      <c r="N3792">
        <v>32.68</v>
      </c>
      <c r="O3792">
        <f>(sensor_data[[#This Row],[Energy Consumption]]-AVERAGE(sensor_data[Energy Consumption]))/_xlfn.STDEV.P(sensor_data[Energy Consumption])</f>
        <v>0.13115043692725603</v>
      </c>
      <c r="P3792" t="str">
        <f>IF(ABS(sensor_data[[#This Row],[z_zcore]])&gt;3, "Outlier", "Normal")</f>
        <v>Normal</v>
      </c>
      <c r="Q3792">
        <f>AVERAGEIF(sensor_data[Unit ID], sensor_data[[#This Row],[Unit ID]], sensor_data[EC])</f>
        <v>17.700000000000003</v>
      </c>
      <c r="R3792">
        <f>IF(ISBLANK(sensor_data[[#This Row],[EC]]), sensor_data[[#This Row],[average]], sensor_data[[#This Row],[EC]])</f>
        <v>32.68</v>
      </c>
      <c r="S3792" t="str">
        <f>IF(sensor_data[[#This Row],[Filled Energy Consumption]]&gt;AVERAGE(sensor_data[Filled Energy Consumption]), "High", "Low")</f>
        <v>High</v>
      </c>
      <c r="T3792" t="s">
        <v>432</v>
      </c>
      <c r="U3792" t="b">
        <v>1</v>
      </c>
      <c r="V3792">
        <v>13</v>
      </c>
      <c r="W3792">
        <v>1</v>
      </c>
      <c r="X3792" t="s">
        <v>19</v>
      </c>
    </row>
    <row r="3793" spans="1:24" x14ac:dyDescent="0.3">
      <c r="A3793" s="1">
        <v>45503.079479166663</v>
      </c>
      <c r="B3793" s="1" t="str">
        <f>TEXT(sensor_data[[#This Row],[Timestamp]], "MMMM")</f>
        <v>July</v>
      </c>
      <c r="C37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93" s="2">
        <f>MONTH(sensor_data[[#This Row],[Timestamp]])</f>
        <v>7</v>
      </c>
      <c r="E3793" s="2">
        <f>DAY(sensor_data[[#This Row],[Timestamp]])</f>
        <v>30</v>
      </c>
      <c r="F3793" t="s">
        <v>676</v>
      </c>
      <c r="H3793">
        <v>95.2</v>
      </c>
      <c r="I3793">
        <v>68.599999999999994</v>
      </c>
      <c r="J3793" t="b">
        <v>0</v>
      </c>
      <c r="K3793">
        <v>2</v>
      </c>
      <c r="L3793" t="str">
        <f>IF(sensor_data[[#This Row],[HVAC Setting]]&lt;=2, "Low", IF(sensor_data[[#This Row],[HVAC Setting]]=3, "Normal", "High"))</f>
        <v>Low</v>
      </c>
      <c r="M3793">
        <v>12</v>
      </c>
      <c r="N3793">
        <v>12</v>
      </c>
      <c r="O3793">
        <f>(sensor_data[[#This Row],[Energy Consumption]]-AVERAGE(sensor_data[Energy Consumption]))/_xlfn.STDEV.P(sensor_data[Energy Consumption])</f>
        <v>-0.10932317959124485</v>
      </c>
      <c r="P3793" t="str">
        <f>IF(ABS(sensor_data[[#This Row],[z_zcore]])&gt;3, "Outlier", "Normal")</f>
        <v>Normal</v>
      </c>
      <c r="Q3793">
        <f>AVERAGEIF(sensor_data[Unit ID], sensor_data[[#This Row],[Unit ID]], sensor_data[EC])</f>
        <v>17.700000000000003</v>
      </c>
      <c r="R3793">
        <f>IF(ISBLANK(sensor_data[[#This Row],[EC]]), sensor_data[[#This Row],[average]], sensor_data[[#This Row],[EC]])</f>
        <v>12</v>
      </c>
      <c r="S3793" t="str">
        <f>IF(sensor_data[[#This Row],[Filled Energy Consumption]]&gt;AVERAGE(sensor_data[Filled Energy Consumption]), "High", "Low")</f>
        <v>Low</v>
      </c>
      <c r="T3793" t="s">
        <v>166</v>
      </c>
      <c r="U3793" t="b">
        <v>0</v>
      </c>
      <c r="V3793">
        <v>15</v>
      </c>
      <c r="W3793">
        <v>1</v>
      </c>
      <c r="X3793" t="s">
        <v>17</v>
      </c>
    </row>
    <row r="3794" spans="1:24" x14ac:dyDescent="0.3">
      <c r="A3794" s="1">
        <v>45324.723136574074</v>
      </c>
      <c r="B3794" s="1" t="str">
        <f>TEXT(sensor_data[[#This Row],[Timestamp]], "MMMM")</f>
        <v>February</v>
      </c>
      <c r="C37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94" s="2">
        <f>MONTH(sensor_data[[#This Row],[Timestamp]])</f>
        <v>2</v>
      </c>
      <c r="E3794" s="2">
        <f>DAY(sensor_data[[#This Row],[Timestamp]])</f>
        <v>2</v>
      </c>
      <c r="F3794" t="s">
        <v>676</v>
      </c>
      <c r="H3794">
        <v>38.799999999999997</v>
      </c>
      <c r="I3794">
        <v>28.4</v>
      </c>
      <c r="J3794" t="b">
        <v>0</v>
      </c>
      <c r="K3794">
        <v>3</v>
      </c>
      <c r="L3794" t="str">
        <f>IF(sensor_data[[#This Row],[HVAC Setting]]&lt;=2, "Low", IF(sensor_data[[#This Row],[HVAC Setting]]=3, "Normal", "High"))</f>
        <v>Normal</v>
      </c>
      <c r="M3794">
        <v>19.8</v>
      </c>
      <c r="N3794">
        <v>19.8</v>
      </c>
      <c r="O3794">
        <f>(sensor_data[[#This Row],[Energy Consumption]]-AVERAGE(sensor_data[Energy Consumption]))/_xlfn.STDEV.P(sensor_data[Energy Consumption])</f>
        <v>-1.8622299086200993E-2</v>
      </c>
      <c r="P3794" t="str">
        <f>IF(ABS(sensor_data[[#This Row],[z_zcore]])&gt;3, "Outlier", "Normal")</f>
        <v>Normal</v>
      </c>
      <c r="Q3794">
        <f>AVERAGEIF(sensor_data[Unit ID], sensor_data[[#This Row],[Unit ID]], sensor_data[EC])</f>
        <v>17.700000000000003</v>
      </c>
      <c r="R3794">
        <f>IF(ISBLANK(sensor_data[[#This Row],[EC]]), sensor_data[[#This Row],[average]], sensor_data[[#This Row],[EC]])</f>
        <v>19.8</v>
      </c>
      <c r="S3794" t="str">
        <f>IF(sensor_data[[#This Row],[Filled Energy Consumption]]&gt;AVERAGE(sensor_data[Filled Energy Consumption]), "High", "Low")</f>
        <v>High</v>
      </c>
      <c r="T3794" t="s">
        <v>405</v>
      </c>
      <c r="U3794" t="b">
        <v>0</v>
      </c>
      <c r="V3794">
        <v>10</v>
      </c>
      <c r="W3794">
        <v>0</v>
      </c>
      <c r="X3794" t="s">
        <v>19</v>
      </c>
    </row>
    <row r="3795" spans="1:24" x14ac:dyDescent="0.3">
      <c r="A3795" s="1">
        <v>45512.982476851852</v>
      </c>
      <c r="B3795" s="1" t="str">
        <f>TEXT(sensor_data[[#This Row],[Timestamp]], "MMMM")</f>
        <v>August</v>
      </c>
      <c r="C37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795" s="2">
        <f>MONTH(sensor_data[[#This Row],[Timestamp]])</f>
        <v>8</v>
      </c>
      <c r="E3795" s="2">
        <f>DAY(sensor_data[[#This Row],[Timestamp]])</f>
        <v>8</v>
      </c>
      <c r="F3795" t="s">
        <v>676</v>
      </c>
      <c r="H3795">
        <v>90.6</v>
      </c>
      <c r="I3795">
        <v>43.7</v>
      </c>
      <c r="J3795" t="b">
        <v>1</v>
      </c>
      <c r="K3795">
        <v>4</v>
      </c>
      <c r="L3795" t="str">
        <f>IF(sensor_data[[#This Row],[HVAC Setting]]&lt;=2, "Low", IF(sensor_data[[#This Row],[HVAC Setting]]=3, "Normal", "High"))</f>
        <v>High</v>
      </c>
      <c r="O3795">
        <f>(sensor_data[[#This Row],[Energy Consumption]]-AVERAGE(sensor_data[Energy Consumption]))/_xlfn.STDEV.P(sensor_data[Energy Consumption])</f>
        <v>-0.24886299575285079</v>
      </c>
      <c r="P3795" t="str">
        <f>IF(ABS(sensor_data[[#This Row],[z_zcore]])&gt;3, "Outlier", "Normal")</f>
        <v>Normal</v>
      </c>
      <c r="Q3795">
        <f>AVERAGEIF(sensor_data[Unit ID], sensor_data[[#This Row],[Unit ID]], sensor_data[EC])</f>
        <v>17.700000000000003</v>
      </c>
      <c r="R3795">
        <f>IF(ISBLANK(sensor_data[[#This Row],[EC]]), sensor_data[[#This Row],[average]], sensor_data[[#This Row],[EC]])</f>
        <v>17.700000000000003</v>
      </c>
      <c r="S3795" t="str">
        <f>IF(sensor_data[[#This Row],[Filled Energy Consumption]]&gt;AVERAGE(sensor_data[Filled Energy Consumption]), "High", "Low")</f>
        <v>Low</v>
      </c>
      <c r="T3795" t="s">
        <v>418</v>
      </c>
      <c r="U3795" t="b">
        <v>1</v>
      </c>
      <c r="V3795">
        <v>2</v>
      </c>
      <c r="W3795">
        <v>0</v>
      </c>
      <c r="X3795" t="s">
        <v>17</v>
      </c>
    </row>
    <row r="3796" spans="1:24" x14ac:dyDescent="0.3">
      <c r="A3796" s="1">
        <v>45527.521666666667</v>
      </c>
      <c r="B3796" s="1" t="str">
        <f>TEXT(sensor_data[[#This Row],[Timestamp]], "MMMM")</f>
        <v>August</v>
      </c>
      <c r="C37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96" s="2">
        <f>MONTH(sensor_data[[#This Row],[Timestamp]])</f>
        <v>8</v>
      </c>
      <c r="E3796" s="2">
        <f>DAY(sensor_data[[#This Row],[Timestamp]])</f>
        <v>23</v>
      </c>
      <c r="F3796" t="s">
        <v>676</v>
      </c>
      <c r="H3796">
        <v>85.9</v>
      </c>
      <c r="I3796">
        <v>62.2</v>
      </c>
      <c r="J3796" t="b">
        <v>0</v>
      </c>
      <c r="K3796">
        <v>2</v>
      </c>
      <c r="L3796" t="str">
        <f>IF(sensor_data[[#This Row],[HVAC Setting]]&lt;=2, "Low", IF(sensor_data[[#This Row],[HVAC Setting]]=3, "Normal", "High"))</f>
        <v>Low</v>
      </c>
      <c r="M3796">
        <v>12</v>
      </c>
      <c r="N3796">
        <v>12</v>
      </c>
      <c r="O3796">
        <f>(sensor_data[[#This Row],[Energy Consumption]]-AVERAGE(sensor_data[Energy Consumption]))/_xlfn.STDEV.P(sensor_data[Energy Consumption])</f>
        <v>-0.10932317959124485</v>
      </c>
      <c r="P3796" t="str">
        <f>IF(ABS(sensor_data[[#This Row],[z_zcore]])&gt;3, "Outlier", "Normal")</f>
        <v>Normal</v>
      </c>
      <c r="Q3796">
        <f>AVERAGEIF(sensor_data[Unit ID], sensor_data[[#This Row],[Unit ID]], sensor_data[EC])</f>
        <v>17.700000000000003</v>
      </c>
      <c r="R3796">
        <f>IF(ISBLANK(sensor_data[[#This Row],[EC]]), sensor_data[[#This Row],[average]], sensor_data[[#This Row],[EC]])</f>
        <v>12</v>
      </c>
      <c r="S3796" t="str">
        <f>IF(sensor_data[[#This Row],[Filled Energy Consumption]]&gt;AVERAGE(sensor_data[Filled Energy Consumption]), "High", "Low")</f>
        <v>Low</v>
      </c>
      <c r="T3796" t="s">
        <v>202</v>
      </c>
      <c r="U3796" t="b">
        <v>0</v>
      </c>
      <c r="V3796">
        <v>21</v>
      </c>
      <c r="W3796">
        <v>1</v>
      </c>
      <c r="X3796" t="s">
        <v>17</v>
      </c>
    </row>
    <row r="3797" spans="1:24" x14ac:dyDescent="0.3">
      <c r="A3797" s="1">
        <v>45556.808032407411</v>
      </c>
      <c r="B3797" s="1" t="str">
        <f>TEXT(sensor_data[[#This Row],[Timestamp]], "MMMM")</f>
        <v>September</v>
      </c>
      <c r="C37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97" s="2">
        <f>MONTH(sensor_data[[#This Row],[Timestamp]])</f>
        <v>9</v>
      </c>
      <c r="E3797" s="2">
        <f>DAY(sensor_data[[#This Row],[Timestamp]])</f>
        <v>21</v>
      </c>
      <c r="F3797" t="s">
        <v>676</v>
      </c>
      <c r="H3797">
        <v>73.5</v>
      </c>
      <c r="I3797">
        <v>55.1</v>
      </c>
      <c r="J3797" t="b">
        <v>1</v>
      </c>
      <c r="K3797">
        <v>5</v>
      </c>
      <c r="L3797" t="str">
        <f>IF(sensor_data[[#This Row],[HVAC Setting]]&lt;=2, "Low", IF(sensor_data[[#This Row],[HVAC Setting]]=3, "Normal", "High"))</f>
        <v>High</v>
      </c>
      <c r="O3797">
        <f>(sensor_data[[#This Row],[Energy Consumption]]-AVERAGE(sensor_data[Energy Consumption]))/_xlfn.STDEV.P(sensor_data[Energy Consumption])</f>
        <v>-0.24886299575285079</v>
      </c>
      <c r="P3797" t="str">
        <f>IF(ABS(sensor_data[[#This Row],[z_zcore]])&gt;3, "Outlier", "Normal")</f>
        <v>Normal</v>
      </c>
      <c r="Q3797">
        <f>AVERAGEIF(sensor_data[Unit ID], sensor_data[[#This Row],[Unit ID]], sensor_data[EC])</f>
        <v>17.700000000000003</v>
      </c>
      <c r="R3797">
        <f>IF(ISBLANK(sensor_data[[#This Row],[EC]]), sensor_data[[#This Row],[average]], sensor_data[[#This Row],[EC]])</f>
        <v>17.700000000000003</v>
      </c>
      <c r="S3797" t="str">
        <f>IF(sensor_data[[#This Row],[Filled Energy Consumption]]&gt;AVERAGE(sensor_data[Filled Energy Consumption]), "High", "Low")</f>
        <v>Low</v>
      </c>
      <c r="T3797" t="s">
        <v>65</v>
      </c>
      <c r="U3797" t="b">
        <v>1</v>
      </c>
      <c r="V3797">
        <v>24</v>
      </c>
      <c r="W3797">
        <v>1</v>
      </c>
      <c r="X3797" t="s">
        <v>17</v>
      </c>
    </row>
    <row r="3798" spans="1:24" x14ac:dyDescent="0.3">
      <c r="A3798" s="1">
        <v>45336.648564814815</v>
      </c>
      <c r="B3798" s="1" t="str">
        <f>TEXT(sensor_data[[#This Row],[Timestamp]], "MMMM")</f>
        <v>February</v>
      </c>
      <c r="C37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798" s="2">
        <f>MONTH(sensor_data[[#This Row],[Timestamp]])</f>
        <v>2</v>
      </c>
      <c r="E3798" s="2">
        <f>DAY(sensor_data[[#This Row],[Timestamp]])</f>
        <v>14</v>
      </c>
      <c r="F3798" t="s">
        <v>676</v>
      </c>
      <c r="H3798">
        <v>39.799999999999997</v>
      </c>
      <c r="I3798">
        <v>31.5</v>
      </c>
      <c r="J3798" t="b">
        <v>0</v>
      </c>
      <c r="K3798">
        <v>4</v>
      </c>
      <c r="L3798" t="str">
        <f>IF(sensor_data[[#This Row],[HVAC Setting]]&lt;=2, "Low", IF(sensor_data[[#This Row],[HVAC Setting]]=3, "Normal", "High"))</f>
        <v>High</v>
      </c>
      <c r="M3798">
        <v>22</v>
      </c>
      <c r="N3798">
        <v>22</v>
      </c>
      <c r="O3798">
        <f>(sensor_data[[#This Row],[Energy Consumption]]-AVERAGE(sensor_data[Energy Consumption]))/_xlfn.STDEV.P(sensor_data[Energy Consumption])</f>
        <v>6.9600005434267524E-3</v>
      </c>
      <c r="P3798" t="str">
        <f>IF(ABS(sensor_data[[#This Row],[z_zcore]])&gt;3, "Outlier", "Normal")</f>
        <v>Normal</v>
      </c>
      <c r="Q3798">
        <f>AVERAGEIF(sensor_data[Unit ID], sensor_data[[#This Row],[Unit ID]], sensor_data[EC])</f>
        <v>17.700000000000003</v>
      </c>
      <c r="R3798">
        <f>IF(ISBLANK(sensor_data[[#This Row],[EC]]), sensor_data[[#This Row],[average]], sensor_data[[#This Row],[EC]])</f>
        <v>22</v>
      </c>
      <c r="S3798" t="str">
        <f>IF(sensor_data[[#This Row],[Filled Energy Consumption]]&gt;AVERAGE(sensor_data[Filled Energy Consumption]), "High", "Low")</f>
        <v>High</v>
      </c>
      <c r="T3798" t="s">
        <v>36</v>
      </c>
      <c r="U3798" t="b">
        <v>0</v>
      </c>
      <c r="V3798">
        <v>19</v>
      </c>
      <c r="W3798">
        <v>0</v>
      </c>
      <c r="X3798" t="s">
        <v>19</v>
      </c>
    </row>
    <row r="3799" spans="1:24" x14ac:dyDescent="0.3">
      <c r="A3799" s="1">
        <v>45369.836238425924</v>
      </c>
      <c r="B3799" s="1" t="str">
        <f>TEXT(sensor_data[[#This Row],[Timestamp]], "MMMM")</f>
        <v>March</v>
      </c>
      <c r="C37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799" s="2">
        <f>MONTH(sensor_data[[#This Row],[Timestamp]])</f>
        <v>3</v>
      </c>
      <c r="E3799" s="2">
        <f>DAY(sensor_data[[#This Row],[Timestamp]])</f>
        <v>18</v>
      </c>
      <c r="F3799" t="s">
        <v>676</v>
      </c>
      <c r="H3799">
        <v>84.7</v>
      </c>
      <c r="I3799">
        <v>41.1</v>
      </c>
      <c r="J3799" t="b">
        <v>1</v>
      </c>
      <c r="K3799">
        <v>5</v>
      </c>
      <c r="L3799" t="str">
        <f>IF(sensor_data[[#This Row],[HVAC Setting]]&lt;=2, "Low", IF(sensor_data[[#This Row],[HVAC Setting]]=3, "Normal", "High"))</f>
        <v>High</v>
      </c>
      <c r="M3799">
        <v>30.55</v>
      </c>
      <c r="N3799">
        <v>30.55</v>
      </c>
      <c r="O3799">
        <f>(sensor_data[[#This Row],[Energy Consumption]]-AVERAGE(sensor_data[Energy Consumption]))/_xlfn.STDEV.P(sensor_data[Energy Consumption])</f>
        <v>0.10638211955857098</v>
      </c>
      <c r="P3799" t="str">
        <f>IF(ABS(sensor_data[[#This Row],[z_zcore]])&gt;3, "Outlier", "Normal")</f>
        <v>Normal</v>
      </c>
      <c r="Q3799">
        <f>AVERAGEIF(sensor_data[Unit ID], sensor_data[[#This Row],[Unit ID]], sensor_data[EC])</f>
        <v>17.700000000000003</v>
      </c>
      <c r="R3799">
        <f>IF(ISBLANK(sensor_data[[#This Row],[EC]]), sensor_data[[#This Row],[average]], sensor_data[[#This Row],[EC]])</f>
        <v>30.55</v>
      </c>
      <c r="S3799" t="str">
        <f>IF(sensor_data[[#This Row],[Filled Energy Consumption]]&gt;AVERAGE(sensor_data[Filled Energy Consumption]), "High", "Low")</f>
        <v>High</v>
      </c>
      <c r="T3799" t="s">
        <v>161</v>
      </c>
      <c r="U3799" t="b">
        <v>1</v>
      </c>
      <c r="V3799">
        <v>7</v>
      </c>
      <c r="W3799">
        <v>1</v>
      </c>
      <c r="X3799" t="s">
        <v>19</v>
      </c>
    </row>
    <row r="3800" spans="1:24" x14ac:dyDescent="0.3">
      <c r="A3800" s="1">
        <v>45308.884618055556</v>
      </c>
      <c r="B3800" s="1" t="str">
        <f>TEXT(sensor_data[[#This Row],[Timestamp]], "MMMM")</f>
        <v>January</v>
      </c>
      <c r="C38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00" s="2">
        <f>MONTH(sensor_data[[#This Row],[Timestamp]])</f>
        <v>1</v>
      </c>
      <c r="E3800" s="2">
        <f>DAY(sensor_data[[#This Row],[Timestamp]])</f>
        <v>17</v>
      </c>
      <c r="F3800" t="s">
        <v>676</v>
      </c>
      <c r="H3800">
        <v>49.6</v>
      </c>
      <c r="I3800">
        <v>37.799999999999997</v>
      </c>
      <c r="J3800" t="b">
        <v>1</v>
      </c>
      <c r="K3800">
        <v>5</v>
      </c>
      <c r="L3800" t="str">
        <f>IF(sensor_data[[#This Row],[HVAC Setting]]&lt;=2, "Low", IF(sensor_data[[#This Row],[HVAC Setting]]=3, "Normal", "High"))</f>
        <v>High</v>
      </c>
      <c r="M3800">
        <v>29.23</v>
      </c>
      <c r="N3800">
        <v>29.23</v>
      </c>
      <c r="O3800">
        <f>(sensor_data[[#This Row],[Energy Consumption]]-AVERAGE(sensor_data[Energy Consumption]))/_xlfn.STDEV.P(sensor_data[Energy Consumption])</f>
        <v>9.1032739780794333E-2</v>
      </c>
      <c r="P3800" t="str">
        <f>IF(ABS(sensor_data[[#This Row],[z_zcore]])&gt;3, "Outlier", "Normal")</f>
        <v>Normal</v>
      </c>
      <c r="Q3800">
        <f>AVERAGEIF(sensor_data[Unit ID], sensor_data[[#This Row],[Unit ID]], sensor_data[EC])</f>
        <v>17.700000000000003</v>
      </c>
      <c r="R3800">
        <f>IF(ISBLANK(sensor_data[[#This Row],[EC]]), sensor_data[[#This Row],[average]], sensor_data[[#This Row],[EC]])</f>
        <v>29.23</v>
      </c>
      <c r="S3800" t="str">
        <f>IF(sensor_data[[#This Row],[Filled Energy Consumption]]&gt;AVERAGE(sensor_data[Filled Energy Consumption]), "High", "Low")</f>
        <v>High</v>
      </c>
      <c r="T3800" t="s">
        <v>365</v>
      </c>
      <c r="U3800" t="b">
        <v>1</v>
      </c>
      <c r="V3800">
        <v>23</v>
      </c>
      <c r="W3800">
        <v>0</v>
      </c>
      <c r="X3800" t="s">
        <v>19</v>
      </c>
    </row>
    <row r="3801" spans="1:24" x14ac:dyDescent="0.3">
      <c r="A3801" s="1">
        <v>45396.400081018517</v>
      </c>
      <c r="B3801" s="1" t="str">
        <f>TEXT(sensor_data[[#This Row],[Timestamp]], "MMMM")</f>
        <v>April</v>
      </c>
      <c r="C38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01" s="2">
        <f>MONTH(sensor_data[[#This Row],[Timestamp]])</f>
        <v>4</v>
      </c>
      <c r="E3801" s="2">
        <f>DAY(sensor_data[[#This Row],[Timestamp]])</f>
        <v>14</v>
      </c>
      <c r="F3801" t="s">
        <v>676</v>
      </c>
      <c r="H3801">
        <v>65.8</v>
      </c>
      <c r="I3801">
        <v>45.3</v>
      </c>
      <c r="J3801" t="b">
        <v>0</v>
      </c>
      <c r="K3801">
        <v>1.5</v>
      </c>
      <c r="L3801" t="str">
        <f>IF(sensor_data[[#This Row],[HVAC Setting]]&lt;=2, "Low", IF(sensor_data[[#This Row],[HVAC Setting]]=3, "Normal", "High"))</f>
        <v>Low</v>
      </c>
      <c r="M3801">
        <v>8.93</v>
      </c>
      <c r="N3801">
        <v>8.93</v>
      </c>
      <c r="O3801">
        <f>(sensor_data[[#This Row],[Energy Consumption]]-AVERAGE(sensor_data[Energy Consumption]))/_xlfn.STDEV.P(sensor_data[Energy Consumption])</f>
        <v>-0.14502211589258904</v>
      </c>
      <c r="P3801" t="str">
        <f>IF(ABS(sensor_data[[#This Row],[z_zcore]])&gt;3, "Outlier", "Normal")</f>
        <v>Normal</v>
      </c>
      <c r="Q3801">
        <f>AVERAGEIF(sensor_data[Unit ID], sensor_data[[#This Row],[Unit ID]], sensor_data[EC])</f>
        <v>17.700000000000003</v>
      </c>
      <c r="R3801">
        <f>IF(ISBLANK(sensor_data[[#This Row],[EC]]), sensor_data[[#This Row],[average]], sensor_data[[#This Row],[EC]])</f>
        <v>8.93</v>
      </c>
      <c r="S3801" t="str">
        <f>IF(sensor_data[[#This Row],[Filled Energy Consumption]]&gt;AVERAGE(sensor_data[Filled Energy Consumption]), "High", "Low")</f>
        <v>Low</v>
      </c>
      <c r="T3801" t="s">
        <v>171</v>
      </c>
      <c r="U3801" t="b">
        <v>0</v>
      </c>
      <c r="V3801">
        <v>24</v>
      </c>
      <c r="W3801">
        <v>0</v>
      </c>
      <c r="X3801" t="s">
        <v>19</v>
      </c>
    </row>
    <row r="3802" spans="1:24" x14ac:dyDescent="0.3">
      <c r="A3802" s="1">
        <v>45641.919421296298</v>
      </c>
      <c r="B3802" s="1" t="str">
        <f>TEXT(sensor_data[[#This Row],[Timestamp]], "MMMM")</f>
        <v>December</v>
      </c>
      <c r="C38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02" s="2">
        <f>MONTH(sensor_data[[#This Row],[Timestamp]])</f>
        <v>12</v>
      </c>
      <c r="E3802" s="2">
        <f>DAY(sensor_data[[#This Row],[Timestamp]])</f>
        <v>15</v>
      </c>
      <c r="F3802" t="s">
        <v>677</v>
      </c>
      <c r="H3802">
        <v>46</v>
      </c>
      <c r="I3802">
        <v>38.799999999999997</v>
      </c>
      <c r="J3802" t="b">
        <v>1</v>
      </c>
      <c r="K3802">
        <v>4.5</v>
      </c>
      <c r="L3802" t="str">
        <f>IF(sensor_data[[#This Row],[HVAC Setting]]&lt;=2, "Low", IF(sensor_data[[#This Row],[HVAC Setting]]=3, "Normal", "High"))</f>
        <v>High</v>
      </c>
      <c r="M3802">
        <v>28.43</v>
      </c>
      <c r="N3802">
        <v>28.43</v>
      </c>
      <c r="O3802">
        <f>(sensor_data[[#This Row],[Energy Consumption]]-AVERAGE(sensor_data[Energy Consumption]))/_xlfn.STDEV.P(sensor_data[Energy Consumption])</f>
        <v>8.1730085370020591E-2</v>
      </c>
      <c r="P3802" t="str">
        <f>IF(ABS(sensor_data[[#This Row],[z_zcore]])&gt;3, "Outlier", "Normal")</f>
        <v>Normal</v>
      </c>
      <c r="Q3802">
        <f>AVERAGEIF(sensor_data[Unit ID], sensor_data[[#This Row],[Unit ID]], sensor_data[EC])</f>
        <v>16.935263157894735</v>
      </c>
      <c r="R3802">
        <f>IF(ISBLANK(sensor_data[[#This Row],[EC]]), sensor_data[[#This Row],[average]], sensor_data[[#This Row],[EC]])</f>
        <v>28.43</v>
      </c>
      <c r="S3802" t="str">
        <f>IF(sensor_data[[#This Row],[Filled Energy Consumption]]&gt;AVERAGE(sensor_data[Filled Energy Consumption]), "High", "Low")</f>
        <v>High</v>
      </c>
      <c r="T3802" t="s">
        <v>370</v>
      </c>
      <c r="U3802" t="b">
        <v>1</v>
      </c>
      <c r="V3802">
        <v>21</v>
      </c>
      <c r="W3802">
        <v>1</v>
      </c>
      <c r="X3802" t="s">
        <v>14</v>
      </c>
    </row>
    <row r="3803" spans="1:24" x14ac:dyDescent="0.3">
      <c r="A3803" s="1">
        <v>45382.810879629629</v>
      </c>
      <c r="B3803" s="1" t="str">
        <f>TEXT(sensor_data[[#This Row],[Timestamp]], "MMMM")</f>
        <v>March</v>
      </c>
      <c r="C38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03" s="2">
        <f>MONTH(sensor_data[[#This Row],[Timestamp]])</f>
        <v>3</v>
      </c>
      <c r="E3803" s="2">
        <f>DAY(sensor_data[[#This Row],[Timestamp]])</f>
        <v>31</v>
      </c>
      <c r="F3803" t="s">
        <v>677</v>
      </c>
      <c r="H3803">
        <v>81.3</v>
      </c>
      <c r="I3803">
        <v>34</v>
      </c>
      <c r="J3803" t="b">
        <v>1</v>
      </c>
      <c r="K3803">
        <v>5</v>
      </c>
      <c r="L3803" t="str">
        <f>IF(sensor_data[[#This Row],[HVAC Setting]]&lt;=2, "Low", IF(sensor_data[[#This Row],[HVAC Setting]]=3, "Normal", "High"))</f>
        <v>High</v>
      </c>
      <c r="M3803">
        <v>33.340000000000003</v>
      </c>
      <c r="N3803">
        <v>33.340000000000003</v>
      </c>
      <c r="O3803">
        <f>(sensor_data[[#This Row],[Energy Consumption]]-AVERAGE(sensor_data[Energy Consumption]))/_xlfn.STDEV.P(sensor_data[Energy Consumption])</f>
        <v>0.1388251268161444</v>
      </c>
      <c r="P3803" t="str">
        <f>IF(ABS(sensor_data[[#This Row],[z_zcore]])&gt;3, "Outlier", "Normal")</f>
        <v>Normal</v>
      </c>
      <c r="Q3803">
        <f>AVERAGEIF(sensor_data[Unit ID], sensor_data[[#This Row],[Unit ID]], sensor_data[EC])</f>
        <v>16.935263157894735</v>
      </c>
      <c r="R3803">
        <f>IF(ISBLANK(sensor_data[[#This Row],[EC]]), sensor_data[[#This Row],[average]], sensor_data[[#This Row],[EC]])</f>
        <v>33.340000000000003</v>
      </c>
      <c r="S3803" t="str">
        <f>IF(sensor_data[[#This Row],[Filled Energy Consumption]]&gt;AVERAGE(sensor_data[Filled Energy Consumption]), "High", "Low")</f>
        <v>High</v>
      </c>
      <c r="T3803" t="s">
        <v>67</v>
      </c>
      <c r="U3803" t="b">
        <v>1</v>
      </c>
      <c r="V3803">
        <v>16</v>
      </c>
      <c r="W3803">
        <v>1</v>
      </c>
      <c r="X3803" t="s">
        <v>17</v>
      </c>
    </row>
    <row r="3804" spans="1:24" x14ac:dyDescent="0.3">
      <c r="A3804" s="1">
        <v>45602.280856481484</v>
      </c>
      <c r="B3804" s="1" t="str">
        <f>TEXT(sensor_data[[#This Row],[Timestamp]], "MMMM")</f>
        <v>November</v>
      </c>
      <c r="C38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04" s="2">
        <f>MONTH(sensor_data[[#This Row],[Timestamp]])</f>
        <v>11</v>
      </c>
      <c r="E3804" s="2">
        <f>DAY(sensor_data[[#This Row],[Timestamp]])</f>
        <v>6</v>
      </c>
      <c r="F3804" t="s">
        <v>677</v>
      </c>
      <c r="H3804">
        <v>76.599999999999994</v>
      </c>
      <c r="I3804">
        <v>51.3</v>
      </c>
      <c r="J3804" t="b">
        <v>0</v>
      </c>
      <c r="K3804">
        <v>2</v>
      </c>
      <c r="L3804" t="str">
        <f>IF(sensor_data[[#This Row],[HVAC Setting]]&lt;=2, "Low", IF(sensor_data[[#This Row],[HVAC Setting]]=3, "Normal", "High"))</f>
        <v>Low</v>
      </c>
      <c r="M3804">
        <v>10</v>
      </c>
      <c r="N3804">
        <v>10</v>
      </c>
      <c r="O3804">
        <f>(sensor_data[[#This Row],[Energy Consumption]]-AVERAGE(sensor_data[Energy Consumption]))/_xlfn.STDEV.P(sensor_data[Energy Consumption])</f>
        <v>-0.13257981561817916</v>
      </c>
      <c r="P3804" t="str">
        <f>IF(ABS(sensor_data[[#This Row],[z_zcore]])&gt;3, "Outlier", "Normal")</f>
        <v>Normal</v>
      </c>
      <c r="Q3804">
        <f>AVERAGEIF(sensor_data[Unit ID], sensor_data[[#This Row],[Unit ID]], sensor_data[EC])</f>
        <v>16.935263157894735</v>
      </c>
      <c r="R3804">
        <f>IF(ISBLANK(sensor_data[[#This Row],[EC]]), sensor_data[[#This Row],[average]], sensor_data[[#This Row],[EC]])</f>
        <v>10</v>
      </c>
      <c r="S3804" t="str">
        <f>IF(sensor_data[[#This Row],[Filled Energy Consumption]]&gt;AVERAGE(sensor_data[Filled Energy Consumption]), "High", "Low")</f>
        <v>Low</v>
      </c>
      <c r="T3804" t="s">
        <v>397</v>
      </c>
      <c r="U3804" t="b">
        <v>0</v>
      </c>
      <c r="V3804">
        <v>20</v>
      </c>
      <c r="W3804">
        <v>0</v>
      </c>
      <c r="X3804" t="s">
        <v>19</v>
      </c>
    </row>
    <row r="3805" spans="1:24" x14ac:dyDescent="0.3">
      <c r="A3805" s="1">
        <v>45558.47991898148</v>
      </c>
      <c r="B3805" s="1" t="str">
        <f>TEXT(sensor_data[[#This Row],[Timestamp]], "MMMM")</f>
        <v>September</v>
      </c>
      <c r="C38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05" s="2">
        <f>MONTH(sensor_data[[#This Row],[Timestamp]])</f>
        <v>9</v>
      </c>
      <c r="E3805" s="2">
        <f>DAY(sensor_data[[#This Row],[Timestamp]])</f>
        <v>23</v>
      </c>
      <c r="F3805" t="s">
        <v>677</v>
      </c>
      <c r="H3805">
        <v>59.7</v>
      </c>
      <c r="I3805">
        <v>46.6</v>
      </c>
      <c r="J3805" t="b">
        <v>0</v>
      </c>
      <c r="K3805">
        <v>1</v>
      </c>
      <c r="L3805" t="str">
        <f>IF(sensor_data[[#This Row],[HVAC Setting]]&lt;=2, "Low", IF(sensor_data[[#This Row],[HVAC Setting]]=3, "Normal", "High"))</f>
        <v>Low</v>
      </c>
      <c r="M3805">
        <v>6</v>
      </c>
      <c r="N3805">
        <v>6</v>
      </c>
      <c r="O3805">
        <f>(sensor_data[[#This Row],[Energy Consumption]]-AVERAGE(sensor_data[Energy Consumption]))/_xlfn.STDEV.P(sensor_data[Energy Consumption])</f>
        <v>-0.17909308767204782</v>
      </c>
      <c r="P3805" t="str">
        <f>IF(ABS(sensor_data[[#This Row],[z_zcore]])&gt;3, "Outlier", "Normal")</f>
        <v>Normal</v>
      </c>
      <c r="Q3805">
        <f>AVERAGEIF(sensor_data[Unit ID], sensor_data[[#This Row],[Unit ID]], sensor_data[EC])</f>
        <v>16.935263157894735</v>
      </c>
      <c r="R3805">
        <f>IF(ISBLANK(sensor_data[[#This Row],[EC]]), sensor_data[[#This Row],[average]], sensor_data[[#This Row],[EC]])</f>
        <v>6</v>
      </c>
      <c r="S3805" t="str">
        <f>IF(sensor_data[[#This Row],[Filled Energy Consumption]]&gt;AVERAGE(sensor_data[Filled Energy Consumption]), "High", "Low")</f>
        <v>Low</v>
      </c>
      <c r="T3805" t="s">
        <v>474</v>
      </c>
      <c r="U3805" t="b">
        <v>0</v>
      </c>
      <c r="V3805">
        <v>9</v>
      </c>
      <c r="W3805">
        <v>0</v>
      </c>
      <c r="X3805" t="s">
        <v>19</v>
      </c>
    </row>
    <row r="3806" spans="1:24" x14ac:dyDescent="0.3">
      <c r="A3806" s="1">
        <v>45322.329791666663</v>
      </c>
      <c r="B3806" s="1" t="str">
        <f>TEXT(sensor_data[[#This Row],[Timestamp]], "MMMM")</f>
        <v>January</v>
      </c>
      <c r="C38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06" s="2">
        <f>MONTH(sensor_data[[#This Row],[Timestamp]])</f>
        <v>1</v>
      </c>
      <c r="E3806" s="2">
        <f>DAY(sensor_data[[#This Row],[Timestamp]])</f>
        <v>31</v>
      </c>
      <c r="F3806" t="s">
        <v>677</v>
      </c>
      <c r="H3806">
        <v>53.5</v>
      </c>
      <c r="I3806">
        <v>34.1</v>
      </c>
      <c r="J3806" t="b">
        <v>0</v>
      </c>
      <c r="K3806">
        <v>2</v>
      </c>
      <c r="L3806" t="str">
        <f>IF(sensor_data[[#This Row],[HVAC Setting]]&lt;=2, "Low", IF(sensor_data[[#This Row],[HVAC Setting]]=3, "Normal", "High"))</f>
        <v>Low</v>
      </c>
      <c r="M3806">
        <v>11</v>
      </c>
      <c r="N3806">
        <v>11</v>
      </c>
      <c r="O3806">
        <f>(sensor_data[[#This Row],[Energy Consumption]]-AVERAGE(sensor_data[Energy Consumption]))/_xlfn.STDEV.P(sensor_data[Energy Consumption])</f>
        <v>-0.12095149760471202</v>
      </c>
      <c r="P3806" t="str">
        <f>IF(ABS(sensor_data[[#This Row],[z_zcore]])&gt;3, "Outlier", "Normal")</f>
        <v>Normal</v>
      </c>
      <c r="Q3806">
        <f>AVERAGEIF(sensor_data[Unit ID], sensor_data[[#This Row],[Unit ID]], sensor_data[EC])</f>
        <v>16.935263157894735</v>
      </c>
      <c r="R3806">
        <f>IF(ISBLANK(sensor_data[[#This Row],[EC]]), sensor_data[[#This Row],[average]], sensor_data[[#This Row],[EC]])</f>
        <v>11</v>
      </c>
      <c r="S3806" t="str">
        <f>IF(sensor_data[[#This Row],[Filled Energy Consumption]]&gt;AVERAGE(sensor_data[Filled Energy Consumption]), "High", "Low")</f>
        <v>Low</v>
      </c>
      <c r="T3806" t="s">
        <v>94</v>
      </c>
      <c r="U3806" t="b">
        <v>0</v>
      </c>
      <c r="V3806">
        <v>11</v>
      </c>
      <c r="W3806">
        <v>0</v>
      </c>
      <c r="X3806" t="s">
        <v>19</v>
      </c>
    </row>
    <row r="3807" spans="1:24" x14ac:dyDescent="0.3">
      <c r="A3807" s="1">
        <v>45381.586030092592</v>
      </c>
      <c r="B3807" s="1" t="str">
        <f>TEXT(sensor_data[[#This Row],[Timestamp]], "MMMM")</f>
        <v>March</v>
      </c>
      <c r="C38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07" s="2">
        <f>MONTH(sensor_data[[#This Row],[Timestamp]])</f>
        <v>3</v>
      </c>
      <c r="E3807" s="2">
        <f>DAY(sensor_data[[#This Row],[Timestamp]])</f>
        <v>30</v>
      </c>
      <c r="F3807" t="s">
        <v>677</v>
      </c>
      <c r="H3807">
        <v>75.5</v>
      </c>
      <c r="I3807">
        <v>55.2</v>
      </c>
      <c r="J3807" t="b">
        <v>1</v>
      </c>
      <c r="K3807">
        <v>3.5</v>
      </c>
      <c r="L3807" t="str">
        <f>IF(sensor_data[[#This Row],[HVAC Setting]]&lt;=2, "Low", IF(sensor_data[[#This Row],[HVAC Setting]]=3, "Normal", "High"))</f>
        <v>High</v>
      </c>
      <c r="M3807">
        <v>19.989999999999998</v>
      </c>
      <c r="N3807">
        <v>19.989999999999998</v>
      </c>
      <c r="O3807">
        <f>(sensor_data[[#This Row],[Energy Consumption]]-AVERAGE(sensor_data[Energy Consumption]))/_xlfn.STDEV.P(sensor_data[Energy Consumption])</f>
        <v>-1.6412918663642258E-2</v>
      </c>
      <c r="P3807" t="str">
        <f>IF(ABS(sensor_data[[#This Row],[z_zcore]])&gt;3, "Outlier", "Normal")</f>
        <v>Normal</v>
      </c>
      <c r="Q3807">
        <f>AVERAGEIF(sensor_data[Unit ID], sensor_data[[#This Row],[Unit ID]], sensor_data[EC])</f>
        <v>16.935263157894735</v>
      </c>
      <c r="R3807">
        <f>IF(ISBLANK(sensor_data[[#This Row],[EC]]), sensor_data[[#This Row],[average]], sensor_data[[#This Row],[EC]])</f>
        <v>19.989999999999998</v>
      </c>
      <c r="S3807" t="str">
        <f>IF(sensor_data[[#This Row],[Filled Energy Consumption]]&gt;AVERAGE(sensor_data[Filled Energy Consumption]), "High", "Low")</f>
        <v>High</v>
      </c>
      <c r="T3807" t="s">
        <v>196</v>
      </c>
      <c r="U3807" t="b">
        <v>1</v>
      </c>
      <c r="V3807">
        <v>2</v>
      </c>
      <c r="W3807">
        <v>1</v>
      </c>
      <c r="X3807" t="s">
        <v>14</v>
      </c>
    </row>
    <row r="3808" spans="1:24" x14ac:dyDescent="0.3">
      <c r="A3808" s="1">
        <v>45359.055694444447</v>
      </c>
      <c r="B3808" s="1" t="str">
        <f>TEXT(sensor_data[[#This Row],[Timestamp]], "MMMM")</f>
        <v>March</v>
      </c>
      <c r="C38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08" s="2">
        <f>MONTH(sensor_data[[#This Row],[Timestamp]])</f>
        <v>3</v>
      </c>
      <c r="E3808" s="2">
        <f>DAY(sensor_data[[#This Row],[Timestamp]])</f>
        <v>8</v>
      </c>
      <c r="F3808" t="s">
        <v>677</v>
      </c>
      <c r="H3808">
        <v>60.3</v>
      </c>
      <c r="I3808">
        <v>49.6</v>
      </c>
      <c r="J3808" t="b">
        <v>0</v>
      </c>
      <c r="K3808">
        <v>1</v>
      </c>
      <c r="L3808" t="str">
        <f>IF(sensor_data[[#This Row],[HVAC Setting]]&lt;=2, "Low", IF(sensor_data[[#This Row],[HVAC Setting]]=3, "Normal", "High"))</f>
        <v>Low</v>
      </c>
      <c r="M3808">
        <v>5</v>
      </c>
      <c r="N3808">
        <v>5</v>
      </c>
      <c r="O3808">
        <f>(sensor_data[[#This Row],[Energy Consumption]]-AVERAGE(sensor_data[Energy Consumption]))/_xlfn.STDEV.P(sensor_data[Energy Consumption])</f>
        <v>-0.19072140568551499</v>
      </c>
      <c r="P3808" t="str">
        <f>IF(ABS(sensor_data[[#This Row],[z_zcore]])&gt;3, "Outlier", "Normal")</f>
        <v>Normal</v>
      </c>
      <c r="Q3808">
        <f>AVERAGEIF(sensor_data[Unit ID], sensor_data[[#This Row],[Unit ID]], sensor_data[EC])</f>
        <v>16.935263157894735</v>
      </c>
      <c r="R3808">
        <f>IF(ISBLANK(sensor_data[[#This Row],[EC]]), sensor_data[[#This Row],[average]], sensor_data[[#This Row],[EC]])</f>
        <v>5</v>
      </c>
      <c r="S3808" t="str">
        <f>IF(sensor_data[[#This Row],[Filled Energy Consumption]]&gt;AVERAGE(sensor_data[Filled Energy Consumption]), "High", "Low")</f>
        <v>Low</v>
      </c>
      <c r="T3808" t="s">
        <v>206</v>
      </c>
      <c r="U3808" t="b">
        <v>0</v>
      </c>
      <c r="V3808">
        <v>2</v>
      </c>
      <c r="W3808">
        <v>0</v>
      </c>
      <c r="X3808" t="s">
        <v>14</v>
      </c>
    </row>
    <row r="3809" spans="1:24" x14ac:dyDescent="0.3">
      <c r="A3809" s="1">
        <v>45619.310520833336</v>
      </c>
      <c r="B3809" s="1" t="str">
        <f>TEXT(sensor_data[[#This Row],[Timestamp]], "MMMM")</f>
        <v>November</v>
      </c>
      <c r="C38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09" s="2">
        <f>MONTH(sensor_data[[#This Row],[Timestamp]])</f>
        <v>11</v>
      </c>
      <c r="E3809" s="2">
        <f>DAY(sensor_data[[#This Row],[Timestamp]])</f>
        <v>23</v>
      </c>
      <c r="F3809" t="s">
        <v>677</v>
      </c>
      <c r="H3809">
        <v>62.2</v>
      </c>
      <c r="I3809">
        <v>31.1</v>
      </c>
      <c r="J3809" t="b">
        <v>1</v>
      </c>
      <c r="K3809">
        <v>2.5</v>
      </c>
      <c r="L3809" t="str">
        <f>IF(sensor_data[[#This Row],[HVAC Setting]]&lt;=2, "Low", IF(sensor_data[[#This Row],[HVAC Setting]]=3, "Normal", "High"))</f>
        <v>High</v>
      </c>
      <c r="M3809">
        <v>16.350000000000001</v>
      </c>
      <c r="N3809">
        <v>16.350000000000001</v>
      </c>
      <c r="O3809">
        <f>(sensor_data[[#This Row],[Energy Consumption]]-AVERAGE(sensor_data[Energy Consumption]))/_xlfn.STDEV.P(sensor_data[Energy Consumption])</f>
        <v>-5.873999623266269E-2</v>
      </c>
      <c r="P3809" t="str">
        <f>IF(ABS(sensor_data[[#This Row],[z_zcore]])&gt;3, "Outlier", "Normal")</f>
        <v>Normal</v>
      </c>
      <c r="Q3809">
        <f>AVERAGEIF(sensor_data[Unit ID], sensor_data[[#This Row],[Unit ID]], sensor_data[EC])</f>
        <v>16.935263157894735</v>
      </c>
      <c r="R3809">
        <f>IF(ISBLANK(sensor_data[[#This Row],[EC]]), sensor_data[[#This Row],[average]], sensor_data[[#This Row],[EC]])</f>
        <v>16.350000000000001</v>
      </c>
      <c r="S3809" t="str">
        <f>IF(sensor_data[[#This Row],[Filled Energy Consumption]]&gt;AVERAGE(sensor_data[Filled Energy Consumption]), "High", "Low")</f>
        <v>Low</v>
      </c>
      <c r="T3809" t="s">
        <v>472</v>
      </c>
      <c r="U3809" t="b">
        <v>1</v>
      </c>
      <c r="V3809">
        <v>11</v>
      </c>
      <c r="W3809">
        <v>1</v>
      </c>
      <c r="X3809" t="s">
        <v>17</v>
      </c>
    </row>
    <row r="3810" spans="1:24" x14ac:dyDescent="0.3">
      <c r="A3810" s="1">
        <v>45500.353263888886</v>
      </c>
      <c r="B3810" s="1" t="str">
        <f>TEXT(sensor_data[[#This Row],[Timestamp]], "MMMM")</f>
        <v>July</v>
      </c>
      <c r="C38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10" s="2">
        <f>MONTH(sensor_data[[#This Row],[Timestamp]])</f>
        <v>7</v>
      </c>
      <c r="E3810" s="2">
        <f>DAY(sensor_data[[#This Row],[Timestamp]])</f>
        <v>27</v>
      </c>
      <c r="F3810" t="s">
        <v>677</v>
      </c>
      <c r="H3810">
        <v>90.6</v>
      </c>
      <c r="I3810">
        <v>49.1</v>
      </c>
      <c r="J3810" t="b">
        <v>1</v>
      </c>
      <c r="K3810">
        <v>3.5</v>
      </c>
      <c r="L3810" t="str">
        <f>IF(sensor_data[[#This Row],[HVAC Setting]]&lt;=2, "Low", IF(sensor_data[[#This Row],[HVAC Setting]]=3, "Normal", "High"))</f>
        <v>High</v>
      </c>
      <c r="M3810">
        <v>22.13</v>
      </c>
      <c r="N3810">
        <v>22.13</v>
      </c>
      <c r="O3810">
        <f>(sensor_data[[#This Row],[Energy Consumption]]-AVERAGE(sensor_data[Energy Consumption]))/_xlfn.STDEV.P(sensor_data[Energy Consumption])</f>
        <v>8.4716818851774713E-3</v>
      </c>
      <c r="P3810" t="str">
        <f>IF(ABS(sensor_data[[#This Row],[z_zcore]])&gt;3, "Outlier", "Normal")</f>
        <v>Normal</v>
      </c>
      <c r="Q3810">
        <f>AVERAGEIF(sensor_data[Unit ID], sensor_data[[#This Row],[Unit ID]], sensor_data[EC])</f>
        <v>16.935263157894735</v>
      </c>
      <c r="R3810">
        <f>IF(ISBLANK(sensor_data[[#This Row],[EC]]), sensor_data[[#This Row],[average]], sensor_data[[#This Row],[EC]])</f>
        <v>22.13</v>
      </c>
      <c r="S3810" t="str">
        <f>IF(sensor_data[[#This Row],[Filled Energy Consumption]]&gt;AVERAGE(sensor_data[Filled Energy Consumption]), "High", "Low")</f>
        <v>High</v>
      </c>
      <c r="T3810" t="s">
        <v>83</v>
      </c>
      <c r="U3810" t="b">
        <v>1</v>
      </c>
      <c r="V3810">
        <v>13</v>
      </c>
      <c r="W3810">
        <v>1</v>
      </c>
      <c r="X3810" t="s">
        <v>14</v>
      </c>
    </row>
    <row r="3811" spans="1:24" x14ac:dyDescent="0.3">
      <c r="A3811" s="1">
        <v>45335.351099537038</v>
      </c>
      <c r="B3811" s="1" t="str">
        <f>TEXT(sensor_data[[#This Row],[Timestamp]], "MMMM")</f>
        <v>February</v>
      </c>
      <c r="C38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11" s="2">
        <f>MONTH(sensor_data[[#This Row],[Timestamp]])</f>
        <v>2</v>
      </c>
      <c r="E3811" s="2">
        <f>DAY(sensor_data[[#This Row],[Timestamp]])</f>
        <v>13</v>
      </c>
      <c r="F3811" t="s">
        <v>677</v>
      </c>
      <c r="H3811">
        <v>54.5</v>
      </c>
      <c r="I3811">
        <v>27.9</v>
      </c>
      <c r="J3811" t="b">
        <v>0</v>
      </c>
      <c r="K3811">
        <v>4</v>
      </c>
      <c r="L3811" t="str">
        <f>IF(sensor_data[[#This Row],[HVAC Setting]]&lt;=2, "Low", IF(sensor_data[[#This Row],[HVAC Setting]]=3, "Normal", "High"))</f>
        <v>High</v>
      </c>
      <c r="M3811">
        <v>20</v>
      </c>
      <c r="N3811">
        <v>20</v>
      </c>
      <c r="O3811">
        <f>(sensor_data[[#This Row],[Energy Consumption]]-AVERAGE(sensor_data[Energy Consumption]))/_xlfn.STDEV.P(sensor_data[Energy Consumption])</f>
        <v>-1.6296635483507568E-2</v>
      </c>
      <c r="P3811" t="str">
        <f>IF(ABS(sensor_data[[#This Row],[z_zcore]])&gt;3, "Outlier", "Normal")</f>
        <v>Normal</v>
      </c>
      <c r="Q3811">
        <f>AVERAGEIF(sensor_data[Unit ID], sensor_data[[#This Row],[Unit ID]], sensor_data[EC])</f>
        <v>16.935263157894735</v>
      </c>
      <c r="R3811">
        <f>IF(ISBLANK(sensor_data[[#This Row],[EC]]), sensor_data[[#This Row],[average]], sensor_data[[#This Row],[EC]])</f>
        <v>20</v>
      </c>
      <c r="S3811" t="str">
        <f>IF(sensor_data[[#This Row],[Filled Energy Consumption]]&gt;AVERAGE(sensor_data[Filled Energy Consumption]), "High", "Low")</f>
        <v>High</v>
      </c>
      <c r="T3811" t="s">
        <v>28</v>
      </c>
      <c r="U3811" t="b">
        <v>0</v>
      </c>
      <c r="V3811">
        <v>19</v>
      </c>
      <c r="W3811">
        <v>1</v>
      </c>
      <c r="X3811" t="s">
        <v>19</v>
      </c>
    </row>
    <row r="3812" spans="1:24" x14ac:dyDescent="0.3">
      <c r="A3812" s="1">
        <v>45414.515729166669</v>
      </c>
      <c r="B3812" s="1" t="str">
        <f>TEXT(sensor_data[[#This Row],[Timestamp]], "MMMM")</f>
        <v>May</v>
      </c>
      <c r="C38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12" s="2">
        <f>MONTH(sensor_data[[#This Row],[Timestamp]])</f>
        <v>5</v>
      </c>
      <c r="E3812" s="2">
        <f>DAY(sensor_data[[#This Row],[Timestamp]])</f>
        <v>2</v>
      </c>
      <c r="F3812" t="s">
        <v>677</v>
      </c>
      <c r="H3812">
        <v>62.5</v>
      </c>
      <c r="I3812">
        <v>36.299999999999997</v>
      </c>
      <c r="J3812" t="b">
        <v>0</v>
      </c>
      <c r="K3812">
        <v>1</v>
      </c>
      <c r="L3812" t="str">
        <f>IF(sensor_data[[#This Row],[HVAC Setting]]&lt;=2, "Low", IF(sensor_data[[#This Row],[HVAC Setting]]=3, "Normal", "High"))</f>
        <v>Low</v>
      </c>
      <c r="M3812">
        <v>6</v>
      </c>
      <c r="N3812">
        <v>6</v>
      </c>
      <c r="O3812">
        <f>(sensor_data[[#This Row],[Energy Consumption]]-AVERAGE(sensor_data[Energy Consumption]))/_xlfn.STDEV.P(sensor_data[Energy Consumption])</f>
        <v>-0.17909308767204782</v>
      </c>
      <c r="P3812" t="str">
        <f>IF(ABS(sensor_data[[#This Row],[z_zcore]])&gt;3, "Outlier", "Normal")</f>
        <v>Normal</v>
      </c>
      <c r="Q3812">
        <f>AVERAGEIF(sensor_data[Unit ID], sensor_data[[#This Row],[Unit ID]], sensor_data[EC])</f>
        <v>16.935263157894735</v>
      </c>
      <c r="R3812">
        <f>IF(ISBLANK(sensor_data[[#This Row],[EC]]), sensor_data[[#This Row],[average]], sensor_data[[#This Row],[EC]])</f>
        <v>6</v>
      </c>
      <c r="S3812" t="str">
        <f>IF(sensor_data[[#This Row],[Filled Energy Consumption]]&gt;AVERAGE(sensor_data[Filled Energy Consumption]), "High", "Low")</f>
        <v>Low</v>
      </c>
      <c r="T3812" t="s">
        <v>444</v>
      </c>
      <c r="U3812" t="b">
        <v>0</v>
      </c>
      <c r="V3812">
        <v>18</v>
      </c>
      <c r="W3812">
        <v>0</v>
      </c>
      <c r="X3812" t="s">
        <v>14</v>
      </c>
    </row>
    <row r="3813" spans="1:24" x14ac:dyDescent="0.3">
      <c r="A3813" s="1">
        <v>45371.129699074074</v>
      </c>
      <c r="B3813" s="1" t="str">
        <f>TEXT(sensor_data[[#This Row],[Timestamp]], "MMMM")</f>
        <v>March</v>
      </c>
      <c r="C38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13" s="2">
        <f>MONTH(sensor_data[[#This Row],[Timestamp]])</f>
        <v>3</v>
      </c>
      <c r="E3813" s="2">
        <f>DAY(sensor_data[[#This Row],[Timestamp]])</f>
        <v>20</v>
      </c>
      <c r="F3813" t="s">
        <v>677</v>
      </c>
      <c r="H3813">
        <v>79.599999999999994</v>
      </c>
      <c r="I3813">
        <v>43.3</v>
      </c>
      <c r="J3813" t="b">
        <v>1</v>
      </c>
      <c r="K3813">
        <v>3</v>
      </c>
      <c r="L3813" t="str">
        <f>IF(sensor_data[[#This Row],[HVAC Setting]]&lt;=2, "Low", IF(sensor_data[[#This Row],[HVAC Setting]]=3, "Normal", "High"))</f>
        <v>Normal</v>
      </c>
      <c r="M3813">
        <v>17.600000000000001</v>
      </c>
      <c r="N3813">
        <v>17.600000000000001</v>
      </c>
      <c r="O3813">
        <f>(sensor_data[[#This Row],[Energy Consumption]]-AVERAGE(sensor_data[Energy Consumption]))/_xlfn.STDEV.P(sensor_data[Energy Consumption])</f>
        <v>-4.4204598715828741E-2</v>
      </c>
      <c r="P3813" t="str">
        <f>IF(ABS(sensor_data[[#This Row],[z_zcore]])&gt;3, "Outlier", "Normal")</f>
        <v>Normal</v>
      </c>
      <c r="Q3813">
        <f>AVERAGEIF(sensor_data[Unit ID], sensor_data[[#This Row],[Unit ID]], sensor_data[EC])</f>
        <v>16.935263157894735</v>
      </c>
      <c r="R3813">
        <f>IF(ISBLANK(sensor_data[[#This Row],[EC]]), sensor_data[[#This Row],[average]], sensor_data[[#This Row],[EC]])</f>
        <v>17.600000000000001</v>
      </c>
      <c r="S3813" t="str">
        <f>IF(sensor_data[[#This Row],[Filled Energy Consumption]]&gt;AVERAGE(sensor_data[Filled Energy Consumption]), "High", "Low")</f>
        <v>Low</v>
      </c>
      <c r="T3813" t="s">
        <v>21</v>
      </c>
      <c r="U3813" t="b">
        <v>1</v>
      </c>
      <c r="V3813">
        <v>8</v>
      </c>
      <c r="W3813">
        <v>0</v>
      </c>
      <c r="X3813" t="s">
        <v>19</v>
      </c>
    </row>
    <row r="3814" spans="1:24" x14ac:dyDescent="0.3">
      <c r="A3814" s="1">
        <v>45373.49627314815</v>
      </c>
      <c r="B3814" s="1" t="str">
        <f>TEXT(sensor_data[[#This Row],[Timestamp]], "MMMM")</f>
        <v>March</v>
      </c>
      <c r="C38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14" s="2">
        <f>MONTH(sensor_data[[#This Row],[Timestamp]])</f>
        <v>3</v>
      </c>
      <c r="E3814" s="2">
        <f>DAY(sensor_data[[#This Row],[Timestamp]])</f>
        <v>22</v>
      </c>
      <c r="F3814" t="s">
        <v>677</v>
      </c>
      <c r="H3814">
        <v>77.599999999999994</v>
      </c>
      <c r="I3814">
        <v>40.4</v>
      </c>
      <c r="J3814" t="b">
        <v>0</v>
      </c>
      <c r="K3814">
        <v>3</v>
      </c>
      <c r="L3814" t="str">
        <f>IF(sensor_data[[#This Row],[HVAC Setting]]&lt;=2, "Low", IF(sensor_data[[#This Row],[HVAC Setting]]=3, "Normal", "High"))</f>
        <v>Normal</v>
      </c>
      <c r="M3814">
        <v>16</v>
      </c>
      <c r="N3814">
        <v>16</v>
      </c>
      <c r="O3814">
        <f>(sensor_data[[#This Row],[Energy Consumption]]-AVERAGE(sensor_data[Energy Consumption]))/_xlfn.STDEV.P(sensor_data[Energy Consumption])</f>
        <v>-6.2809907537376211E-2</v>
      </c>
      <c r="P3814" t="str">
        <f>IF(ABS(sensor_data[[#This Row],[z_zcore]])&gt;3, "Outlier", "Normal")</f>
        <v>Normal</v>
      </c>
      <c r="Q3814">
        <f>AVERAGEIF(sensor_data[Unit ID], sensor_data[[#This Row],[Unit ID]], sensor_data[EC])</f>
        <v>16.935263157894735</v>
      </c>
      <c r="R3814">
        <f>IF(ISBLANK(sensor_data[[#This Row],[EC]]), sensor_data[[#This Row],[average]], sensor_data[[#This Row],[EC]])</f>
        <v>16</v>
      </c>
      <c r="S3814" t="str">
        <f>IF(sensor_data[[#This Row],[Filled Energy Consumption]]&gt;AVERAGE(sensor_data[Filled Energy Consumption]), "High", "Low")</f>
        <v>Low</v>
      </c>
      <c r="T3814" t="s">
        <v>507</v>
      </c>
      <c r="U3814" t="b">
        <v>0</v>
      </c>
      <c r="V3814">
        <v>12</v>
      </c>
      <c r="W3814">
        <v>0</v>
      </c>
      <c r="X3814" t="s">
        <v>17</v>
      </c>
    </row>
    <row r="3815" spans="1:24" x14ac:dyDescent="0.3">
      <c r="A3815" s="1">
        <v>45308.498194444444</v>
      </c>
      <c r="B3815" s="1" t="str">
        <f>TEXT(sensor_data[[#This Row],[Timestamp]], "MMMM")</f>
        <v>January</v>
      </c>
      <c r="C38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15" s="2">
        <f>MONTH(sensor_data[[#This Row],[Timestamp]])</f>
        <v>1</v>
      </c>
      <c r="E3815" s="2">
        <f>DAY(sensor_data[[#This Row],[Timestamp]])</f>
        <v>17</v>
      </c>
      <c r="F3815" t="s">
        <v>677</v>
      </c>
      <c r="H3815">
        <v>44.4</v>
      </c>
      <c r="I3815">
        <v>30.3</v>
      </c>
      <c r="J3815" t="b">
        <v>0</v>
      </c>
      <c r="K3815">
        <v>4</v>
      </c>
      <c r="L3815" t="str">
        <f>IF(sensor_data[[#This Row],[HVAC Setting]]&lt;=2, "Low", IF(sensor_data[[#This Row],[HVAC Setting]]=3, "Normal", "High"))</f>
        <v>High</v>
      </c>
      <c r="M3815">
        <v>22</v>
      </c>
      <c r="N3815">
        <v>22</v>
      </c>
      <c r="O3815">
        <f>(sensor_data[[#This Row],[Energy Consumption]]-AVERAGE(sensor_data[Energy Consumption]))/_xlfn.STDEV.P(sensor_data[Energy Consumption])</f>
        <v>6.9600005434267524E-3</v>
      </c>
      <c r="P3815" t="str">
        <f>IF(ABS(sensor_data[[#This Row],[z_zcore]])&gt;3, "Outlier", "Normal")</f>
        <v>Normal</v>
      </c>
      <c r="Q3815">
        <f>AVERAGEIF(sensor_data[Unit ID], sensor_data[[#This Row],[Unit ID]], sensor_data[EC])</f>
        <v>16.935263157894735</v>
      </c>
      <c r="R3815">
        <f>IF(ISBLANK(sensor_data[[#This Row],[EC]]), sensor_data[[#This Row],[average]], sensor_data[[#This Row],[EC]])</f>
        <v>22</v>
      </c>
      <c r="S3815" t="str">
        <f>IF(sensor_data[[#This Row],[Filled Energy Consumption]]&gt;AVERAGE(sensor_data[Filled Energy Consumption]), "High", "Low")</f>
        <v>High</v>
      </c>
      <c r="T3815" t="s">
        <v>241</v>
      </c>
      <c r="U3815" t="b">
        <v>0</v>
      </c>
      <c r="V3815">
        <v>10</v>
      </c>
      <c r="W3815">
        <v>1</v>
      </c>
      <c r="X3815" t="s">
        <v>14</v>
      </c>
    </row>
    <row r="3816" spans="1:24" x14ac:dyDescent="0.3">
      <c r="A3816" s="1">
        <v>45430.573055555556</v>
      </c>
      <c r="B3816" s="1" t="str">
        <f>TEXT(sensor_data[[#This Row],[Timestamp]], "MMMM")</f>
        <v>May</v>
      </c>
      <c r="C38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16" s="2">
        <f>MONTH(sensor_data[[#This Row],[Timestamp]])</f>
        <v>5</v>
      </c>
      <c r="E3816" s="2">
        <f>DAY(sensor_data[[#This Row],[Timestamp]])</f>
        <v>18</v>
      </c>
      <c r="F3816" t="s">
        <v>677</v>
      </c>
      <c r="H3816">
        <v>63.4</v>
      </c>
      <c r="I3816">
        <v>33.799999999999997</v>
      </c>
      <c r="J3816" t="b">
        <v>1</v>
      </c>
      <c r="K3816">
        <v>2.5</v>
      </c>
      <c r="L3816" t="str">
        <f>IF(sensor_data[[#This Row],[HVAC Setting]]&lt;=2, "Low", IF(sensor_data[[#This Row],[HVAC Setting]]=3, "Normal", "High"))</f>
        <v>High</v>
      </c>
      <c r="O3816">
        <f>(sensor_data[[#This Row],[Energy Consumption]]-AVERAGE(sensor_data[Energy Consumption]))/_xlfn.STDEV.P(sensor_data[Energy Consumption])</f>
        <v>-0.24886299575285079</v>
      </c>
      <c r="P3816" t="str">
        <f>IF(ABS(sensor_data[[#This Row],[z_zcore]])&gt;3, "Outlier", "Normal")</f>
        <v>Normal</v>
      </c>
      <c r="Q3816">
        <f>AVERAGEIF(sensor_data[Unit ID], sensor_data[[#This Row],[Unit ID]], sensor_data[EC])</f>
        <v>16.935263157894735</v>
      </c>
      <c r="R3816">
        <f>IF(ISBLANK(sensor_data[[#This Row],[EC]]), sensor_data[[#This Row],[average]], sensor_data[[#This Row],[EC]])</f>
        <v>16.935263157894735</v>
      </c>
      <c r="S3816" t="str">
        <f>IF(sensor_data[[#This Row],[Filled Energy Consumption]]&gt;AVERAGE(sensor_data[Filled Energy Consumption]), "High", "Low")</f>
        <v>Low</v>
      </c>
      <c r="T3816" t="s">
        <v>255</v>
      </c>
      <c r="U3816" t="b">
        <v>1</v>
      </c>
      <c r="V3816">
        <v>3</v>
      </c>
      <c r="W3816">
        <v>1</v>
      </c>
      <c r="X3816" t="s">
        <v>19</v>
      </c>
    </row>
    <row r="3817" spans="1:24" x14ac:dyDescent="0.3">
      <c r="A3817" s="1">
        <v>45416.458668981482</v>
      </c>
      <c r="B3817" s="1" t="str">
        <f>TEXT(sensor_data[[#This Row],[Timestamp]], "MMMM")</f>
        <v>May</v>
      </c>
      <c r="C38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17" s="2">
        <f>MONTH(sensor_data[[#This Row],[Timestamp]])</f>
        <v>5</v>
      </c>
      <c r="E3817" s="2">
        <f>DAY(sensor_data[[#This Row],[Timestamp]])</f>
        <v>4</v>
      </c>
      <c r="F3817" t="s">
        <v>677</v>
      </c>
      <c r="H3817">
        <v>71</v>
      </c>
      <c r="I3817">
        <v>44.4</v>
      </c>
      <c r="J3817" t="b">
        <v>1</v>
      </c>
      <c r="K3817">
        <v>4.5</v>
      </c>
      <c r="L3817" t="str">
        <f>IF(sensor_data[[#This Row],[HVAC Setting]]&lt;=2, "Low", IF(sensor_data[[#This Row],[HVAC Setting]]=3, "Normal", "High"))</f>
        <v>High</v>
      </c>
      <c r="M3817">
        <v>25.91</v>
      </c>
      <c r="N3817">
        <v>25.91</v>
      </c>
      <c r="O3817">
        <f>(sensor_data[[#This Row],[Energy Consumption]]-AVERAGE(sensor_data[Energy Consumption]))/_xlfn.STDEV.P(sensor_data[Energy Consumption])</f>
        <v>5.2426723976083354E-2</v>
      </c>
      <c r="P3817" t="str">
        <f>IF(ABS(sensor_data[[#This Row],[z_zcore]])&gt;3, "Outlier", "Normal")</f>
        <v>Normal</v>
      </c>
      <c r="Q3817">
        <f>AVERAGEIF(sensor_data[Unit ID], sensor_data[[#This Row],[Unit ID]], sensor_data[EC])</f>
        <v>16.935263157894735</v>
      </c>
      <c r="R3817">
        <f>IF(ISBLANK(sensor_data[[#This Row],[EC]]), sensor_data[[#This Row],[average]], sensor_data[[#This Row],[EC]])</f>
        <v>25.91</v>
      </c>
      <c r="S3817" t="str">
        <f>IF(sensor_data[[#This Row],[Filled Energy Consumption]]&gt;AVERAGE(sensor_data[Filled Energy Consumption]), "High", "Low")</f>
        <v>High</v>
      </c>
      <c r="T3817" t="s">
        <v>373</v>
      </c>
      <c r="U3817" t="b">
        <v>1</v>
      </c>
      <c r="V3817">
        <v>11</v>
      </c>
      <c r="W3817">
        <v>1</v>
      </c>
      <c r="X3817" t="s">
        <v>14</v>
      </c>
    </row>
    <row r="3818" spans="1:24" x14ac:dyDescent="0.3">
      <c r="A3818" s="1">
        <v>45401.416655092595</v>
      </c>
      <c r="B3818" s="1" t="str">
        <f>TEXT(sensor_data[[#This Row],[Timestamp]], "MMMM")</f>
        <v>April</v>
      </c>
      <c r="C38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18" s="2">
        <f>MONTH(sensor_data[[#This Row],[Timestamp]])</f>
        <v>4</v>
      </c>
      <c r="E3818" s="2">
        <f>DAY(sensor_data[[#This Row],[Timestamp]])</f>
        <v>19</v>
      </c>
      <c r="F3818" t="s">
        <v>677</v>
      </c>
      <c r="H3818">
        <v>59.1</v>
      </c>
      <c r="I3818">
        <v>51.5</v>
      </c>
      <c r="J3818" t="b">
        <v>0</v>
      </c>
      <c r="K3818">
        <v>2</v>
      </c>
      <c r="L3818" t="str">
        <f>IF(sensor_data[[#This Row],[HVAC Setting]]&lt;=2, "Low", IF(sensor_data[[#This Row],[HVAC Setting]]=3, "Normal", "High"))</f>
        <v>Low</v>
      </c>
      <c r="M3818">
        <v>10</v>
      </c>
      <c r="N3818">
        <v>10</v>
      </c>
      <c r="O3818">
        <f>(sensor_data[[#This Row],[Energy Consumption]]-AVERAGE(sensor_data[Energy Consumption]))/_xlfn.STDEV.P(sensor_data[Energy Consumption])</f>
        <v>-0.13257981561817916</v>
      </c>
      <c r="P3818" t="str">
        <f>IF(ABS(sensor_data[[#This Row],[z_zcore]])&gt;3, "Outlier", "Normal")</f>
        <v>Normal</v>
      </c>
      <c r="Q3818">
        <f>AVERAGEIF(sensor_data[Unit ID], sensor_data[[#This Row],[Unit ID]], sensor_data[EC])</f>
        <v>16.935263157894735</v>
      </c>
      <c r="R3818">
        <f>IF(ISBLANK(sensor_data[[#This Row],[EC]]), sensor_data[[#This Row],[average]], sensor_data[[#This Row],[EC]])</f>
        <v>10</v>
      </c>
      <c r="S3818" t="str">
        <f>IF(sensor_data[[#This Row],[Filled Energy Consumption]]&gt;AVERAGE(sensor_data[Filled Energy Consumption]), "High", "Low")</f>
        <v>Low</v>
      </c>
      <c r="T3818" t="s">
        <v>64</v>
      </c>
      <c r="U3818" t="b">
        <v>0</v>
      </c>
      <c r="V3818">
        <v>16</v>
      </c>
      <c r="W3818">
        <v>1</v>
      </c>
      <c r="X3818" t="s">
        <v>19</v>
      </c>
    </row>
    <row r="3819" spans="1:24" x14ac:dyDescent="0.3">
      <c r="A3819" s="1">
        <v>45331.481585648151</v>
      </c>
      <c r="B3819" s="1" t="str">
        <f>TEXT(sensor_data[[#This Row],[Timestamp]], "MMMM")</f>
        <v>February</v>
      </c>
      <c r="C38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19" s="2">
        <f>MONTH(sensor_data[[#This Row],[Timestamp]])</f>
        <v>2</v>
      </c>
      <c r="E3819" s="2">
        <f>DAY(sensor_data[[#This Row],[Timestamp]])</f>
        <v>9</v>
      </c>
      <c r="F3819" t="s">
        <v>677</v>
      </c>
      <c r="H3819">
        <v>44.8</v>
      </c>
      <c r="I3819">
        <v>25.6</v>
      </c>
      <c r="J3819" t="b">
        <v>1</v>
      </c>
      <c r="K3819">
        <v>3</v>
      </c>
      <c r="L3819" t="str">
        <f>IF(sensor_data[[#This Row],[HVAC Setting]]&lt;=2, "Low", IF(sensor_data[[#This Row],[HVAC Setting]]=3, "Normal", "High"))</f>
        <v>Normal</v>
      </c>
      <c r="M3819">
        <v>20.02</v>
      </c>
      <c r="N3819">
        <v>20.02</v>
      </c>
      <c r="O3819">
        <f>(sensor_data[[#This Row],[Energy Consumption]]-AVERAGE(sensor_data[Energy Consumption]))/_xlfn.STDEV.P(sensor_data[Energy Consumption])</f>
        <v>-1.6064069123238232E-2</v>
      </c>
      <c r="P3819" t="str">
        <f>IF(ABS(sensor_data[[#This Row],[z_zcore]])&gt;3, "Outlier", "Normal")</f>
        <v>Normal</v>
      </c>
      <c r="Q3819">
        <f>AVERAGEIF(sensor_data[Unit ID], sensor_data[[#This Row],[Unit ID]], sensor_data[EC])</f>
        <v>16.935263157894735</v>
      </c>
      <c r="R3819">
        <f>IF(ISBLANK(sensor_data[[#This Row],[EC]]), sensor_data[[#This Row],[average]], sensor_data[[#This Row],[EC]])</f>
        <v>20.02</v>
      </c>
      <c r="S3819" t="str">
        <f>IF(sensor_data[[#This Row],[Filled Energy Consumption]]&gt;AVERAGE(sensor_data[Filled Energy Consumption]), "High", "Low")</f>
        <v>High</v>
      </c>
      <c r="T3819" t="s">
        <v>193</v>
      </c>
      <c r="U3819" t="b">
        <v>1</v>
      </c>
      <c r="V3819">
        <v>22</v>
      </c>
      <c r="W3819">
        <v>1</v>
      </c>
      <c r="X3819" t="s">
        <v>19</v>
      </c>
    </row>
    <row r="3820" spans="1:24" x14ac:dyDescent="0.3">
      <c r="A3820" s="1">
        <v>45555.886064814818</v>
      </c>
      <c r="B3820" s="1" t="str">
        <f>TEXT(sensor_data[[#This Row],[Timestamp]], "MMMM")</f>
        <v>September</v>
      </c>
      <c r="C38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20" s="2">
        <f>MONTH(sensor_data[[#This Row],[Timestamp]])</f>
        <v>9</v>
      </c>
      <c r="E3820" s="2">
        <f>DAY(sensor_data[[#This Row],[Timestamp]])</f>
        <v>20</v>
      </c>
      <c r="F3820" t="s">
        <v>677</v>
      </c>
      <c r="H3820">
        <v>69.3</v>
      </c>
      <c r="I3820">
        <v>40.799999999999997</v>
      </c>
      <c r="J3820" t="b">
        <v>0</v>
      </c>
      <c r="K3820">
        <v>3</v>
      </c>
      <c r="L3820" t="str">
        <f>IF(sensor_data[[#This Row],[HVAC Setting]]&lt;=2, "Low", IF(sensor_data[[#This Row],[HVAC Setting]]=3, "Normal", "High"))</f>
        <v>Normal</v>
      </c>
      <c r="M3820">
        <v>15</v>
      </c>
      <c r="N3820">
        <v>15</v>
      </c>
      <c r="O3820">
        <f>(sensor_data[[#This Row],[Energy Consumption]]-AVERAGE(sensor_data[Energy Consumption]))/_xlfn.STDEV.P(sensor_data[Energy Consumption])</f>
        <v>-7.4438225550843368E-2</v>
      </c>
      <c r="P3820" t="str">
        <f>IF(ABS(sensor_data[[#This Row],[z_zcore]])&gt;3, "Outlier", "Normal")</f>
        <v>Normal</v>
      </c>
      <c r="Q3820">
        <f>AVERAGEIF(sensor_data[Unit ID], sensor_data[[#This Row],[Unit ID]], sensor_data[EC])</f>
        <v>16.935263157894735</v>
      </c>
      <c r="R3820">
        <f>IF(ISBLANK(sensor_data[[#This Row],[EC]]), sensor_data[[#This Row],[average]], sensor_data[[#This Row],[EC]])</f>
        <v>15</v>
      </c>
      <c r="S3820" t="str">
        <f>IF(sensor_data[[#This Row],[Filled Energy Consumption]]&gt;AVERAGE(sensor_data[Filled Energy Consumption]), "High", "Low")</f>
        <v>Low</v>
      </c>
      <c r="T3820" t="s">
        <v>243</v>
      </c>
      <c r="U3820" t="b">
        <v>0</v>
      </c>
      <c r="V3820">
        <v>10</v>
      </c>
      <c r="W3820">
        <v>1</v>
      </c>
      <c r="X3820" t="s">
        <v>17</v>
      </c>
    </row>
    <row r="3821" spans="1:24" x14ac:dyDescent="0.3">
      <c r="A3821" s="1">
        <v>45643.02616898148</v>
      </c>
      <c r="B3821" s="1" t="str">
        <f>TEXT(sensor_data[[#This Row],[Timestamp]], "MMMM")</f>
        <v>December</v>
      </c>
      <c r="C38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21" s="2">
        <f>MONTH(sensor_data[[#This Row],[Timestamp]])</f>
        <v>12</v>
      </c>
      <c r="E3821" s="2">
        <f>DAY(sensor_data[[#This Row],[Timestamp]])</f>
        <v>17</v>
      </c>
      <c r="F3821" t="s">
        <v>677</v>
      </c>
      <c r="H3821">
        <v>42.1</v>
      </c>
      <c r="I3821">
        <v>37.5</v>
      </c>
      <c r="J3821" t="b">
        <v>0</v>
      </c>
      <c r="K3821">
        <v>3</v>
      </c>
      <c r="L3821" t="str">
        <f>IF(sensor_data[[#This Row],[HVAC Setting]]&lt;=2, "Low", IF(sensor_data[[#This Row],[HVAC Setting]]=3, "Normal", "High"))</f>
        <v>Normal</v>
      </c>
      <c r="M3821">
        <v>17</v>
      </c>
      <c r="N3821">
        <v>17</v>
      </c>
      <c r="O3821">
        <f>(sensor_data[[#This Row],[Energy Consumption]]-AVERAGE(sensor_data[Energy Consumption]))/_xlfn.STDEV.P(sensor_data[Energy Consumption])</f>
        <v>-5.1181589523909048E-2</v>
      </c>
      <c r="P3821" t="str">
        <f>IF(ABS(sensor_data[[#This Row],[z_zcore]])&gt;3, "Outlier", "Normal")</f>
        <v>Normal</v>
      </c>
      <c r="Q3821">
        <f>AVERAGEIF(sensor_data[Unit ID], sensor_data[[#This Row],[Unit ID]], sensor_data[EC])</f>
        <v>16.935263157894735</v>
      </c>
      <c r="R3821">
        <f>IF(ISBLANK(sensor_data[[#This Row],[EC]]), sensor_data[[#This Row],[average]], sensor_data[[#This Row],[EC]])</f>
        <v>17</v>
      </c>
      <c r="S3821" t="str">
        <f>IF(sensor_data[[#This Row],[Filled Energy Consumption]]&gt;AVERAGE(sensor_data[Filled Energy Consumption]), "High", "Low")</f>
        <v>Low</v>
      </c>
      <c r="T3821" t="s">
        <v>449</v>
      </c>
      <c r="U3821" t="b">
        <v>0</v>
      </c>
      <c r="V3821">
        <v>7</v>
      </c>
      <c r="W3821">
        <v>0</v>
      </c>
      <c r="X3821" t="s">
        <v>19</v>
      </c>
    </row>
    <row r="3822" spans="1:24" x14ac:dyDescent="0.3">
      <c r="A3822" s="1">
        <v>45523.474479166667</v>
      </c>
      <c r="B3822" s="1" t="str">
        <f>TEXT(sensor_data[[#This Row],[Timestamp]], "MMMM")</f>
        <v>August</v>
      </c>
      <c r="C38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22" s="2">
        <f>MONTH(sensor_data[[#This Row],[Timestamp]])</f>
        <v>8</v>
      </c>
      <c r="E3822" s="2">
        <f>DAY(sensor_data[[#This Row],[Timestamp]])</f>
        <v>19</v>
      </c>
      <c r="F3822" t="s">
        <v>678</v>
      </c>
      <c r="H3822">
        <v>89.5</v>
      </c>
      <c r="I3822">
        <v>45.2</v>
      </c>
      <c r="J3822" t="b">
        <v>0</v>
      </c>
      <c r="K3822">
        <v>4</v>
      </c>
      <c r="L3822" t="str">
        <f>IF(sensor_data[[#This Row],[HVAC Setting]]&lt;=2, "Low", IF(sensor_data[[#This Row],[HVAC Setting]]=3, "Normal", "High"))</f>
        <v>High</v>
      </c>
      <c r="M3822">
        <v>23</v>
      </c>
      <c r="N3822">
        <v>23</v>
      </c>
      <c r="O3822">
        <f>(sensor_data[[#This Row],[Energy Consumption]]-AVERAGE(sensor_data[Energy Consumption]))/_xlfn.STDEV.P(sensor_data[Energy Consumption])</f>
        <v>1.8588318556893912E-2</v>
      </c>
      <c r="P3822" t="str">
        <f>IF(ABS(sensor_data[[#This Row],[z_zcore]])&gt;3, "Outlier", "Normal")</f>
        <v>Normal</v>
      </c>
      <c r="Q3822">
        <f>AVERAGEIF(sensor_data[Unit ID], sensor_data[[#This Row],[Unit ID]], sensor_data[EC])</f>
        <v>18.692941176470587</v>
      </c>
      <c r="R3822">
        <f>IF(ISBLANK(sensor_data[[#This Row],[EC]]), sensor_data[[#This Row],[average]], sensor_data[[#This Row],[EC]])</f>
        <v>23</v>
      </c>
      <c r="S3822" t="str">
        <f>IF(sensor_data[[#This Row],[Filled Energy Consumption]]&gt;AVERAGE(sensor_data[Filled Energy Consumption]), "High", "Low")</f>
        <v>High</v>
      </c>
      <c r="T3822" t="s">
        <v>330</v>
      </c>
      <c r="U3822" t="b">
        <v>0</v>
      </c>
      <c r="V3822">
        <v>19</v>
      </c>
      <c r="W3822">
        <v>0</v>
      </c>
      <c r="X3822" t="s">
        <v>19</v>
      </c>
    </row>
    <row r="3823" spans="1:24" x14ac:dyDescent="0.3">
      <c r="A3823" s="1">
        <v>45431.930092592593</v>
      </c>
      <c r="B3823" s="1" t="str">
        <f>TEXT(sensor_data[[#This Row],[Timestamp]], "MMMM")</f>
        <v>May</v>
      </c>
      <c r="C38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23" s="2">
        <f>MONTH(sensor_data[[#This Row],[Timestamp]])</f>
        <v>5</v>
      </c>
      <c r="E3823" s="2">
        <f>DAY(sensor_data[[#This Row],[Timestamp]])</f>
        <v>19</v>
      </c>
      <c r="F3823" t="s">
        <v>678</v>
      </c>
      <c r="H3823">
        <v>68.599999999999994</v>
      </c>
      <c r="I3823">
        <v>47.7</v>
      </c>
      <c r="J3823" t="b">
        <v>0</v>
      </c>
      <c r="K3823">
        <v>2.5</v>
      </c>
      <c r="L3823" t="str">
        <f>IF(sensor_data[[#This Row],[HVAC Setting]]&lt;=2, "Low", IF(sensor_data[[#This Row],[HVAC Setting]]=3, "Normal", "High"))</f>
        <v>High</v>
      </c>
      <c r="O3823">
        <f>(sensor_data[[#This Row],[Energy Consumption]]-AVERAGE(sensor_data[Energy Consumption]))/_xlfn.STDEV.P(sensor_data[Energy Consumption])</f>
        <v>-0.24886299575285079</v>
      </c>
      <c r="P3823" t="str">
        <f>IF(ABS(sensor_data[[#This Row],[z_zcore]])&gt;3, "Outlier", "Normal")</f>
        <v>Normal</v>
      </c>
      <c r="Q3823">
        <f>AVERAGEIF(sensor_data[Unit ID], sensor_data[[#This Row],[Unit ID]], sensor_data[EC])</f>
        <v>18.692941176470587</v>
      </c>
      <c r="R3823">
        <f>IF(ISBLANK(sensor_data[[#This Row],[EC]]), sensor_data[[#This Row],[average]], sensor_data[[#This Row],[EC]])</f>
        <v>18.692941176470587</v>
      </c>
      <c r="S3823" t="str">
        <f>IF(sensor_data[[#This Row],[Filled Energy Consumption]]&gt;AVERAGE(sensor_data[Filled Energy Consumption]), "High", "Low")</f>
        <v>High</v>
      </c>
      <c r="T3823" t="s">
        <v>325</v>
      </c>
      <c r="U3823" t="b">
        <v>0</v>
      </c>
      <c r="V3823">
        <v>1</v>
      </c>
      <c r="W3823">
        <v>0</v>
      </c>
      <c r="X3823" t="s">
        <v>17</v>
      </c>
    </row>
    <row r="3824" spans="1:24" x14ac:dyDescent="0.3">
      <c r="A3824" s="1">
        <v>45607.449629629627</v>
      </c>
      <c r="B3824" s="1" t="str">
        <f>TEXT(sensor_data[[#This Row],[Timestamp]], "MMMM")</f>
        <v>November</v>
      </c>
      <c r="C38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24" s="2">
        <f>MONTH(sensor_data[[#This Row],[Timestamp]])</f>
        <v>11</v>
      </c>
      <c r="E3824" s="2">
        <f>DAY(sensor_data[[#This Row],[Timestamp]])</f>
        <v>11</v>
      </c>
      <c r="F3824" t="s">
        <v>678</v>
      </c>
      <c r="H3824">
        <v>66.099999999999994</v>
      </c>
      <c r="I3824">
        <v>45.2</v>
      </c>
      <c r="J3824" t="b">
        <v>1</v>
      </c>
      <c r="K3824">
        <v>4</v>
      </c>
      <c r="L3824" t="str">
        <f>IF(sensor_data[[#This Row],[HVAC Setting]]&lt;=2, "Low", IF(sensor_data[[#This Row],[HVAC Setting]]=3, "Normal", "High"))</f>
        <v>High</v>
      </c>
      <c r="M3824">
        <v>22.3</v>
      </c>
      <c r="N3824">
        <v>22.3</v>
      </c>
      <c r="O3824">
        <f>(sensor_data[[#This Row],[Energy Consumption]]-AVERAGE(sensor_data[Energy Consumption]))/_xlfn.STDEV.P(sensor_data[Energy Consumption])</f>
        <v>1.0448495947466909E-2</v>
      </c>
      <c r="P3824" t="str">
        <f>IF(ABS(sensor_data[[#This Row],[z_zcore]])&gt;3, "Outlier", "Normal")</f>
        <v>Normal</v>
      </c>
      <c r="Q3824">
        <f>AVERAGEIF(sensor_data[Unit ID], sensor_data[[#This Row],[Unit ID]], sensor_data[EC])</f>
        <v>18.692941176470587</v>
      </c>
      <c r="R3824">
        <f>IF(ISBLANK(sensor_data[[#This Row],[EC]]), sensor_data[[#This Row],[average]], sensor_data[[#This Row],[EC]])</f>
        <v>22.3</v>
      </c>
      <c r="S3824" t="str">
        <f>IF(sensor_data[[#This Row],[Filled Energy Consumption]]&gt;AVERAGE(sensor_data[Filled Energy Consumption]), "High", "Low")</f>
        <v>High</v>
      </c>
      <c r="T3824" t="s">
        <v>408</v>
      </c>
      <c r="U3824" t="b">
        <v>1</v>
      </c>
      <c r="V3824">
        <v>1</v>
      </c>
      <c r="W3824">
        <v>1</v>
      </c>
      <c r="X3824" t="s">
        <v>17</v>
      </c>
    </row>
    <row r="3825" spans="1:24" x14ac:dyDescent="0.3">
      <c r="A3825" s="1">
        <v>45515.686550925922</v>
      </c>
      <c r="B3825" s="1" t="str">
        <f>TEXT(sensor_data[[#This Row],[Timestamp]], "MMMM")</f>
        <v>August</v>
      </c>
      <c r="C38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25" s="2">
        <f>MONTH(sensor_data[[#This Row],[Timestamp]])</f>
        <v>8</v>
      </c>
      <c r="E3825" s="2">
        <f>DAY(sensor_data[[#This Row],[Timestamp]])</f>
        <v>11</v>
      </c>
      <c r="F3825" t="s">
        <v>678</v>
      </c>
      <c r="H3825">
        <v>101.2</v>
      </c>
      <c r="I3825">
        <v>66.2</v>
      </c>
      <c r="J3825" t="b">
        <v>1</v>
      </c>
      <c r="K3825">
        <v>4.5</v>
      </c>
      <c r="L3825" t="str">
        <f>IF(sensor_data[[#This Row],[HVAC Setting]]&lt;=2, "Low", IF(sensor_data[[#This Row],[HVAC Setting]]=3, "Normal", "High"))</f>
        <v>High</v>
      </c>
      <c r="M3825">
        <v>28.06</v>
      </c>
      <c r="N3825">
        <v>28.06</v>
      </c>
      <c r="O3825">
        <f>(sensor_data[[#This Row],[Energy Consumption]]-AVERAGE(sensor_data[Energy Consumption]))/_xlfn.STDEV.P(sensor_data[Energy Consumption])</f>
        <v>7.7427607705037732E-2</v>
      </c>
      <c r="P3825" t="str">
        <f>IF(ABS(sensor_data[[#This Row],[z_zcore]])&gt;3, "Outlier", "Normal")</f>
        <v>Normal</v>
      </c>
      <c r="Q3825">
        <f>AVERAGEIF(sensor_data[Unit ID], sensor_data[[#This Row],[Unit ID]], sensor_data[EC])</f>
        <v>18.692941176470587</v>
      </c>
      <c r="R3825">
        <f>IF(ISBLANK(sensor_data[[#This Row],[EC]]), sensor_data[[#This Row],[average]], sensor_data[[#This Row],[EC]])</f>
        <v>28.06</v>
      </c>
      <c r="S3825" t="str">
        <f>IF(sensor_data[[#This Row],[Filled Energy Consumption]]&gt;AVERAGE(sensor_data[Filled Energy Consumption]), "High", "Low")</f>
        <v>High</v>
      </c>
      <c r="T3825" t="s">
        <v>391</v>
      </c>
      <c r="U3825" t="b">
        <v>1</v>
      </c>
      <c r="V3825">
        <v>17</v>
      </c>
      <c r="W3825">
        <v>0</v>
      </c>
      <c r="X3825" t="s">
        <v>19</v>
      </c>
    </row>
    <row r="3826" spans="1:24" x14ac:dyDescent="0.3">
      <c r="A3826" s="1">
        <v>45561.80908564815</v>
      </c>
      <c r="B3826" s="1" t="str">
        <f>TEXT(sensor_data[[#This Row],[Timestamp]], "MMMM")</f>
        <v>September</v>
      </c>
      <c r="C38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26" s="2">
        <f>MONTH(sensor_data[[#This Row],[Timestamp]])</f>
        <v>9</v>
      </c>
      <c r="E3826" s="2">
        <f>DAY(sensor_data[[#This Row],[Timestamp]])</f>
        <v>26</v>
      </c>
      <c r="F3826" t="s">
        <v>678</v>
      </c>
      <c r="H3826">
        <v>79.2</v>
      </c>
      <c r="I3826">
        <v>40.299999999999997</v>
      </c>
      <c r="J3826" t="b">
        <v>1</v>
      </c>
      <c r="K3826">
        <v>5</v>
      </c>
      <c r="L3826" t="str">
        <f>IF(sensor_data[[#This Row],[HVAC Setting]]&lt;=2, "Low", IF(sensor_data[[#This Row],[HVAC Setting]]=3, "Normal", "High"))</f>
        <v>High</v>
      </c>
      <c r="M3826">
        <v>29.8</v>
      </c>
      <c r="N3826">
        <v>29.8</v>
      </c>
      <c r="O3826">
        <f>(sensor_data[[#This Row],[Energy Consumption]]-AVERAGE(sensor_data[Energy Consumption]))/_xlfn.STDEV.P(sensor_data[Energy Consumption])</f>
        <v>9.7660881048470607E-2</v>
      </c>
      <c r="P3826" t="str">
        <f>IF(ABS(sensor_data[[#This Row],[z_zcore]])&gt;3, "Outlier", "Normal")</f>
        <v>Normal</v>
      </c>
      <c r="Q3826">
        <f>AVERAGEIF(sensor_data[Unit ID], sensor_data[[#This Row],[Unit ID]], sensor_data[EC])</f>
        <v>18.692941176470587</v>
      </c>
      <c r="R3826">
        <f>IF(ISBLANK(sensor_data[[#This Row],[EC]]), sensor_data[[#This Row],[average]], sensor_data[[#This Row],[EC]])</f>
        <v>29.8</v>
      </c>
      <c r="S3826" t="str">
        <f>IF(sensor_data[[#This Row],[Filled Energy Consumption]]&gt;AVERAGE(sensor_data[Filled Energy Consumption]), "High", "Low")</f>
        <v>High</v>
      </c>
      <c r="T3826" t="s">
        <v>461</v>
      </c>
      <c r="U3826" t="b">
        <v>1</v>
      </c>
      <c r="V3826">
        <v>8</v>
      </c>
      <c r="W3826">
        <v>1</v>
      </c>
      <c r="X3826" t="s">
        <v>14</v>
      </c>
    </row>
    <row r="3827" spans="1:24" x14ac:dyDescent="0.3">
      <c r="A3827" s="1">
        <v>45576.978518518517</v>
      </c>
      <c r="B3827" s="1" t="str">
        <f>TEXT(sensor_data[[#This Row],[Timestamp]], "MMMM")</f>
        <v>October</v>
      </c>
      <c r="C38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27" s="2">
        <f>MONTH(sensor_data[[#This Row],[Timestamp]])</f>
        <v>10</v>
      </c>
      <c r="E3827" s="2">
        <f>DAY(sensor_data[[#This Row],[Timestamp]])</f>
        <v>11</v>
      </c>
      <c r="F3827" t="s">
        <v>678</v>
      </c>
      <c r="H3827">
        <v>79.400000000000006</v>
      </c>
      <c r="I3827">
        <v>30.7</v>
      </c>
      <c r="J3827" t="b">
        <v>0</v>
      </c>
      <c r="K3827">
        <v>3</v>
      </c>
      <c r="L3827" t="str">
        <f>IF(sensor_data[[#This Row],[HVAC Setting]]&lt;=2, "Low", IF(sensor_data[[#This Row],[HVAC Setting]]=3, "Normal", "High"))</f>
        <v>Normal</v>
      </c>
      <c r="M3827">
        <v>16</v>
      </c>
      <c r="N3827">
        <v>16</v>
      </c>
      <c r="O3827">
        <f>(sensor_data[[#This Row],[Energy Consumption]]-AVERAGE(sensor_data[Energy Consumption]))/_xlfn.STDEV.P(sensor_data[Energy Consumption])</f>
        <v>-6.2809907537376211E-2</v>
      </c>
      <c r="P3827" t="str">
        <f>IF(ABS(sensor_data[[#This Row],[z_zcore]])&gt;3, "Outlier", "Normal")</f>
        <v>Normal</v>
      </c>
      <c r="Q3827">
        <f>AVERAGEIF(sensor_data[Unit ID], sensor_data[[#This Row],[Unit ID]], sensor_data[EC])</f>
        <v>18.692941176470587</v>
      </c>
      <c r="R3827">
        <f>IF(ISBLANK(sensor_data[[#This Row],[EC]]), sensor_data[[#This Row],[average]], sensor_data[[#This Row],[EC]])</f>
        <v>16</v>
      </c>
      <c r="S3827" t="str">
        <f>IF(sensor_data[[#This Row],[Filled Energy Consumption]]&gt;AVERAGE(sensor_data[Filled Energy Consumption]), "High", "Low")</f>
        <v>Low</v>
      </c>
      <c r="T3827" t="s">
        <v>89</v>
      </c>
      <c r="U3827" t="b">
        <v>0</v>
      </c>
      <c r="V3827">
        <v>19</v>
      </c>
      <c r="W3827">
        <v>0</v>
      </c>
      <c r="X3827" t="s">
        <v>17</v>
      </c>
    </row>
    <row r="3828" spans="1:24" x14ac:dyDescent="0.3">
      <c r="A3828" s="1">
        <v>45355.252418981479</v>
      </c>
      <c r="B3828" s="1" t="str">
        <f>TEXT(sensor_data[[#This Row],[Timestamp]], "MMMM")</f>
        <v>March</v>
      </c>
      <c r="C38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28" s="2">
        <f>MONTH(sensor_data[[#This Row],[Timestamp]])</f>
        <v>3</v>
      </c>
      <c r="E3828" s="2">
        <f>DAY(sensor_data[[#This Row],[Timestamp]])</f>
        <v>4</v>
      </c>
      <c r="F3828" t="s">
        <v>678</v>
      </c>
      <c r="H3828">
        <v>57.9</v>
      </c>
      <c r="I3828">
        <v>41.2</v>
      </c>
      <c r="J3828" t="b">
        <v>0</v>
      </c>
      <c r="K3828">
        <v>1</v>
      </c>
      <c r="L3828" t="str">
        <f>IF(sensor_data[[#This Row],[HVAC Setting]]&lt;=2, "Low", IF(sensor_data[[#This Row],[HVAC Setting]]=3, "Normal", "High"))</f>
        <v>Low</v>
      </c>
      <c r="M3828">
        <v>6</v>
      </c>
      <c r="N3828">
        <v>6</v>
      </c>
      <c r="O3828">
        <f>(sensor_data[[#This Row],[Energy Consumption]]-AVERAGE(sensor_data[Energy Consumption]))/_xlfn.STDEV.P(sensor_data[Energy Consumption])</f>
        <v>-0.17909308767204782</v>
      </c>
      <c r="P3828" t="str">
        <f>IF(ABS(sensor_data[[#This Row],[z_zcore]])&gt;3, "Outlier", "Normal")</f>
        <v>Normal</v>
      </c>
      <c r="Q3828">
        <f>AVERAGEIF(sensor_data[Unit ID], sensor_data[[#This Row],[Unit ID]], sensor_data[EC])</f>
        <v>18.692941176470587</v>
      </c>
      <c r="R3828">
        <f>IF(ISBLANK(sensor_data[[#This Row],[EC]]), sensor_data[[#This Row],[average]], sensor_data[[#This Row],[EC]])</f>
        <v>6</v>
      </c>
      <c r="S3828" t="str">
        <f>IF(sensor_data[[#This Row],[Filled Energy Consumption]]&gt;AVERAGE(sensor_data[Filled Energy Consumption]), "High", "Low")</f>
        <v>Low</v>
      </c>
      <c r="T3828" t="s">
        <v>50</v>
      </c>
      <c r="U3828" t="b">
        <v>0</v>
      </c>
      <c r="V3828">
        <v>1</v>
      </c>
      <c r="W3828">
        <v>0</v>
      </c>
      <c r="X3828" t="s">
        <v>17</v>
      </c>
    </row>
    <row r="3829" spans="1:24" x14ac:dyDescent="0.3">
      <c r="A3829" s="1">
        <v>45438.617800925924</v>
      </c>
      <c r="B3829" s="1" t="str">
        <f>TEXT(sensor_data[[#This Row],[Timestamp]], "MMMM")</f>
        <v>May</v>
      </c>
      <c r="C38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29" s="2">
        <f>MONTH(sensor_data[[#This Row],[Timestamp]])</f>
        <v>5</v>
      </c>
      <c r="E3829" s="2">
        <f>DAY(sensor_data[[#This Row],[Timestamp]])</f>
        <v>26</v>
      </c>
      <c r="F3829" t="s">
        <v>678</v>
      </c>
      <c r="H3829">
        <v>79.900000000000006</v>
      </c>
      <c r="I3829">
        <v>32.1</v>
      </c>
      <c r="J3829" t="b">
        <v>1</v>
      </c>
      <c r="K3829">
        <v>2.5</v>
      </c>
      <c r="L3829" t="str">
        <f>IF(sensor_data[[#This Row],[HVAC Setting]]&lt;=2, "Low", IF(sensor_data[[#This Row],[HVAC Setting]]=3, "Normal", "High"))</f>
        <v>High</v>
      </c>
      <c r="M3829">
        <v>15.5</v>
      </c>
      <c r="N3829">
        <v>15.5</v>
      </c>
      <c r="O3829">
        <f>(sensor_data[[#This Row],[Energy Consumption]]-AVERAGE(sensor_data[Energy Consumption]))/_xlfn.STDEV.P(sensor_data[Energy Consumption])</f>
        <v>-6.8624066544109796E-2</v>
      </c>
      <c r="P3829" t="str">
        <f>IF(ABS(sensor_data[[#This Row],[z_zcore]])&gt;3, "Outlier", "Normal")</f>
        <v>Normal</v>
      </c>
      <c r="Q3829">
        <f>AVERAGEIF(sensor_data[Unit ID], sensor_data[[#This Row],[Unit ID]], sensor_data[EC])</f>
        <v>18.692941176470587</v>
      </c>
      <c r="R3829">
        <f>IF(ISBLANK(sensor_data[[#This Row],[EC]]), sensor_data[[#This Row],[average]], sensor_data[[#This Row],[EC]])</f>
        <v>15.5</v>
      </c>
      <c r="S3829" t="str">
        <f>IF(sensor_data[[#This Row],[Filled Energy Consumption]]&gt;AVERAGE(sensor_data[Filled Energy Consumption]), "High", "Low")</f>
        <v>Low</v>
      </c>
      <c r="T3829" t="s">
        <v>179</v>
      </c>
      <c r="U3829" t="b">
        <v>1</v>
      </c>
      <c r="V3829">
        <v>6</v>
      </c>
      <c r="W3829">
        <v>1</v>
      </c>
      <c r="X3829" t="s">
        <v>17</v>
      </c>
    </row>
    <row r="3830" spans="1:24" x14ac:dyDescent="0.3">
      <c r="A3830" s="1">
        <v>45627.528240740743</v>
      </c>
      <c r="B3830" s="1" t="str">
        <f>TEXT(sensor_data[[#This Row],[Timestamp]], "MMMM")</f>
        <v>December</v>
      </c>
      <c r="C38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30" s="2">
        <f>MONTH(sensor_data[[#This Row],[Timestamp]])</f>
        <v>12</v>
      </c>
      <c r="E3830" s="2">
        <f>DAY(sensor_data[[#This Row],[Timestamp]])</f>
        <v>1</v>
      </c>
      <c r="F3830" t="s">
        <v>678</v>
      </c>
      <c r="H3830">
        <v>49.4</v>
      </c>
      <c r="I3830">
        <v>38.700000000000003</v>
      </c>
      <c r="J3830" t="b">
        <v>1</v>
      </c>
      <c r="K3830">
        <v>5</v>
      </c>
      <c r="L3830" t="str">
        <f>IF(sensor_data[[#This Row],[HVAC Setting]]&lt;=2, "Low", IF(sensor_data[[#This Row],[HVAC Setting]]=3, "Normal", "High"))</f>
        <v>High</v>
      </c>
      <c r="M3830">
        <v>30.1</v>
      </c>
      <c r="N3830">
        <v>30.1</v>
      </c>
      <c r="O3830">
        <f>(sensor_data[[#This Row],[Energy Consumption]]-AVERAGE(sensor_data[Energy Consumption]))/_xlfn.STDEV.P(sensor_data[Energy Consumption])</f>
        <v>0.10114937645251076</v>
      </c>
      <c r="P3830" t="str">
        <f>IF(ABS(sensor_data[[#This Row],[z_zcore]])&gt;3, "Outlier", "Normal")</f>
        <v>Normal</v>
      </c>
      <c r="Q3830">
        <f>AVERAGEIF(sensor_data[Unit ID], sensor_data[[#This Row],[Unit ID]], sensor_data[EC])</f>
        <v>18.692941176470587</v>
      </c>
      <c r="R3830">
        <f>IF(ISBLANK(sensor_data[[#This Row],[EC]]), sensor_data[[#This Row],[average]], sensor_data[[#This Row],[EC]])</f>
        <v>30.1</v>
      </c>
      <c r="S3830" t="str">
        <f>IF(sensor_data[[#This Row],[Filled Energy Consumption]]&gt;AVERAGE(sensor_data[Filled Energy Consumption]), "High", "Low")</f>
        <v>High</v>
      </c>
      <c r="T3830" t="s">
        <v>244</v>
      </c>
      <c r="U3830" t="b">
        <v>1</v>
      </c>
      <c r="V3830">
        <v>21</v>
      </c>
      <c r="W3830">
        <v>1</v>
      </c>
      <c r="X3830" t="s">
        <v>14</v>
      </c>
    </row>
    <row r="3831" spans="1:24" x14ac:dyDescent="0.3">
      <c r="A3831" s="1">
        <v>45642.342326388891</v>
      </c>
      <c r="B3831" s="1" t="str">
        <f>TEXT(sensor_data[[#This Row],[Timestamp]], "MMMM")</f>
        <v>December</v>
      </c>
      <c r="C38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31" s="2">
        <f>MONTH(sensor_data[[#This Row],[Timestamp]])</f>
        <v>12</v>
      </c>
      <c r="E3831" s="2">
        <f>DAY(sensor_data[[#This Row],[Timestamp]])</f>
        <v>16</v>
      </c>
      <c r="F3831" t="s">
        <v>678</v>
      </c>
      <c r="H3831">
        <v>50.1</v>
      </c>
      <c r="I3831">
        <v>28.9</v>
      </c>
      <c r="J3831" t="b">
        <v>0</v>
      </c>
      <c r="K3831">
        <v>3</v>
      </c>
      <c r="L3831" t="str">
        <f>IF(sensor_data[[#This Row],[HVAC Setting]]&lt;=2, "Low", IF(sensor_data[[#This Row],[HVAC Setting]]=3, "Normal", "High"))</f>
        <v>Normal</v>
      </c>
      <c r="M3831">
        <v>15</v>
      </c>
      <c r="N3831">
        <v>15</v>
      </c>
      <c r="O3831">
        <f>(sensor_data[[#This Row],[Energy Consumption]]-AVERAGE(sensor_data[Energy Consumption]))/_xlfn.STDEV.P(sensor_data[Energy Consumption])</f>
        <v>-7.4438225550843368E-2</v>
      </c>
      <c r="P3831" t="str">
        <f>IF(ABS(sensor_data[[#This Row],[z_zcore]])&gt;3, "Outlier", "Normal")</f>
        <v>Normal</v>
      </c>
      <c r="Q3831">
        <f>AVERAGEIF(sensor_data[Unit ID], sensor_data[[#This Row],[Unit ID]], sensor_data[EC])</f>
        <v>18.692941176470587</v>
      </c>
      <c r="R3831">
        <f>IF(ISBLANK(sensor_data[[#This Row],[EC]]), sensor_data[[#This Row],[average]], sensor_data[[#This Row],[EC]])</f>
        <v>15</v>
      </c>
      <c r="S3831" t="str">
        <f>IF(sensor_data[[#This Row],[Filled Energy Consumption]]&gt;AVERAGE(sensor_data[Filled Energy Consumption]), "High", "Low")</f>
        <v>Low</v>
      </c>
      <c r="T3831" t="s">
        <v>374</v>
      </c>
      <c r="U3831" t="b">
        <v>0</v>
      </c>
      <c r="V3831">
        <v>22</v>
      </c>
      <c r="W3831">
        <v>0</v>
      </c>
      <c r="X3831" t="s">
        <v>14</v>
      </c>
    </row>
    <row r="3832" spans="1:24" x14ac:dyDescent="0.3">
      <c r="A3832" s="1">
        <v>45306.649062500001</v>
      </c>
      <c r="B3832" s="1" t="str">
        <f>TEXT(sensor_data[[#This Row],[Timestamp]], "MMMM")</f>
        <v>January</v>
      </c>
      <c r="C38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32" s="2">
        <f>MONTH(sensor_data[[#This Row],[Timestamp]])</f>
        <v>1</v>
      </c>
      <c r="E3832" s="2">
        <f>DAY(sensor_data[[#This Row],[Timestamp]])</f>
        <v>15</v>
      </c>
      <c r="F3832" t="s">
        <v>678</v>
      </c>
      <c r="H3832">
        <v>49.1</v>
      </c>
      <c r="I3832">
        <v>27.9</v>
      </c>
      <c r="J3832" t="b">
        <v>1</v>
      </c>
      <c r="K3832">
        <v>4</v>
      </c>
      <c r="L3832" t="str">
        <f>IF(sensor_data[[#This Row],[HVAC Setting]]&lt;=2, "Low", IF(sensor_data[[#This Row],[HVAC Setting]]=3, "Normal", "High"))</f>
        <v>High</v>
      </c>
      <c r="M3832">
        <v>23.66</v>
      </c>
      <c r="N3832">
        <v>23.66</v>
      </c>
      <c r="O3832">
        <f>(sensor_data[[#This Row],[Energy Consumption]]-AVERAGE(sensor_data[Energy Consumption]))/_xlfn.STDEV.P(sensor_data[Energy Consumption])</f>
        <v>2.6263008445782242E-2</v>
      </c>
      <c r="P3832" t="str">
        <f>IF(ABS(sensor_data[[#This Row],[z_zcore]])&gt;3, "Outlier", "Normal")</f>
        <v>Normal</v>
      </c>
      <c r="Q3832">
        <f>AVERAGEIF(sensor_data[Unit ID], sensor_data[[#This Row],[Unit ID]], sensor_data[EC])</f>
        <v>18.692941176470587</v>
      </c>
      <c r="R3832">
        <f>IF(ISBLANK(sensor_data[[#This Row],[EC]]), sensor_data[[#This Row],[average]], sensor_data[[#This Row],[EC]])</f>
        <v>23.66</v>
      </c>
      <c r="S3832" t="str">
        <f>IF(sensor_data[[#This Row],[Filled Energy Consumption]]&gt;AVERAGE(sensor_data[Filled Energy Consumption]), "High", "Low")</f>
        <v>High</v>
      </c>
      <c r="T3832" t="s">
        <v>344</v>
      </c>
      <c r="U3832" t="b">
        <v>1</v>
      </c>
      <c r="V3832">
        <v>23</v>
      </c>
      <c r="W3832">
        <v>1</v>
      </c>
      <c r="X3832" t="s">
        <v>14</v>
      </c>
    </row>
    <row r="3833" spans="1:24" x14ac:dyDescent="0.3">
      <c r="A3833" s="1">
        <v>45326.383298611108</v>
      </c>
      <c r="B3833" s="1" t="str">
        <f>TEXT(sensor_data[[#This Row],[Timestamp]], "MMMM")</f>
        <v>February</v>
      </c>
      <c r="C38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33" s="2">
        <f>MONTH(sensor_data[[#This Row],[Timestamp]])</f>
        <v>2</v>
      </c>
      <c r="E3833" s="2">
        <f>DAY(sensor_data[[#This Row],[Timestamp]])</f>
        <v>4</v>
      </c>
      <c r="F3833" t="s">
        <v>678</v>
      </c>
      <c r="H3833">
        <v>55.3</v>
      </c>
      <c r="I3833">
        <v>34.700000000000003</v>
      </c>
      <c r="J3833" t="b">
        <v>1</v>
      </c>
      <c r="K3833">
        <v>3.5</v>
      </c>
      <c r="L3833" t="str">
        <f>IF(sensor_data[[#This Row],[HVAC Setting]]&lt;=2, "Low", IF(sensor_data[[#This Row],[HVAC Setting]]=3, "Normal", "High"))</f>
        <v>High</v>
      </c>
      <c r="M3833">
        <v>21.55</v>
      </c>
      <c r="N3833">
        <v>21.55</v>
      </c>
      <c r="O3833">
        <f>(sensor_data[[#This Row],[Energy Consumption]]-AVERAGE(sensor_data[Energy Consumption]))/_xlfn.STDEV.P(sensor_data[Energy Consumption])</f>
        <v>1.7272574373665382E-3</v>
      </c>
      <c r="P3833" t="str">
        <f>IF(ABS(sensor_data[[#This Row],[z_zcore]])&gt;3, "Outlier", "Normal")</f>
        <v>Normal</v>
      </c>
      <c r="Q3833">
        <f>AVERAGEIF(sensor_data[Unit ID], sensor_data[[#This Row],[Unit ID]], sensor_data[EC])</f>
        <v>18.692941176470587</v>
      </c>
      <c r="R3833">
        <f>IF(ISBLANK(sensor_data[[#This Row],[EC]]), sensor_data[[#This Row],[average]], sensor_data[[#This Row],[EC]])</f>
        <v>21.55</v>
      </c>
      <c r="S3833" t="str">
        <f>IF(sensor_data[[#This Row],[Filled Energy Consumption]]&gt;AVERAGE(sensor_data[Filled Energy Consumption]), "High", "Low")</f>
        <v>High</v>
      </c>
      <c r="T3833" t="s">
        <v>402</v>
      </c>
      <c r="U3833" t="b">
        <v>1</v>
      </c>
      <c r="V3833">
        <v>18</v>
      </c>
      <c r="W3833">
        <v>1</v>
      </c>
      <c r="X3833" t="s">
        <v>17</v>
      </c>
    </row>
    <row r="3834" spans="1:24" x14ac:dyDescent="0.3">
      <c r="A3834" s="1">
        <v>45340.450300925928</v>
      </c>
      <c r="B3834" s="1" t="str">
        <f>TEXT(sensor_data[[#This Row],[Timestamp]], "MMMM")</f>
        <v>February</v>
      </c>
      <c r="C38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34" s="2">
        <f>MONTH(sensor_data[[#This Row],[Timestamp]])</f>
        <v>2</v>
      </c>
      <c r="E3834" s="2">
        <f>DAY(sensor_data[[#This Row],[Timestamp]])</f>
        <v>18</v>
      </c>
      <c r="F3834" t="s">
        <v>678</v>
      </c>
      <c r="H3834">
        <v>45.9</v>
      </c>
      <c r="I3834">
        <v>30.1</v>
      </c>
      <c r="J3834" t="b">
        <v>0</v>
      </c>
      <c r="K3834">
        <v>4.5</v>
      </c>
      <c r="L3834" t="str">
        <f>IF(sensor_data[[#This Row],[HVAC Setting]]&lt;=2, "Low", IF(sensor_data[[#This Row],[HVAC Setting]]=3, "Normal", "High"))</f>
        <v>High</v>
      </c>
      <c r="M3834">
        <v>25.73</v>
      </c>
      <c r="N3834">
        <v>25.73</v>
      </c>
      <c r="O3834">
        <f>(sensor_data[[#This Row],[Energy Consumption]]-AVERAGE(sensor_data[Energy Consumption]))/_xlfn.STDEV.P(sensor_data[Energy Consumption])</f>
        <v>5.0333626733659265E-2</v>
      </c>
      <c r="P3834" t="str">
        <f>IF(ABS(sensor_data[[#This Row],[z_zcore]])&gt;3, "Outlier", "Normal")</f>
        <v>Normal</v>
      </c>
      <c r="Q3834">
        <f>AVERAGEIF(sensor_data[Unit ID], sensor_data[[#This Row],[Unit ID]], sensor_data[EC])</f>
        <v>18.692941176470587</v>
      </c>
      <c r="R3834">
        <f>IF(ISBLANK(sensor_data[[#This Row],[EC]]), sensor_data[[#This Row],[average]], sensor_data[[#This Row],[EC]])</f>
        <v>25.73</v>
      </c>
      <c r="S3834" t="str">
        <f>IF(sensor_data[[#This Row],[Filled Energy Consumption]]&gt;AVERAGE(sensor_data[Filled Energy Consumption]), "High", "Low")</f>
        <v>High</v>
      </c>
      <c r="T3834" t="s">
        <v>147</v>
      </c>
      <c r="U3834" t="b">
        <v>0</v>
      </c>
      <c r="V3834">
        <v>22</v>
      </c>
      <c r="W3834">
        <v>1</v>
      </c>
      <c r="X3834" t="s">
        <v>19</v>
      </c>
    </row>
    <row r="3835" spans="1:24" x14ac:dyDescent="0.3">
      <c r="A3835" s="1">
        <v>45558.484467592592</v>
      </c>
      <c r="B3835" s="1" t="str">
        <f>TEXT(sensor_data[[#This Row],[Timestamp]], "MMMM")</f>
        <v>September</v>
      </c>
      <c r="C38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35" s="2">
        <f>MONTH(sensor_data[[#This Row],[Timestamp]])</f>
        <v>9</v>
      </c>
      <c r="E3835" s="2">
        <f>DAY(sensor_data[[#This Row],[Timestamp]])</f>
        <v>23</v>
      </c>
      <c r="F3835" t="s">
        <v>678</v>
      </c>
      <c r="H3835">
        <v>63.3</v>
      </c>
      <c r="I3835">
        <v>45.4</v>
      </c>
      <c r="J3835" t="b">
        <v>1</v>
      </c>
      <c r="K3835">
        <v>4</v>
      </c>
      <c r="L3835" t="str">
        <f>IF(sensor_data[[#This Row],[HVAC Setting]]&lt;=2, "Low", IF(sensor_data[[#This Row],[HVAC Setting]]=3, "Normal", "High"))</f>
        <v>High</v>
      </c>
      <c r="M3835">
        <v>21.21</v>
      </c>
      <c r="N3835">
        <v>21.21</v>
      </c>
      <c r="O3835">
        <f>(sensor_data[[#This Row],[Energy Consumption]]-AVERAGE(sensor_data[Energy Consumption]))/_xlfn.STDEV.P(sensor_data[Energy Consumption])</f>
        <v>-2.2263706872122945E-3</v>
      </c>
      <c r="P3835" t="str">
        <f>IF(ABS(sensor_data[[#This Row],[z_zcore]])&gt;3, "Outlier", "Normal")</f>
        <v>Normal</v>
      </c>
      <c r="Q3835">
        <f>AVERAGEIF(sensor_data[Unit ID], sensor_data[[#This Row],[Unit ID]], sensor_data[EC])</f>
        <v>18.692941176470587</v>
      </c>
      <c r="R3835">
        <f>IF(ISBLANK(sensor_data[[#This Row],[EC]]), sensor_data[[#This Row],[average]], sensor_data[[#This Row],[EC]])</f>
        <v>21.21</v>
      </c>
      <c r="S3835" t="str">
        <f>IF(sensor_data[[#This Row],[Filled Energy Consumption]]&gt;AVERAGE(sensor_data[Filled Energy Consumption]), "High", "Low")</f>
        <v>High</v>
      </c>
      <c r="T3835" t="s">
        <v>356</v>
      </c>
      <c r="U3835" t="b">
        <v>1</v>
      </c>
      <c r="V3835">
        <v>6</v>
      </c>
      <c r="W3835">
        <v>1</v>
      </c>
      <c r="X3835" t="s">
        <v>17</v>
      </c>
    </row>
    <row r="3836" spans="1:24" x14ac:dyDescent="0.3">
      <c r="A3836" s="1">
        <v>45365.048622685186</v>
      </c>
      <c r="B3836" s="1" t="str">
        <f>TEXT(sensor_data[[#This Row],[Timestamp]], "MMMM")</f>
        <v>March</v>
      </c>
      <c r="C38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36" s="2">
        <f>MONTH(sensor_data[[#This Row],[Timestamp]])</f>
        <v>3</v>
      </c>
      <c r="E3836" s="2">
        <f>DAY(sensor_data[[#This Row],[Timestamp]])</f>
        <v>14</v>
      </c>
      <c r="F3836" t="s">
        <v>678</v>
      </c>
      <c r="H3836">
        <v>59.4</v>
      </c>
      <c r="I3836">
        <v>49.2</v>
      </c>
      <c r="J3836" t="b">
        <v>0</v>
      </c>
      <c r="K3836">
        <v>0</v>
      </c>
      <c r="L3836" t="str">
        <f>IF(sensor_data[[#This Row],[HVAC Setting]]&lt;=2, "Low", IF(sensor_data[[#This Row],[HVAC Setting]]=3, "Normal", "High"))</f>
        <v>Low</v>
      </c>
      <c r="M3836">
        <v>1</v>
      </c>
      <c r="N3836">
        <v>1</v>
      </c>
      <c r="O3836">
        <f>(sensor_data[[#This Row],[Energy Consumption]]-AVERAGE(sensor_data[Energy Consumption]))/_xlfn.STDEV.P(sensor_data[Energy Consumption])</f>
        <v>-0.23723467773938361</v>
      </c>
      <c r="P3836" t="str">
        <f>IF(ABS(sensor_data[[#This Row],[z_zcore]])&gt;3, "Outlier", "Normal")</f>
        <v>Normal</v>
      </c>
      <c r="Q3836">
        <f>AVERAGEIF(sensor_data[Unit ID], sensor_data[[#This Row],[Unit ID]], sensor_data[EC])</f>
        <v>18.692941176470587</v>
      </c>
      <c r="R3836">
        <f>IF(ISBLANK(sensor_data[[#This Row],[EC]]), sensor_data[[#This Row],[average]], sensor_data[[#This Row],[EC]])</f>
        <v>1</v>
      </c>
      <c r="S3836" t="str">
        <f>IF(sensor_data[[#This Row],[Filled Energy Consumption]]&gt;AVERAGE(sensor_data[Filled Energy Consumption]), "High", "Low")</f>
        <v>Low</v>
      </c>
      <c r="T3836" t="s">
        <v>216</v>
      </c>
      <c r="U3836" t="b">
        <v>0</v>
      </c>
      <c r="V3836">
        <v>11</v>
      </c>
      <c r="W3836">
        <v>0</v>
      </c>
      <c r="X3836" t="s">
        <v>17</v>
      </c>
    </row>
    <row r="3837" spans="1:24" x14ac:dyDescent="0.3">
      <c r="A3837" s="1">
        <v>45308.667812500003</v>
      </c>
      <c r="B3837" s="1" t="str">
        <f>TEXT(sensor_data[[#This Row],[Timestamp]], "MMMM")</f>
        <v>January</v>
      </c>
      <c r="C38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37" s="2">
        <f>MONTH(sensor_data[[#This Row],[Timestamp]])</f>
        <v>1</v>
      </c>
      <c r="E3837" s="2">
        <f>DAY(sensor_data[[#This Row],[Timestamp]])</f>
        <v>17</v>
      </c>
      <c r="F3837" t="s">
        <v>678</v>
      </c>
      <c r="H3837">
        <v>39.6</v>
      </c>
      <c r="I3837">
        <v>33.9</v>
      </c>
      <c r="J3837" t="b">
        <v>0</v>
      </c>
      <c r="K3837">
        <v>2</v>
      </c>
      <c r="L3837" t="str">
        <f>IF(sensor_data[[#This Row],[HVAC Setting]]&lt;=2, "Low", IF(sensor_data[[#This Row],[HVAC Setting]]=3, "Normal", "High"))</f>
        <v>Low</v>
      </c>
      <c r="O3837">
        <f>(sensor_data[[#This Row],[Energy Consumption]]-AVERAGE(sensor_data[Energy Consumption]))/_xlfn.STDEV.P(sensor_data[Energy Consumption])</f>
        <v>-0.24886299575285079</v>
      </c>
      <c r="P3837" t="str">
        <f>IF(ABS(sensor_data[[#This Row],[z_zcore]])&gt;3, "Outlier", "Normal")</f>
        <v>Normal</v>
      </c>
      <c r="Q3837">
        <f>AVERAGEIF(sensor_data[Unit ID], sensor_data[[#This Row],[Unit ID]], sensor_data[EC])</f>
        <v>18.692941176470587</v>
      </c>
      <c r="R3837">
        <f>IF(ISBLANK(sensor_data[[#This Row],[EC]]), sensor_data[[#This Row],[average]], sensor_data[[#This Row],[EC]])</f>
        <v>18.692941176470587</v>
      </c>
      <c r="S3837" t="str">
        <f>IF(sensor_data[[#This Row],[Filled Energy Consumption]]&gt;AVERAGE(sensor_data[Filled Energy Consumption]), "High", "Low")</f>
        <v>High</v>
      </c>
      <c r="T3837" t="s">
        <v>173</v>
      </c>
      <c r="U3837" t="b">
        <v>0</v>
      </c>
      <c r="V3837">
        <v>15</v>
      </c>
      <c r="W3837">
        <v>0</v>
      </c>
      <c r="X3837" t="s">
        <v>14</v>
      </c>
    </row>
    <row r="3838" spans="1:24" x14ac:dyDescent="0.3">
      <c r="A3838" s="1">
        <v>45443.060949074075</v>
      </c>
      <c r="B3838" s="1" t="str">
        <f>TEXT(sensor_data[[#This Row],[Timestamp]], "MMMM")</f>
        <v>May</v>
      </c>
      <c r="C38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38" s="2">
        <f>MONTH(sensor_data[[#This Row],[Timestamp]])</f>
        <v>5</v>
      </c>
      <c r="E3838" s="2">
        <f>DAY(sensor_data[[#This Row],[Timestamp]])</f>
        <v>31</v>
      </c>
      <c r="F3838" t="s">
        <v>678</v>
      </c>
      <c r="H3838">
        <v>72.900000000000006</v>
      </c>
      <c r="I3838">
        <v>38.200000000000003</v>
      </c>
      <c r="J3838" t="b">
        <v>0</v>
      </c>
      <c r="K3838">
        <v>1</v>
      </c>
      <c r="L3838" t="str">
        <f>IF(sensor_data[[#This Row],[HVAC Setting]]&lt;=2, "Low", IF(sensor_data[[#This Row],[HVAC Setting]]=3, "Normal", "High"))</f>
        <v>Low</v>
      </c>
      <c r="M3838">
        <v>5</v>
      </c>
      <c r="N3838">
        <v>5</v>
      </c>
      <c r="O3838">
        <f>(sensor_data[[#This Row],[Energy Consumption]]-AVERAGE(sensor_data[Energy Consumption]))/_xlfn.STDEV.P(sensor_data[Energy Consumption])</f>
        <v>-0.19072140568551499</v>
      </c>
      <c r="P3838" t="str">
        <f>IF(ABS(sensor_data[[#This Row],[z_zcore]])&gt;3, "Outlier", "Normal")</f>
        <v>Normal</v>
      </c>
      <c r="Q3838">
        <f>AVERAGEIF(sensor_data[Unit ID], sensor_data[[#This Row],[Unit ID]], sensor_data[EC])</f>
        <v>18.692941176470587</v>
      </c>
      <c r="R3838">
        <f>IF(ISBLANK(sensor_data[[#This Row],[EC]]), sensor_data[[#This Row],[average]], sensor_data[[#This Row],[EC]])</f>
        <v>5</v>
      </c>
      <c r="S3838" t="str">
        <f>IF(sensor_data[[#This Row],[Filled Energy Consumption]]&gt;AVERAGE(sensor_data[Filled Energy Consumption]), "High", "Low")</f>
        <v>Low</v>
      </c>
      <c r="T3838" t="s">
        <v>352</v>
      </c>
      <c r="U3838" t="b">
        <v>0</v>
      </c>
      <c r="V3838">
        <v>17</v>
      </c>
      <c r="W3838">
        <v>0</v>
      </c>
      <c r="X3838" t="s">
        <v>19</v>
      </c>
    </row>
    <row r="3839" spans="1:24" x14ac:dyDescent="0.3">
      <c r="A3839" s="1">
        <v>45644.556921296295</v>
      </c>
      <c r="B3839" s="1" t="str">
        <f>TEXT(sensor_data[[#This Row],[Timestamp]], "MMMM")</f>
        <v>December</v>
      </c>
      <c r="C38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39" s="2">
        <f>MONTH(sensor_data[[#This Row],[Timestamp]])</f>
        <v>12</v>
      </c>
      <c r="E3839" s="2">
        <f>DAY(sensor_data[[#This Row],[Timestamp]])</f>
        <v>18</v>
      </c>
      <c r="F3839" t="s">
        <v>678</v>
      </c>
      <c r="H3839">
        <v>54.2</v>
      </c>
      <c r="I3839">
        <v>27.2</v>
      </c>
      <c r="J3839" t="b">
        <v>1</v>
      </c>
      <c r="K3839">
        <v>3</v>
      </c>
      <c r="L3839" t="str">
        <f>IF(sensor_data[[#This Row],[HVAC Setting]]&lt;=2, "Low", IF(sensor_data[[#This Row],[HVAC Setting]]=3, "Normal", "High"))</f>
        <v>Normal</v>
      </c>
      <c r="M3839">
        <v>17.55</v>
      </c>
      <c r="N3839">
        <v>17.55</v>
      </c>
      <c r="O3839">
        <f>(sensor_data[[#This Row],[Energy Consumption]]-AVERAGE(sensor_data[Energy Consumption]))/_xlfn.STDEV.P(sensor_data[Energy Consumption])</f>
        <v>-4.4786014616502105E-2</v>
      </c>
      <c r="P3839" t="str">
        <f>IF(ABS(sensor_data[[#This Row],[z_zcore]])&gt;3, "Outlier", "Normal")</f>
        <v>Normal</v>
      </c>
      <c r="Q3839">
        <f>AVERAGEIF(sensor_data[Unit ID], sensor_data[[#This Row],[Unit ID]], sensor_data[EC])</f>
        <v>18.692941176470587</v>
      </c>
      <c r="R3839">
        <f>IF(ISBLANK(sensor_data[[#This Row],[EC]]), sensor_data[[#This Row],[average]], sensor_data[[#This Row],[EC]])</f>
        <v>17.55</v>
      </c>
      <c r="S3839" t="str">
        <f>IF(sensor_data[[#This Row],[Filled Energy Consumption]]&gt;AVERAGE(sensor_data[Filled Energy Consumption]), "High", "Low")</f>
        <v>Low</v>
      </c>
      <c r="T3839" t="s">
        <v>146</v>
      </c>
      <c r="U3839" t="b">
        <v>1</v>
      </c>
      <c r="V3839">
        <v>24</v>
      </c>
      <c r="W3839">
        <v>1</v>
      </c>
      <c r="X3839" t="s">
        <v>17</v>
      </c>
    </row>
    <row r="3840" spans="1:24" x14ac:dyDescent="0.3">
      <c r="A3840" s="1">
        <v>45383.300694444442</v>
      </c>
      <c r="B3840" s="1" t="str">
        <f>TEXT(sensor_data[[#This Row],[Timestamp]], "MMMM")</f>
        <v>April</v>
      </c>
      <c r="C38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40" s="2">
        <f>MONTH(sensor_data[[#This Row],[Timestamp]])</f>
        <v>4</v>
      </c>
      <c r="E3840" s="2">
        <f>DAY(sensor_data[[#This Row],[Timestamp]])</f>
        <v>1</v>
      </c>
      <c r="F3840" t="s">
        <v>678</v>
      </c>
      <c r="H3840">
        <v>67.599999999999994</v>
      </c>
      <c r="I3840">
        <v>48.5</v>
      </c>
      <c r="J3840" t="b">
        <v>1</v>
      </c>
      <c r="K3840">
        <v>3</v>
      </c>
      <c r="L3840" t="str">
        <f>IF(sensor_data[[#This Row],[HVAC Setting]]&lt;=2, "Low", IF(sensor_data[[#This Row],[HVAC Setting]]=3, "Normal", "High"))</f>
        <v>Normal</v>
      </c>
      <c r="M3840">
        <v>16.32</v>
      </c>
      <c r="N3840">
        <v>16.32</v>
      </c>
      <c r="O3840">
        <f>(sensor_data[[#This Row],[Energy Consumption]]-AVERAGE(sensor_data[Energy Consumption]))/_xlfn.STDEV.P(sensor_data[Energy Consumption])</f>
        <v>-5.9088845773066716E-2</v>
      </c>
      <c r="P3840" t="str">
        <f>IF(ABS(sensor_data[[#This Row],[z_zcore]])&gt;3, "Outlier", "Normal")</f>
        <v>Normal</v>
      </c>
      <c r="Q3840">
        <f>AVERAGEIF(sensor_data[Unit ID], sensor_data[[#This Row],[Unit ID]], sensor_data[EC])</f>
        <v>18.692941176470587</v>
      </c>
      <c r="R3840">
        <f>IF(ISBLANK(sensor_data[[#This Row],[EC]]), sensor_data[[#This Row],[average]], sensor_data[[#This Row],[EC]])</f>
        <v>16.32</v>
      </c>
      <c r="S3840" t="str">
        <f>IF(sensor_data[[#This Row],[Filled Energy Consumption]]&gt;AVERAGE(sensor_data[Filled Energy Consumption]), "High", "Low")</f>
        <v>Low</v>
      </c>
      <c r="T3840" t="s">
        <v>234</v>
      </c>
      <c r="U3840" t="b">
        <v>1</v>
      </c>
      <c r="V3840">
        <v>2</v>
      </c>
      <c r="W3840">
        <v>1</v>
      </c>
      <c r="X3840" t="s">
        <v>19</v>
      </c>
    </row>
    <row r="3841" spans="1:24" x14ac:dyDescent="0.3">
      <c r="A3841" s="1">
        <v>45565.573969907404</v>
      </c>
      <c r="B3841" s="1" t="str">
        <f>TEXT(sensor_data[[#This Row],[Timestamp]], "MMMM")</f>
        <v>September</v>
      </c>
      <c r="C38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41" s="2">
        <f>MONTH(sensor_data[[#This Row],[Timestamp]])</f>
        <v>9</v>
      </c>
      <c r="E3841" s="2">
        <f>DAY(sensor_data[[#This Row],[Timestamp]])</f>
        <v>30</v>
      </c>
      <c r="F3841" t="s">
        <v>678</v>
      </c>
      <c r="H3841">
        <v>71.099999999999994</v>
      </c>
      <c r="I3841">
        <v>40.1</v>
      </c>
      <c r="J3841" t="b">
        <v>1</v>
      </c>
      <c r="K3841">
        <v>3</v>
      </c>
      <c r="L3841" t="str">
        <f>IF(sensor_data[[#This Row],[HVAC Setting]]&lt;=2, "Low", IF(sensor_data[[#This Row],[HVAC Setting]]=3, "Normal", "High"))</f>
        <v>Normal</v>
      </c>
      <c r="O3841">
        <f>(sensor_data[[#This Row],[Energy Consumption]]-AVERAGE(sensor_data[Energy Consumption]))/_xlfn.STDEV.P(sensor_data[Energy Consumption])</f>
        <v>-0.24886299575285079</v>
      </c>
      <c r="P3841" t="str">
        <f>IF(ABS(sensor_data[[#This Row],[z_zcore]])&gt;3, "Outlier", "Normal")</f>
        <v>Normal</v>
      </c>
      <c r="Q3841">
        <f>AVERAGEIF(sensor_data[Unit ID], sensor_data[[#This Row],[Unit ID]], sensor_data[EC])</f>
        <v>18.692941176470587</v>
      </c>
      <c r="R3841">
        <f>IF(ISBLANK(sensor_data[[#This Row],[EC]]), sensor_data[[#This Row],[average]], sensor_data[[#This Row],[EC]])</f>
        <v>18.692941176470587</v>
      </c>
      <c r="S3841" t="str">
        <f>IF(sensor_data[[#This Row],[Filled Energy Consumption]]&gt;AVERAGE(sensor_data[Filled Energy Consumption]), "High", "Low")</f>
        <v>High</v>
      </c>
      <c r="T3841" t="s">
        <v>270</v>
      </c>
      <c r="U3841" t="b">
        <v>1</v>
      </c>
      <c r="V3841">
        <v>13</v>
      </c>
      <c r="W3841">
        <v>1</v>
      </c>
      <c r="X3841" t="s">
        <v>14</v>
      </c>
    </row>
    <row r="3842" spans="1:24" x14ac:dyDescent="0.3">
      <c r="A3842" s="1">
        <v>45305.427442129629</v>
      </c>
      <c r="B3842" s="1" t="str">
        <f>TEXT(sensor_data[[#This Row],[Timestamp]], "MMMM")</f>
        <v>January</v>
      </c>
      <c r="C38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42" s="2">
        <f>MONTH(sensor_data[[#This Row],[Timestamp]])</f>
        <v>1</v>
      </c>
      <c r="E3842" s="2">
        <f>DAY(sensor_data[[#This Row],[Timestamp]])</f>
        <v>14</v>
      </c>
      <c r="F3842" t="s">
        <v>679</v>
      </c>
      <c r="H3842">
        <v>51.6</v>
      </c>
      <c r="I3842">
        <v>32.4</v>
      </c>
      <c r="J3842" t="b">
        <v>1</v>
      </c>
      <c r="K3842">
        <v>3.5</v>
      </c>
      <c r="L3842" t="str">
        <f>IF(sensor_data[[#This Row],[HVAC Setting]]&lt;=2, "Low", IF(sensor_data[[#This Row],[HVAC Setting]]=3, "Normal", "High"))</f>
        <v>High</v>
      </c>
      <c r="M3842">
        <v>22.27</v>
      </c>
      <c r="N3842">
        <v>22.27</v>
      </c>
      <c r="O3842">
        <f>(sensor_data[[#This Row],[Energy Consumption]]-AVERAGE(sensor_data[Energy Consumption]))/_xlfn.STDEV.P(sensor_data[Energy Consumption])</f>
        <v>1.009964640706288E-2</v>
      </c>
      <c r="P3842" t="str">
        <f>IF(ABS(sensor_data[[#This Row],[z_zcore]])&gt;3, "Outlier", "Normal")</f>
        <v>Normal</v>
      </c>
      <c r="Q3842">
        <f>AVERAGEIF(sensor_data[Unit ID], sensor_data[[#This Row],[Unit ID]], sensor_data[EC])</f>
        <v>19.167222222222222</v>
      </c>
      <c r="R3842">
        <f>IF(ISBLANK(sensor_data[[#This Row],[EC]]), sensor_data[[#This Row],[average]], sensor_data[[#This Row],[EC]])</f>
        <v>22.27</v>
      </c>
      <c r="S3842" t="str">
        <f>IF(sensor_data[[#This Row],[Filled Energy Consumption]]&gt;AVERAGE(sensor_data[Filled Energy Consumption]), "High", "Low")</f>
        <v>High</v>
      </c>
      <c r="T3842" t="s">
        <v>287</v>
      </c>
      <c r="U3842" t="b">
        <v>1</v>
      </c>
      <c r="V3842">
        <v>9</v>
      </c>
      <c r="W3842">
        <v>1</v>
      </c>
      <c r="X3842" t="s">
        <v>14</v>
      </c>
    </row>
    <row r="3843" spans="1:24" x14ac:dyDescent="0.3">
      <c r="A3843" s="1">
        <v>45637.337164351855</v>
      </c>
      <c r="B3843" s="1" t="str">
        <f>TEXT(sensor_data[[#This Row],[Timestamp]], "MMMM")</f>
        <v>December</v>
      </c>
      <c r="C38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43" s="2">
        <f>MONTH(sensor_data[[#This Row],[Timestamp]])</f>
        <v>12</v>
      </c>
      <c r="E3843" s="2">
        <f>DAY(sensor_data[[#This Row],[Timestamp]])</f>
        <v>11</v>
      </c>
      <c r="F3843" t="s">
        <v>679</v>
      </c>
      <c r="H3843">
        <v>44.3</v>
      </c>
      <c r="I3843">
        <v>31.5</v>
      </c>
      <c r="J3843" t="b">
        <v>1</v>
      </c>
      <c r="K3843">
        <v>5</v>
      </c>
      <c r="L3843" t="str">
        <f>IF(sensor_data[[#This Row],[HVAC Setting]]&lt;=2, "Low", IF(sensor_data[[#This Row],[HVAC Setting]]=3, "Normal", "High"))</f>
        <v>High</v>
      </c>
      <c r="M3843">
        <v>28.47</v>
      </c>
      <c r="N3843">
        <v>28.47</v>
      </c>
      <c r="O3843">
        <f>(sensor_data[[#This Row],[Energy Consumption]]-AVERAGE(sensor_data[Energy Consumption]))/_xlfn.STDEV.P(sensor_data[Energy Consumption])</f>
        <v>8.2195218090559269E-2</v>
      </c>
      <c r="P3843" t="str">
        <f>IF(ABS(sensor_data[[#This Row],[z_zcore]])&gt;3, "Outlier", "Normal")</f>
        <v>Normal</v>
      </c>
      <c r="Q3843">
        <f>AVERAGEIF(sensor_data[Unit ID], sensor_data[[#This Row],[Unit ID]], sensor_data[EC])</f>
        <v>19.167222222222222</v>
      </c>
      <c r="R3843">
        <f>IF(ISBLANK(sensor_data[[#This Row],[EC]]), sensor_data[[#This Row],[average]], sensor_data[[#This Row],[EC]])</f>
        <v>28.47</v>
      </c>
      <c r="S3843" t="str">
        <f>IF(sensor_data[[#This Row],[Filled Energy Consumption]]&gt;AVERAGE(sensor_data[Filled Energy Consumption]), "High", "Low")</f>
        <v>High</v>
      </c>
      <c r="T3843" t="s">
        <v>265</v>
      </c>
      <c r="U3843" t="b">
        <v>1</v>
      </c>
      <c r="V3843">
        <v>2</v>
      </c>
      <c r="W3843">
        <v>1</v>
      </c>
      <c r="X3843" t="s">
        <v>17</v>
      </c>
    </row>
    <row r="3844" spans="1:24" x14ac:dyDescent="0.3">
      <c r="A3844" s="1">
        <v>45625.201840277776</v>
      </c>
      <c r="B3844" s="1" t="str">
        <f>TEXT(sensor_data[[#This Row],[Timestamp]], "MMMM")</f>
        <v>November</v>
      </c>
      <c r="C38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44" s="2">
        <f>MONTH(sensor_data[[#This Row],[Timestamp]])</f>
        <v>11</v>
      </c>
      <c r="E3844" s="2">
        <f>DAY(sensor_data[[#This Row],[Timestamp]])</f>
        <v>29</v>
      </c>
      <c r="F3844" t="s">
        <v>679</v>
      </c>
      <c r="H3844">
        <v>75.900000000000006</v>
      </c>
      <c r="I3844">
        <v>34.299999999999997</v>
      </c>
      <c r="J3844" t="b">
        <v>1</v>
      </c>
      <c r="K3844">
        <v>1</v>
      </c>
      <c r="L3844" t="str">
        <f>IF(sensor_data[[#This Row],[HVAC Setting]]&lt;=2, "Low", IF(sensor_data[[#This Row],[HVAC Setting]]=3, "Normal", "High"))</f>
        <v>Low</v>
      </c>
      <c r="O3844">
        <f>(sensor_data[[#This Row],[Energy Consumption]]-AVERAGE(sensor_data[Energy Consumption]))/_xlfn.STDEV.P(sensor_data[Energy Consumption])</f>
        <v>-0.24886299575285079</v>
      </c>
      <c r="P3844" t="str">
        <f>IF(ABS(sensor_data[[#This Row],[z_zcore]])&gt;3, "Outlier", "Normal")</f>
        <v>Normal</v>
      </c>
      <c r="Q3844">
        <f>AVERAGEIF(sensor_data[Unit ID], sensor_data[[#This Row],[Unit ID]], sensor_data[EC])</f>
        <v>19.167222222222222</v>
      </c>
      <c r="R3844">
        <f>IF(ISBLANK(sensor_data[[#This Row],[EC]]), sensor_data[[#This Row],[average]], sensor_data[[#This Row],[EC]])</f>
        <v>19.167222222222222</v>
      </c>
      <c r="S3844" t="str">
        <f>IF(sensor_data[[#This Row],[Filled Energy Consumption]]&gt;AVERAGE(sensor_data[Filled Energy Consumption]), "High", "Low")</f>
        <v>High</v>
      </c>
      <c r="T3844" t="s">
        <v>316</v>
      </c>
      <c r="U3844" t="b">
        <v>1</v>
      </c>
      <c r="V3844">
        <v>17</v>
      </c>
      <c r="W3844">
        <v>1</v>
      </c>
      <c r="X3844" t="s">
        <v>19</v>
      </c>
    </row>
    <row r="3845" spans="1:24" x14ac:dyDescent="0.3">
      <c r="A3845" s="1">
        <v>45571.142418981479</v>
      </c>
      <c r="B3845" s="1" t="str">
        <f>TEXT(sensor_data[[#This Row],[Timestamp]], "MMMM")</f>
        <v>October</v>
      </c>
      <c r="C38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45" s="2">
        <f>MONTH(sensor_data[[#This Row],[Timestamp]])</f>
        <v>10</v>
      </c>
      <c r="E3845" s="2">
        <f>DAY(sensor_data[[#This Row],[Timestamp]])</f>
        <v>6</v>
      </c>
      <c r="F3845" t="s">
        <v>679</v>
      </c>
      <c r="H3845">
        <v>79.900000000000006</v>
      </c>
      <c r="I3845">
        <v>38.799999999999997</v>
      </c>
      <c r="J3845" t="b">
        <v>0</v>
      </c>
      <c r="K3845">
        <v>2.5</v>
      </c>
      <c r="L3845" t="str">
        <f>IF(sensor_data[[#This Row],[HVAC Setting]]&lt;=2, "Low", IF(sensor_data[[#This Row],[HVAC Setting]]=3, "Normal", "High"))</f>
        <v>High</v>
      </c>
      <c r="M3845">
        <v>14.18</v>
      </c>
      <c r="N3845">
        <v>14.18</v>
      </c>
      <c r="O3845">
        <f>(sensor_data[[#This Row],[Energy Consumption]]-AVERAGE(sensor_data[Energy Consumption]))/_xlfn.STDEV.P(sensor_data[Energy Consumption])</f>
        <v>-8.3973446321886441E-2</v>
      </c>
      <c r="P3845" t="str">
        <f>IF(ABS(sensor_data[[#This Row],[z_zcore]])&gt;3, "Outlier", "Normal")</f>
        <v>Normal</v>
      </c>
      <c r="Q3845">
        <f>AVERAGEIF(sensor_data[Unit ID], sensor_data[[#This Row],[Unit ID]], sensor_data[EC])</f>
        <v>19.167222222222222</v>
      </c>
      <c r="R3845">
        <f>IF(ISBLANK(sensor_data[[#This Row],[EC]]), sensor_data[[#This Row],[average]], sensor_data[[#This Row],[EC]])</f>
        <v>14.18</v>
      </c>
      <c r="S3845" t="str">
        <f>IF(sensor_data[[#This Row],[Filled Energy Consumption]]&gt;AVERAGE(sensor_data[Filled Energy Consumption]), "High", "Low")</f>
        <v>Low</v>
      </c>
      <c r="T3845" t="s">
        <v>329</v>
      </c>
      <c r="U3845" t="b">
        <v>0</v>
      </c>
      <c r="V3845">
        <v>14</v>
      </c>
      <c r="W3845">
        <v>0</v>
      </c>
      <c r="X3845" t="s">
        <v>14</v>
      </c>
    </row>
    <row r="3846" spans="1:24" x14ac:dyDescent="0.3">
      <c r="A3846" s="1">
        <v>45434.437175925923</v>
      </c>
      <c r="B3846" s="1" t="str">
        <f>TEXT(sensor_data[[#This Row],[Timestamp]], "MMMM")</f>
        <v>May</v>
      </c>
      <c r="C38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46" s="2">
        <f>MONTH(sensor_data[[#This Row],[Timestamp]])</f>
        <v>5</v>
      </c>
      <c r="E3846" s="2">
        <f>DAY(sensor_data[[#This Row],[Timestamp]])</f>
        <v>22</v>
      </c>
      <c r="F3846" t="s">
        <v>679</v>
      </c>
      <c r="H3846">
        <v>61</v>
      </c>
      <c r="I3846">
        <v>41.4</v>
      </c>
      <c r="J3846" t="b">
        <v>0</v>
      </c>
      <c r="K3846">
        <v>3</v>
      </c>
      <c r="L3846" t="str">
        <f>IF(sensor_data[[#This Row],[HVAC Setting]]&lt;=2, "Low", IF(sensor_data[[#This Row],[HVAC Setting]]=3, "Normal", "High"))</f>
        <v>Normal</v>
      </c>
      <c r="M3846">
        <v>15</v>
      </c>
      <c r="N3846">
        <v>15</v>
      </c>
      <c r="O3846">
        <f>(sensor_data[[#This Row],[Energy Consumption]]-AVERAGE(sensor_data[Energy Consumption]))/_xlfn.STDEV.P(sensor_data[Energy Consumption])</f>
        <v>-7.4438225550843368E-2</v>
      </c>
      <c r="P3846" t="str">
        <f>IF(ABS(sensor_data[[#This Row],[z_zcore]])&gt;3, "Outlier", "Normal")</f>
        <v>Normal</v>
      </c>
      <c r="Q3846">
        <f>AVERAGEIF(sensor_data[Unit ID], sensor_data[[#This Row],[Unit ID]], sensor_data[EC])</f>
        <v>19.167222222222222</v>
      </c>
      <c r="R3846">
        <f>IF(ISBLANK(sensor_data[[#This Row],[EC]]), sensor_data[[#This Row],[average]], sensor_data[[#This Row],[EC]])</f>
        <v>15</v>
      </c>
      <c r="S3846" t="str">
        <f>IF(sensor_data[[#This Row],[Filled Energy Consumption]]&gt;AVERAGE(sensor_data[Filled Energy Consumption]), "High", "Low")</f>
        <v>Low</v>
      </c>
      <c r="T3846" t="s">
        <v>277</v>
      </c>
      <c r="U3846" t="b">
        <v>0</v>
      </c>
      <c r="V3846">
        <v>13</v>
      </c>
      <c r="W3846">
        <v>1</v>
      </c>
      <c r="X3846" t="s">
        <v>14</v>
      </c>
    </row>
    <row r="3847" spans="1:24" x14ac:dyDescent="0.3">
      <c r="A3847" s="1">
        <v>45523.084062499998</v>
      </c>
      <c r="B3847" s="1" t="str">
        <f>TEXT(sensor_data[[#This Row],[Timestamp]], "MMMM")</f>
        <v>August</v>
      </c>
      <c r="C38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47" s="2">
        <f>MONTH(sensor_data[[#This Row],[Timestamp]])</f>
        <v>8</v>
      </c>
      <c r="E3847" s="2">
        <f>DAY(sensor_data[[#This Row],[Timestamp]])</f>
        <v>19</v>
      </c>
      <c r="F3847" t="s">
        <v>679</v>
      </c>
      <c r="H3847">
        <v>91</v>
      </c>
      <c r="I3847">
        <v>64.8</v>
      </c>
      <c r="J3847" t="b">
        <v>0</v>
      </c>
      <c r="K3847">
        <v>2</v>
      </c>
      <c r="L3847" t="str">
        <f>IF(sensor_data[[#This Row],[HVAC Setting]]&lt;=2, "Low", IF(sensor_data[[#This Row],[HVAC Setting]]=3, "Normal", "High"))</f>
        <v>Low</v>
      </c>
      <c r="M3847">
        <v>12</v>
      </c>
      <c r="N3847">
        <v>12</v>
      </c>
      <c r="O3847">
        <f>(sensor_data[[#This Row],[Energy Consumption]]-AVERAGE(sensor_data[Energy Consumption]))/_xlfn.STDEV.P(sensor_data[Energy Consumption])</f>
        <v>-0.10932317959124485</v>
      </c>
      <c r="P3847" t="str">
        <f>IF(ABS(sensor_data[[#This Row],[z_zcore]])&gt;3, "Outlier", "Normal")</f>
        <v>Normal</v>
      </c>
      <c r="Q3847">
        <f>AVERAGEIF(sensor_data[Unit ID], sensor_data[[#This Row],[Unit ID]], sensor_data[EC])</f>
        <v>19.167222222222222</v>
      </c>
      <c r="R3847">
        <f>IF(ISBLANK(sensor_data[[#This Row],[EC]]), sensor_data[[#This Row],[average]], sensor_data[[#This Row],[EC]])</f>
        <v>12</v>
      </c>
      <c r="S3847" t="str">
        <f>IF(sensor_data[[#This Row],[Filled Energy Consumption]]&gt;AVERAGE(sensor_data[Filled Energy Consumption]), "High", "Low")</f>
        <v>Low</v>
      </c>
      <c r="T3847" t="s">
        <v>280</v>
      </c>
      <c r="U3847" t="b">
        <v>0</v>
      </c>
      <c r="V3847">
        <v>15</v>
      </c>
      <c r="W3847">
        <v>0</v>
      </c>
      <c r="X3847" t="s">
        <v>14</v>
      </c>
    </row>
    <row r="3848" spans="1:24" x14ac:dyDescent="0.3">
      <c r="A3848" s="1">
        <v>45321.100462962961</v>
      </c>
      <c r="B3848" s="1" t="str">
        <f>TEXT(sensor_data[[#This Row],[Timestamp]], "MMMM")</f>
        <v>January</v>
      </c>
      <c r="C38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48" s="2">
        <f>MONTH(sensor_data[[#This Row],[Timestamp]])</f>
        <v>1</v>
      </c>
      <c r="E3848" s="2">
        <f>DAY(sensor_data[[#This Row],[Timestamp]])</f>
        <v>30</v>
      </c>
      <c r="F3848" t="s">
        <v>679</v>
      </c>
      <c r="H3848">
        <v>42.4</v>
      </c>
      <c r="I3848">
        <v>38.9</v>
      </c>
      <c r="J3848" t="b">
        <v>1</v>
      </c>
      <c r="K3848">
        <v>3</v>
      </c>
      <c r="L3848" t="str">
        <f>IF(sensor_data[[#This Row],[HVAC Setting]]&lt;=2, "Low", IF(sensor_data[[#This Row],[HVAC Setting]]=3, "Normal", "High"))</f>
        <v>Normal</v>
      </c>
      <c r="M3848">
        <v>19.37</v>
      </c>
      <c r="N3848">
        <v>19.37</v>
      </c>
      <c r="O3848">
        <f>(sensor_data[[#This Row],[Energy Consumption]]-AVERAGE(sensor_data[Energy Consumption]))/_xlfn.STDEV.P(sensor_data[Energy Consumption])</f>
        <v>-2.3622475831991868E-2</v>
      </c>
      <c r="P3848" t="str">
        <f>IF(ABS(sensor_data[[#This Row],[z_zcore]])&gt;3, "Outlier", "Normal")</f>
        <v>Normal</v>
      </c>
      <c r="Q3848">
        <f>AVERAGEIF(sensor_data[Unit ID], sensor_data[[#This Row],[Unit ID]], sensor_data[EC])</f>
        <v>19.167222222222222</v>
      </c>
      <c r="R3848">
        <f>IF(ISBLANK(sensor_data[[#This Row],[EC]]), sensor_data[[#This Row],[average]], sensor_data[[#This Row],[EC]])</f>
        <v>19.37</v>
      </c>
      <c r="S3848" t="str">
        <f>IF(sensor_data[[#This Row],[Filled Energy Consumption]]&gt;AVERAGE(sensor_data[Filled Energy Consumption]), "High", "Low")</f>
        <v>High</v>
      </c>
      <c r="T3848" t="s">
        <v>447</v>
      </c>
      <c r="U3848" t="b">
        <v>1</v>
      </c>
      <c r="V3848">
        <v>16</v>
      </c>
      <c r="W3848">
        <v>1</v>
      </c>
      <c r="X3848" t="s">
        <v>17</v>
      </c>
    </row>
    <row r="3849" spans="1:24" x14ac:dyDescent="0.3">
      <c r="A3849" s="1">
        <v>45506.898368055554</v>
      </c>
      <c r="B3849" s="1" t="str">
        <f>TEXT(sensor_data[[#This Row],[Timestamp]], "MMMM")</f>
        <v>August</v>
      </c>
      <c r="C38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49" s="2">
        <f>MONTH(sensor_data[[#This Row],[Timestamp]])</f>
        <v>8</v>
      </c>
      <c r="E3849" s="2">
        <f>DAY(sensor_data[[#This Row],[Timestamp]])</f>
        <v>2</v>
      </c>
      <c r="F3849" t="s">
        <v>679</v>
      </c>
      <c r="H3849">
        <v>92.1</v>
      </c>
      <c r="I3849">
        <v>52.3</v>
      </c>
      <c r="J3849" t="b">
        <v>0</v>
      </c>
      <c r="K3849">
        <v>5</v>
      </c>
      <c r="L3849" t="str">
        <f>IF(sensor_data[[#This Row],[HVAC Setting]]&lt;=2, "Low", IF(sensor_data[[#This Row],[HVAC Setting]]=3, "Normal", "High"))</f>
        <v>High</v>
      </c>
      <c r="M3849">
        <v>28</v>
      </c>
      <c r="N3849">
        <v>28</v>
      </c>
      <c r="O3849">
        <f>(sensor_data[[#This Row],[Energy Consumption]]-AVERAGE(sensor_data[Energy Consumption]))/_xlfn.STDEV.P(sensor_data[Energy Consumption])</f>
        <v>7.6729908624229723E-2</v>
      </c>
      <c r="P3849" t="str">
        <f>IF(ABS(sensor_data[[#This Row],[z_zcore]])&gt;3, "Outlier", "Normal")</f>
        <v>Normal</v>
      </c>
      <c r="Q3849">
        <f>AVERAGEIF(sensor_data[Unit ID], sensor_data[[#This Row],[Unit ID]], sensor_data[EC])</f>
        <v>19.167222222222222</v>
      </c>
      <c r="R3849">
        <f>IF(ISBLANK(sensor_data[[#This Row],[EC]]), sensor_data[[#This Row],[average]], sensor_data[[#This Row],[EC]])</f>
        <v>28</v>
      </c>
      <c r="S3849" t="str">
        <f>IF(sensor_data[[#This Row],[Filled Energy Consumption]]&gt;AVERAGE(sensor_data[Filled Energy Consumption]), "High", "Low")</f>
        <v>High</v>
      </c>
      <c r="T3849" t="s">
        <v>345</v>
      </c>
      <c r="U3849" t="b">
        <v>0</v>
      </c>
      <c r="V3849">
        <v>2</v>
      </c>
      <c r="W3849">
        <v>0</v>
      </c>
      <c r="X3849" t="s">
        <v>19</v>
      </c>
    </row>
    <row r="3850" spans="1:24" x14ac:dyDescent="0.3">
      <c r="A3850" s="1">
        <v>45310.43545138889</v>
      </c>
      <c r="B3850" s="1" t="str">
        <f>TEXT(sensor_data[[#This Row],[Timestamp]], "MMMM")</f>
        <v>January</v>
      </c>
      <c r="C38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50" s="2">
        <f>MONTH(sensor_data[[#This Row],[Timestamp]])</f>
        <v>1</v>
      </c>
      <c r="E3850" s="2">
        <f>DAY(sensor_data[[#This Row],[Timestamp]])</f>
        <v>19</v>
      </c>
      <c r="F3850" t="s">
        <v>679</v>
      </c>
      <c r="H3850">
        <v>51.6</v>
      </c>
      <c r="I3850">
        <v>30.2</v>
      </c>
      <c r="J3850" t="b">
        <v>0</v>
      </c>
      <c r="K3850">
        <v>3</v>
      </c>
      <c r="L3850" t="str">
        <f>IF(sensor_data[[#This Row],[HVAC Setting]]&lt;=2, "Low", IF(sensor_data[[#This Row],[HVAC Setting]]=3, "Normal", "High"))</f>
        <v>Normal</v>
      </c>
      <c r="M3850">
        <v>15</v>
      </c>
      <c r="N3850">
        <v>15</v>
      </c>
      <c r="O3850">
        <f>(sensor_data[[#This Row],[Energy Consumption]]-AVERAGE(sensor_data[Energy Consumption]))/_xlfn.STDEV.P(sensor_data[Energy Consumption])</f>
        <v>-7.4438225550843368E-2</v>
      </c>
      <c r="P3850" t="str">
        <f>IF(ABS(sensor_data[[#This Row],[z_zcore]])&gt;3, "Outlier", "Normal")</f>
        <v>Normal</v>
      </c>
      <c r="Q3850">
        <f>AVERAGEIF(sensor_data[Unit ID], sensor_data[[#This Row],[Unit ID]], sensor_data[EC])</f>
        <v>19.167222222222222</v>
      </c>
      <c r="R3850">
        <f>IF(ISBLANK(sensor_data[[#This Row],[EC]]), sensor_data[[#This Row],[average]], sensor_data[[#This Row],[EC]])</f>
        <v>15</v>
      </c>
      <c r="S3850" t="str">
        <f>IF(sensor_data[[#This Row],[Filled Energy Consumption]]&gt;AVERAGE(sensor_data[Filled Energy Consumption]), "High", "Low")</f>
        <v>Low</v>
      </c>
      <c r="T3850" t="s">
        <v>67</v>
      </c>
      <c r="U3850" t="b">
        <v>0</v>
      </c>
      <c r="V3850">
        <v>17</v>
      </c>
      <c r="W3850">
        <v>0</v>
      </c>
      <c r="X3850" t="s">
        <v>17</v>
      </c>
    </row>
    <row r="3851" spans="1:24" x14ac:dyDescent="0.3">
      <c r="A3851" s="1">
        <v>45511.669317129628</v>
      </c>
      <c r="B3851" s="1" t="str">
        <f>TEXT(sensor_data[[#This Row],[Timestamp]], "MMMM")</f>
        <v>August</v>
      </c>
      <c r="C38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51" s="2">
        <f>MONTH(sensor_data[[#This Row],[Timestamp]])</f>
        <v>8</v>
      </c>
      <c r="E3851" s="2">
        <f>DAY(sensor_data[[#This Row],[Timestamp]])</f>
        <v>7</v>
      </c>
      <c r="F3851" t="s">
        <v>679</v>
      </c>
      <c r="H3851">
        <v>96.1</v>
      </c>
      <c r="I3851">
        <v>59.6</v>
      </c>
      <c r="J3851" t="b">
        <v>0</v>
      </c>
      <c r="K3851">
        <v>3</v>
      </c>
      <c r="L3851" t="str">
        <f>IF(sensor_data[[#This Row],[HVAC Setting]]&lt;=2, "Low", IF(sensor_data[[#This Row],[HVAC Setting]]=3, "Normal", "High"))</f>
        <v>Normal</v>
      </c>
      <c r="O3851">
        <f>(sensor_data[[#This Row],[Energy Consumption]]-AVERAGE(sensor_data[Energy Consumption]))/_xlfn.STDEV.P(sensor_data[Energy Consumption])</f>
        <v>-0.24886299575285079</v>
      </c>
      <c r="P3851" t="str">
        <f>IF(ABS(sensor_data[[#This Row],[z_zcore]])&gt;3, "Outlier", "Normal")</f>
        <v>Normal</v>
      </c>
      <c r="Q3851">
        <f>AVERAGEIF(sensor_data[Unit ID], sensor_data[[#This Row],[Unit ID]], sensor_data[EC])</f>
        <v>19.167222222222222</v>
      </c>
      <c r="R3851">
        <f>IF(ISBLANK(sensor_data[[#This Row],[EC]]), sensor_data[[#This Row],[average]], sensor_data[[#This Row],[EC]])</f>
        <v>19.167222222222222</v>
      </c>
      <c r="S3851" t="str">
        <f>IF(sensor_data[[#This Row],[Filled Energy Consumption]]&gt;AVERAGE(sensor_data[Filled Energy Consumption]), "High", "Low")</f>
        <v>High</v>
      </c>
      <c r="T3851" t="s">
        <v>439</v>
      </c>
      <c r="U3851" t="b">
        <v>0</v>
      </c>
      <c r="V3851">
        <v>1</v>
      </c>
      <c r="W3851">
        <v>0</v>
      </c>
      <c r="X3851" t="s">
        <v>19</v>
      </c>
    </row>
    <row r="3852" spans="1:24" x14ac:dyDescent="0.3">
      <c r="A3852" s="1">
        <v>45340.849942129629</v>
      </c>
      <c r="B3852" s="1" t="str">
        <f>TEXT(sensor_data[[#This Row],[Timestamp]], "MMMM")</f>
        <v>February</v>
      </c>
      <c r="C38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52" s="2">
        <f>MONTH(sensor_data[[#This Row],[Timestamp]])</f>
        <v>2</v>
      </c>
      <c r="E3852" s="2">
        <f>DAY(sensor_data[[#This Row],[Timestamp]])</f>
        <v>18</v>
      </c>
      <c r="F3852" t="s">
        <v>679</v>
      </c>
      <c r="H3852">
        <v>40.4</v>
      </c>
      <c r="I3852">
        <v>26</v>
      </c>
      <c r="J3852" t="b">
        <v>1</v>
      </c>
      <c r="K3852">
        <v>5</v>
      </c>
      <c r="L3852" t="str">
        <f>IF(sensor_data[[#This Row],[HVAC Setting]]&lt;=2, "Low", IF(sensor_data[[#This Row],[HVAC Setting]]=3, "Normal", "High"))</f>
        <v>High</v>
      </c>
      <c r="M3852">
        <v>33.979999999999997</v>
      </c>
      <c r="N3852">
        <v>33.979999999999997</v>
      </c>
      <c r="O3852">
        <f>(sensor_data[[#This Row],[Energy Consumption]]-AVERAGE(sensor_data[Energy Consumption]))/_xlfn.STDEV.P(sensor_data[Energy Consumption])</f>
        <v>0.14626725034476329</v>
      </c>
      <c r="P3852" t="str">
        <f>IF(ABS(sensor_data[[#This Row],[z_zcore]])&gt;3, "Outlier", "Normal")</f>
        <v>Normal</v>
      </c>
      <c r="Q3852">
        <f>AVERAGEIF(sensor_data[Unit ID], sensor_data[[#This Row],[Unit ID]], sensor_data[EC])</f>
        <v>19.167222222222222</v>
      </c>
      <c r="R3852">
        <f>IF(ISBLANK(sensor_data[[#This Row],[EC]]), sensor_data[[#This Row],[average]], sensor_data[[#This Row],[EC]])</f>
        <v>33.979999999999997</v>
      </c>
      <c r="S3852" t="str">
        <f>IF(sensor_data[[#This Row],[Filled Energy Consumption]]&gt;AVERAGE(sensor_data[Filled Energy Consumption]), "High", "Low")</f>
        <v>High</v>
      </c>
      <c r="T3852" t="s">
        <v>503</v>
      </c>
      <c r="U3852" t="b">
        <v>1</v>
      </c>
      <c r="V3852">
        <v>18</v>
      </c>
      <c r="W3852">
        <v>1</v>
      </c>
      <c r="X3852" t="s">
        <v>14</v>
      </c>
    </row>
    <row r="3853" spans="1:24" x14ac:dyDescent="0.3">
      <c r="A3853" s="1">
        <v>45440.902499999997</v>
      </c>
      <c r="B3853" s="1" t="str">
        <f>TEXT(sensor_data[[#This Row],[Timestamp]], "MMMM")</f>
        <v>May</v>
      </c>
      <c r="C38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53" s="2">
        <f>MONTH(sensor_data[[#This Row],[Timestamp]])</f>
        <v>5</v>
      </c>
      <c r="E3853" s="2">
        <f>DAY(sensor_data[[#This Row],[Timestamp]])</f>
        <v>28</v>
      </c>
      <c r="F3853" t="s">
        <v>679</v>
      </c>
      <c r="H3853">
        <v>74.5</v>
      </c>
      <c r="I3853">
        <v>56.9</v>
      </c>
      <c r="J3853" t="b">
        <v>1</v>
      </c>
      <c r="K3853">
        <v>3</v>
      </c>
      <c r="L3853" t="str">
        <f>IF(sensor_data[[#This Row],[HVAC Setting]]&lt;=2, "Low", IF(sensor_data[[#This Row],[HVAC Setting]]=3, "Normal", "High"))</f>
        <v>Normal</v>
      </c>
      <c r="M3853">
        <v>16.21</v>
      </c>
      <c r="N3853">
        <v>16.21</v>
      </c>
      <c r="O3853">
        <f>(sensor_data[[#This Row],[Energy Consumption]]-AVERAGE(sensor_data[Energy Consumption]))/_xlfn.STDEV.P(sensor_data[Energy Consumption])</f>
        <v>-6.0367960754548096E-2</v>
      </c>
      <c r="P3853" t="str">
        <f>IF(ABS(sensor_data[[#This Row],[z_zcore]])&gt;3, "Outlier", "Normal")</f>
        <v>Normal</v>
      </c>
      <c r="Q3853">
        <f>AVERAGEIF(sensor_data[Unit ID], sensor_data[[#This Row],[Unit ID]], sensor_data[EC])</f>
        <v>19.167222222222222</v>
      </c>
      <c r="R3853">
        <f>IF(ISBLANK(sensor_data[[#This Row],[EC]]), sensor_data[[#This Row],[average]], sensor_data[[#This Row],[EC]])</f>
        <v>16.21</v>
      </c>
      <c r="S3853" t="str">
        <f>IF(sensor_data[[#This Row],[Filled Energy Consumption]]&gt;AVERAGE(sensor_data[Filled Energy Consumption]), "High", "Low")</f>
        <v>Low</v>
      </c>
      <c r="T3853" t="s">
        <v>408</v>
      </c>
      <c r="U3853" t="b">
        <v>1</v>
      </c>
      <c r="V3853">
        <v>16</v>
      </c>
      <c r="W3853">
        <v>1</v>
      </c>
      <c r="X3853" t="s">
        <v>19</v>
      </c>
    </row>
    <row r="3854" spans="1:24" x14ac:dyDescent="0.3">
      <c r="A3854" s="1">
        <v>45310.158773148149</v>
      </c>
      <c r="B3854" s="1" t="str">
        <f>TEXT(sensor_data[[#This Row],[Timestamp]], "MMMM")</f>
        <v>January</v>
      </c>
      <c r="C38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54" s="2">
        <f>MONTH(sensor_data[[#This Row],[Timestamp]])</f>
        <v>1</v>
      </c>
      <c r="E3854" s="2">
        <f>DAY(sensor_data[[#This Row],[Timestamp]])</f>
        <v>19</v>
      </c>
      <c r="F3854" t="s">
        <v>679</v>
      </c>
      <c r="H3854">
        <v>52.3</v>
      </c>
      <c r="I3854">
        <v>39.700000000000003</v>
      </c>
      <c r="J3854" t="b">
        <v>0</v>
      </c>
      <c r="K3854">
        <v>2</v>
      </c>
      <c r="L3854" t="str">
        <f>IF(sensor_data[[#This Row],[HVAC Setting]]&lt;=2, "Low", IF(sensor_data[[#This Row],[HVAC Setting]]=3, "Normal", "High"))</f>
        <v>Low</v>
      </c>
      <c r="M3854">
        <v>10</v>
      </c>
      <c r="N3854">
        <v>10</v>
      </c>
      <c r="O3854">
        <f>(sensor_data[[#This Row],[Energy Consumption]]-AVERAGE(sensor_data[Energy Consumption]))/_xlfn.STDEV.P(sensor_data[Energy Consumption])</f>
        <v>-0.13257981561817916</v>
      </c>
      <c r="P3854" t="str">
        <f>IF(ABS(sensor_data[[#This Row],[z_zcore]])&gt;3, "Outlier", "Normal")</f>
        <v>Normal</v>
      </c>
      <c r="Q3854">
        <f>AVERAGEIF(sensor_data[Unit ID], sensor_data[[#This Row],[Unit ID]], sensor_data[EC])</f>
        <v>19.167222222222222</v>
      </c>
      <c r="R3854">
        <f>IF(ISBLANK(sensor_data[[#This Row],[EC]]), sensor_data[[#This Row],[average]], sensor_data[[#This Row],[EC]])</f>
        <v>10</v>
      </c>
      <c r="S3854" t="str">
        <f>IF(sensor_data[[#This Row],[Filled Energy Consumption]]&gt;AVERAGE(sensor_data[Filled Energy Consumption]), "High", "Low")</f>
        <v>Low</v>
      </c>
      <c r="T3854" t="s">
        <v>308</v>
      </c>
      <c r="U3854" t="b">
        <v>0</v>
      </c>
      <c r="V3854">
        <v>2</v>
      </c>
      <c r="W3854">
        <v>1</v>
      </c>
      <c r="X3854" t="s">
        <v>17</v>
      </c>
    </row>
    <row r="3855" spans="1:24" x14ac:dyDescent="0.3">
      <c r="A3855" s="1">
        <v>45588.519004629627</v>
      </c>
      <c r="B3855" s="1" t="str">
        <f>TEXT(sensor_data[[#This Row],[Timestamp]], "MMMM")</f>
        <v>October</v>
      </c>
      <c r="C38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55" s="2">
        <f>MONTH(sensor_data[[#This Row],[Timestamp]])</f>
        <v>10</v>
      </c>
      <c r="E3855" s="2">
        <f>DAY(sensor_data[[#This Row],[Timestamp]])</f>
        <v>23</v>
      </c>
      <c r="F3855" t="s">
        <v>679</v>
      </c>
      <c r="H3855">
        <v>70.3</v>
      </c>
      <c r="I3855">
        <v>41.1</v>
      </c>
      <c r="J3855" t="b">
        <v>1</v>
      </c>
      <c r="K3855">
        <v>3</v>
      </c>
      <c r="L3855" t="str">
        <f>IF(sensor_data[[#This Row],[HVAC Setting]]&lt;=2, "Low", IF(sensor_data[[#This Row],[HVAC Setting]]=3, "Normal", "High"))</f>
        <v>Normal</v>
      </c>
      <c r="M3855">
        <v>16.09</v>
      </c>
      <c r="N3855">
        <v>16.09</v>
      </c>
      <c r="O3855">
        <f>(sensor_data[[#This Row],[Energy Consumption]]-AVERAGE(sensor_data[Energy Consumption]))/_xlfn.STDEV.P(sensor_data[Energy Consumption])</f>
        <v>-6.176335891616417E-2</v>
      </c>
      <c r="P3855" t="str">
        <f>IF(ABS(sensor_data[[#This Row],[z_zcore]])&gt;3, "Outlier", "Normal")</f>
        <v>Normal</v>
      </c>
      <c r="Q3855">
        <f>AVERAGEIF(sensor_data[Unit ID], sensor_data[[#This Row],[Unit ID]], sensor_data[EC])</f>
        <v>19.167222222222222</v>
      </c>
      <c r="R3855">
        <f>IF(ISBLANK(sensor_data[[#This Row],[EC]]), sensor_data[[#This Row],[average]], sensor_data[[#This Row],[EC]])</f>
        <v>16.09</v>
      </c>
      <c r="S3855" t="str">
        <f>IF(sensor_data[[#This Row],[Filled Energy Consumption]]&gt;AVERAGE(sensor_data[Filled Energy Consumption]), "High", "Low")</f>
        <v>Low</v>
      </c>
      <c r="T3855" t="s">
        <v>353</v>
      </c>
      <c r="U3855" t="b">
        <v>1</v>
      </c>
      <c r="V3855">
        <v>24</v>
      </c>
      <c r="W3855">
        <v>1</v>
      </c>
      <c r="X3855" t="s">
        <v>17</v>
      </c>
    </row>
    <row r="3856" spans="1:24" x14ac:dyDescent="0.3">
      <c r="A3856" s="1">
        <v>45643.372210648151</v>
      </c>
      <c r="B3856" s="1" t="str">
        <f>TEXT(sensor_data[[#This Row],[Timestamp]], "MMMM")</f>
        <v>December</v>
      </c>
      <c r="C38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56" s="2">
        <f>MONTH(sensor_data[[#This Row],[Timestamp]])</f>
        <v>12</v>
      </c>
      <c r="E3856" s="2">
        <f>DAY(sensor_data[[#This Row],[Timestamp]])</f>
        <v>17</v>
      </c>
      <c r="F3856" t="s">
        <v>679</v>
      </c>
      <c r="H3856">
        <v>49.6</v>
      </c>
      <c r="I3856">
        <v>32.799999999999997</v>
      </c>
      <c r="J3856" t="b">
        <v>0</v>
      </c>
      <c r="K3856">
        <v>2</v>
      </c>
      <c r="L3856" t="str">
        <f>IF(sensor_data[[#This Row],[HVAC Setting]]&lt;=2, "Low", IF(sensor_data[[#This Row],[HVAC Setting]]=3, "Normal", "High"))</f>
        <v>Low</v>
      </c>
      <c r="M3856">
        <v>13</v>
      </c>
      <c r="N3856">
        <v>13</v>
      </c>
      <c r="O3856">
        <f>(sensor_data[[#This Row],[Energy Consumption]]-AVERAGE(sensor_data[Energy Consumption]))/_xlfn.STDEV.P(sensor_data[Energy Consumption])</f>
        <v>-9.7694861577777695E-2</v>
      </c>
      <c r="P3856" t="str">
        <f>IF(ABS(sensor_data[[#This Row],[z_zcore]])&gt;3, "Outlier", "Normal")</f>
        <v>Normal</v>
      </c>
      <c r="Q3856">
        <f>AVERAGEIF(sensor_data[Unit ID], sensor_data[[#This Row],[Unit ID]], sensor_data[EC])</f>
        <v>19.167222222222222</v>
      </c>
      <c r="R3856">
        <f>IF(ISBLANK(sensor_data[[#This Row],[EC]]), sensor_data[[#This Row],[average]], sensor_data[[#This Row],[EC]])</f>
        <v>13</v>
      </c>
      <c r="S3856" t="str">
        <f>IF(sensor_data[[#This Row],[Filled Energy Consumption]]&gt;AVERAGE(sensor_data[Filled Energy Consumption]), "High", "Low")</f>
        <v>Low</v>
      </c>
      <c r="T3856" t="s">
        <v>219</v>
      </c>
      <c r="U3856" t="b">
        <v>0</v>
      </c>
      <c r="V3856">
        <v>5</v>
      </c>
      <c r="W3856">
        <v>0</v>
      </c>
      <c r="X3856" t="s">
        <v>17</v>
      </c>
    </row>
    <row r="3857" spans="1:24" x14ac:dyDescent="0.3">
      <c r="A3857" s="1">
        <v>45409.71020833333</v>
      </c>
      <c r="B3857" s="1" t="str">
        <f>TEXT(sensor_data[[#This Row],[Timestamp]], "MMMM")</f>
        <v>April</v>
      </c>
      <c r="C38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57" s="2">
        <f>MONTH(sensor_data[[#This Row],[Timestamp]])</f>
        <v>4</v>
      </c>
      <c r="E3857" s="2">
        <f>DAY(sensor_data[[#This Row],[Timestamp]])</f>
        <v>27</v>
      </c>
      <c r="F3857" t="s">
        <v>679</v>
      </c>
      <c r="H3857">
        <v>74.8</v>
      </c>
      <c r="I3857">
        <v>47.4</v>
      </c>
      <c r="J3857" t="b">
        <v>1</v>
      </c>
      <c r="K3857">
        <v>5</v>
      </c>
      <c r="L3857" t="str">
        <f>IF(sensor_data[[#This Row],[HVAC Setting]]&lt;=2, "Low", IF(sensor_data[[#This Row],[HVAC Setting]]=3, "Normal", "High"))</f>
        <v>High</v>
      </c>
      <c r="M3857">
        <v>33.479999999999997</v>
      </c>
      <c r="N3857">
        <v>33.479999999999997</v>
      </c>
      <c r="O3857">
        <f>(sensor_data[[#This Row],[Energy Consumption]]-AVERAGE(sensor_data[Energy Consumption]))/_xlfn.STDEV.P(sensor_data[Energy Consumption])</f>
        <v>0.14045309133802972</v>
      </c>
      <c r="P3857" t="str">
        <f>IF(ABS(sensor_data[[#This Row],[z_zcore]])&gt;3, "Outlier", "Normal")</f>
        <v>Normal</v>
      </c>
      <c r="Q3857">
        <f>AVERAGEIF(sensor_data[Unit ID], sensor_data[[#This Row],[Unit ID]], sensor_data[EC])</f>
        <v>19.167222222222222</v>
      </c>
      <c r="R3857">
        <f>IF(ISBLANK(sensor_data[[#This Row],[EC]]), sensor_data[[#This Row],[average]], sensor_data[[#This Row],[EC]])</f>
        <v>33.479999999999997</v>
      </c>
      <c r="S3857" t="str">
        <f>IF(sensor_data[[#This Row],[Filled Energy Consumption]]&gt;AVERAGE(sensor_data[Filled Energy Consumption]), "High", "Low")</f>
        <v>High</v>
      </c>
      <c r="T3857" t="s">
        <v>444</v>
      </c>
      <c r="U3857" t="b">
        <v>1</v>
      </c>
      <c r="V3857">
        <v>6</v>
      </c>
      <c r="W3857">
        <v>1</v>
      </c>
      <c r="X3857" t="s">
        <v>17</v>
      </c>
    </row>
    <row r="3858" spans="1:24" x14ac:dyDescent="0.3">
      <c r="A3858" s="1">
        <v>45618.467581018522</v>
      </c>
      <c r="B3858" s="1" t="str">
        <f>TEXT(sensor_data[[#This Row],[Timestamp]], "MMMM")</f>
        <v>November</v>
      </c>
      <c r="C38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58" s="2">
        <f>MONTH(sensor_data[[#This Row],[Timestamp]])</f>
        <v>11</v>
      </c>
      <c r="E3858" s="2">
        <f>DAY(sensor_data[[#This Row],[Timestamp]])</f>
        <v>22</v>
      </c>
      <c r="F3858" t="s">
        <v>679</v>
      </c>
      <c r="H3858">
        <v>69.3</v>
      </c>
      <c r="I3858">
        <v>43.5</v>
      </c>
      <c r="J3858" t="b">
        <v>0</v>
      </c>
      <c r="K3858">
        <v>1</v>
      </c>
      <c r="L3858" t="str">
        <f>IF(sensor_data[[#This Row],[HVAC Setting]]&lt;=2, "Low", IF(sensor_data[[#This Row],[HVAC Setting]]=3, "Normal", "High"))</f>
        <v>Low</v>
      </c>
      <c r="M3858">
        <v>6</v>
      </c>
      <c r="N3858">
        <v>6</v>
      </c>
      <c r="O3858">
        <f>(sensor_data[[#This Row],[Energy Consumption]]-AVERAGE(sensor_data[Energy Consumption]))/_xlfn.STDEV.P(sensor_data[Energy Consumption])</f>
        <v>-0.17909308767204782</v>
      </c>
      <c r="P3858" t="str">
        <f>IF(ABS(sensor_data[[#This Row],[z_zcore]])&gt;3, "Outlier", "Normal")</f>
        <v>Normal</v>
      </c>
      <c r="Q3858">
        <f>AVERAGEIF(sensor_data[Unit ID], sensor_data[[#This Row],[Unit ID]], sensor_data[EC])</f>
        <v>19.167222222222222</v>
      </c>
      <c r="R3858">
        <f>IF(ISBLANK(sensor_data[[#This Row],[EC]]), sensor_data[[#This Row],[average]], sensor_data[[#This Row],[EC]])</f>
        <v>6</v>
      </c>
      <c r="S3858" t="str">
        <f>IF(sensor_data[[#This Row],[Filled Energy Consumption]]&gt;AVERAGE(sensor_data[Filled Energy Consumption]), "High", "Low")</f>
        <v>Low</v>
      </c>
      <c r="T3858" t="s">
        <v>534</v>
      </c>
      <c r="U3858" t="b">
        <v>0</v>
      </c>
      <c r="V3858">
        <v>20</v>
      </c>
      <c r="W3858">
        <v>0</v>
      </c>
      <c r="X3858" t="s">
        <v>19</v>
      </c>
    </row>
    <row r="3859" spans="1:24" x14ac:dyDescent="0.3">
      <c r="A3859" s="1">
        <v>45544.273645833331</v>
      </c>
      <c r="B3859" s="1" t="str">
        <f>TEXT(sensor_data[[#This Row],[Timestamp]], "MMMM")</f>
        <v>September</v>
      </c>
      <c r="C38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59" s="2">
        <f>MONTH(sensor_data[[#This Row],[Timestamp]])</f>
        <v>9</v>
      </c>
      <c r="E3859" s="2">
        <f>DAY(sensor_data[[#This Row],[Timestamp]])</f>
        <v>9</v>
      </c>
      <c r="F3859" t="s">
        <v>679</v>
      </c>
      <c r="H3859">
        <v>76.8</v>
      </c>
      <c r="I3859">
        <v>56.7</v>
      </c>
      <c r="J3859" t="b">
        <v>1</v>
      </c>
      <c r="K3859">
        <v>3</v>
      </c>
      <c r="L3859" t="str">
        <f>IF(sensor_data[[#This Row],[HVAC Setting]]&lt;=2, "Low", IF(sensor_data[[#This Row],[HVAC Setting]]=3, "Normal", "High"))</f>
        <v>Normal</v>
      </c>
      <c r="M3859">
        <v>17.45</v>
      </c>
      <c r="N3859">
        <v>17.45</v>
      </c>
      <c r="O3859">
        <f>(sensor_data[[#This Row],[Energy Consumption]]-AVERAGE(sensor_data[Energy Consumption]))/_xlfn.STDEV.P(sensor_data[Energy Consumption])</f>
        <v>-4.594884641784884E-2</v>
      </c>
      <c r="P3859" t="str">
        <f>IF(ABS(sensor_data[[#This Row],[z_zcore]])&gt;3, "Outlier", "Normal")</f>
        <v>Normal</v>
      </c>
      <c r="Q3859">
        <f>AVERAGEIF(sensor_data[Unit ID], sensor_data[[#This Row],[Unit ID]], sensor_data[EC])</f>
        <v>19.167222222222222</v>
      </c>
      <c r="R3859">
        <f>IF(ISBLANK(sensor_data[[#This Row],[EC]]), sensor_data[[#This Row],[average]], sensor_data[[#This Row],[EC]])</f>
        <v>17.45</v>
      </c>
      <c r="S3859" t="str">
        <f>IF(sensor_data[[#This Row],[Filled Energy Consumption]]&gt;AVERAGE(sensor_data[Filled Energy Consumption]), "High", "Low")</f>
        <v>Low</v>
      </c>
      <c r="T3859" t="s">
        <v>191</v>
      </c>
      <c r="U3859" t="b">
        <v>1</v>
      </c>
      <c r="V3859">
        <v>3</v>
      </c>
      <c r="W3859">
        <v>0</v>
      </c>
      <c r="X3859" t="s">
        <v>19</v>
      </c>
    </row>
    <row r="3860" spans="1:24" x14ac:dyDescent="0.3">
      <c r="A3860" s="1">
        <v>45647.088796296295</v>
      </c>
      <c r="B3860" s="1" t="str">
        <f>TEXT(sensor_data[[#This Row],[Timestamp]], "MMMM")</f>
        <v>December</v>
      </c>
      <c r="C38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60" s="2">
        <f>MONTH(sensor_data[[#This Row],[Timestamp]])</f>
        <v>12</v>
      </c>
      <c r="E3860" s="2">
        <f>DAY(sensor_data[[#This Row],[Timestamp]])</f>
        <v>21</v>
      </c>
      <c r="F3860" t="s">
        <v>679</v>
      </c>
      <c r="H3860">
        <v>52.5</v>
      </c>
      <c r="I3860">
        <v>29.3</v>
      </c>
      <c r="J3860" t="b">
        <v>1</v>
      </c>
      <c r="K3860">
        <v>3.5</v>
      </c>
      <c r="L3860" t="str">
        <f>IF(sensor_data[[#This Row],[HVAC Setting]]&lt;=2, "Low", IF(sensor_data[[#This Row],[HVAC Setting]]=3, "Normal", "High"))</f>
        <v>High</v>
      </c>
      <c r="M3860">
        <v>20.059999999999999</v>
      </c>
      <c r="N3860">
        <v>20.059999999999999</v>
      </c>
      <c r="O3860">
        <f>(sensor_data[[#This Row],[Energy Consumption]]-AVERAGE(sensor_data[Energy Consumption]))/_xlfn.STDEV.P(sensor_data[Energy Consumption])</f>
        <v>-1.5598936402699555E-2</v>
      </c>
      <c r="P3860" t="str">
        <f>IF(ABS(sensor_data[[#This Row],[z_zcore]])&gt;3, "Outlier", "Normal")</f>
        <v>Normal</v>
      </c>
      <c r="Q3860">
        <f>AVERAGEIF(sensor_data[Unit ID], sensor_data[[#This Row],[Unit ID]], sensor_data[EC])</f>
        <v>19.167222222222222</v>
      </c>
      <c r="R3860">
        <f>IF(ISBLANK(sensor_data[[#This Row],[EC]]), sensor_data[[#This Row],[average]], sensor_data[[#This Row],[EC]])</f>
        <v>20.059999999999999</v>
      </c>
      <c r="S3860" t="str">
        <f>IF(sensor_data[[#This Row],[Filled Energy Consumption]]&gt;AVERAGE(sensor_data[Filled Energy Consumption]), "High", "Low")</f>
        <v>High</v>
      </c>
      <c r="T3860" t="s">
        <v>224</v>
      </c>
      <c r="U3860" t="b">
        <v>1</v>
      </c>
      <c r="V3860">
        <v>20</v>
      </c>
      <c r="W3860">
        <v>0</v>
      </c>
      <c r="X3860" t="s">
        <v>14</v>
      </c>
    </row>
    <row r="3861" spans="1:24" x14ac:dyDescent="0.3">
      <c r="A3861" s="1">
        <v>45449.706122685187</v>
      </c>
      <c r="B3861" s="1" t="str">
        <f>TEXT(sensor_data[[#This Row],[Timestamp]], "MMMM")</f>
        <v>June</v>
      </c>
      <c r="C38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61" s="2">
        <f>MONTH(sensor_data[[#This Row],[Timestamp]])</f>
        <v>6</v>
      </c>
      <c r="E3861" s="2">
        <f>DAY(sensor_data[[#This Row],[Timestamp]])</f>
        <v>6</v>
      </c>
      <c r="F3861" t="s">
        <v>679</v>
      </c>
      <c r="H3861">
        <v>90.2</v>
      </c>
      <c r="I3861">
        <v>54.6</v>
      </c>
      <c r="J3861" t="b">
        <v>1</v>
      </c>
      <c r="K3861">
        <v>4</v>
      </c>
      <c r="L3861" t="str">
        <f>IF(sensor_data[[#This Row],[HVAC Setting]]&lt;=2, "Low", IF(sensor_data[[#This Row],[HVAC Setting]]=3, "Normal", "High"))</f>
        <v>High</v>
      </c>
      <c r="M3861">
        <v>24.45</v>
      </c>
      <c r="N3861">
        <v>24.45</v>
      </c>
      <c r="O3861">
        <f>(sensor_data[[#This Row],[Energy Consumption]]-AVERAGE(sensor_data[Energy Consumption]))/_xlfn.STDEV.P(sensor_data[Energy Consumption])</f>
        <v>3.544937967642129E-2</v>
      </c>
      <c r="P3861" t="str">
        <f>IF(ABS(sensor_data[[#This Row],[z_zcore]])&gt;3, "Outlier", "Normal")</f>
        <v>Normal</v>
      </c>
      <c r="Q3861">
        <f>AVERAGEIF(sensor_data[Unit ID], sensor_data[[#This Row],[Unit ID]], sensor_data[EC])</f>
        <v>19.167222222222222</v>
      </c>
      <c r="R3861">
        <f>IF(ISBLANK(sensor_data[[#This Row],[EC]]), sensor_data[[#This Row],[average]], sensor_data[[#This Row],[EC]])</f>
        <v>24.45</v>
      </c>
      <c r="S3861" t="str">
        <f>IF(sensor_data[[#This Row],[Filled Energy Consumption]]&gt;AVERAGE(sensor_data[Filled Energy Consumption]), "High", "Low")</f>
        <v>High</v>
      </c>
      <c r="T3861" t="s">
        <v>440</v>
      </c>
      <c r="U3861" t="b">
        <v>1</v>
      </c>
      <c r="V3861">
        <v>12</v>
      </c>
      <c r="W3861">
        <v>0</v>
      </c>
      <c r="X3861" t="s">
        <v>14</v>
      </c>
    </row>
    <row r="3862" spans="1:24" x14ac:dyDescent="0.3">
      <c r="A3862" s="1">
        <v>45310.888148148151</v>
      </c>
      <c r="B3862" s="1" t="str">
        <f>TEXT(sensor_data[[#This Row],[Timestamp]], "MMMM")</f>
        <v>January</v>
      </c>
      <c r="C38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62" s="2">
        <f>MONTH(sensor_data[[#This Row],[Timestamp]])</f>
        <v>1</v>
      </c>
      <c r="E3862" s="2">
        <f>DAY(sensor_data[[#This Row],[Timestamp]])</f>
        <v>19</v>
      </c>
      <c r="F3862" t="s">
        <v>672</v>
      </c>
      <c r="H3862">
        <v>57.1</v>
      </c>
      <c r="I3862">
        <v>32.299999999999997</v>
      </c>
      <c r="J3862" t="b">
        <v>0</v>
      </c>
      <c r="K3862">
        <v>4</v>
      </c>
      <c r="L3862" t="str">
        <f>IF(sensor_data[[#This Row],[HVAC Setting]]&lt;=2, "Low", IF(sensor_data[[#This Row],[HVAC Setting]]=3, "Normal", "High"))</f>
        <v>High</v>
      </c>
      <c r="M3862">
        <v>20</v>
      </c>
      <c r="N3862">
        <v>20</v>
      </c>
      <c r="O3862">
        <f>(sensor_data[[#This Row],[Energy Consumption]]-AVERAGE(sensor_data[Energy Consumption]))/_xlfn.STDEV.P(sensor_data[Energy Consumption])</f>
        <v>-1.6296635483507568E-2</v>
      </c>
      <c r="P3862" t="str">
        <f>IF(ABS(sensor_data[[#This Row],[z_zcore]])&gt;3, "Outlier", "Normal")</f>
        <v>Normal</v>
      </c>
      <c r="Q3862">
        <f>AVERAGEIF(sensor_data[Unit ID], sensor_data[[#This Row],[Unit ID]], sensor_data[EC])</f>
        <v>17.738648648648649</v>
      </c>
      <c r="R3862">
        <f>IF(ISBLANK(sensor_data[[#This Row],[EC]]), sensor_data[[#This Row],[average]], sensor_data[[#This Row],[EC]])</f>
        <v>20</v>
      </c>
      <c r="S3862" t="str">
        <f>IF(sensor_data[[#This Row],[Filled Energy Consumption]]&gt;AVERAGE(sensor_data[Filled Energy Consumption]), "High", "Low")</f>
        <v>High</v>
      </c>
      <c r="T3862" t="s">
        <v>536</v>
      </c>
      <c r="U3862" t="b">
        <v>0</v>
      </c>
      <c r="V3862">
        <v>16</v>
      </c>
      <c r="W3862">
        <v>1</v>
      </c>
      <c r="X3862" t="s">
        <v>17</v>
      </c>
    </row>
    <row r="3863" spans="1:24" x14ac:dyDescent="0.3">
      <c r="A3863" s="1">
        <v>45654.215081018519</v>
      </c>
      <c r="B3863" s="1" t="str">
        <f>TEXT(sensor_data[[#This Row],[Timestamp]], "MMMM")</f>
        <v>December</v>
      </c>
      <c r="C38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63" s="2">
        <f>MONTH(sensor_data[[#This Row],[Timestamp]])</f>
        <v>12</v>
      </c>
      <c r="E3863" s="2">
        <f>DAY(sensor_data[[#This Row],[Timestamp]])</f>
        <v>28</v>
      </c>
      <c r="F3863" t="s">
        <v>672</v>
      </c>
      <c r="H3863">
        <v>53.5</v>
      </c>
      <c r="I3863">
        <v>29.5</v>
      </c>
      <c r="J3863" t="b">
        <v>0</v>
      </c>
      <c r="K3863">
        <v>2.5</v>
      </c>
      <c r="L3863" t="str">
        <f>IF(sensor_data[[#This Row],[HVAC Setting]]&lt;=2, "Low", IF(sensor_data[[#This Row],[HVAC Setting]]=3, "Normal", "High"))</f>
        <v>High</v>
      </c>
      <c r="M3863">
        <v>13.12</v>
      </c>
      <c r="N3863">
        <v>13.12</v>
      </c>
      <c r="O3863">
        <f>(sensor_data[[#This Row],[Energy Consumption]]-AVERAGE(sensor_data[Energy Consumption]))/_xlfn.STDEV.P(sensor_data[Energy Consumption])</f>
        <v>-9.6299463416161649E-2</v>
      </c>
      <c r="P3863" t="str">
        <f>IF(ABS(sensor_data[[#This Row],[z_zcore]])&gt;3, "Outlier", "Normal")</f>
        <v>Normal</v>
      </c>
      <c r="Q3863">
        <f>AVERAGEIF(sensor_data[Unit ID], sensor_data[[#This Row],[Unit ID]], sensor_data[EC])</f>
        <v>17.738648648648649</v>
      </c>
      <c r="R3863">
        <f>IF(ISBLANK(sensor_data[[#This Row],[EC]]), sensor_data[[#This Row],[average]], sensor_data[[#This Row],[EC]])</f>
        <v>13.12</v>
      </c>
      <c r="S3863" t="str">
        <f>IF(sensor_data[[#This Row],[Filled Energy Consumption]]&gt;AVERAGE(sensor_data[Filled Energy Consumption]), "High", "Low")</f>
        <v>Low</v>
      </c>
      <c r="T3863" t="s">
        <v>263</v>
      </c>
      <c r="U3863" t="b">
        <v>0</v>
      </c>
      <c r="V3863">
        <v>8</v>
      </c>
      <c r="W3863">
        <v>1</v>
      </c>
      <c r="X3863" t="s">
        <v>14</v>
      </c>
    </row>
    <row r="3864" spans="1:24" x14ac:dyDescent="0.3">
      <c r="A3864" s="1">
        <v>45603.76939814815</v>
      </c>
      <c r="B3864" s="1" t="str">
        <f>TEXT(sensor_data[[#This Row],[Timestamp]], "MMMM")</f>
        <v>November</v>
      </c>
      <c r="C38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64" s="2">
        <f>MONTH(sensor_data[[#This Row],[Timestamp]])</f>
        <v>11</v>
      </c>
      <c r="E3864" s="2">
        <f>DAY(sensor_data[[#This Row],[Timestamp]])</f>
        <v>7</v>
      </c>
      <c r="F3864" t="s">
        <v>672</v>
      </c>
      <c r="H3864">
        <v>73.7</v>
      </c>
      <c r="I3864">
        <v>52.4</v>
      </c>
      <c r="J3864" t="b">
        <v>1</v>
      </c>
      <c r="K3864">
        <v>4</v>
      </c>
      <c r="L3864" t="str">
        <f>IF(sensor_data[[#This Row],[HVAC Setting]]&lt;=2, "Low", IF(sensor_data[[#This Row],[HVAC Setting]]=3, "Normal", "High"))</f>
        <v>High</v>
      </c>
      <c r="M3864">
        <v>23.51</v>
      </c>
      <c r="N3864">
        <v>23.51</v>
      </c>
      <c r="O3864">
        <f>(sensor_data[[#This Row],[Energy Consumption]]-AVERAGE(sensor_data[Energy Consumption]))/_xlfn.STDEV.P(sensor_data[Energy Consumption])</f>
        <v>2.4518760743762184E-2</v>
      </c>
      <c r="P3864" t="str">
        <f>IF(ABS(sensor_data[[#This Row],[z_zcore]])&gt;3, "Outlier", "Normal")</f>
        <v>Normal</v>
      </c>
      <c r="Q3864">
        <f>AVERAGEIF(sensor_data[Unit ID], sensor_data[[#This Row],[Unit ID]], sensor_data[EC])</f>
        <v>17.738648648648649</v>
      </c>
      <c r="R3864">
        <f>IF(ISBLANK(sensor_data[[#This Row],[EC]]), sensor_data[[#This Row],[average]], sensor_data[[#This Row],[EC]])</f>
        <v>23.51</v>
      </c>
      <c r="S3864" t="str">
        <f>IF(sensor_data[[#This Row],[Filled Energy Consumption]]&gt;AVERAGE(sensor_data[Filled Energy Consumption]), "High", "Low")</f>
        <v>High</v>
      </c>
      <c r="T3864" t="s">
        <v>394</v>
      </c>
      <c r="U3864" t="b">
        <v>1</v>
      </c>
      <c r="V3864">
        <v>4</v>
      </c>
      <c r="W3864">
        <v>1</v>
      </c>
      <c r="X3864" t="s">
        <v>17</v>
      </c>
    </row>
    <row r="3865" spans="1:24" x14ac:dyDescent="0.3">
      <c r="A3865" s="1">
        <v>45467.406238425923</v>
      </c>
      <c r="B3865" s="1" t="str">
        <f>TEXT(sensor_data[[#This Row],[Timestamp]], "MMMM")</f>
        <v>June</v>
      </c>
      <c r="C38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65" s="2">
        <f>MONTH(sensor_data[[#This Row],[Timestamp]])</f>
        <v>6</v>
      </c>
      <c r="E3865" s="2">
        <f>DAY(sensor_data[[#This Row],[Timestamp]])</f>
        <v>24</v>
      </c>
      <c r="F3865" t="s">
        <v>672</v>
      </c>
      <c r="H3865">
        <v>83.8</v>
      </c>
      <c r="I3865">
        <v>68.900000000000006</v>
      </c>
      <c r="J3865" t="b">
        <v>1</v>
      </c>
      <c r="K3865">
        <v>3</v>
      </c>
      <c r="L3865" t="str">
        <f>IF(sensor_data[[#This Row],[HVAC Setting]]&lt;=2, "Low", IF(sensor_data[[#This Row],[HVAC Setting]]=3, "Normal", "High"))</f>
        <v>Normal</v>
      </c>
      <c r="M3865">
        <v>17.940000000000001</v>
      </c>
      <c r="N3865">
        <v>17.940000000000001</v>
      </c>
      <c r="O3865">
        <f>(sensor_data[[#This Row],[Energy Consumption]]-AVERAGE(sensor_data[Energy Consumption]))/_xlfn.STDEV.P(sensor_data[Energy Consumption])</f>
        <v>-4.0250970591249907E-2</v>
      </c>
      <c r="P3865" t="str">
        <f>IF(ABS(sensor_data[[#This Row],[z_zcore]])&gt;3, "Outlier", "Normal")</f>
        <v>Normal</v>
      </c>
      <c r="Q3865">
        <f>AVERAGEIF(sensor_data[Unit ID], sensor_data[[#This Row],[Unit ID]], sensor_data[EC])</f>
        <v>17.738648648648649</v>
      </c>
      <c r="R3865">
        <f>IF(ISBLANK(sensor_data[[#This Row],[EC]]), sensor_data[[#This Row],[average]], sensor_data[[#This Row],[EC]])</f>
        <v>17.940000000000001</v>
      </c>
      <c r="S3865" t="str">
        <f>IF(sensor_data[[#This Row],[Filled Energy Consumption]]&gt;AVERAGE(sensor_data[Filled Energy Consumption]), "High", "Low")</f>
        <v>Low</v>
      </c>
      <c r="T3865" t="s">
        <v>555</v>
      </c>
      <c r="U3865" t="b">
        <v>1</v>
      </c>
      <c r="V3865">
        <v>7</v>
      </c>
      <c r="W3865">
        <v>1</v>
      </c>
      <c r="X3865" t="s">
        <v>14</v>
      </c>
    </row>
    <row r="3866" spans="1:24" x14ac:dyDescent="0.3">
      <c r="A3866" s="1">
        <v>45295.600694444445</v>
      </c>
      <c r="B3866" s="1" t="str">
        <f>TEXT(sensor_data[[#This Row],[Timestamp]], "MMMM")</f>
        <v>January</v>
      </c>
      <c r="C38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66" s="2">
        <f>MONTH(sensor_data[[#This Row],[Timestamp]])</f>
        <v>1</v>
      </c>
      <c r="E3866" s="2">
        <f>DAY(sensor_data[[#This Row],[Timestamp]])</f>
        <v>4</v>
      </c>
      <c r="F3866" t="s">
        <v>672</v>
      </c>
      <c r="H3866">
        <v>54</v>
      </c>
      <c r="I3866">
        <v>36.799999999999997</v>
      </c>
      <c r="J3866" t="b">
        <v>0</v>
      </c>
      <c r="K3866">
        <v>4</v>
      </c>
      <c r="L3866" t="str">
        <f>IF(sensor_data[[#This Row],[HVAC Setting]]&lt;=2, "Low", IF(sensor_data[[#This Row],[HVAC Setting]]=3, "Normal", "High"))</f>
        <v>High</v>
      </c>
      <c r="M3866">
        <v>2000</v>
      </c>
      <c r="O3866">
        <f>(sensor_data[[#This Row],[Energy Consumption]]-AVERAGE(sensor_data[Energy Consumption]))/_xlfn.STDEV.P(sensor_data[Energy Consumption])</f>
        <v>23.007773031181472</v>
      </c>
      <c r="P3866" t="str">
        <f>IF(ABS(sensor_data[[#This Row],[z_zcore]])&gt;3, "Outlier", "Normal")</f>
        <v>Outlier</v>
      </c>
      <c r="Q3866">
        <f>AVERAGEIF(sensor_data[Unit ID], sensor_data[[#This Row],[Unit ID]], sensor_data[EC])</f>
        <v>17.738648648648649</v>
      </c>
      <c r="R3866">
        <f>IF(ISBLANK(sensor_data[[#This Row],[EC]]), sensor_data[[#This Row],[average]], sensor_data[[#This Row],[EC]])</f>
        <v>17.738648648648649</v>
      </c>
      <c r="S3866" t="str">
        <f>IF(sensor_data[[#This Row],[Filled Energy Consumption]]&gt;AVERAGE(sensor_data[Filled Energy Consumption]), "High", "Low")</f>
        <v>Low</v>
      </c>
      <c r="T3866" t="s">
        <v>404</v>
      </c>
      <c r="U3866" t="b">
        <v>0</v>
      </c>
      <c r="V3866">
        <v>16</v>
      </c>
      <c r="W3866">
        <v>0</v>
      </c>
      <c r="X3866" t="s">
        <v>19</v>
      </c>
    </row>
    <row r="3867" spans="1:24" x14ac:dyDescent="0.3">
      <c r="A3867" s="1">
        <v>45468.514467592591</v>
      </c>
      <c r="B3867" s="1" t="str">
        <f>TEXT(sensor_data[[#This Row],[Timestamp]], "MMMM")</f>
        <v>June</v>
      </c>
      <c r="C38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67" s="2">
        <f>MONTH(sensor_data[[#This Row],[Timestamp]])</f>
        <v>6</v>
      </c>
      <c r="E3867" s="2">
        <f>DAY(sensor_data[[#This Row],[Timestamp]])</f>
        <v>25</v>
      </c>
      <c r="F3867" t="s">
        <v>672</v>
      </c>
      <c r="H3867">
        <v>94.4</v>
      </c>
      <c r="I3867">
        <v>42.6</v>
      </c>
      <c r="J3867" t="b">
        <v>0</v>
      </c>
      <c r="K3867">
        <v>2</v>
      </c>
      <c r="L3867" t="str">
        <f>IF(sensor_data[[#This Row],[HVAC Setting]]&lt;=2, "Low", IF(sensor_data[[#This Row],[HVAC Setting]]=3, "Normal", "High"))</f>
        <v>Low</v>
      </c>
      <c r="M3867">
        <v>12</v>
      </c>
      <c r="N3867">
        <v>12</v>
      </c>
      <c r="O3867">
        <f>(sensor_data[[#This Row],[Energy Consumption]]-AVERAGE(sensor_data[Energy Consumption]))/_xlfn.STDEV.P(sensor_data[Energy Consumption])</f>
        <v>-0.10932317959124485</v>
      </c>
      <c r="P3867" t="str">
        <f>IF(ABS(sensor_data[[#This Row],[z_zcore]])&gt;3, "Outlier", "Normal")</f>
        <v>Normal</v>
      </c>
      <c r="Q3867">
        <f>AVERAGEIF(sensor_data[Unit ID], sensor_data[[#This Row],[Unit ID]], sensor_data[EC])</f>
        <v>17.738648648648649</v>
      </c>
      <c r="R3867">
        <f>IF(ISBLANK(sensor_data[[#This Row],[EC]]), sensor_data[[#This Row],[average]], sensor_data[[#This Row],[EC]])</f>
        <v>12</v>
      </c>
      <c r="S3867" t="str">
        <f>IF(sensor_data[[#This Row],[Filled Energy Consumption]]&gt;AVERAGE(sensor_data[Filled Energy Consumption]), "High", "Low")</f>
        <v>Low</v>
      </c>
      <c r="T3867" t="s">
        <v>69</v>
      </c>
      <c r="U3867" t="b">
        <v>0</v>
      </c>
      <c r="V3867">
        <v>9</v>
      </c>
      <c r="W3867">
        <v>0</v>
      </c>
      <c r="X3867" t="s">
        <v>19</v>
      </c>
    </row>
    <row r="3868" spans="1:24" x14ac:dyDescent="0.3">
      <c r="A3868" s="1">
        <v>45297.432245370372</v>
      </c>
      <c r="B3868" s="1" t="str">
        <f>TEXT(sensor_data[[#This Row],[Timestamp]], "MMMM")</f>
        <v>January</v>
      </c>
      <c r="C38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68" s="2">
        <f>MONTH(sensor_data[[#This Row],[Timestamp]])</f>
        <v>1</v>
      </c>
      <c r="E3868" s="2">
        <f>DAY(sensor_data[[#This Row],[Timestamp]])</f>
        <v>6</v>
      </c>
      <c r="F3868" t="s">
        <v>672</v>
      </c>
      <c r="H3868">
        <v>53</v>
      </c>
      <c r="I3868">
        <v>27.4</v>
      </c>
      <c r="J3868" t="b">
        <v>1</v>
      </c>
      <c r="K3868">
        <v>3.5</v>
      </c>
      <c r="L3868" t="str">
        <f>IF(sensor_data[[#This Row],[HVAC Setting]]&lt;=2, "Low", IF(sensor_data[[#This Row],[HVAC Setting]]=3, "Normal", "High"))</f>
        <v>High</v>
      </c>
      <c r="O3868">
        <f>(sensor_data[[#This Row],[Energy Consumption]]-AVERAGE(sensor_data[Energy Consumption]))/_xlfn.STDEV.P(sensor_data[Energy Consumption])</f>
        <v>-0.24886299575285079</v>
      </c>
      <c r="P3868" t="str">
        <f>IF(ABS(sensor_data[[#This Row],[z_zcore]])&gt;3, "Outlier", "Normal")</f>
        <v>Normal</v>
      </c>
      <c r="Q3868">
        <f>AVERAGEIF(sensor_data[Unit ID], sensor_data[[#This Row],[Unit ID]], sensor_data[EC])</f>
        <v>17.738648648648649</v>
      </c>
      <c r="R3868">
        <f>IF(ISBLANK(sensor_data[[#This Row],[EC]]), sensor_data[[#This Row],[average]], sensor_data[[#This Row],[EC]])</f>
        <v>17.738648648648649</v>
      </c>
      <c r="S3868" t="str">
        <f>IF(sensor_data[[#This Row],[Filled Energy Consumption]]&gt;AVERAGE(sensor_data[Filled Energy Consumption]), "High", "Low")</f>
        <v>Low</v>
      </c>
      <c r="T3868" t="s">
        <v>553</v>
      </c>
      <c r="U3868" t="b">
        <v>1</v>
      </c>
      <c r="V3868">
        <v>2</v>
      </c>
      <c r="W3868">
        <v>0</v>
      </c>
      <c r="X3868" t="s">
        <v>17</v>
      </c>
    </row>
    <row r="3869" spans="1:24" x14ac:dyDescent="0.3">
      <c r="A3869" s="1">
        <v>45549.11519675926</v>
      </c>
      <c r="B3869" s="1" t="str">
        <f>TEXT(sensor_data[[#This Row],[Timestamp]], "MMMM")</f>
        <v>September</v>
      </c>
      <c r="C38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69" s="2">
        <f>MONTH(sensor_data[[#This Row],[Timestamp]])</f>
        <v>9</v>
      </c>
      <c r="E3869" s="2">
        <f>DAY(sensor_data[[#This Row],[Timestamp]])</f>
        <v>14</v>
      </c>
      <c r="F3869" t="s">
        <v>672</v>
      </c>
      <c r="H3869">
        <v>68.900000000000006</v>
      </c>
      <c r="I3869">
        <v>58.8</v>
      </c>
      <c r="J3869" t="b">
        <v>1</v>
      </c>
      <c r="K3869">
        <v>2.5</v>
      </c>
      <c r="L3869" t="str">
        <f>IF(sensor_data[[#This Row],[HVAC Setting]]&lt;=2, "Low", IF(sensor_data[[#This Row],[HVAC Setting]]=3, "Normal", "High"))</f>
        <v>High</v>
      </c>
      <c r="M3869">
        <v>14.75</v>
      </c>
      <c r="N3869">
        <v>14.75</v>
      </c>
      <c r="O3869">
        <f>(sensor_data[[#This Row],[Energy Consumption]]-AVERAGE(sensor_data[Energy Consumption]))/_xlfn.STDEV.P(sensor_data[Energy Consumption])</f>
        <v>-7.7345305054210167E-2</v>
      </c>
      <c r="P3869" t="str">
        <f>IF(ABS(sensor_data[[#This Row],[z_zcore]])&gt;3, "Outlier", "Normal")</f>
        <v>Normal</v>
      </c>
      <c r="Q3869">
        <f>AVERAGEIF(sensor_data[Unit ID], sensor_data[[#This Row],[Unit ID]], sensor_data[EC])</f>
        <v>17.738648648648649</v>
      </c>
      <c r="R3869">
        <f>IF(ISBLANK(sensor_data[[#This Row],[EC]]), sensor_data[[#This Row],[average]], sensor_data[[#This Row],[EC]])</f>
        <v>14.75</v>
      </c>
      <c r="S3869" t="str">
        <f>IF(sensor_data[[#This Row],[Filled Energy Consumption]]&gt;AVERAGE(sensor_data[Filled Energy Consumption]), "High", "Low")</f>
        <v>Low</v>
      </c>
      <c r="T3869" t="s">
        <v>37</v>
      </c>
      <c r="U3869" t="b">
        <v>1</v>
      </c>
      <c r="V3869">
        <v>8</v>
      </c>
      <c r="W3869">
        <v>1</v>
      </c>
      <c r="X3869" t="s">
        <v>17</v>
      </c>
    </row>
    <row r="3870" spans="1:24" x14ac:dyDescent="0.3">
      <c r="A3870" s="1">
        <v>45515.66238425926</v>
      </c>
      <c r="B3870" s="1" t="str">
        <f>TEXT(sensor_data[[#This Row],[Timestamp]], "MMMM")</f>
        <v>August</v>
      </c>
      <c r="C38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70" s="2">
        <f>MONTH(sensor_data[[#This Row],[Timestamp]])</f>
        <v>8</v>
      </c>
      <c r="E3870" s="2">
        <f>DAY(sensor_data[[#This Row],[Timestamp]])</f>
        <v>11</v>
      </c>
      <c r="F3870" t="s">
        <v>672</v>
      </c>
      <c r="H3870">
        <v>95.8</v>
      </c>
      <c r="I3870">
        <v>65.900000000000006</v>
      </c>
      <c r="J3870" t="b">
        <v>1</v>
      </c>
      <c r="K3870">
        <v>3.5</v>
      </c>
      <c r="L3870" t="str">
        <f>IF(sensor_data[[#This Row],[HVAC Setting]]&lt;=2, "Low", IF(sensor_data[[#This Row],[HVAC Setting]]=3, "Normal", "High"))</f>
        <v>High</v>
      </c>
      <c r="M3870">
        <v>21.72</v>
      </c>
      <c r="N3870">
        <v>21.72</v>
      </c>
      <c r="O3870">
        <f>(sensor_data[[#This Row],[Energy Consumption]]-AVERAGE(sensor_data[Energy Consumption]))/_xlfn.STDEV.P(sensor_data[Energy Consumption])</f>
        <v>3.704071499655934E-3</v>
      </c>
      <c r="P3870" t="str">
        <f>IF(ABS(sensor_data[[#This Row],[z_zcore]])&gt;3, "Outlier", "Normal")</f>
        <v>Normal</v>
      </c>
      <c r="Q3870">
        <f>AVERAGEIF(sensor_data[Unit ID], sensor_data[[#This Row],[Unit ID]], sensor_data[EC])</f>
        <v>17.738648648648649</v>
      </c>
      <c r="R3870">
        <f>IF(ISBLANK(sensor_data[[#This Row],[EC]]), sensor_data[[#This Row],[average]], sensor_data[[#This Row],[EC]])</f>
        <v>21.72</v>
      </c>
      <c r="S3870" t="str">
        <f>IF(sensor_data[[#This Row],[Filled Energy Consumption]]&gt;AVERAGE(sensor_data[Filled Energy Consumption]), "High", "Low")</f>
        <v>High</v>
      </c>
      <c r="T3870" t="s">
        <v>441</v>
      </c>
      <c r="U3870" t="b">
        <v>1</v>
      </c>
      <c r="V3870">
        <v>1</v>
      </c>
      <c r="W3870">
        <v>1</v>
      </c>
      <c r="X3870" t="s">
        <v>17</v>
      </c>
    </row>
    <row r="3871" spans="1:24" x14ac:dyDescent="0.3">
      <c r="A3871" s="1">
        <v>45399.51421296296</v>
      </c>
      <c r="B3871" s="1" t="str">
        <f>TEXT(sensor_data[[#This Row],[Timestamp]], "MMMM")</f>
        <v>April</v>
      </c>
      <c r="C38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71" s="2">
        <f>MONTH(sensor_data[[#This Row],[Timestamp]])</f>
        <v>4</v>
      </c>
      <c r="E3871" s="2">
        <f>DAY(sensor_data[[#This Row],[Timestamp]])</f>
        <v>17</v>
      </c>
      <c r="F3871" t="s">
        <v>672</v>
      </c>
      <c r="H3871">
        <v>65.7</v>
      </c>
      <c r="I3871">
        <v>56.9</v>
      </c>
      <c r="J3871" t="b">
        <v>1</v>
      </c>
      <c r="K3871">
        <v>2</v>
      </c>
      <c r="L3871" t="str">
        <f>IF(sensor_data[[#This Row],[HVAC Setting]]&lt;=2, "Low", IF(sensor_data[[#This Row],[HVAC Setting]]=3, "Normal", "High"))</f>
        <v>Low</v>
      </c>
      <c r="M3871">
        <v>12.87</v>
      </c>
      <c r="N3871">
        <v>12.87</v>
      </c>
      <c r="O3871">
        <f>(sensor_data[[#This Row],[Energy Consumption]]-AVERAGE(sensor_data[Energy Consumption]))/_xlfn.STDEV.P(sensor_data[Energy Consumption])</f>
        <v>-9.9206542919528434E-2</v>
      </c>
      <c r="P3871" t="str">
        <f>IF(ABS(sensor_data[[#This Row],[z_zcore]])&gt;3, "Outlier", "Normal")</f>
        <v>Normal</v>
      </c>
      <c r="Q3871">
        <f>AVERAGEIF(sensor_data[Unit ID], sensor_data[[#This Row],[Unit ID]], sensor_data[EC])</f>
        <v>17.738648648648649</v>
      </c>
      <c r="R3871">
        <f>IF(ISBLANK(sensor_data[[#This Row],[EC]]), sensor_data[[#This Row],[average]], sensor_data[[#This Row],[EC]])</f>
        <v>12.87</v>
      </c>
      <c r="S3871" t="str">
        <f>IF(sensor_data[[#This Row],[Filled Energy Consumption]]&gt;AVERAGE(sensor_data[Filled Energy Consumption]), "High", "Low")</f>
        <v>Low</v>
      </c>
      <c r="T3871" t="s">
        <v>350</v>
      </c>
      <c r="U3871" t="b">
        <v>1</v>
      </c>
      <c r="V3871">
        <v>13</v>
      </c>
      <c r="W3871">
        <v>1</v>
      </c>
      <c r="X3871" t="s">
        <v>19</v>
      </c>
    </row>
    <row r="3872" spans="1:24" x14ac:dyDescent="0.3">
      <c r="A3872" s="1">
        <v>45305.686064814814</v>
      </c>
      <c r="B3872" s="1" t="str">
        <f>TEXT(sensor_data[[#This Row],[Timestamp]], "MMMM")</f>
        <v>January</v>
      </c>
      <c r="C38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72" s="2">
        <f>MONTH(sensor_data[[#This Row],[Timestamp]])</f>
        <v>1</v>
      </c>
      <c r="E3872" s="2">
        <f>DAY(sensor_data[[#This Row],[Timestamp]])</f>
        <v>14</v>
      </c>
      <c r="F3872" t="s">
        <v>672</v>
      </c>
      <c r="H3872">
        <v>42.1</v>
      </c>
      <c r="I3872">
        <v>33</v>
      </c>
      <c r="J3872" t="b">
        <v>1</v>
      </c>
      <c r="K3872">
        <v>5</v>
      </c>
      <c r="L3872" t="str">
        <f>IF(sensor_data[[#This Row],[HVAC Setting]]&lt;=2, "Low", IF(sensor_data[[#This Row],[HVAC Setting]]=3, "Normal", "High"))</f>
        <v>High</v>
      </c>
      <c r="M3872">
        <v>30.01</v>
      </c>
      <c r="N3872">
        <v>30.01</v>
      </c>
      <c r="O3872">
        <f>(sensor_data[[#This Row],[Energy Consumption]]-AVERAGE(sensor_data[Energy Consumption]))/_xlfn.STDEV.P(sensor_data[Energy Consumption])</f>
        <v>0.10010282783129873</v>
      </c>
      <c r="P3872" t="str">
        <f>IF(ABS(sensor_data[[#This Row],[z_zcore]])&gt;3, "Outlier", "Normal")</f>
        <v>Normal</v>
      </c>
      <c r="Q3872">
        <f>AVERAGEIF(sensor_data[Unit ID], sensor_data[[#This Row],[Unit ID]], sensor_data[EC])</f>
        <v>17.738648648648649</v>
      </c>
      <c r="R3872">
        <f>IF(ISBLANK(sensor_data[[#This Row],[EC]]), sensor_data[[#This Row],[average]], sensor_data[[#This Row],[EC]])</f>
        <v>30.01</v>
      </c>
      <c r="S3872" t="str">
        <f>IF(sensor_data[[#This Row],[Filled Energy Consumption]]&gt;AVERAGE(sensor_data[Filled Energy Consumption]), "High", "Low")</f>
        <v>High</v>
      </c>
      <c r="T3872" t="s">
        <v>99</v>
      </c>
      <c r="U3872" t="b">
        <v>1</v>
      </c>
      <c r="V3872">
        <v>23</v>
      </c>
      <c r="W3872">
        <v>1</v>
      </c>
      <c r="X3872" t="s">
        <v>19</v>
      </c>
    </row>
    <row r="3873" spans="1:24" x14ac:dyDescent="0.3">
      <c r="A3873" s="1">
        <v>45554.187569444446</v>
      </c>
      <c r="B3873" s="1" t="str">
        <f>TEXT(sensor_data[[#This Row],[Timestamp]], "MMMM")</f>
        <v>September</v>
      </c>
      <c r="C38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73" s="2">
        <f>MONTH(sensor_data[[#This Row],[Timestamp]])</f>
        <v>9</v>
      </c>
      <c r="E3873" s="2">
        <f>DAY(sensor_data[[#This Row],[Timestamp]])</f>
        <v>19</v>
      </c>
      <c r="F3873" t="s">
        <v>672</v>
      </c>
      <c r="H3873">
        <v>74.8</v>
      </c>
      <c r="I3873">
        <v>57.5</v>
      </c>
      <c r="J3873" t="b">
        <v>1</v>
      </c>
      <c r="K3873">
        <v>2</v>
      </c>
      <c r="L3873" t="str">
        <f>IF(sensor_data[[#This Row],[HVAC Setting]]&lt;=2, "Low", IF(sensor_data[[#This Row],[HVAC Setting]]=3, "Normal", "High"))</f>
        <v>Low</v>
      </c>
      <c r="M3873">
        <v>11.71</v>
      </c>
      <c r="N3873">
        <v>11.71</v>
      </c>
      <c r="O3873">
        <f>(sensor_data[[#This Row],[Energy Consumption]]-AVERAGE(sensor_data[Energy Consumption]))/_xlfn.STDEV.P(sensor_data[Energy Consumption])</f>
        <v>-0.11269539181515031</v>
      </c>
      <c r="P3873" t="str">
        <f>IF(ABS(sensor_data[[#This Row],[z_zcore]])&gt;3, "Outlier", "Normal")</f>
        <v>Normal</v>
      </c>
      <c r="Q3873">
        <f>AVERAGEIF(sensor_data[Unit ID], sensor_data[[#This Row],[Unit ID]], sensor_data[EC])</f>
        <v>17.738648648648649</v>
      </c>
      <c r="R3873">
        <f>IF(ISBLANK(sensor_data[[#This Row],[EC]]), sensor_data[[#This Row],[average]], sensor_data[[#This Row],[EC]])</f>
        <v>11.71</v>
      </c>
      <c r="S3873" t="str">
        <f>IF(sensor_data[[#This Row],[Filled Energy Consumption]]&gt;AVERAGE(sensor_data[Filled Energy Consumption]), "High", "Low")</f>
        <v>Low</v>
      </c>
      <c r="T3873" t="s">
        <v>359</v>
      </c>
      <c r="U3873" t="b">
        <v>1</v>
      </c>
      <c r="V3873">
        <v>3</v>
      </c>
      <c r="W3873">
        <v>1</v>
      </c>
      <c r="X3873" t="s">
        <v>19</v>
      </c>
    </row>
    <row r="3874" spans="1:24" x14ac:dyDescent="0.3">
      <c r="A3874" s="1">
        <v>45595.866435185184</v>
      </c>
      <c r="B3874" s="1" t="str">
        <f>TEXT(sensor_data[[#This Row],[Timestamp]], "MMMM")</f>
        <v>October</v>
      </c>
      <c r="C38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74" s="2">
        <f>MONTH(sensor_data[[#This Row],[Timestamp]])</f>
        <v>10</v>
      </c>
      <c r="E3874" s="2">
        <f>DAY(sensor_data[[#This Row],[Timestamp]])</f>
        <v>30</v>
      </c>
      <c r="F3874" t="s">
        <v>672</v>
      </c>
      <c r="H3874">
        <v>81.7</v>
      </c>
      <c r="I3874">
        <v>53.8</v>
      </c>
      <c r="J3874" t="b">
        <v>0</v>
      </c>
      <c r="K3874">
        <v>4</v>
      </c>
      <c r="L3874" t="str">
        <f>IF(sensor_data[[#This Row],[HVAC Setting]]&lt;=2, "Low", IF(sensor_data[[#This Row],[HVAC Setting]]=3, "Normal", "High"))</f>
        <v>High</v>
      </c>
      <c r="M3874">
        <v>23.1</v>
      </c>
      <c r="N3874">
        <v>23.1</v>
      </c>
      <c r="O3874">
        <f>(sensor_data[[#This Row],[Energy Consumption]]-AVERAGE(sensor_data[Energy Consumption]))/_xlfn.STDEV.P(sensor_data[Energy Consumption])</f>
        <v>1.9751150358240644E-2</v>
      </c>
      <c r="P3874" t="str">
        <f>IF(ABS(sensor_data[[#This Row],[z_zcore]])&gt;3, "Outlier", "Normal")</f>
        <v>Normal</v>
      </c>
      <c r="Q3874">
        <f>AVERAGEIF(sensor_data[Unit ID], sensor_data[[#This Row],[Unit ID]], sensor_data[EC])</f>
        <v>17.738648648648649</v>
      </c>
      <c r="R3874">
        <f>IF(ISBLANK(sensor_data[[#This Row],[EC]]), sensor_data[[#This Row],[average]], sensor_data[[#This Row],[EC]])</f>
        <v>23.1</v>
      </c>
      <c r="S3874" t="str">
        <f>IF(sensor_data[[#This Row],[Filled Energy Consumption]]&gt;AVERAGE(sensor_data[Filled Energy Consumption]), "High", "Low")</f>
        <v>High</v>
      </c>
      <c r="T3874" t="s">
        <v>435</v>
      </c>
      <c r="U3874" t="b">
        <v>0</v>
      </c>
      <c r="V3874">
        <v>1</v>
      </c>
      <c r="W3874">
        <v>0</v>
      </c>
      <c r="X3874" t="s">
        <v>14</v>
      </c>
    </row>
    <row r="3875" spans="1:24" x14ac:dyDescent="0.3">
      <c r="A3875" s="1">
        <v>45580.396469907406</v>
      </c>
      <c r="B3875" s="1" t="str">
        <f>TEXT(sensor_data[[#This Row],[Timestamp]], "MMMM")</f>
        <v>October</v>
      </c>
      <c r="C38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75" s="2">
        <f>MONTH(sensor_data[[#This Row],[Timestamp]])</f>
        <v>10</v>
      </c>
      <c r="E3875" s="2">
        <f>DAY(sensor_data[[#This Row],[Timestamp]])</f>
        <v>15</v>
      </c>
      <c r="F3875" t="s">
        <v>672</v>
      </c>
      <c r="H3875">
        <v>80.3</v>
      </c>
      <c r="I3875">
        <v>48</v>
      </c>
      <c r="J3875" t="b">
        <v>1</v>
      </c>
      <c r="K3875">
        <v>4</v>
      </c>
      <c r="L3875" t="str">
        <f>IF(sensor_data[[#This Row],[HVAC Setting]]&lt;=2, "Low", IF(sensor_data[[#This Row],[HVAC Setting]]=3, "Normal", "High"))</f>
        <v>High</v>
      </c>
      <c r="M3875">
        <v>22.64</v>
      </c>
      <c r="N3875">
        <v>22.64</v>
      </c>
      <c r="O3875">
        <f>(sensor_data[[#This Row],[Energy Consumption]]-AVERAGE(sensor_data[Energy Consumption]))/_xlfn.STDEV.P(sensor_data[Energy Consumption])</f>
        <v>1.4402124072045741E-2</v>
      </c>
      <c r="P3875" t="str">
        <f>IF(ABS(sensor_data[[#This Row],[z_zcore]])&gt;3, "Outlier", "Normal")</f>
        <v>Normal</v>
      </c>
      <c r="Q3875">
        <f>AVERAGEIF(sensor_data[Unit ID], sensor_data[[#This Row],[Unit ID]], sensor_data[EC])</f>
        <v>17.738648648648649</v>
      </c>
      <c r="R3875">
        <f>IF(ISBLANK(sensor_data[[#This Row],[EC]]), sensor_data[[#This Row],[average]], sensor_data[[#This Row],[EC]])</f>
        <v>22.64</v>
      </c>
      <c r="S3875" t="str">
        <f>IF(sensor_data[[#This Row],[Filled Energy Consumption]]&gt;AVERAGE(sensor_data[Filled Energy Consumption]), "High", "Low")</f>
        <v>High</v>
      </c>
      <c r="T3875" t="s">
        <v>46</v>
      </c>
      <c r="U3875" t="b">
        <v>1</v>
      </c>
      <c r="V3875">
        <v>6</v>
      </c>
      <c r="W3875">
        <v>0</v>
      </c>
      <c r="X3875" t="s">
        <v>19</v>
      </c>
    </row>
    <row r="3876" spans="1:24" x14ac:dyDescent="0.3">
      <c r="A3876" s="1">
        <v>45385.464178240742</v>
      </c>
      <c r="B3876" s="1" t="str">
        <f>TEXT(sensor_data[[#This Row],[Timestamp]], "MMMM")</f>
        <v>April</v>
      </c>
      <c r="C38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76" s="2">
        <f>MONTH(sensor_data[[#This Row],[Timestamp]])</f>
        <v>4</v>
      </c>
      <c r="E3876" s="2">
        <f>DAY(sensor_data[[#This Row],[Timestamp]])</f>
        <v>3</v>
      </c>
      <c r="F3876" t="s">
        <v>672</v>
      </c>
      <c r="H3876">
        <v>67.3</v>
      </c>
      <c r="I3876">
        <v>30</v>
      </c>
      <c r="J3876" t="b">
        <v>0</v>
      </c>
      <c r="K3876">
        <v>2</v>
      </c>
      <c r="L3876" t="str">
        <f>IF(sensor_data[[#This Row],[HVAC Setting]]&lt;=2, "Low", IF(sensor_data[[#This Row],[HVAC Setting]]=3, "Normal", "High"))</f>
        <v>Low</v>
      </c>
      <c r="M3876">
        <v>10</v>
      </c>
      <c r="N3876">
        <v>10</v>
      </c>
      <c r="O3876">
        <f>(sensor_data[[#This Row],[Energy Consumption]]-AVERAGE(sensor_data[Energy Consumption]))/_xlfn.STDEV.P(sensor_data[Energy Consumption])</f>
        <v>-0.13257981561817916</v>
      </c>
      <c r="P3876" t="str">
        <f>IF(ABS(sensor_data[[#This Row],[z_zcore]])&gt;3, "Outlier", "Normal")</f>
        <v>Normal</v>
      </c>
      <c r="Q3876">
        <f>AVERAGEIF(sensor_data[Unit ID], sensor_data[[#This Row],[Unit ID]], sensor_data[EC])</f>
        <v>17.738648648648649</v>
      </c>
      <c r="R3876">
        <f>IF(ISBLANK(sensor_data[[#This Row],[EC]]), sensor_data[[#This Row],[average]], sensor_data[[#This Row],[EC]])</f>
        <v>10</v>
      </c>
      <c r="S3876" t="str">
        <f>IF(sensor_data[[#This Row],[Filled Energy Consumption]]&gt;AVERAGE(sensor_data[Filled Energy Consumption]), "High", "Low")</f>
        <v>Low</v>
      </c>
      <c r="T3876" t="s">
        <v>233</v>
      </c>
      <c r="U3876" t="b">
        <v>0</v>
      </c>
      <c r="V3876">
        <v>4</v>
      </c>
      <c r="W3876">
        <v>0</v>
      </c>
      <c r="X3876" t="s">
        <v>19</v>
      </c>
    </row>
    <row r="3877" spans="1:24" x14ac:dyDescent="0.3">
      <c r="A3877" s="1">
        <v>45320.770624999997</v>
      </c>
      <c r="B3877" s="1" t="str">
        <f>TEXT(sensor_data[[#This Row],[Timestamp]], "MMMM")</f>
        <v>January</v>
      </c>
      <c r="C38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77" s="2">
        <f>MONTH(sensor_data[[#This Row],[Timestamp]])</f>
        <v>1</v>
      </c>
      <c r="E3877" s="2">
        <f>DAY(sensor_data[[#This Row],[Timestamp]])</f>
        <v>29</v>
      </c>
      <c r="F3877" t="s">
        <v>672</v>
      </c>
      <c r="H3877">
        <v>56.8</v>
      </c>
      <c r="I3877">
        <v>34.200000000000003</v>
      </c>
      <c r="J3877" t="b">
        <v>1</v>
      </c>
      <c r="K3877">
        <v>4</v>
      </c>
      <c r="L3877" t="str">
        <f>IF(sensor_data[[#This Row],[HVAC Setting]]&lt;=2, "Low", IF(sensor_data[[#This Row],[HVAC Setting]]=3, "Normal", "High"))</f>
        <v>High</v>
      </c>
      <c r="M3877">
        <v>24.62</v>
      </c>
      <c r="N3877">
        <v>24.62</v>
      </c>
      <c r="O3877">
        <f>(sensor_data[[#This Row],[Energy Consumption]]-AVERAGE(sensor_data[Energy Consumption]))/_xlfn.STDEV.P(sensor_data[Energy Consumption])</f>
        <v>3.7426193738710728E-2</v>
      </c>
      <c r="P3877" t="str">
        <f>IF(ABS(sensor_data[[#This Row],[z_zcore]])&gt;3, "Outlier", "Normal")</f>
        <v>Normal</v>
      </c>
      <c r="Q3877">
        <f>AVERAGEIF(sensor_data[Unit ID], sensor_data[[#This Row],[Unit ID]], sensor_data[EC])</f>
        <v>17.738648648648649</v>
      </c>
      <c r="R3877">
        <f>IF(ISBLANK(sensor_data[[#This Row],[EC]]), sensor_data[[#This Row],[average]], sensor_data[[#This Row],[EC]])</f>
        <v>24.62</v>
      </c>
      <c r="S3877" t="str">
        <f>IF(sensor_data[[#This Row],[Filled Energy Consumption]]&gt;AVERAGE(sensor_data[Filled Energy Consumption]), "High", "Low")</f>
        <v>High</v>
      </c>
      <c r="T3877" t="s">
        <v>101</v>
      </c>
      <c r="U3877" t="b">
        <v>1</v>
      </c>
      <c r="V3877">
        <v>21</v>
      </c>
      <c r="W3877">
        <v>1</v>
      </c>
      <c r="X3877" t="s">
        <v>14</v>
      </c>
    </row>
    <row r="3878" spans="1:24" x14ac:dyDescent="0.3">
      <c r="A3878" s="1">
        <v>45475.236666666664</v>
      </c>
      <c r="B3878" s="1" t="str">
        <f>TEXT(sensor_data[[#This Row],[Timestamp]], "MMMM")</f>
        <v>July</v>
      </c>
      <c r="C38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78" s="2">
        <f>MONTH(sensor_data[[#This Row],[Timestamp]])</f>
        <v>7</v>
      </c>
      <c r="E3878" s="2">
        <f>DAY(sensor_data[[#This Row],[Timestamp]])</f>
        <v>2</v>
      </c>
      <c r="F3878" t="s">
        <v>672</v>
      </c>
      <c r="H3878">
        <v>83.3</v>
      </c>
      <c r="I3878">
        <v>66.8</v>
      </c>
      <c r="J3878" t="b">
        <v>0</v>
      </c>
      <c r="K3878">
        <v>3</v>
      </c>
      <c r="L3878" t="str">
        <f>IF(sensor_data[[#This Row],[HVAC Setting]]&lt;=2, "Low", IF(sensor_data[[#This Row],[HVAC Setting]]=3, "Normal", "High"))</f>
        <v>Normal</v>
      </c>
      <c r="M3878">
        <v>16</v>
      </c>
      <c r="N3878">
        <v>16</v>
      </c>
      <c r="O3878">
        <f>(sensor_data[[#This Row],[Energy Consumption]]-AVERAGE(sensor_data[Energy Consumption]))/_xlfn.STDEV.P(sensor_data[Energy Consumption])</f>
        <v>-6.2809907537376211E-2</v>
      </c>
      <c r="P3878" t="str">
        <f>IF(ABS(sensor_data[[#This Row],[z_zcore]])&gt;3, "Outlier", "Normal")</f>
        <v>Normal</v>
      </c>
      <c r="Q3878">
        <f>AVERAGEIF(sensor_data[Unit ID], sensor_data[[#This Row],[Unit ID]], sensor_data[EC])</f>
        <v>17.738648648648649</v>
      </c>
      <c r="R3878">
        <f>IF(ISBLANK(sensor_data[[#This Row],[EC]]), sensor_data[[#This Row],[average]], sensor_data[[#This Row],[EC]])</f>
        <v>16</v>
      </c>
      <c r="S3878" t="str">
        <f>IF(sensor_data[[#This Row],[Filled Energy Consumption]]&gt;AVERAGE(sensor_data[Filled Energy Consumption]), "High", "Low")</f>
        <v>Low</v>
      </c>
      <c r="T3878" t="s">
        <v>279</v>
      </c>
      <c r="U3878" t="b">
        <v>0</v>
      </c>
      <c r="V3878">
        <v>20</v>
      </c>
      <c r="W3878">
        <v>0</v>
      </c>
      <c r="X3878" t="s">
        <v>19</v>
      </c>
    </row>
    <row r="3879" spans="1:24" x14ac:dyDescent="0.3">
      <c r="A3879" s="1">
        <v>45371.186944444446</v>
      </c>
      <c r="B3879" s="1" t="str">
        <f>TEXT(sensor_data[[#This Row],[Timestamp]], "MMMM")</f>
        <v>March</v>
      </c>
      <c r="C38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79" s="2">
        <f>MONTH(sensor_data[[#This Row],[Timestamp]])</f>
        <v>3</v>
      </c>
      <c r="E3879" s="2">
        <f>DAY(sensor_data[[#This Row],[Timestamp]])</f>
        <v>20</v>
      </c>
      <c r="F3879" t="s">
        <v>672</v>
      </c>
      <c r="H3879">
        <v>71.400000000000006</v>
      </c>
      <c r="I3879">
        <v>41.6</v>
      </c>
      <c r="J3879" t="b">
        <v>0</v>
      </c>
      <c r="K3879">
        <v>0</v>
      </c>
      <c r="L3879" t="str">
        <f>IF(sensor_data[[#This Row],[HVAC Setting]]&lt;=2, "Low", IF(sensor_data[[#This Row],[HVAC Setting]]=3, "Normal", "High"))</f>
        <v>Low</v>
      </c>
      <c r="M3879">
        <v>0</v>
      </c>
      <c r="N3879">
        <v>0</v>
      </c>
      <c r="O3879">
        <f>(sensor_data[[#This Row],[Energy Consumption]]-AVERAGE(sensor_data[Energy Consumption]))/_xlfn.STDEV.P(sensor_data[Energy Consumption])</f>
        <v>-0.24886299575285079</v>
      </c>
      <c r="P3879" t="str">
        <f>IF(ABS(sensor_data[[#This Row],[z_zcore]])&gt;3, "Outlier", "Normal")</f>
        <v>Normal</v>
      </c>
      <c r="Q3879">
        <f>AVERAGEIF(sensor_data[Unit ID], sensor_data[[#This Row],[Unit ID]], sensor_data[EC])</f>
        <v>17.738648648648649</v>
      </c>
      <c r="R3879">
        <f>IF(ISBLANK(sensor_data[[#This Row],[EC]]), sensor_data[[#This Row],[average]], sensor_data[[#This Row],[EC]])</f>
        <v>0</v>
      </c>
      <c r="S3879" t="str">
        <f>IF(sensor_data[[#This Row],[Filled Energy Consumption]]&gt;AVERAGE(sensor_data[Filled Energy Consumption]), "High", "Low")</f>
        <v>Low</v>
      </c>
      <c r="T3879" t="s">
        <v>440</v>
      </c>
      <c r="U3879" t="b">
        <v>0</v>
      </c>
      <c r="V3879">
        <v>16</v>
      </c>
      <c r="W3879">
        <v>1</v>
      </c>
      <c r="X3879" t="s">
        <v>19</v>
      </c>
    </row>
    <row r="3880" spans="1:24" x14ac:dyDescent="0.3">
      <c r="A3880" s="1">
        <v>45616.03502314815</v>
      </c>
      <c r="B3880" s="1" t="str">
        <f>TEXT(sensor_data[[#This Row],[Timestamp]], "MMMM")</f>
        <v>November</v>
      </c>
      <c r="C38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80" s="2">
        <f>MONTH(sensor_data[[#This Row],[Timestamp]])</f>
        <v>11</v>
      </c>
      <c r="E3880" s="2">
        <f>DAY(sensor_data[[#This Row],[Timestamp]])</f>
        <v>20</v>
      </c>
      <c r="F3880" t="s">
        <v>672</v>
      </c>
      <c r="H3880">
        <v>74.400000000000006</v>
      </c>
      <c r="I3880">
        <v>48.8</v>
      </c>
      <c r="J3880" t="b">
        <v>0</v>
      </c>
      <c r="K3880">
        <v>1</v>
      </c>
      <c r="L3880" t="str">
        <f>IF(sensor_data[[#This Row],[HVAC Setting]]&lt;=2, "Low", IF(sensor_data[[#This Row],[HVAC Setting]]=3, "Normal", "High"))</f>
        <v>Low</v>
      </c>
      <c r="M3880">
        <v>5</v>
      </c>
      <c r="N3880">
        <v>5</v>
      </c>
      <c r="O3880">
        <f>(sensor_data[[#This Row],[Energy Consumption]]-AVERAGE(sensor_data[Energy Consumption]))/_xlfn.STDEV.P(sensor_data[Energy Consumption])</f>
        <v>-0.19072140568551499</v>
      </c>
      <c r="P3880" t="str">
        <f>IF(ABS(sensor_data[[#This Row],[z_zcore]])&gt;3, "Outlier", "Normal")</f>
        <v>Normal</v>
      </c>
      <c r="Q3880">
        <f>AVERAGEIF(sensor_data[Unit ID], sensor_data[[#This Row],[Unit ID]], sensor_data[EC])</f>
        <v>17.738648648648649</v>
      </c>
      <c r="R3880">
        <f>IF(ISBLANK(sensor_data[[#This Row],[EC]]), sensor_data[[#This Row],[average]], sensor_data[[#This Row],[EC]])</f>
        <v>5</v>
      </c>
      <c r="S3880" t="str">
        <f>IF(sensor_data[[#This Row],[Filled Energy Consumption]]&gt;AVERAGE(sensor_data[Filled Energy Consumption]), "High", "Low")</f>
        <v>Low</v>
      </c>
      <c r="T3880" t="s">
        <v>552</v>
      </c>
      <c r="U3880" t="b">
        <v>0</v>
      </c>
      <c r="V3880">
        <v>8</v>
      </c>
      <c r="W3880">
        <v>1</v>
      </c>
      <c r="X3880" t="s">
        <v>19</v>
      </c>
    </row>
    <row r="3881" spans="1:24" x14ac:dyDescent="0.3">
      <c r="A3881" s="1">
        <v>45500.258553240739</v>
      </c>
      <c r="B3881" s="1" t="str">
        <f>TEXT(sensor_data[[#This Row],[Timestamp]], "MMMM")</f>
        <v>July</v>
      </c>
      <c r="C38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81" s="2">
        <f>MONTH(sensor_data[[#This Row],[Timestamp]])</f>
        <v>7</v>
      </c>
      <c r="E3881" s="2">
        <f>DAY(sensor_data[[#This Row],[Timestamp]])</f>
        <v>27</v>
      </c>
      <c r="F3881" t="s">
        <v>672</v>
      </c>
      <c r="H3881">
        <v>99.2</v>
      </c>
      <c r="I3881">
        <v>53.4</v>
      </c>
      <c r="J3881" t="b">
        <v>0</v>
      </c>
      <c r="K3881">
        <v>2.5</v>
      </c>
      <c r="L3881" t="str">
        <f>IF(sensor_data[[#This Row],[HVAC Setting]]&lt;=2, "Low", IF(sensor_data[[#This Row],[HVAC Setting]]=3, "Normal", "High"))</f>
        <v>High</v>
      </c>
      <c r="M3881">
        <v>15.23</v>
      </c>
      <c r="N3881">
        <v>15.23</v>
      </c>
      <c r="O3881">
        <f>(sensor_data[[#This Row],[Energy Consumption]]-AVERAGE(sensor_data[Energy Consumption]))/_xlfn.STDEV.P(sensor_data[Energy Consumption])</f>
        <v>-7.1763712407745914E-2</v>
      </c>
      <c r="P3881" t="str">
        <f>IF(ABS(sensor_data[[#This Row],[z_zcore]])&gt;3, "Outlier", "Normal")</f>
        <v>Normal</v>
      </c>
      <c r="Q3881">
        <f>AVERAGEIF(sensor_data[Unit ID], sensor_data[[#This Row],[Unit ID]], sensor_data[EC])</f>
        <v>17.738648648648649</v>
      </c>
      <c r="R3881">
        <f>IF(ISBLANK(sensor_data[[#This Row],[EC]]), sensor_data[[#This Row],[average]], sensor_data[[#This Row],[EC]])</f>
        <v>15.23</v>
      </c>
      <c r="S3881" t="str">
        <f>IF(sensor_data[[#This Row],[Filled Energy Consumption]]&gt;AVERAGE(sensor_data[Filled Energy Consumption]), "High", "Low")</f>
        <v>Low</v>
      </c>
      <c r="T3881" t="s">
        <v>423</v>
      </c>
      <c r="U3881" t="b">
        <v>0</v>
      </c>
      <c r="V3881">
        <v>2</v>
      </c>
      <c r="W3881">
        <v>1</v>
      </c>
      <c r="X3881" t="s">
        <v>19</v>
      </c>
    </row>
    <row r="3882" spans="1:24" x14ac:dyDescent="0.3">
      <c r="A3882" s="1">
        <v>45335.72457175926</v>
      </c>
      <c r="B3882" s="1" t="str">
        <f>TEXT(sensor_data[[#This Row],[Timestamp]], "MMMM")</f>
        <v>February</v>
      </c>
      <c r="C38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82" s="2">
        <f>MONTH(sensor_data[[#This Row],[Timestamp]])</f>
        <v>2</v>
      </c>
      <c r="E3882" s="2">
        <f>DAY(sensor_data[[#This Row],[Timestamp]])</f>
        <v>13</v>
      </c>
      <c r="F3882" t="s">
        <v>544</v>
      </c>
      <c r="H3882">
        <v>54.8</v>
      </c>
      <c r="I3882">
        <v>28.8</v>
      </c>
      <c r="J3882" t="b">
        <v>1</v>
      </c>
      <c r="K3882">
        <v>4</v>
      </c>
      <c r="L3882" t="str">
        <f>IF(sensor_data[[#This Row],[HVAC Setting]]&lt;=2, "Low", IF(sensor_data[[#This Row],[HVAC Setting]]=3, "Normal", "High"))</f>
        <v>High</v>
      </c>
      <c r="M3882">
        <v>25.72</v>
      </c>
      <c r="N3882">
        <v>25.72</v>
      </c>
      <c r="O3882">
        <f>(sensor_data[[#This Row],[Energy Consumption]]-AVERAGE(sensor_data[Energy Consumption]))/_xlfn.STDEV.P(sensor_data[Energy Consumption])</f>
        <v>5.0217343553524578E-2</v>
      </c>
      <c r="P3882" t="str">
        <f>IF(ABS(sensor_data[[#This Row],[z_zcore]])&gt;3, "Outlier", "Normal")</f>
        <v>Normal</v>
      </c>
      <c r="Q3882">
        <f>AVERAGEIF(sensor_data[Unit ID], sensor_data[[#This Row],[Unit ID]], sensor_data[EC])</f>
        <v>20.032307692307693</v>
      </c>
      <c r="R3882">
        <f>IF(ISBLANK(sensor_data[[#This Row],[EC]]), sensor_data[[#This Row],[average]], sensor_data[[#This Row],[EC]])</f>
        <v>25.72</v>
      </c>
      <c r="S3882" t="str">
        <f>IF(sensor_data[[#This Row],[Filled Energy Consumption]]&gt;AVERAGE(sensor_data[Filled Energy Consumption]), "High", "Low")</f>
        <v>High</v>
      </c>
      <c r="T3882" t="s">
        <v>547</v>
      </c>
      <c r="U3882" t="b">
        <v>1</v>
      </c>
      <c r="V3882">
        <v>7</v>
      </c>
      <c r="W3882">
        <v>1</v>
      </c>
      <c r="X3882" t="s">
        <v>17</v>
      </c>
    </row>
    <row r="3883" spans="1:24" x14ac:dyDescent="0.3">
      <c r="A3883" s="1">
        <v>45355.729583333334</v>
      </c>
      <c r="B3883" s="1" t="str">
        <f>TEXT(sensor_data[[#This Row],[Timestamp]], "MMMM")</f>
        <v>March</v>
      </c>
      <c r="C38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83" s="2">
        <f>MONTH(sensor_data[[#This Row],[Timestamp]])</f>
        <v>3</v>
      </c>
      <c r="E3883" s="2">
        <f>DAY(sensor_data[[#This Row],[Timestamp]])</f>
        <v>4</v>
      </c>
      <c r="F3883" t="s">
        <v>544</v>
      </c>
      <c r="H3883">
        <v>63.1</v>
      </c>
      <c r="I3883">
        <v>34.4</v>
      </c>
      <c r="J3883" t="b">
        <v>0</v>
      </c>
      <c r="K3883">
        <v>2</v>
      </c>
      <c r="L3883" t="str">
        <f>IF(sensor_data[[#This Row],[HVAC Setting]]&lt;=2, "Low", IF(sensor_data[[#This Row],[HVAC Setting]]=3, "Normal", "High"))</f>
        <v>Low</v>
      </c>
      <c r="M3883">
        <v>12.1</v>
      </c>
      <c r="N3883">
        <v>12.1</v>
      </c>
      <c r="O3883">
        <f>(sensor_data[[#This Row],[Energy Consumption]]-AVERAGE(sensor_data[Energy Consumption]))/_xlfn.STDEV.P(sensor_data[Energy Consumption])</f>
        <v>-0.10816034778989814</v>
      </c>
      <c r="P3883" t="str">
        <f>IF(ABS(sensor_data[[#This Row],[z_zcore]])&gt;3, "Outlier", "Normal")</f>
        <v>Normal</v>
      </c>
      <c r="Q3883">
        <f>AVERAGEIF(sensor_data[Unit ID], sensor_data[[#This Row],[Unit ID]], sensor_data[EC])</f>
        <v>20.032307692307693</v>
      </c>
      <c r="R3883">
        <f>IF(ISBLANK(sensor_data[[#This Row],[EC]]), sensor_data[[#This Row],[average]], sensor_data[[#This Row],[EC]])</f>
        <v>12.1</v>
      </c>
      <c r="S3883" t="str">
        <f>IF(sensor_data[[#This Row],[Filled Energy Consumption]]&gt;AVERAGE(sensor_data[Filled Energy Consumption]), "High", "Low")</f>
        <v>Low</v>
      </c>
      <c r="T3883" t="s">
        <v>400</v>
      </c>
      <c r="U3883" t="b">
        <v>0</v>
      </c>
      <c r="V3883">
        <v>15</v>
      </c>
      <c r="W3883">
        <v>1</v>
      </c>
      <c r="X3883" t="s">
        <v>14</v>
      </c>
    </row>
    <row r="3884" spans="1:24" x14ac:dyDescent="0.3">
      <c r="A3884" s="1">
        <v>45344.2968287037</v>
      </c>
      <c r="B3884" s="1" t="str">
        <f>TEXT(sensor_data[[#This Row],[Timestamp]], "MMMM")</f>
        <v>February</v>
      </c>
      <c r="C38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84" s="2">
        <f>MONTH(sensor_data[[#This Row],[Timestamp]])</f>
        <v>2</v>
      </c>
      <c r="E3884" s="2">
        <f>DAY(sensor_data[[#This Row],[Timestamp]])</f>
        <v>22</v>
      </c>
      <c r="F3884" t="s">
        <v>544</v>
      </c>
      <c r="H3884">
        <v>49.7</v>
      </c>
      <c r="I3884">
        <v>28.4</v>
      </c>
      <c r="J3884" t="b">
        <v>1</v>
      </c>
      <c r="K3884">
        <v>4</v>
      </c>
      <c r="L3884" t="str">
        <f>IF(sensor_data[[#This Row],[HVAC Setting]]&lt;=2, "Low", IF(sensor_data[[#This Row],[HVAC Setting]]=3, "Normal", "High"))</f>
        <v>High</v>
      </c>
      <c r="M3884">
        <v>24.82</v>
      </c>
      <c r="N3884">
        <v>24.82</v>
      </c>
      <c r="O3884">
        <f>(sensor_data[[#This Row],[Energy Consumption]]-AVERAGE(sensor_data[Energy Consumption]))/_xlfn.STDEV.P(sensor_data[Energy Consumption])</f>
        <v>3.975185734140415E-2</v>
      </c>
      <c r="P3884" t="str">
        <f>IF(ABS(sensor_data[[#This Row],[z_zcore]])&gt;3, "Outlier", "Normal")</f>
        <v>Normal</v>
      </c>
      <c r="Q3884">
        <f>AVERAGEIF(sensor_data[Unit ID], sensor_data[[#This Row],[Unit ID]], sensor_data[EC])</f>
        <v>20.032307692307693</v>
      </c>
      <c r="R3884">
        <f>IF(ISBLANK(sensor_data[[#This Row],[EC]]), sensor_data[[#This Row],[average]], sensor_data[[#This Row],[EC]])</f>
        <v>24.82</v>
      </c>
      <c r="S3884" t="str">
        <f>IF(sensor_data[[#This Row],[Filled Energy Consumption]]&gt;AVERAGE(sensor_data[Filled Energy Consumption]), "High", "Low")</f>
        <v>High</v>
      </c>
      <c r="T3884" t="s">
        <v>280</v>
      </c>
      <c r="U3884" t="b">
        <v>1</v>
      </c>
      <c r="V3884">
        <v>4</v>
      </c>
      <c r="W3884">
        <v>0</v>
      </c>
      <c r="X3884" t="s">
        <v>17</v>
      </c>
    </row>
    <row r="3885" spans="1:24" x14ac:dyDescent="0.3">
      <c r="A3885" s="1">
        <v>45651.699236111112</v>
      </c>
      <c r="B3885" s="1" t="str">
        <f>TEXT(sensor_data[[#This Row],[Timestamp]], "MMMM")</f>
        <v>December</v>
      </c>
      <c r="C38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85" s="2">
        <f>MONTH(sensor_data[[#This Row],[Timestamp]])</f>
        <v>12</v>
      </c>
      <c r="E3885" s="2">
        <f>DAY(sensor_data[[#This Row],[Timestamp]])</f>
        <v>25</v>
      </c>
      <c r="F3885" t="s">
        <v>544</v>
      </c>
      <c r="H3885">
        <v>49</v>
      </c>
      <c r="I3885">
        <v>40</v>
      </c>
      <c r="J3885" t="b">
        <v>1</v>
      </c>
      <c r="K3885">
        <v>5</v>
      </c>
      <c r="L3885" t="str">
        <f>IF(sensor_data[[#This Row],[HVAC Setting]]&lt;=2, "Low", IF(sensor_data[[#This Row],[HVAC Setting]]=3, "Normal", "High"))</f>
        <v>High</v>
      </c>
      <c r="M3885">
        <v>29.91</v>
      </c>
      <c r="N3885">
        <v>29.91</v>
      </c>
      <c r="O3885">
        <f>(sensor_data[[#This Row],[Energy Consumption]]-AVERAGE(sensor_data[Energy Consumption]))/_xlfn.STDEV.P(sensor_data[Energy Consumption])</f>
        <v>9.8939996029952001E-2</v>
      </c>
      <c r="P3885" t="str">
        <f>IF(ABS(sensor_data[[#This Row],[z_zcore]])&gt;3, "Outlier", "Normal")</f>
        <v>Normal</v>
      </c>
      <c r="Q3885">
        <f>AVERAGEIF(sensor_data[Unit ID], sensor_data[[#This Row],[Unit ID]], sensor_data[EC])</f>
        <v>20.032307692307693</v>
      </c>
      <c r="R3885">
        <f>IF(ISBLANK(sensor_data[[#This Row],[EC]]), sensor_data[[#This Row],[average]], sensor_data[[#This Row],[EC]])</f>
        <v>29.91</v>
      </c>
      <c r="S3885" t="str">
        <f>IF(sensor_data[[#This Row],[Filled Energy Consumption]]&gt;AVERAGE(sensor_data[Filled Energy Consumption]), "High", "Low")</f>
        <v>High</v>
      </c>
      <c r="T3885" t="s">
        <v>94</v>
      </c>
      <c r="U3885" t="b">
        <v>1</v>
      </c>
      <c r="V3885">
        <v>2</v>
      </c>
      <c r="W3885">
        <v>1</v>
      </c>
      <c r="X3885" t="s">
        <v>19</v>
      </c>
    </row>
    <row r="3886" spans="1:24" x14ac:dyDescent="0.3">
      <c r="A3886" s="1">
        <v>45301.949976851851</v>
      </c>
      <c r="B3886" s="1" t="str">
        <f>TEXT(sensor_data[[#This Row],[Timestamp]], "MMMM")</f>
        <v>January</v>
      </c>
      <c r="C38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86" s="2">
        <f>MONTH(sensor_data[[#This Row],[Timestamp]])</f>
        <v>1</v>
      </c>
      <c r="E3886" s="2">
        <f>DAY(sensor_data[[#This Row],[Timestamp]])</f>
        <v>10</v>
      </c>
      <c r="F3886" t="s">
        <v>544</v>
      </c>
      <c r="H3886">
        <v>46.8</v>
      </c>
      <c r="I3886">
        <v>34.799999999999997</v>
      </c>
      <c r="J3886" t="b">
        <v>0</v>
      </c>
      <c r="K3886">
        <v>4</v>
      </c>
      <c r="L3886" t="str">
        <f>IF(sensor_data[[#This Row],[HVAC Setting]]&lt;=2, "Low", IF(sensor_data[[#This Row],[HVAC Setting]]=3, "Normal", "High"))</f>
        <v>High</v>
      </c>
      <c r="M3886">
        <v>22</v>
      </c>
      <c r="N3886">
        <v>22</v>
      </c>
      <c r="O3886">
        <f>(sensor_data[[#This Row],[Energy Consumption]]-AVERAGE(sensor_data[Energy Consumption]))/_xlfn.STDEV.P(sensor_data[Energy Consumption])</f>
        <v>6.9600005434267524E-3</v>
      </c>
      <c r="P3886" t="str">
        <f>IF(ABS(sensor_data[[#This Row],[z_zcore]])&gt;3, "Outlier", "Normal")</f>
        <v>Normal</v>
      </c>
      <c r="Q3886">
        <f>AVERAGEIF(sensor_data[Unit ID], sensor_data[[#This Row],[Unit ID]], sensor_data[EC])</f>
        <v>20.032307692307693</v>
      </c>
      <c r="R3886">
        <f>IF(ISBLANK(sensor_data[[#This Row],[EC]]), sensor_data[[#This Row],[average]], sensor_data[[#This Row],[EC]])</f>
        <v>22</v>
      </c>
      <c r="S3886" t="str">
        <f>IF(sensor_data[[#This Row],[Filled Energy Consumption]]&gt;AVERAGE(sensor_data[Filled Energy Consumption]), "High", "Low")</f>
        <v>High</v>
      </c>
      <c r="T3886" t="s">
        <v>528</v>
      </c>
      <c r="U3886" t="b">
        <v>0</v>
      </c>
      <c r="V3886">
        <v>17</v>
      </c>
      <c r="W3886">
        <v>0</v>
      </c>
      <c r="X3886" t="s">
        <v>19</v>
      </c>
    </row>
    <row r="3887" spans="1:24" x14ac:dyDescent="0.3">
      <c r="A3887" s="1">
        <v>45393.582013888888</v>
      </c>
      <c r="B3887" s="1" t="str">
        <f>TEXT(sensor_data[[#This Row],[Timestamp]], "MMMM")</f>
        <v>April</v>
      </c>
      <c r="C38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87" s="2">
        <f>MONTH(sensor_data[[#This Row],[Timestamp]])</f>
        <v>4</v>
      </c>
      <c r="E3887" s="2">
        <f>DAY(sensor_data[[#This Row],[Timestamp]])</f>
        <v>11</v>
      </c>
      <c r="F3887" t="s">
        <v>544</v>
      </c>
      <c r="H3887">
        <v>70.5</v>
      </c>
      <c r="I3887">
        <v>49.9</v>
      </c>
      <c r="J3887" t="b">
        <v>0</v>
      </c>
      <c r="K3887">
        <v>1</v>
      </c>
      <c r="L3887" t="str">
        <f>IF(sensor_data[[#This Row],[HVAC Setting]]&lt;=2, "Low", IF(sensor_data[[#This Row],[HVAC Setting]]=3, "Normal", "High"))</f>
        <v>Low</v>
      </c>
      <c r="M3887">
        <v>5</v>
      </c>
      <c r="N3887">
        <v>5</v>
      </c>
      <c r="O3887">
        <f>(sensor_data[[#This Row],[Energy Consumption]]-AVERAGE(sensor_data[Energy Consumption]))/_xlfn.STDEV.P(sensor_data[Energy Consumption])</f>
        <v>-0.19072140568551499</v>
      </c>
      <c r="P3887" t="str">
        <f>IF(ABS(sensor_data[[#This Row],[z_zcore]])&gt;3, "Outlier", "Normal")</f>
        <v>Normal</v>
      </c>
      <c r="Q3887">
        <f>AVERAGEIF(sensor_data[Unit ID], sensor_data[[#This Row],[Unit ID]], sensor_data[EC])</f>
        <v>20.032307692307693</v>
      </c>
      <c r="R3887">
        <f>IF(ISBLANK(sensor_data[[#This Row],[EC]]), sensor_data[[#This Row],[average]], sensor_data[[#This Row],[EC]])</f>
        <v>5</v>
      </c>
      <c r="S3887" t="str">
        <f>IF(sensor_data[[#This Row],[Filled Energy Consumption]]&gt;AVERAGE(sensor_data[Filled Energy Consumption]), "High", "Low")</f>
        <v>Low</v>
      </c>
      <c r="T3887" t="s">
        <v>494</v>
      </c>
      <c r="U3887" t="b">
        <v>0</v>
      </c>
      <c r="V3887">
        <v>24</v>
      </c>
      <c r="W3887">
        <v>0</v>
      </c>
      <c r="X3887" t="s">
        <v>19</v>
      </c>
    </row>
    <row r="3888" spans="1:24" x14ac:dyDescent="0.3">
      <c r="A3888" s="1">
        <v>45434.788877314815</v>
      </c>
      <c r="B3888" s="1" t="str">
        <f>TEXT(sensor_data[[#This Row],[Timestamp]], "MMMM")</f>
        <v>May</v>
      </c>
      <c r="C38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888" s="2">
        <f>MONTH(sensor_data[[#This Row],[Timestamp]])</f>
        <v>5</v>
      </c>
      <c r="E3888" s="2">
        <f>DAY(sensor_data[[#This Row],[Timestamp]])</f>
        <v>22</v>
      </c>
      <c r="F3888" t="s">
        <v>544</v>
      </c>
      <c r="H3888">
        <v>82.3</v>
      </c>
      <c r="I3888">
        <v>30.1</v>
      </c>
      <c r="J3888" t="b">
        <v>1</v>
      </c>
      <c r="K3888">
        <v>5</v>
      </c>
      <c r="L3888" t="str">
        <f>IF(sensor_data[[#This Row],[HVAC Setting]]&lt;=2, "Low", IF(sensor_data[[#This Row],[HVAC Setting]]=3, "Normal", "High"))</f>
        <v>High</v>
      </c>
      <c r="M3888">
        <v>30.56</v>
      </c>
      <c r="N3888">
        <v>30.56</v>
      </c>
      <c r="O3888">
        <f>(sensor_data[[#This Row],[Energy Consumption]]-AVERAGE(sensor_data[Energy Consumption]))/_xlfn.STDEV.P(sensor_data[Energy Consumption])</f>
        <v>0.10649840273870563</v>
      </c>
      <c r="P3888" t="str">
        <f>IF(ABS(sensor_data[[#This Row],[z_zcore]])&gt;3, "Outlier", "Normal")</f>
        <v>Normal</v>
      </c>
      <c r="Q3888">
        <f>AVERAGEIF(sensor_data[Unit ID], sensor_data[[#This Row],[Unit ID]], sensor_data[EC])</f>
        <v>20.032307692307693</v>
      </c>
      <c r="R3888">
        <f>IF(ISBLANK(sensor_data[[#This Row],[EC]]), sensor_data[[#This Row],[average]], sensor_data[[#This Row],[EC]])</f>
        <v>30.56</v>
      </c>
      <c r="S3888" t="str">
        <f>IF(sensor_data[[#This Row],[Filled Energy Consumption]]&gt;AVERAGE(sensor_data[Filled Energy Consumption]), "High", "Low")</f>
        <v>High</v>
      </c>
      <c r="T3888" t="s">
        <v>235</v>
      </c>
      <c r="U3888" t="b">
        <v>1</v>
      </c>
      <c r="V3888">
        <v>4</v>
      </c>
      <c r="W3888">
        <v>1</v>
      </c>
      <c r="X3888" t="s">
        <v>17</v>
      </c>
    </row>
    <row r="3889" spans="1:24" x14ac:dyDescent="0.3">
      <c r="A3889" s="1">
        <v>45432.667696759258</v>
      </c>
      <c r="B3889" s="1" t="str">
        <f>TEXT(sensor_data[[#This Row],[Timestamp]], "MMMM")</f>
        <v>May</v>
      </c>
      <c r="C38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89" s="2">
        <f>MONTH(sensor_data[[#This Row],[Timestamp]])</f>
        <v>5</v>
      </c>
      <c r="E3889" s="2">
        <f>DAY(sensor_data[[#This Row],[Timestamp]])</f>
        <v>20</v>
      </c>
      <c r="F3889" t="s">
        <v>544</v>
      </c>
      <c r="H3889">
        <v>68.7</v>
      </c>
      <c r="I3889">
        <v>52</v>
      </c>
      <c r="J3889" t="b">
        <v>1</v>
      </c>
      <c r="K3889">
        <v>2</v>
      </c>
      <c r="L3889" t="str">
        <f>IF(sensor_data[[#This Row],[HVAC Setting]]&lt;=2, "Low", IF(sensor_data[[#This Row],[HVAC Setting]]=3, "Normal", "High"))</f>
        <v>Low</v>
      </c>
      <c r="M3889">
        <v>13.09</v>
      </c>
      <c r="N3889">
        <v>13.09</v>
      </c>
      <c r="O3889">
        <f>(sensor_data[[#This Row],[Energy Consumption]]-AVERAGE(sensor_data[Energy Consumption]))/_xlfn.STDEV.P(sensor_data[Energy Consumption])</f>
        <v>-9.6648312956565646E-2</v>
      </c>
      <c r="P3889" t="str">
        <f>IF(ABS(sensor_data[[#This Row],[z_zcore]])&gt;3, "Outlier", "Normal")</f>
        <v>Normal</v>
      </c>
      <c r="Q3889">
        <f>AVERAGEIF(sensor_data[Unit ID], sensor_data[[#This Row],[Unit ID]], sensor_data[EC])</f>
        <v>20.032307692307693</v>
      </c>
      <c r="R3889">
        <f>IF(ISBLANK(sensor_data[[#This Row],[EC]]), sensor_data[[#This Row],[average]], sensor_data[[#This Row],[EC]])</f>
        <v>13.09</v>
      </c>
      <c r="S3889" t="str">
        <f>IF(sensor_data[[#This Row],[Filled Energy Consumption]]&gt;AVERAGE(sensor_data[Filled Energy Consumption]), "High", "Low")</f>
        <v>Low</v>
      </c>
      <c r="T3889" t="s">
        <v>50</v>
      </c>
      <c r="U3889" t="b">
        <v>1</v>
      </c>
      <c r="V3889">
        <v>3</v>
      </c>
      <c r="W3889">
        <v>0</v>
      </c>
      <c r="X3889" t="s">
        <v>19</v>
      </c>
    </row>
    <row r="3890" spans="1:24" x14ac:dyDescent="0.3">
      <c r="A3890" s="1">
        <v>45417.512523148151</v>
      </c>
      <c r="B3890" s="1" t="str">
        <f>TEXT(sensor_data[[#This Row],[Timestamp]], "MMMM")</f>
        <v>May</v>
      </c>
      <c r="C38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90" s="2">
        <f>MONTH(sensor_data[[#This Row],[Timestamp]])</f>
        <v>5</v>
      </c>
      <c r="E3890" s="2">
        <f>DAY(sensor_data[[#This Row],[Timestamp]])</f>
        <v>5</v>
      </c>
      <c r="F3890" t="s">
        <v>544</v>
      </c>
      <c r="H3890">
        <v>67.099999999999994</v>
      </c>
      <c r="I3890">
        <v>32.799999999999997</v>
      </c>
      <c r="J3890" t="b">
        <v>1</v>
      </c>
      <c r="K3890">
        <v>3.5</v>
      </c>
      <c r="L3890" t="str">
        <f>IF(sensor_data[[#This Row],[HVAC Setting]]&lt;=2, "Low", IF(sensor_data[[#This Row],[HVAC Setting]]=3, "Normal", "High"))</f>
        <v>High</v>
      </c>
      <c r="M3890">
        <v>21.28</v>
      </c>
      <c r="N3890">
        <v>21.28</v>
      </c>
      <c r="O3890">
        <f>(sensor_data[[#This Row],[Energy Consumption]]-AVERAGE(sensor_data[Energy Consumption]))/_xlfn.STDEV.P(sensor_data[Energy Consumption])</f>
        <v>-1.41238842626959E-3</v>
      </c>
      <c r="P3890" t="str">
        <f>IF(ABS(sensor_data[[#This Row],[z_zcore]])&gt;3, "Outlier", "Normal")</f>
        <v>Normal</v>
      </c>
      <c r="Q3890">
        <f>AVERAGEIF(sensor_data[Unit ID], sensor_data[[#This Row],[Unit ID]], sensor_data[EC])</f>
        <v>20.032307692307693</v>
      </c>
      <c r="R3890">
        <f>IF(ISBLANK(sensor_data[[#This Row],[EC]]), sensor_data[[#This Row],[average]], sensor_data[[#This Row],[EC]])</f>
        <v>21.28</v>
      </c>
      <c r="S3890" t="str">
        <f>IF(sensor_data[[#This Row],[Filled Energy Consumption]]&gt;AVERAGE(sensor_data[Filled Energy Consumption]), "High", "Low")</f>
        <v>High</v>
      </c>
      <c r="T3890" t="s">
        <v>277</v>
      </c>
      <c r="U3890" t="b">
        <v>1</v>
      </c>
      <c r="V3890">
        <v>5</v>
      </c>
      <c r="W3890">
        <v>1</v>
      </c>
      <c r="X3890" t="s">
        <v>19</v>
      </c>
    </row>
    <row r="3891" spans="1:24" x14ac:dyDescent="0.3">
      <c r="A3891" s="1">
        <v>45488.56490740741</v>
      </c>
      <c r="B3891" s="1" t="str">
        <f>TEXT(sensor_data[[#This Row],[Timestamp]], "MMMM")</f>
        <v>July</v>
      </c>
      <c r="C38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91" s="2">
        <f>MONTH(sensor_data[[#This Row],[Timestamp]])</f>
        <v>7</v>
      </c>
      <c r="E3891" s="2">
        <f>DAY(sensor_data[[#This Row],[Timestamp]])</f>
        <v>15</v>
      </c>
      <c r="F3891" t="s">
        <v>544</v>
      </c>
      <c r="H3891">
        <v>98.7</v>
      </c>
      <c r="I3891">
        <v>60.6</v>
      </c>
      <c r="J3891" t="b">
        <v>0</v>
      </c>
      <c r="K3891">
        <v>2</v>
      </c>
      <c r="L3891" t="str">
        <f>IF(sensor_data[[#This Row],[HVAC Setting]]&lt;=2, "Low", IF(sensor_data[[#This Row],[HVAC Setting]]=3, "Normal", "High"))</f>
        <v>Low</v>
      </c>
      <c r="O3891">
        <f>(sensor_data[[#This Row],[Energy Consumption]]-AVERAGE(sensor_data[Energy Consumption]))/_xlfn.STDEV.P(sensor_data[Energy Consumption])</f>
        <v>-0.24886299575285079</v>
      </c>
      <c r="P3891" t="str">
        <f>IF(ABS(sensor_data[[#This Row],[z_zcore]])&gt;3, "Outlier", "Normal")</f>
        <v>Normal</v>
      </c>
      <c r="Q3891">
        <f>AVERAGEIF(sensor_data[Unit ID], sensor_data[[#This Row],[Unit ID]], sensor_data[EC])</f>
        <v>20.032307692307693</v>
      </c>
      <c r="R3891">
        <f>IF(ISBLANK(sensor_data[[#This Row],[EC]]), sensor_data[[#This Row],[average]], sensor_data[[#This Row],[EC]])</f>
        <v>20.032307692307693</v>
      </c>
      <c r="S3891" t="str">
        <f>IF(sensor_data[[#This Row],[Filled Energy Consumption]]&gt;AVERAGE(sensor_data[Filled Energy Consumption]), "High", "Low")</f>
        <v>High</v>
      </c>
      <c r="T3891" t="s">
        <v>395</v>
      </c>
      <c r="U3891" t="b">
        <v>0</v>
      </c>
      <c r="V3891">
        <v>20</v>
      </c>
      <c r="W3891">
        <v>1</v>
      </c>
      <c r="X3891" t="s">
        <v>17</v>
      </c>
    </row>
    <row r="3892" spans="1:24" x14ac:dyDescent="0.3">
      <c r="A3892" s="1">
        <v>45315.461909722224</v>
      </c>
      <c r="B3892" s="1" t="str">
        <f>TEXT(sensor_data[[#This Row],[Timestamp]], "MMMM")</f>
        <v>January</v>
      </c>
      <c r="C38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92" s="2">
        <f>MONTH(sensor_data[[#This Row],[Timestamp]])</f>
        <v>1</v>
      </c>
      <c r="E3892" s="2">
        <f>DAY(sensor_data[[#This Row],[Timestamp]])</f>
        <v>24</v>
      </c>
      <c r="F3892" t="s">
        <v>544</v>
      </c>
      <c r="H3892">
        <v>48.5</v>
      </c>
      <c r="I3892">
        <v>31.3</v>
      </c>
      <c r="J3892" t="b">
        <v>1</v>
      </c>
      <c r="K3892">
        <v>5</v>
      </c>
      <c r="L3892" t="str">
        <f>IF(sensor_data[[#This Row],[HVAC Setting]]&lt;=2, "Low", IF(sensor_data[[#This Row],[HVAC Setting]]=3, "Normal", "High"))</f>
        <v>High</v>
      </c>
      <c r="M3892">
        <v>28.95</v>
      </c>
      <c r="N3892">
        <v>28.95</v>
      </c>
      <c r="O3892">
        <f>(sensor_data[[#This Row],[Energy Consumption]]-AVERAGE(sensor_data[Energy Consumption]))/_xlfn.STDEV.P(sensor_data[Energy Consumption])</f>
        <v>8.7776810737023508E-2</v>
      </c>
      <c r="P3892" t="str">
        <f>IF(ABS(sensor_data[[#This Row],[z_zcore]])&gt;3, "Outlier", "Normal")</f>
        <v>Normal</v>
      </c>
      <c r="Q3892">
        <f>AVERAGEIF(sensor_data[Unit ID], sensor_data[[#This Row],[Unit ID]], sensor_data[EC])</f>
        <v>20.032307692307693</v>
      </c>
      <c r="R3892">
        <f>IF(ISBLANK(sensor_data[[#This Row],[EC]]), sensor_data[[#This Row],[average]], sensor_data[[#This Row],[EC]])</f>
        <v>28.95</v>
      </c>
      <c r="S3892" t="str">
        <f>IF(sensor_data[[#This Row],[Filled Energy Consumption]]&gt;AVERAGE(sensor_data[Filled Energy Consumption]), "High", "Low")</f>
        <v>High</v>
      </c>
      <c r="T3892" t="s">
        <v>208</v>
      </c>
      <c r="U3892" t="b">
        <v>1</v>
      </c>
      <c r="V3892">
        <v>19</v>
      </c>
      <c r="W3892">
        <v>1</v>
      </c>
      <c r="X3892" t="s">
        <v>14</v>
      </c>
    </row>
    <row r="3893" spans="1:24" x14ac:dyDescent="0.3">
      <c r="A3893" s="1">
        <v>45605.433611111112</v>
      </c>
      <c r="B3893" s="1" t="str">
        <f>TEXT(sensor_data[[#This Row],[Timestamp]], "MMMM")</f>
        <v>November</v>
      </c>
      <c r="C38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93" s="2">
        <f>MONTH(sensor_data[[#This Row],[Timestamp]])</f>
        <v>11</v>
      </c>
      <c r="E3893" s="2">
        <f>DAY(sensor_data[[#This Row],[Timestamp]])</f>
        <v>9</v>
      </c>
      <c r="F3893" t="s">
        <v>544</v>
      </c>
      <c r="H3893">
        <v>66.599999999999994</v>
      </c>
      <c r="I3893">
        <v>41.6</v>
      </c>
      <c r="J3893" t="b">
        <v>1</v>
      </c>
      <c r="K3893">
        <v>2.5</v>
      </c>
      <c r="L3893" t="str">
        <f>IF(sensor_data[[#This Row],[HVAC Setting]]&lt;=2, "Low", IF(sensor_data[[#This Row],[HVAC Setting]]=3, "Normal", "High"))</f>
        <v>High</v>
      </c>
      <c r="M3893">
        <v>16.52</v>
      </c>
      <c r="N3893">
        <v>16.52</v>
      </c>
      <c r="O3893">
        <f>(sensor_data[[#This Row],[Energy Consumption]]-AVERAGE(sensor_data[Energy Consumption]))/_xlfn.STDEV.P(sensor_data[Energy Consumption])</f>
        <v>-5.6763182170373294E-2</v>
      </c>
      <c r="P3893" t="str">
        <f>IF(ABS(sensor_data[[#This Row],[z_zcore]])&gt;3, "Outlier", "Normal")</f>
        <v>Normal</v>
      </c>
      <c r="Q3893">
        <f>AVERAGEIF(sensor_data[Unit ID], sensor_data[[#This Row],[Unit ID]], sensor_data[EC])</f>
        <v>20.032307692307693</v>
      </c>
      <c r="R3893">
        <f>IF(ISBLANK(sensor_data[[#This Row],[EC]]), sensor_data[[#This Row],[average]], sensor_data[[#This Row],[EC]])</f>
        <v>16.52</v>
      </c>
      <c r="S3893" t="str">
        <f>IF(sensor_data[[#This Row],[Filled Energy Consumption]]&gt;AVERAGE(sensor_data[Filled Energy Consumption]), "High", "Low")</f>
        <v>Low</v>
      </c>
      <c r="T3893" t="s">
        <v>524</v>
      </c>
      <c r="U3893" t="b">
        <v>1</v>
      </c>
      <c r="V3893">
        <v>2</v>
      </c>
      <c r="W3893">
        <v>1</v>
      </c>
      <c r="X3893" t="s">
        <v>17</v>
      </c>
    </row>
    <row r="3894" spans="1:24" x14ac:dyDescent="0.3">
      <c r="A3894" s="1">
        <v>45293.125833333332</v>
      </c>
      <c r="B3894" s="1" t="str">
        <f>TEXT(sensor_data[[#This Row],[Timestamp]], "MMMM")</f>
        <v>January</v>
      </c>
      <c r="C38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94" s="2">
        <f>MONTH(sensor_data[[#This Row],[Timestamp]])</f>
        <v>1</v>
      </c>
      <c r="E3894" s="2">
        <f>DAY(sensor_data[[#This Row],[Timestamp]])</f>
        <v>2</v>
      </c>
      <c r="F3894" t="s">
        <v>544</v>
      </c>
      <c r="H3894">
        <v>39.1</v>
      </c>
      <c r="I3894">
        <v>32.1</v>
      </c>
      <c r="J3894" t="b">
        <v>0</v>
      </c>
      <c r="K3894">
        <v>1</v>
      </c>
      <c r="L3894" t="str">
        <f>IF(sensor_data[[#This Row],[HVAC Setting]]&lt;=2, "Low", IF(sensor_data[[#This Row],[HVAC Setting]]=3, "Normal", "High"))</f>
        <v>Low</v>
      </c>
      <c r="M3894">
        <v>8</v>
      </c>
      <c r="N3894">
        <v>8</v>
      </c>
      <c r="O3894">
        <f>(sensor_data[[#This Row],[Energy Consumption]]-AVERAGE(sensor_data[Energy Consumption]))/_xlfn.STDEV.P(sensor_data[Energy Consumption])</f>
        <v>-0.15583645164511351</v>
      </c>
      <c r="P3894" t="str">
        <f>IF(ABS(sensor_data[[#This Row],[z_zcore]])&gt;3, "Outlier", "Normal")</f>
        <v>Normal</v>
      </c>
      <c r="Q3894">
        <f>AVERAGEIF(sensor_data[Unit ID], sensor_data[[#This Row],[Unit ID]], sensor_data[EC])</f>
        <v>20.032307692307693</v>
      </c>
      <c r="R3894">
        <f>IF(ISBLANK(sensor_data[[#This Row],[EC]]), sensor_data[[#This Row],[average]], sensor_data[[#This Row],[EC]])</f>
        <v>8</v>
      </c>
      <c r="S3894" t="str">
        <f>IF(sensor_data[[#This Row],[Filled Energy Consumption]]&gt;AVERAGE(sensor_data[Filled Energy Consumption]), "High", "Low")</f>
        <v>Low</v>
      </c>
      <c r="T3894" t="s">
        <v>205</v>
      </c>
      <c r="U3894" t="b">
        <v>0</v>
      </c>
      <c r="V3894">
        <v>9</v>
      </c>
      <c r="W3894">
        <v>1</v>
      </c>
      <c r="X3894" t="s">
        <v>14</v>
      </c>
    </row>
    <row r="3895" spans="1:24" x14ac:dyDescent="0.3">
      <c r="A3895" s="1">
        <v>45628.927916666667</v>
      </c>
      <c r="B3895" s="1" t="str">
        <f>TEXT(sensor_data[[#This Row],[Timestamp]], "MMMM")</f>
        <v>December</v>
      </c>
      <c r="C38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95" s="2">
        <f>MONTH(sensor_data[[#This Row],[Timestamp]])</f>
        <v>12</v>
      </c>
      <c r="E3895" s="2">
        <f>DAY(sensor_data[[#This Row],[Timestamp]])</f>
        <v>2</v>
      </c>
      <c r="F3895" t="s">
        <v>544</v>
      </c>
      <c r="H3895">
        <v>54.9</v>
      </c>
      <c r="I3895">
        <v>35.799999999999997</v>
      </c>
      <c r="J3895" t="b">
        <v>1</v>
      </c>
      <c r="K3895">
        <v>3</v>
      </c>
      <c r="L3895" t="str">
        <f>IF(sensor_data[[#This Row],[HVAC Setting]]&lt;=2, "Low", IF(sensor_data[[#This Row],[HVAC Setting]]=3, "Normal", "High"))</f>
        <v>Normal</v>
      </c>
      <c r="M3895">
        <v>18.7</v>
      </c>
      <c r="N3895">
        <v>18.7</v>
      </c>
      <c r="O3895">
        <f>(sensor_data[[#This Row],[Energy Consumption]]-AVERAGE(sensor_data[Energy Consumption]))/_xlfn.STDEV.P(sensor_data[Energy Consumption])</f>
        <v>-3.1413448901014884E-2</v>
      </c>
      <c r="P3895" t="str">
        <f>IF(ABS(sensor_data[[#This Row],[z_zcore]])&gt;3, "Outlier", "Normal")</f>
        <v>Normal</v>
      </c>
      <c r="Q3895">
        <f>AVERAGEIF(sensor_data[Unit ID], sensor_data[[#This Row],[Unit ID]], sensor_data[EC])</f>
        <v>20.032307692307693</v>
      </c>
      <c r="R3895">
        <f>IF(ISBLANK(sensor_data[[#This Row],[EC]]), sensor_data[[#This Row],[average]], sensor_data[[#This Row],[EC]])</f>
        <v>18.7</v>
      </c>
      <c r="S3895" t="str">
        <f>IF(sensor_data[[#This Row],[Filled Energy Consumption]]&gt;AVERAGE(sensor_data[Filled Energy Consumption]), "High", "Low")</f>
        <v>High</v>
      </c>
      <c r="T3895" t="s">
        <v>233</v>
      </c>
      <c r="U3895" t="b">
        <v>1</v>
      </c>
      <c r="V3895">
        <v>2</v>
      </c>
      <c r="W3895">
        <v>1</v>
      </c>
      <c r="X3895" t="s">
        <v>17</v>
      </c>
    </row>
    <row r="3896" spans="1:24" x14ac:dyDescent="0.3">
      <c r="A3896" s="1">
        <v>45480.641377314816</v>
      </c>
      <c r="B3896" s="1" t="str">
        <f>TEXT(sensor_data[[#This Row],[Timestamp]], "MMMM")</f>
        <v>July</v>
      </c>
      <c r="C38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896" s="2">
        <f>MONTH(sensor_data[[#This Row],[Timestamp]])</f>
        <v>7</v>
      </c>
      <c r="E3896" s="2">
        <f>DAY(sensor_data[[#This Row],[Timestamp]])</f>
        <v>7</v>
      </c>
      <c r="F3896" t="s">
        <v>544</v>
      </c>
      <c r="H3896">
        <v>84.4</v>
      </c>
      <c r="I3896">
        <v>60.6</v>
      </c>
      <c r="J3896" t="b">
        <v>0</v>
      </c>
      <c r="K3896">
        <v>3.5</v>
      </c>
      <c r="L3896" t="str">
        <f>IF(sensor_data[[#This Row],[HVAC Setting]]&lt;=2, "Low", IF(sensor_data[[#This Row],[HVAC Setting]]=3, "Normal", "High"))</f>
        <v>High</v>
      </c>
      <c r="M3896">
        <v>18.38</v>
      </c>
      <c r="N3896">
        <v>18.38</v>
      </c>
      <c r="O3896">
        <f>(sensor_data[[#This Row],[Energy Consumption]]-AVERAGE(sensor_data[Energy Consumption]))/_xlfn.STDEV.P(sensor_data[Energy Consumption])</f>
        <v>-3.513451066532438E-2</v>
      </c>
      <c r="P3896" t="str">
        <f>IF(ABS(sensor_data[[#This Row],[z_zcore]])&gt;3, "Outlier", "Normal")</f>
        <v>Normal</v>
      </c>
      <c r="Q3896">
        <f>AVERAGEIF(sensor_data[Unit ID], sensor_data[[#This Row],[Unit ID]], sensor_data[EC])</f>
        <v>20.032307692307693</v>
      </c>
      <c r="R3896">
        <f>IF(ISBLANK(sensor_data[[#This Row],[EC]]), sensor_data[[#This Row],[average]], sensor_data[[#This Row],[EC]])</f>
        <v>18.38</v>
      </c>
      <c r="S3896" t="str">
        <f>IF(sensor_data[[#This Row],[Filled Energy Consumption]]&gt;AVERAGE(sensor_data[Filled Energy Consumption]), "High", "Low")</f>
        <v>High</v>
      </c>
      <c r="T3896" t="s">
        <v>501</v>
      </c>
      <c r="U3896" t="b">
        <v>0</v>
      </c>
      <c r="V3896">
        <v>2</v>
      </c>
      <c r="W3896">
        <v>1</v>
      </c>
      <c r="X3896" t="s">
        <v>14</v>
      </c>
    </row>
    <row r="3897" spans="1:24" x14ac:dyDescent="0.3">
      <c r="A3897" s="1">
        <v>45321.133310185185</v>
      </c>
      <c r="B3897" s="1" t="str">
        <f>TEXT(sensor_data[[#This Row],[Timestamp]], "MMMM")</f>
        <v>January</v>
      </c>
      <c r="C38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97" s="2">
        <f>MONTH(sensor_data[[#This Row],[Timestamp]])</f>
        <v>1</v>
      </c>
      <c r="E3897" s="2">
        <f>DAY(sensor_data[[#This Row],[Timestamp]])</f>
        <v>30</v>
      </c>
      <c r="F3897" t="s">
        <v>544</v>
      </c>
      <c r="H3897">
        <v>47.7</v>
      </c>
      <c r="I3897">
        <v>31.5</v>
      </c>
      <c r="J3897" t="b">
        <v>0</v>
      </c>
      <c r="K3897">
        <v>2</v>
      </c>
      <c r="L3897" t="str">
        <f>IF(sensor_data[[#This Row],[HVAC Setting]]&lt;=2, "Low", IF(sensor_data[[#This Row],[HVAC Setting]]=3, "Normal", "High"))</f>
        <v>Low</v>
      </c>
      <c r="M3897">
        <v>12</v>
      </c>
      <c r="N3897">
        <v>12</v>
      </c>
      <c r="O3897">
        <f>(sensor_data[[#This Row],[Energy Consumption]]-AVERAGE(sensor_data[Energy Consumption]))/_xlfn.STDEV.P(sensor_data[Energy Consumption])</f>
        <v>-0.10932317959124485</v>
      </c>
      <c r="P3897" t="str">
        <f>IF(ABS(sensor_data[[#This Row],[z_zcore]])&gt;3, "Outlier", "Normal")</f>
        <v>Normal</v>
      </c>
      <c r="Q3897">
        <f>AVERAGEIF(sensor_data[Unit ID], sensor_data[[#This Row],[Unit ID]], sensor_data[EC])</f>
        <v>20.032307692307693</v>
      </c>
      <c r="R3897">
        <f>IF(ISBLANK(sensor_data[[#This Row],[EC]]), sensor_data[[#This Row],[average]], sensor_data[[#This Row],[EC]])</f>
        <v>12</v>
      </c>
      <c r="S3897" t="str">
        <f>IF(sensor_data[[#This Row],[Filled Energy Consumption]]&gt;AVERAGE(sensor_data[Filled Energy Consumption]), "High", "Low")</f>
        <v>Low</v>
      </c>
      <c r="T3897" t="s">
        <v>306</v>
      </c>
      <c r="U3897" t="b">
        <v>0</v>
      </c>
      <c r="V3897">
        <v>9</v>
      </c>
      <c r="W3897">
        <v>0</v>
      </c>
      <c r="X3897" t="s">
        <v>17</v>
      </c>
    </row>
    <row r="3898" spans="1:24" x14ac:dyDescent="0.3">
      <c r="A3898" s="1">
        <v>45383.368333333332</v>
      </c>
      <c r="B3898" s="1" t="str">
        <f>TEXT(sensor_data[[#This Row],[Timestamp]], "MMMM")</f>
        <v>April</v>
      </c>
      <c r="C38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898" s="2">
        <f>MONTH(sensor_data[[#This Row],[Timestamp]])</f>
        <v>4</v>
      </c>
      <c r="E3898" s="2">
        <f>DAY(sensor_data[[#This Row],[Timestamp]])</f>
        <v>1</v>
      </c>
      <c r="F3898" t="s">
        <v>544</v>
      </c>
      <c r="H3898">
        <v>71.2</v>
      </c>
      <c r="I3898">
        <v>38.1</v>
      </c>
      <c r="J3898" t="b">
        <v>1</v>
      </c>
      <c r="K3898">
        <v>3</v>
      </c>
      <c r="L3898" t="str">
        <f>IF(sensor_data[[#This Row],[HVAC Setting]]&lt;=2, "Low", IF(sensor_data[[#This Row],[HVAC Setting]]=3, "Normal", "High"))</f>
        <v>Normal</v>
      </c>
      <c r="M3898">
        <v>17.91</v>
      </c>
      <c r="N3898">
        <v>17.91</v>
      </c>
      <c r="O3898">
        <f>(sensor_data[[#This Row],[Energy Consumption]]-AVERAGE(sensor_data[Energy Consumption]))/_xlfn.STDEV.P(sensor_data[Energy Consumption])</f>
        <v>-4.0599820131653933E-2</v>
      </c>
      <c r="P3898" t="str">
        <f>IF(ABS(sensor_data[[#This Row],[z_zcore]])&gt;3, "Outlier", "Normal")</f>
        <v>Normal</v>
      </c>
      <c r="Q3898">
        <f>AVERAGEIF(sensor_data[Unit ID], sensor_data[[#This Row],[Unit ID]], sensor_data[EC])</f>
        <v>20.032307692307693</v>
      </c>
      <c r="R3898">
        <f>IF(ISBLANK(sensor_data[[#This Row],[EC]]), sensor_data[[#This Row],[average]], sensor_data[[#This Row],[EC]])</f>
        <v>17.91</v>
      </c>
      <c r="S3898" t="str">
        <f>IF(sensor_data[[#This Row],[Filled Energy Consumption]]&gt;AVERAGE(sensor_data[Filled Energy Consumption]), "High", "Low")</f>
        <v>Low</v>
      </c>
      <c r="T3898" t="s">
        <v>282</v>
      </c>
      <c r="U3898" t="b">
        <v>1</v>
      </c>
      <c r="V3898">
        <v>9</v>
      </c>
      <c r="W3898">
        <v>1</v>
      </c>
      <c r="X3898" t="s">
        <v>17</v>
      </c>
    </row>
    <row r="3899" spans="1:24" x14ac:dyDescent="0.3">
      <c r="A3899" s="1">
        <v>45463.991412037038</v>
      </c>
      <c r="B3899" s="1" t="str">
        <f>TEXT(sensor_data[[#This Row],[Timestamp]], "MMMM")</f>
        <v>June</v>
      </c>
      <c r="C38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899" s="2">
        <f>MONTH(sensor_data[[#This Row],[Timestamp]])</f>
        <v>6</v>
      </c>
      <c r="E3899" s="2">
        <f>DAY(sensor_data[[#This Row],[Timestamp]])</f>
        <v>20</v>
      </c>
      <c r="F3899" t="s">
        <v>544</v>
      </c>
      <c r="H3899">
        <v>90</v>
      </c>
      <c r="I3899">
        <v>47.5</v>
      </c>
      <c r="J3899" t="b">
        <v>0</v>
      </c>
      <c r="K3899">
        <v>3</v>
      </c>
      <c r="L3899" t="str">
        <f>IF(sensor_data[[#This Row],[HVAC Setting]]&lt;=2, "Low", IF(sensor_data[[#This Row],[HVAC Setting]]=3, "Normal", "High"))</f>
        <v>Normal</v>
      </c>
      <c r="M3899">
        <v>17</v>
      </c>
      <c r="N3899">
        <v>17</v>
      </c>
      <c r="O3899">
        <f>(sensor_data[[#This Row],[Energy Consumption]]-AVERAGE(sensor_data[Energy Consumption]))/_xlfn.STDEV.P(sensor_data[Energy Consumption])</f>
        <v>-5.1181589523909048E-2</v>
      </c>
      <c r="P3899" t="str">
        <f>IF(ABS(sensor_data[[#This Row],[z_zcore]])&gt;3, "Outlier", "Normal")</f>
        <v>Normal</v>
      </c>
      <c r="Q3899">
        <f>AVERAGEIF(sensor_data[Unit ID], sensor_data[[#This Row],[Unit ID]], sensor_data[EC])</f>
        <v>20.032307692307693</v>
      </c>
      <c r="R3899">
        <f>IF(ISBLANK(sensor_data[[#This Row],[EC]]), sensor_data[[#This Row],[average]], sensor_data[[#This Row],[EC]])</f>
        <v>17</v>
      </c>
      <c r="S3899" t="str">
        <f>IF(sensor_data[[#This Row],[Filled Energy Consumption]]&gt;AVERAGE(sensor_data[Filled Energy Consumption]), "High", "Low")</f>
        <v>Low</v>
      </c>
      <c r="T3899" t="s">
        <v>136</v>
      </c>
      <c r="U3899" t="b">
        <v>0</v>
      </c>
      <c r="V3899">
        <v>18</v>
      </c>
      <c r="W3899">
        <v>0</v>
      </c>
      <c r="X3899" t="s">
        <v>14</v>
      </c>
    </row>
    <row r="3900" spans="1:24" x14ac:dyDescent="0.3">
      <c r="A3900" s="1">
        <v>45330.252905092595</v>
      </c>
      <c r="B3900" s="1" t="str">
        <f>TEXT(sensor_data[[#This Row],[Timestamp]], "MMMM")</f>
        <v>February</v>
      </c>
      <c r="C39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00" s="2">
        <f>MONTH(sensor_data[[#This Row],[Timestamp]])</f>
        <v>2</v>
      </c>
      <c r="E3900" s="2">
        <f>DAY(sensor_data[[#This Row],[Timestamp]])</f>
        <v>8</v>
      </c>
      <c r="F3900" t="s">
        <v>544</v>
      </c>
      <c r="H3900">
        <v>38.1</v>
      </c>
      <c r="I3900">
        <v>37.1</v>
      </c>
      <c r="J3900" t="b">
        <v>1</v>
      </c>
      <c r="K3900">
        <v>4</v>
      </c>
      <c r="L3900" t="str">
        <f>IF(sensor_data[[#This Row],[HVAC Setting]]&lt;=2, "Low", IF(sensor_data[[#This Row],[HVAC Setting]]=3, "Normal", "High"))</f>
        <v>High</v>
      </c>
      <c r="M3900">
        <v>23.57</v>
      </c>
      <c r="N3900">
        <v>23.57</v>
      </c>
      <c r="O3900">
        <f>(sensor_data[[#This Row],[Energy Consumption]]-AVERAGE(sensor_data[Energy Consumption]))/_xlfn.STDEV.P(sensor_data[Energy Consumption])</f>
        <v>2.5216459824570197E-2</v>
      </c>
      <c r="P3900" t="str">
        <f>IF(ABS(sensor_data[[#This Row],[z_zcore]])&gt;3, "Outlier", "Normal")</f>
        <v>Normal</v>
      </c>
      <c r="Q3900">
        <f>AVERAGEIF(sensor_data[Unit ID], sensor_data[[#This Row],[Unit ID]], sensor_data[EC])</f>
        <v>20.032307692307693</v>
      </c>
      <c r="R3900">
        <f>IF(ISBLANK(sensor_data[[#This Row],[EC]]), sensor_data[[#This Row],[average]], sensor_data[[#This Row],[EC]])</f>
        <v>23.57</v>
      </c>
      <c r="S3900" t="str">
        <f>IF(sensor_data[[#This Row],[Filled Energy Consumption]]&gt;AVERAGE(sensor_data[Filled Energy Consumption]), "High", "Low")</f>
        <v>High</v>
      </c>
      <c r="T3900" t="s">
        <v>30</v>
      </c>
      <c r="U3900" t="b">
        <v>1</v>
      </c>
      <c r="V3900">
        <v>4</v>
      </c>
      <c r="W3900">
        <v>1</v>
      </c>
      <c r="X3900" t="s">
        <v>17</v>
      </c>
    </row>
    <row r="3901" spans="1:24" x14ac:dyDescent="0.3">
      <c r="A3901" s="1">
        <v>45295.021481481483</v>
      </c>
      <c r="B3901" s="1" t="str">
        <f>TEXT(sensor_data[[#This Row],[Timestamp]], "MMMM")</f>
        <v>January</v>
      </c>
      <c r="C39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01" s="2">
        <f>MONTH(sensor_data[[#This Row],[Timestamp]])</f>
        <v>1</v>
      </c>
      <c r="E3901" s="2">
        <f>DAY(sensor_data[[#This Row],[Timestamp]])</f>
        <v>4</v>
      </c>
      <c r="F3901" t="s">
        <v>544</v>
      </c>
      <c r="H3901">
        <v>47.5</v>
      </c>
      <c r="I3901">
        <v>31.8</v>
      </c>
      <c r="J3901" t="b">
        <v>0</v>
      </c>
      <c r="K3901">
        <v>3</v>
      </c>
      <c r="L3901" t="str">
        <f>IF(sensor_data[[#This Row],[HVAC Setting]]&lt;=2, "Low", IF(sensor_data[[#This Row],[HVAC Setting]]=3, "Normal", "High"))</f>
        <v>Normal</v>
      </c>
      <c r="M3901">
        <v>17</v>
      </c>
      <c r="N3901">
        <v>17</v>
      </c>
      <c r="O3901">
        <f>(sensor_data[[#This Row],[Energy Consumption]]-AVERAGE(sensor_data[Energy Consumption]))/_xlfn.STDEV.P(sensor_data[Energy Consumption])</f>
        <v>-5.1181589523909048E-2</v>
      </c>
      <c r="P3901" t="str">
        <f>IF(ABS(sensor_data[[#This Row],[z_zcore]])&gt;3, "Outlier", "Normal")</f>
        <v>Normal</v>
      </c>
      <c r="Q3901">
        <f>AVERAGEIF(sensor_data[Unit ID], sensor_data[[#This Row],[Unit ID]], sensor_data[EC])</f>
        <v>20.032307692307693</v>
      </c>
      <c r="R3901">
        <f>IF(ISBLANK(sensor_data[[#This Row],[EC]]), sensor_data[[#This Row],[average]], sensor_data[[#This Row],[EC]])</f>
        <v>17</v>
      </c>
      <c r="S3901" t="str">
        <f>IF(sensor_data[[#This Row],[Filled Energy Consumption]]&gt;AVERAGE(sensor_data[Filled Energy Consumption]), "High", "Low")</f>
        <v>Low</v>
      </c>
      <c r="T3901" t="s">
        <v>225</v>
      </c>
      <c r="U3901" t="b">
        <v>0</v>
      </c>
      <c r="V3901">
        <v>18</v>
      </c>
      <c r="W3901">
        <v>1</v>
      </c>
      <c r="X3901" t="s">
        <v>14</v>
      </c>
    </row>
    <row r="3902" spans="1:24" x14ac:dyDescent="0.3">
      <c r="A3902" s="1">
        <v>45412.346516203703</v>
      </c>
      <c r="B3902" s="1" t="str">
        <f>TEXT(sensor_data[[#This Row],[Timestamp]], "MMMM")</f>
        <v>April</v>
      </c>
      <c r="C390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02" s="2">
        <f>MONTH(sensor_data[[#This Row],[Timestamp]])</f>
        <v>4</v>
      </c>
      <c r="E3902" s="2">
        <f>DAY(sensor_data[[#This Row],[Timestamp]])</f>
        <v>30</v>
      </c>
      <c r="F3902" t="s">
        <v>680</v>
      </c>
      <c r="H3902">
        <v>74.900000000000006</v>
      </c>
      <c r="I3902">
        <v>44.5</v>
      </c>
      <c r="J3902" t="b">
        <v>1</v>
      </c>
      <c r="K3902">
        <v>3</v>
      </c>
      <c r="L3902" t="str">
        <f>IF(sensor_data[[#This Row],[HVAC Setting]]&lt;=2, "Low", IF(sensor_data[[#This Row],[HVAC Setting]]=3, "Normal", "High"))</f>
        <v>Normal</v>
      </c>
      <c r="M3902">
        <v>16.100000000000001</v>
      </c>
      <c r="N3902">
        <v>16.100000000000001</v>
      </c>
      <c r="O3902">
        <f>(sensor_data[[#This Row],[Energy Consumption]]-AVERAGE(sensor_data[Energy Consumption]))/_xlfn.STDEV.P(sensor_data[Energy Consumption])</f>
        <v>-6.1647075736029476E-2</v>
      </c>
      <c r="P3902" t="str">
        <f>IF(ABS(sensor_data[[#This Row],[z_zcore]])&gt;3, "Outlier", "Normal")</f>
        <v>Normal</v>
      </c>
      <c r="Q3902">
        <f>AVERAGEIF(sensor_data[Unit ID], sensor_data[[#This Row],[Unit ID]], sensor_data[EC])</f>
        <v>19.126875000000002</v>
      </c>
      <c r="R3902">
        <f>IF(ISBLANK(sensor_data[[#This Row],[EC]]), sensor_data[[#This Row],[average]], sensor_data[[#This Row],[EC]])</f>
        <v>16.100000000000001</v>
      </c>
      <c r="S3902" t="str">
        <f>IF(sensor_data[[#This Row],[Filled Energy Consumption]]&gt;AVERAGE(sensor_data[Filled Energy Consumption]), "High", "Low")</f>
        <v>Low</v>
      </c>
      <c r="T3902" t="s">
        <v>287</v>
      </c>
      <c r="U3902" t="b">
        <v>1</v>
      </c>
      <c r="V3902">
        <v>9</v>
      </c>
      <c r="W3902">
        <v>1</v>
      </c>
      <c r="X3902" t="s">
        <v>17</v>
      </c>
    </row>
    <row r="3903" spans="1:24" x14ac:dyDescent="0.3">
      <c r="A3903" s="1">
        <v>45639.508599537039</v>
      </c>
      <c r="B3903" s="1" t="str">
        <f>TEXT(sensor_data[[#This Row],[Timestamp]], "MMMM")</f>
        <v>December</v>
      </c>
      <c r="C390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03" s="2">
        <f>MONTH(sensor_data[[#This Row],[Timestamp]])</f>
        <v>12</v>
      </c>
      <c r="E3903" s="2">
        <f>DAY(sensor_data[[#This Row],[Timestamp]])</f>
        <v>13</v>
      </c>
      <c r="F3903" t="s">
        <v>680</v>
      </c>
      <c r="H3903">
        <v>59.4</v>
      </c>
      <c r="I3903">
        <v>26.9</v>
      </c>
      <c r="J3903" t="b">
        <v>1</v>
      </c>
      <c r="K3903">
        <v>5</v>
      </c>
      <c r="L3903" t="str">
        <f>IF(sensor_data[[#This Row],[HVAC Setting]]&lt;=2, "Low", IF(sensor_data[[#This Row],[HVAC Setting]]=3, "Normal", "High"))</f>
        <v>High</v>
      </c>
      <c r="M3903">
        <v>26.94</v>
      </c>
      <c r="N3903">
        <v>26.94</v>
      </c>
      <c r="O3903">
        <f>(sensor_data[[#This Row],[Energy Consumption]]-AVERAGE(sensor_data[Energy Consumption]))/_xlfn.STDEV.P(sensor_data[Energy Consumption])</f>
        <v>6.4403891529954543E-2</v>
      </c>
      <c r="P3903" t="str">
        <f>IF(ABS(sensor_data[[#This Row],[z_zcore]])&gt;3, "Outlier", "Normal")</f>
        <v>Normal</v>
      </c>
      <c r="Q3903">
        <f>AVERAGEIF(sensor_data[Unit ID], sensor_data[[#This Row],[Unit ID]], sensor_data[EC])</f>
        <v>19.126875000000002</v>
      </c>
      <c r="R3903">
        <f>IF(ISBLANK(sensor_data[[#This Row],[EC]]), sensor_data[[#This Row],[average]], sensor_data[[#This Row],[EC]])</f>
        <v>26.94</v>
      </c>
      <c r="S3903" t="str">
        <f>IF(sensor_data[[#This Row],[Filled Energy Consumption]]&gt;AVERAGE(sensor_data[Filled Energy Consumption]), "High", "Low")</f>
        <v>High</v>
      </c>
      <c r="T3903" t="s">
        <v>487</v>
      </c>
      <c r="U3903" t="b">
        <v>1</v>
      </c>
      <c r="V3903">
        <v>22</v>
      </c>
      <c r="W3903">
        <v>0</v>
      </c>
      <c r="X3903" t="s">
        <v>14</v>
      </c>
    </row>
    <row r="3904" spans="1:24" x14ac:dyDescent="0.3">
      <c r="A3904" s="1">
        <v>45484.520914351851</v>
      </c>
      <c r="B3904" s="1" t="str">
        <f>TEXT(sensor_data[[#This Row],[Timestamp]], "MMMM")</f>
        <v>July</v>
      </c>
      <c r="C390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04" s="2">
        <f>MONTH(sensor_data[[#This Row],[Timestamp]])</f>
        <v>7</v>
      </c>
      <c r="E3904" s="2">
        <f>DAY(sensor_data[[#This Row],[Timestamp]])</f>
        <v>11</v>
      </c>
      <c r="F3904" t="s">
        <v>680</v>
      </c>
      <c r="H3904">
        <v>97.8</v>
      </c>
      <c r="I3904">
        <v>42.1</v>
      </c>
      <c r="J3904" t="b">
        <v>0</v>
      </c>
      <c r="K3904">
        <v>3</v>
      </c>
      <c r="L3904" t="str">
        <f>IF(sensor_data[[#This Row],[HVAC Setting]]&lt;=2, "Low", IF(sensor_data[[#This Row],[HVAC Setting]]=3, "Normal", "High"))</f>
        <v>Normal</v>
      </c>
      <c r="O3904">
        <f>(sensor_data[[#This Row],[Energy Consumption]]-AVERAGE(sensor_data[Energy Consumption]))/_xlfn.STDEV.P(sensor_data[Energy Consumption])</f>
        <v>-0.24886299575285079</v>
      </c>
      <c r="P3904" t="str">
        <f>IF(ABS(sensor_data[[#This Row],[z_zcore]])&gt;3, "Outlier", "Normal")</f>
        <v>Normal</v>
      </c>
      <c r="Q3904">
        <f>AVERAGEIF(sensor_data[Unit ID], sensor_data[[#This Row],[Unit ID]], sensor_data[EC])</f>
        <v>19.126875000000002</v>
      </c>
      <c r="R3904">
        <f>IF(ISBLANK(sensor_data[[#This Row],[EC]]), sensor_data[[#This Row],[average]], sensor_data[[#This Row],[EC]])</f>
        <v>19.126875000000002</v>
      </c>
      <c r="S3904" t="str">
        <f>IF(sensor_data[[#This Row],[Filled Energy Consumption]]&gt;AVERAGE(sensor_data[Filled Energy Consumption]), "High", "Low")</f>
        <v>High</v>
      </c>
      <c r="T3904" t="s">
        <v>330</v>
      </c>
      <c r="U3904" t="b">
        <v>0</v>
      </c>
      <c r="V3904">
        <v>24</v>
      </c>
      <c r="W3904">
        <v>0</v>
      </c>
      <c r="X3904" t="s">
        <v>19</v>
      </c>
    </row>
    <row r="3905" spans="1:24" x14ac:dyDescent="0.3">
      <c r="A3905" s="1">
        <v>45358.888078703705</v>
      </c>
      <c r="B3905" s="1" t="str">
        <f>TEXT(sensor_data[[#This Row],[Timestamp]], "MMMM")</f>
        <v>March</v>
      </c>
      <c r="C390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05" s="2">
        <f>MONTH(sensor_data[[#This Row],[Timestamp]])</f>
        <v>3</v>
      </c>
      <c r="E3905" s="2">
        <f>DAY(sensor_data[[#This Row],[Timestamp]])</f>
        <v>7</v>
      </c>
      <c r="F3905" t="s">
        <v>680</v>
      </c>
      <c r="H3905">
        <v>63.9</v>
      </c>
      <c r="I3905">
        <v>36.700000000000003</v>
      </c>
      <c r="J3905" t="b">
        <v>0</v>
      </c>
      <c r="K3905">
        <v>4</v>
      </c>
      <c r="L3905" t="str">
        <f>IF(sensor_data[[#This Row],[HVAC Setting]]&lt;=2, "Low", IF(sensor_data[[#This Row],[HVAC Setting]]=3, "Normal", "High"))</f>
        <v>High</v>
      </c>
      <c r="O3905">
        <f>(sensor_data[[#This Row],[Energy Consumption]]-AVERAGE(sensor_data[Energy Consumption]))/_xlfn.STDEV.P(sensor_data[Energy Consumption])</f>
        <v>-0.24886299575285079</v>
      </c>
      <c r="P3905" t="str">
        <f>IF(ABS(sensor_data[[#This Row],[z_zcore]])&gt;3, "Outlier", "Normal")</f>
        <v>Normal</v>
      </c>
      <c r="Q3905">
        <f>AVERAGEIF(sensor_data[Unit ID], sensor_data[[#This Row],[Unit ID]], sensor_data[EC])</f>
        <v>19.126875000000002</v>
      </c>
      <c r="R3905">
        <f>IF(ISBLANK(sensor_data[[#This Row],[EC]]), sensor_data[[#This Row],[average]], sensor_data[[#This Row],[EC]])</f>
        <v>19.126875000000002</v>
      </c>
      <c r="S3905" t="str">
        <f>IF(sensor_data[[#This Row],[Filled Energy Consumption]]&gt;AVERAGE(sensor_data[Filled Energy Consumption]), "High", "Low")</f>
        <v>High</v>
      </c>
      <c r="T3905" t="s">
        <v>233</v>
      </c>
      <c r="U3905" t="b">
        <v>0</v>
      </c>
      <c r="V3905">
        <v>6</v>
      </c>
      <c r="W3905">
        <v>0</v>
      </c>
      <c r="X3905" t="s">
        <v>17</v>
      </c>
    </row>
    <row r="3906" spans="1:24" x14ac:dyDescent="0.3">
      <c r="A3906" s="1">
        <v>45466.96365740741</v>
      </c>
      <c r="B3906" s="1" t="str">
        <f>TEXT(sensor_data[[#This Row],[Timestamp]], "MMMM")</f>
        <v>June</v>
      </c>
      <c r="C390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06" s="2">
        <f>MONTH(sensor_data[[#This Row],[Timestamp]])</f>
        <v>6</v>
      </c>
      <c r="E3906" s="2">
        <f>DAY(sensor_data[[#This Row],[Timestamp]])</f>
        <v>23</v>
      </c>
      <c r="F3906" t="s">
        <v>680</v>
      </c>
      <c r="H3906">
        <v>88</v>
      </c>
      <c r="I3906">
        <v>54.6</v>
      </c>
      <c r="J3906" t="b">
        <v>0</v>
      </c>
      <c r="K3906">
        <v>3.5</v>
      </c>
      <c r="L3906" t="str">
        <f>IF(sensor_data[[#This Row],[HVAC Setting]]&lt;=2, "Low", IF(sensor_data[[#This Row],[HVAC Setting]]=3, "Normal", "High"))</f>
        <v>High</v>
      </c>
      <c r="M3906">
        <v>20.48</v>
      </c>
      <c r="N3906">
        <v>20.48</v>
      </c>
      <c r="O3906">
        <f>(sensor_data[[#This Row],[Energy Consumption]]-AVERAGE(sensor_data[Energy Consumption]))/_xlfn.STDEV.P(sensor_data[Energy Consumption])</f>
        <v>-1.0715042837043326E-2</v>
      </c>
      <c r="P3906" t="str">
        <f>IF(ABS(sensor_data[[#This Row],[z_zcore]])&gt;3, "Outlier", "Normal")</f>
        <v>Normal</v>
      </c>
      <c r="Q3906">
        <f>AVERAGEIF(sensor_data[Unit ID], sensor_data[[#This Row],[Unit ID]], sensor_data[EC])</f>
        <v>19.126875000000002</v>
      </c>
      <c r="R3906">
        <f>IF(ISBLANK(sensor_data[[#This Row],[EC]]), sensor_data[[#This Row],[average]], sensor_data[[#This Row],[EC]])</f>
        <v>20.48</v>
      </c>
      <c r="S3906" t="str">
        <f>IF(sensor_data[[#This Row],[Filled Energy Consumption]]&gt;AVERAGE(sensor_data[Filled Energy Consumption]), "High", "Low")</f>
        <v>High</v>
      </c>
      <c r="T3906" t="s">
        <v>453</v>
      </c>
      <c r="U3906" t="b">
        <v>0</v>
      </c>
      <c r="V3906">
        <v>3</v>
      </c>
      <c r="W3906">
        <v>0</v>
      </c>
      <c r="X3906" t="s">
        <v>14</v>
      </c>
    </row>
    <row r="3907" spans="1:24" x14ac:dyDescent="0.3">
      <c r="A3907" s="1">
        <v>45318.329745370371</v>
      </c>
      <c r="B3907" s="1" t="str">
        <f>TEXT(sensor_data[[#This Row],[Timestamp]], "MMMM")</f>
        <v>January</v>
      </c>
      <c r="C390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07" s="2">
        <f>MONTH(sensor_data[[#This Row],[Timestamp]])</f>
        <v>1</v>
      </c>
      <c r="E3907" s="2">
        <f>DAY(sensor_data[[#This Row],[Timestamp]])</f>
        <v>27</v>
      </c>
      <c r="F3907" t="s">
        <v>680</v>
      </c>
      <c r="H3907">
        <v>49.2</v>
      </c>
      <c r="I3907">
        <v>29.8</v>
      </c>
      <c r="J3907" t="b">
        <v>1</v>
      </c>
      <c r="K3907">
        <v>4.5</v>
      </c>
      <c r="L3907" t="str">
        <f>IF(sensor_data[[#This Row],[HVAC Setting]]&lt;=2, "Low", IF(sensor_data[[#This Row],[HVAC Setting]]=3, "Normal", "High"))</f>
        <v>High</v>
      </c>
      <c r="M3907">
        <v>28.26</v>
      </c>
      <c r="N3907">
        <v>28.26</v>
      </c>
      <c r="O3907">
        <f>(sensor_data[[#This Row],[Energy Consumption]]-AVERAGE(sensor_data[Energy Consumption]))/_xlfn.STDEV.P(sensor_data[Energy Consumption])</f>
        <v>7.9753271307731202E-2</v>
      </c>
      <c r="P3907" t="str">
        <f>IF(ABS(sensor_data[[#This Row],[z_zcore]])&gt;3, "Outlier", "Normal")</f>
        <v>Normal</v>
      </c>
      <c r="Q3907">
        <f>AVERAGEIF(sensor_data[Unit ID], sensor_data[[#This Row],[Unit ID]], sensor_data[EC])</f>
        <v>19.126875000000002</v>
      </c>
      <c r="R3907">
        <f>IF(ISBLANK(sensor_data[[#This Row],[EC]]), sensor_data[[#This Row],[average]], sensor_data[[#This Row],[EC]])</f>
        <v>28.26</v>
      </c>
      <c r="S3907" t="str">
        <f>IF(sensor_data[[#This Row],[Filled Energy Consumption]]&gt;AVERAGE(sensor_data[Filled Energy Consumption]), "High", "Low")</f>
        <v>High</v>
      </c>
      <c r="T3907" t="s">
        <v>123</v>
      </c>
      <c r="U3907" t="b">
        <v>1</v>
      </c>
      <c r="V3907">
        <v>19</v>
      </c>
      <c r="W3907">
        <v>1</v>
      </c>
      <c r="X3907" t="s">
        <v>17</v>
      </c>
    </row>
    <row r="3908" spans="1:24" x14ac:dyDescent="0.3">
      <c r="A3908" s="1">
        <v>45606.877662037034</v>
      </c>
      <c r="B3908" s="1" t="str">
        <f>TEXT(sensor_data[[#This Row],[Timestamp]], "MMMM")</f>
        <v>November</v>
      </c>
      <c r="C390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08" s="2">
        <f>MONTH(sensor_data[[#This Row],[Timestamp]])</f>
        <v>11</v>
      </c>
      <c r="E3908" s="2">
        <f>DAY(sensor_data[[#This Row],[Timestamp]])</f>
        <v>10</v>
      </c>
      <c r="F3908" t="s">
        <v>680</v>
      </c>
      <c r="H3908">
        <v>76</v>
      </c>
      <c r="I3908">
        <v>51</v>
      </c>
      <c r="J3908" t="b">
        <v>1</v>
      </c>
      <c r="K3908">
        <v>4.5</v>
      </c>
      <c r="L3908" t="str">
        <f>IF(sensor_data[[#This Row],[HVAC Setting]]&lt;=2, "Low", IF(sensor_data[[#This Row],[HVAC Setting]]=3, "Normal", "High"))</f>
        <v>High</v>
      </c>
      <c r="M3908">
        <v>25.82</v>
      </c>
      <c r="N3908">
        <v>25.82</v>
      </c>
      <c r="O3908">
        <f>(sensor_data[[#This Row],[Energy Consumption]]-AVERAGE(sensor_data[Energy Consumption]))/_xlfn.STDEV.P(sensor_data[Energy Consumption])</f>
        <v>5.1380175354871306E-2</v>
      </c>
      <c r="P3908" t="str">
        <f>IF(ABS(sensor_data[[#This Row],[z_zcore]])&gt;3, "Outlier", "Normal")</f>
        <v>Normal</v>
      </c>
      <c r="Q3908">
        <f>AVERAGEIF(sensor_data[Unit ID], sensor_data[[#This Row],[Unit ID]], sensor_data[EC])</f>
        <v>19.126875000000002</v>
      </c>
      <c r="R3908">
        <f>IF(ISBLANK(sensor_data[[#This Row],[EC]]), sensor_data[[#This Row],[average]], sensor_data[[#This Row],[EC]])</f>
        <v>25.82</v>
      </c>
      <c r="S3908" t="str">
        <f>IF(sensor_data[[#This Row],[Filled Energy Consumption]]&gt;AVERAGE(sensor_data[Filled Energy Consumption]), "High", "Low")</f>
        <v>High</v>
      </c>
      <c r="T3908" t="s">
        <v>103</v>
      </c>
      <c r="U3908" t="b">
        <v>1</v>
      </c>
      <c r="V3908">
        <v>18</v>
      </c>
      <c r="W3908">
        <v>1</v>
      </c>
      <c r="X3908" t="s">
        <v>17</v>
      </c>
    </row>
    <row r="3909" spans="1:24" x14ac:dyDescent="0.3">
      <c r="A3909" s="1">
        <v>45440.41777777778</v>
      </c>
      <c r="B3909" s="1" t="str">
        <f>TEXT(sensor_data[[#This Row],[Timestamp]], "MMMM")</f>
        <v>May</v>
      </c>
      <c r="C390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09" s="2">
        <f>MONTH(sensor_data[[#This Row],[Timestamp]])</f>
        <v>5</v>
      </c>
      <c r="E3909" s="2">
        <f>DAY(sensor_data[[#This Row],[Timestamp]])</f>
        <v>28</v>
      </c>
      <c r="F3909" t="s">
        <v>680</v>
      </c>
      <c r="H3909">
        <v>73.7</v>
      </c>
      <c r="I3909">
        <v>48.1</v>
      </c>
      <c r="J3909" t="b">
        <v>0</v>
      </c>
      <c r="K3909">
        <v>2</v>
      </c>
      <c r="L3909" t="str">
        <f>IF(sensor_data[[#This Row],[HVAC Setting]]&lt;=2, "Low", IF(sensor_data[[#This Row],[HVAC Setting]]=3, "Normal", "High"))</f>
        <v>Low</v>
      </c>
      <c r="O3909">
        <f>(sensor_data[[#This Row],[Energy Consumption]]-AVERAGE(sensor_data[Energy Consumption]))/_xlfn.STDEV.P(sensor_data[Energy Consumption])</f>
        <v>-0.24886299575285079</v>
      </c>
      <c r="P3909" t="str">
        <f>IF(ABS(sensor_data[[#This Row],[z_zcore]])&gt;3, "Outlier", "Normal")</f>
        <v>Normal</v>
      </c>
      <c r="Q3909">
        <f>AVERAGEIF(sensor_data[Unit ID], sensor_data[[#This Row],[Unit ID]], sensor_data[EC])</f>
        <v>19.126875000000002</v>
      </c>
      <c r="R3909">
        <f>IF(ISBLANK(sensor_data[[#This Row],[EC]]), sensor_data[[#This Row],[average]], sensor_data[[#This Row],[EC]])</f>
        <v>19.126875000000002</v>
      </c>
      <c r="S3909" t="str">
        <f>IF(sensor_data[[#This Row],[Filled Energy Consumption]]&gt;AVERAGE(sensor_data[Filled Energy Consumption]), "High", "Low")</f>
        <v>High</v>
      </c>
      <c r="T3909" t="s">
        <v>317</v>
      </c>
      <c r="U3909" t="b">
        <v>0</v>
      </c>
      <c r="V3909">
        <v>19</v>
      </c>
      <c r="W3909">
        <v>0</v>
      </c>
      <c r="X3909" t="s">
        <v>14</v>
      </c>
    </row>
    <row r="3910" spans="1:24" x14ac:dyDescent="0.3">
      <c r="A3910" s="1">
        <v>45504.097534722219</v>
      </c>
      <c r="B3910" s="1" t="str">
        <f>TEXT(sensor_data[[#This Row],[Timestamp]], "MMMM")</f>
        <v>July</v>
      </c>
      <c r="C391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10" s="2">
        <f>MONTH(sensor_data[[#This Row],[Timestamp]])</f>
        <v>7</v>
      </c>
      <c r="E3910" s="2">
        <f>DAY(sensor_data[[#This Row],[Timestamp]])</f>
        <v>31</v>
      </c>
      <c r="F3910" t="s">
        <v>680</v>
      </c>
      <c r="H3910">
        <v>89.8</v>
      </c>
      <c r="I3910">
        <v>43.9</v>
      </c>
      <c r="J3910" t="b">
        <v>0</v>
      </c>
      <c r="K3910">
        <v>2</v>
      </c>
      <c r="L3910" t="str">
        <f>IF(sensor_data[[#This Row],[HVAC Setting]]&lt;=2, "Low", IF(sensor_data[[#This Row],[HVAC Setting]]=3, "Normal", "High"))</f>
        <v>Low</v>
      </c>
      <c r="M3910">
        <v>12</v>
      </c>
      <c r="N3910">
        <v>12</v>
      </c>
      <c r="O3910">
        <f>(sensor_data[[#This Row],[Energy Consumption]]-AVERAGE(sensor_data[Energy Consumption]))/_xlfn.STDEV.P(sensor_data[Energy Consumption])</f>
        <v>-0.10932317959124485</v>
      </c>
      <c r="P3910" t="str">
        <f>IF(ABS(sensor_data[[#This Row],[z_zcore]])&gt;3, "Outlier", "Normal")</f>
        <v>Normal</v>
      </c>
      <c r="Q3910">
        <f>AVERAGEIF(sensor_data[Unit ID], sensor_data[[#This Row],[Unit ID]], sensor_data[EC])</f>
        <v>19.126875000000002</v>
      </c>
      <c r="R3910">
        <f>IF(ISBLANK(sensor_data[[#This Row],[EC]]), sensor_data[[#This Row],[average]], sensor_data[[#This Row],[EC]])</f>
        <v>12</v>
      </c>
      <c r="S3910" t="str">
        <f>IF(sensor_data[[#This Row],[Filled Energy Consumption]]&gt;AVERAGE(sensor_data[Filled Energy Consumption]), "High", "Low")</f>
        <v>Low</v>
      </c>
      <c r="T3910" t="s">
        <v>414</v>
      </c>
      <c r="U3910" t="b">
        <v>0</v>
      </c>
      <c r="V3910">
        <v>10</v>
      </c>
      <c r="W3910">
        <v>0</v>
      </c>
      <c r="X3910" t="s">
        <v>17</v>
      </c>
    </row>
    <row r="3911" spans="1:24" x14ac:dyDescent="0.3">
      <c r="A3911" s="1">
        <v>45350.79582175926</v>
      </c>
      <c r="B3911" s="1" t="str">
        <f>TEXT(sensor_data[[#This Row],[Timestamp]], "MMMM")</f>
        <v>February</v>
      </c>
      <c r="C391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11" s="2">
        <f>MONTH(sensor_data[[#This Row],[Timestamp]])</f>
        <v>2</v>
      </c>
      <c r="E3911" s="2">
        <f>DAY(sensor_data[[#This Row],[Timestamp]])</f>
        <v>28</v>
      </c>
      <c r="F3911" t="s">
        <v>680</v>
      </c>
      <c r="H3911">
        <v>41.6</v>
      </c>
      <c r="I3911">
        <v>30</v>
      </c>
      <c r="J3911" t="b">
        <v>1</v>
      </c>
      <c r="K3911">
        <v>5</v>
      </c>
      <c r="L3911" t="str">
        <f>IF(sensor_data[[#This Row],[HVAC Setting]]&lt;=2, "Low", IF(sensor_data[[#This Row],[HVAC Setting]]=3, "Normal", "High"))</f>
        <v>High</v>
      </c>
      <c r="M3911">
        <v>31.97</v>
      </c>
      <c r="N3911">
        <v>31.97</v>
      </c>
      <c r="O3911">
        <f>(sensor_data[[#This Row],[Energy Consumption]]-AVERAGE(sensor_data[Energy Consumption]))/_xlfn.STDEV.P(sensor_data[Energy Consumption])</f>
        <v>0.12289433113769434</v>
      </c>
      <c r="P3911" t="str">
        <f>IF(ABS(sensor_data[[#This Row],[z_zcore]])&gt;3, "Outlier", "Normal")</f>
        <v>Normal</v>
      </c>
      <c r="Q3911">
        <f>AVERAGEIF(sensor_data[Unit ID], sensor_data[[#This Row],[Unit ID]], sensor_data[EC])</f>
        <v>19.126875000000002</v>
      </c>
      <c r="R3911">
        <f>IF(ISBLANK(sensor_data[[#This Row],[EC]]), sensor_data[[#This Row],[average]], sensor_data[[#This Row],[EC]])</f>
        <v>31.97</v>
      </c>
      <c r="S3911" t="str">
        <f>IF(sensor_data[[#This Row],[Filled Energy Consumption]]&gt;AVERAGE(sensor_data[Filled Energy Consumption]), "High", "Low")</f>
        <v>High</v>
      </c>
      <c r="T3911" t="s">
        <v>552</v>
      </c>
      <c r="U3911" t="b">
        <v>1</v>
      </c>
      <c r="V3911">
        <v>8</v>
      </c>
      <c r="W3911">
        <v>1</v>
      </c>
      <c r="X3911" t="s">
        <v>19</v>
      </c>
    </row>
    <row r="3912" spans="1:24" x14ac:dyDescent="0.3">
      <c r="A3912" s="1">
        <v>45333.952685185184</v>
      </c>
      <c r="B3912" s="1" t="str">
        <f>TEXT(sensor_data[[#This Row],[Timestamp]], "MMMM")</f>
        <v>February</v>
      </c>
      <c r="C391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12" s="2">
        <f>MONTH(sensor_data[[#This Row],[Timestamp]])</f>
        <v>2</v>
      </c>
      <c r="E3912" s="2">
        <f>DAY(sensor_data[[#This Row],[Timestamp]])</f>
        <v>11</v>
      </c>
      <c r="F3912" t="s">
        <v>680</v>
      </c>
      <c r="H3912">
        <v>40.299999999999997</v>
      </c>
      <c r="I3912">
        <v>38.799999999999997</v>
      </c>
      <c r="J3912" t="b">
        <v>1</v>
      </c>
      <c r="K3912">
        <v>5</v>
      </c>
      <c r="L3912" t="str">
        <f>IF(sensor_data[[#This Row],[HVAC Setting]]&lt;=2, "Low", IF(sensor_data[[#This Row],[HVAC Setting]]=3, "Normal", "High"))</f>
        <v>High</v>
      </c>
      <c r="M3912">
        <v>30.74</v>
      </c>
      <c r="N3912">
        <v>30.74</v>
      </c>
      <c r="O3912">
        <f>(sensor_data[[#This Row],[Energy Consumption]]-AVERAGE(sensor_data[Energy Consumption]))/_xlfn.STDEV.P(sensor_data[Energy Consumption])</f>
        <v>0.10859149998112971</v>
      </c>
      <c r="P3912" t="str">
        <f>IF(ABS(sensor_data[[#This Row],[z_zcore]])&gt;3, "Outlier", "Normal")</f>
        <v>Normal</v>
      </c>
      <c r="Q3912">
        <f>AVERAGEIF(sensor_data[Unit ID], sensor_data[[#This Row],[Unit ID]], sensor_data[EC])</f>
        <v>19.126875000000002</v>
      </c>
      <c r="R3912">
        <f>IF(ISBLANK(sensor_data[[#This Row],[EC]]), sensor_data[[#This Row],[average]], sensor_data[[#This Row],[EC]])</f>
        <v>30.74</v>
      </c>
      <c r="S3912" t="str">
        <f>IF(sensor_data[[#This Row],[Filled Energy Consumption]]&gt;AVERAGE(sensor_data[Filled Energy Consumption]), "High", "Low")</f>
        <v>High</v>
      </c>
      <c r="T3912" t="s">
        <v>31</v>
      </c>
      <c r="U3912" t="b">
        <v>1</v>
      </c>
      <c r="V3912">
        <v>22</v>
      </c>
      <c r="W3912">
        <v>1</v>
      </c>
      <c r="X3912" t="s">
        <v>14</v>
      </c>
    </row>
    <row r="3913" spans="1:24" x14ac:dyDescent="0.3">
      <c r="A3913" s="1">
        <v>45294.707685185182</v>
      </c>
      <c r="B3913" s="1" t="str">
        <f>TEXT(sensor_data[[#This Row],[Timestamp]], "MMMM")</f>
        <v>January</v>
      </c>
      <c r="C391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13" s="2">
        <f>MONTH(sensor_data[[#This Row],[Timestamp]])</f>
        <v>1</v>
      </c>
      <c r="E3913" s="2">
        <f>DAY(sensor_data[[#This Row],[Timestamp]])</f>
        <v>3</v>
      </c>
      <c r="F3913" t="s">
        <v>680</v>
      </c>
      <c r="H3913">
        <v>50.3</v>
      </c>
      <c r="I3913">
        <v>31.9</v>
      </c>
      <c r="J3913" t="b">
        <v>1</v>
      </c>
      <c r="K3913">
        <v>3</v>
      </c>
      <c r="L3913" t="str">
        <f>IF(sensor_data[[#This Row],[HVAC Setting]]&lt;=2, "Low", IF(sensor_data[[#This Row],[HVAC Setting]]=3, "Normal", "High"))</f>
        <v>Normal</v>
      </c>
      <c r="M3913">
        <v>18.61</v>
      </c>
      <c r="N3913">
        <v>18.61</v>
      </c>
      <c r="O3913">
        <f>(sensor_data[[#This Row],[Energy Consumption]]-AVERAGE(sensor_data[Energy Consumption]))/_xlfn.STDEV.P(sensor_data[Energy Consumption])</f>
        <v>-3.2459997522226926E-2</v>
      </c>
      <c r="P3913" t="str">
        <f>IF(ABS(sensor_data[[#This Row],[z_zcore]])&gt;3, "Outlier", "Normal")</f>
        <v>Normal</v>
      </c>
      <c r="Q3913">
        <f>AVERAGEIF(sensor_data[Unit ID], sensor_data[[#This Row],[Unit ID]], sensor_data[EC])</f>
        <v>19.126875000000002</v>
      </c>
      <c r="R3913">
        <f>IF(ISBLANK(sensor_data[[#This Row],[EC]]), sensor_data[[#This Row],[average]], sensor_data[[#This Row],[EC]])</f>
        <v>18.61</v>
      </c>
      <c r="S3913" t="str">
        <f>IF(sensor_data[[#This Row],[Filled Energy Consumption]]&gt;AVERAGE(sensor_data[Filled Energy Consumption]), "High", "Low")</f>
        <v>High</v>
      </c>
      <c r="T3913" t="s">
        <v>362</v>
      </c>
      <c r="U3913" t="b">
        <v>1</v>
      </c>
      <c r="V3913">
        <v>5</v>
      </c>
      <c r="W3913">
        <v>1</v>
      </c>
      <c r="X3913" t="s">
        <v>14</v>
      </c>
    </row>
    <row r="3914" spans="1:24" x14ac:dyDescent="0.3">
      <c r="A3914" s="1">
        <v>45412.473055555558</v>
      </c>
      <c r="B3914" s="1" t="str">
        <f>TEXT(sensor_data[[#This Row],[Timestamp]], "MMMM")</f>
        <v>April</v>
      </c>
      <c r="C391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14" s="2">
        <f>MONTH(sensor_data[[#This Row],[Timestamp]])</f>
        <v>4</v>
      </c>
      <c r="E3914" s="2">
        <f>DAY(sensor_data[[#This Row],[Timestamp]])</f>
        <v>30</v>
      </c>
      <c r="F3914" t="s">
        <v>680</v>
      </c>
      <c r="H3914">
        <v>73.900000000000006</v>
      </c>
      <c r="I3914">
        <v>37.1</v>
      </c>
      <c r="J3914" t="b">
        <v>0</v>
      </c>
      <c r="K3914">
        <v>2</v>
      </c>
      <c r="L3914" t="str">
        <f>IF(sensor_data[[#This Row],[HVAC Setting]]&lt;=2, "Low", IF(sensor_data[[#This Row],[HVAC Setting]]=3, "Normal", "High"))</f>
        <v>Low</v>
      </c>
      <c r="M3914">
        <v>10</v>
      </c>
      <c r="N3914">
        <v>10</v>
      </c>
      <c r="O3914">
        <f>(sensor_data[[#This Row],[Energy Consumption]]-AVERAGE(sensor_data[Energy Consumption]))/_xlfn.STDEV.P(sensor_data[Energy Consumption])</f>
        <v>-0.13257981561817916</v>
      </c>
      <c r="P3914" t="str">
        <f>IF(ABS(sensor_data[[#This Row],[z_zcore]])&gt;3, "Outlier", "Normal")</f>
        <v>Normal</v>
      </c>
      <c r="Q3914">
        <f>AVERAGEIF(sensor_data[Unit ID], sensor_data[[#This Row],[Unit ID]], sensor_data[EC])</f>
        <v>19.126875000000002</v>
      </c>
      <c r="R3914">
        <f>IF(ISBLANK(sensor_data[[#This Row],[EC]]), sensor_data[[#This Row],[average]], sensor_data[[#This Row],[EC]])</f>
        <v>10</v>
      </c>
      <c r="S3914" t="str">
        <f>IF(sensor_data[[#This Row],[Filled Energy Consumption]]&gt;AVERAGE(sensor_data[Filled Energy Consumption]), "High", "Low")</f>
        <v>Low</v>
      </c>
      <c r="T3914" t="s">
        <v>45</v>
      </c>
      <c r="U3914" t="b">
        <v>0</v>
      </c>
      <c r="V3914">
        <v>21</v>
      </c>
      <c r="W3914">
        <v>0</v>
      </c>
      <c r="X3914" t="s">
        <v>19</v>
      </c>
    </row>
    <row r="3915" spans="1:24" x14ac:dyDescent="0.3">
      <c r="A3915" s="1">
        <v>45362.33</v>
      </c>
      <c r="B3915" s="1" t="str">
        <f>TEXT(sensor_data[[#This Row],[Timestamp]], "MMMM")</f>
        <v>March</v>
      </c>
      <c r="C391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15" s="2">
        <f>MONTH(sensor_data[[#This Row],[Timestamp]])</f>
        <v>3</v>
      </c>
      <c r="E3915" s="2">
        <f>DAY(sensor_data[[#This Row],[Timestamp]])</f>
        <v>11</v>
      </c>
      <c r="F3915" t="s">
        <v>680</v>
      </c>
      <c r="H3915">
        <v>75.5</v>
      </c>
      <c r="I3915">
        <v>31</v>
      </c>
      <c r="J3915" t="b">
        <v>1</v>
      </c>
      <c r="K3915">
        <v>3</v>
      </c>
      <c r="L3915" t="str">
        <f>IF(sensor_data[[#This Row],[HVAC Setting]]&lt;=2, "Low", IF(sensor_data[[#This Row],[HVAC Setting]]=3, "Normal", "High"))</f>
        <v>Normal</v>
      </c>
      <c r="M3915">
        <v>17.420000000000002</v>
      </c>
      <c r="N3915">
        <v>17.420000000000002</v>
      </c>
      <c r="O3915">
        <f>(sensor_data[[#This Row],[Energy Consumption]]-AVERAGE(sensor_data[Energy Consumption]))/_xlfn.STDEV.P(sensor_data[Energy Consumption])</f>
        <v>-4.6297695958252824E-2</v>
      </c>
      <c r="P3915" t="str">
        <f>IF(ABS(sensor_data[[#This Row],[z_zcore]])&gt;3, "Outlier", "Normal")</f>
        <v>Normal</v>
      </c>
      <c r="Q3915">
        <f>AVERAGEIF(sensor_data[Unit ID], sensor_data[[#This Row],[Unit ID]], sensor_data[EC])</f>
        <v>19.126875000000002</v>
      </c>
      <c r="R3915">
        <f>IF(ISBLANK(sensor_data[[#This Row],[EC]]), sensor_data[[#This Row],[average]], sensor_data[[#This Row],[EC]])</f>
        <v>17.420000000000002</v>
      </c>
      <c r="S3915" t="str">
        <f>IF(sensor_data[[#This Row],[Filled Energy Consumption]]&gt;AVERAGE(sensor_data[Filled Energy Consumption]), "High", "Low")</f>
        <v>Low</v>
      </c>
      <c r="T3915" t="s">
        <v>13</v>
      </c>
      <c r="U3915" t="b">
        <v>1</v>
      </c>
      <c r="V3915">
        <v>24</v>
      </c>
      <c r="W3915">
        <v>1</v>
      </c>
      <c r="X3915" t="s">
        <v>17</v>
      </c>
    </row>
    <row r="3916" spans="1:24" x14ac:dyDescent="0.3">
      <c r="A3916" s="1">
        <v>45503.383900462963</v>
      </c>
      <c r="B3916" s="1" t="str">
        <f>TEXT(sensor_data[[#This Row],[Timestamp]], "MMMM")</f>
        <v>July</v>
      </c>
      <c r="C391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16" s="2">
        <f>MONTH(sensor_data[[#This Row],[Timestamp]])</f>
        <v>7</v>
      </c>
      <c r="E3916" s="2">
        <f>DAY(sensor_data[[#This Row],[Timestamp]])</f>
        <v>30</v>
      </c>
      <c r="F3916" t="s">
        <v>680</v>
      </c>
      <c r="H3916">
        <v>93.1</v>
      </c>
      <c r="I3916">
        <v>58.2</v>
      </c>
      <c r="J3916" t="b">
        <v>0</v>
      </c>
      <c r="K3916">
        <v>2</v>
      </c>
      <c r="L3916" t="str">
        <f>IF(sensor_data[[#This Row],[HVAC Setting]]&lt;=2, "Low", IF(sensor_data[[#This Row],[HVAC Setting]]=3, "Normal", "High"))</f>
        <v>Low</v>
      </c>
      <c r="M3916">
        <v>12</v>
      </c>
      <c r="N3916">
        <v>12</v>
      </c>
      <c r="O3916">
        <f>(sensor_data[[#This Row],[Energy Consumption]]-AVERAGE(sensor_data[Energy Consumption]))/_xlfn.STDEV.P(sensor_data[Energy Consumption])</f>
        <v>-0.10932317959124485</v>
      </c>
      <c r="P3916" t="str">
        <f>IF(ABS(sensor_data[[#This Row],[z_zcore]])&gt;3, "Outlier", "Normal")</f>
        <v>Normal</v>
      </c>
      <c r="Q3916">
        <f>AVERAGEIF(sensor_data[Unit ID], sensor_data[[#This Row],[Unit ID]], sensor_data[EC])</f>
        <v>19.126875000000002</v>
      </c>
      <c r="R3916">
        <f>IF(ISBLANK(sensor_data[[#This Row],[EC]]), sensor_data[[#This Row],[average]], sensor_data[[#This Row],[EC]])</f>
        <v>12</v>
      </c>
      <c r="S3916" t="str">
        <f>IF(sensor_data[[#This Row],[Filled Energy Consumption]]&gt;AVERAGE(sensor_data[Filled Energy Consumption]), "High", "Low")</f>
        <v>Low</v>
      </c>
      <c r="T3916" t="s">
        <v>194</v>
      </c>
      <c r="U3916" t="b">
        <v>0</v>
      </c>
      <c r="V3916">
        <v>9</v>
      </c>
      <c r="W3916">
        <v>0</v>
      </c>
      <c r="X3916" t="s">
        <v>19</v>
      </c>
    </row>
    <row r="3917" spans="1:24" x14ac:dyDescent="0.3">
      <c r="A3917" s="1">
        <v>45577.420057870368</v>
      </c>
      <c r="B3917" s="1" t="str">
        <f>TEXT(sensor_data[[#This Row],[Timestamp]], "MMMM")</f>
        <v>October</v>
      </c>
      <c r="C391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17" s="2">
        <f>MONTH(sensor_data[[#This Row],[Timestamp]])</f>
        <v>10</v>
      </c>
      <c r="E3917" s="2">
        <f>DAY(sensor_data[[#This Row],[Timestamp]])</f>
        <v>12</v>
      </c>
      <c r="F3917" t="s">
        <v>680</v>
      </c>
      <c r="H3917">
        <v>74.900000000000006</v>
      </c>
      <c r="I3917">
        <v>53.5</v>
      </c>
      <c r="J3917" t="b">
        <v>1</v>
      </c>
      <c r="K3917">
        <v>3.5</v>
      </c>
      <c r="L3917" t="str">
        <f>IF(sensor_data[[#This Row],[HVAC Setting]]&lt;=2, "Low", IF(sensor_data[[#This Row],[HVAC Setting]]=3, "Normal", "High"))</f>
        <v>High</v>
      </c>
      <c r="O3917">
        <f>(sensor_data[[#This Row],[Energy Consumption]]-AVERAGE(sensor_data[Energy Consumption]))/_xlfn.STDEV.P(sensor_data[Energy Consumption])</f>
        <v>-0.24886299575285079</v>
      </c>
      <c r="P3917" t="str">
        <f>IF(ABS(sensor_data[[#This Row],[z_zcore]])&gt;3, "Outlier", "Normal")</f>
        <v>Normal</v>
      </c>
      <c r="Q3917">
        <f>AVERAGEIF(sensor_data[Unit ID], sensor_data[[#This Row],[Unit ID]], sensor_data[EC])</f>
        <v>19.126875000000002</v>
      </c>
      <c r="R3917">
        <f>IF(ISBLANK(sensor_data[[#This Row],[EC]]), sensor_data[[#This Row],[average]], sensor_data[[#This Row],[EC]])</f>
        <v>19.126875000000002</v>
      </c>
      <c r="S3917" t="str">
        <f>IF(sensor_data[[#This Row],[Filled Energy Consumption]]&gt;AVERAGE(sensor_data[Filled Energy Consumption]), "High", "Low")</f>
        <v>High</v>
      </c>
      <c r="T3917" t="s">
        <v>194</v>
      </c>
      <c r="U3917" t="b">
        <v>1</v>
      </c>
      <c r="V3917">
        <v>21</v>
      </c>
      <c r="W3917">
        <v>0</v>
      </c>
      <c r="X3917" t="s">
        <v>14</v>
      </c>
    </row>
    <row r="3918" spans="1:24" x14ac:dyDescent="0.3">
      <c r="A3918" s="1">
        <v>45565.103298611109</v>
      </c>
      <c r="B3918" s="1" t="str">
        <f>TEXT(sensor_data[[#This Row],[Timestamp]], "MMMM")</f>
        <v>September</v>
      </c>
      <c r="C391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18" s="2">
        <f>MONTH(sensor_data[[#This Row],[Timestamp]])</f>
        <v>9</v>
      </c>
      <c r="E3918" s="2">
        <f>DAY(sensor_data[[#This Row],[Timestamp]])</f>
        <v>30</v>
      </c>
      <c r="F3918" t="s">
        <v>680</v>
      </c>
      <c r="H3918">
        <v>62.9</v>
      </c>
      <c r="I3918">
        <v>49.5</v>
      </c>
      <c r="J3918" t="b">
        <v>0</v>
      </c>
      <c r="K3918">
        <v>1</v>
      </c>
      <c r="L3918" t="str">
        <f>IF(sensor_data[[#This Row],[HVAC Setting]]&lt;=2, "Low", IF(sensor_data[[#This Row],[HVAC Setting]]=3, "Normal", "High"))</f>
        <v>Low</v>
      </c>
      <c r="M3918">
        <v>5</v>
      </c>
      <c r="N3918">
        <v>5</v>
      </c>
      <c r="O3918">
        <f>(sensor_data[[#This Row],[Energy Consumption]]-AVERAGE(sensor_data[Energy Consumption]))/_xlfn.STDEV.P(sensor_data[Energy Consumption])</f>
        <v>-0.19072140568551499</v>
      </c>
      <c r="P3918" t="str">
        <f>IF(ABS(sensor_data[[#This Row],[z_zcore]])&gt;3, "Outlier", "Normal")</f>
        <v>Normal</v>
      </c>
      <c r="Q3918">
        <f>AVERAGEIF(sensor_data[Unit ID], sensor_data[[#This Row],[Unit ID]], sensor_data[EC])</f>
        <v>19.126875000000002</v>
      </c>
      <c r="R3918">
        <f>IF(ISBLANK(sensor_data[[#This Row],[EC]]), sensor_data[[#This Row],[average]], sensor_data[[#This Row],[EC]])</f>
        <v>5</v>
      </c>
      <c r="S3918" t="str">
        <f>IF(sensor_data[[#This Row],[Filled Energy Consumption]]&gt;AVERAGE(sensor_data[Filled Energy Consumption]), "High", "Low")</f>
        <v>Low</v>
      </c>
      <c r="T3918" t="s">
        <v>477</v>
      </c>
      <c r="U3918" t="b">
        <v>0</v>
      </c>
      <c r="V3918">
        <v>5</v>
      </c>
      <c r="W3918">
        <v>0</v>
      </c>
      <c r="X3918" t="s">
        <v>14</v>
      </c>
    </row>
    <row r="3919" spans="1:24" x14ac:dyDescent="0.3">
      <c r="A3919" s="1">
        <v>45387.07545138889</v>
      </c>
      <c r="B3919" s="1" t="str">
        <f>TEXT(sensor_data[[#This Row],[Timestamp]], "MMMM")</f>
        <v>April</v>
      </c>
      <c r="C391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19" s="2">
        <f>MONTH(sensor_data[[#This Row],[Timestamp]])</f>
        <v>4</v>
      </c>
      <c r="E3919" s="2">
        <f>DAY(sensor_data[[#This Row],[Timestamp]])</f>
        <v>5</v>
      </c>
      <c r="F3919" t="s">
        <v>680</v>
      </c>
      <c r="H3919">
        <v>72.2</v>
      </c>
      <c r="I3919">
        <v>45.3</v>
      </c>
      <c r="J3919" t="b">
        <v>0</v>
      </c>
      <c r="K3919">
        <v>2</v>
      </c>
      <c r="L3919" t="str">
        <f>IF(sensor_data[[#This Row],[HVAC Setting]]&lt;=2, "Low", IF(sensor_data[[#This Row],[HVAC Setting]]=3, "Normal", "High"))</f>
        <v>Low</v>
      </c>
      <c r="M3919">
        <v>11</v>
      </c>
      <c r="N3919">
        <v>11</v>
      </c>
      <c r="O3919">
        <f>(sensor_data[[#This Row],[Energy Consumption]]-AVERAGE(sensor_data[Energy Consumption]))/_xlfn.STDEV.P(sensor_data[Energy Consumption])</f>
        <v>-0.12095149760471202</v>
      </c>
      <c r="P3919" t="str">
        <f>IF(ABS(sensor_data[[#This Row],[z_zcore]])&gt;3, "Outlier", "Normal")</f>
        <v>Normal</v>
      </c>
      <c r="Q3919">
        <f>AVERAGEIF(sensor_data[Unit ID], sensor_data[[#This Row],[Unit ID]], sensor_data[EC])</f>
        <v>19.126875000000002</v>
      </c>
      <c r="R3919">
        <f>IF(ISBLANK(sensor_data[[#This Row],[EC]]), sensor_data[[#This Row],[average]], sensor_data[[#This Row],[EC]])</f>
        <v>11</v>
      </c>
      <c r="S3919" t="str">
        <f>IF(sensor_data[[#This Row],[Filled Energy Consumption]]&gt;AVERAGE(sensor_data[Filled Energy Consumption]), "High", "Low")</f>
        <v>Low</v>
      </c>
      <c r="T3919" t="s">
        <v>571</v>
      </c>
      <c r="U3919" t="b">
        <v>0</v>
      </c>
      <c r="V3919">
        <v>2</v>
      </c>
      <c r="W3919">
        <v>1</v>
      </c>
      <c r="X3919" t="s">
        <v>14</v>
      </c>
    </row>
    <row r="3920" spans="1:24" x14ac:dyDescent="0.3">
      <c r="A3920" s="1">
        <v>45576.872615740744</v>
      </c>
      <c r="B3920" s="1" t="str">
        <f>TEXT(sensor_data[[#This Row],[Timestamp]], "MMMM")</f>
        <v>October</v>
      </c>
      <c r="C392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20" s="2">
        <f>MONTH(sensor_data[[#This Row],[Timestamp]])</f>
        <v>10</v>
      </c>
      <c r="E3920" s="2">
        <f>DAY(sensor_data[[#This Row],[Timestamp]])</f>
        <v>11</v>
      </c>
      <c r="F3920" t="s">
        <v>680</v>
      </c>
      <c r="H3920">
        <v>80.400000000000006</v>
      </c>
      <c r="I3920">
        <v>53.6</v>
      </c>
      <c r="J3920" t="b">
        <v>1</v>
      </c>
      <c r="K3920">
        <v>4</v>
      </c>
      <c r="L3920" t="str">
        <f>IF(sensor_data[[#This Row],[HVAC Setting]]&lt;=2, "Low", IF(sensor_data[[#This Row],[HVAC Setting]]=3, "Normal", "High"))</f>
        <v>High</v>
      </c>
      <c r="M3920">
        <v>23.69</v>
      </c>
      <c r="N3920">
        <v>23.69</v>
      </c>
      <c r="O3920">
        <f>(sensor_data[[#This Row],[Energy Consumption]]-AVERAGE(sensor_data[Energy Consumption]))/_xlfn.STDEV.P(sensor_data[Energy Consumption])</f>
        <v>2.6611857986186267E-2</v>
      </c>
      <c r="P3920" t="str">
        <f>IF(ABS(sensor_data[[#This Row],[z_zcore]])&gt;3, "Outlier", "Normal")</f>
        <v>Normal</v>
      </c>
      <c r="Q3920">
        <f>AVERAGEIF(sensor_data[Unit ID], sensor_data[[#This Row],[Unit ID]], sensor_data[EC])</f>
        <v>19.126875000000002</v>
      </c>
      <c r="R3920">
        <f>IF(ISBLANK(sensor_data[[#This Row],[EC]]), sensor_data[[#This Row],[average]], sensor_data[[#This Row],[EC]])</f>
        <v>23.69</v>
      </c>
      <c r="S3920" t="str">
        <f>IF(sensor_data[[#This Row],[Filled Energy Consumption]]&gt;AVERAGE(sensor_data[Filled Energy Consumption]), "High", "Low")</f>
        <v>High</v>
      </c>
      <c r="T3920" t="s">
        <v>475</v>
      </c>
      <c r="U3920" t="b">
        <v>1</v>
      </c>
      <c r="V3920">
        <v>23</v>
      </c>
      <c r="W3920">
        <v>1</v>
      </c>
      <c r="X3920" t="s">
        <v>19</v>
      </c>
    </row>
    <row r="3921" spans="1:24" x14ac:dyDescent="0.3">
      <c r="A3921" s="1">
        <v>45428.937303240738</v>
      </c>
      <c r="B3921" s="1" t="str">
        <f>TEXT(sensor_data[[#This Row],[Timestamp]], "MMMM")</f>
        <v>May</v>
      </c>
      <c r="C392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21" s="2">
        <f>MONTH(sensor_data[[#This Row],[Timestamp]])</f>
        <v>5</v>
      </c>
      <c r="E3921" s="2">
        <f>DAY(sensor_data[[#This Row],[Timestamp]])</f>
        <v>16</v>
      </c>
      <c r="F3921" t="s">
        <v>680</v>
      </c>
      <c r="H3921">
        <v>70.2</v>
      </c>
      <c r="I3921">
        <v>56.2</v>
      </c>
      <c r="J3921" t="b">
        <v>0</v>
      </c>
      <c r="K3921">
        <v>3</v>
      </c>
      <c r="L3921" t="str">
        <f>IF(sensor_data[[#This Row],[HVAC Setting]]&lt;=2, "Low", IF(sensor_data[[#This Row],[HVAC Setting]]=3, "Normal", "High"))</f>
        <v>Normal</v>
      </c>
      <c r="M3921">
        <v>16</v>
      </c>
      <c r="N3921">
        <v>16</v>
      </c>
      <c r="O3921">
        <f>(sensor_data[[#This Row],[Energy Consumption]]-AVERAGE(sensor_data[Energy Consumption]))/_xlfn.STDEV.P(sensor_data[Energy Consumption])</f>
        <v>-6.2809907537376211E-2</v>
      </c>
      <c r="P3921" t="str">
        <f>IF(ABS(sensor_data[[#This Row],[z_zcore]])&gt;3, "Outlier", "Normal")</f>
        <v>Normal</v>
      </c>
      <c r="Q3921">
        <f>AVERAGEIF(sensor_data[Unit ID], sensor_data[[#This Row],[Unit ID]], sensor_data[EC])</f>
        <v>19.126875000000002</v>
      </c>
      <c r="R3921">
        <f>IF(ISBLANK(sensor_data[[#This Row],[EC]]), sensor_data[[#This Row],[average]], sensor_data[[#This Row],[EC]])</f>
        <v>16</v>
      </c>
      <c r="S3921" t="str">
        <f>IF(sensor_data[[#This Row],[Filled Energy Consumption]]&gt;AVERAGE(sensor_data[Filled Energy Consumption]), "High", "Low")</f>
        <v>Low</v>
      </c>
      <c r="T3921" t="s">
        <v>86</v>
      </c>
      <c r="U3921" t="b">
        <v>0</v>
      </c>
      <c r="V3921">
        <v>12</v>
      </c>
      <c r="W3921">
        <v>0</v>
      </c>
      <c r="X3921" t="s">
        <v>19</v>
      </c>
    </row>
    <row r="3922" spans="1:24" x14ac:dyDescent="0.3">
      <c r="A3922" s="1">
        <v>45647.084340277775</v>
      </c>
      <c r="B3922" s="1" t="str">
        <f>TEXT(sensor_data[[#This Row],[Timestamp]], "MMMM")</f>
        <v>December</v>
      </c>
      <c r="C392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22" s="2">
        <f>MONTH(sensor_data[[#This Row],[Timestamp]])</f>
        <v>12</v>
      </c>
      <c r="E3922" s="2">
        <f>DAY(sensor_data[[#This Row],[Timestamp]])</f>
        <v>21</v>
      </c>
      <c r="F3922" t="s">
        <v>681</v>
      </c>
      <c r="H3922">
        <v>40.200000000000003</v>
      </c>
      <c r="I3922">
        <v>29.6</v>
      </c>
      <c r="J3922" t="b">
        <v>1</v>
      </c>
      <c r="K3922">
        <v>4.5</v>
      </c>
      <c r="L3922" t="str">
        <f>IF(sensor_data[[#This Row],[HVAC Setting]]&lt;=2, "Low", IF(sensor_data[[#This Row],[HVAC Setting]]=3, "Normal", "High"))</f>
        <v>High</v>
      </c>
      <c r="M3922">
        <v>27.81</v>
      </c>
      <c r="N3922">
        <v>27.81</v>
      </c>
      <c r="O3922">
        <f>(sensor_data[[#This Row],[Energy Consumption]]-AVERAGE(sensor_data[Energy Consumption]))/_xlfn.STDEV.P(sensor_data[Energy Consumption])</f>
        <v>7.4520528201670946E-2</v>
      </c>
      <c r="P3922" t="str">
        <f>IF(ABS(sensor_data[[#This Row],[z_zcore]])&gt;3, "Outlier", "Normal")</f>
        <v>Normal</v>
      </c>
      <c r="Q3922">
        <f>AVERAGEIF(sensor_data[Unit ID], sensor_data[[#This Row],[Unit ID]], sensor_data[EC])</f>
        <v>17.81388888888889</v>
      </c>
      <c r="R3922">
        <f>IF(ISBLANK(sensor_data[[#This Row],[EC]]), sensor_data[[#This Row],[average]], sensor_data[[#This Row],[EC]])</f>
        <v>27.81</v>
      </c>
      <c r="S3922" t="str">
        <f>IF(sensor_data[[#This Row],[Filled Energy Consumption]]&gt;AVERAGE(sensor_data[Filled Energy Consumption]), "High", "Low")</f>
        <v>High</v>
      </c>
      <c r="T3922" t="s">
        <v>233</v>
      </c>
      <c r="U3922" t="b">
        <v>1</v>
      </c>
      <c r="V3922">
        <v>20</v>
      </c>
      <c r="W3922">
        <v>1</v>
      </c>
      <c r="X3922" t="s">
        <v>19</v>
      </c>
    </row>
    <row r="3923" spans="1:24" x14ac:dyDescent="0.3">
      <c r="A3923" s="1">
        <v>45425.043321759258</v>
      </c>
      <c r="B3923" s="1" t="str">
        <f>TEXT(sensor_data[[#This Row],[Timestamp]], "MMMM")</f>
        <v>May</v>
      </c>
      <c r="C392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23" s="2">
        <f>MONTH(sensor_data[[#This Row],[Timestamp]])</f>
        <v>5</v>
      </c>
      <c r="E3923" s="2">
        <f>DAY(sensor_data[[#This Row],[Timestamp]])</f>
        <v>13</v>
      </c>
      <c r="F3923" t="s">
        <v>681</v>
      </c>
      <c r="H3923">
        <v>73.099999999999994</v>
      </c>
      <c r="I3923">
        <v>57.7</v>
      </c>
      <c r="J3923" t="b">
        <v>0</v>
      </c>
      <c r="K3923">
        <v>1</v>
      </c>
      <c r="L3923" t="str">
        <f>IF(sensor_data[[#This Row],[HVAC Setting]]&lt;=2, "Low", IF(sensor_data[[#This Row],[HVAC Setting]]=3, "Normal", "High"))</f>
        <v>Low</v>
      </c>
      <c r="M3923">
        <v>5</v>
      </c>
      <c r="N3923">
        <v>5</v>
      </c>
      <c r="O3923">
        <f>(sensor_data[[#This Row],[Energy Consumption]]-AVERAGE(sensor_data[Energy Consumption]))/_xlfn.STDEV.P(sensor_data[Energy Consumption])</f>
        <v>-0.19072140568551499</v>
      </c>
      <c r="P3923" t="str">
        <f>IF(ABS(sensor_data[[#This Row],[z_zcore]])&gt;3, "Outlier", "Normal")</f>
        <v>Normal</v>
      </c>
      <c r="Q3923">
        <f>AVERAGEIF(sensor_data[Unit ID], sensor_data[[#This Row],[Unit ID]], sensor_data[EC])</f>
        <v>17.81388888888889</v>
      </c>
      <c r="R3923">
        <f>IF(ISBLANK(sensor_data[[#This Row],[EC]]), sensor_data[[#This Row],[average]], sensor_data[[#This Row],[EC]])</f>
        <v>5</v>
      </c>
      <c r="S3923" t="str">
        <f>IF(sensor_data[[#This Row],[Filled Energy Consumption]]&gt;AVERAGE(sensor_data[Filled Energy Consumption]), "High", "Low")</f>
        <v>Low</v>
      </c>
      <c r="T3923" t="s">
        <v>552</v>
      </c>
      <c r="U3923" t="b">
        <v>0</v>
      </c>
      <c r="V3923">
        <v>24</v>
      </c>
      <c r="W3923">
        <v>0</v>
      </c>
      <c r="X3923" t="s">
        <v>19</v>
      </c>
    </row>
    <row r="3924" spans="1:24" x14ac:dyDescent="0.3">
      <c r="A3924" s="1">
        <v>45313.894120370373</v>
      </c>
      <c r="B3924" s="1" t="str">
        <f>TEXT(sensor_data[[#This Row],[Timestamp]], "MMMM")</f>
        <v>January</v>
      </c>
      <c r="C392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24" s="2">
        <f>MONTH(sensor_data[[#This Row],[Timestamp]])</f>
        <v>1</v>
      </c>
      <c r="E3924" s="2">
        <f>DAY(sensor_data[[#This Row],[Timestamp]])</f>
        <v>22</v>
      </c>
      <c r="F3924" t="s">
        <v>681</v>
      </c>
      <c r="H3924">
        <v>54</v>
      </c>
      <c r="I3924">
        <v>29.9</v>
      </c>
      <c r="J3924" t="b">
        <v>1</v>
      </c>
      <c r="K3924">
        <v>5</v>
      </c>
      <c r="L3924" t="str">
        <f>IF(sensor_data[[#This Row],[HVAC Setting]]&lt;=2, "Low", IF(sensor_data[[#This Row],[HVAC Setting]]=3, "Normal", "High"))</f>
        <v>High</v>
      </c>
      <c r="M3924">
        <v>27.27</v>
      </c>
      <c r="N3924">
        <v>27.27</v>
      </c>
      <c r="O3924">
        <f>(sensor_data[[#This Row],[Energy Consumption]]-AVERAGE(sensor_data[Energy Consumption]))/_xlfn.STDEV.P(sensor_data[Energy Consumption])</f>
        <v>6.8241236474398684E-2</v>
      </c>
      <c r="P3924" t="str">
        <f>IF(ABS(sensor_data[[#This Row],[z_zcore]])&gt;3, "Outlier", "Normal")</f>
        <v>Normal</v>
      </c>
      <c r="Q3924">
        <f>AVERAGEIF(sensor_data[Unit ID], sensor_data[[#This Row],[Unit ID]], sensor_data[EC])</f>
        <v>17.81388888888889</v>
      </c>
      <c r="R3924">
        <f>IF(ISBLANK(sensor_data[[#This Row],[EC]]), sensor_data[[#This Row],[average]], sensor_data[[#This Row],[EC]])</f>
        <v>27.27</v>
      </c>
      <c r="S3924" t="str">
        <f>IF(sensor_data[[#This Row],[Filled Energy Consumption]]&gt;AVERAGE(sensor_data[Filled Energy Consumption]), "High", "Low")</f>
        <v>High</v>
      </c>
      <c r="T3924" t="s">
        <v>96</v>
      </c>
      <c r="U3924" t="b">
        <v>1</v>
      </c>
      <c r="V3924">
        <v>21</v>
      </c>
      <c r="W3924">
        <v>0</v>
      </c>
      <c r="X3924" t="s">
        <v>17</v>
      </c>
    </row>
    <row r="3925" spans="1:24" x14ac:dyDescent="0.3">
      <c r="A3925" s="1">
        <v>45549.893055555556</v>
      </c>
      <c r="B3925" s="1" t="str">
        <f>TEXT(sensor_data[[#This Row],[Timestamp]], "MMMM")</f>
        <v>September</v>
      </c>
      <c r="C392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25" s="2">
        <f>MONTH(sensor_data[[#This Row],[Timestamp]])</f>
        <v>9</v>
      </c>
      <c r="E3925" s="2">
        <f>DAY(sensor_data[[#This Row],[Timestamp]])</f>
        <v>14</v>
      </c>
      <c r="F3925" t="s">
        <v>681</v>
      </c>
      <c r="H3925">
        <v>76.2</v>
      </c>
      <c r="I3925">
        <v>32.1</v>
      </c>
      <c r="J3925" t="b">
        <v>1</v>
      </c>
      <c r="K3925">
        <v>5</v>
      </c>
      <c r="L3925" t="str">
        <f>IF(sensor_data[[#This Row],[HVAC Setting]]&lt;=2, "Low", IF(sensor_data[[#This Row],[HVAC Setting]]=3, "Normal", "High"))</f>
        <v>High</v>
      </c>
      <c r="M3925">
        <v>29.26</v>
      </c>
      <c r="N3925">
        <v>29.26</v>
      </c>
      <c r="O3925">
        <f>(sensor_data[[#This Row],[Energy Consumption]]-AVERAGE(sensor_data[Energy Consumption]))/_xlfn.STDEV.P(sensor_data[Energy Consumption])</f>
        <v>9.1381589321198359E-2</v>
      </c>
      <c r="P3925" t="str">
        <f>IF(ABS(sensor_data[[#This Row],[z_zcore]])&gt;3, "Outlier", "Normal")</f>
        <v>Normal</v>
      </c>
      <c r="Q3925">
        <f>AVERAGEIF(sensor_data[Unit ID], sensor_data[[#This Row],[Unit ID]], sensor_data[EC])</f>
        <v>17.81388888888889</v>
      </c>
      <c r="R3925">
        <f>IF(ISBLANK(sensor_data[[#This Row],[EC]]), sensor_data[[#This Row],[average]], sensor_data[[#This Row],[EC]])</f>
        <v>29.26</v>
      </c>
      <c r="S3925" t="str">
        <f>IF(sensor_data[[#This Row],[Filled Energy Consumption]]&gt;AVERAGE(sensor_data[Filled Energy Consumption]), "High", "Low")</f>
        <v>High</v>
      </c>
      <c r="T3925" t="s">
        <v>55</v>
      </c>
      <c r="U3925" t="b">
        <v>1</v>
      </c>
      <c r="V3925">
        <v>15</v>
      </c>
      <c r="W3925">
        <v>1</v>
      </c>
      <c r="X3925" t="s">
        <v>14</v>
      </c>
    </row>
    <row r="3926" spans="1:24" x14ac:dyDescent="0.3">
      <c r="A3926" s="1">
        <v>45587.702245370368</v>
      </c>
      <c r="B3926" s="1" t="str">
        <f>TEXT(sensor_data[[#This Row],[Timestamp]], "MMMM")</f>
        <v>October</v>
      </c>
      <c r="C392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26" s="2">
        <f>MONTH(sensor_data[[#This Row],[Timestamp]])</f>
        <v>10</v>
      </c>
      <c r="E3926" s="2">
        <f>DAY(sensor_data[[#This Row],[Timestamp]])</f>
        <v>22</v>
      </c>
      <c r="F3926" t="s">
        <v>681</v>
      </c>
      <c r="H3926">
        <v>68.8</v>
      </c>
      <c r="I3926">
        <v>41.7</v>
      </c>
      <c r="J3926" t="b">
        <v>0</v>
      </c>
      <c r="K3926">
        <v>2</v>
      </c>
      <c r="L3926" t="str">
        <f>IF(sensor_data[[#This Row],[HVAC Setting]]&lt;=2, "Low", IF(sensor_data[[#This Row],[HVAC Setting]]=3, "Normal", "High"))</f>
        <v>Low</v>
      </c>
      <c r="O3926">
        <f>(sensor_data[[#This Row],[Energy Consumption]]-AVERAGE(sensor_data[Energy Consumption]))/_xlfn.STDEV.P(sensor_data[Energy Consumption])</f>
        <v>-0.24886299575285079</v>
      </c>
      <c r="P3926" t="str">
        <f>IF(ABS(sensor_data[[#This Row],[z_zcore]])&gt;3, "Outlier", "Normal")</f>
        <v>Normal</v>
      </c>
      <c r="Q3926">
        <f>AVERAGEIF(sensor_data[Unit ID], sensor_data[[#This Row],[Unit ID]], sensor_data[EC])</f>
        <v>17.81388888888889</v>
      </c>
      <c r="R3926">
        <f>IF(ISBLANK(sensor_data[[#This Row],[EC]]), sensor_data[[#This Row],[average]], sensor_data[[#This Row],[EC]])</f>
        <v>17.81388888888889</v>
      </c>
      <c r="S3926" t="str">
        <f>IF(sensor_data[[#This Row],[Filled Energy Consumption]]&gt;AVERAGE(sensor_data[Filled Energy Consumption]), "High", "Low")</f>
        <v>Low</v>
      </c>
      <c r="T3926" t="s">
        <v>506</v>
      </c>
      <c r="U3926" t="b">
        <v>0</v>
      </c>
      <c r="V3926">
        <v>11</v>
      </c>
      <c r="W3926">
        <v>1</v>
      </c>
      <c r="X3926" t="s">
        <v>19</v>
      </c>
    </row>
    <row r="3927" spans="1:24" x14ac:dyDescent="0.3">
      <c r="A3927" s="1">
        <v>45636.355729166666</v>
      </c>
      <c r="B3927" s="1" t="str">
        <f>TEXT(sensor_data[[#This Row],[Timestamp]], "MMMM")</f>
        <v>December</v>
      </c>
      <c r="C392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27" s="2">
        <f>MONTH(sensor_data[[#This Row],[Timestamp]])</f>
        <v>12</v>
      </c>
      <c r="E3927" s="2">
        <f>DAY(sensor_data[[#This Row],[Timestamp]])</f>
        <v>10</v>
      </c>
      <c r="F3927" t="s">
        <v>681</v>
      </c>
      <c r="H3927">
        <v>44.8</v>
      </c>
      <c r="I3927">
        <v>26.7</v>
      </c>
      <c r="J3927" t="b">
        <v>0</v>
      </c>
      <c r="K3927">
        <v>4</v>
      </c>
      <c r="L3927" t="str">
        <f>IF(sensor_data[[#This Row],[HVAC Setting]]&lt;=2, "Low", IF(sensor_data[[#This Row],[HVAC Setting]]=3, "Normal", "High"))</f>
        <v>High</v>
      </c>
      <c r="M3927">
        <v>22</v>
      </c>
      <c r="N3927">
        <v>22</v>
      </c>
      <c r="O3927">
        <f>(sensor_data[[#This Row],[Energy Consumption]]-AVERAGE(sensor_data[Energy Consumption]))/_xlfn.STDEV.P(sensor_data[Energy Consumption])</f>
        <v>6.9600005434267524E-3</v>
      </c>
      <c r="P3927" t="str">
        <f>IF(ABS(sensor_data[[#This Row],[z_zcore]])&gt;3, "Outlier", "Normal")</f>
        <v>Normal</v>
      </c>
      <c r="Q3927">
        <f>AVERAGEIF(sensor_data[Unit ID], sensor_data[[#This Row],[Unit ID]], sensor_data[EC])</f>
        <v>17.81388888888889</v>
      </c>
      <c r="R3927">
        <f>IF(ISBLANK(sensor_data[[#This Row],[EC]]), sensor_data[[#This Row],[average]], sensor_data[[#This Row],[EC]])</f>
        <v>22</v>
      </c>
      <c r="S3927" t="str">
        <f>IF(sensor_data[[#This Row],[Filled Energy Consumption]]&gt;AVERAGE(sensor_data[Filled Energy Consumption]), "High", "Low")</f>
        <v>High</v>
      </c>
      <c r="T3927" t="s">
        <v>518</v>
      </c>
      <c r="U3927" t="b">
        <v>0</v>
      </c>
      <c r="V3927">
        <v>3</v>
      </c>
      <c r="W3927">
        <v>0</v>
      </c>
      <c r="X3927" t="s">
        <v>19</v>
      </c>
    </row>
    <row r="3928" spans="1:24" x14ac:dyDescent="0.3">
      <c r="A3928" s="1">
        <v>45588.418275462966</v>
      </c>
      <c r="B3928" s="1" t="str">
        <f>TEXT(sensor_data[[#This Row],[Timestamp]], "MMMM")</f>
        <v>October</v>
      </c>
      <c r="C392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28" s="2">
        <f>MONTH(sensor_data[[#This Row],[Timestamp]])</f>
        <v>10</v>
      </c>
      <c r="E3928" s="2">
        <f>DAY(sensor_data[[#This Row],[Timestamp]])</f>
        <v>23</v>
      </c>
      <c r="F3928" t="s">
        <v>681</v>
      </c>
      <c r="H3928">
        <v>66.099999999999994</v>
      </c>
      <c r="I3928">
        <v>37.200000000000003</v>
      </c>
      <c r="J3928" t="b">
        <v>1</v>
      </c>
      <c r="K3928">
        <v>3</v>
      </c>
      <c r="L3928" t="str">
        <f>IF(sensor_data[[#This Row],[HVAC Setting]]&lt;=2, "Low", IF(sensor_data[[#This Row],[HVAC Setting]]=3, "Normal", "High"))</f>
        <v>Normal</v>
      </c>
      <c r="M3928">
        <v>16.77</v>
      </c>
      <c r="N3928">
        <v>16.77</v>
      </c>
      <c r="O3928">
        <f>(sensor_data[[#This Row],[Energy Consumption]]-AVERAGE(sensor_data[Energy Consumption]))/_xlfn.STDEV.P(sensor_data[Energy Consumption])</f>
        <v>-5.3856102667006502E-2</v>
      </c>
      <c r="P3928" t="str">
        <f>IF(ABS(sensor_data[[#This Row],[z_zcore]])&gt;3, "Outlier", "Normal")</f>
        <v>Normal</v>
      </c>
      <c r="Q3928">
        <f>AVERAGEIF(sensor_data[Unit ID], sensor_data[[#This Row],[Unit ID]], sensor_data[EC])</f>
        <v>17.81388888888889</v>
      </c>
      <c r="R3928">
        <f>IF(ISBLANK(sensor_data[[#This Row],[EC]]), sensor_data[[#This Row],[average]], sensor_data[[#This Row],[EC]])</f>
        <v>16.77</v>
      </c>
      <c r="S3928" t="str">
        <f>IF(sensor_data[[#This Row],[Filled Energy Consumption]]&gt;AVERAGE(sensor_data[Filled Energy Consumption]), "High", "Low")</f>
        <v>Low</v>
      </c>
      <c r="T3928" t="s">
        <v>146</v>
      </c>
      <c r="U3928" t="b">
        <v>1</v>
      </c>
      <c r="V3928">
        <v>13</v>
      </c>
      <c r="W3928">
        <v>1</v>
      </c>
      <c r="X3928" t="s">
        <v>17</v>
      </c>
    </row>
    <row r="3929" spans="1:24" x14ac:dyDescent="0.3">
      <c r="A3929" s="1">
        <v>45363.299664351849</v>
      </c>
      <c r="B3929" s="1" t="str">
        <f>TEXT(sensor_data[[#This Row],[Timestamp]], "MMMM")</f>
        <v>March</v>
      </c>
      <c r="C392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29" s="2">
        <f>MONTH(sensor_data[[#This Row],[Timestamp]])</f>
        <v>3</v>
      </c>
      <c r="E3929" s="2">
        <f>DAY(sensor_data[[#This Row],[Timestamp]])</f>
        <v>12</v>
      </c>
      <c r="F3929" t="s">
        <v>681</v>
      </c>
      <c r="H3929">
        <v>72.8</v>
      </c>
      <c r="I3929">
        <v>40.4</v>
      </c>
      <c r="J3929" t="b">
        <v>1</v>
      </c>
      <c r="K3929">
        <v>3</v>
      </c>
      <c r="L3929" t="str">
        <f>IF(sensor_data[[#This Row],[HVAC Setting]]&lt;=2, "Low", IF(sensor_data[[#This Row],[HVAC Setting]]=3, "Normal", "High"))</f>
        <v>Normal</v>
      </c>
      <c r="O3929">
        <f>(sensor_data[[#This Row],[Energy Consumption]]-AVERAGE(sensor_data[Energy Consumption]))/_xlfn.STDEV.P(sensor_data[Energy Consumption])</f>
        <v>-0.24886299575285079</v>
      </c>
      <c r="P3929" t="str">
        <f>IF(ABS(sensor_data[[#This Row],[z_zcore]])&gt;3, "Outlier", "Normal")</f>
        <v>Normal</v>
      </c>
      <c r="Q3929">
        <f>AVERAGEIF(sensor_data[Unit ID], sensor_data[[#This Row],[Unit ID]], sensor_data[EC])</f>
        <v>17.81388888888889</v>
      </c>
      <c r="R3929">
        <f>IF(ISBLANK(sensor_data[[#This Row],[EC]]), sensor_data[[#This Row],[average]], sensor_data[[#This Row],[EC]])</f>
        <v>17.81388888888889</v>
      </c>
      <c r="S3929" t="str">
        <f>IF(sensor_data[[#This Row],[Filled Energy Consumption]]&gt;AVERAGE(sensor_data[Filled Energy Consumption]), "High", "Low")</f>
        <v>Low</v>
      </c>
      <c r="T3929" t="s">
        <v>274</v>
      </c>
      <c r="U3929" t="b">
        <v>1</v>
      </c>
      <c r="V3929">
        <v>18</v>
      </c>
      <c r="W3929">
        <v>1</v>
      </c>
      <c r="X3929" t="s">
        <v>17</v>
      </c>
    </row>
    <row r="3930" spans="1:24" x14ac:dyDescent="0.3">
      <c r="A3930" s="1">
        <v>45576.09202546296</v>
      </c>
      <c r="B3930" s="1" t="str">
        <f>TEXT(sensor_data[[#This Row],[Timestamp]], "MMMM")</f>
        <v>October</v>
      </c>
      <c r="C393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30" s="2">
        <f>MONTH(sensor_data[[#This Row],[Timestamp]])</f>
        <v>10</v>
      </c>
      <c r="E3930" s="2">
        <f>DAY(sensor_data[[#This Row],[Timestamp]])</f>
        <v>11</v>
      </c>
      <c r="F3930" t="s">
        <v>681</v>
      </c>
      <c r="H3930">
        <v>67</v>
      </c>
      <c r="I3930">
        <v>40.1</v>
      </c>
      <c r="J3930" t="b">
        <v>0</v>
      </c>
      <c r="K3930">
        <v>1</v>
      </c>
      <c r="L3930" t="str">
        <f>IF(sensor_data[[#This Row],[HVAC Setting]]&lt;=2, "Low", IF(sensor_data[[#This Row],[HVAC Setting]]=3, "Normal", "High"))</f>
        <v>Low</v>
      </c>
      <c r="M3930">
        <v>5</v>
      </c>
      <c r="N3930">
        <v>5</v>
      </c>
      <c r="O3930">
        <f>(sensor_data[[#This Row],[Energy Consumption]]-AVERAGE(sensor_data[Energy Consumption]))/_xlfn.STDEV.P(sensor_data[Energy Consumption])</f>
        <v>-0.19072140568551499</v>
      </c>
      <c r="P3930" t="str">
        <f>IF(ABS(sensor_data[[#This Row],[z_zcore]])&gt;3, "Outlier", "Normal")</f>
        <v>Normal</v>
      </c>
      <c r="Q3930">
        <f>AVERAGEIF(sensor_data[Unit ID], sensor_data[[#This Row],[Unit ID]], sensor_data[EC])</f>
        <v>17.81388888888889</v>
      </c>
      <c r="R3930">
        <f>IF(ISBLANK(sensor_data[[#This Row],[EC]]), sensor_data[[#This Row],[average]], sensor_data[[#This Row],[EC]])</f>
        <v>5</v>
      </c>
      <c r="S3930" t="str">
        <f>IF(sensor_data[[#This Row],[Filled Energy Consumption]]&gt;AVERAGE(sensor_data[Filled Energy Consumption]), "High", "Low")</f>
        <v>Low</v>
      </c>
      <c r="T3930" t="s">
        <v>136</v>
      </c>
      <c r="U3930" t="b">
        <v>0</v>
      </c>
      <c r="V3930">
        <v>2</v>
      </c>
      <c r="W3930">
        <v>1</v>
      </c>
      <c r="X3930" t="s">
        <v>14</v>
      </c>
    </row>
    <row r="3931" spans="1:24" x14ac:dyDescent="0.3">
      <c r="A3931" s="1">
        <v>45482.04451388889</v>
      </c>
      <c r="B3931" s="1" t="str">
        <f>TEXT(sensor_data[[#This Row],[Timestamp]], "MMMM")</f>
        <v>July</v>
      </c>
      <c r="C393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31" s="2">
        <f>MONTH(sensor_data[[#This Row],[Timestamp]])</f>
        <v>7</v>
      </c>
      <c r="E3931" s="2">
        <f>DAY(sensor_data[[#This Row],[Timestamp]])</f>
        <v>9</v>
      </c>
      <c r="F3931" t="s">
        <v>681</v>
      </c>
      <c r="H3931">
        <v>87.7</v>
      </c>
      <c r="I3931">
        <v>48.6</v>
      </c>
      <c r="J3931" t="b">
        <v>0</v>
      </c>
      <c r="K3931">
        <v>1</v>
      </c>
      <c r="L3931" t="str">
        <f>IF(sensor_data[[#This Row],[HVAC Setting]]&lt;=2, "Low", IF(sensor_data[[#This Row],[HVAC Setting]]=3, "Normal", "High"))</f>
        <v>Low</v>
      </c>
      <c r="M3931">
        <v>7</v>
      </c>
      <c r="N3931">
        <v>7</v>
      </c>
      <c r="O3931">
        <f>(sensor_data[[#This Row],[Energy Consumption]]-AVERAGE(sensor_data[Energy Consumption]))/_xlfn.STDEV.P(sensor_data[Energy Consumption])</f>
        <v>-0.16746476965858065</v>
      </c>
      <c r="P3931" t="str">
        <f>IF(ABS(sensor_data[[#This Row],[z_zcore]])&gt;3, "Outlier", "Normal")</f>
        <v>Normal</v>
      </c>
      <c r="Q3931">
        <f>AVERAGEIF(sensor_data[Unit ID], sensor_data[[#This Row],[Unit ID]], sensor_data[EC])</f>
        <v>17.81388888888889</v>
      </c>
      <c r="R3931">
        <f>IF(ISBLANK(sensor_data[[#This Row],[EC]]), sensor_data[[#This Row],[average]], sensor_data[[#This Row],[EC]])</f>
        <v>7</v>
      </c>
      <c r="S3931" t="str">
        <f>IF(sensor_data[[#This Row],[Filled Energy Consumption]]&gt;AVERAGE(sensor_data[Filled Energy Consumption]), "High", "Low")</f>
        <v>Low</v>
      </c>
      <c r="T3931" t="s">
        <v>86</v>
      </c>
      <c r="U3931" t="b">
        <v>0</v>
      </c>
      <c r="V3931">
        <v>13</v>
      </c>
      <c r="W3931">
        <v>0</v>
      </c>
      <c r="X3931" t="s">
        <v>14</v>
      </c>
    </row>
    <row r="3932" spans="1:24" x14ac:dyDescent="0.3">
      <c r="A3932" s="1">
        <v>45491.629641203705</v>
      </c>
      <c r="B3932" s="1" t="str">
        <f>TEXT(sensor_data[[#This Row],[Timestamp]], "MMMM")</f>
        <v>July</v>
      </c>
      <c r="C393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32" s="2">
        <f>MONTH(sensor_data[[#This Row],[Timestamp]])</f>
        <v>7</v>
      </c>
      <c r="E3932" s="2">
        <f>DAY(sensor_data[[#This Row],[Timestamp]])</f>
        <v>18</v>
      </c>
      <c r="F3932" t="s">
        <v>681</v>
      </c>
      <c r="H3932">
        <v>96</v>
      </c>
      <c r="I3932">
        <v>69.5</v>
      </c>
      <c r="J3932" t="b">
        <v>1</v>
      </c>
      <c r="K3932">
        <v>4</v>
      </c>
      <c r="L3932" t="str">
        <f>IF(sensor_data[[#This Row],[HVAC Setting]]&lt;=2, "Low", IF(sensor_data[[#This Row],[HVAC Setting]]=3, "Normal", "High"))</f>
        <v>High</v>
      </c>
      <c r="M3932">
        <v>23.53</v>
      </c>
      <c r="N3932">
        <v>23.53</v>
      </c>
      <c r="O3932">
        <f>(sensor_data[[#This Row],[Energy Consumption]]-AVERAGE(sensor_data[Energy Consumption]))/_xlfn.STDEV.P(sensor_data[Energy Consumption])</f>
        <v>2.4751327104031523E-2</v>
      </c>
      <c r="P3932" t="str">
        <f>IF(ABS(sensor_data[[#This Row],[z_zcore]])&gt;3, "Outlier", "Normal")</f>
        <v>Normal</v>
      </c>
      <c r="Q3932">
        <f>AVERAGEIF(sensor_data[Unit ID], sensor_data[[#This Row],[Unit ID]], sensor_data[EC])</f>
        <v>17.81388888888889</v>
      </c>
      <c r="R3932">
        <f>IF(ISBLANK(sensor_data[[#This Row],[EC]]), sensor_data[[#This Row],[average]], sensor_data[[#This Row],[EC]])</f>
        <v>23.53</v>
      </c>
      <c r="S3932" t="str">
        <f>IF(sensor_data[[#This Row],[Filled Energy Consumption]]&gt;AVERAGE(sensor_data[Filled Energy Consumption]), "High", "Low")</f>
        <v>High</v>
      </c>
      <c r="T3932" t="s">
        <v>488</v>
      </c>
      <c r="U3932" t="b">
        <v>1</v>
      </c>
      <c r="V3932">
        <v>4</v>
      </c>
      <c r="W3932">
        <v>0</v>
      </c>
      <c r="X3932" t="s">
        <v>19</v>
      </c>
    </row>
    <row r="3933" spans="1:24" x14ac:dyDescent="0.3">
      <c r="A3933" s="1">
        <v>45606.251331018517</v>
      </c>
      <c r="B3933" s="1" t="str">
        <f>TEXT(sensor_data[[#This Row],[Timestamp]], "MMMM")</f>
        <v>November</v>
      </c>
      <c r="C393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33" s="2">
        <f>MONTH(sensor_data[[#This Row],[Timestamp]])</f>
        <v>11</v>
      </c>
      <c r="E3933" s="2">
        <f>DAY(sensor_data[[#This Row],[Timestamp]])</f>
        <v>10</v>
      </c>
      <c r="F3933" t="s">
        <v>681</v>
      </c>
      <c r="H3933">
        <v>69.2</v>
      </c>
      <c r="I3933">
        <v>51.4</v>
      </c>
      <c r="J3933" t="b">
        <v>1</v>
      </c>
      <c r="K3933">
        <v>3.5</v>
      </c>
      <c r="L3933" t="str">
        <f>IF(sensor_data[[#This Row],[HVAC Setting]]&lt;=2, "Low", IF(sensor_data[[#This Row],[HVAC Setting]]=3, "Normal", "High"))</f>
        <v>High</v>
      </c>
      <c r="M3933">
        <v>20.38</v>
      </c>
      <c r="N3933">
        <v>20.38</v>
      </c>
      <c r="O3933">
        <f>(sensor_data[[#This Row],[Energy Consumption]]-AVERAGE(sensor_data[Energy Consumption]))/_xlfn.STDEV.P(sensor_data[Energy Consumption])</f>
        <v>-1.187787463839006E-2</v>
      </c>
      <c r="P3933" t="str">
        <f>IF(ABS(sensor_data[[#This Row],[z_zcore]])&gt;3, "Outlier", "Normal")</f>
        <v>Normal</v>
      </c>
      <c r="Q3933">
        <f>AVERAGEIF(sensor_data[Unit ID], sensor_data[[#This Row],[Unit ID]], sensor_data[EC])</f>
        <v>17.81388888888889</v>
      </c>
      <c r="R3933">
        <f>IF(ISBLANK(sensor_data[[#This Row],[EC]]), sensor_data[[#This Row],[average]], sensor_data[[#This Row],[EC]])</f>
        <v>20.38</v>
      </c>
      <c r="S3933" t="str">
        <f>IF(sensor_data[[#This Row],[Filled Energy Consumption]]&gt;AVERAGE(sensor_data[Filled Energy Consumption]), "High", "Low")</f>
        <v>High</v>
      </c>
      <c r="T3933" t="s">
        <v>180</v>
      </c>
      <c r="U3933" t="b">
        <v>1</v>
      </c>
      <c r="V3933">
        <v>21</v>
      </c>
      <c r="W3933">
        <v>1</v>
      </c>
      <c r="X3933" t="s">
        <v>19</v>
      </c>
    </row>
    <row r="3934" spans="1:24" x14ac:dyDescent="0.3">
      <c r="A3934" s="1">
        <v>45374.735127314816</v>
      </c>
      <c r="B3934" s="1" t="str">
        <f>TEXT(sensor_data[[#This Row],[Timestamp]], "MMMM")</f>
        <v>March</v>
      </c>
      <c r="C393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34" s="2">
        <f>MONTH(sensor_data[[#This Row],[Timestamp]])</f>
        <v>3</v>
      </c>
      <c r="E3934" s="2">
        <f>DAY(sensor_data[[#This Row],[Timestamp]])</f>
        <v>23</v>
      </c>
      <c r="F3934" t="s">
        <v>681</v>
      </c>
      <c r="H3934">
        <v>74.099999999999994</v>
      </c>
      <c r="I3934">
        <v>34.700000000000003</v>
      </c>
      <c r="J3934" t="b">
        <v>1</v>
      </c>
      <c r="K3934">
        <v>4.5</v>
      </c>
      <c r="L3934" t="str">
        <f>IF(sensor_data[[#This Row],[HVAC Setting]]&lt;=2, "Low", IF(sensor_data[[#This Row],[HVAC Setting]]=3, "Normal", "High"))</f>
        <v>High</v>
      </c>
      <c r="M3934">
        <v>27.25</v>
      </c>
      <c r="N3934">
        <v>27.25</v>
      </c>
      <c r="O3934">
        <f>(sensor_data[[#This Row],[Energy Consumption]]-AVERAGE(sensor_data[Energy Consumption]))/_xlfn.STDEV.P(sensor_data[Energy Consumption])</f>
        <v>6.8008670114129352E-2</v>
      </c>
      <c r="P3934" t="str">
        <f>IF(ABS(sensor_data[[#This Row],[z_zcore]])&gt;3, "Outlier", "Normal")</f>
        <v>Normal</v>
      </c>
      <c r="Q3934">
        <f>AVERAGEIF(sensor_data[Unit ID], sensor_data[[#This Row],[Unit ID]], sensor_data[EC])</f>
        <v>17.81388888888889</v>
      </c>
      <c r="R3934">
        <f>IF(ISBLANK(sensor_data[[#This Row],[EC]]), sensor_data[[#This Row],[average]], sensor_data[[#This Row],[EC]])</f>
        <v>27.25</v>
      </c>
      <c r="S3934" t="str">
        <f>IF(sensor_data[[#This Row],[Filled Energy Consumption]]&gt;AVERAGE(sensor_data[Filled Energy Consumption]), "High", "Low")</f>
        <v>High</v>
      </c>
      <c r="T3934" t="s">
        <v>611</v>
      </c>
      <c r="U3934" t="b">
        <v>1</v>
      </c>
      <c r="V3934">
        <v>13</v>
      </c>
      <c r="W3934">
        <v>1</v>
      </c>
      <c r="X3934" t="s">
        <v>14</v>
      </c>
    </row>
    <row r="3935" spans="1:24" x14ac:dyDescent="0.3">
      <c r="A3935" s="1">
        <v>45631.27140046296</v>
      </c>
      <c r="B3935" s="1" t="str">
        <f>TEXT(sensor_data[[#This Row],[Timestamp]], "MMMM")</f>
        <v>December</v>
      </c>
      <c r="C393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35" s="2">
        <f>MONTH(sensor_data[[#This Row],[Timestamp]])</f>
        <v>12</v>
      </c>
      <c r="E3935" s="2">
        <f>DAY(sensor_data[[#This Row],[Timestamp]])</f>
        <v>5</v>
      </c>
      <c r="F3935" t="s">
        <v>681</v>
      </c>
      <c r="H3935">
        <v>49.6</v>
      </c>
      <c r="I3935">
        <v>28.1</v>
      </c>
      <c r="J3935" t="b">
        <v>0</v>
      </c>
      <c r="K3935">
        <v>3</v>
      </c>
      <c r="L3935" t="str">
        <f>IF(sensor_data[[#This Row],[HVAC Setting]]&lt;=2, "Low", IF(sensor_data[[#This Row],[HVAC Setting]]=3, "Normal", "High"))</f>
        <v>Normal</v>
      </c>
      <c r="M3935">
        <v>17</v>
      </c>
      <c r="N3935">
        <v>17</v>
      </c>
      <c r="O3935">
        <f>(sensor_data[[#This Row],[Energy Consumption]]-AVERAGE(sensor_data[Energy Consumption]))/_xlfn.STDEV.P(sensor_data[Energy Consumption])</f>
        <v>-5.1181589523909048E-2</v>
      </c>
      <c r="P3935" t="str">
        <f>IF(ABS(sensor_data[[#This Row],[z_zcore]])&gt;3, "Outlier", "Normal")</f>
        <v>Normal</v>
      </c>
      <c r="Q3935">
        <f>AVERAGEIF(sensor_data[Unit ID], sensor_data[[#This Row],[Unit ID]], sensor_data[EC])</f>
        <v>17.81388888888889</v>
      </c>
      <c r="R3935">
        <f>IF(ISBLANK(sensor_data[[#This Row],[EC]]), sensor_data[[#This Row],[average]], sensor_data[[#This Row],[EC]])</f>
        <v>17</v>
      </c>
      <c r="S3935" t="str">
        <f>IF(sensor_data[[#This Row],[Filled Energy Consumption]]&gt;AVERAGE(sensor_data[Filled Energy Consumption]), "High", "Low")</f>
        <v>Low</v>
      </c>
      <c r="T3935" t="s">
        <v>197</v>
      </c>
      <c r="U3935" t="b">
        <v>0</v>
      </c>
      <c r="V3935">
        <v>21</v>
      </c>
      <c r="W3935">
        <v>0</v>
      </c>
      <c r="X3935" t="s">
        <v>17</v>
      </c>
    </row>
    <row r="3936" spans="1:24" x14ac:dyDescent="0.3">
      <c r="A3936" s="1">
        <v>45370.879537037035</v>
      </c>
      <c r="B3936" s="1" t="str">
        <f>TEXT(sensor_data[[#This Row],[Timestamp]], "MMMM")</f>
        <v>March</v>
      </c>
      <c r="C393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36" s="2">
        <f>MONTH(sensor_data[[#This Row],[Timestamp]])</f>
        <v>3</v>
      </c>
      <c r="E3936" s="2">
        <f>DAY(sensor_data[[#This Row],[Timestamp]])</f>
        <v>19</v>
      </c>
      <c r="F3936" t="s">
        <v>681</v>
      </c>
      <c r="H3936">
        <v>69.099999999999994</v>
      </c>
      <c r="I3936">
        <v>35.299999999999997</v>
      </c>
      <c r="J3936" t="b">
        <v>1</v>
      </c>
      <c r="K3936">
        <v>5</v>
      </c>
      <c r="L3936" t="str">
        <f>IF(sensor_data[[#This Row],[HVAC Setting]]&lt;=2, "Low", IF(sensor_data[[#This Row],[HVAC Setting]]=3, "Normal", "High"))</f>
        <v>High</v>
      </c>
      <c r="M3936">
        <v>26.6</v>
      </c>
      <c r="N3936">
        <v>26.6</v>
      </c>
      <c r="O3936">
        <f>(sensor_data[[#This Row],[Energy Consumption]]-AVERAGE(sensor_data[Energy Consumption]))/_xlfn.STDEV.P(sensor_data[Energy Consumption])</f>
        <v>6.0450263405375709E-2</v>
      </c>
      <c r="P3936" t="str">
        <f>IF(ABS(sensor_data[[#This Row],[z_zcore]])&gt;3, "Outlier", "Normal")</f>
        <v>Normal</v>
      </c>
      <c r="Q3936">
        <f>AVERAGEIF(sensor_data[Unit ID], sensor_data[[#This Row],[Unit ID]], sensor_data[EC])</f>
        <v>17.81388888888889</v>
      </c>
      <c r="R3936">
        <f>IF(ISBLANK(sensor_data[[#This Row],[EC]]), sensor_data[[#This Row],[average]], sensor_data[[#This Row],[EC]])</f>
        <v>26.6</v>
      </c>
      <c r="S3936" t="str">
        <f>IF(sensor_data[[#This Row],[Filled Energy Consumption]]&gt;AVERAGE(sensor_data[Filled Energy Consumption]), "High", "Low")</f>
        <v>High</v>
      </c>
      <c r="T3936" t="s">
        <v>416</v>
      </c>
      <c r="U3936" t="b">
        <v>1</v>
      </c>
      <c r="V3936">
        <v>9</v>
      </c>
      <c r="W3936">
        <v>1</v>
      </c>
      <c r="X3936" t="s">
        <v>19</v>
      </c>
    </row>
    <row r="3937" spans="1:24" x14ac:dyDescent="0.3">
      <c r="A3937" s="1">
        <v>45372.515046296299</v>
      </c>
      <c r="B3937" s="1" t="str">
        <f>TEXT(sensor_data[[#This Row],[Timestamp]], "MMMM")</f>
        <v>March</v>
      </c>
      <c r="C393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37" s="2">
        <f>MONTH(sensor_data[[#This Row],[Timestamp]])</f>
        <v>3</v>
      </c>
      <c r="E3937" s="2">
        <f>DAY(sensor_data[[#This Row],[Timestamp]])</f>
        <v>21</v>
      </c>
      <c r="F3937" t="s">
        <v>681</v>
      </c>
      <c r="H3937">
        <v>73.900000000000006</v>
      </c>
      <c r="I3937">
        <v>32.1</v>
      </c>
      <c r="J3937" t="b">
        <v>0</v>
      </c>
      <c r="K3937">
        <v>3</v>
      </c>
      <c r="L3937" t="str">
        <f>IF(sensor_data[[#This Row],[HVAC Setting]]&lt;=2, "Low", IF(sensor_data[[#This Row],[HVAC Setting]]=3, "Normal", "High"))</f>
        <v>Normal</v>
      </c>
      <c r="M3937">
        <v>16</v>
      </c>
      <c r="N3937">
        <v>16</v>
      </c>
      <c r="O3937">
        <f>(sensor_data[[#This Row],[Energy Consumption]]-AVERAGE(sensor_data[Energy Consumption]))/_xlfn.STDEV.P(sensor_data[Energy Consumption])</f>
        <v>-6.2809907537376211E-2</v>
      </c>
      <c r="P3937" t="str">
        <f>IF(ABS(sensor_data[[#This Row],[z_zcore]])&gt;3, "Outlier", "Normal")</f>
        <v>Normal</v>
      </c>
      <c r="Q3937">
        <f>AVERAGEIF(sensor_data[Unit ID], sensor_data[[#This Row],[Unit ID]], sensor_data[EC])</f>
        <v>17.81388888888889</v>
      </c>
      <c r="R3937">
        <f>IF(ISBLANK(sensor_data[[#This Row],[EC]]), sensor_data[[#This Row],[average]], sensor_data[[#This Row],[EC]])</f>
        <v>16</v>
      </c>
      <c r="S3937" t="str">
        <f>IF(sensor_data[[#This Row],[Filled Energy Consumption]]&gt;AVERAGE(sensor_data[Filled Energy Consumption]), "High", "Low")</f>
        <v>Low</v>
      </c>
      <c r="T3937" t="s">
        <v>161</v>
      </c>
      <c r="U3937" t="b">
        <v>0</v>
      </c>
      <c r="V3937">
        <v>18</v>
      </c>
      <c r="W3937">
        <v>0</v>
      </c>
      <c r="X3937" t="s">
        <v>14</v>
      </c>
    </row>
    <row r="3938" spans="1:24" x14ac:dyDescent="0.3">
      <c r="A3938" s="1">
        <v>45461.098263888889</v>
      </c>
      <c r="B3938" s="1" t="str">
        <f>TEXT(sensor_data[[#This Row],[Timestamp]], "MMMM")</f>
        <v>June</v>
      </c>
      <c r="C393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38" s="2">
        <f>MONTH(sensor_data[[#This Row],[Timestamp]])</f>
        <v>6</v>
      </c>
      <c r="E3938" s="2">
        <f>DAY(sensor_data[[#This Row],[Timestamp]])</f>
        <v>18</v>
      </c>
      <c r="F3938" t="s">
        <v>681</v>
      </c>
      <c r="H3938">
        <v>85.8</v>
      </c>
      <c r="I3938">
        <v>50.9</v>
      </c>
      <c r="J3938" t="b">
        <v>0</v>
      </c>
      <c r="K3938">
        <v>1</v>
      </c>
      <c r="L3938" t="str">
        <f>IF(sensor_data[[#This Row],[HVAC Setting]]&lt;=2, "Low", IF(sensor_data[[#This Row],[HVAC Setting]]=3, "Normal", "High"))</f>
        <v>Low</v>
      </c>
      <c r="M3938">
        <v>7</v>
      </c>
      <c r="N3938">
        <v>7</v>
      </c>
      <c r="O3938">
        <f>(sensor_data[[#This Row],[Energy Consumption]]-AVERAGE(sensor_data[Energy Consumption]))/_xlfn.STDEV.P(sensor_data[Energy Consumption])</f>
        <v>-0.16746476965858065</v>
      </c>
      <c r="P3938" t="str">
        <f>IF(ABS(sensor_data[[#This Row],[z_zcore]])&gt;3, "Outlier", "Normal")</f>
        <v>Normal</v>
      </c>
      <c r="Q3938">
        <f>AVERAGEIF(sensor_data[Unit ID], sensor_data[[#This Row],[Unit ID]], sensor_data[EC])</f>
        <v>17.81388888888889</v>
      </c>
      <c r="R3938">
        <f>IF(ISBLANK(sensor_data[[#This Row],[EC]]), sensor_data[[#This Row],[average]], sensor_data[[#This Row],[EC]])</f>
        <v>7</v>
      </c>
      <c r="S3938" t="str">
        <f>IF(sensor_data[[#This Row],[Filled Energy Consumption]]&gt;AVERAGE(sensor_data[Filled Energy Consumption]), "High", "Low")</f>
        <v>Low</v>
      </c>
      <c r="T3938" t="s">
        <v>229</v>
      </c>
      <c r="U3938" t="b">
        <v>0</v>
      </c>
      <c r="V3938">
        <v>3</v>
      </c>
      <c r="W3938">
        <v>0</v>
      </c>
      <c r="X3938" t="s">
        <v>14</v>
      </c>
    </row>
    <row r="3939" spans="1:24" x14ac:dyDescent="0.3">
      <c r="A3939" s="1">
        <v>45604.911736111113</v>
      </c>
      <c r="B3939" s="1" t="str">
        <f>TEXT(sensor_data[[#This Row],[Timestamp]], "MMMM")</f>
        <v>November</v>
      </c>
      <c r="C393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39" s="2">
        <f>MONTH(sensor_data[[#This Row],[Timestamp]])</f>
        <v>11</v>
      </c>
      <c r="E3939" s="2">
        <f>DAY(sensor_data[[#This Row],[Timestamp]])</f>
        <v>8</v>
      </c>
      <c r="F3939" t="s">
        <v>681</v>
      </c>
      <c r="H3939">
        <v>80.400000000000006</v>
      </c>
      <c r="I3939">
        <v>45.7</v>
      </c>
      <c r="J3939" t="b">
        <v>1</v>
      </c>
      <c r="K3939">
        <v>3</v>
      </c>
      <c r="L3939" t="str">
        <f>IF(sensor_data[[#This Row],[HVAC Setting]]&lt;=2, "Low", IF(sensor_data[[#This Row],[HVAC Setting]]=3, "Normal", "High"))</f>
        <v>Normal</v>
      </c>
      <c r="M3939">
        <v>16.920000000000002</v>
      </c>
      <c r="N3939">
        <v>16.920000000000002</v>
      </c>
      <c r="O3939">
        <f>(sensor_data[[#This Row],[Energy Consumption]]-AVERAGE(sensor_data[Energy Consumption]))/_xlfn.STDEV.P(sensor_data[Energy Consumption])</f>
        <v>-5.2111854964986402E-2</v>
      </c>
      <c r="P3939" t="str">
        <f>IF(ABS(sensor_data[[#This Row],[z_zcore]])&gt;3, "Outlier", "Normal")</f>
        <v>Normal</v>
      </c>
      <c r="Q3939">
        <f>AVERAGEIF(sensor_data[Unit ID], sensor_data[[#This Row],[Unit ID]], sensor_data[EC])</f>
        <v>17.81388888888889</v>
      </c>
      <c r="R3939">
        <f>IF(ISBLANK(sensor_data[[#This Row],[EC]]), sensor_data[[#This Row],[average]], sensor_data[[#This Row],[EC]])</f>
        <v>16.920000000000002</v>
      </c>
      <c r="S3939" t="str">
        <f>IF(sensor_data[[#This Row],[Filled Energy Consumption]]&gt;AVERAGE(sensor_data[Filled Energy Consumption]), "High", "Low")</f>
        <v>Low</v>
      </c>
      <c r="T3939" t="s">
        <v>81</v>
      </c>
      <c r="U3939" t="b">
        <v>1</v>
      </c>
      <c r="V3939">
        <v>13</v>
      </c>
      <c r="W3939">
        <v>1</v>
      </c>
      <c r="X3939" t="s">
        <v>19</v>
      </c>
    </row>
    <row r="3940" spans="1:24" x14ac:dyDescent="0.3">
      <c r="A3940" s="1">
        <v>45371.697164351855</v>
      </c>
      <c r="B3940" s="1" t="str">
        <f>TEXT(sensor_data[[#This Row],[Timestamp]], "MMMM")</f>
        <v>March</v>
      </c>
      <c r="C394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40" s="2">
        <f>MONTH(sensor_data[[#This Row],[Timestamp]])</f>
        <v>3</v>
      </c>
      <c r="E3940" s="2">
        <f>DAY(sensor_data[[#This Row],[Timestamp]])</f>
        <v>20</v>
      </c>
      <c r="F3940" t="s">
        <v>681</v>
      </c>
      <c r="H3940">
        <v>74.7</v>
      </c>
      <c r="I3940">
        <v>56.6</v>
      </c>
      <c r="J3940" t="b">
        <v>0</v>
      </c>
      <c r="K3940">
        <v>1</v>
      </c>
      <c r="L3940" t="str">
        <f>IF(sensor_data[[#This Row],[HVAC Setting]]&lt;=2, "Low", IF(sensor_data[[#This Row],[HVAC Setting]]=3, "Normal", "High"))</f>
        <v>Low</v>
      </c>
      <c r="M3940">
        <v>5</v>
      </c>
      <c r="N3940">
        <v>5</v>
      </c>
      <c r="O3940">
        <f>(sensor_data[[#This Row],[Energy Consumption]]-AVERAGE(sensor_data[Energy Consumption]))/_xlfn.STDEV.P(sensor_data[Energy Consumption])</f>
        <v>-0.19072140568551499</v>
      </c>
      <c r="P3940" t="str">
        <f>IF(ABS(sensor_data[[#This Row],[z_zcore]])&gt;3, "Outlier", "Normal")</f>
        <v>Normal</v>
      </c>
      <c r="Q3940">
        <f>AVERAGEIF(sensor_data[Unit ID], sensor_data[[#This Row],[Unit ID]], sensor_data[EC])</f>
        <v>17.81388888888889</v>
      </c>
      <c r="R3940">
        <f>IF(ISBLANK(sensor_data[[#This Row],[EC]]), sensor_data[[#This Row],[average]], sensor_data[[#This Row],[EC]])</f>
        <v>5</v>
      </c>
      <c r="S3940" t="str">
        <f>IF(sensor_data[[#This Row],[Filled Energy Consumption]]&gt;AVERAGE(sensor_data[Filled Energy Consumption]), "High", "Low")</f>
        <v>Low</v>
      </c>
      <c r="T3940" t="s">
        <v>327</v>
      </c>
      <c r="U3940" t="b">
        <v>0</v>
      </c>
      <c r="V3940">
        <v>11</v>
      </c>
      <c r="W3940">
        <v>0</v>
      </c>
      <c r="X3940" t="s">
        <v>17</v>
      </c>
    </row>
    <row r="3941" spans="1:24" x14ac:dyDescent="0.3">
      <c r="A3941" s="1">
        <v>45328.266284722224</v>
      </c>
      <c r="B3941" s="1" t="str">
        <f>TEXT(sensor_data[[#This Row],[Timestamp]], "MMMM")</f>
        <v>February</v>
      </c>
      <c r="C394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41" s="2">
        <f>MONTH(sensor_data[[#This Row],[Timestamp]])</f>
        <v>2</v>
      </c>
      <c r="E3941" s="2">
        <f>DAY(sensor_data[[#This Row],[Timestamp]])</f>
        <v>6</v>
      </c>
      <c r="F3941" t="s">
        <v>681</v>
      </c>
      <c r="H3941">
        <v>38.299999999999997</v>
      </c>
      <c r="I3941">
        <v>37.6</v>
      </c>
      <c r="J3941" t="b">
        <v>1</v>
      </c>
      <c r="K3941">
        <v>3</v>
      </c>
      <c r="L3941" t="str">
        <f>IF(sensor_data[[#This Row],[HVAC Setting]]&lt;=2, "Low", IF(sensor_data[[#This Row],[HVAC Setting]]=3, "Normal", "High"))</f>
        <v>Normal</v>
      </c>
      <c r="M3941">
        <v>20.86</v>
      </c>
      <c r="N3941">
        <v>20.86</v>
      </c>
      <c r="O3941">
        <f>(sensor_data[[#This Row],[Energy Consumption]]-AVERAGE(sensor_data[Energy Consumption]))/_xlfn.STDEV.P(sensor_data[Energy Consumption])</f>
        <v>-6.2962819919258175E-3</v>
      </c>
      <c r="P3941" t="str">
        <f>IF(ABS(sensor_data[[#This Row],[z_zcore]])&gt;3, "Outlier", "Normal")</f>
        <v>Normal</v>
      </c>
      <c r="Q3941">
        <f>AVERAGEIF(sensor_data[Unit ID], sensor_data[[#This Row],[Unit ID]], sensor_data[EC])</f>
        <v>17.81388888888889</v>
      </c>
      <c r="R3941">
        <f>IF(ISBLANK(sensor_data[[#This Row],[EC]]), sensor_data[[#This Row],[average]], sensor_data[[#This Row],[EC]])</f>
        <v>20.86</v>
      </c>
      <c r="S3941" t="str">
        <f>IF(sensor_data[[#This Row],[Filled Energy Consumption]]&gt;AVERAGE(sensor_data[Filled Energy Consumption]), "High", "Low")</f>
        <v>High</v>
      </c>
      <c r="T3941" t="s">
        <v>279</v>
      </c>
      <c r="U3941" t="b">
        <v>1</v>
      </c>
      <c r="V3941">
        <v>5</v>
      </c>
      <c r="W3941">
        <v>0</v>
      </c>
      <c r="X3941" t="s">
        <v>14</v>
      </c>
    </row>
    <row r="3942" spans="1:24" x14ac:dyDescent="0.3">
      <c r="A3942" s="1">
        <v>45611.10359953704</v>
      </c>
      <c r="B3942" s="1" t="str">
        <f>TEXT(sensor_data[[#This Row],[Timestamp]], "MMMM")</f>
        <v>November</v>
      </c>
      <c r="C394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42" s="2">
        <f>MONTH(sensor_data[[#This Row],[Timestamp]])</f>
        <v>11</v>
      </c>
      <c r="E3942" s="2">
        <f>DAY(sensor_data[[#This Row],[Timestamp]])</f>
        <v>15</v>
      </c>
      <c r="F3942" t="s">
        <v>682</v>
      </c>
      <c r="H3942">
        <v>56.5</v>
      </c>
      <c r="I3942">
        <v>55.1</v>
      </c>
      <c r="J3942" t="b">
        <v>0</v>
      </c>
      <c r="K3942">
        <v>0</v>
      </c>
      <c r="L3942" t="str">
        <f>IF(sensor_data[[#This Row],[HVAC Setting]]&lt;=2, "Low", IF(sensor_data[[#This Row],[HVAC Setting]]=3, "Normal", "High"))</f>
        <v>Low</v>
      </c>
      <c r="M3942">
        <v>1</v>
      </c>
      <c r="N3942">
        <v>1</v>
      </c>
      <c r="O3942">
        <f>(sensor_data[[#This Row],[Energy Consumption]]-AVERAGE(sensor_data[Energy Consumption]))/_xlfn.STDEV.P(sensor_data[Energy Consumption])</f>
        <v>-0.23723467773938361</v>
      </c>
      <c r="P3942" t="str">
        <f>IF(ABS(sensor_data[[#This Row],[z_zcore]])&gt;3, "Outlier", "Normal")</f>
        <v>Normal</v>
      </c>
      <c r="Q3942">
        <f>AVERAGEIF(sensor_data[Unit ID], sensor_data[[#This Row],[Unit ID]], sensor_data[EC])</f>
        <v>16.14</v>
      </c>
      <c r="R3942">
        <f>IF(ISBLANK(sensor_data[[#This Row],[EC]]), sensor_data[[#This Row],[average]], sensor_data[[#This Row],[EC]])</f>
        <v>1</v>
      </c>
      <c r="S3942" t="str">
        <f>IF(sensor_data[[#This Row],[Filled Energy Consumption]]&gt;AVERAGE(sensor_data[Filled Energy Consumption]), "High", "Low")</f>
        <v>Low</v>
      </c>
      <c r="T3942" t="s">
        <v>174</v>
      </c>
      <c r="U3942" t="b">
        <v>0</v>
      </c>
      <c r="V3942">
        <v>13</v>
      </c>
      <c r="W3942">
        <v>0</v>
      </c>
      <c r="X3942" t="s">
        <v>19</v>
      </c>
    </row>
    <row r="3943" spans="1:24" x14ac:dyDescent="0.3">
      <c r="A3943" s="1">
        <v>45626.557592592595</v>
      </c>
      <c r="B3943" s="1" t="str">
        <f>TEXT(sensor_data[[#This Row],[Timestamp]], "MMMM")</f>
        <v>November</v>
      </c>
      <c r="C394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43" s="2">
        <f>MONTH(sensor_data[[#This Row],[Timestamp]])</f>
        <v>11</v>
      </c>
      <c r="E3943" s="2">
        <f>DAY(sensor_data[[#This Row],[Timestamp]])</f>
        <v>30</v>
      </c>
      <c r="F3943" t="s">
        <v>682</v>
      </c>
      <c r="H3943">
        <v>67.900000000000006</v>
      </c>
      <c r="I3943">
        <v>49.5</v>
      </c>
      <c r="J3943" t="b">
        <v>0</v>
      </c>
      <c r="K3943">
        <v>1.5</v>
      </c>
      <c r="L3943" t="str">
        <f>IF(sensor_data[[#This Row],[HVAC Setting]]&lt;=2, "Low", IF(sensor_data[[#This Row],[HVAC Setting]]=3, "Normal", "High"))</f>
        <v>Low</v>
      </c>
      <c r="M3943">
        <v>8.93</v>
      </c>
      <c r="N3943">
        <v>8.93</v>
      </c>
      <c r="O3943">
        <f>(sensor_data[[#This Row],[Energy Consumption]]-AVERAGE(sensor_data[Energy Consumption]))/_xlfn.STDEV.P(sensor_data[Energy Consumption])</f>
        <v>-0.14502211589258904</v>
      </c>
      <c r="P3943" t="str">
        <f>IF(ABS(sensor_data[[#This Row],[z_zcore]])&gt;3, "Outlier", "Normal")</f>
        <v>Normal</v>
      </c>
      <c r="Q3943">
        <f>AVERAGEIF(sensor_data[Unit ID], sensor_data[[#This Row],[Unit ID]], sensor_data[EC])</f>
        <v>16.14</v>
      </c>
      <c r="R3943">
        <f>IF(ISBLANK(sensor_data[[#This Row],[EC]]), sensor_data[[#This Row],[average]], sensor_data[[#This Row],[EC]])</f>
        <v>8.93</v>
      </c>
      <c r="S3943" t="str">
        <f>IF(sensor_data[[#This Row],[Filled Energy Consumption]]&gt;AVERAGE(sensor_data[Filled Energy Consumption]), "High", "Low")</f>
        <v>Low</v>
      </c>
      <c r="T3943" t="s">
        <v>519</v>
      </c>
      <c r="U3943" t="b">
        <v>0</v>
      </c>
      <c r="V3943">
        <v>9</v>
      </c>
      <c r="W3943">
        <v>0</v>
      </c>
      <c r="X3943" t="s">
        <v>14</v>
      </c>
    </row>
    <row r="3944" spans="1:24" x14ac:dyDescent="0.3">
      <c r="A3944" s="1">
        <v>45494.094780092593</v>
      </c>
      <c r="B3944" s="1" t="str">
        <f>TEXT(sensor_data[[#This Row],[Timestamp]], "MMMM")</f>
        <v>July</v>
      </c>
      <c r="C394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44" s="2">
        <f>MONTH(sensor_data[[#This Row],[Timestamp]])</f>
        <v>7</v>
      </c>
      <c r="E3944" s="2">
        <f>DAY(sensor_data[[#This Row],[Timestamp]])</f>
        <v>21</v>
      </c>
      <c r="F3944" t="s">
        <v>682</v>
      </c>
      <c r="H3944">
        <v>86.6</v>
      </c>
      <c r="I3944">
        <v>62.4</v>
      </c>
      <c r="J3944" t="b">
        <v>0</v>
      </c>
      <c r="K3944">
        <v>2.5</v>
      </c>
      <c r="L3944" t="str">
        <f>IF(sensor_data[[#This Row],[HVAC Setting]]&lt;=2, "Low", IF(sensor_data[[#This Row],[HVAC Setting]]=3, "Normal", "High"))</f>
        <v>High</v>
      </c>
      <c r="M3944">
        <v>15.23</v>
      </c>
      <c r="N3944">
        <v>15.23</v>
      </c>
      <c r="O3944">
        <f>(sensor_data[[#This Row],[Energy Consumption]]-AVERAGE(sensor_data[Energy Consumption]))/_xlfn.STDEV.P(sensor_data[Energy Consumption])</f>
        <v>-7.1763712407745914E-2</v>
      </c>
      <c r="P3944" t="str">
        <f>IF(ABS(sensor_data[[#This Row],[z_zcore]])&gt;3, "Outlier", "Normal")</f>
        <v>Normal</v>
      </c>
      <c r="Q3944">
        <f>AVERAGEIF(sensor_data[Unit ID], sensor_data[[#This Row],[Unit ID]], sensor_data[EC])</f>
        <v>16.14</v>
      </c>
      <c r="R3944">
        <f>IF(ISBLANK(sensor_data[[#This Row],[EC]]), sensor_data[[#This Row],[average]], sensor_data[[#This Row],[EC]])</f>
        <v>15.23</v>
      </c>
      <c r="S3944" t="str">
        <f>IF(sensor_data[[#This Row],[Filled Energy Consumption]]&gt;AVERAGE(sensor_data[Filled Energy Consumption]), "High", "Low")</f>
        <v>Low</v>
      </c>
      <c r="T3944" t="s">
        <v>195</v>
      </c>
      <c r="U3944" t="b">
        <v>0</v>
      </c>
      <c r="V3944">
        <v>14</v>
      </c>
      <c r="W3944">
        <v>1</v>
      </c>
      <c r="X3944" t="s">
        <v>19</v>
      </c>
    </row>
    <row r="3945" spans="1:24" x14ac:dyDescent="0.3">
      <c r="A3945" s="1">
        <v>45386.837291666663</v>
      </c>
      <c r="B3945" s="1" t="str">
        <f>TEXT(sensor_data[[#This Row],[Timestamp]], "MMMM")</f>
        <v>April</v>
      </c>
      <c r="C394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45" s="2">
        <f>MONTH(sensor_data[[#This Row],[Timestamp]])</f>
        <v>4</v>
      </c>
      <c r="E3945" s="2">
        <f>DAY(sensor_data[[#This Row],[Timestamp]])</f>
        <v>4</v>
      </c>
      <c r="F3945" t="s">
        <v>682</v>
      </c>
      <c r="H3945">
        <v>63.7</v>
      </c>
      <c r="I3945">
        <v>44.5</v>
      </c>
      <c r="J3945" t="b">
        <v>0</v>
      </c>
      <c r="K3945">
        <v>4</v>
      </c>
      <c r="L3945" t="str">
        <f>IF(sensor_data[[#This Row],[HVAC Setting]]&lt;=2, "Low", IF(sensor_data[[#This Row],[HVAC Setting]]=3, "Normal", "High"))</f>
        <v>High</v>
      </c>
      <c r="M3945">
        <v>22</v>
      </c>
      <c r="N3945">
        <v>22</v>
      </c>
      <c r="O3945">
        <f>(sensor_data[[#This Row],[Energy Consumption]]-AVERAGE(sensor_data[Energy Consumption]))/_xlfn.STDEV.P(sensor_data[Energy Consumption])</f>
        <v>6.9600005434267524E-3</v>
      </c>
      <c r="P3945" t="str">
        <f>IF(ABS(sensor_data[[#This Row],[z_zcore]])&gt;3, "Outlier", "Normal")</f>
        <v>Normal</v>
      </c>
      <c r="Q3945">
        <f>AVERAGEIF(sensor_data[Unit ID], sensor_data[[#This Row],[Unit ID]], sensor_data[EC])</f>
        <v>16.14</v>
      </c>
      <c r="R3945">
        <f>IF(ISBLANK(sensor_data[[#This Row],[EC]]), sensor_data[[#This Row],[average]], sensor_data[[#This Row],[EC]])</f>
        <v>22</v>
      </c>
      <c r="S3945" t="str">
        <f>IF(sensor_data[[#This Row],[Filled Energy Consumption]]&gt;AVERAGE(sensor_data[Filled Energy Consumption]), "High", "Low")</f>
        <v>High</v>
      </c>
      <c r="T3945" t="s">
        <v>169</v>
      </c>
      <c r="U3945" t="b">
        <v>0</v>
      </c>
      <c r="V3945">
        <v>19</v>
      </c>
      <c r="W3945">
        <v>0</v>
      </c>
      <c r="X3945" t="s">
        <v>17</v>
      </c>
    </row>
    <row r="3946" spans="1:24" x14ac:dyDescent="0.3">
      <c r="A3946" s="1">
        <v>45352.442858796298</v>
      </c>
      <c r="B3946" s="1" t="str">
        <f>TEXT(sensor_data[[#This Row],[Timestamp]], "MMMM")</f>
        <v>March</v>
      </c>
      <c r="C394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46" s="2">
        <f>MONTH(sensor_data[[#This Row],[Timestamp]])</f>
        <v>3</v>
      </c>
      <c r="E3946" s="2">
        <f>DAY(sensor_data[[#This Row],[Timestamp]])</f>
        <v>1</v>
      </c>
      <c r="F3946" t="s">
        <v>682</v>
      </c>
      <c r="H3946">
        <v>66.900000000000006</v>
      </c>
      <c r="I3946">
        <v>49.9</v>
      </c>
      <c r="J3946" t="b">
        <v>0</v>
      </c>
      <c r="K3946">
        <v>3</v>
      </c>
      <c r="L3946" t="str">
        <f>IF(sensor_data[[#This Row],[HVAC Setting]]&lt;=2, "Low", IF(sensor_data[[#This Row],[HVAC Setting]]=3, "Normal", "High"))</f>
        <v>Normal</v>
      </c>
      <c r="O3946">
        <f>(sensor_data[[#This Row],[Energy Consumption]]-AVERAGE(sensor_data[Energy Consumption]))/_xlfn.STDEV.P(sensor_data[Energy Consumption])</f>
        <v>-0.24886299575285079</v>
      </c>
      <c r="P3946" t="str">
        <f>IF(ABS(sensor_data[[#This Row],[z_zcore]])&gt;3, "Outlier", "Normal")</f>
        <v>Normal</v>
      </c>
      <c r="Q3946">
        <f>AVERAGEIF(sensor_data[Unit ID], sensor_data[[#This Row],[Unit ID]], sensor_data[EC])</f>
        <v>16.14</v>
      </c>
      <c r="R3946">
        <f>IF(ISBLANK(sensor_data[[#This Row],[EC]]), sensor_data[[#This Row],[average]], sensor_data[[#This Row],[EC]])</f>
        <v>16.14</v>
      </c>
      <c r="S3946" t="str">
        <f>IF(sensor_data[[#This Row],[Filled Energy Consumption]]&gt;AVERAGE(sensor_data[Filled Energy Consumption]), "High", "Low")</f>
        <v>Low</v>
      </c>
      <c r="T3946" t="s">
        <v>464</v>
      </c>
      <c r="U3946" t="b">
        <v>0</v>
      </c>
      <c r="V3946">
        <v>12</v>
      </c>
      <c r="W3946">
        <v>1</v>
      </c>
      <c r="X3946" t="s">
        <v>14</v>
      </c>
    </row>
    <row r="3947" spans="1:24" x14ac:dyDescent="0.3">
      <c r="A3947" s="1">
        <v>45304.573634259257</v>
      </c>
      <c r="B3947" s="1" t="str">
        <f>TEXT(sensor_data[[#This Row],[Timestamp]], "MMMM")</f>
        <v>January</v>
      </c>
      <c r="C394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47" s="2">
        <f>MONTH(sensor_data[[#This Row],[Timestamp]])</f>
        <v>1</v>
      </c>
      <c r="E3947" s="2">
        <f>DAY(sensor_data[[#This Row],[Timestamp]])</f>
        <v>13</v>
      </c>
      <c r="F3947" t="s">
        <v>682</v>
      </c>
      <c r="H3947">
        <v>50.3</v>
      </c>
      <c r="I3947">
        <v>25.9</v>
      </c>
      <c r="J3947" t="b">
        <v>0</v>
      </c>
      <c r="K3947">
        <v>2.5</v>
      </c>
      <c r="L3947" t="str">
        <f>IF(sensor_data[[#This Row],[HVAC Setting]]&lt;=2, "Low", IF(sensor_data[[#This Row],[HVAC Setting]]=3, "Normal", "High"))</f>
        <v>High</v>
      </c>
      <c r="M3947">
        <v>14.18</v>
      </c>
      <c r="N3947">
        <v>14.18</v>
      </c>
      <c r="O3947">
        <f>(sensor_data[[#This Row],[Energy Consumption]]-AVERAGE(sensor_data[Energy Consumption]))/_xlfn.STDEV.P(sensor_data[Energy Consumption])</f>
        <v>-8.3973446321886441E-2</v>
      </c>
      <c r="P3947" t="str">
        <f>IF(ABS(sensor_data[[#This Row],[z_zcore]])&gt;3, "Outlier", "Normal")</f>
        <v>Normal</v>
      </c>
      <c r="Q3947">
        <f>AVERAGEIF(sensor_data[Unit ID], sensor_data[[#This Row],[Unit ID]], sensor_data[EC])</f>
        <v>16.14</v>
      </c>
      <c r="R3947">
        <f>IF(ISBLANK(sensor_data[[#This Row],[EC]]), sensor_data[[#This Row],[average]], sensor_data[[#This Row],[EC]])</f>
        <v>14.18</v>
      </c>
      <c r="S3947" t="str">
        <f>IF(sensor_data[[#This Row],[Filled Energy Consumption]]&gt;AVERAGE(sensor_data[Filled Energy Consumption]), "High", "Low")</f>
        <v>Low</v>
      </c>
      <c r="T3947" t="s">
        <v>184</v>
      </c>
      <c r="U3947" t="b">
        <v>0</v>
      </c>
      <c r="V3947">
        <v>23</v>
      </c>
      <c r="W3947">
        <v>1</v>
      </c>
      <c r="X3947" t="s">
        <v>19</v>
      </c>
    </row>
    <row r="3948" spans="1:24" x14ac:dyDescent="0.3">
      <c r="A3948" s="1">
        <v>45619.268379629626</v>
      </c>
      <c r="B3948" s="1" t="str">
        <f>TEXT(sensor_data[[#This Row],[Timestamp]], "MMMM")</f>
        <v>November</v>
      </c>
      <c r="C394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48" s="2">
        <f>MONTH(sensor_data[[#This Row],[Timestamp]])</f>
        <v>11</v>
      </c>
      <c r="E3948" s="2">
        <f>DAY(sensor_data[[#This Row],[Timestamp]])</f>
        <v>23</v>
      </c>
      <c r="F3948" t="s">
        <v>682</v>
      </c>
      <c r="H3948">
        <v>70.7</v>
      </c>
      <c r="I3948">
        <v>49.1</v>
      </c>
      <c r="J3948" t="b">
        <v>1</v>
      </c>
      <c r="K3948">
        <v>2.5</v>
      </c>
      <c r="L3948" t="str">
        <f>IF(sensor_data[[#This Row],[HVAC Setting]]&lt;=2, "Low", IF(sensor_data[[#This Row],[HVAC Setting]]=3, "Normal", "High"))</f>
        <v>High</v>
      </c>
      <c r="M3948">
        <v>15.47</v>
      </c>
      <c r="N3948">
        <v>15.47</v>
      </c>
      <c r="O3948">
        <f>(sensor_data[[#This Row],[Energy Consumption]]-AVERAGE(sensor_data[Energy Consumption]))/_xlfn.STDEV.P(sensor_data[Energy Consumption])</f>
        <v>-6.8972916084513794E-2</v>
      </c>
      <c r="P3948" t="str">
        <f>IF(ABS(sensor_data[[#This Row],[z_zcore]])&gt;3, "Outlier", "Normal")</f>
        <v>Normal</v>
      </c>
      <c r="Q3948">
        <f>AVERAGEIF(sensor_data[Unit ID], sensor_data[[#This Row],[Unit ID]], sensor_data[EC])</f>
        <v>16.14</v>
      </c>
      <c r="R3948">
        <f>IF(ISBLANK(sensor_data[[#This Row],[EC]]), sensor_data[[#This Row],[average]], sensor_data[[#This Row],[EC]])</f>
        <v>15.47</v>
      </c>
      <c r="S3948" t="str">
        <f>IF(sensor_data[[#This Row],[Filled Energy Consumption]]&gt;AVERAGE(sensor_data[Filled Energy Consumption]), "High", "Low")</f>
        <v>Low</v>
      </c>
      <c r="T3948" t="s">
        <v>86</v>
      </c>
      <c r="U3948" t="b">
        <v>1</v>
      </c>
      <c r="V3948">
        <v>8</v>
      </c>
      <c r="W3948">
        <v>1</v>
      </c>
      <c r="X3948" t="s">
        <v>19</v>
      </c>
    </row>
    <row r="3949" spans="1:24" x14ac:dyDescent="0.3">
      <c r="A3949" s="1">
        <v>45564.262627314813</v>
      </c>
      <c r="B3949" s="1" t="str">
        <f>TEXT(sensor_data[[#This Row],[Timestamp]], "MMMM")</f>
        <v>September</v>
      </c>
      <c r="C394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49" s="2">
        <f>MONTH(sensor_data[[#This Row],[Timestamp]])</f>
        <v>9</v>
      </c>
      <c r="E3949" s="2">
        <f>DAY(sensor_data[[#This Row],[Timestamp]])</f>
        <v>29</v>
      </c>
      <c r="F3949" t="s">
        <v>682</v>
      </c>
      <c r="H3949">
        <v>76</v>
      </c>
      <c r="I3949">
        <v>51.2</v>
      </c>
      <c r="J3949" t="b">
        <v>1</v>
      </c>
      <c r="K3949">
        <v>2.5</v>
      </c>
      <c r="L3949" t="str">
        <f>IF(sensor_data[[#This Row],[HVAC Setting]]&lt;=2, "Low", IF(sensor_data[[#This Row],[HVAC Setting]]=3, "Normal", "High"))</f>
        <v>High</v>
      </c>
      <c r="M3949">
        <v>14.92</v>
      </c>
      <c r="N3949">
        <v>14.92</v>
      </c>
      <c r="O3949">
        <f>(sensor_data[[#This Row],[Energy Consumption]]-AVERAGE(sensor_data[Energy Consumption]))/_xlfn.STDEV.P(sensor_data[Energy Consumption])</f>
        <v>-7.536849099192075E-2</v>
      </c>
      <c r="P3949" t="str">
        <f>IF(ABS(sensor_data[[#This Row],[z_zcore]])&gt;3, "Outlier", "Normal")</f>
        <v>Normal</v>
      </c>
      <c r="Q3949">
        <f>AVERAGEIF(sensor_data[Unit ID], sensor_data[[#This Row],[Unit ID]], sensor_data[EC])</f>
        <v>16.14</v>
      </c>
      <c r="R3949">
        <f>IF(ISBLANK(sensor_data[[#This Row],[EC]]), sensor_data[[#This Row],[average]], sensor_data[[#This Row],[EC]])</f>
        <v>14.92</v>
      </c>
      <c r="S3949" t="str">
        <f>IF(sensor_data[[#This Row],[Filled Energy Consumption]]&gt;AVERAGE(sensor_data[Filled Energy Consumption]), "High", "Low")</f>
        <v>Low</v>
      </c>
      <c r="T3949" t="s">
        <v>296</v>
      </c>
      <c r="U3949" t="b">
        <v>1</v>
      </c>
      <c r="V3949">
        <v>12</v>
      </c>
      <c r="W3949">
        <v>1</v>
      </c>
      <c r="X3949" t="s">
        <v>14</v>
      </c>
    </row>
    <row r="3950" spans="1:24" x14ac:dyDescent="0.3">
      <c r="A3950" s="1">
        <v>45529.65415509259</v>
      </c>
      <c r="B3950" s="1" t="str">
        <f>TEXT(sensor_data[[#This Row],[Timestamp]], "MMMM")</f>
        <v>August</v>
      </c>
      <c r="C395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50" s="2">
        <f>MONTH(sensor_data[[#This Row],[Timestamp]])</f>
        <v>8</v>
      </c>
      <c r="E3950" s="2">
        <f>DAY(sensor_data[[#This Row],[Timestamp]])</f>
        <v>25</v>
      </c>
      <c r="F3950" t="s">
        <v>682</v>
      </c>
      <c r="H3950">
        <v>95.1</v>
      </c>
      <c r="I3950">
        <v>67.7</v>
      </c>
      <c r="J3950" t="b">
        <v>1</v>
      </c>
      <c r="K3950">
        <v>5</v>
      </c>
      <c r="L3950" t="str">
        <f>IF(sensor_data[[#This Row],[HVAC Setting]]&lt;=2, "Low", IF(sensor_data[[#This Row],[HVAC Setting]]=3, "Normal", "High"))</f>
        <v>High</v>
      </c>
      <c r="M3950">
        <v>32.479999999999997</v>
      </c>
      <c r="N3950">
        <v>32.479999999999997</v>
      </c>
      <c r="O3950">
        <f>(sensor_data[[#This Row],[Energy Consumption]]-AVERAGE(sensor_data[Energy Consumption]))/_xlfn.STDEV.P(sensor_data[Energy Consumption])</f>
        <v>0.12882477332456255</v>
      </c>
      <c r="P3950" t="str">
        <f>IF(ABS(sensor_data[[#This Row],[z_zcore]])&gt;3, "Outlier", "Normal")</f>
        <v>Normal</v>
      </c>
      <c r="Q3950">
        <f>AVERAGEIF(sensor_data[Unit ID], sensor_data[[#This Row],[Unit ID]], sensor_data[EC])</f>
        <v>16.14</v>
      </c>
      <c r="R3950">
        <f>IF(ISBLANK(sensor_data[[#This Row],[EC]]), sensor_data[[#This Row],[average]], sensor_data[[#This Row],[EC]])</f>
        <v>32.479999999999997</v>
      </c>
      <c r="S3950" t="str">
        <f>IF(sensor_data[[#This Row],[Filled Energy Consumption]]&gt;AVERAGE(sensor_data[Filled Energy Consumption]), "High", "Low")</f>
        <v>High</v>
      </c>
      <c r="T3950" t="s">
        <v>160</v>
      </c>
      <c r="U3950" t="b">
        <v>1</v>
      </c>
      <c r="V3950">
        <v>19</v>
      </c>
      <c r="W3950">
        <v>0</v>
      </c>
      <c r="X3950" t="s">
        <v>14</v>
      </c>
    </row>
    <row r="3951" spans="1:24" x14ac:dyDescent="0.3">
      <c r="A3951" s="1">
        <v>45485.647743055553</v>
      </c>
      <c r="B3951" s="1" t="str">
        <f>TEXT(sensor_data[[#This Row],[Timestamp]], "MMMM")</f>
        <v>July</v>
      </c>
      <c r="C395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51" s="2">
        <f>MONTH(sensor_data[[#This Row],[Timestamp]])</f>
        <v>7</v>
      </c>
      <c r="E3951" s="2">
        <f>DAY(sensor_data[[#This Row],[Timestamp]])</f>
        <v>12</v>
      </c>
      <c r="F3951" t="s">
        <v>682</v>
      </c>
      <c r="H3951">
        <v>87.5</v>
      </c>
      <c r="I3951">
        <v>62.9</v>
      </c>
      <c r="J3951" t="b">
        <v>0</v>
      </c>
      <c r="K3951">
        <v>3</v>
      </c>
      <c r="L3951" t="str">
        <f>IF(sensor_data[[#This Row],[HVAC Setting]]&lt;=2, "Low", IF(sensor_data[[#This Row],[HVAC Setting]]=3, "Normal", "High"))</f>
        <v>Normal</v>
      </c>
      <c r="M3951">
        <v>17</v>
      </c>
      <c r="N3951">
        <v>17</v>
      </c>
      <c r="O3951">
        <f>(sensor_data[[#This Row],[Energy Consumption]]-AVERAGE(sensor_data[Energy Consumption]))/_xlfn.STDEV.P(sensor_data[Energy Consumption])</f>
        <v>-5.1181589523909048E-2</v>
      </c>
      <c r="P3951" t="str">
        <f>IF(ABS(sensor_data[[#This Row],[z_zcore]])&gt;3, "Outlier", "Normal")</f>
        <v>Normal</v>
      </c>
      <c r="Q3951">
        <f>AVERAGEIF(sensor_data[Unit ID], sensor_data[[#This Row],[Unit ID]], sensor_data[EC])</f>
        <v>16.14</v>
      </c>
      <c r="R3951">
        <f>IF(ISBLANK(sensor_data[[#This Row],[EC]]), sensor_data[[#This Row],[average]], sensor_data[[#This Row],[EC]])</f>
        <v>17</v>
      </c>
      <c r="S3951" t="str">
        <f>IF(sensor_data[[#This Row],[Filled Energy Consumption]]&gt;AVERAGE(sensor_data[Filled Energy Consumption]), "High", "Low")</f>
        <v>Low</v>
      </c>
      <c r="T3951" t="s">
        <v>150</v>
      </c>
      <c r="U3951" t="b">
        <v>0</v>
      </c>
      <c r="V3951">
        <v>3</v>
      </c>
      <c r="W3951">
        <v>0</v>
      </c>
      <c r="X3951" t="s">
        <v>19</v>
      </c>
    </row>
    <row r="3952" spans="1:24" x14ac:dyDescent="0.3">
      <c r="A3952" s="1">
        <v>45542.355428240742</v>
      </c>
      <c r="B3952" s="1" t="str">
        <f>TEXT(sensor_data[[#This Row],[Timestamp]], "MMMM")</f>
        <v>September</v>
      </c>
      <c r="C395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52" s="2">
        <f>MONTH(sensor_data[[#This Row],[Timestamp]])</f>
        <v>9</v>
      </c>
      <c r="E3952" s="2">
        <f>DAY(sensor_data[[#This Row],[Timestamp]])</f>
        <v>7</v>
      </c>
      <c r="F3952" t="s">
        <v>682</v>
      </c>
      <c r="H3952">
        <v>66.900000000000006</v>
      </c>
      <c r="I3952">
        <v>38.700000000000003</v>
      </c>
      <c r="J3952" t="b">
        <v>0</v>
      </c>
      <c r="K3952">
        <v>2.5</v>
      </c>
      <c r="L3952" t="str">
        <f>IF(sensor_data[[#This Row],[HVAC Setting]]&lt;=2, "Low", IF(sensor_data[[#This Row],[HVAC Setting]]=3, "Normal", "High"))</f>
        <v>High</v>
      </c>
      <c r="M3952">
        <v>13.12</v>
      </c>
      <c r="N3952">
        <v>13.12</v>
      </c>
      <c r="O3952">
        <f>(sensor_data[[#This Row],[Energy Consumption]]-AVERAGE(sensor_data[Energy Consumption]))/_xlfn.STDEV.P(sensor_data[Energy Consumption])</f>
        <v>-9.6299463416161649E-2</v>
      </c>
      <c r="P3952" t="str">
        <f>IF(ABS(sensor_data[[#This Row],[z_zcore]])&gt;3, "Outlier", "Normal")</f>
        <v>Normal</v>
      </c>
      <c r="Q3952">
        <f>AVERAGEIF(sensor_data[Unit ID], sensor_data[[#This Row],[Unit ID]], sensor_data[EC])</f>
        <v>16.14</v>
      </c>
      <c r="R3952">
        <f>IF(ISBLANK(sensor_data[[#This Row],[EC]]), sensor_data[[#This Row],[average]], sensor_data[[#This Row],[EC]])</f>
        <v>13.12</v>
      </c>
      <c r="S3952" t="str">
        <f>IF(sensor_data[[#This Row],[Filled Energy Consumption]]&gt;AVERAGE(sensor_data[Filled Energy Consumption]), "High", "Low")</f>
        <v>Low</v>
      </c>
      <c r="T3952" t="s">
        <v>23</v>
      </c>
      <c r="U3952" t="b">
        <v>0</v>
      </c>
      <c r="V3952">
        <v>9</v>
      </c>
      <c r="W3952">
        <v>0</v>
      </c>
      <c r="X3952" t="s">
        <v>17</v>
      </c>
    </row>
    <row r="3953" spans="1:24" x14ac:dyDescent="0.3">
      <c r="A3953" s="1">
        <v>45326.04960648148</v>
      </c>
      <c r="B3953" s="1" t="str">
        <f>TEXT(sensor_data[[#This Row],[Timestamp]], "MMMM")</f>
        <v>February</v>
      </c>
      <c r="C395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53" s="2">
        <f>MONTH(sensor_data[[#This Row],[Timestamp]])</f>
        <v>2</v>
      </c>
      <c r="E3953" s="2">
        <f>DAY(sensor_data[[#This Row],[Timestamp]])</f>
        <v>4</v>
      </c>
      <c r="F3953" t="s">
        <v>682</v>
      </c>
      <c r="H3953">
        <v>53.5</v>
      </c>
      <c r="I3953">
        <v>26</v>
      </c>
      <c r="J3953" t="b">
        <v>0</v>
      </c>
      <c r="K3953">
        <v>2.5</v>
      </c>
      <c r="L3953" t="str">
        <f>IF(sensor_data[[#This Row],[HVAC Setting]]&lt;=2, "Low", IF(sensor_data[[#This Row],[HVAC Setting]]=3, "Normal", "High"))</f>
        <v>High</v>
      </c>
      <c r="M3953">
        <v>13.12</v>
      </c>
      <c r="N3953">
        <v>13.12</v>
      </c>
      <c r="O3953">
        <f>(sensor_data[[#This Row],[Energy Consumption]]-AVERAGE(sensor_data[Energy Consumption]))/_xlfn.STDEV.P(sensor_data[Energy Consumption])</f>
        <v>-9.6299463416161649E-2</v>
      </c>
      <c r="P3953" t="str">
        <f>IF(ABS(sensor_data[[#This Row],[z_zcore]])&gt;3, "Outlier", "Normal")</f>
        <v>Normal</v>
      </c>
      <c r="Q3953">
        <f>AVERAGEIF(sensor_data[Unit ID], sensor_data[[#This Row],[Unit ID]], sensor_data[EC])</f>
        <v>16.14</v>
      </c>
      <c r="R3953">
        <f>IF(ISBLANK(sensor_data[[#This Row],[EC]]), sensor_data[[#This Row],[average]], sensor_data[[#This Row],[EC]])</f>
        <v>13.12</v>
      </c>
      <c r="S3953" t="str">
        <f>IF(sensor_data[[#This Row],[Filled Energy Consumption]]&gt;AVERAGE(sensor_data[Filled Energy Consumption]), "High", "Low")</f>
        <v>Low</v>
      </c>
      <c r="T3953" t="s">
        <v>205</v>
      </c>
      <c r="U3953" t="b">
        <v>0</v>
      </c>
      <c r="V3953">
        <v>7</v>
      </c>
      <c r="W3953">
        <v>0</v>
      </c>
      <c r="X3953" t="s">
        <v>19</v>
      </c>
    </row>
    <row r="3954" spans="1:24" x14ac:dyDescent="0.3">
      <c r="A3954" s="1">
        <v>45369.529756944445</v>
      </c>
      <c r="B3954" s="1" t="str">
        <f>TEXT(sensor_data[[#This Row],[Timestamp]], "MMMM")</f>
        <v>March</v>
      </c>
      <c r="C395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54" s="2">
        <f>MONTH(sensor_data[[#This Row],[Timestamp]])</f>
        <v>3</v>
      </c>
      <c r="E3954" s="2">
        <f>DAY(sensor_data[[#This Row],[Timestamp]])</f>
        <v>18</v>
      </c>
      <c r="F3954" t="s">
        <v>682</v>
      </c>
      <c r="H3954">
        <v>75.7</v>
      </c>
      <c r="I3954">
        <v>49.7</v>
      </c>
      <c r="J3954" t="b">
        <v>0</v>
      </c>
      <c r="K3954">
        <v>3</v>
      </c>
      <c r="L3954" t="str">
        <f>IF(sensor_data[[#This Row],[HVAC Setting]]&lt;=2, "Low", IF(sensor_data[[#This Row],[HVAC Setting]]=3, "Normal", "High"))</f>
        <v>Normal</v>
      </c>
      <c r="M3954">
        <v>16</v>
      </c>
      <c r="N3954">
        <v>16</v>
      </c>
      <c r="O3954">
        <f>(sensor_data[[#This Row],[Energy Consumption]]-AVERAGE(sensor_data[Energy Consumption]))/_xlfn.STDEV.P(sensor_data[Energy Consumption])</f>
        <v>-6.2809907537376211E-2</v>
      </c>
      <c r="P3954" t="str">
        <f>IF(ABS(sensor_data[[#This Row],[z_zcore]])&gt;3, "Outlier", "Normal")</f>
        <v>Normal</v>
      </c>
      <c r="Q3954">
        <f>AVERAGEIF(sensor_data[Unit ID], sensor_data[[#This Row],[Unit ID]], sensor_data[EC])</f>
        <v>16.14</v>
      </c>
      <c r="R3954">
        <f>IF(ISBLANK(sensor_data[[#This Row],[EC]]), sensor_data[[#This Row],[average]], sensor_data[[#This Row],[EC]])</f>
        <v>16</v>
      </c>
      <c r="S3954" t="str">
        <f>IF(sensor_data[[#This Row],[Filled Energy Consumption]]&gt;AVERAGE(sensor_data[Filled Energy Consumption]), "High", "Low")</f>
        <v>Low</v>
      </c>
      <c r="T3954" t="s">
        <v>328</v>
      </c>
      <c r="U3954" t="b">
        <v>0</v>
      </c>
      <c r="V3954">
        <v>2</v>
      </c>
      <c r="W3954">
        <v>0</v>
      </c>
      <c r="X3954" t="s">
        <v>14</v>
      </c>
    </row>
    <row r="3955" spans="1:24" x14ac:dyDescent="0.3">
      <c r="A3955" s="1">
        <v>45619.626018518517</v>
      </c>
      <c r="B3955" s="1" t="str">
        <f>TEXT(sensor_data[[#This Row],[Timestamp]], "MMMM")</f>
        <v>November</v>
      </c>
      <c r="C395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55" s="2">
        <f>MONTH(sensor_data[[#This Row],[Timestamp]])</f>
        <v>11</v>
      </c>
      <c r="E3955" s="2">
        <f>DAY(sensor_data[[#This Row],[Timestamp]])</f>
        <v>23</v>
      </c>
      <c r="F3955" t="s">
        <v>682</v>
      </c>
      <c r="H3955">
        <v>64.400000000000006</v>
      </c>
      <c r="I3955">
        <v>54.7</v>
      </c>
      <c r="J3955" t="b">
        <v>1</v>
      </c>
      <c r="K3955">
        <v>3.5</v>
      </c>
      <c r="L3955" t="str">
        <f>IF(sensor_data[[#This Row],[HVAC Setting]]&lt;=2, "Low", IF(sensor_data[[#This Row],[HVAC Setting]]=3, "Normal", "High"))</f>
        <v>High</v>
      </c>
      <c r="M3955">
        <v>19.73</v>
      </c>
      <c r="N3955">
        <v>19.73</v>
      </c>
      <c r="O3955">
        <f>(sensor_data[[#This Row],[Energy Consumption]]-AVERAGE(sensor_data[Energy Consumption]))/_xlfn.STDEV.P(sensor_data[Energy Consumption])</f>
        <v>-1.9436281347143699E-2</v>
      </c>
      <c r="P3955" t="str">
        <f>IF(ABS(sensor_data[[#This Row],[z_zcore]])&gt;3, "Outlier", "Normal")</f>
        <v>Normal</v>
      </c>
      <c r="Q3955">
        <f>AVERAGEIF(sensor_data[Unit ID], sensor_data[[#This Row],[Unit ID]], sensor_data[EC])</f>
        <v>16.14</v>
      </c>
      <c r="R3955">
        <f>IF(ISBLANK(sensor_data[[#This Row],[EC]]), sensor_data[[#This Row],[average]], sensor_data[[#This Row],[EC]])</f>
        <v>19.73</v>
      </c>
      <c r="S3955" t="str">
        <f>IF(sensor_data[[#This Row],[Filled Energy Consumption]]&gt;AVERAGE(sensor_data[Filled Energy Consumption]), "High", "Low")</f>
        <v>High</v>
      </c>
      <c r="T3955" t="s">
        <v>202</v>
      </c>
      <c r="U3955" t="b">
        <v>1</v>
      </c>
      <c r="V3955">
        <v>3</v>
      </c>
      <c r="W3955">
        <v>0</v>
      </c>
      <c r="X3955" t="s">
        <v>19</v>
      </c>
    </row>
    <row r="3956" spans="1:24" x14ac:dyDescent="0.3">
      <c r="A3956" s="1">
        <v>45350.784247685187</v>
      </c>
      <c r="B3956" s="1" t="str">
        <f>TEXT(sensor_data[[#This Row],[Timestamp]], "MMMM")</f>
        <v>February</v>
      </c>
      <c r="C395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56" s="2">
        <f>MONTH(sensor_data[[#This Row],[Timestamp]])</f>
        <v>2</v>
      </c>
      <c r="E3956" s="2">
        <f>DAY(sensor_data[[#This Row],[Timestamp]])</f>
        <v>28</v>
      </c>
      <c r="F3956" t="s">
        <v>682</v>
      </c>
      <c r="H3956">
        <v>48</v>
      </c>
      <c r="I3956">
        <v>34.5</v>
      </c>
      <c r="J3956" t="b">
        <v>0</v>
      </c>
      <c r="K3956">
        <v>4</v>
      </c>
      <c r="L3956" t="str">
        <f>IF(sensor_data[[#This Row],[HVAC Setting]]&lt;=2, "Low", IF(sensor_data[[#This Row],[HVAC Setting]]=3, "Normal", "High"))</f>
        <v>High</v>
      </c>
      <c r="M3956">
        <v>24.2</v>
      </c>
      <c r="N3956">
        <v>24.2</v>
      </c>
      <c r="O3956">
        <f>(sensor_data[[#This Row],[Energy Consumption]]-AVERAGE(sensor_data[Energy Consumption]))/_xlfn.STDEV.P(sensor_data[Energy Consumption])</f>
        <v>3.2542300173054498E-2</v>
      </c>
      <c r="P3956" t="str">
        <f>IF(ABS(sensor_data[[#This Row],[z_zcore]])&gt;3, "Outlier", "Normal")</f>
        <v>Normal</v>
      </c>
      <c r="Q3956">
        <f>AVERAGEIF(sensor_data[Unit ID], sensor_data[[#This Row],[Unit ID]], sensor_data[EC])</f>
        <v>16.14</v>
      </c>
      <c r="R3956">
        <f>IF(ISBLANK(sensor_data[[#This Row],[EC]]), sensor_data[[#This Row],[average]], sensor_data[[#This Row],[EC]])</f>
        <v>24.2</v>
      </c>
      <c r="S3956" t="str">
        <f>IF(sensor_data[[#This Row],[Filled Energy Consumption]]&gt;AVERAGE(sensor_data[Filled Energy Consumption]), "High", "Low")</f>
        <v>High</v>
      </c>
      <c r="T3956" t="s">
        <v>22</v>
      </c>
      <c r="U3956" t="b">
        <v>0</v>
      </c>
      <c r="V3956">
        <v>11</v>
      </c>
      <c r="W3956">
        <v>1</v>
      </c>
      <c r="X3956" t="s">
        <v>19</v>
      </c>
    </row>
    <row r="3957" spans="1:24" x14ac:dyDescent="0.3">
      <c r="A3957" s="1">
        <v>45351.568761574075</v>
      </c>
      <c r="B3957" s="1" t="str">
        <f>TEXT(sensor_data[[#This Row],[Timestamp]], "MMMM")</f>
        <v>February</v>
      </c>
      <c r="C395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57" s="2">
        <f>MONTH(sensor_data[[#This Row],[Timestamp]])</f>
        <v>2</v>
      </c>
      <c r="E3957" s="2">
        <f>DAY(sensor_data[[#This Row],[Timestamp]])</f>
        <v>29</v>
      </c>
      <c r="F3957" t="s">
        <v>682</v>
      </c>
      <c r="H3957">
        <v>45.7</v>
      </c>
      <c r="I3957">
        <v>27.1</v>
      </c>
      <c r="J3957" t="b">
        <v>0</v>
      </c>
      <c r="K3957">
        <v>2</v>
      </c>
      <c r="L3957" t="str">
        <f>IF(sensor_data[[#This Row],[HVAC Setting]]&lt;=2, "Low", IF(sensor_data[[#This Row],[HVAC Setting]]=3, "Normal", "High"))</f>
        <v>Low</v>
      </c>
      <c r="O3957">
        <f>(sensor_data[[#This Row],[Energy Consumption]]-AVERAGE(sensor_data[Energy Consumption]))/_xlfn.STDEV.P(sensor_data[Energy Consumption])</f>
        <v>-0.24886299575285079</v>
      </c>
      <c r="P3957" t="str">
        <f>IF(ABS(sensor_data[[#This Row],[z_zcore]])&gt;3, "Outlier", "Normal")</f>
        <v>Normal</v>
      </c>
      <c r="Q3957">
        <f>AVERAGEIF(sensor_data[Unit ID], sensor_data[[#This Row],[Unit ID]], sensor_data[EC])</f>
        <v>16.14</v>
      </c>
      <c r="R3957">
        <f>IF(ISBLANK(sensor_data[[#This Row],[EC]]), sensor_data[[#This Row],[average]], sensor_data[[#This Row],[EC]])</f>
        <v>16.14</v>
      </c>
      <c r="S3957" t="str">
        <f>IF(sensor_data[[#This Row],[Filled Energy Consumption]]&gt;AVERAGE(sensor_data[Filled Energy Consumption]), "High", "Low")</f>
        <v>Low</v>
      </c>
      <c r="T3957" t="s">
        <v>179</v>
      </c>
      <c r="U3957" t="b">
        <v>0</v>
      </c>
      <c r="V3957">
        <v>18</v>
      </c>
      <c r="W3957">
        <v>0</v>
      </c>
      <c r="X3957" t="s">
        <v>19</v>
      </c>
    </row>
    <row r="3958" spans="1:24" x14ac:dyDescent="0.3">
      <c r="A3958" s="1">
        <v>45464.493252314816</v>
      </c>
      <c r="B3958" s="1" t="str">
        <f>TEXT(sensor_data[[#This Row],[Timestamp]], "MMMM")</f>
        <v>June</v>
      </c>
      <c r="C395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58" s="2">
        <f>MONTH(sensor_data[[#This Row],[Timestamp]])</f>
        <v>6</v>
      </c>
      <c r="E3958" s="2">
        <f>DAY(sensor_data[[#This Row],[Timestamp]])</f>
        <v>21</v>
      </c>
      <c r="F3958" t="s">
        <v>682</v>
      </c>
      <c r="H3958">
        <v>89.1</v>
      </c>
      <c r="I3958">
        <v>44.2</v>
      </c>
      <c r="J3958" t="b">
        <v>0</v>
      </c>
      <c r="K3958">
        <v>2</v>
      </c>
      <c r="L3958" t="str">
        <f>IF(sensor_data[[#This Row],[HVAC Setting]]&lt;=2, "Low", IF(sensor_data[[#This Row],[HVAC Setting]]=3, "Normal", "High"))</f>
        <v>Low</v>
      </c>
      <c r="M3958">
        <v>12</v>
      </c>
      <c r="N3958">
        <v>12</v>
      </c>
      <c r="O3958">
        <f>(sensor_data[[#This Row],[Energy Consumption]]-AVERAGE(sensor_data[Energy Consumption]))/_xlfn.STDEV.P(sensor_data[Energy Consumption])</f>
        <v>-0.10932317959124485</v>
      </c>
      <c r="P3958" t="str">
        <f>IF(ABS(sensor_data[[#This Row],[z_zcore]])&gt;3, "Outlier", "Normal")</f>
        <v>Normal</v>
      </c>
      <c r="Q3958">
        <f>AVERAGEIF(sensor_data[Unit ID], sensor_data[[#This Row],[Unit ID]], sensor_data[EC])</f>
        <v>16.14</v>
      </c>
      <c r="R3958">
        <f>IF(ISBLANK(sensor_data[[#This Row],[EC]]), sensor_data[[#This Row],[average]], sensor_data[[#This Row],[EC]])</f>
        <v>12</v>
      </c>
      <c r="S3958" t="str">
        <f>IF(sensor_data[[#This Row],[Filled Energy Consumption]]&gt;AVERAGE(sensor_data[Filled Energy Consumption]), "High", "Low")</f>
        <v>Low</v>
      </c>
      <c r="T3958" t="s">
        <v>611</v>
      </c>
      <c r="U3958" t="b">
        <v>0</v>
      </c>
      <c r="V3958">
        <v>16</v>
      </c>
      <c r="W3958">
        <v>0</v>
      </c>
      <c r="X3958" t="s">
        <v>14</v>
      </c>
    </row>
    <row r="3959" spans="1:24" x14ac:dyDescent="0.3">
      <c r="A3959" s="1">
        <v>45583.982060185182</v>
      </c>
      <c r="B3959" s="1" t="str">
        <f>TEXT(sensor_data[[#This Row],[Timestamp]], "MMMM")</f>
        <v>October</v>
      </c>
      <c r="C395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59" s="2">
        <f>MONTH(sensor_data[[#This Row],[Timestamp]])</f>
        <v>10</v>
      </c>
      <c r="E3959" s="2">
        <f>DAY(sensor_data[[#This Row],[Timestamp]])</f>
        <v>18</v>
      </c>
      <c r="F3959" t="s">
        <v>682</v>
      </c>
      <c r="H3959">
        <v>64.2</v>
      </c>
      <c r="I3959">
        <v>34.700000000000003</v>
      </c>
      <c r="J3959" t="b">
        <v>0</v>
      </c>
      <c r="K3959">
        <v>3</v>
      </c>
      <c r="L3959" t="str">
        <f>IF(sensor_data[[#This Row],[HVAC Setting]]&lt;=2, "Low", IF(sensor_data[[#This Row],[HVAC Setting]]=3, "Normal", "High"))</f>
        <v>Normal</v>
      </c>
      <c r="M3959">
        <v>15</v>
      </c>
      <c r="N3959">
        <v>15</v>
      </c>
      <c r="O3959">
        <f>(sensor_data[[#This Row],[Energy Consumption]]-AVERAGE(sensor_data[Energy Consumption]))/_xlfn.STDEV.P(sensor_data[Energy Consumption])</f>
        <v>-7.4438225550843368E-2</v>
      </c>
      <c r="P3959" t="str">
        <f>IF(ABS(sensor_data[[#This Row],[z_zcore]])&gt;3, "Outlier", "Normal")</f>
        <v>Normal</v>
      </c>
      <c r="Q3959">
        <f>AVERAGEIF(sensor_data[Unit ID], sensor_data[[#This Row],[Unit ID]], sensor_data[EC])</f>
        <v>16.14</v>
      </c>
      <c r="R3959">
        <f>IF(ISBLANK(sensor_data[[#This Row],[EC]]), sensor_data[[#This Row],[average]], sensor_data[[#This Row],[EC]])</f>
        <v>15</v>
      </c>
      <c r="S3959" t="str">
        <f>IF(sensor_data[[#This Row],[Filled Energy Consumption]]&gt;AVERAGE(sensor_data[Filled Energy Consumption]), "High", "Low")</f>
        <v>Low</v>
      </c>
      <c r="T3959" t="s">
        <v>409</v>
      </c>
      <c r="U3959" t="b">
        <v>0</v>
      </c>
      <c r="V3959">
        <v>14</v>
      </c>
      <c r="W3959">
        <v>0</v>
      </c>
      <c r="X3959" t="s">
        <v>14</v>
      </c>
    </row>
    <row r="3960" spans="1:24" x14ac:dyDescent="0.3">
      <c r="A3960" s="1">
        <v>45635.943379629629</v>
      </c>
      <c r="B3960" s="1" t="str">
        <f>TEXT(sensor_data[[#This Row],[Timestamp]], "MMMM")</f>
        <v>December</v>
      </c>
      <c r="C396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60" s="2">
        <f>MONTH(sensor_data[[#This Row],[Timestamp]])</f>
        <v>12</v>
      </c>
      <c r="E3960" s="2">
        <f>DAY(sensor_data[[#This Row],[Timestamp]])</f>
        <v>9</v>
      </c>
      <c r="F3960" t="s">
        <v>682</v>
      </c>
      <c r="H3960">
        <v>57.8</v>
      </c>
      <c r="I3960">
        <v>38</v>
      </c>
      <c r="J3960" t="b">
        <v>0</v>
      </c>
      <c r="K3960">
        <v>4</v>
      </c>
      <c r="L3960" t="str">
        <f>IF(sensor_data[[#This Row],[HVAC Setting]]&lt;=2, "Low", IF(sensor_data[[#This Row],[HVAC Setting]]=3, "Normal", "High"))</f>
        <v>High</v>
      </c>
      <c r="M3960">
        <v>20</v>
      </c>
      <c r="N3960">
        <v>20</v>
      </c>
      <c r="O3960">
        <f>(sensor_data[[#This Row],[Energy Consumption]]-AVERAGE(sensor_data[Energy Consumption]))/_xlfn.STDEV.P(sensor_data[Energy Consumption])</f>
        <v>-1.6296635483507568E-2</v>
      </c>
      <c r="P3960" t="str">
        <f>IF(ABS(sensor_data[[#This Row],[z_zcore]])&gt;3, "Outlier", "Normal")</f>
        <v>Normal</v>
      </c>
      <c r="Q3960">
        <f>AVERAGEIF(sensor_data[Unit ID], sensor_data[[#This Row],[Unit ID]], sensor_data[EC])</f>
        <v>16.14</v>
      </c>
      <c r="R3960">
        <f>IF(ISBLANK(sensor_data[[#This Row],[EC]]), sensor_data[[#This Row],[average]], sensor_data[[#This Row],[EC]])</f>
        <v>20</v>
      </c>
      <c r="S3960" t="str">
        <f>IF(sensor_data[[#This Row],[Filled Energy Consumption]]&gt;AVERAGE(sensor_data[Filled Energy Consumption]), "High", "Low")</f>
        <v>High</v>
      </c>
      <c r="T3960" t="s">
        <v>643</v>
      </c>
      <c r="U3960" t="b">
        <v>0</v>
      </c>
      <c r="V3960">
        <v>15</v>
      </c>
      <c r="W3960">
        <v>1</v>
      </c>
      <c r="X3960" t="s">
        <v>17</v>
      </c>
    </row>
    <row r="3961" spans="1:24" x14ac:dyDescent="0.3">
      <c r="A3961" s="1">
        <v>45294.824166666665</v>
      </c>
      <c r="B3961" s="1" t="str">
        <f>TEXT(sensor_data[[#This Row],[Timestamp]], "MMMM")</f>
        <v>January</v>
      </c>
      <c r="C396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61" s="2">
        <f>MONTH(sensor_data[[#This Row],[Timestamp]])</f>
        <v>1</v>
      </c>
      <c r="E3961" s="2">
        <f>DAY(sensor_data[[#This Row],[Timestamp]])</f>
        <v>3</v>
      </c>
      <c r="F3961" t="s">
        <v>682</v>
      </c>
      <c r="H3961">
        <v>48.8</v>
      </c>
      <c r="I3961">
        <v>27.7</v>
      </c>
      <c r="J3961" t="b">
        <v>1</v>
      </c>
      <c r="K3961">
        <v>5</v>
      </c>
      <c r="L3961" t="str">
        <f>IF(sensor_data[[#This Row],[HVAC Setting]]&lt;=2, "Low", IF(sensor_data[[#This Row],[HVAC Setting]]=3, "Normal", "High"))</f>
        <v>High</v>
      </c>
      <c r="O3961">
        <f>(sensor_data[[#This Row],[Energy Consumption]]-AVERAGE(sensor_data[Energy Consumption]))/_xlfn.STDEV.P(sensor_data[Energy Consumption])</f>
        <v>-0.24886299575285079</v>
      </c>
      <c r="P3961" t="str">
        <f>IF(ABS(sensor_data[[#This Row],[z_zcore]])&gt;3, "Outlier", "Normal")</f>
        <v>Normal</v>
      </c>
      <c r="Q3961">
        <f>AVERAGEIF(sensor_data[Unit ID], sensor_data[[#This Row],[Unit ID]], sensor_data[EC])</f>
        <v>16.14</v>
      </c>
      <c r="R3961">
        <f>IF(ISBLANK(sensor_data[[#This Row],[EC]]), sensor_data[[#This Row],[average]], sensor_data[[#This Row],[EC]])</f>
        <v>16.14</v>
      </c>
      <c r="S3961" t="str">
        <f>IF(sensor_data[[#This Row],[Filled Energy Consumption]]&gt;AVERAGE(sensor_data[Filled Energy Consumption]), "High", "Low")</f>
        <v>Low</v>
      </c>
      <c r="T3961" t="s">
        <v>211</v>
      </c>
      <c r="U3961" t="b">
        <v>1</v>
      </c>
      <c r="V3961">
        <v>5</v>
      </c>
      <c r="W3961">
        <v>1</v>
      </c>
      <c r="X3961" t="s">
        <v>19</v>
      </c>
    </row>
    <row r="3962" spans="1:24" x14ac:dyDescent="0.3">
      <c r="A3962" s="1">
        <v>45510.824780092589</v>
      </c>
      <c r="B3962" s="1" t="str">
        <f>TEXT(sensor_data[[#This Row],[Timestamp]], "MMMM")</f>
        <v>August</v>
      </c>
      <c r="C396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62" s="2">
        <f>MONTH(sensor_data[[#This Row],[Timestamp]])</f>
        <v>8</v>
      </c>
      <c r="E3962" s="2">
        <f>DAY(sensor_data[[#This Row],[Timestamp]])</f>
        <v>6</v>
      </c>
      <c r="F3962" t="s">
        <v>683</v>
      </c>
      <c r="H3962">
        <v>82.4</v>
      </c>
      <c r="I3962">
        <v>64.900000000000006</v>
      </c>
      <c r="J3962" t="b">
        <v>0</v>
      </c>
      <c r="K3962">
        <v>3</v>
      </c>
      <c r="L3962" t="str">
        <f>IF(sensor_data[[#This Row],[HVAC Setting]]&lt;=2, "Low", IF(sensor_data[[#This Row],[HVAC Setting]]=3, "Normal", "High"))</f>
        <v>Normal</v>
      </c>
      <c r="M3962">
        <v>16.5</v>
      </c>
      <c r="N3962">
        <v>16.5</v>
      </c>
      <c r="O3962">
        <f>(sensor_data[[#This Row],[Energy Consumption]]-AVERAGE(sensor_data[Energy Consumption]))/_xlfn.STDEV.P(sensor_data[Energy Consumption])</f>
        <v>-5.6995748530642633E-2</v>
      </c>
      <c r="P3962" t="str">
        <f>IF(ABS(sensor_data[[#This Row],[z_zcore]])&gt;3, "Outlier", "Normal")</f>
        <v>Normal</v>
      </c>
      <c r="Q3962">
        <f>AVERAGEIF(sensor_data[Unit ID], sensor_data[[#This Row],[Unit ID]], sensor_data[EC])</f>
        <v>18.262631578947367</v>
      </c>
      <c r="R3962">
        <f>IF(ISBLANK(sensor_data[[#This Row],[EC]]), sensor_data[[#This Row],[average]], sensor_data[[#This Row],[EC]])</f>
        <v>16.5</v>
      </c>
      <c r="S3962" t="str">
        <f>IF(sensor_data[[#This Row],[Filled Energy Consumption]]&gt;AVERAGE(sensor_data[Filled Energy Consumption]), "High", "Low")</f>
        <v>Low</v>
      </c>
      <c r="T3962" t="s">
        <v>408</v>
      </c>
      <c r="U3962" t="b">
        <v>0</v>
      </c>
      <c r="V3962">
        <v>2</v>
      </c>
      <c r="W3962">
        <v>0</v>
      </c>
      <c r="X3962" t="s">
        <v>17</v>
      </c>
    </row>
    <row r="3963" spans="1:24" x14ac:dyDescent="0.3">
      <c r="A3963" s="1">
        <v>45447.96533564815</v>
      </c>
      <c r="B3963" s="1" t="str">
        <f>TEXT(sensor_data[[#This Row],[Timestamp]], "MMMM")</f>
        <v>June</v>
      </c>
      <c r="C396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63" s="2">
        <f>MONTH(sensor_data[[#This Row],[Timestamp]])</f>
        <v>6</v>
      </c>
      <c r="E3963" s="2">
        <f>DAY(sensor_data[[#This Row],[Timestamp]])</f>
        <v>4</v>
      </c>
      <c r="F3963" t="s">
        <v>683</v>
      </c>
      <c r="H3963">
        <v>86.4</v>
      </c>
      <c r="I3963">
        <v>50.5</v>
      </c>
      <c r="J3963" t="b">
        <v>0</v>
      </c>
      <c r="K3963">
        <v>4</v>
      </c>
      <c r="L3963" t="str">
        <f>IF(sensor_data[[#This Row],[HVAC Setting]]&lt;=2, "Low", IF(sensor_data[[#This Row],[HVAC Setting]]=3, "Normal", "High"))</f>
        <v>High</v>
      </c>
      <c r="M3963">
        <v>23</v>
      </c>
      <c r="N3963">
        <v>23</v>
      </c>
      <c r="O3963">
        <f>(sensor_data[[#This Row],[Energy Consumption]]-AVERAGE(sensor_data[Energy Consumption]))/_xlfn.STDEV.P(sensor_data[Energy Consumption])</f>
        <v>1.8588318556893912E-2</v>
      </c>
      <c r="P3963" t="str">
        <f>IF(ABS(sensor_data[[#This Row],[z_zcore]])&gt;3, "Outlier", "Normal")</f>
        <v>Normal</v>
      </c>
      <c r="Q3963">
        <f>AVERAGEIF(sensor_data[Unit ID], sensor_data[[#This Row],[Unit ID]], sensor_data[EC])</f>
        <v>18.262631578947367</v>
      </c>
      <c r="R3963">
        <f>IF(ISBLANK(sensor_data[[#This Row],[EC]]), sensor_data[[#This Row],[average]], sensor_data[[#This Row],[EC]])</f>
        <v>23</v>
      </c>
      <c r="S3963" t="str">
        <f>IF(sensor_data[[#This Row],[Filled Energy Consumption]]&gt;AVERAGE(sensor_data[Filled Energy Consumption]), "High", "Low")</f>
        <v>High</v>
      </c>
      <c r="T3963" t="s">
        <v>197</v>
      </c>
      <c r="U3963" t="b">
        <v>0</v>
      </c>
      <c r="V3963">
        <v>18</v>
      </c>
      <c r="W3963">
        <v>1</v>
      </c>
      <c r="X3963" t="s">
        <v>19</v>
      </c>
    </row>
    <row r="3964" spans="1:24" x14ac:dyDescent="0.3">
      <c r="A3964" s="1">
        <v>45575.58866898148</v>
      </c>
      <c r="B3964" s="1" t="str">
        <f>TEXT(sensor_data[[#This Row],[Timestamp]], "MMMM")</f>
        <v>October</v>
      </c>
      <c r="C396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64" s="2">
        <f>MONTH(sensor_data[[#This Row],[Timestamp]])</f>
        <v>10</v>
      </c>
      <c r="E3964" s="2">
        <f>DAY(sensor_data[[#This Row],[Timestamp]])</f>
        <v>10</v>
      </c>
      <c r="F3964" t="s">
        <v>683</v>
      </c>
      <c r="H3964">
        <v>70.099999999999994</v>
      </c>
      <c r="I3964">
        <v>41</v>
      </c>
      <c r="J3964" t="b">
        <v>0</v>
      </c>
      <c r="K3964">
        <v>1</v>
      </c>
      <c r="L3964" t="str">
        <f>IF(sensor_data[[#This Row],[HVAC Setting]]&lt;=2, "Low", IF(sensor_data[[#This Row],[HVAC Setting]]=3, "Normal", "High"))</f>
        <v>Low</v>
      </c>
      <c r="M3964">
        <v>5</v>
      </c>
      <c r="N3964">
        <v>5</v>
      </c>
      <c r="O3964">
        <f>(sensor_data[[#This Row],[Energy Consumption]]-AVERAGE(sensor_data[Energy Consumption]))/_xlfn.STDEV.P(sensor_data[Energy Consumption])</f>
        <v>-0.19072140568551499</v>
      </c>
      <c r="P3964" t="str">
        <f>IF(ABS(sensor_data[[#This Row],[z_zcore]])&gt;3, "Outlier", "Normal")</f>
        <v>Normal</v>
      </c>
      <c r="Q3964">
        <f>AVERAGEIF(sensor_data[Unit ID], sensor_data[[#This Row],[Unit ID]], sensor_data[EC])</f>
        <v>18.262631578947367</v>
      </c>
      <c r="R3964">
        <f>IF(ISBLANK(sensor_data[[#This Row],[EC]]), sensor_data[[#This Row],[average]], sensor_data[[#This Row],[EC]])</f>
        <v>5</v>
      </c>
      <c r="S3964" t="str">
        <f>IF(sensor_data[[#This Row],[Filled Energy Consumption]]&gt;AVERAGE(sensor_data[Filled Energy Consumption]), "High", "Low")</f>
        <v>Low</v>
      </c>
      <c r="T3964" t="s">
        <v>411</v>
      </c>
      <c r="U3964" t="b">
        <v>0</v>
      </c>
      <c r="V3964">
        <v>22</v>
      </c>
      <c r="W3964">
        <v>1</v>
      </c>
      <c r="X3964" t="s">
        <v>19</v>
      </c>
    </row>
    <row r="3965" spans="1:24" x14ac:dyDescent="0.3">
      <c r="A3965" s="1">
        <v>45382.521273148152</v>
      </c>
      <c r="B3965" s="1" t="str">
        <f>TEXT(sensor_data[[#This Row],[Timestamp]], "MMMM")</f>
        <v>March</v>
      </c>
      <c r="C396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65" s="2">
        <f>MONTH(sensor_data[[#This Row],[Timestamp]])</f>
        <v>3</v>
      </c>
      <c r="E3965" s="2">
        <f>DAY(sensor_data[[#This Row],[Timestamp]])</f>
        <v>31</v>
      </c>
      <c r="F3965" t="s">
        <v>683</v>
      </c>
      <c r="H3965">
        <v>79.8</v>
      </c>
      <c r="I3965">
        <v>34.700000000000003</v>
      </c>
      <c r="J3965" t="b">
        <v>1</v>
      </c>
      <c r="K3965">
        <v>3.5</v>
      </c>
      <c r="L3965" t="str">
        <f>IF(sensor_data[[#This Row],[HVAC Setting]]&lt;=2, "Low", IF(sensor_data[[#This Row],[HVAC Setting]]=3, "Normal", "High"))</f>
        <v>High</v>
      </c>
      <c r="M3965">
        <v>19.43</v>
      </c>
      <c r="N3965">
        <v>19.43</v>
      </c>
      <c r="O3965">
        <f>(sensor_data[[#This Row],[Energy Consumption]]-AVERAGE(sensor_data[Energy Consumption]))/_xlfn.STDEV.P(sensor_data[Energy Consumption])</f>
        <v>-2.2924776751183856E-2</v>
      </c>
      <c r="P3965" t="str">
        <f>IF(ABS(sensor_data[[#This Row],[z_zcore]])&gt;3, "Outlier", "Normal")</f>
        <v>Normal</v>
      </c>
      <c r="Q3965">
        <f>AVERAGEIF(sensor_data[Unit ID], sensor_data[[#This Row],[Unit ID]], sensor_data[EC])</f>
        <v>18.262631578947367</v>
      </c>
      <c r="R3965">
        <f>IF(ISBLANK(sensor_data[[#This Row],[EC]]), sensor_data[[#This Row],[average]], sensor_data[[#This Row],[EC]])</f>
        <v>19.43</v>
      </c>
      <c r="S3965" t="str">
        <f>IF(sensor_data[[#This Row],[Filled Energy Consumption]]&gt;AVERAGE(sensor_data[Filled Energy Consumption]), "High", "Low")</f>
        <v>High</v>
      </c>
      <c r="T3965" t="s">
        <v>472</v>
      </c>
      <c r="U3965" t="b">
        <v>1</v>
      </c>
      <c r="V3965">
        <v>1</v>
      </c>
      <c r="W3965">
        <v>1</v>
      </c>
      <c r="X3965" t="s">
        <v>17</v>
      </c>
    </row>
    <row r="3966" spans="1:24" x14ac:dyDescent="0.3">
      <c r="A3966" s="1">
        <v>45422.696238425924</v>
      </c>
      <c r="B3966" s="1" t="str">
        <f>TEXT(sensor_data[[#This Row],[Timestamp]], "MMMM")</f>
        <v>May</v>
      </c>
      <c r="C396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66" s="2">
        <f>MONTH(sensor_data[[#This Row],[Timestamp]])</f>
        <v>5</v>
      </c>
      <c r="E3966" s="2">
        <f>DAY(sensor_data[[#This Row],[Timestamp]])</f>
        <v>10</v>
      </c>
      <c r="F3966" t="s">
        <v>683</v>
      </c>
      <c r="H3966">
        <v>65.400000000000006</v>
      </c>
      <c r="I3966">
        <v>36.1</v>
      </c>
      <c r="J3966" t="b">
        <v>0</v>
      </c>
      <c r="K3966">
        <v>2</v>
      </c>
      <c r="L3966" t="str">
        <f>IF(sensor_data[[#This Row],[HVAC Setting]]&lt;=2, "Low", IF(sensor_data[[#This Row],[HVAC Setting]]=3, "Normal", "High"))</f>
        <v>Low</v>
      </c>
      <c r="M3966">
        <v>10</v>
      </c>
      <c r="N3966">
        <v>10</v>
      </c>
      <c r="O3966">
        <f>(sensor_data[[#This Row],[Energy Consumption]]-AVERAGE(sensor_data[Energy Consumption]))/_xlfn.STDEV.P(sensor_data[Energy Consumption])</f>
        <v>-0.13257981561817916</v>
      </c>
      <c r="P3966" t="str">
        <f>IF(ABS(sensor_data[[#This Row],[z_zcore]])&gt;3, "Outlier", "Normal")</f>
        <v>Normal</v>
      </c>
      <c r="Q3966">
        <f>AVERAGEIF(sensor_data[Unit ID], sensor_data[[#This Row],[Unit ID]], sensor_data[EC])</f>
        <v>18.262631578947367</v>
      </c>
      <c r="R3966">
        <f>IF(ISBLANK(sensor_data[[#This Row],[EC]]), sensor_data[[#This Row],[average]], sensor_data[[#This Row],[EC]])</f>
        <v>10</v>
      </c>
      <c r="S3966" t="str">
        <f>IF(sensor_data[[#This Row],[Filled Energy Consumption]]&gt;AVERAGE(sensor_data[Filled Energy Consumption]), "High", "Low")</f>
        <v>Low</v>
      </c>
      <c r="T3966" t="s">
        <v>450</v>
      </c>
      <c r="U3966" t="b">
        <v>0</v>
      </c>
      <c r="V3966">
        <v>6</v>
      </c>
      <c r="W3966">
        <v>0</v>
      </c>
      <c r="X3966" t="s">
        <v>19</v>
      </c>
    </row>
    <row r="3967" spans="1:24" x14ac:dyDescent="0.3">
      <c r="A3967" s="1">
        <v>45448.004247685189</v>
      </c>
      <c r="B3967" s="1" t="str">
        <f>TEXT(sensor_data[[#This Row],[Timestamp]], "MMMM")</f>
        <v>June</v>
      </c>
      <c r="C396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67" s="2">
        <f>MONTH(sensor_data[[#This Row],[Timestamp]])</f>
        <v>6</v>
      </c>
      <c r="E3967" s="2">
        <f>DAY(sensor_data[[#This Row],[Timestamp]])</f>
        <v>5</v>
      </c>
      <c r="F3967" t="s">
        <v>683</v>
      </c>
      <c r="H3967">
        <v>89.6</v>
      </c>
      <c r="I3967">
        <v>59.3</v>
      </c>
      <c r="J3967" t="b">
        <v>0</v>
      </c>
      <c r="K3967">
        <v>2</v>
      </c>
      <c r="L3967" t="str">
        <f>IF(sensor_data[[#This Row],[HVAC Setting]]&lt;=2, "Low", IF(sensor_data[[#This Row],[HVAC Setting]]=3, "Normal", "High"))</f>
        <v>Low</v>
      </c>
      <c r="M3967">
        <v>12</v>
      </c>
      <c r="N3967">
        <v>12</v>
      </c>
      <c r="O3967">
        <f>(sensor_data[[#This Row],[Energy Consumption]]-AVERAGE(sensor_data[Energy Consumption]))/_xlfn.STDEV.P(sensor_data[Energy Consumption])</f>
        <v>-0.10932317959124485</v>
      </c>
      <c r="P3967" t="str">
        <f>IF(ABS(sensor_data[[#This Row],[z_zcore]])&gt;3, "Outlier", "Normal")</f>
        <v>Normal</v>
      </c>
      <c r="Q3967">
        <f>AVERAGEIF(sensor_data[Unit ID], sensor_data[[#This Row],[Unit ID]], sensor_data[EC])</f>
        <v>18.262631578947367</v>
      </c>
      <c r="R3967">
        <f>IF(ISBLANK(sensor_data[[#This Row],[EC]]), sensor_data[[#This Row],[average]], sensor_data[[#This Row],[EC]])</f>
        <v>12</v>
      </c>
      <c r="S3967" t="str">
        <f>IF(sensor_data[[#This Row],[Filled Energy Consumption]]&gt;AVERAGE(sensor_data[Filled Energy Consumption]), "High", "Low")</f>
        <v>Low</v>
      </c>
      <c r="T3967" t="s">
        <v>381</v>
      </c>
      <c r="U3967" t="b">
        <v>0</v>
      </c>
      <c r="V3967">
        <v>22</v>
      </c>
      <c r="W3967">
        <v>0</v>
      </c>
      <c r="X3967" t="s">
        <v>19</v>
      </c>
    </row>
    <row r="3968" spans="1:24" x14ac:dyDescent="0.3">
      <c r="A3968" s="1">
        <v>45357.51934027778</v>
      </c>
      <c r="B3968" s="1" t="str">
        <f>TEXT(sensor_data[[#This Row],[Timestamp]], "MMMM")</f>
        <v>March</v>
      </c>
      <c r="C396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68" s="2">
        <f>MONTH(sensor_data[[#This Row],[Timestamp]])</f>
        <v>3</v>
      </c>
      <c r="E3968" s="2">
        <f>DAY(sensor_data[[#This Row],[Timestamp]])</f>
        <v>6</v>
      </c>
      <c r="F3968" t="s">
        <v>683</v>
      </c>
      <c r="H3968">
        <v>70.2</v>
      </c>
      <c r="I3968">
        <v>49</v>
      </c>
      <c r="J3968" t="b">
        <v>1</v>
      </c>
      <c r="K3968">
        <v>3</v>
      </c>
      <c r="L3968" t="str">
        <f>IF(sensor_data[[#This Row],[HVAC Setting]]&lt;=2, "Low", IF(sensor_data[[#This Row],[HVAC Setting]]=3, "Normal", "High"))</f>
        <v>Normal</v>
      </c>
      <c r="M3968">
        <v>16.23</v>
      </c>
      <c r="N3968">
        <v>16.23</v>
      </c>
      <c r="O3968">
        <f>(sensor_data[[#This Row],[Energy Consumption]]-AVERAGE(sensor_data[Energy Consumption]))/_xlfn.STDEV.P(sensor_data[Energy Consumption])</f>
        <v>-6.0135394394278757E-2</v>
      </c>
      <c r="P3968" t="str">
        <f>IF(ABS(sensor_data[[#This Row],[z_zcore]])&gt;3, "Outlier", "Normal")</f>
        <v>Normal</v>
      </c>
      <c r="Q3968">
        <f>AVERAGEIF(sensor_data[Unit ID], sensor_data[[#This Row],[Unit ID]], sensor_data[EC])</f>
        <v>18.262631578947367</v>
      </c>
      <c r="R3968">
        <f>IF(ISBLANK(sensor_data[[#This Row],[EC]]), sensor_data[[#This Row],[average]], sensor_data[[#This Row],[EC]])</f>
        <v>16.23</v>
      </c>
      <c r="S3968" t="str">
        <f>IF(sensor_data[[#This Row],[Filled Energy Consumption]]&gt;AVERAGE(sensor_data[Filled Energy Consumption]), "High", "Low")</f>
        <v>Low</v>
      </c>
      <c r="T3968" t="s">
        <v>516</v>
      </c>
      <c r="U3968" t="b">
        <v>1</v>
      </c>
      <c r="V3968">
        <v>22</v>
      </c>
      <c r="W3968">
        <v>1</v>
      </c>
      <c r="X3968" t="s">
        <v>19</v>
      </c>
    </row>
    <row r="3969" spans="1:24" x14ac:dyDescent="0.3">
      <c r="A3969" s="1">
        <v>45547.161122685182</v>
      </c>
      <c r="B3969" s="1" t="str">
        <f>TEXT(sensor_data[[#This Row],[Timestamp]], "MMMM")</f>
        <v>September</v>
      </c>
      <c r="C396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69" s="2">
        <f>MONTH(sensor_data[[#This Row],[Timestamp]])</f>
        <v>9</v>
      </c>
      <c r="E3969" s="2">
        <f>DAY(sensor_data[[#This Row],[Timestamp]])</f>
        <v>12</v>
      </c>
      <c r="F3969" t="s">
        <v>683</v>
      </c>
      <c r="H3969">
        <v>69.2</v>
      </c>
      <c r="I3969">
        <v>52.8</v>
      </c>
      <c r="J3969" t="b">
        <v>0</v>
      </c>
      <c r="K3969">
        <v>1</v>
      </c>
      <c r="L3969" t="str">
        <f>IF(sensor_data[[#This Row],[HVAC Setting]]&lt;=2, "Low", IF(sensor_data[[#This Row],[HVAC Setting]]=3, "Normal", "High"))</f>
        <v>Low</v>
      </c>
      <c r="M3969">
        <v>5</v>
      </c>
      <c r="N3969">
        <v>5</v>
      </c>
      <c r="O3969">
        <f>(sensor_data[[#This Row],[Energy Consumption]]-AVERAGE(sensor_data[Energy Consumption]))/_xlfn.STDEV.P(sensor_data[Energy Consumption])</f>
        <v>-0.19072140568551499</v>
      </c>
      <c r="P3969" t="str">
        <f>IF(ABS(sensor_data[[#This Row],[z_zcore]])&gt;3, "Outlier", "Normal")</f>
        <v>Normal</v>
      </c>
      <c r="Q3969">
        <f>AVERAGEIF(sensor_data[Unit ID], sensor_data[[#This Row],[Unit ID]], sensor_data[EC])</f>
        <v>18.262631578947367</v>
      </c>
      <c r="R3969">
        <f>IF(ISBLANK(sensor_data[[#This Row],[EC]]), sensor_data[[#This Row],[average]], sensor_data[[#This Row],[EC]])</f>
        <v>5</v>
      </c>
      <c r="S3969" t="str">
        <f>IF(sensor_data[[#This Row],[Filled Energy Consumption]]&gt;AVERAGE(sensor_data[Filled Energy Consumption]), "High", "Low")</f>
        <v>Low</v>
      </c>
      <c r="T3969" t="s">
        <v>103</v>
      </c>
      <c r="U3969" t="b">
        <v>0</v>
      </c>
      <c r="V3969">
        <v>2</v>
      </c>
      <c r="W3969">
        <v>0</v>
      </c>
      <c r="X3969" t="s">
        <v>19</v>
      </c>
    </row>
    <row r="3970" spans="1:24" x14ac:dyDescent="0.3">
      <c r="A3970" s="1">
        <v>45587.360810185186</v>
      </c>
      <c r="B3970" s="1" t="str">
        <f>TEXT(sensor_data[[#This Row],[Timestamp]], "MMMM")</f>
        <v>October</v>
      </c>
      <c r="C397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70" s="2">
        <f>MONTH(sensor_data[[#This Row],[Timestamp]])</f>
        <v>10</v>
      </c>
      <c r="E3970" s="2">
        <f>DAY(sensor_data[[#This Row],[Timestamp]])</f>
        <v>22</v>
      </c>
      <c r="F3970" t="s">
        <v>683</v>
      </c>
      <c r="H3970">
        <v>73.7</v>
      </c>
      <c r="I3970">
        <v>57.8</v>
      </c>
      <c r="J3970" t="b">
        <v>0</v>
      </c>
      <c r="K3970">
        <v>1</v>
      </c>
      <c r="L3970" t="str">
        <f>IF(sensor_data[[#This Row],[HVAC Setting]]&lt;=2, "Low", IF(sensor_data[[#This Row],[HVAC Setting]]=3, "Normal", "High"))</f>
        <v>Low</v>
      </c>
      <c r="M3970">
        <v>5</v>
      </c>
      <c r="N3970">
        <v>5</v>
      </c>
      <c r="O3970">
        <f>(sensor_data[[#This Row],[Energy Consumption]]-AVERAGE(sensor_data[Energy Consumption]))/_xlfn.STDEV.P(sensor_data[Energy Consumption])</f>
        <v>-0.19072140568551499</v>
      </c>
      <c r="P3970" t="str">
        <f>IF(ABS(sensor_data[[#This Row],[z_zcore]])&gt;3, "Outlier", "Normal")</f>
        <v>Normal</v>
      </c>
      <c r="Q3970">
        <f>AVERAGEIF(sensor_data[Unit ID], sensor_data[[#This Row],[Unit ID]], sensor_data[EC])</f>
        <v>18.262631578947367</v>
      </c>
      <c r="R3970">
        <f>IF(ISBLANK(sensor_data[[#This Row],[EC]]), sensor_data[[#This Row],[average]], sensor_data[[#This Row],[EC]])</f>
        <v>5</v>
      </c>
      <c r="S3970" t="str">
        <f>IF(sensor_data[[#This Row],[Filled Energy Consumption]]&gt;AVERAGE(sensor_data[Filled Energy Consumption]), "High", "Low")</f>
        <v>Low</v>
      </c>
      <c r="T3970" t="s">
        <v>285</v>
      </c>
      <c r="U3970" t="b">
        <v>0</v>
      </c>
      <c r="V3970">
        <v>11</v>
      </c>
      <c r="W3970">
        <v>0</v>
      </c>
      <c r="X3970" t="s">
        <v>19</v>
      </c>
    </row>
    <row r="3971" spans="1:24" x14ac:dyDescent="0.3">
      <c r="A3971" s="1">
        <v>45309.838553240741</v>
      </c>
      <c r="B3971" s="1" t="str">
        <f>TEXT(sensor_data[[#This Row],[Timestamp]], "MMMM")</f>
        <v>January</v>
      </c>
      <c r="C397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71" s="2">
        <f>MONTH(sensor_data[[#This Row],[Timestamp]])</f>
        <v>1</v>
      </c>
      <c r="E3971" s="2">
        <f>DAY(sensor_data[[#This Row],[Timestamp]])</f>
        <v>18</v>
      </c>
      <c r="F3971" t="s">
        <v>683</v>
      </c>
      <c r="H3971">
        <v>46.7</v>
      </c>
      <c r="I3971">
        <v>25.1</v>
      </c>
      <c r="J3971" t="b">
        <v>1</v>
      </c>
      <c r="K3971">
        <v>4</v>
      </c>
      <c r="L3971" t="str">
        <f>IF(sensor_data[[#This Row],[HVAC Setting]]&lt;=2, "Low", IF(sensor_data[[#This Row],[HVAC Setting]]=3, "Normal", "High"))</f>
        <v>High</v>
      </c>
      <c r="M3971">
        <v>28.26</v>
      </c>
      <c r="N3971">
        <v>28.26</v>
      </c>
      <c r="O3971">
        <f>(sensor_data[[#This Row],[Energy Consumption]]-AVERAGE(sensor_data[Energy Consumption]))/_xlfn.STDEV.P(sensor_data[Energy Consumption])</f>
        <v>7.9753271307731202E-2</v>
      </c>
      <c r="P3971" t="str">
        <f>IF(ABS(sensor_data[[#This Row],[z_zcore]])&gt;3, "Outlier", "Normal")</f>
        <v>Normal</v>
      </c>
      <c r="Q3971">
        <f>AVERAGEIF(sensor_data[Unit ID], sensor_data[[#This Row],[Unit ID]], sensor_data[EC])</f>
        <v>18.262631578947367</v>
      </c>
      <c r="R3971">
        <f>IF(ISBLANK(sensor_data[[#This Row],[EC]]), sensor_data[[#This Row],[average]], sensor_data[[#This Row],[EC]])</f>
        <v>28.26</v>
      </c>
      <c r="S3971" t="str">
        <f>IF(sensor_data[[#This Row],[Filled Energy Consumption]]&gt;AVERAGE(sensor_data[Filled Energy Consumption]), "High", "Low")</f>
        <v>High</v>
      </c>
      <c r="T3971" t="s">
        <v>355</v>
      </c>
      <c r="U3971" t="b">
        <v>1</v>
      </c>
      <c r="V3971">
        <v>11</v>
      </c>
      <c r="W3971">
        <v>1</v>
      </c>
      <c r="X3971" t="s">
        <v>14</v>
      </c>
    </row>
    <row r="3972" spans="1:24" x14ac:dyDescent="0.3">
      <c r="A3972" s="1">
        <v>45580.765416666669</v>
      </c>
      <c r="B3972" s="1" t="str">
        <f>TEXT(sensor_data[[#This Row],[Timestamp]], "MMMM")</f>
        <v>October</v>
      </c>
      <c r="C397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72" s="2">
        <f>MONTH(sensor_data[[#This Row],[Timestamp]])</f>
        <v>10</v>
      </c>
      <c r="E3972" s="2">
        <f>DAY(sensor_data[[#This Row],[Timestamp]])</f>
        <v>15</v>
      </c>
      <c r="F3972" t="s">
        <v>683</v>
      </c>
      <c r="H3972">
        <v>79.5</v>
      </c>
      <c r="I3972">
        <v>54.4</v>
      </c>
      <c r="J3972" t="b">
        <v>1</v>
      </c>
      <c r="K3972">
        <v>5</v>
      </c>
      <c r="L3972" t="str">
        <f>IF(sensor_data[[#This Row],[HVAC Setting]]&lt;=2, "Low", IF(sensor_data[[#This Row],[HVAC Setting]]=3, "Normal", "High"))</f>
        <v>High</v>
      </c>
      <c r="M3972">
        <v>31.47</v>
      </c>
      <c r="N3972">
        <v>31.47</v>
      </c>
      <c r="O3972">
        <f>(sensor_data[[#This Row],[Energy Consumption]]-AVERAGE(sensor_data[Energy Consumption]))/_xlfn.STDEV.P(sensor_data[Energy Consumption])</f>
        <v>0.11708017213096075</v>
      </c>
      <c r="P3972" t="str">
        <f>IF(ABS(sensor_data[[#This Row],[z_zcore]])&gt;3, "Outlier", "Normal")</f>
        <v>Normal</v>
      </c>
      <c r="Q3972">
        <f>AVERAGEIF(sensor_data[Unit ID], sensor_data[[#This Row],[Unit ID]], sensor_data[EC])</f>
        <v>18.262631578947367</v>
      </c>
      <c r="R3972">
        <f>IF(ISBLANK(sensor_data[[#This Row],[EC]]), sensor_data[[#This Row],[average]], sensor_data[[#This Row],[EC]])</f>
        <v>31.47</v>
      </c>
      <c r="S3972" t="str">
        <f>IF(sensor_data[[#This Row],[Filled Energy Consumption]]&gt;AVERAGE(sensor_data[Filled Energy Consumption]), "High", "Low")</f>
        <v>High</v>
      </c>
      <c r="T3972" t="s">
        <v>27</v>
      </c>
      <c r="U3972" t="b">
        <v>1</v>
      </c>
      <c r="V3972">
        <v>8</v>
      </c>
      <c r="W3972">
        <v>1</v>
      </c>
      <c r="X3972" t="s">
        <v>17</v>
      </c>
    </row>
    <row r="3973" spans="1:24" x14ac:dyDescent="0.3">
      <c r="A3973" s="1">
        <v>45648.924525462964</v>
      </c>
      <c r="B3973" s="1" t="str">
        <f>TEXT(sensor_data[[#This Row],[Timestamp]], "MMMM")</f>
        <v>December</v>
      </c>
      <c r="C397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73" s="2">
        <f>MONTH(sensor_data[[#This Row],[Timestamp]])</f>
        <v>12</v>
      </c>
      <c r="E3973" s="2">
        <f>DAY(sensor_data[[#This Row],[Timestamp]])</f>
        <v>22</v>
      </c>
      <c r="F3973" t="s">
        <v>683</v>
      </c>
      <c r="H3973">
        <v>46.3</v>
      </c>
      <c r="I3973">
        <v>32.5</v>
      </c>
      <c r="J3973" t="b">
        <v>0</v>
      </c>
      <c r="K3973">
        <v>4.5</v>
      </c>
      <c r="L3973" t="str">
        <f>IF(sensor_data[[#This Row],[HVAC Setting]]&lt;=2, "Low", IF(sensor_data[[#This Row],[HVAC Setting]]=3, "Normal", "High"))</f>
        <v>High</v>
      </c>
      <c r="M3973">
        <v>25.73</v>
      </c>
      <c r="N3973">
        <v>25.73</v>
      </c>
      <c r="O3973">
        <f>(sensor_data[[#This Row],[Energy Consumption]]-AVERAGE(sensor_data[Energy Consumption]))/_xlfn.STDEV.P(sensor_data[Energy Consumption])</f>
        <v>5.0333626733659265E-2</v>
      </c>
      <c r="P3973" t="str">
        <f>IF(ABS(sensor_data[[#This Row],[z_zcore]])&gt;3, "Outlier", "Normal")</f>
        <v>Normal</v>
      </c>
      <c r="Q3973">
        <f>AVERAGEIF(sensor_data[Unit ID], sensor_data[[#This Row],[Unit ID]], sensor_data[EC])</f>
        <v>18.262631578947367</v>
      </c>
      <c r="R3973">
        <f>IF(ISBLANK(sensor_data[[#This Row],[EC]]), sensor_data[[#This Row],[average]], sensor_data[[#This Row],[EC]])</f>
        <v>25.73</v>
      </c>
      <c r="S3973" t="str">
        <f>IF(sensor_data[[#This Row],[Filled Energy Consumption]]&gt;AVERAGE(sensor_data[Filled Energy Consumption]), "High", "Low")</f>
        <v>High</v>
      </c>
      <c r="T3973" t="s">
        <v>144</v>
      </c>
      <c r="U3973" t="b">
        <v>0</v>
      </c>
      <c r="V3973">
        <v>2</v>
      </c>
      <c r="W3973">
        <v>0</v>
      </c>
      <c r="X3973" t="s">
        <v>19</v>
      </c>
    </row>
    <row r="3974" spans="1:24" x14ac:dyDescent="0.3">
      <c r="A3974" s="1">
        <v>45595.040277777778</v>
      </c>
      <c r="B3974" s="1" t="str">
        <f>TEXT(sensor_data[[#This Row],[Timestamp]], "MMMM")</f>
        <v>October</v>
      </c>
      <c r="C397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74" s="2">
        <f>MONTH(sensor_data[[#This Row],[Timestamp]])</f>
        <v>10</v>
      </c>
      <c r="E3974" s="2">
        <f>DAY(sensor_data[[#This Row],[Timestamp]])</f>
        <v>30</v>
      </c>
      <c r="F3974" t="s">
        <v>683</v>
      </c>
      <c r="H3974">
        <v>68.099999999999994</v>
      </c>
      <c r="I3974">
        <v>59.6</v>
      </c>
      <c r="J3974" t="b">
        <v>0</v>
      </c>
      <c r="K3974">
        <v>2</v>
      </c>
      <c r="L3974" t="str">
        <f>IF(sensor_data[[#This Row],[HVAC Setting]]&lt;=2, "Low", IF(sensor_data[[#This Row],[HVAC Setting]]=3, "Normal", "High"))</f>
        <v>Low</v>
      </c>
      <c r="M3974">
        <v>10</v>
      </c>
      <c r="N3974">
        <v>10</v>
      </c>
      <c r="O3974">
        <f>(sensor_data[[#This Row],[Energy Consumption]]-AVERAGE(sensor_data[Energy Consumption]))/_xlfn.STDEV.P(sensor_data[Energy Consumption])</f>
        <v>-0.13257981561817916</v>
      </c>
      <c r="P3974" t="str">
        <f>IF(ABS(sensor_data[[#This Row],[z_zcore]])&gt;3, "Outlier", "Normal")</f>
        <v>Normal</v>
      </c>
      <c r="Q3974">
        <f>AVERAGEIF(sensor_data[Unit ID], sensor_data[[#This Row],[Unit ID]], sensor_data[EC])</f>
        <v>18.262631578947367</v>
      </c>
      <c r="R3974">
        <f>IF(ISBLANK(sensor_data[[#This Row],[EC]]), sensor_data[[#This Row],[average]], sensor_data[[#This Row],[EC]])</f>
        <v>10</v>
      </c>
      <c r="S3974" t="str">
        <f>IF(sensor_data[[#This Row],[Filled Energy Consumption]]&gt;AVERAGE(sensor_data[Filled Energy Consumption]), "High", "Low")</f>
        <v>Low</v>
      </c>
      <c r="T3974" t="s">
        <v>472</v>
      </c>
      <c r="U3974" t="b">
        <v>0</v>
      </c>
      <c r="V3974">
        <v>18</v>
      </c>
      <c r="W3974">
        <v>0</v>
      </c>
      <c r="X3974" t="s">
        <v>14</v>
      </c>
    </row>
    <row r="3975" spans="1:24" x14ac:dyDescent="0.3">
      <c r="A3975" s="1">
        <v>45468.236909722225</v>
      </c>
      <c r="B3975" s="1" t="str">
        <f>TEXT(sensor_data[[#This Row],[Timestamp]], "MMMM")</f>
        <v>June</v>
      </c>
      <c r="C397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75" s="2">
        <f>MONTH(sensor_data[[#This Row],[Timestamp]])</f>
        <v>6</v>
      </c>
      <c r="E3975" s="2">
        <f>DAY(sensor_data[[#This Row],[Timestamp]])</f>
        <v>25</v>
      </c>
      <c r="F3975" t="s">
        <v>683</v>
      </c>
      <c r="H3975">
        <v>84.1</v>
      </c>
      <c r="I3975">
        <v>67.8</v>
      </c>
      <c r="J3975" t="b">
        <v>0</v>
      </c>
      <c r="K3975">
        <v>2</v>
      </c>
      <c r="L3975" t="str">
        <f>IF(sensor_data[[#This Row],[HVAC Setting]]&lt;=2, "Low", IF(sensor_data[[#This Row],[HVAC Setting]]=3, "Normal", "High"))</f>
        <v>Low</v>
      </c>
      <c r="M3975">
        <v>10</v>
      </c>
      <c r="N3975">
        <v>10</v>
      </c>
      <c r="O3975">
        <f>(sensor_data[[#This Row],[Energy Consumption]]-AVERAGE(sensor_data[Energy Consumption]))/_xlfn.STDEV.P(sensor_data[Energy Consumption])</f>
        <v>-0.13257981561817916</v>
      </c>
      <c r="P3975" t="str">
        <f>IF(ABS(sensor_data[[#This Row],[z_zcore]])&gt;3, "Outlier", "Normal")</f>
        <v>Normal</v>
      </c>
      <c r="Q3975">
        <f>AVERAGEIF(sensor_data[Unit ID], sensor_data[[#This Row],[Unit ID]], sensor_data[EC])</f>
        <v>18.262631578947367</v>
      </c>
      <c r="R3975">
        <f>IF(ISBLANK(sensor_data[[#This Row],[EC]]), sensor_data[[#This Row],[average]], sensor_data[[#This Row],[EC]])</f>
        <v>10</v>
      </c>
      <c r="S3975" t="str">
        <f>IF(sensor_data[[#This Row],[Filled Energy Consumption]]&gt;AVERAGE(sensor_data[Filled Energy Consumption]), "High", "Low")</f>
        <v>Low</v>
      </c>
      <c r="T3975" t="s">
        <v>123</v>
      </c>
      <c r="U3975" t="b">
        <v>0</v>
      </c>
      <c r="V3975">
        <v>2</v>
      </c>
      <c r="W3975">
        <v>0</v>
      </c>
      <c r="X3975" t="s">
        <v>19</v>
      </c>
    </row>
    <row r="3976" spans="1:24" x14ac:dyDescent="0.3">
      <c r="A3976" s="1">
        <v>45655.975254629629</v>
      </c>
      <c r="B3976" s="1" t="str">
        <f>TEXT(sensor_data[[#This Row],[Timestamp]], "MMMM")</f>
        <v>December</v>
      </c>
      <c r="C397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76" s="2">
        <f>MONTH(sensor_data[[#This Row],[Timestamp]])</f>
        <v>12</v>
      </c>
      <c r="E3976" s="2">
        <f>DAY(sensor_data[[#This Row],[Timestamp]])</f>
        <v>29</v>
      </c>
      <c r="F3976" t="s">
        <v>683</v>
      </c>
      <c r="H3976">
        <v>55.5</v>
      </c>
      <c r="I3976">
        <v>27.5</v>
      </c>
      <c r="J3976" t="b">
        <v>1</v>
      </c>
      <c r="K3976">
        <v>5</v>
      </c>
      <c r="L3976" t="str">
        <f>IF(sensor_data[[#This Row],[HVAC Setting]]&lt;=2, "Low", IF(sensor_data[[#This Row],[HVAC Setting]]=3, "Normal", "High"))</f>
        <v>High</v>
      </c>
      <c r="M3976">
        <v>27.39</v>
      </c>
      <c r="N3976">
        <v>27.39</v>
      </c>
      <c r="O3976">
        <f>(sensor_data[[#This Row],[Energy Consumption]]-AVERAGE(sensor_data[Energy Consumption]))/_xlfn.STDEV.P(sensor_data[Energy Consumption])</f>
        <v>6.9636634636014758E-2</v>
      </c>
      <c r="P3976" t="str">
        <f>IF(ABS(sensor_data[[#This Row],[z_zcore]])&gt;3, "Outlier", "Normal")</f>
        <v>Normal</v>
      </c>
      <c r="Q3976">
        <f>AVERAGEIF(sensor_data[Unit ID], sensor_data[[#This Row],[Unit ID]], sensor_data[EC])</f>
        <v>18.262631578947367</v>
      </c>
      <c r="R3976">
        <f>IF(ISBLANK(sensor_data[[#This Row],[EC]]), sensor_data[[#This Row],[average]], sensor_data[[#This Row],[EC]])</f>
        <v>27.39</v>
      </c>
      <c r="S3976" t="str">
        <f>IF(sensor_data[[#This Row],[Filled Energy Consumption]]&gt;AVERAGE(sensor_data[Filled Energy Consumption]), "High", "Low")</f>
        <v>High</v>
      </c>
      <c r="T3976" t="s">
        <v>42</v>
      </c>
      <c r="U3976" t="b">
        <v>1</v>
      </c>
      <c r="V3976">
        <v>16</v>
      </c>
      <c r="W3976">
        <v>0</v>
      </c>
      <c r="X3976" t="s">
        <v>14</v>
      </c>
    </row>
    <row r="3977" spans="1:24" x14ac:dyDescent="0.3">
      <c r="A3977" s="1">
        <v>45536.837858796294</v>
      </c>
      <c r="B3977" s="1" t="str">
        <f>TEXT(sensor_data[[#This Row],[Timestamp]], "MMMM")</f>
        <v>September</v>
      </c>
      <c r="C397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77" s="2">
        <f>MONTH(sensor_data[[#This Row],[Timestamp]])</f>
        <v>9</v>
      </c>
      <c r="E3977" s="2">
        <f>DAY(sensor_data[[#This Row],[Timestamp]])</f>
        <v>1</v>
      </c>
      <c r="F3977" t="s">
        <v>683</v>
      </c>
      <c r="H3977">
        <v>79.900000000000006</v>
      </c>
      <c r="I3977">
        <v>35.6</v>
      </c>
      <c r="J3977" t="b">
        <v>1</v>
      </c>
      <c r="K3977">
        <v>5</v>
      </c>
      <c r="L3977" t="str">
        <f>IF(sensor_data[[#This Row],[HVAC Setting]]&lt;=2, "Low", IF(sensor_data[[#This Row],[HVAC Setting]]=3, "Normal", "High"))</f>
        <v>High</v>
      </c>
      <c r="M3977">
        <v>32.200000000000003</v>
      </c>
      <c r="N3977">
        <v>32.200000000000003</v>
      </c>
      <c r="O3977">
        <f>(sensor_data[[#This Row],[Energy Consumption]]-AVERAGE(sensor_data[Energy Consumption]))/_xlfn.STDEV.P(sensor_data[Energy Consumption])</f>
        <v>0.12556884428079182</v>
      </c>
      <c r="P3977" t="str">
        <f>IF(ABS(sensor_data[[#This Row],[z_zcore]])&gt;3, "Outlier", "Normal")</f>
        <v>Normal</v>
      </c>
      <c r="Q3977">
        <f>AVERAGEIF(sensor_data[Unit ID], sensor_data[[#This Row],[Unit ID]], sensor_data[EC])</f>
        <v>18.262631578947367</v>
      </c>
      <c r="R3977">
        <f>IF(ISBLANK(sensor_data[[#This Row],[EC]]), sensor_data[[#This Row],[average]], sensor_data[[#This Row],[EC]])</f>
        <v>32.200000000000003</v>
      </c>
      <c r="S3977" t="str">
        <f>IF(sensor_data[[#This Row],[Filled Energy Consumption]]&gt;AVERAGE(sensor_data[Filled Energy Consumption]), "High", "Low")</f>
        <v>High</v>
      </c>
      <c r="T3977" t="s">
        <v>374</v>
      </c>
      <c r="U3977" t="b">
        <v>1</v>
      </c>
      <c r="V3977">
        <v>7</v>
      </c>
      <c r="W3977">
        <v>1</v>
      </c>
      <c r="X3977" t="s">
        <v>19</v>
      </c>
    </row>
    <row r="3978" spans="1:24" x14ac:dyDescent="0.3">
      <c r="A3978" s="1">
        <v>45478.635775462964</v>
      </c>
      <c r="B3978" s="1" t="str">
        <f>TEXT(sensor_data[[#This Row],[Timestamp]], "MMMM")</f>
        <v>July</v>
      </c>
      <c r="C397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78" s="2">
        <f>MONTH(sensor_data[[#This Row],[Timestamp]])</f>
        <v>7</v>
      </c>
      <c r="E3978" s="2">
        <f>DAY(sensor_data[[#This Row],[Timestamp]])</f>
        <v>5</v>
      </c>
      <c r="F3978" t="s">
        <v>683</v>
      </c>
      <c r="H3978">
        <v>89.5</v>
      </c>
      <c r="I3978">
        <v>62.6</v>
      </c>
      <c r="J3978" t="b">
        <v>1</v>
      </c>
      <c r="K3978">
        <v>4</v>
      </c>
      <c r="L3978" t="str">
        <f>IF(sensor_data[[#This Row],[HVAC Setting]]&lt;=2, "Low", IF(sensor_data[[#This Row],[HVAC Setting]]=3, "Normal", "High"))</f>
        <v>High</v>
      </c>
      <c r="M3978">
        <v>23.12</v>
      </c>
      <c r="N3978">
        <v>23.12</v>
      </c>
      <c r="O3978">
        <f>(sensor_data[[#This Row],[Energy Consumption]]-AVERAGE(sensor_data[Energy Consumption]))/_xlfn.STDEV.P(sensor_data[Energy Consumption])</f>
        <v>1.9983716718509983E-2</v>
      </c>
      <c r="P3978" t="str">
        <f>IF(ABS(sensor_data[[#This Row],[z_zcore]])&gt;3, "Outlier", "Normal")</f>
        <v>Normal</v>
      </c>
      <c r="Q3978">
        <f>AVERAGEIF(sensor_data[Unit ID], sensor_data[[#This Row],[Unit ID]], sensor_data[EC])</f>
        <v>18.262631578947367</v>
      </c>
      <c r="R3978">
        <f>IF(ISBLANK(sensor_data[[#This Row],[EC]]), sensor_data[[#This Row],[average]], sensor_data[[#This Row],[EC]])</f>
        <v>23.12</v>
      </c>
      <c r="S3978" t="str">
        <f>IF(sensor_data[[#This Row],[Filled Energy Consumption]]&gt;AVERAGE(sensor_data[Filled Energy Consumption]), "High", "Low")</f>
        <v>High</v>
      </c>
      <c r="T3978" t="s">
        <v>87</v>
      </c>
      <c r="U3978" t="b">
        <v>1</v>
      </c>
      <c r="V3978">
        <v>10</v>
      </c>
      <c r="W3978">
        <v>1</v>
      </c>
      <c r="X3978" t="s">
        <v>17</v>
      </c>
    </row>
    <row r="3979" spans="1:24" x14ac:dyDescent="0.3">
      <c r="A3979" s="1">
        <v>45546.826782407406</v>
      </c>
      <c r="B3979" s="1" t="str">
        <f>TEXT(sensor_data[[#This Row],[Timestamp]], "MMMM")</f>
        <v>September</v>
      </c>
      <c r="C397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79" s="2">
        <f>MONTH(sensor_data[[#This Row],[Timestamp]])</f>
        <v>9</v>
      </c>
      <c r="E3979" s="2">
        <f>DAY(sensor_data[[#This Row],[Timestamp]])</f>
        <v>11</v>
      </c>
      <c r="F3979" t="s">
        <v>683</v>
      </c>
      <c r="H3979">
        <v>76.400000000000006</v>
      </c>
      <c r="I3979">
        <v>30.8</v>
      </c>
      <c r="J3979" t="b">
        <v>1</v>
      </c>
      <c r="K3979">
        <v>5</v>
      </c>
      <c r="L3979" t="str">
        <f>IF(sensor_data[[#This Row],[HVAC Setting]]&lt;=2, "Low", IF(sensor_data[[#This Row],[HVAC Setting]]=3, "Normal", "High"))</f>
        <v>High</v>
      </c>
      <c r="M3979">
        <v>30.63</v>
      </c>
      <c r="N3979">
        <v>30.63</v>
      </c>
      <c r="O3979">
        <f>(sensor_data[[#This Row],[Energy Consumption]]-AVERAGE(sensor_data[Energy Consumption]))/_xlfn.STDEV.P(sensor_data[Energy Consumption])</f>
        <v>0.10731238499964833</v>
      </c>
      <c r="P3979" t="str">
        <f>IF(ABS(sensor_data[[#This Row],[z_zcore]])&gt;3, "Outlier", "Normal")</f>
        <v>Normal</v>
      </c>
      <c r="Q3979">
        <f>AVERAGEIF(sensor_data[Unit ID], sensor_data[[#This Row],[Unit ID]], sensor_data[EC])</f>
        <v>18.262631578947367</v>
      </c>
      <c r="R3979">
        <f>IF(ISBLANK(sensor_data[[#This Row],[EC]]), sensor_data[[#This Row],[average]], sensor_data[[#This Row],[EC]])</f>
        <v>30.63</v>
      </c>
      <c r="S3979" t="str">
        <f>IF(sensor_data[[#This Row],[Filled Energy Consumption]]&gt;AVERAGE(sensor_data[Filled Energy Consumption]), "High", "Low")</f>
        <v>High</v>
      </c>
      <c r="T3979" t="s">
        <v>503</v>
      </c>
      <c r="U3979" t="b">
        <v>1</v>
      </c>
      <c r="V3979">
        <v>13</v>
      </c>
      <c r="W3979">
        <v>0</v>
      </c>
      <c r="X3979" t="s">
        <v>17</v>
      </c>
    </row>
    <row r="3980" spans="1:24" x14ac:dyDescent="0.3">
      <c r="A3980" s="1">
        <v>45355.983518518522</v>
      </c>
      <c r="B3980" s="1" t="str">
        <f>TEXT(sensor_data[[#This Row],[Timestamp]], "MMMM")</f>
        <v>March</v>
      </c>
      <c r="C398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80" s="2">
        <f>MONTH(sensor_data[[#This Row],[Timestamp]])</f>
        <v>3</v>
      </c>
      <c r="E3980" s="2">
        <f>DAY(sensor_data[[#This Row],[Timestamp]])</f>
        <v>4</v>
      </c>
      <c r="F3980" t="s">
        <v>683</v>
      </c>
      <c r="H3980">
        <v>75.5</v>
      </c>
      <c r="I3980">
        <v>34.799999999999997</v>
      </c>
      <c r="J3980" t="b">
        <v>1</v>
      </c>
      <c r="K3980">
        <v>3</v>
      </c>
      <c r="L3980" t="str">
        <f>IF(sensor_data[[#This Row],[HVAC Setting]]&lt;=2, "Low", IF(sensor_data[[#This Row],[HVAC Setting]]=3, "Normal", "High"))</f>
        <v>Normal</v>
      </c>
      <c r="M3980">
        <v>16.03</v>
      </c>
      <c r="N3980">
        <v>16.03</v>
      </c>
      <c r="O3980">
        <f>(sensor_data[[#This Row],[Energy Consumption]]-AVERAGE(sensor_data[Energy Consumption]))/_xlfn.STDEV.P(sensor_data[Energy Consumption])</f>
        <v>-6.2461057996972186E-2</v>
      </c>
      <c r="P3980" t="str">
        <f>IF(ABS(sensor_data[[#This Row],[z_zcore]])&gt;3, "Outlier", "Normal")</f>
        <v>Normal</v>
      </c>
      <c r="Q3980">
        <f>AVERAGEIF(sensor_data[Unit ID], sensor_data[[#This Row],[Unit ID]], sensor_data[EC])</f>
        <v>18.262631578947367</v>
      </c>
      <c r="R3980">
        <f>IF(ISBLANK(sensor_data[[#This Row],[EC]]), sensor_data[[#This Row],[average]], sensor_data[[#This Row],[EC]])</f>
        <v>16.03</v>
      </c>
      <c r="S3980" t="str">
        <f>IF(sensor_data[[#This Row],[Filled Energy Consumption]]&gt;AVERAGE(sensor_data[Filled Energy Consumption]), "High", "Low")</f>
        <v>Low</v>
      </c>
      <c r="T3980" t="s">
        <v>314</v>
      </c>
      <c r="U3980" t="b">
        <v>1</v>
      </c>
      <c r="V3980">
        <v>18</v>
      </c>
      <c r="W3980">
        <v>1</v>
      </c>
      <c r="X3980" t="s">
        <v>17</v>
      </c>
    </row>
    <row r="3981" spans="1:24" x14ac:dyDescent="0.3">
      <c r="A3981" s="1">
        <v>45496.069780092592</v>
      </c>
      <c r="B3981" s="1" t="str">
        <f>TEXT(sensor_data[[#This Row],[Timestamp]], "MMMM")</f>
        <v>July</v>
      </c>
      <c r="C398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81" s="2">
        <f>MONTH(sensor_data[[#This Row],[Timestamp]])</f>
        <v>7</v>
      </c>
      <c r="E3981" s="2">
        <f>DAY(sensor_data[[#This Row],[Timestamp]])</f>
        <v>23</v>
      </c>
      <c r="F3981" t="s">
        <v>683</v>
      </c>
      <c r="H3981">
        <v>79.8</v>
      </c>
      <c r="I3981">
        <v>57.3</v>
      </c>
      <c r="J3981" t="b">
        <v>0</v>
      </c>
      <c r="K3981">
        <v>1</v>
      </c>
      <c r="L3981" t="str">
        <f>IF(sensor_data[[#This Row],[HVAC Setting]]&lt;=2, "Low", IF(sensor_data[[#This Row],[HVAC Setting]]=3, "Normal", "High"))</f>
        <v>Low</v>
      </c>
      <c r="O3981">
        <f>(sensor_data[[#This Row],[Energy Consumption]]-AVERAGE(sensor_data[Energy Consumption]))/_xlfn.STDEV.P(sensor_data[Energy Consumption])</f>
        <v>-0.24886299575285079</v>
      </c>
      <c r="P3981" t="str">
        <f>IF(ABS(sensor_data[[#This Row],[z_zcore]])&gt;3, "Outlier", "Normal")</f>
        <v>Normal</v>
      </c>
      <c r="Q3981">
        <f>AVERAGEIF(sensor_data[Unit ID], sensor_data[[#This Row],[Unit ID]], sensor_data[EC])</f>
        <v>18.262631578947367</v>
      </c>
      <c r="R3981">
        <f>IF(ISBLANK(sensor_data[[#This Row],[EC]]), sensor_data[[#This Row],[average]], sensor_data[[#This Row],[EC]])</f>
        <v>18.262631578947367</v>
      </c>
      <c r="S3981" t="str">
        <f>IF(sensor_data[[#This Row],[Filled Energy Consumption]]&gt;AVERAGE(sensor_data[Filled Energy Consumption]), "High", "Low")</f>
        <v>High</v>
      </c>
      <c r="T3981" t="s">
        <v>331</v>
      </c>
      <c r="U3981" t="b">
        <v>0</v>
      </c>
      <c r="V3981">
        <v>18</v>
      </c>
      <c r="W3981">
        <v>0</v>
      </c>
      <c r="X3981" t="s">
        <v>17</v>
      </c>
    </row>
    <row r="3982" spans="1:24" x14ac:dyDescent="0.3">
      <c r="A3982" s="1">
        <v>45583.860729166663</v>
      </c>
      <c r="B3982" s="1" t="str">
        <f>TEXT(sensor_data[[#This Row],[Timestamp]], "MMMM")</f>
        <v>October</v>
      </c>
      <c r="C398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82" s="2">
        <f>MONTH(sensor_data[[#This Row],[Timestamp]])</f>
        <v>10</v>
      </c>
      <c r="E3982" s="2">
        <f>DAY(sensor_data[[#This Row],[Timestamp]])</f>
        <v>18</v>
      </c>
      <c r="F3982" t="s">
        <v>684</v>
      </c>
      <c r="H3982">
        <v>74.3</v>
      </c>
      <c r="I3982">
        <v>51.6</v>
      </c>
      <c r="J3982" t="b">
        <v>0</v>
      </c>
      <c r="K3982">
        <v>4</v>
      </c>
      <c r="L3982" t="str">
        <f>IF(sensor_data[[#This Row],[HVAC Setting]]&lt;=2, "Low", IF(sensor_data[[#This Row],[HVAC Setting]]=3, "Normal", "High"))</f>
        <v>High</v>
      </c>
      <c r="M3982">
        <v>23.1</v>
      </c>
      <c r="N3982">
        <v>23.1</v>
      </c>
      <c r="O3982">
        <f>(sensor_data[[#This Row],[Energy Consumption]]-AVERAGE(sensor_data[Energy Consumption]))/_xlfn.STDEV.P(sensor_data[Energy Consumption])</f>
        <v>1.9751150358240644E-2</v>
      </c>
      <c r="P3982" t="str">
        <f>IF(ABS(sensor_data[[#This Row],[z_zcore]])&gt;3, "Outlier", "Normal")</f>
        <v>Normal</v>
      </c>
      <c r="Q3982">
        <f>AVERAGEIF(sensor_data[Unit ID], sensor_data[[#This Row],[Unit ID]], sensor_data[EC])</f>
        <v>19.942631578947367</v>
      </c>
      <c r="R3982">
        <f>IF(ISBLANK(sensor_data[[#This Row],[EC]]), sensor_data[[#This Row],[average]], sensor_data[[#This Row],[EC]])</f>
        <v>23.1</v>
      </c>
      <c r="S3982" t="str">
        <f>IF(sensor_data[[#This Row],[Filled Energy Consumption]]&gt;AVERAGE(sensor_data[Filled Energy Consumption]), "High", "Low")</f>
        <v>High</v>
      </c>
      <c r="T3982" t="s">
        <v>210</v>
      </c>
      <c r="U3982" t="b">
        <v>0</v>
      </c>
      <c r="V3982">
        <v>20</v>
      </c>
      <c r="W3982">
        <v>1</v>
      </c>
      <c r="X3982" t="s">
        <v>17</v>
      </c>
    </row>
    <row r="3983" spans="1:24" x14ac:dyDescent="0.3">
      <c r="A3983" s="1">
        <v>45430.981122685182</v>
      </c>
      <c r="B3983" s="1" t="str">
        <f>TEXT(sensor_data[[#This Row],[Timestamp]], "MMMM")</f>
        <v>May</v>
      </c>
      <c r="C398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83" s="2">
        <f>MONTH(sensor_data[[#This Row],[Timestamp]])</f>
        <v>5</v>
      </c>
      <c r="E3983" s="2">
        <f>DAY(sensor_data[[#This Row],[Timestamp]])</f>
        <v>18</v>
      </c>
      <c r="F3983" t="s">
        <v>684</v>
      </c>
      <c r="H3983">
        <v>75.2</v>
      </c>
      <c r="I3983">
        <v>53.5</v>
      </c>
      <c r="J3983" t="b">
        <v>1</v>
      </c>
      <c r="K3983">
        <v>4.5</v>
      </c>
      <c r="L3983" t="str">
        <f>IF(sensor_data[[#This Row],[HVAC Setting]]&lt;=2, "Low", IF(sensor_data[[#This Row],[HVAC Setting]]=3, "Normal", "High"))</f>
        <v>High</v>
      </c>
      <c r="M3983">
        <v>27.72</v>
      </c>
      <c r="N3983">
        <v>27.72</v>
      </c>
      <c r="O3983">
        <f>(sensor_data[[#This Row],[Energy Consumption]]-AVERAGE(sensor_data[Energy Consumption]))/_xlfn.STDEV.P(sensor_data[Energy Consumption])</f>
        <v>7.3473979580458898E-2</v>
      </c>
      <c r="P3983" t="str">
        <f>IF(ABS(sensor_data[[#This Row],[z_zcore]])&gt;3, "Outlier", "Normal")</f>
        <v>Normal</v>
      </c>
      <c r="Q3983">
        <f>AVERAGEIF(sensor_data[Unit ID], sensor_data[[#This Row],[Unit ID]], sensor_data[EC])</f>
        <v>19.942631578947367</v>
      </c>
      <c r="R3983">
        <f>IF(ISBLANK(sensor_data[[#This Row],[EC]]), sensor_data[[#This Row],[average]], sensor_data[[#This Row],[EC]])</f>
        <v>27.72</v>
      </c>
      <c r="S3983" t="str">
        <f>IF(sensor_data[[#This Row],[Filled Energy Consumption]]&gt;AVERAGE(sensor_data[Filled Energy Consumption]), "High", "Low")</f>
        <v>High</v>
      </c>
      <c r="T3983" t="s">
        <v>220</v>
      </c>
      <c r="U3983" t="b">
        <v>1</v>
      </c>
      <c r="V3983">
        <v>7</v>
      </c>
      <c r="W3983">
        <v>1</v>
      </c>
      <c r="X3983" t="s">
        <v>19</v>
      </c>
    </row>
    <row r="3984" spans="1:24" x14ac:dyDescent="0.3">
      <c r="A3984" s="1">
        <v>45371.137152777781</v>
      </c>
      <c r="B3984" s="1" t="str">
        <f>TEXT(sensor_data[[#This Row],[Timestamp]], "MMMM")</f>
        <v>March</v>
      </c>
      <c r="C398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84" s="2">
        <f>MONTH(sensor_data[[#This Row],[Timestamp]])</f>
        <v>3</v>
      </c>
      <c r="E3984" s="2">
        <f>DAY(sensor_data[[#This Row],[Timestamp]])</f>
        <v>20</v>
      </c>
      <c r="F3984" t="s">
        <v>684</v>
      </c>
      <c r="H3984">
        <v>65.3</v>
      </c>
      <c r="I3984">
        <v>33.299999999999997</v>
      </c>
      <c r="J3984" t="b">
        <v>0</v>
      </c>
      <c r="K3984">
        <v>1</v>
      </c>
      <c r="L3984" t="str">
        <f>IF(sensor_data[[#This Row],[HVAC Setting]]&lt;=2, "Low", IF(sensor_data[[#This Row],[HVAC Setting]]=3, "Normal", "High"))</f>
        <v>Low</v>
      </c>
      <c r="M3984">
        <v>5</v>
      </c>
      <c r="N3984">
        <v>5</v>
      </c>
      <c r="O3984">
        <f>(sensor_data[[#This Row],[Energy Consumption]]-AVERAGE(sensor_data[Energy Consumption]))/_xlfn.STDEV.P(sensor_data[Energy Consumption])</f>
        <v>-0.19072140568551499</v>
      </c>
      <c r="P3984" t="str">
        <f>IF(ABS(sensor_data[[#This Row],[z_zcore]])&gt;3, "Outlier", "Normal")</f>
        <v>Normal</v>
      </c>
      <c r="Q3984">
        <f>AVERAGEIF(sensor_data[Unit ID], sensor_data[[#This Row],[Unit ID]], sensor_data[EC])</f>
        <v>19.942631578947367</v>
      </c>
      <c r="R3984">
        <f>IF(ISBLANK(sensor_data[[#This Row],[EC]]), sensor_data[[#This Row],[average]], sensor_data[[#This Row],[EC]])</f>
        <v>5</v>
      </c>
      <c r="S3984" t="str">
        <f>IF(sensor_data[[#This Row],[Filled Energy Consumption]]&gt;AVERAGE(sensor_data[Filled Energy Consumption]), "High", "Low")</f>
        <v>Low</v>
      </c>
      <c r="T3984" t="s">
        <v>438</v>
      </c>
      <c r="U3984" t="b">
        <v>0</v>
      </c>
      <c r="V3984">
        <v>7</v>
      </c>
      <c r="W3984">
        <v>1</v>
      </c>
      <c r="X3984" t="s">
        <v>17</v>
      </c>
    </row>
    <row r="3985" spans="1:24" x14ac:dyDescent="0.3">
      <c r="A3985" s="1">
        <v>45325.790173611109</v>
      </c>
      <c r="B3985" s="1" t="str">
        <f>TEXT(sensor_data[[#This Row],[Timestamp]], "MMMM")</f>
        <v>February</v>
      </c>
      <c r="C398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85" s="2">
        <f>MONTH(sensor_data[[#This Row],[Timestamp]])</f>
        <v>2</v>
      </c>
      <c r="E3985" s="2">
        <f>DAY(sensor_data[[#This Row],[Timestamp]])</f>
        <v>3</v>
      </c>
      <c r="F3985" t="s">
        <v>684</v>
      </c>
      <c r="H3985">
        <v>40</v>
      </c>
      <c r="I3985">
        <v>27.3</v>
      </c>
      <c r="J3985" t="b">
        <v>1</v>
      </c>
      <c r="K3985">
        <v>4.5</v>
      </c>
      <c r="L3985" t="str">
        <f>IF(sensor_data[[#This Row],[HVAC Setting]]&lt;=2, "Low", IF(sensor_data[[#This Row],[HVAC Setting]]=3, "Normal", "High"))</f>
        <v>High</v>
      </c>
      <c r="M3985">
        <v>32.520000000000003</v>
      </c>
      <c r="N3985">
        <v>32.520000000000003</v>
      </c>
      <c r="O3985">
        <f>(sensor_data[[#This Row],[Energy Consumption]]-AVERAGE(sensor_data[Energy Consumption]))/_xlfn.STDEV.P(sensor_data[Energy Consumption])</f>
        <v>0.12928990604510132</v>
      </c>
      <c r="P3985" t="str">
        <f>IF(ABS(sensor_data[[#This Row],[z_zcore]])&gt;3, "Outlier", "Normal")</f>
        <v>Normal</v>
      </c>
      <c r="Q3985">
        <f>AVERAGEIF(sensor_data[Unit ID], sensor_data[[#This Row],[Unit ID]], sensor_data[EC])</f>
        <v>19.942631578947367</v>
      </c>
      <c r="R3985">
        <f>IF(ISBLANK(sensor_data[[#This Row],[EC]]), sensor_data[[#This Row],[average]], sensor_data[[#This Row],[EC]])</f>
        <v>32.520000000000003</v>
      </c>
      <c r="S3985" t="str">
        <f>IF(sensor_data[[#This Row],[Filled Energy Consumption]]&gt;AVERAGE(sensor_data[Filled Energy Consumption]), "High", "Low")</f>
        <v>High</v>
      </c>
      <c r="T3985" t="s">
        <v>28</v>
      </c>
      <c r="U3985" t="b">
        <v>1</v>
      </c>
      <c r="V3985">
        <v>4</v>
      </c>
      <c r="W3985">
        <v>1</v>
      </c>
      <c r="X3985" t="s">
        <v>19</v>
      </c>
    </row>
    <row r="3986" spans="1:24" x14ac:dyDescent="0.3">
      <c r="A3986" s="1">
        <v>45326.400972222225</v>
      </c>
      <c r="B3986" s="1" t="str">
        <f>TEXT(sensor_data[[#This Row],[Timestamp]], "MMMM")</f>
        <v>February</v>
      </c>
      <c r="C398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86" s="2">
        <f>MONTH(sensor_data[[#This Row],[Timestamp]])</f>
        <v>2</v>
      </c>
      <c r="E3986" s="2">
        <f>DAY(sensor_data[[#This Row],[Timestamp]])</f>
        <v>4</v>
      </c>
      <c r="F3986" t="s">
        <v>684</v>
      </c>
      <c r="H3986">
        <v>57.1</v>
      </c>
      <c r="I3986">
        <v>30.7</v>
      </c>
      <c r="J3986" t="b">
        <v>1</v>
      </c>
      <c r="K3986">
        <v>4.5</v>
      </c>
      <c r="L3986" t="str">
        <f>IF(sensor_data[[#This Row],[HVAC Setting]]&lt;=2, "Low", IF(sensor_data[[#This Row],[HVAC Setting]]=3, "Normal", "High"))</f>
        <v>High</v>
      </c>
      <c r="M3986">
        <v>25.35</v>
      </c>
      <c r="N3986">
        <v>25.35</v>
      </c>
      <c r="O3986">
        <f>(sensor_data[[#This Row],[Energy Consumption]]-AVERAGE(sensor_data[Energy Consumption]))/_xlfn.STDEV.P(sensor_data[Energy Consumption])</f>
        <v>4.591486588854176E-2</v>
      </c>
      <c r="P3986" t="str">
        <f>IF(ABS(sensor_data[[#This Row],[z_zcore]])&gt;3, "Outlier", "Normal")</f>
        <v>Normal</v>
      </c>
      <c r="Q3986">
        <f>AVERAGEIF(sensor_data[Unit ID], sensor_data[[#This Row],[Unit ID]], sensor_data[EC])</f>
        <v>19.942631578947367</v>
      </c>
      <c r="R3986">
        <f>IF(ISBLANK(sensor_data[[#This Row],[EC]]), sensor_data[[#This Row],[average]], sensor_data[[#This Row],[EC]])</f>
        <v>25.35</v>
      </c>
      <c r="S3986" t="str">
        <f>IF(sensor_data[[#This Row],[Filled Energy Consumption]]&gt;AVERAGE(sensor_data[Filled Energy Consumption]), "High", "Low")</f>
        <v>High</v>
      </c>
      <c r="T3986" t="s">
        <v>105</v>
      </c>
      <c r="U3986" t="b">
        <v>1</v>
      </c>
      <c r="V3986">
        <v>5</v>
      </c>
      <c r="W3986">
        <v>1</v>
      </c>
      <c r="X3986" t="s">
        <v>19</v>
      </c>
    </row>
    <row r="3987" spans="1:24" x14ac:dyDescent="0.3">
      <c r="A3987" s="1">
        <v>45586.8434837963</v>
      </c>
      <c r="B3987" s="1" t="str">
        <f>TEXT(sensor_data[[#This Row],[Timestamp]], "MMMM")</f>
        <v>October</v>
      </c>
      <c r="C398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87" s="2">
        <f>MONTH(sensor_data[[#This Row],[Timestamp]])</f>
        <v>10</v>
      </c>
      <c r="E3987" s="2">
        <f>DAY(sensor_data[[#This Row],[Timestamp]])</f>
        <v>21</v>
      </c>
      <c r="F3987" t="s">
        <v>684</v>
      </c>
      <c r="H3987">
        <v>82.5</v>
      </c>
      <c r="I3987">
        <v>31.6</v>
      </c>
      <c r="J3987" t="b">
        <v>1</v>
      </c>
      <c r="K3987">
        <v>4</v>
      </c>
      <c r="L3987" t="str">
        <f>IF(sensor_data[[#This Row],[HVAC Setting]]&lt;=2, "Low", IF(sensor_data[[#This Row],[HVAC Setting]]=3, "Normal", "High"))</f>
        <v>High</v>
      </c>
      <c r="M3987">
        <v>23.2</v>
      </c>
      <c r="N3987">
        <v>23.2</v>
      </c>
      <c r="O3987">
        <f>(sensor_data[[#This Row],[Energy Consumption]]-AVERAGE(sensor_data[Energy Consumption]))/_xlfn.STDEV.P(sensor_data[Energy Consumption])</f>
        <v>2.0913982159587338E-2</v>
      </c>
      <c r="P3987" t="str">
        <f>IF(ABS(sensor_data[[#This Row],[z_zcore]])&gt;3, "Outlier", "Normal")</f>
        <v>Normal</v>
      </c>
      <c r="Q3987">
        <f>AVERAGEIF(sensor_data[Unit ID], sensor_data[[#This Row],[Unit ID]], sensor_data[EC])</f>
        <v>19.942631578947367</v>
      </c>
      <c r="R3987">
        <f>IF(ISBLANK(sensor_data[[#This Row],[EC]]), sensor_data[[#This Row],[average]], sensor_data[[#This Row],[EC]])</f>
        <v>23.2</v>
      </c>
      <c r="S3987" t="str">
        <f>IF(sensor_data[[#This Row],[Filled Energy Consumption]]&gt;AVERAGE(sensor_data[Filled Energy Consumption]), "High", "Low")</f>
        <v>High</v>
      </c>
      <c r="T3987" t="s">
        <v>381</v>
      </c>
      <c r="U3987" t="b">
        <v>1</v>
      </c>
      <c r="V3987">
        <v>22</v>
      </c>
      <c r="W3987">
        <v>1</v>
      </c>
      <c r="X3987" t="s">
        <v>19</v>
      </c>
    </row>
    <row r="3988" spans="1:24" x14ac:dyDescent="0.3">
      <c r="A3988" s="1">
        <v>45324.863807870373</v>
      </c>
      <c r="B3988" s="1" t="str">
        <f>TEXT(sensor_data[[#This Row],[Timestamp]], "MMMM")</f>
        <v>February</v>
      </c>
      <c r="C398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88" s="2">
        <f>MONTH(sensor_data[[#This Row],[Timestamp]])</f>
        <v>2</v>
      </c>
      <c r="E3988" s="2">
        <f>DAY(sensor_data[[#This Row],[Timestamp]])</f>
        <v>2</v>
      </c>
      <c r="F3988" t="s">
        <v>684</v>
      </c>
      <c r="H3988">
        <v>55.8</v>
      </c>
      <c r="I3988">
        <v>30.1</v>
      </c>
      <c r="J3988" t="b">
        <v>1</v>
      </c>
      <c r="K3988">
        <v>5</v>
      </c>
      <c r="L3988" t="str">
        <f>IF(sensor_data[[#This Row],[HVAC Setting]]&lt;=2, "Low", IF(sensor_data[[#This Row],[HVAC Setting]]=3, "Normal", "High"))</f>
        <v>High</v>
      </c>
      <c r="M3988">
        <v>29.06</v>
      </c>
      <c r="N3988">
        <v>29.06</v>
      </c>
      <c r="O3988">
        <f>(sensor_data[[#This Row],[Energy Consumption]]-AVERAGE(sensor_data[Energy Consumption]))/_xlfn.STDEV.P(sensor_data[Energy Consumption])</f>
        <v>8.9055925718504889E-2</v>
      </c>
      <c r="P3988" t="str">
        <f>IF(ABS(sensor_data[[#This Row],[z_zcore]])&gt;3, "Outlier", "Normal")</f>
        <v>Normal</v>
      </c>
      <c r="Q3988">
        <f>AVERAGEIF(sensor_data[Unit ID], sensor_data[[#This Row],[Unit ID]], sensor_data[EC])</f>
        <v>19.942631578947367</v>
      </c>
      <c r="R3988">
        <f>IF(ISBLANK(sensor_data[[#This Row],[EC]]), sensor_data[[#This Row],[average]], sensor_data[[#This Row],[EC]])</f>
        <v>29.06</v>
      </c>
      <c r="S3988" t="str">
        <f>IF(sensor_data[[#This Row],[Filled Energy Consumption]]&gt;AVERAGE(sensor_data[Filled Energy Consumption]), "High", "Low")</f>
        <v>High</v>
      </c>
      <c r="T3988" t="s">
        <v>83</v>
      </c>
      <c r="U3988" t="b">
        <v>1</v>
      </c>
      <c r="V3988">
        <v>20</v>
      </c>
      <c r="W3988">
        <v>1</v>
      </c>
      <c r="X3988" t="s">
        <v>17</v>
      </c>
    </row>
    <row r="3989" spans="1:24" x14ac:dyDescent="0.3">
      <c r="A3989" s="1">
        <v>45503.817997685182</v>
      </c>
      <c r="B3989" s="1" t="str">
        <f>TEXT(sensor_data[[#This Row],[Timestamp]], "MMMM")</f>
        <v>July</v>
      </c>
      <c r="C398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Evening</v>
      </c>
      <c r="D3989" s="2">
        <f>MONTH(sensor_data[[#This Row],[Timestamp]])</f>
        <v>7</v>
      </c>
      <c r="E3989" s="2">
        <f>DAY(sensor_data[[#This Row],[Timestamp]])</f>
        <v>30</v>
      </c>
      <c r="F3989" t="s">
        <v>684</v>
      </c>
      <c r="H3989">
        <v>94.6</v>
      </c>
      <c r="I3989">
        <v>63.5</v>
      </c>
      <c r="J3989" t="b">
        <v>1</v>
      </c>
      <c r="K3989">
        <v>5</v>
      </c>
      <c r="L3989" t="str">
        <f>IF(sensor_data[[#This Row],[HVAC Setting]]&lt;=2, "Low", IF(sensor_data[[#This Row],[HVAC Setting]]=3, "Normal", "High"))</f>
        <v>High</v>
      </c>
      <c r="M3989">
        <v>33.340000000000003</v>
      </c>
      <c r="N3989">
        <v>33.340000000000003</v>
      </c>
      <c r="O3989">
        <f>(sensor_data[[#This Row],[Energy Consumption]]-AVERAGE(sensor_data[Energy Consumption]))/_xlfn.STDEV.P(sensor_data[Energy Consumption])</f>
        <v>0.1388251268161444</v>
      </c>
      <c r="P3989" t="str">
        <f>IF(ABS(sensor_data[[#This Row],[z_zcore]])&gt;3, "Outlier", "Normal")</f>
        <v>Normal</v>
      </c>
      <c r="Q3989">
        <f>AVERAGEIF(sensor_data[Unit ID], sensor_data[[#This Row],[Unit ID]], sensor_data[EC])</f>
        <v>19.942631578947367</v>
      </c>
      <c r="R3989">
        <f>IF(ISBLANK(sensor_data[[#This Row],[EC]]), sensor_data[[#This Row],[average]], sensor_data[[#This Row],[EC]])</f>
        <v>33.340000000000003</v>
      </c>
      <c r="S3989" t="str">
        <f>IF(sensor_data[[#This Row],[Filled Energy Consumption]]&gt;AVERAGE(sensor_data[Filled Energy Consumption]), "High", "Low")</f>
        <v>High</v>
      </c>
      <c r="T3989" t="s">
        <v>124</v>
      </c>
      <c r="U3989" t="b">
        <v>1</v>
      </c>
      <c r="V3989">
        <v>21</v>
      </c>
      <c r="W3989">
        <v>1</v>
      </c>
      <c r="X3989" t="s">
        <v>19</v>
      </c>
    </row>
    <row r="3990" spans="1:24" x14ac:dyDescent="0.3">
      <c r="A3990" s="1">
        <v>45316.227164351854</v>
      </c>
      <c r="B3990" s="1" t="str">
        <f>TEXT(sensor_data[[#This Row],[Timestamp]], "MMMM")</f>
        <v>January</v>
      </c>
      <c r="C399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90" s="2">
        <f>MONTH(sensor_data[[#This Row],[Timestamp]])</f>
        <v>1</v>
      </c>
      <c r="E3990" s="2">
        <f>DAY(sensor_data[[#This Row],[Timestamp]])</f>
        <v>25</v>
      </c>
      <c r="F3990" t="s">
        <v>684</v>
      </c>
      <c r="H3990">
        <v>47.1</v>
      </c>
      <c r="I3990">
        <v>31.9</v>
      </c>
      <c r="J3990" t="b">
        <v>0</v>
      </c>
      <c r="K3990">
        <v>2</v>
      </c>
      <c r="L3990" t="str">
        <f>IF(sensor_data[[#This Row],[HVAC Setting]]&lt;=2, "Low", IF(sensor_data[[#This Row],[HVAC Setting]]=3, "Normal", "High"))</f>
        <v>Low</v>
      </c>
      <c r="M3990">
        <v>12</v>
      </c>
      <c r="N3990">
        <v>12</v>
      </c>
      <c r="O3990">
        <f>(sensor_data[[#This Row],[Energy Consumption]]-AVERAGE(sensor_data[Energy Consumption]))/_xlfn.STDEV.P(sensor_data[Energy Consumption])</f>
        <v>-0.10932317959124485</v>
      </c>
      <c r="P3990" t="str">
        <f>IF(ABS(sensor_data[[#This Row],[z_zcore]])&gt;3, "Outlier", "Normal")</f>
        <v>Normal</v>
      </c>
      <c r="Q3990">
        <f>AVERAGEIF(sensor_data[Unit ID], sensor_data[[#This Row],[Unit ID]], sensor_data[EC])</f>
        <v>19.942631578947367</v>
      </c>
      <c r="R3990">
        <f>IF(ISBLANK(sensor_data[[#This Row],[EC]]), sensor_data[[#This Row],[average]], sensor_data[[#This Row],[EC]])</f>
        <v>12</v>
      </c>
      <c r="S3990" t="str">
        <f>IF(sensor_data[[#This Row],[Filled Energy Consumption]]&gt;AVERAGE(sensor_data[Filled Energy Consumption]), "High", "Low")</f>
        <v>Low</v>
      </c>
      <c r="T3990" t="s">
        <v>306</v>
      </c>
      <c r="U3990" t="b">
        <v>0</v>
      </c>
      <c r="V3990">
        <v>15</v>
      </c>
      <c r="W3990">
        <v>0</v>
      </c>
      <c r="X3990" t="s">
        <v>17</v>
      </c>
    </row>
    <row r="3991" spans="1:24" x14ac:dyDescent="0.3">
      <c r="A3991" s="1">
        <v>45403.297662037039</v>
      </c>
      <c r="B3991" s="1" t="str">
        <f>TEXT(sensor_data[[#This Row],[Timestamp]], "MMMM")</f>
        <v>April</v>
      </c>
      <c r="C399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91" s="2">
        <f>MONTH(sensor_data[[#This Row],[Timestamp]])</f>
        <v>4</v>
      </c>
      <c r="E3991" s="2">
        <f>DAY(sensor_data[[#This Row],[Timestamp]])</f>
        <v>21</v>
      </c>
      <c r="F3991" t="s">
        <v>684</v>
      </c>
      <c r="H3991">
        <v>76.900000000000006</v>
      </c>
      <c r="I3991">
        <v>59.4</v>
      </c>
      <c r="J3991" t="b">
        <v>1</v>
      </c>
      <c r="K3991">
        <v>2.5</v>
      </c>
      <c r="L3991" t="str">
        <f>IF(sensor_data[[#This Row],[HVAC Setting]]&lt;=2, "Low", IF(sensor_data[[#This Row],[HVAC Setting]]=3, "Normal", "High"))</f>
        <v>High</v>
      </c>
      <c r="M3991">
        <v>16.190000000000001</v>
      </c>
      <c r="N3991">
        <v>16.190000000000001</v>
      </c>
      <c r="O3991">
        <f>(sensor_data[[#This Row],[Energy Consumption]]-AVERAGE(sensor_data[Energy Consumption]))/_xlfn.STDEV.P(sensor_data[Energy Consumption])</f>
        <v>-6.0600527114817435E-2</v>
      </c>
      <c r="P3991" t="str">
        <f>IF(ABS(sensor_data[[#This Row],[z_zcore]])&gt;3, "Outlier", "Normal")</f>
        <v>Normal</v>
      </c>
      <c r="Q3991">
        <f>AVERAGEIF(sensor_data[Unit ID], sensor_data[[#This Row],[Unit ID]], sensor_data[EC])</f>
        <v>19.942631578947367</v>
      </c>
      <c r="R3991">
        <f>IF(ISBLANK(sensor_data[[#This Row],[EC]]), sensor_data[[#This Row],[average]], sensor_data[[#This Row],[EC]])</f>
        <v>16.190000000000001</v>
      </c>
      <c r="S3991" t="str">
        <f>IF(sensor_data[[#This Row],[Filled Energy Consumption]]&gt;AVERAGE(sensor_data[Filled Energy Consumption]), "High", "Low")</f>
        <v>Low</v>
      </c>
      <c r="T3991" t="s">
        <v>28</v>
      </c>
      <c r="U3991" t="b">
        <v>1</v>
      </c>
      <c r="V3991">
        <v>12</v>
      </c>
      <c r="W3991">
        <v>1</v>
      </c>
      <c r="X3991" t="s">
        <v>14</v>
      </c>
    </row>
    <row r="3992" spans="1:24" x14ac:dyDescent="0.3">
      <c r="A3992" s="1">
        <v>45507.387129629627</v>
      </c>
      <c r="B3992" s="1" t="str">
        <f>TEXT(sensor_data[[#This Row],[Timestamp]], "MMMM")</f>
        <v>August</v>
      </c>
      <c r="C3992"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92" s="2">
        <f>MONTH(sensor_data[[#This Row],[Timestamp]])</f>
        <v>8</v>
      </c>
      <c r="E3992" s="2">
        <f>DAY(sensor_data[[#This Row],[Timestamp]])</f>
        <v>3</v>
      </c>
      <c r="F3992" t="s">
        <v>684</v>
      </c>
      <c r="H3992">
        <v>91.2</v>
      </c>
      <c r="I3992">
        <v>50</v>
      </c>
      <c r="J3992" t="b">
        <v>0</v>
      </c>
      <c r="K3992">
        <v>2.5</v>
      </c>
      <c r="L3992" t="str">
        <f>IF(sensor_data[[#This Row],[HVAC Setting]]&lt;=2, "Low", IF(sensor_data[[#This Row],[HVAC Setting]]=3, "Normal", "High"))</f>
        <v>High</v>
      </c>
      <c r="M3992">
        <v>15.23</v>
      </c>
      <c r="N3992">
        <v>15.23</v>
      </c>
      <c r="O3992">
        <f>(sensor_data[[#This Row],[Energy Consumption]]-AVERAGE(sensor_data[Energy Consumption]))/_xlfn.STDEV.P(sensor_data[Energy Consumption])</f>
        <v>-7.1763712407745914E-2</v>
      </c>
      <c r="P3992" t="str">
        <f>IF(ABS(sensor_data[[#This Row],[z_zcore]])&gt;3, "Outlier", "Normal")</f>
        <v>Normal</v>
      </c>
      <c r="Q3992">
        <f>AVERAGEIF(sensor_data[Unit ID], sensor_data[[#This Row],[Unit ID]], sensor_data[EC])</f>
        <v>19.942631578947367</v>
      </c>
      <c r="R3992">
        <f>IF(ISBLANK(sensor_data[[#This Row],[EC]]), sensor_data[[#This Row],[average]], sensor_data[[#This Row],[EC]])</f>
        <v>15.23</v>
      </c>
      <c r="S3992" t="str">
        <f>IF(sensor_data[[#This Row],[Filled Energy Consumption]]&gt;AVERAGE(sensor_data[Filled Energy Consumption]), "High", "Low")</f>
        <v>Low</v>
      </c>
      <c r="T3992" t="s">
        <v>48</v>
      </c>
      <c r="U3992" t="b">
        <v>0</v>
      </c>
      <c r="V3992">
        <v>12</v>
      </c>
      <c r="W3992">
        <v>1</v>
      </c>
      <c r="X3992" t="s">
        <v>17</v>
      </c>
    </row>
    <row r="3993" spans="1:24" x14ac:dyDescent="0.3">
      <c r="A3993" s="1">
        <v>45647.430277777778</v>
      </c>
      <c r="B3993" s="1" t="str">
        <f>TEXT(sensor_data[[#This Row],[Timestamp]], "MMMM")</f>
        <v>December</v>
      </c>
      <c r="C3993"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93" s="2">
        <f>MONTH(sensor_data[[#This Row],[Timestamp]])</f>
        <v>12</v>
      </c>
      <c r="E3993" s="2">
        <f>DAY(sensor_data[[#This Row],[Timestamp]])</f>
        <v>21</v>
      </c>
      <c r="F3993" t="s">
        <v>684</v>
      </c>
      <c r="H3993">
        <v>44.4</v>
      </c>
      <c r="I3993">
        <v>38.299999999999997</v>
      </c>
      <c r="J3993" t="b">
        <v>1</v>
      </c>
      <c r="K3993">
        <v>4.5</v>
      </c>
      <c r="L3993" t="str">
        <f>IF(sensor_data[[#This Row],[HVAC Setting]]&lt;=2, "Low", IF(sensor_data[[#This Row],[HVAC Setting]]=3, "Normal", "High"))</f>
        <v>High</v>
      </c>
      <c r="M3993">
        <v>28.5</v>
      </c>
      <c r="N3993">
        <v>28.5</v>
      </c>
      <c r="O3993">
        <f>(sensor_data[[#This Row],[Energy Consumption]]-AVERAGE(sensor_data[Energy Consumption]))/_xlfn.STDEV.P(sensor_data[Energy Consumption])</f>
        <v>8.2544067630963294E-2</v>
      </c>
      <c r="P3993" t="str">
        <f>IF(ABS(sensor_data[[#This Row],[z_zcore]])&gt;3, "Outlier", "Normal")</f>
        <v>Normal</v>
      </c>
      <c r="Q3993">
        <f>AVERAGEIF(sensor_data[Unit ID], sensor_data[[#This Row],[Unit ID]], sensor_data[EC])</f>
        <v>19.942631578947367</v>
      </c>
      <c r="R3993">
        <f>IF(ISBLANK(sensor_data[[#This Row],[EC]]), sensor_data[[#This Row],[average]], sensor_data[[#This Row],[EC]])</f>
        <v>28.5</v>
      </c>
      <c r="S3993" t="str">
        <f>IF(sensor_data[[#This Row],[Filled Energy Consumption]]&gt;AVERAGE(sensor_data[Filled Energy Consumption]), "High", "Low")</f>
        <v>High</v>
      </c>
      <c r="T3993" t="s">
        <v>66</v>
      </c>
      <c r="U3993" t="b">
        <v>1</v>
      </c>
      <c r="V3993">
        <v>1</v>
      </c>
      <c r="W3993">
        <v>1</v>
      </c>
      <c r="X3993" t="s">
        <v>19</v>
      </c>
    </row>
    <row r="3994" spans="1:24" x14ac:dyDescent="0.3">
      <c r="A3994" s="1">
        <v>45435.996851851851</v>
      </c>
      <c r="B3994" s="1" t="str">
        <f>TEXT(sensor_data[[#This Row],[Timestamp]], "MMMM")</f>
        <v>May</v>
      </c>
      <c r="C3994"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Night</v>
      </c>
      <c r="D3994" s="2">
        <f>MONTH(sensor_data[[#This Row],[Timestamp]])</f>
        <v>5</v>
      </c>
      <c r="E3994" s="2">
        <f>DAY(sensor_data[[#This Row],[Timestamp]])</f>
        <v>23</v>
      </c>
      <c r="F3994" t="s">
        <v>684</v>
      </c>
      <c r="H3994">
        <v>76.599999999999994</v>
      </c>
      <c r="I3994">
        <v>40.9</v>
      </c>
      <c r="J3994" t="b">
        <v>0</v>
      </c>
      <c r="K3994">
        <v>3</v>
      </c>
      <c r="L3994" t="str">
        <f>IF(sensor_data[[#This Row],[HVAC Setting]]&lt;=2, "Low", IF(sensor_data[[#This Row],[HVAC Setting]]=3, "Normal", "High"))</f>
        <v>Normal</v>
      </c>
      <c r="M3994">
        <v>16</v>
      </c>
      <c r="N3994">
        <v>16</v>
      </c>
      <c r="O3994">
        <f>(sensor_data[[#This Row],[Energy Consumption]]-AVERAGE(sensor_data[Energy Consumption]))/_xlfn.STDEV.P(sensor_data[Energy Consumption])</f>
        <v>-6.2809907537376211E-2</v>
      </c>
      <c r="P3994" t="str">
        <f>IF(ABS(sensor_data[[#This Row],[z_zcore]])&gt;3, "Outlier", "Normal")</f>
        <v>Normal</v>
      </c>
      <c r="Q3994">
        <f>AVERAGEIF(sensor_data[Unit ID], sensor_data[[#This Row],[Unit ID]], sensor_data[EC])</f>
        <v>19.942631578947367</v>
      </c>
      <c r="R3994">
        <f>IF(ISBLANK(sensor_data[[#This Row],[EC]]), sensor_data[[#This Row],[average]], sensor_data[[#This Row],[EC]])</f>
        <v>16</v>
      </c>
      <c r="S3994" t="str">
        <f>IF(sensor_data[[#This Row],[Filled Energy Consumption]]&gt;AVERAGE(sensor_data[Filled Energy Consumption]), "High", "Low")</f>
        <v>Low</v>
      </c>
      <c r="T3994" t="s">
        <v>336</v>
      </c>
      <c r="U3994" t="b">
        <v>0</v>
      </c>
      <c r="V3994">
        <v>21</v>
      </c>
      <c r="W3994">
        <v>0</v>
      </c>
      <c r="X3994" t="s">
        <v>14</v>
      </c>
    </row>
    <row r="3995" spans="1:24" x14ac:dyDescent="0.3">
      <c r="A3995" s="1">
        <v>45473.539884259262</v>
      </c>
      <c r="B3995" s="1" t="str">
        <f>TEXT(sensor_data[[#This Row],[Timestamp]], "MMMM")</f>
        <v>June</v>
      </c>
      <c r="C3995"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95" s="2">
        <f>MONTH(sensor_data[[#This Row],[Timestamp]])</f>
        <v>6</v>
      </c>
      <c r="E3995" s="2">
        <f>DAY(sensor_data[[#This Row],[Timestamp]])</f>
        <v>30</v>
      </c>
      <c r="F3995" t="s">
        <v>684</v>
      </c>
      <c r="H3995">
        <v>84.4</v>
      </c>
      <c r="I3995">
        <v>46.8</v>
      </c>
      <c r="J3995" t="b">
        <v>0</v>
      </c>
      <c r="K3995">
        <v>3.5</v>
      </c>
      <c r="L3995" t="str">
        <f>IF(sensor_data[[#This Row],[HVAC Setting]]&lt;=2, "Low", IF(sensor_data[[#This Row],[HVAC Setting]]=3, "Normal", "High"))</f>
        <v>High</v>
      </c>
      <c r="M3995">
        <v>18.38</v>
      </c>
      <c r="N3995">
        <v>18.38</v>
      </c>
      <c r="O3995">
        <f>(sensor_data[[#This Row],[Energy Consumption]]-AVERAGE(sensor_data[Energy Consumption]))/_xlfn.STDEV.P(sensor_data[Energy Consumption])</f>
        <v>-3.513451066532438E-2</v>
      </c>
      <c r="P3995" t="str">
        <f>IF(ABS(sensor_data[[#This Row],[z_zcore]])&gt;3, "Outlier", "Normal")</f>
        <v>Normal</v>
      </c>
      <c r="Q3995">
        <f>AVERAGEIF(sensor_data[Unit ID], sensor_data[[#This Row],[Unit ID]], sensor_data[EC])</f>
        <v>19.942631578947367</v>
      </c>
      <c r="R3995">
        <f>IF(ISBLANK(sensor_data[[#This Row],[EC]]), sensor_data[[#This Row],[average]], sensor_data[[#This Row],[EC]])</f>
        <v>18.38</v>
      </c>
      <c r="S3995" t="str">
        <f>IF(sensor_data[[#This Row],[Filled Energy Consumption]]&gt;AVERAGE(sensor_data[Filled Energy Consumption]), "High", "Low")</f>
        <v>High</v>
      </c>
      <c r="T3995" t="s">
        <v>296</v>
      </c>
      <c r="U3995" t="b">
        <v>0</v>
      </c>
      <c r="V3995">
        <v>18</v>
      </c>
      <c r="W3995">
        <v>0</v>
      </c>
      <c r="X3995" t="s">
        <v>14</v>
      </c>
    </row>
    <row r="3996" spans="1:24" x14ac:dyDescent="0.3">
      <c r="A3996" s="1">
        <v>45429.364004629628</v>
      </c>
      <c r="B3996" s="1" t="str">
        <f>TEXT(sensor_data[[#This Row],[Timestamp]], "MMMM")</f>
        <v>May</v>
      </c>
      <c r="C3996"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96" s="2">
        <f>MONTH(sensor_data[[#This Row],[Timestamp]])</f>
        <v>5</v>
      </c>
      <c r="E3996" s="2">
        <f>DAY(sensor_data[[#This Row],[Timestamp]])</f>
        <v>17</v>
      </c>
      <c r="F3996" t="s">
        <v>684</v>
      </c>
      <c r="H3996">
        <v>82.6</v>
      </c>
      <c r="I3996">
        <v>44.9</v>
      </c>
      <c r="J3996" t="b">
        <v>1</v>
      </c>
      <c r="K3996">
        <v>4</v>
      </c>
      <c r="L3996" t="str">
        <f>IF(sensor_data[[#This Row],[HVAC Setting]]&lt;=2, "Low", IF(sensor_data[[#This Row],[HVAC Setting]]=3, "Normal", "High"))</f>
        <v>High</v>
      </c>
      <c r="M3996">
        <v>22.23</v>
      </c>
      <c r="N3996">
        <v>22.23</v>
      </c>
      <c r="O3996">
        <f>(sensor_data[[#This Row],[Energy Consumption]]-AVERAGE(sensor_data[Energy Consumption]))/_xlfn.STDEV.P(sensor_data[Energy Consumption])</f>
        <v>9.6345136865242046E-3</v>
      </c>
      <c r="P3996" t="str">
        <f>IF(ABS(sensor_data[[#This Row],[z_zcore]])&gt;3, "Outlier", "Normal")</f>
        <v>Normal</v>
      </c>
      <c r="Q3996">
        <f>AVERAGEIF(sensor_data[Unit ID], sensor_data[[#This Row],[Unit ID]], sensor_data[EC])</f>
        <v>19.942631578947367</v>
      </c>
      <c r="R3996">
        <f>IF(ISBLANK(sensor_data[[#This Row],[EC]]), sensor_data[[#This Row],[average]], sensor_data[[#This Row],[EC]])</f>
        <v>22.23</v>
      </c>
      <c r="S3996" t="str">
        <f>IF(sensor_data[[#This Row],[Filled Energy Consumption]]&gt;AVERAGE(sensor_data[Filled Energy Consumption]), "High", "Low")</f>
        <v>High</v>
      </c>
      <c r="T3996" t="s">
        <v>439</v>
      </c>
      <c r="U3996" t="b">
        <v>1</v>
      </c>
      <c r="V3996">
        <v>4</v>
      </c>
      <c r="W3996">
        <v>0</v>
      </c>
      <c r="X3996" t="s">
        <v>14</v>
      </c>
    </row>
    <row r="3997" spans="1:24" x14ac:dyDescent="0.3">
      <c r="A3997" s="1">
        <v>45354.610046296293</v>
      </c>
      <c r="B3997" s="1" t="str">
        <f>TEXT(sensor_data[[#This Row],[Timestamp]], "MMMM")</f>
        <v>March</v>
      </c>
      <c r="C3997"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3997" s="2">
        <f>MONTH(sensor_data[[#This Row],[Timestamp]])</f>
        <v>3</v>
      </c>
      <c r="E3997" s="2">
        <f>DAY(sensor_data[[#This Row],[Timestamp]])</f>
        <v>3</v>
      </c>
      <c r="F3997" t="s">
        <v>684</v>
      </c>
      <c r="H3997">
        <v>62</v>
      </c>
      <c r="I3997">
        <v>35.700000000000003</v>
      </c>
      <c r="J3997" t="b">
        <v>0</v>
      </c>
      <c r="K3997">
        <v>2.5</v>
      </c>
      <c r="L3997" t="str">
        <f>IF(sensor_data[[#This Row],[HVAC Setting]]&lt;=2, "Low", IF(sensor_data[[#This Row],[HVAC Setting]]=3, "Normal", "High"))</f>
        <v>High</v>
      </c>
      <c r="M3997">
        <v>13.12</v>
      </c>
      <c r="N3997">
        <v>13.12</v>
      </c>
      <c r="O3997">
        <f>(sensor_data[[#This Row],[Energy Consumption]]-AVERAGE(sensor_data[Energy Consumption]))/_xlfn.STDEV.P(sensor_data[Energy Consumption])</f>
        <v>-9.6299463416161649E-2</v>
      </c>
      <c r="P3997" t="str">
        <f>IF(ABS(sensor_data[[#This Row],[z_zcore]])&gt;3, "Outlier", "Normal")</f>
        <v>Normal</v>
      </c>
      <c r="Q3997">
        <f>AVERAGEIF(sensor_data[Unit ID], sensor_data[[#This Row],[Unit ID]], sensor_data[EC])</f>
        <v>19.942631578947367</v>
      </c>
      <c r="R3997">
        <f>IF(ISBLANK(sensor_data[[#This Row],[EC]]), sensor_data[[#This Row],[average]], sensor_data[[#This Row],[EC]])</f>
        <v>13.12</v>
      </c>
      <c r="S3997" t="str">
        <f>IF(sensor_data[[#This Row],[Filled Energy Consumption]]&gt;AVERAGE(sensor_data[Filled Energy Consumption]), "High", "Low")</f>
        <v>Low</v>
      </c>
      <c r="T3997" t="s">
        <v>379</v>
      </c>
      <c r="U3997" t="b">
        <v>0</v>
      </c>
      <c r="V3997">
        <v>17</v>
      </c>
      <c r="W3997">
        <v>0</v>
      </c>
      <c r="X3997" t="s">
        <v>19</v>
      </c>
    </row>
    <row r="3998" spans="1:24" x14ac:dyDescent="0.3">
      <c r="A3998" s="1">
        <v>45398.326458333337</v>
      </c>
      <c r="B3998" s="1" t="str">
        <f>TEXT(sensor_data[[#This Row],[Timestamp]], "MMMM")</f>
        <v>April</v>
      </c>
      <c r="C3998"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98" s="2">
        <f>MONTH(sensor_data[[#This Row],[Timestamp]])</f>
        <v>4</v>
      </c>
      <c r="E3998" s="2">
        <f>DAY(sensor_data[[#This Row],[Timestamp]])</f>
        <v>16</v>
      </c>
      <c r="F3998" t="s">
        <v>684</v>
      </c>
      <c r="H3998">
        <v>74.8</v>
      </c>
      <c r="I3998">
        <v>34.6</v>
      </c>
      <c r="J3998" t="b">
        <v>1</v>
      </c>
      <c r="K3998">
        <v>3</v>
      </c>
      <c r="L3998" t="str">
        <f>IF(sensor_data[[#This Row],[HVAC Setting]]&lt;=2, "Low", IF(sensor_data[[#This Row],[HVAC Setting]]=3, "Normal", "High"))</f>
        <v>Normal</v>
      </c>
      <c r="M3998">
        <v>16.59</v>
      </c>
      <c r="N3998">
        <v>16.59</v>
      </c>
      <c r="O3998">
        <f>(sensor_data[[#This Row],[Energy Consumption]]-AVERAGE(sensor_data[Energy Consumption]))/_xlfn.STDEV.P(sensor_data[Energy Consumption])</f>
        <v>-5.5949199909430591E-2</v>
      </c>
      <c r="P3998" t="str">
        <f>IF(ABS(sensor_data[[#This Row],[z_zcore]])&gt;3, "Outlier", "Normal")</f>
        <v>Normal</v>
      </c>
      <c r="Q3998">
        <f>AVERAGEIF(sensor_data[Unit ID], sensor_data[[#This Row],[Unit ID]], sensor_data[EC])</f>
        <v>19.942631578947367</v>
      </c>
      <c r="R3998">
        <f>IF(ISBLANK(sensor_data[[#This Row],[EC]]), sensor_data[[#This Row],[average]], sensor_data[[#This Row],[EC]])</f>
        <v>16.59</v>
      </c>
      <c r="S3998" t="str">
        <f>IF(sensor_data[[#This Row],[Filled Energy Consumption]]&gt;AVERAGE(sensor_data[Filled Energy Consumption]), "High", "Low")</f>
        <v>Low</v>
      </c>
      <c r="T3998" t="s">
        <v>324</v>
      </c>
      <c r="U3998" t="b">
        <v>1</v>
      </c>
      <c r="V3998">
        <v>22</v>
      </c>
      <c r="W3998">
        <v>0</v>
      </c>
      <c r="X3998" t="s">
        <v>19</v>
      </c>
    </row>
    <row r="3999" spans="1:24" x14ac:dyDescent="0.3">
      <c r="A3999" s="1">
        <v>45389.235659722224</v>
      </c>
      <c r="B3999" s="1" t="str">
        <f>TEXT(sensor_data[[#This Row],[Timestamp]], "MMMM")</f>
        <v>April</v>
      </c>
      <c r="C3999"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3999" s="2">
        <f>MONTH(sensor_data[[#This Row],[Timestamp]])</f>
        <v>4</v>
      </c>
      <c r="E3999" s="2">
        <f>DAY(sensor_data[[#This Row],[Timestamp]])</f>
        <v>7</v>
      </c>
      <c r="F3999" t="s">
        <v>684</v>
      </c>
      <c r="H3999">
        <v>68.2</v>
      </c>
      <c r="I3999">
        <v>36.4</v>
      </c>
      <c r="J3999" t="b">
        <v>0</v>
      </c>
      <c r="K3999">
        <v>0.5</v>
      </c>
      <c r="L3999" t="str">
        <f>IF(sensor_data[[#This Row],[HVAC Setting]]&lt;=2, "Low", IF(sensor_data[[#This Row],[HVAC Setting]]=3, "Normal", "High"))</f>
        <v>Low</v>
      </c>
      <c r="M3999">
        <v>3.68</v>
      </c>
      <c r="N3999">
        <v>3.68</v>
      </c>
      <c r="O3999">
        <f>(sensor_data[[#This Row],[Energy Consumption]]-AVERAGE(sensor_data[Energy Consumption]))/_xlfn.STDEV.P(sensor_data[Energy Consumption])</f>
        <v>-0.20607078546329163</v>
      </c>
      <c r="P3999" t="str">
        <f>IF(ABS(sensor_data[[#This Row],[z_zcore]])&gt;3, "Outlier", "Normal")</f>
        <v>Normal</v>
      </c>
      <c r="Q3999">
        <f>AVERAGEIF(sensor_data[Unit ID], sensor_data[[#This Row],[Unit ID]], sensor_data[EC])</f>
        <v>19.942631578947367</v>
      </c>
      <c r="R3999">
        <f>IF(ISBLANK(sensor_data[[#This Row],[EC]]), sensor_data[[#This Row],[average]], sensor_data[[#This Row],[EC]])</f>
        <v>3.68</v>
      </c>
      <c r="S3999" t="str">
        <f>IF(sensor_data[[#This Row],[Filled Energy Consumption]]&gt;AVERAGE(sensor_data[Filled Energy Consumption]), "High", "Low")</f>
        <v>Low</v>
      </c>
      <c r="T3999" t="s">
        <v>50</v>
      </c>
      <c r="U3999" t="b">
        <v>0</v>
      </c>
      <c r="V3999">
        <v>2</v>
      </c>
      <c r="W3999">
        <v>1</v>
      </c>
      <c r="X3999" t="s">
        <v>14</v>
      </c>
    </row>
    <row r="4000" spans="1:24" x14ac:dyDescent="0.3">
      <c r="A4000" s="1">
        <v>45480.308738425927</v>
      </c>
      <c r="B4000" s="1" t="str">
        <f>TEXT(sensor_data[[#This Row],[Timestamp]], "MMMM")</f>
        <v>July</v>
      </c>
      <c r="C4000"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Morning</v>
      </c>
      <c r="D4000" s="2">
        <f>MONTH(sensor_data[[#This Row],[Timestamp]])</f>
        <v>7</v>
      </c>
      <c r="E4000" s="2">
        <f>DAY(sensor_data[[#This Row],[Timestamp]])</f>
        <v>7</v>
      </c>
      <c r="F4000" t="s">
        <v>684</v>
      </c>
      <c r="H4000">
        <v>103.4</v>
      </c>
      <c r="I4000">
        <v>69.2</v>
      </c>
      <c r="J4000" t="b">
        <v>1</v>
      </c>
      <c r="K4000">
        <v>4.5</v>
      </c>
      <c r="L4000" t="str">
        <f>IF(sensor_data[[#This Row],[HVAC Setting]]&lt;=2, "Low", IF(sensor_data[[#This Row],[HVAC Setting]]=3, "Normal", "High"))</f>
        <v>High</v>
      </c>
      <c r="O4000">
        <f>(sensor_data[[#This Row],[Energy Consumption]]-AVERAGE(sensor_data[Energy Consumption]))/_xlfn.STDEV.P(sensor_data[Energy Consumption])</f>
        <v>-0.24886299575285079</v>
      </c>
      <c r="P4000" t="str">
        <f>IF(ABS(sensor_data[[#This Row],[z_zcore]])&gt;3, "Outlier", "Normal")</f>
        <v>Normal</v>
      </c>
      <c r="Q4000">
        <f>AVERAGEIF(sensor_data[Unit ID], sensor_data[[#This Row],[Unit ID]], sensor_data[EC])</f>
        <v>19.942631578947367</v>
      </c>
      <c r="R4000">
        <f>IF(ISBLANK(sensor_data[[#This Row],[EC]]), sensor_data[[#This Row],[average]], sensor_data[[#This Row],[EC]])</f>
        <v>19.942631578947367</v>
      </c>
      <c r="S4000" t="str">
        <f>IF(sensor_data[[#This Row],[Filled Energy Consumption]]&gt;AVERAGE(sensor_data[Filled Energy Consumption]), "High", "Low")</f>
        <v>High</v>
      </c>
      <c r="T4000" t="s">
        <v>34</v>
      </c>
      <c r="U4000" t="b">
        <v>1</v>
      </c>
      <c r="V4000">
        <v>17</v>
      </c>
      <c r="W4000">
        <v>1</v>
      </c>
      <c r="X4000" t="s">
        <v>19</v>
      </c>
    </row>
    <row r="4001" spans="1:24" x14ac:dyDescent="0.3">
      <c r="A4001" s="1">
        <v>45562.631736111114</v>
      </c>
      <c r="B4001" s="1" t="str">
        <f>TEXT(sensor_data[[#This Row],[Timestamp]], "MMMM")</f>
        <v>September</v>
      </c>
      <c r="C4001" s="1" t="str">
        <f>IF(AND(HOUR(sensor_data[[#This Row],[Timestamp]])&gt;=5, HOUR(sensor_data[[#This Row],[Timestamp]])&lt;12), "Morning", IF(AND(HOUR(sensor_data[[#This Row],[Timestamp]])&gt;=12, HOUR(sensor_data[[#This Row],[Timestamp]])&lt;17), "Afternoon", IF(AND(HOUR(sensor_data[[#This Row],[Timestamp]])&gt;=17, HOUR(sensor_data[[#This Row],[Timestamp]])&lt;21), "Evening", "Night")))</f>
        <v>Afternoon</v>
      </c>
      <c r="D4001" s="2">
        <f>MONTH(sensor_data[[#This Row],[Timestamp]])</f>
        <v>9</v>
      </c>
      <c r="E4001" s="2">
        <f>DAY(sensor_data[[#This Row],[Timestamp]])</f>
        <v>27</v>
      </c>
      <c r="F4001" t="s">
        <v>684</v>
      </c>
      <c r="H4001">
        <v>77</v>
      </c>
      <c r="I4001">
        <v>40.1</v>
      </c>
      <c r="J4001" t="b">
        <v>1</v>
      </c>
      <c r="K4001">
        <v>3</v>
      </c>
      <c r="L4001" t="str">
        <f>IF(sensor_data[[#This Row],[HVAC Setting]]&lt;=2, "Low", IF(sensor_data[[#This Row],[HVAC Setting]]=3, "Normal", "High"))</f>
        <v>Normal</v>
      </c>
      <c r="M4001">
        <v>17.7</v>
      </c>
      <c r="N4001">
        <v>17.7</v>
      </c>
      <c r="O4001">
        <f>(sensor_data[[#This Row],[Energy Consumption]]-AVERAGE(sensor_data[Energy Consumption]))/_xlfn.STDEV.P(sensor_data[Energy Consumption])</f>
        <v>-4.3041766914482048E-2</v>
      </c>
      <c r="P4001" t="str">
        <f>IF(ABS(sensor_data[[#This Row],[z_zcore]])&gt;3, "Outlier", "Normal")</f>
        <v>Normal</v>
      </c>
      <c r="Q4001">
        <f>AVERAGEIF(sensor_data[Unit ID], sensor_data[[#This Row],[Unit ID]], sensor_data[EC])</f>
        <v>19.942631578947367</v>
      </c>
      <c r="R4001">
        <f>IF(ISBLANK(sensor_data[[#This Row],[EC]]), sensor_data[[#This Row],[average]], sensor_data[[#This Row],[EC]])</f>
        <v>17.7</v>
      </c>
      <c r="S4001" t="str">
        <f>IF(sensor_data[[#This Row],[Filled Energy Consumption]]&gt;AVERAGE(sensor_data[Filled Energy Consumption]), "High", "Low")</f>
        <v>Low</v>
      </c>
      <c r="T4001" t="s">
        <v>417</v>
      </c>
      <c r="U4001" t="b">
        <v>1</v>
      </c>
      <c r="V4001">
        <v>23</v>
      </c>
      <c r="W4001">
        <v>1</v>
      </c>
      <c r="X4001" t="s">
        <v>17</v>
      </c>
    </row>
    <row r="4002" spans="1:24" x14ac:dyDescent="0.3">
      <c r="D4002"/>
      <c r="E4002"/>
    </row>
    <row r="4003" spans="1:24" x14ac:dyDescent="0.3">
      <c r="D4003"/>
      <c r="E4003"/>
    </row>
    <row r="4004" spans="1:24" x14ac:dyDescent="0.3">
      <c r="D4004"/>
      <c r="E4004"/>
    </row>
    <row r="4005" spans="1:24" x14ac:dyDescent="0.3">
      <c r="D4005"/>
      <c r="E4005"/>
    </row>
    <row r="4006" spans="1:24" x14ac:dyDescent="0.3">
      <c r="D4006"/>
      <c r="E4006"/>
    </row>
    <row r="4007" spans="1:24" x14ac:dyDescent="0.3">
      <c r="D4007"/>
      <c r="E4007"/>
    </row>
    <row r="4008" spans="1:24" x14ac:dyDescent="0.3">
      <c r="D4008"/>
      <c r="E4008"/>
    </row>
    <row r="4009" spans="1:24" x14ac:dyDescent="0.3">
      <c r="D4009"/>
      <c r="E4009"/>
    </row>
    <row r="4010" spans="1:24" x14ac:dyDescent="0.3">
      <c r="D4010"/>
      <c r="E4010"/>
    </row>
    <row r="4011" spans="1:24" x14ac:dyDescent="0.3">
      <c r="D4011"/>
      <c r="E4011"/>
    </row>
    <row r="4012" spans="1:24" x14ac:dyDescent="0.3">
      <c r="D4012"/>
      <c r="E4012"/>
    </row>
    <row r="4013" spans="1:24" x14ac:dyDescent="0.3">
      <c r="D4013"/>
      <c r="E4013"/>
    </row>
    <row r="4014" spans="1:24" x14ac:dyDescent="0.3">
      <c r="D4014"/>
      <c r="E4014"/>
    </row>
    <row r="4015" spans="1:24" x14ac:dyDescent="0.3">
      <c r="D4015"/>
      <c r="E4015"/>
    </row>
    <row r="4016" spans="1:24" x14ac:dyDescent="0.3">
      <c r="D4016"/>
      <c r="E4016"/>
    </row>
    <row r="4017" spans="4:5" x14ac:dyDescent="0.3">
      <c r="D4017"/>
      <c r="E4017"/>
    </row>
    <row r="4018" spans="4:5" x14ac:dyDescent="0.3">
      <c r="D4018"/>
      <c r="E4018"/>
    </row>
    <row r="4019" spans="4:5" x14ac:dyDescent="0.3">
      <c r="D4019"/>
      <c r="E4019"/>
    </row>
    <row r="4020" spans="4:5" x14ac:dyDescent="0.3">
      <c r="D4020"/>
      <c r="E4020"/>
    </row>
    <row r="4021" spans="4:5" x14ac:dyDescent="0.3">
      <c r="D4021"/>
      <c r="E4021"/>
    </row>
    <row r="4022" spans="4:5" x14ac:dyDescent="0.3">
      <c r="D4022"/>
      <c r="E4022"/>
    </row>
    <row r="4023" spans="4:5" x14ac:dyDescent="0.3">
      <c r="D4023"/>
      <c r="E4023"/>
    </row>
    <row r="4024" spans="4:5" x14ac:dyDescent="0.3">
      <c r="D4024"/>
      <c r="E4024"/>
    </row>
    <row r="4025" spans="4:5" x14ac:dyDescent="0.3">
      <c r="D4025"/>
      <c r="E4025"/>
    </row>
    <row r="4026" spans="4:5" x14ac:dyDescent="0.3">
      <c r="D4026"/>
      <c r="E4026"/>
    </row>
    <row r="4027" spans="4:5" x14ac:dyDescent="0.3">
      <c r="D4027"/>
      <c r="E4027"/>
    </row>
    <row r="4028" spans="4:5" x14ac:dyDescent="0.3">
      <c r="D4028"/>
      <c r="E4028"/>
    </row>
    <row r="4029" spans="4:5" x14ac:dyDescent="0.3">
      <c r="D4029"/>
      <c r="E4029"/>
    </row>
    <row r="4030" spans="4:5" x14ac:dyDescent="0.3">
      <c r="D4030"/>
      <c r="E4030"/>
    </row>
    <row r="4031" spans="4:5" x14ac:dyDescent="0.3">
      <c r="D4031"/>
      <c r="E4031"/>
    </row>
    <row r="4032" spans="4:5" x14ac:dyDescent="0.3">
      <c r="D4032"/>
      <c r="E4032"/>
    </row>
    <row r="4033" spans="4:5" x14ac:dyDescent="0.3">
      <c r="D4033"/>
      <c r="E4033"/>
    </row>
    <row r="4034" spans="4:5" x14ac:dyDescent="0.3">
      <c r="D4034"/>
      <c r="E4034"/>
    </row>
    <row r="4035" spans="4:5" x14ac:dyDescent="0.3">
      <c r="D4035"/>
      <c r="E4035"/>
    </row>
    <row r="4036" spans="4:5" x14ac:dyDescent="0.3">
      <c r="D4036"/>
      <c r="E4036"/>
    </row>
    <row r="4037" spans="4:5" x14ac:dyDescent="0.3">
      <c r="D4037"/>
      <c r="E4037"/>
    </row>
    <row r="4038" spans="4:5" x14ac:dyDescent="0.3">
      <c r="D4038"/>
      <c r="E4038"/>
    </row>
    <row r="4039" spans="4:5" x14ac:dyDescent="0.3">
      <c r="D4039"/>
      <c r="E4039"/>
    </row>
    <row r="4040" spans="4:5" x14ac:dyDescent="0.3">
      <c r="D4040"/>
      <c r="E4040"/>
    </row>
    <row r="4041" spans="4:5" x14ac:dyDescent="0.3">
      <c r="D4041"/>
      <c r="E4041"/>
    </row>
    <row r="4042" spans="4:5" x14ac:dyDescent="0.3">
      <c r="D4042"/>
      <c r="E4042"/>
    </row>
    <row r="4043" spans="4:5" x14ac:dyDescent="0.3">
      <c r="D4043"/>
      <c r="E4043"/>
    </row>
    <row r="4044" spans="4:5" x14ac:dyDescent="0.3">
      <c r="D4044"/>
      <c r="E4044"/>
    </row>
    <row r="4045" spans="4:5" x14ac:dyDescent="0.3">
      <c r="D4045"/>
      <c r="E4045"/>
    </row>
    <row r="4046" spans="4:5" x14ac:dyDescent="0.3">
      <c r="D4046"/>
      <c r="E4046"/>
    </row>
    <row r="4047" spans="4:5" x14ac:dyDescent="0.3">
      <c r="D4047"/>
      <c r="E4047"/>
    </row>
    <row r="4048" spans="4:5" x14ac:dyDescent="0.3">
      <c r="D4048"/>
      <c r="E4048"/>
    </row>
    <row r="4049" spans="4:5" x14ac:dyDescent="0.3">
      <c r="D4049"/>
      <c r="E4049"/>
    </row>
    <row r="4050" spans="4:5" x14ac:dyDescent="0.3">
      <c r="D4050"/>
      <c r="E4050"/>
    </row>
    <row r="4051" spans="4:5" x14ac:dyDescent="0.3">
      <c r="D4051"/>
      <c r="E405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97A57-C379-452A-9F2D-CA1337B6A5B9}">
  <dimension ref="A1:F346"/>
  <sheetViews>
    <sheetView topLeftCell="A115" zoomScale="160" zoomScaleNormal="160" workbookViewId="0">
      <selection activeCell="C12" sqref="C12"/>
    </sheetView>
  </sheetViews>
  <sheetFormatPr defaultRowHeight="14.4" x14ac:dyDescent="0.3"/>
  <cols>
    <col min="1" max="1" width="17.44140625" bestFit="1" customWidth="1"/>
    <col min="2" max="2" width="9.44140625" bestFit="1" customWidth="1"/>
    <col min="3" max="3" width="21.44140625" bestFit="1" customWidth="1"/>
    <col min="4" max="4" width="16.109375" bestFit="1" customWidth="1"/>
    <col min="5" max="5" width="15.5546875" bestFit="1" customWidth="1"/>
    <col min="6" max="6" width="13.33203125" bestFit="1" customWidth="1"/>
  </cols>
  <sheetData>
    <row r="1" spans="1:6" x14ac:dyDescent="0.3">
      <c r="A1" t="s">
        <v>685</v>
      </c>
      <c r="B1" t="s">
        <v>1</v>
      </c>
      <c r="C1" t="s">
        <v>686</v>
      </c>
      <c r="D1" t="s">
        <v>687</v>
      </c>
      <c r="E1" t="s">
        <v>688</v>
      </c>
      <c r="F1" t="s">
        <v>1088</v>
      </c>
    </row>
    <row r="2" spans="1:6" x14ac:dyDescent="0.3">
      <c r="A2" t="s">
        <v>722</v>
      </c>
      <c r="B2" t="s">
        <v>645</v>
      </c>
      <c r="C2" t="s">
        <v>693</v>
      </c>
      <c r="D2" t="s">
        <v>691</v>
      </c>
      <c r="E2" s="1">
        <v>45319.941666666666</v>
      </c>
      <c r="F2">
        <f>AVERAGEIF(sensor_data[Unit ID], maintenance_logs[[#This Row],[Unit ID]],sensor_data!R:R)</f>
        <v>15.251052631578949</v>
      </c>
    </row>
    <row r="3" spans="1:6" x14ac:dyDescent="0.3">
      <c r="A3" t="s">
        <v>1014</v>
      </c>
      <c r="B3" t="s">
        <v>645</v>
      </c>
      <c r="C3" t="s">
        <v>693</v>
      </c>
      <c r="D3" t="s">
        <v>694</v>
      </c>
      <c r="E3" s="1">
        <v>45647.927777777775</v>
      </c>
      <c r="F3">
        <f>AVERAGEIF(sensor_data[Unit ID], maintenance_logs[[#This Row],[Unit ID]],sensor_data!R:R)</f>
        <v>15.251052631578949</v>
      </c>
    </row>
    <row r="4" spans="1:6" x14ac:dyDescent="0.3">
      <c r="A4" t="s">
        <v>730</v>
      </c>
      <c r="B4" t="s">
        <v>509</v>
      </c>
      <c r="C4" t="s">
        <v>690</v>
      </c>
      <c r="D4" t="s">
        <v>694</v>
      </c>
      <c r="E4" s="1">
        <v>45332.763888888891</v>
      </c>
      <c r="F4">
        <f>AVERAGEIF(sensor_data[Unit ID], maintenance_logs[[#This Row],[Unit ID]],sensor_data!R:R)</f>
        <v>20.743333333333332</v>
      </c>
    </row>
    <row r="5" spans="1:6" x14ac:dyDescent="0.3">
      <c r="A5" t="s">
        <v>795</v>
      </c>
      <c r="B5" t="s">
        <v>509</v>
      </c>
      <c r="C5" t="s">
        <v>693</v>
      </c>
      <c r="D5" t="s">
        <v>694</v>
      </c>
      <c r="E5" s="1">
        <v>45403.092361111114</v>
      </c>
      <c r="F5">
        <f>AVERAGEIF(sensor_data[Unit ID], maintenance_logs[[#This Row],[Unit ID]],sensor_data!R:R)</f>
        <v>20.743333333333332</v>
      </c>
    </row>
    <row r="6" spans="1:6" x14ac:dyDescent="0.3">
      <c r="A6" t="s">
        <v>803</v>
      </c>
      <c r="B6" t="s">
        <v>509</v>
      </c>
      <c r="C6" t="s">
        <v>693</v>
      </c>
      <c r="D6" t="s">
        <v>694</v>
      </c>
      <c r="E6" s="1">
        <v>45409.984722222223</v>
      </c>
      <c r="F6">
        <f>AVERAGEIF(sensor_data[Unit ID], maintenance_logs[[#This Row],[Unit ID]],sensor_data!R:R)</f>
        <v>20.743333333333332</v>
      </c>
    </row>
    <row r="7" spans="1:6" x14ac:dyDescent="0.3">
      <c r="A7" t="s">
        <v>896</v>
      </c>
      <c r="B7" t="s">
        <v>392</v>
      </c>
      <c r="C7" t="s">
        <v>690</v>
      </c>
      <c r="D7" t="s">
        <v>691</v>
      </c>
      <c r="E7" s="1">
        <v>45520.601388888892</v>
      </c>
      <c r="F7">
        <f>AVERAGEIF(sensor_data[Unit ID], maintenance_logs[[#This Row],[Unit ID]],sensor_data!R:R)</f>
        <v>18.3565</v>
      </c>
    </row>
    <row r="8" spans="1:6" x14ac:dyDescent="0.3">
      <c r="A8" t="s">
        <v>713</v>
      </c>
      <c r="B8" t="s">
        <v>386</v>
      </c>
      <c r="C8" t="s">
        <v>710</v>
      </c>
      <c r="D8" t="s">
        <v>691</v>
      </c>
      <c r="E8" s="1">
        <v>45312.310416666667</v>
      </c>
      <c r="F8">
        <f>AVERAGEIF(sensor_data[Unit ID], maintenance_logs[[#This Row],[Unit ID]],sensor_data!R:R)</f>
        <v>18.413499999999999</v>
      </c>
    </row>
    <row r="9" spans="1:6" x14ac:dyDescent="0.3">
      <c r="A9" t="s">
        <v>715</v>
      </c>
      <c r="B9" t="s">
        <v>386</v>
      </c>
      <c r="C9" t="s">
        <v>690</v>
      </c>
      <c r="D9" t="s">
        <v>694</v>
      </c>
      <c r="E9" s="1">
        <v>45314.893750000003</v>
      </c>
      <c r="F9">
        <f>AVERAGEIF(sensor_data[Unit ID], maintenance_logs[[#This Row],[Unit ID]],sensor_data!R:R)</f>
        <v>18.413499999999999</v>
      </c>
    </row>
    <row r="10" spans="1:6" x14ac:dyDescent="0.3">
      <c r="A10" t="s">
        <v>837</v>
      </c>
      <c r="B10" t="s">
        <v>386</v>
      </c>
      <c r="C10" t="s">
        <v>690</v>
      </c>
      <c r="D10" t="s">
        <v>694</v>
      </c>
      <c r="E10" s="1">
        <v>45439.077777777777</v>
      </c>
      <c r="F10">
        <f>AVERAGEIF(sensor_data[Unit ID], maintenance_logs[[#This Row],[Unit ID]],sensor_data!R:R)</f>
        <v>18.413499999999999</v>
      </c>
    </row>
    <row r="11" spans="1:6" x14ac:dyDescent="0.3">
      <c r="A11" t="s">
        <v>822</v>
      </c>
      <c r="B11" t="s">
        <v>630</v>
      </c>
      <c r="C11" t="s">
        <v>693</v>
      </c>
      <c r="D11" t="s">
        <v>694</v>
      </c>
      <c r="E11" s="1">
        <v>45421.55972222222</v>
      </c>
      <c r="F11">
        <f>AVERAGEIF(sensor_data[Unit ID], maintenance_logs[[#This Row],[Unit ID]],sensor_data!R:R)</f>
        <v>15.622447368421053</v>
      </c>
    </row>
    <row r="12" spans="1:6" x14ac:dyDescent="0.3">
      <c r="A12" t="s">
        <v>809</v>
      </c>
      <c r="B12" t="s">
        <v>584</v>
      </c>
      <c r="C12" t="s">
        <v>698</v>
      </c>
      <c r="D12" t="s">
        <v>691</v>
      </c>
      <c r="E12" s="1">
        <v>45413.842361111114</v>
      </c>
      <c r="F12">
        <f>AVERAGEIF(sensor_data[Unit ID], maintenance_logs[[#This Row],[Unit ID]],sensor_data!R:R)</f>
        <v>17.309588235294115</v>
      </c>
    </row>
    <row r="13" spans="1:6" x14ac:dyDescent="0.3">
      <c r="A13" t="s">
        <v>849</v>
      </c>
      <c r="B13" t="s">
        <v>561</v>
      </c>
      <c r="C13" t="s">
        <v>690</v>
      </c>
      <c r="D13" t="s">
        <v>694</v>
      </c>
      <c r="E13" s="1">
        <v>45456.431250000001</v>
      </c>
      <c r="F13">
        <f>AVERAGEIF(sensor_data[Unit ID], maintenance_logs[[#This Row],[Unit ID]],sensor_data!R:R)</f>
        <v>18.67019852941176</v>
      </c>
    </row>
    <row r="14" spans="1:6" x14ac:dyDescent="0.3">
      <c r="A14" t="s">
        <v>908</v>
      </c>
      <c r="B14" t="s">
        <v>561</v>
      </c>
      <c r="C14" t="s">
        <v>693</v>
      </c>
      <c r="D14" t="s">
        <v>694</v>
      </c>
      <c r="E14" s="1">
        <v>45538.647222222222</v>
      </c>
      <c r="F14">
        <f>AVERAGEIF(sensor_data[Unit ID], maintenance_logs[[#This Row],[Unit ID]],sensor_data!R:R)</f>
        <v>18.67019852941176</v>
      </c>
    </row>
    <row r="15" spans="1:6" x14ac:dyDescent="0.3">
      <c r="A15" t="s">
        <v>960</v>
      </c>
      <c r="B15" t="s">
        <v>561</v>
      </c>
      <c r="C15" t="s">
        <v>690</v>
      </c>
      <c r="D15" t="s">
        <v>694</v>
      </c>
      <c r="E15" s="1">
        <v>45592.765277777777</v>
      </c>
      <c r="F15">
        <f>AVERAGEIF(sensor_data[Unit ID], maintenance_logs[[#This Row],[Unit ID]],sensor_data!R:R)</f>
        <v>18.67019852941176</v>
      </c>
    </row>
    <row r="16" spans="1:6" x14ac:dyDescent="0.3">
      <c r="A16" t="s">
        <v>977</v>
      </c>
      <c r="B16" t="s">
        <v>238</v>
      </c>
      <c r="C16" t="s">
        <v>698</v>
      </c>
      <c r="D16" t="s">
        <v>694</v>
      </c>
      <c r="E16" s="1">
        <v>45613.666666666664</v>
      </c>
      <c r="F16">
        <f>AVERAGEIF(sensor_data[Unit ID], maintenance_logs[[#This Row],[Unit ID]],sensor_data!R:R)</f>
        <v>15.835617647058822</v>
      </c>
    </row>
    <row r="17" spans="1:6" x14ac:dyDescent="0.3">
      <c r="A17" t="s">
        <v>994</v>
      </c>
      <c r="B17" t="s">
        <v>238</v>
      </c>
      <c r="C17" t="s">
        <v>693</v>
      </c>
      <c r="D17" t="s">
        <v>694</v>
      </c>
      <c r="E17" s="1">
        <v>45630.244444444441</v>
      </c>
      <c r="F17">
        <f>AVERAGEIF(sensor_data[Unit ID], maintenance_logs[[#This Row],[Unit ID]],sensor_data!R:R)</f>
        <v>15.835617647058822</v>
      </c>
    </row>
    <row r="18" spans="1:6" x14ac:dyDescent="0.3">
      <c r="A18" t="s">
        <v>1018</v>
      </c>
      <c r="B18" t="s">
        <v>238</v>
      </c>
      <c r="C18" t="s">
        <v>710</v>
      </c>
      <c r="D18" t="s">
        <v>694</v>
      </c>
      <c r="E18" s="1">
        <v>45652.621527777781</v>
      </c>
      <c r="F18">
        <f>AVERAGEIF(sensor_data[Unit ID], maintenance_logs[[#This Row],[Unit ID]],sensor_data!R:R)</f>
        <v>15.835617647058822</v>
      </c>
    </row>
    <row r="19" spans="1:6" x14ac:dyDescent="0.3">
      <c r="A19" t="s">
        <v>993</v>
      </c>
      <c r="B19" t="s">
        <v>595</v>
      </c>
      <c r="C19" t="s">
        <v>710</v>
      </c>
      <c r="D19" t="s">
        <v>691</v>
      </c>
      <c r="E19" s="1">
        <v>45629.897916666669</v>
      </c>
      <c r="F19">
        <f>AVERAGEIF(sensor_data[Unit ID], maintenance_logs[[#This Row],[Unit ID]],sensor_data!R:R)</f>
        <v>19.362289473684211</v>
      </c>
    </row>
    <row r="20" spans="1:6" x14ac:dyDescent="0.3">
      <c r="A20" t="s">
        <v>736</v>
      </c>
      <c r="B20" t="s">
        <v>559</v>
      </c>
      <c r="C20" t="s">
        <v>698</v>
      </c>
      <c r="D20" t="s">
        <v>694</v>
      </c>
      <c r="E20" s="1">
        <v>45336.28125</v>
      </c>
      <c r="F20">
        <f>AVERAGEIF(sensor_data[Unit ID], maintenance_logs[[#This Row],[Unit ID]],sensor_data!R:R)</f>
        <v>19.180470588235298</v>
      </c>
    </row>
    <row r="21" spans="1:6" x14ac:dyDescent="0.3">
      <c r="A21" t="s">
        <v>858</v>
      </c>
      <c r="B21" t="s">
        <v>559</v>
      </c>
      <c r="C21" t="s">
        <v>690</v>
      </c>
      <c r="D21" t="s">
        <v>694</v>
      </c>
      <c r="E21" s="1">
        <v>45463.886805555558</v>
      </c>
      <c r="F21">
        <f>AVERAGEIF(sensor_data[Unit ID], maintenance_logs[[#This Row],[Unit ID]],sensor_data!R:R)</f>
        <v>19.180470588235298</v>
      </c>
    </row>
    <row r="22" spans="1:6" x14ac:dyDescent="0.3">
      <c r="A22" t="s">
        <v>704</v>
      </c>
      <c r="B22" t="s">
        <v>247</v>
      </c>
      <c r="C22" t="s">
        <v>693</v>
      </c>
      <c r="D22" t="s">
        <v>694</v>
      </c>
      <c r="E22" s="1">
        <v>45303.882638888892</v>
      </c>
      <c r="F22">
        <f>AVERAGEIF(sensor_data[Unit ID], maintenance_logs[[#This Row],[Unit ID]],sensor_data!R:R)</f>
        <v>18.406833333333331</v>
      </c>
    </row>
    <row r="23" spans="1:6" x14ac:dyDescent="0.3">
      <c r="A23" t="s">
        <v>968</v>
      </c>
      <c r="B23" t="s">
        <v>655</v>
      </c>
      <c r="C23" t="s">
        <v>693</v>
      </c>
      <c r="D23" t="s">
        <v>691</v>
      </c>
      <c r="E23" s="1">
        <v>45606.707638888889</v>
      </c>
      <c r="F23">
        <f>AVERAGEIF(sensor_data[Unit ID], maintenance_logs[[#This Row],[Unit ID]],sensor_data!R:R)</f>
        <v>18.588333333333335</v>
      </c>
    </row>
    <row r="24" spans="1:6" x14ac:dyDescent="0.3">
      <c r="A24" t="s">
        <v>827</v>
      </c>
      <c r="B24" t="s">
        <v>599</v>
      </c>
      <c r="C24" t="s">
        <v>690</v>
      </c>
      <c r="D24" t="s">
        <v>694</v>
      </c>
      <c r="E24" s="1">
        <v>45428.275694444441</v>
      </c>
      <c r="F24">
        <f>AVERAGEIF(sensor_data[Unit ID], maintenance_logs[[#This Row],[Unit ID]],sensor_data!R:R)</f>
        <v>19.580352941176471</v>
      </c>
    </row>
    <row r="25" spans="1:6" x14ac:dyDescent="0.3">
      <c r="A25" t="s">
        <v>839</v>
      </c>
      <c r="B25" t="s">
        <v>599</v>
      </c>
      <c r="C25" t="s">
        <v>698</v>
      </c>
      <c r="D25" t="s">
        <v>694</v>
      </c>
      <c r="E25" s="1">
        <v>45440.275694444441</v>
      </c>
      <c r="F25">
        <f>AVERAGEIF(sensor_data[Unit ID], maintenance_logs[[#This Row],[Unit ID]],sensor_data!R:R)</f>
        <v>19.580352941176471</v>
      </c>
    </row>
    <row r="26" spans="1:6" x14ac:dyDescent="0.3">
      <c r="A26" t="s">
        <v>871</v>
      </c>
      <c r="B26" t="s">
        <v>377</v>
      </c>
      <c r="C26" t="s">
        <v>710</v>
      </c>
      <c r="D26" t="s">
        <v>691</v>
      </c>
      <c r="E26" s="1">
        <v>45483.058333333334</v>
      </c>
      <c r="F26">
        <f>AVERAGEIF(sensor_data[Unit ID], maintenance_logs[[#This Row],[Unit ID]],sensor_data!R:R)</f>
        <v>15.172944444444443</v>
      </c>
    </row>
    <row r="27" spans="1:6" x14ac:dyDescent="0.3">
      <c r="A27" t="s">
        <v>916</v>
      </c>
      <c r="B27" t="s">
        <v>377</v>
      </c>
      <c r="C27" t="s">
        <v>693</v>
      </c>
      <c r="D27" t="s">
        <v>694</v>
      </c>
      <c r="E27" s="1">
        <v>45544.070833333331</v>
      </c>
      <c r="F27">
        <f>AVERAGEIF(sensor_data[Unit ID], maintenance_logs[[#This Row],[Unit ID]],sensor_data!R:R)</f>
        <v>15.172944444444443</v>
      </c>
    </row>
    <row r="28" spans="1:6" x14ac:dyDescent="0.3">
      <c r="A28" t="s">
        <v>1004</v>
      </c>
      <c r="B28" t="s">
        <v>666</v>
      </c>
      <c r="C28" t="s">
        <v>693</v>
      </c>
      <c r="D28" t="s">
        <v>694</v>
      </c>
      <c r="E28" s="1">
        <v>45639.667361111111</v>
      </c>
      <c r="F28">
        <f>AVERAGEIF(sensor_data[Unit ID], maintenance_logs[[#This Row],[Unit ID]],sensor_data!R:R)</f>
        <v>19.45744736842105</v>
      </c>
    </row>
    <row r="29" spans="1:6" x14ac:dyDescent="0.3">
      <c r="A29" t="s">
        <v>844</v>
      </c>
      <c r="B29" t="s">
        <v>554</v>
      </c>
      <c r="C29" t="s">
        <v>710</v>
      </c>
      <c r="D29" t="s">
        <v>694</v>
      </c>
      <c r="E29" s="1">
        <v>45453.219444444447</v>
      </c>
      <c r="F29">
        <f>AVERAGEIF(sensor_data[Unit ID], maintenance_logs[[#This Row],[Unit ID]],sensor_data!R:R)</f>
        <v>21.094558823529411</v>
      </c>
    </row>
    <row r="30" spans="1:6" x14ac:dyDescent="0.3">
      <c r="A30" t="s">
        <v>881</v>
      </c>
      <c r="B30" t="s">
        <v>587</v>
      </c>
      <c r="C30" t="s">
        <v>698</v>
      </c>
      <c r="D30" t="s">
        <v>694</v>
      </c>
      <c r="E30" s="1">
        <v>45500.429861111108</v>
      </c>
      <c r="F30">
        <f>AVERAGEIF(sensor_data[Unit ID], maintenance_logs[[#This Row],[Unit ID]],sensor_data!R:R)</f>
        <v>16.768749999999997</v>
      </c>
    </row>
    <row r="31" spans="1:6" x14ac:dyDescent="0.3">
      <c r="A31" t="s">
        <v>930</v>
      </c>
      <c r="B31" t="s">
        <v>343</v>
      </c>
      <c r="C31" t="s">
        <v>693</v>
      </c>
      <c r="D31" t="s">
        <v>694</v>
      </c>
      <c r="E31" s="1">
        <v>45558.998611111114</v>
      </c>
      <c r="F31">
        <f>AVERAGEIF(sensor_data[Unit ID], maintenance_logs[[#This Row],[Unit ID]],sensor_data!R:R)</f>
        <v>19.19322142857143</v>
      </c>
    </row>
    <row r="32" spans="1:6" x14ac:dyDescent="0.3">
      <c r="A32" t="s">
        <v>985</v>
      </c>
      <c r="B32" t="s">
        <v>343</v>
      </c>
      <c r="C32" t="s">
        <v>712</v>
      </c>
      <c r="D32" t="s">
        <v>694</v>
      </c>
      <c r="E32" s="1">
        <v>45622.786805555559</v>
      </c>
      <c r="F32">
        <f>AVERAGEIF(sensor_data[Unit ID], maintenance_logs[[#This Row],[Unit ID]],sensor_data!R:R)</f>
        <v>19.19322142857143</v>
      </c>
    </row>
    <row r="33" spans="1:6" x14ac:dyDescent="0.3">
      <c r="A33" t="s">
        <v>1005</v>
      </c>
      <c r="B33" t="s">
        <v>343</v>
      </c>
      <c r="C33" t="s">
        <v>693</v>
      </c>
      <c r="D33" t="s">
        <v>694</v>
      </c>
      <c r="E33" s="1">
        <v>45639.76458333333</v>
      </c>
      <c r="F33">
        <f>AVERAGEIF(sensor_data[Unit ID], maintenance_logs[[#This Row],[Unit ID]],sensor_data!R:R)</f>
        <v>19.19322142857143</v>
      </c>
    </row>
    <row r="34" spans="1:6" x14ac:dyDescent="0.3">
      <c r="A34" t="s">
        <v>789</v>
      </c>
      <c r="B34" t="s">
        <v>618</v>
      </c>
      <c r="C34" t="s">
        <v>690</v>
      </c>
      <c r="D34" t="s">
        <v>694</v>
      </c>
      <c r="E34" s="1">
        <v>45399.783333333333</v>
      </c>
      <c r="F34">
        <f>AVERAGEIF(sensor_data[Unit ID], maintenance_logs[[#This Row],[Unit ID]],sensor_data!R:R)</f>
        <v>18.689411764705881</v>
      </c>
    </row>
    <row r="35" spans="1:6" x14ac:dyDescent="0.3">
      <c r="A35" t="s">
        <v>721</v>
      </c>
      <c r="B35" t="s">
        <v>323</v>
      </c>
      <c r="C35" t="s">
        <v>693</v>
      </c>
      <c r="D35" t="s">
        <v>694</v>
      </c>
      <c r="E35" s="1">
        <v>45319.254861111112</v>
      </c>
      <c r="F35">
        <f>AVERAGEIF(sensor_data[Unit ID], maintenance_logs[[#This Row],[Unit ID]],sensor_data!R:R)</f>
        <v>17.035797297297297</v>
      </c>
    </row>
    <row r="36" spans="1:6" x14ac:dyDescent="0.3">
      <c r="A36" t="s">
        <v>976</v>
      </c>
      <c r="B36" t="s">
        <v>323</v>
      </c>
      <c r="C36" t="s">
        <v>690</v>
      </c>
      <c r="D36" t="s">
        <v>691</v>
      </c>
      <c r="E36" s="1">
        <v>45613.499305555553</v>
      </c>
      <c r="F36">
        <f>AVERAGEIF(sensor_data[Unit ID], maintenance_logs[[#This Row],[Unit ID]],sensor_data!R:R)</f>
        <v>17.035797297297297</v>
      </c>
    </row>
    <row r="37" spans="1:6" x14ac:dyDescent="0.3">
      <c r="A37" t="s">
        <v>761</v>
      </c>
      <c r="B37" t="s">
        <v>560</v>
      </c>
      <c r="C37" t="s">
        <v>690</v>
      </c>
      <c r="D37" t="s">
        <v>694</v>
      </c>
      <c r="E37" s="1">
        <v>45370.567361111112</v>
      </c>
      <c r="F37">
        <f>AVERAGEIF(sensor_data[Unit ID], maintenance_logs[[#This Row],[Unit ID]],sensor_data!R:R)</f>
        <v>18.356588235294119</v>
      </c>
    </row>
    <row r="38" spans="1:6" x14ac:dyDescent="0.3">
      <c r="A38" t="s">
        <v>828</v>
      </c>
      <c r="B38" t="s">
        <v>560</v>
      </c>
      <c r="C38" t="s">
        <v>690</v>
      </c>
      <c r="D38" t="s">
        <v>694</v>
      </c>
      <c r="E38" s="1">
        <v>45429.52847222222</v>
      </c>
      <c r="F38">
        <f>AVERAGEIF(sensor_data[Unit ID], maintenance_logs[[#This Row],[Unit ID]],sensor_data!R:R)</f>
        <v>18.356588235294119</v>
      </c>
    </row>
    <row r="39" spans="1:6" x14ac:dyDescent="0.3">
      <c r="A39" t="s">
        <v>831</v>
      </c>
      <c r="B39" t="s">
        <v>560</v>
      </c>
      <c r="C39" t="s">
        <v>690</v>
      </c>
      <c r="D39" t="s">
        <v>694</v>
      </c>
      <c r="E39" s="1">
        <v>45430.99722222222</v>
      </c>
      <c r="F39">
        <f>AVERAGEIF(sensor_data[Unit ID], maintenance_logs[[#This Row],[Unit ID]],sensor_data!R:R)</f>
        <v>18.356588235294119</v>
      </c>
    </row>
    <row r="40" spans="1:6" x14ac:dyDescent="0.3">
      <c r="A40" t="s">
        <v>886</v>
      </c>
      <c r="B40" t="s">
        <v>648</v>
      </c>
      <c r="C40" t="s">
        <v>693</v>
      </c>
      <c r="D40" t="s">
        <v>694</v>
      </c>
      <c r="E40" s="1">
        <v>45507.589583333334</v>
      </c>
      <c r="F40">
        <f>AVERAGEIF(sensor_data[Unit ID], maintenance_logs[[#This Row],[Unit ID]],sensor_data!R:R)</f>
        <v>15.177124999999998</v>
      </c>
    </row>
    <row r="41" spans="1:6" x14ac:dyDescent="0.3">
      <c r="A41" t="s">
        <v>767</v>
      </c>
      <c r="B41" t="s">
        <v>605</v>
      </c>
      <c r="C41" t="s">
        <v>693</v>
      </c>
      <c r="D41" t="s">
        <v>694</v>
      </c>
      <c r="E41" s="1">
        <v>45376.302083333336</v>
      </c>
      <c r="F41">
        <f>AVERAGEIF(sensor_data[Unit ID], maintenance_logs[[#This Row],[Unit ID]],sensor_data!R:R)</f>
        <v>17.802</v>
      </c>
    </row>
    <row r="42" spans="1:6" x14ac:dyDescent="0.3">
      <c r="A42" t="s">
        <v>790</v>
      </c>
      <c r="B42" t="s">
        <v>605</v>
      </c>
      <c r="C42" t="s">
        <v>693</v>
      </c>
      <c r="D42" t="s">
        <v>694</v>
      </c>
      <c r="E42" s="1">
        <v>45400.5</v>
      </c>
      <c r="F42">
        <f>AVERAGEIF(sensor_data[Unit ID], maintenance_logs[[#This Row],[Unit ID]],sensor_data!R:R)</f>
        <v>17.802</v>
      </c>
    </row>
    <row r="43" spans="1:6" x14ac:dyDescent="0.3">
      <c r="A43" t="s">
        <v>810</v>
      </c>
      <c r="B43" t="s">
        <v>680</v>
      </c>
      <c r="C43" t="s">
        <v>698</v>
      </c>
      <c r="D43" t="s">
        <v>691</v>
      </c>
      <c r="E43" s="1">
        <v>45414.345833333333</v>
      </c>
      <c r="F43">
        <f>AVERAGEIF(sensor_data[Unit ID], maintenance_logs[[#This Row],[Unit ID]],sensor_data!R:R)</f>
        <v>19.176875000000003</v>
      </c>
    </row>
    <row r="44" spans="1:6" x14ac:dyDescent="0.3">
      <c r="A44" t="s">
        <v>854</v>
      </c>
      <c r="B44" t="s">
        <v>680</v>
      </c>
      <c r="C44" t="s">
        <v>693</v>
      </c>
      <c r="D44" t="s">
        <v>694</v>
      </c>
      <c r="E44" s="1">
        <v>45460.417361111111</v>
      </c>
      <c r="F44">
        <f>AVERAGEIF(sensor_data[Unit ID], maintenance_logs[[#This Row],[Unit ID]],sensor_data!R:R)</f>
        <v>19.176875000000003</v>
      </c>
    </row>
    <row r="45" spans="1:6" x14ac:dyDescent="0.3">
      <c r="A45" t="s">
        <v>742</v>
      </c>
      <c r="B45" t="s">
        <v>412</v>
      </c>
      <c r="C45" t="s">
        <v>693</v>
      </c>
      <c r="D45" t="s">
        <v>694</v>
      </c>
      <c r="E45" s="1">
        <v>45347.688194444447</v>
      </c>
      <c r="F45">
        <f>AVERAGEIF(sensor_data[Unit ID], maintenance_logs[[#This Row],[Unit ID]],sensor_data!R:R)</f>
        <v>12.931394736842105</v>
      </c>
    </row>
    <row r="46" spans="1:6" x14ac:dyDescent="0.3">
      <c r="A46" t="s">
        <v>954</v>
      </c>
      <c r="B46" t="s">
        <v>684</v>
      </c>
      <c r="C46" t="s">
        <v>693</v>
      </c>
      <c r="D46" t="s">
        <v>694</v>
      </c>
      <c r="E46" s="1">
        <v>45586.631249999999</v>
      </c>
      <c r="F46">
        <f>AVERAGEIF(sensor_data[Unit ID], maintenance_logs[[#This Row],[Unit ID]],sensor_data!R:R)</f>
        <v>19.970763157894737</v>
      </c>
    </row>
    <row r="47" spans="1:6" x14ac:dyDescent="0.3">
      <c r="A47" t="s">
        <v>719</v>
      </c>
      <c r="B47" t="s">
        <v>612</v>
      </c>
      <c r="C47" t="s">
        <v>693</v>
      </c>
      <c r="D47" t="s">
        <v>694</v>
      </c>
      <c r="E47" s="1">
        <v>45318.438888888886</v>
      </c>
      <c r="F47">
        <f>AVERAGEIF(sensor_data[Unit ID], maintenance_logs[[#This Row],[Unit ID]],sensor_data!R:R)</f>
        <v>18.699999999999996</v>
      </c>
    </row>
    <row r="48" spans="1:6" x14ac:dyDescent="0.3">
      <c r="A48" t="s">
        <v>751</v>
      </c>
      <c r="B48" t="s">
        <v>489</v>
      </c>
      <c r="C48" t="s">
        <v>693</v>
      </c>
      <c r="D48" t="s">
        <v>694</v>
      </c>
      <c r="E48" s="1">
        <v>45360.993055555555</v>
      </c>
      <c r="F48">
        <f>AVERAGEIF(sensor_data[Unit ID], maintenance_logs[[#This Row],[Unit ID]],sensor_data!R:R)</f>
        <v>19.889833333333335</v>
      </c>
    </row>
    <row r="49" spans="1:6" x14ac:dyDescent="0.3">
      <c r="A49" t="s">
        <v>906</v>
      </c>
      <c r="B49" t="s">
        <v>489</v>
      </c>
      <c r="C49" t="s">
        <v>690</v>
      </c>
      <c r="D49" t="s">
        <v>691</v>
      </c>
      <c r="E49" s="1">
        <v>45535.423611111109</v>
      </c>
      <c r="F49">
        <f>AVERAGEIF(sensor_data[Unit ID], maintenance_logs[[#This Row],[Unit ID]],sensor_data!R:R)</f>
        <v>19.889833333333335</v>
      </c>
    </row>
    <row r="50" spans="1:6" x14ac:dyDescent="0.3">
      <c r="A50" t="s">
        <v>813</v>
      </c>
      <c r="B50" t="s">
        <v>610</v>
      </c>
      <c r="C50" t="s">
        <v>690</v>
      </c>
      <c r="D50" t="s">
        <v>694</v>
      </c>
      <c r="E50" s="1">
        <v>45417.170138888891</v>
      </c>
      <c r="F50">
        <f>AVERAGEIF(sensor_data[Unit ID], maintenance_logs[[#This Row],[Unit ID]],sensor_data!R:R)</f>
        <v>16.240944444444445</v>
      </c>
    </row>
    <row r="51" spans="1:6" x14ac:dyDescent="0.3">
      <c r="A51" t="s">
        <v>696</v>
      </c>
      <c r="B51" t="s">
        <v>616</v>
      </c>
      <c r="C51" t="s">
        <v>693</v>
      </c>
      <c r="D51" t="s">
        <v>694</v>
      </c>
      <c r="E51" s="1">
        <v>45296.405555555553</v>
      </c>
      <c r="F51">
        <f>AVERAGEIF(sensor_data[Unit ID], maintenance_logs[[#This Row],[Unit ID]],sensor_data!R:R)</f>
        <v>20.591000000000001</v>
      </c>
    </row>
    <row r="52" spans="1:6" x14ac:dyDescent="0.3">
      <c r="A52" t="s">
        <v>859</v>
      </c>
      <c r="B52" t="s">
        <v>616</v>
      </c>
      <c r="C52" t="s">
        <v>693</v>
      </c>
      <c r="D52" t="s">
        <v>694</v>
      </c>
      <c r="E52" s="1">
        <v>45467.283333333333</v>
      </c>
      <c r="F52">
        <f>AVERAGEIF(sensor_data[Unit ID], maintenance_logs[[#This Row],[Unit ID]],sensor_data!R:R)</f>
        <v>20.591000000000001</v>
      </c>
    </row>
    <row r="53" spans="1:6" x14ac:dyDescent="0.3">
      <c r="A53" t="s">
        <v>832</v>
      </c>
      <c r="B53" t="s">
        <v>636</v>
      </c>
      <c r="C53" t="s">
        <v>690</v>
      </c>
      <c r="D53" t="s">
        <v>694</v>
      </c>
      <c r="E53" s="1">
        <v>45433.599999999999</v>
      </c>
      <c r="F53">
        <f>AVERAGEIF(sensor_data[Unit ID], maintenance_logs[[#This Row],[Unit ID]],sensor_data!R:R)</f>
        <v>12.903944444444443</v>
      </c>
    </row>
    <row r="54" spans="1:6" x14ac:dyDescent="0.3">
      <c r="A54" t="s">
        <v>853</v>
      </c>
      <c r="B54" t="s">
        <v>636</v>
      </c>
      <c r="C54" t="s">
        <v>693</v>
      </c>
      <c r="D54" t="s">
        <v>694</v>
      </c>
      <c r="E54" s="1">
        <v>45459.6</v>
      </c>
      <c r="F54">
        <f>AVERAGEIF(sensor_data[Unit ID], maintenance_logs[[#This Row],[Unit ID]],sensor_data!R:R)</f>
        <v>12.903944444444443</v>
      </c>
    </row>
    <row r="55" spans="1:6" x14ac:dyDescent="0.3">
      <c r="A55" t="s">
        <v>933</v>
      </c>
      <c r="B55" t="s">
        <v>636</v>
      </c>
      <c r="C55" t="s">
        <v>710</v>
      </c>
      <c r="D55" t="s">
        <v>694</v>
      </c>
      <c r="E55" s="1">
        <v>45561.669444444444</v>
      </c>
      <c r="F55">
        <f>AVERAGEIF(sensor_data[Unit ID], maintenance_logs[[#This Row],[Unit ID]],sensor_data!R:R)</f>
        <v>12.903944444444443</v>
      </c>
    </row>
    <row r="56" spans="1:6" x14ac:dyDescent="0.3">
      <c r="A56" t="s">
        <v>879</v>
      </c>
      <c r="B56" t="s">
        <v>485</v>
      </c>
      <c r="C56" t="s">
        <v>712</v>
      </c>
      <c r="D56" t="s">
        <v>694</v>
      </c>
      <c r="E56" s="1">
        <v>45497.250694444447</v>
      </c>
      <c r="F56">
        <f>AVERAGEIF(sensor_data[Unit ID], maintenance_logs[[#This Row],[Unit ID]],sensor_data!R:R)</f>
        <v>17.819805555555554</v>
      </c>
    </row>
    <row r="57" spans="1:6" x14ac:dyDescent="0.3">
      <c r="A57" t="s">
        <v>883</v>
      </c>
      <c r="B57" t="s">
        <v>485</v>
      </c>
      <c r="C57" t="s">
        <v>690</v>
      </c>
      <c r="D57" t="s">
        <v>694</v>
      </c>
      <c r="E57" s="1">
        <v>45503.520138888889</v>
      </c>
      <c r="F57">
        <f>AVERAGEIF(sensor_data[Unit ID], maintenance_logs[[#This Row],[Unit ID]],sensor_data!R:R)</f>
        <v>17.819805555555554</v>
      </c>
    </row>
    <row r="58" spans="1:6" x14ac:dyDescent="0.3">
      <c r="A58" t="s">
        <v>749</v>
      </c>
      <c r="B58" t="s">
        <v>462</v>
      </c>
      <c r="C58" t="s">
        <v>698</v>
      </c>
      <c r="D58" t="s">
        <v>691</v>
      </c>
      <c r="E58" s="1">
        <v>45358.640972222223</v>
      </c>
      <c r="F58">
        <f>AVERAGEIF(sensor_data[Unit ID], maintenance_logs[[#This Row],[Unit ID]],sensor_data!R:R)</f>
        <v>16.201749999999997</v>
      </c>
    </row>
    <row r="59" spans="1:6" x14ac:dyDescent="0.3">
      <c r="A59" t="s">
        <v>702</v>
      </c>
      <c r="B59" t="s">
        <v>613</v>
      </c>
      <c r="C59" t="s">
        <v>690</v>
      </c>
      <c r="D59" t="s">
        <v>691</v>
      </c>
      <c r="E59" s="1">
        <v>45303.770833333336</v>
      </c>
      <c r="F59">
        <f>AVERAGEIF(sensor_data[Unit ID], maintenance_logs[[#This Row],[Unit ID]],sensor_data!R:R)</f>
        <v>18.920588235294112</v>
      </c>
    </row>
    <row r="60" spans="1:6" x14ac:dyDescent="0.3">
      <c r="A60" t="s">
        <v>833</v>
      </c>
      <c r="B60" t="s">
        <v>596</v>
      </c>
      <c r="C60" t="s">
        <v>690</v>
      </c>
      <c r="D60" t="s">
        <v>694</v>
      </c>
      <c r="E60" s="1">
        <v>45434.216666666667</v>
      </c>
      <c r="F60">
        <f>AVERAGEIF(sensor_data[Unit ID], maintenance_logs[[#This Row],[Unit ID]],sensor_data!R:R)</f>
        <v>17.855888888888892</v>
      </c>
    </row>
    <row r="61" spans="1:6" x14ac:dyDescent="0.3">
      <c r="A61" t="s">
        <v>992</v>
      </c>
      <c r="B61" t="s">
        <v>596</v>
      </c>
      <c r="C61" t="s">
        <v>710</v>
      </c>
      <c r="D61" t="s">
        <v>694</v>
      </c>
      <c r="E61" s="1">
        <v>45629.620138888888</v>
      </c>
      <c r="F61">
        <f>AVERAGEIF(sensor_data[Unit ID], maintenance_logs[[#This Row],[Unit ID]],sensor_data!R:R)</f>
        <v>17.855888888888892</v>
      </c>
    </row>
    <row r="62" spans="1:6" x14ac:dyDescent="0.3">
      <c r="A62" t="s">
        <v>998</v>
      </c>
      <c r="B62" t="s">
        <v>596</v>
      </c>
      <c r="C62" t="s">
        <v>693</v>
      </c>
      <c r="D62" t="s">
        <v>694</v>
      </c>
      <c r="E62" s="1">
        <v>45632.620138888888</v>
      </c>
      <c r="F62">
        <f>AVERAGEIF(sensor_data[Unit ID], maintenance_logs[[#This Row],[Unit ID]],sensor_data!R:R)</f>
        <v>17.855888888888892</v>
      </c>
    </row>
    <row r="63" spans="1:6" x14ac:dyDescent="0.3">
      <c r="A63" t="s">
        <v>890</v>
      </c>
      <c r="B63" t="s">
        <v>185</v>
      </c>
      <c r="C63" t="s">
        <v>693</v>
      </c>
      <c r="D63" t="s">
        <v>694</v>
      </c>
      <c r="E63" s="1">
        <v>45512.679166666669</v>
      </c>
      <c r="F63">
        <f>AVERAGEIF(sensor_data[Unit ID], maintenance_logs[[#This Row],[Unit ID]],sensor_data!R:R)</f>
        <v>18.850999999999999</v>
      </c>
    </row>
    <row r="64" spans="1:6" x14ac:dyDescent="0.3">
      <c r="A64" t="s">
        <v>768</v>
      </c>
      <c r="B64" t="s">
        <v>662</v>
      </c>
      <c r="C64" t="s">
        <v>712</v>
      </c>
      <c r="D64" t="s">
        <v>694</v>
      </c>
      <c r="E64" s="1">
        <v>45376.826388888891</v>
      </c>
      <c r="F64">
        <f>AVERAGEIF(sensor_data[Unit ID], maintenance_logs[[#This Row],[Unit ID]],sensor_data!R:R)</f>
        <v>19.831882352941175</v>
      </c>
    </row>
    <row r="65" spans="1:6" x14ac:dyDescent="0.3">
      <c r="A65" t="s">
        <v>781</v>
      </c>
      <c r="B65" t="s">
        <v>662</v>
      </c>
      <c r="C65" t="s">
        <v>690</v>
      </c>
      <c r="D65" t="s">
        <v>694</v>
      </c>
      <c r="E65" s="1">
        <v>45391.826388888891</v>
      </c>
      <c r="F65">
        <f>AVERAGEIF(sensor_data[Unit ID], maintenance_logs[[#This Row],[Unit ID]],sensor_data!R:R)</f>
        <v>19.831882352941175</v>
      </c>
    </row>
    <row r="66" spans="1:6" x14ac:dyDescent="0.3">
      <c r="A66" t="s">
        <v>913</v>
      </c>
      <c r="B66" t="s">
        <v>662</v>
      </c>
      <c r="C66" t="s">
        <v>698</v>
      </c>
      <c r="D66" t="s">
        <v>694</v>
      </c>
      <c r="E66" s="1">
        <v>45541.378472222219</v>
      </c>
      <c r="F66">
        <f>AVERAGEIF(sensor_data[Unit ID], maintenance_logs[[#This Row],[Unit ID]],sensor_data!R:R)</f>
        <v>19.831882352941175</v>
      </c>
    </row>
    <row r="67" spans="1:6" x14ac:dyDescent="0.3">
      <c r="A67" t="s">
        <v>819</v>
      </c>
      <c r="B67" t="s">
        <v>281</v>
      </c>
      <c r="C67" t="s">
        <v>693</v>
      </c>
      <c r="D67" t="s">
        <v>694</v>
      </c>
      <c r="E67" s="1">
        <v>45419.547222222223</v>
      </c>
      <c r="F67">
        <f>AVERAGEIF(sensor_data[Unit ID], maintenance_logs[[#This Row],[Unit ID]],sensor_data!R:R)</f>
        <v>20.944736842105264</v>
      </c>
    </row>
    <row r="68" spans="1:6" x14ac:dyDescent="0.3">
      <c r="A68" t="s">
        <v>878</v>
      </c>
      <c r="B68" t="s">
        <v>281</v>
      </c>
      <c r="C68" t="s">
        <v>710</v>
      </c>
      <c r="D68" t="s">
        <v>694</v>
      </c>
      <c r="E68" s="1">
        <v>45495.680555555555</v>
      </c>
      <c r="F68">
        <f>AVERAGEIF(sensor_data[Unit ID], maintenance_logs[[#This Row],[Unit ID]],sensor_data!R:R)</f>
        <v>20.944736842105264</v>
      </c>
    </row>
    <row r="69" spans="1:6" x14ac:dyDescent="0.3">
      <c r="A69" t="s">
        <v>708</v>
      </c>
      <c r="B69" t="s">
        <v>609</v>
      </c>
      <c r="C69" t="s">
        <v>693</v>
      </c>
      <c r="D69" t="s">
        <v>694</v>
      </c>
      <c r="E69" s="1">
        <v>45306.831250000003</v>
      </c>
      <c r="F69">
        <f>AVERAGEIF(sensor_data[Unit ID], maintenance_logs[[#This Row],[Unit ID]],sensor_data!R:R)</f>
        <v>18.294999999999998</v>
      </c>
    </row>
    <row r="70" spans="1:6" x14ac:dyDescent="0.3">
      <c r="A70" t="s">
        <v>846</v>
      </c>
      <c r="B70" t="s">
        <v>609</v>
      </c>
      <c r="C70" t="s">
        <v>693</v>
      </c>
      <c r="D70" t="s">
        <v>694</v>
      </c>
      <c r="E70" s="1">
        <v>45454.049305555556</v>
      </c>
      <c r="F70">
        <f>AVERAGEIF(sensor_data[Unit ID], maintenance_logs[[#This Row],[Unit ID]],sensor_data!R:R)</f>
        <v>18.294999999999998</v>
      </c>
    </row>
    <row r="71" spans="1:6" x14ac:dyDescent="0.3">
      <c r="A71" t="s">
        <v>963</v>
      </c>
      <c r="B71" t="s">
        <v>541</v>
      </c>
      <c r="C71" t="s">
        <v>710</v>
      </c>
      <c r="D71" t="s">
        <v>691</v>
      </c>
      <c r="E71" s="1">
        <v>45598.896527777775</v>
      </c>
      <c r="F71">
        <f>AVERAGEIF(sensor_data[Unit ID], maintenance_logs[[#This Row],[Unit ID]],sensor_data!R:R)</f>
        <v>17.228611111111114</v>
      </c>
    </row>
    <row r="72" spans="1:6" x14ac:dyDescent="0.3">
      <c r="A72" t="s">
        <v>689</v>
      </c>
      <c r="B72" t="s">
        <v>663</v>
      </c>
      <c r="C72" t="s">
        <v>690</v>
      </c>
      <c r="D72" t="s">
        <v>691</v>
      </c>
      <c r="E72" s="1">
        <v>45293.697222222225</v>
      </c>
      <c r="F72">
        <f>AVERAGEIF(sensor_data[Unit ID], maintenance_logs[[#This Row],[Unit ID]],sensor_data!R:R)</f>
        <v>19.834055555555551</v>
      </c>
    </row>
    <row r="73" spans="1:6" x14ac:dyDescent="0.3">
      <c r="A73" t="s">
        <v>899</v>
      </c>
      <c r="B73" t="s">
        <v>663</v>
      </c>
      <c r="C73" t="s">
        <v>693</v>
      </c>
      <c r="D73" t="s">
        <v>694</v>
      </c>
      <c r="E73" s="1">
        <v>45523.536805555559</v>
      </c>
      <c r="F73">
        <f>AVERAGEIF(sensor_data[Unit ID], maintenance_logs[[#This Row],[Unit ID]],sensor_data!R:R)</f>
        <v>19.834055555555551</v>
      </c>
    </row>
    <row r="74" spans="1:6" x14ac:dyDescent="0.3">
      <c r="A74" t="s">
        <v>1016</v>
      </c>
      <c r="B74" t="s">
        <v>644</v>
      </c>
      <c r="C74" t="s">
        <v>693</v>
      </c>
      <c r="D74" t="s">
        <v>694</v>
      </c>
      <c r="E74" s="1">
        <v>45649.574305555558</v>
      </c>
      <c r="F74">
        <f>AVERAGEIF(sensor_data[Unit ID], maintenance_logs[[#This Row],[Unit ID]],sensor_data!R:R)</f>
        <v>16.504761278195488</v>
      </c>
    </row>
    <row r="75" spans="1:6" x14ac:dyDescent="0.3">
      <c r="A75" t="s">
        <v>910</v>
      </c>
      <c r="B75" t="s">
        <v>551</v>
      </c>
      <c r="C75" t="s">
        <v>693</v>
      </c>
      <c r="D75" t="s">
        <v>694</v>
      </c>
      <c r="E75" s="1">
        <v>45539.631249999999</v>
      </c>
      <c r="F75">
        <f>AVERAGEIF(sensor_data[Unit ID], maintenance_logs[[#This Row],[Unit ID]],sensor_data!R:R)</f>
        <v>19.611894736842107</v>
      </c>
    </row>
    <row r="76" spans="1:6" x14ac:dyDescent="0.3">
      <c r="A76" t="s">
        <v>948</v>
      </c>
      <c r="B76" t="s">
        <v>551</v>
      </c>
      <c r="C76" t="s">
        <v>693</v>
      </c>
      <c r="D76" t="s">
        <v>694</v>
      </c>
      <c r="E76" s="1">
        <v>45581.39166666667</v>
      </c>
      <c r="F76">
        <f>AVERAGEIF(sensor_data[Unit ID], maintenance_logs[[#This Row],[Unit ID]],sensor_data!R:R)</f>
        <v>19.611894736842107</v>
      </c>
    </row>
    <row r="77" spans="1:6" x14ac:dyDescent="0.3">
      <c r="A77" t="s">
        <v>770</v>
      </c>
      <c r="B77" t="s">
        <v>333</v>
      </c>
      <c r="C77" t="s">
        <v>690</v>
      </c>
      <c r="D77" t="s">
        <v>694</v>
      </c>
      <c r="E77" s="1">
        <v>45378.525000000001</v>
      </c>
      <c r="F77">
        <f>AVERAGEIF(sensor_data[Unit ID], maintenance_logs[[#This Row],[Unit ID]],sensor_data!R:R)</f>
        <v>16.582999999999998</v>
      </c>
    </row>
    <row r="78" spans="1:6" x14ac:dyDescent="0.3">
      <c r="A78" t="s">
        <v>961</v>
      </c>
      <c r="B78" t="s">
        <v>333</v>
      </c>
      <c r="C78" t="s">
        <v>693</v>
      </c>
      <c r="D78" t="s">
        <v>694</v>
      </c>
      <c r="E78" s="1">
        <v>45596.729166666664</v>
      </c>
      <c r="F78">
        <f>AVERAGEIF(sensor_data[Unit ID], maintenance_logs[[#This Row],[Unit ID]],sensor_data!R:R)</f>
        <v>16.582999999999998</v>
      </c>
    </row>
    <row r="79" spans="1:6" x14ac:dyDescent="0.3">
      <c r="A79" t="s">
        <v>898</v>
      </c>
      <c r="B79" t="s">
        <v>635</v>
      </c>
      <c r="C79" t="s">
        <v>698</v>
      </c>
      <c r="D79" t="s">
        <v>694</v>
      </c>
      <c r="E79" s="1">
        <v>45522.415972222225</v>
      </c>
      <c r="F79">
        <f>AVERAGEIF(sensor_data[Unit ID], maintenance_logs[[#This Row],[Unit ID]],sensor_data!R:R)</f>
        <v>18.34931888544892</v>
      </c>
    </row>
    <row r="80" spans="1:6" x14ac:dyDescent="0.3">
      <c r="A80" t="s">
        <v>922</v>
      </c>
      <c r="B80" t="s">
        <v>635</v>
      </c>
      <c r="C80" t="s">
        <v>690</v>
      </c>
      <c r="D80" t="s">
        <v>694</v>
      </c>
      <c r="E80" s="1">
        <v>45552.701388888891</v>
      </c>
      <c r="F80">
        <f>AVERAGEIF(sensor_data[Unit ID], maintenance_logs[[#This Row],[Unit ID]],sensor_data!R:R)</f>
        <v>18.34931888544892</v>
      </c>
    </row>
    <row r="81" spans="1:6" x14ac:dyDescent="0.3">
      <c r="A81" t="s">
        <v>1006</v>
      </c>
      <c r="B81" t="s">
        <v>635</v>
      </c>
      <c r="C81" t="s">
        <v>690</v>
      </c>
      <c r="D81" t="s">
        <v>694</v>
      </c>
      <c r="E81" s="1">
        <v>45640.222222222219</v>
      </c>
      <c r="F81">
        <f>AVERAGEIF(sensor_data[Unit ID], maintenance_logs[[#This Row],[Unit ID]],sensor_data!R:R)</f>
        <v>18.34931888544892</v>
      </c>
    </row>
    <row r="82" spans="1:6" x14ac:dyDescent="0.3">
      <c r="A82" t="s">
        <v>723</v>
      </c>
      <c r="B82" t="s">
        <v>626</v>
      </c>
      <c r="C82" t="s">
        <v>710</v>
      </c>
      <c r="D82" t="s">
        <v>694</v>
      </c>
      <c r="E82" s="1">
        <v>45320.257638888892</v>
      </c>
      <c r="F82">
        <f>AVERAGEIF(sensor_data[Unit ID], maintenance_logs[[#This Row],[Unit ID]],sensor_data!R:R)</f>
        <v>14.26097368421053</v>
      </c>
    </row>
    <row r="83" spans="1:6" x14ac:dyDescent="0.3">
      <c r="A83" t="s">
        <v>805</v>
      </c>
      <c r="B83" t="s">
        <v>626</v>
      </c>
      <c r="C83" t="s">
        <v>698</v>
      </c>
      <c r="D83" t="s">
        <v>691</v>
      </c>
      <c r="E83" s="1">
        <v>45411.265277777777</v>
      </c>
      <c r="F83">
        <f>AVERAGEIF(sensor_data[Unit ID], maintenance_logs[[#This Row],[Unit ID]],sensor_data!R:R)</f>
        <v>14.26097368421053</v>
      </c>
    </row>
    <row r="84" spans="1:6" x14ac:dyDescent="0.3">
      <c r="A84" t="s">
        <v>766</v>
      </c>
      <c r="B84" t="s">
        <v>657</v>
      </c>
      <c r="C84" t="s">
        <v>693</v>
      </c>
      <c r="D84" t="s">
        <v>694</v>
      </c>
      <c r="E84" s="1">
        <v>45374.736111111109</v>
      </c>
      <c r="F84">
        <f>AVERAGEIF(sensor_data[Unit ID], maintenance_logs[[#This Row],[Unit ID]],sensor_data!R:R)</f>
        <v>17.005222222222223</v>
      </c>
    </row>
    <row r="85" spans="1:6" x14ac:dyDescent="0.3">
      <c r="A85" t="s">
        <v>774</v>
      </c>
      <c r="B85" t="s">
        <v>657</v>
      </c>
      <c r="C85" t="s">
        <v>693</v>
      </c>
      <c r="D85" t="s">
        <v>694</v>
      </c>
      <c r="E85" s="1">
        <v>45383.01458333333</v>
      </c>
      <c r="F85">
        <f>AVERAGEIF(sensor_data[Unit ID], maintenance_logs[[#This Row],[Unit ID]],sensor_data!R:R)</f>
        <v>17.005222222222223</v>
      </c>
    </row>
    <row r="86" spans="1:6" x14ac:dyDescent="0.3">
      <c r="A86" t="s">
        <v>799</v>
      </c>
      <c r="B86" t="s">
        <v>657</v>
      </c>
      <c r="C86" t="s">
        <v>690</v>
      </c>
      <c r="D86" t="s">
        <v>694</v>
      </c>
      <c r="E86" s="1">
        <v>45406.94027777778</v>
      </c>
      <c r="F86">
        <f>AVERAGEIF(sensor_data[Unit ID], maintenance_logs[[#This Row],[Unit ID]],sensor_data!R:R)</f>
        <v>17.005222222222223</v>
      </c>
    </row>
    <row r="87" spans="1:6" x14ac:dyDescent="0.3">
      <c r="A87" t="s">
        <v>757</v>
      </c>
      <c r="B87" t="s">
        <v>646</v>
      </c>
      <c r="C87" t="s">
        <v>693</v>
      </c>
      <c r="D87" t="s">
        <v>691</v>
      </c>
      <c r="E87" s="1">
        <v>45365.119444444441</v>
      </c>
      <c r="F87">
        <f>AVERAGEIF(sensor_data[Unit ID], maintenance_logs[[#This Row],[Unit ID]],sensor_data!R:R)</f>
        <v>17.1465</v>
      </c>
    </row>
    <row r="88" spans="1:6" x14ac:dyDescent="0.3">
      <c r="A88" t="s">
        <v>900</v>
      </c>
      <c r="B88" t="s">
        <v>90</v>
      </c>
      <c r="C88" t="s">
        <v>693</v>
      </c>
      <c r="D88" t="s">
        <v>694</v>
      </c>
      <c r="E88" s="1">
        <v>45525.70208333333</v>
      </c>
      <c r="F88">
        <f>AVERAGEIF(sensor_data[Unit ID], maintenance_logs[[#This Row],[Unit ID]],sensor_data!R:R)</f>
        <v>18.239473684210527</v>
      </c>
    </row>
    <row r="89" spans="1:6" x14ac:dyDescent="0.3">
      <c r="A89" t="s">
        <v>903</v>
      </c>
      <c r="B89" t="s">
        <v>90</v>
      </c>
      <c r="C89" t="s">
        <v>690</v>
      </c>
      <c r="D89" t="s">
        <v>694</v>
      </c>
      <c r="E89" s="1">
        <v>45529.63958333333</v>
      </c>
      <c r="F89">
        <f>AVERAGEIF(sensor_data[Unit ID], maintenance_logs[[#This Row],[Unit ID]],sensor_data!R:R)</f>
        <v>18.239473684210527</v>
      </c>
    </row>
    <row r="90" spans="1:6" x14ac:dyDescent="0.3">
      <c r="A90" t="s">
        <v>950</v>
      </c>
      <c r="B90" t="s">
        <v>90</v>
      </c>
      <c r="C90" t="s">
        <v>693</v>
      </c>
      <c r="D90" t="s">
        <v>691</v>
      </c>
      <c r="E90" s="1">
        <v>45583.256944444445</v>
      </c>
      <c r="F90">
        <f>AVERAGEIF(sensor_data[Unit ID], maintenance_logs[[#This Row],[Unit ID]],sensor_data!R:R)</f>
        <v>18.239473684210527</v>
      </c>
    </row>
    <row r="91" spans="1:6" x14ac:dyDescent="0.3">
      <c r="A91" t="s">
        <v>700</v>
      </c>
      <c r="B91" t="s">
        <v>597</v>
      </c>
      <c r="C91" t="s">
        <v>698</v>
      </c>
      <c r="D91" t="s">
        <v>691</v>
      </c>
      <c r="E91" s="1">
        <v>45298.734722222223</v>
      </c>
      <c r="F91">
        <f>AVERAGEIF(sensor_data[Unit ID], maintenance_logs[[#This Row],[Unit ID]],sensor_data!R:R)</f>
        <v>17.710052631578947</v>
      </c>
    </row>
    <row r="92" spans="1:6" x14ac:dyDescent="0.3">
      <c r="A92" t="s">
        <v>836</v>
      </c>
      <c r="B92" t="s">
        <v>597</v>
      </c>
      <c r="C92" t="s">
        <v>690</v>
      </c>
      <c r="D92" t="s">
        <v>694</v>
      </c>
      <c r="E92" s="1">
        <v>45437.371527777781</v>
      </c>
      <c r="F92">
        <f>AVERAGEIF(sensor_data[Unit ID], maintenance_logs[[#This Row],[Unit ID]],sensor_data!R:R)</f>
        <v>17.710052631578947</v>
      </c>
    </row>
    <row r="93" spans="1:6" x14ac:dyDescent="0.3">
      <c r="A93" t="s">
        <v>947</v>
      </c>
      <c r="B93" t="s">
        <v>597</v>
      </c>
      <c r="C93" t="s">
        <v>693</v>
      </c>
      <c r="D93" t="s">
        <v>694</v>
      </c>
      <c r="E93" s="1">
        <v>45580.063194444447</v>
      </c>
      <c r="F93">
        <f>AVERAGEIF(sensor_data[Unit ID], maintenance_logs[[#This Row],[Unit ID]],sensor_data!R:R)</f>
        <v>17.710052631578947</v>
      </c>
    </row>
    <row r="94" spans="1:6" x14ac:dyDescent="0.3">
      <c r="A94" t="s">
        <v>797</v>
      </c>
      <c r="B94" t="s">
        <v>482</v>
      </c>
      <c r="C94" t="s">
        <v>693</v>
      </c>
      <c r="D94" t="s">
        <v>694</v>
      </c>
      <c r="E94" s="1">
        <v>45405.548611111109</v>
      </c>
      <c r="F94">
        <f>AVERAGEIF(sensor_data[Unit ID], maintenance_logs[[#This Row],[Unit ID]],sensor_data!R:R)</f>
        <v>17.598583333333334</v>
      </c>
    </row>
    <row r="95" spans="1:6" x14ac:dyDescent="0.3">
      <c r="A95" t="s">
        <v>1002</v>
      </c>
      <c r="B95" t="s">
        <v>482</v>
      </c>
      <c r="C95" t="s">
        <v>690</v>
      </c>
      <c r="D95" t="s">
        <v>694</v>
      </c>
      <c r="E95" s="1">
        <v>45637.870138888888</v>
      </c>
      <c r="F95">
        <f>AVERAGEIF(sensor_data[Unit ID], maintenance_logs[[#This Row],[Unit ID]],sensor_data!R:R)</f>
        <v>17.598583333333334</v>
      </c>
    </row>
    <row r="96" spans="1:6" x14ac:dyDescent="0.3">
      <c r="A96" t="s">
        <v>907</v>
      </c>
      <c r="B96" t="s">
        <v>585</v>
      </c>
      <c r="C96" t="s">
        <v>690</v>
      </c>
      <c r="D96" t="s">
        <v>694</v>
      </c>
      <c r="E96" s="1">
        <v>45536.490277777775</v>
      </c>
      <c r="F96">
        <f>AVERAGEIF(sensor_data[Unit ID], maintenance_logs[[#This Row],[Unit ID]],sensor_data!R:R)</f>
        <v>19.872555555555557</v>
      </c>
    </row>
    <row r="97" spans="1:6" x14ac:dyDescent="0.3">
      <c r="A97" t="s">
        <v>973</v>
      </c>
      <c r="B97" t="s">
        <v>585</v>
      </c>
      <c r="C97" t="s">
        <v>690</v>
      </c>
      <c r="D97" t="s">
        <v>691</v>
      </c>
      <c r="E97" s="1">
        <v>45612.459722222222</v>
      </c>
      <c r="F97">
        <f>AVERAGEIF(sensor_data[Unit ID], maintenance_logs[[#This Row],[Unit ID]],sensor_data!R:R)</f>
        <v>19.872555555555557</v>
      </c>
    </row>
    <row r="98" spans="1:6" x14ac:dyDescent="0.3">
      <c r="A98" t="s">
        <v>988</v>
      </c>
      <c r="B98" t="s">
        <v>585</v>
      </c>
      <c r="C98" t="s">
        <v>698</v>
      </c>
      <c r="D98" t="s">
        <v>694</v>
      </c>
      <c r="E98" s="1">
        <v>45627.34097222222</v>
      </c>
      <c r="F98">
        <f>AVERAGEIF(sensor_data[Unit ID], maintenance_logs[[#This Row],[Unit ID]],sensor_data!R:R)</f>
        <v>19.872555555555557</v>
      </c>
    </row>
    <row r="99" spans="1:6" x14ac:dyDescent="0.3">
      <c r="A99" t="s">
        <v>703</v>
      </c>
      <c r="B99" t="s">
        <v>526</v>
      </c>
      <c r="C99" t="s">
        <v>690</v>
      </c>
      <c r="D99" t="s">
        <v>691</v>
      </c>
      <c r="E99" s="1">
        <v>45303.771527777775</v>
      </c>
      <c r="F99">
        <f>AVERAGEIF(sensor_data[Unit ID], maintenance_logs[[#This Row],[Unit ID]],sensor_data!R:R)</f>
        <v>17.62091176470588</v>
      </c>
    </row>
    <row r="100" spans="1:6" x14ac:dyDescent="0.3">
      <c r="A100" t="s">
        <v>838</v>
      </c>
      <c r="B100" t="s">
        <v>526</v>
      </c>
      <c r="C100" t="s">
        <v>690</v>
      </c>
      <c r="D100" t="s">
        <v>694</v>
      </c>
      <c r="E100" s="1">
        <v>45439.323611111111</v>
      </c>
      <c r="F100">
        <f>AVERAGEIF(sensor_data[Unit ID], maintenance_logs[[#This Row],[Unit ID]],sensor_data!R:R)</f>
        <v>17.62091176470588</v>
      </c>
    </row>
    <row r="101" spans="1:6" x14ac:dyDescent="0.3">
      <c r="A101" t="s">
        <v>891</v>
      </c>
      <c r="B101" t="s">
        <v>526</v>
      </c>
      <c r="C101" t="s">
        <v>698</v>
      </c>
      <c r="D101" t="s">
        <v>694</v>
      </c>
      <c r="E101" s="1">
        <v>45513.013194444444</v>
      </c>
      <c r="F101">
        <f>AVERAGEIF(sensor_data[Unit ID], maintenance_logs[[#This Row],[Unit ID]],sensor_data!R:R)</f>
        <v>17.62091176470588</v>
      </c>
    </row>
    <row r="102" spans="1:6" x14ac:dyDescent="0.3">
      <c r="A102" t="s">
        <v>729</v>
      </c>
      <c r="B102" t="s">
        <v>383</v>
      </c>
      <c r="C102" t="s">
        <v>693</v>
      </c>
      <c r="D102" t="s">
        <v>694</v>
      </c>
      <c r="E102" s="1">
        <v>45332.318055555559</v>
      </c>
      <c r="F102">
        <f>AVERAGEIF(sensor_data[Unit ID], maintenance_logs[[#This Row],[Unit ID]],sensor_data!R:R)</f>
        <v>17.624763157894741</v>
      </c>
    </row>
    <row r="103" spans="1:6" x14ac:dyDescent="0.3">
      <c r="A103" t="s">
        <v>737</v>
      </c>
      <c r="B103" t="s">
        <v>383</v>
      </c>
      <c r="C103" t="s">
        <v>693</v>
      </c>
      <c r="D103" t="s">
        <v>694</v>
      </c>
      <c r="E103" s="1">
        <v>45339.318055555559</v>
      </c>
      <c r="F103">
        <f>AVERAGEIF(sensor_data[Unit ID], maintenance_logs[[#This Row],[Unit ID]],sensor_data!R:R)</f>
        <v>17.624763157894741</v>
      </c>
    </row>
    <row r="104" spans="1:6" x14ac:dyDescent="0.3">
      <c r="A104" t="s">
        <v>872</v>
      </c>
      <c r="B104" t="s">
        <v>681</v>
      </c>
      <c r="C104" t="s">
        <v>693</v>
      </c>
      <c r="D104" t="s">
        <v>694</v>
      </c>
      <c r="E104" s="1">
        <v>45484.044444444444</v>
      </c>
      <c r="F104">
        <f>AVERAGEIF(sensor_data[Unit ID], maintenance_logs[[#This Row],[Unit ID]],sensor_data!R:R)</f>
        <v>17.570888888888895</v>
      </c>
    </row>
    <row r="105" spans="1:6" x14ac:dyDescent="0.3">
      <c r="A105" t="s">
        <v>944</v>
      </c>
      <c r="B105" t="s">
        <v>681</v>
      </c>
      <c r="C105" t="s">
        <v>710</v>
      </c>
      <c r="D105" t="s">
        <v>691</v>
      </c>
      <c r="E105" s="1">
        <v>45572.893055555556</v>
      </c>
      <c r="F105">
        <f>AVERAGEIF(sensor_data[Unit ID], maintenance_logs[[#This Row],[Unit ID]],sensor_data!R:R)</f>
        <v>17.570888888888895</v>
      </c>
    </row>
    <row r="106" spans="1:6" x14ac:dyDescent="0.3">
      <c r="A106" t="s">
        <v>901</v>
      </c>
      <c r="B106" t="s">
        <v>665</v>
      </c>
      <c r="C106" t="s">
        <v>698</v>
      </c>
      <c r="D106" t="s">
        <v>694</v>
      </c>
      <c r="E106" s="1">
        <v>45526.818749999999</v>
      </c>
      <c r="F106">
        <f>AVERAGEIF(sensor_data[Unit ID], maintenance_logs[[#This Row],[Unit ID]],sensor_data!R:R)</f>
        <v>18.531421052631579</v>
      </c>
    </row>
    <row r="107" spans="1:6" x14ac:dyDescent="0.3">
      <c r="A107" t="s">
        <v>905</v>
      </c>
      <c r="B107" t="s">
        <v>665</v>
      </c>
      <c r="C107" t="s">
        <v>690</v>
      </c>
      <c r="D107" t="s">
        <v>694</v>
      </c>
      <c r="E107" s="1">
        <v>45531.779861111114</v>
      </c>
      <c r="F107">
        <f>AVERAGEIF(sensor_data[Unit ID], maintenance_logs[[#This Row],[Unit ID]],sensor_data!R:R)</f>
        <v>18.531421052631579</v>
      </c>
    </row>
    <row r="108" spans="1:6" x14ac:dyDescent="0.3">
      <c r="A108" t="s">
        <v>824</v>
      </c>
      <c r="B108" t="s">
        <v>294</v>
      </c>
      <c r="C108" t="s">
        <v>690</v>
      </c>
      <c r="D108" t="s">
        <v>694</v>
      </c>
      <c r="E108" s="1">
        <v>45423.34652777778</v>
      </c>
      <c r="F108">
        <f>AVERAGEIF(sensor_data[Unit ID], maintenance_logs[[#This Row],[Unit ID]],sensor_data!R:R)</f>
        <v>16.724846153846155</v>
      </c>
    </row>
    <row r="109" spans="1:6" x14ac:dyDescent="0.3">
      <c r="A109" t="s">
        <v>952</v>
      </c>
      <c r="B109" t="s">
        <v>294</v>
      </c>
      <c r="C109" t="s">
        <v>693</v>
      </c>
      <c r="D109" t="s">
        <v>694</v>
      </c>
      <c r="E109" s="1">
        <v>45584.718055555553</v>
      </c>
      <c r="F109">
        <f>AVERAGEIF(sensor_data[Unit ID], maintenance_logs[[#This Row],[Unit ID]],sensor_data!R:R)</f>
        <v>16.724846153846155</v>
      </c>
    </row>
    <row r="110" spans="1:6" x14ac:dyDescent="0.3">
      <c r="A110" t="s">
        <v>894</v>
      </c>
      <c r="B110" t="s">
        <v>558</v>
      </c>
      <c r="C110" t="s">
        <v>698</v>
      </c>
      <c r="D110" t="s">
        <v>694</v>
      </c>
      <c r="E110" s="1">
        <v>45519.106249999997</v>
      </c>
      <c r="F110">
        <f>AVERAGEIF(sensor_data[Unit ID], maintenance_logs[[#This Row],[Unit ID]],sensor_data!R:R)</f>
        <v>19.035078947368415</v>
      </c>
    </row>
    <row r="111" spans="1:6" x14ac:dyDescent="0.3">
      <c r="A111" t="s">
        <v>786</v>
      </c>
      <c r="B111" t="s">
        <v>530</v>
      </c>
      <c r="C111" t="s">
        <v>693</v>
      </c>
      <c r="D111" t="s">
        <v>694</v>
      </c>
      <c r="E111" s="1">
        <v>45396.376388888886</v>
      </c>
      <c r="F111">
        <f>AVERAGEIF(sensor_data[Unit ID], maintenance_logs[[#This Row],[Unit ID]],sensor_data!R:R)</f>
        <v>14.867761437908495</v>
      </c>
    </row>
    <row r="112" spans="1:6" x14ac:dyDescent="0.3">
      <c r="A112" t="s">
        <v>815</v>
      </c>
      <c r="B112" t="s">
        <v>530</v>
      </c>
      <c r="C112" t="s">
        <v>690</v>
      </c>
      <c r="D112" t="s">
        <v>691</v>
      </c>
      <c r="E112" s="1">
        <v>45417.952777777777</v>
      </c>
      <c r="F112">
        <f>AVERAGEIF(sensor_data[Unit ID], maintenance_logs[[#This Row],[Unit ID]],sensor_data!R:R)</f>
        <v>14.867761437908495</v>
      </c>
    </row>
    <row r="113" spans="1:6" x14ac:dyDescent="0.3">
      <c r="A113" t="s">
        <v>923</v>
      </c>
      <c r="B113" t="s">
        <v>530</v>
      </c>
      <c r="C113" t="s">
        <v>693</v>
      </c>
      <c r="D113" t="s">
        <v>694</v>
      </c>
      <c r="E113" s="1">
        <v>45553.175000000003</v>
      </c>
      <c r="F113">
        <f>AVERAGEIF(sensor_data[Unit ID], maintenance_logs[[#This Row],[Unit ID]],sensor_data!R:R)</f>
        <v>14.867761437908495</v>
      </c>
    </row>
    <row r="114" spans="1:6" x14ac:dyDescent="0.3">
      <c r="A114" t="s">
        <v>862</v>
      </c>
      <c r="B114" t="s">
        <v>577</v>
      </c>
      <c r="C114" t="s">
        <v>693</v>
      </c>
      <c r="D114" t="s">
        <v>694</v>
      </c>
      <c r="E114" s="1">
        <v>45472.605555555558</v>
      </c>
      <c r="F114">
        <f>AVERAGEIF(sensor_data[Unit ID], maintenance_logs[[#This Row],[Unit ID]],sensor_data!R:R)</f>
        <v>14.587815789473686</v>
      </c>
    </row>
    <row r="115" spans="1:6" x14ac:dyDescent="0.3">
      <c r="A115" t="s">
        <v>1009</v>
      </c>
      <c r="B115" t="s">
        <v>577</v>
      </c>
      <c r="C115" t="s">
        <v>698</v>
      </c>
      <c r="D115" t="s">
        <v>694</v>
      </c>
      <c r="E115" s="1">
        <v>45644.293055555558</v>
      </c>
      <c r="F115">
        <f>AVERAGEIF(sensor_data[Unit ID], maintenance_logs[[#This Row],[Unit ID]],sensor_data!R:R)</f>
        <v>14.587815789473686</v>
      </c>
    </row>
    <row r="116" spans="1:6" x14ac:dyDescent="0.3">
      <c r="A116" t="s">
        <v>731</v>
      </c>
      <c r="B116" t="s">
        <v>667</v>
      </c>
      <c r="C116" t="s">
        <v>690</v>
      </c>
      <c r="D116" t="s">
        <v>694</v>
      </c>
      <c r="E116" s="1">
        <v>45333.07708333333</v>
      </c>
      <c r="F116">
        <f>AVERAGEIF(sensor_data[Unit ID], maintenance_logs[[#This Row],[Unit ID]],sensor_data!R:R)</f>
        <v>15.948205882352941</v>
      </c>
    </row>
    <row r="117" spans="1:6" x14ac:dyDescent="0.3">
      <c r="A117" t="s">
        <v>865</v>
      </c>
      <c r="B117" t="s">
        <v>667</v>
      </c>
      <c r="C117" t="s">
        <v>710</v>
      </c>
      <c r="D117" t="s">
        <v>691</v>
      </c>
      <c r="E117" s="1">
        <v>45476.525000000001</v>
      </c>
      <c r="F117">
        <f>AVERAGEIF(sensor_data[Unit ID], maintenance_logs[[#This Row],[Unit ID]],sensor_data!R:R)</f>
        <v>15.948205882352941</v>
      </c>
    </row>
    <row r="118" spans="1:6" x14ac:dyDescent="0.3">
      <c r="A118" t="s">
        <v>747</v>
      </c>
      <c r="B118" t="s">
        <v>582</v>
      </c>
      <c r="C118" t="s">
        <v>693</v>
      </c>
      <c r="D118" t="s">
        <v>694</v>
      </c>
      <c r="E118" s="1">
        <v>45356.378472222219</v>
      </c>
      <c r="F118">
        <f>AVERAGEIF(sensor_data[Unit ID], maintenance_logs[[#This Row],[Unit ID]],sensor_data!R:R)</f>
        <v>16.707111111111111</v>
      </c>
    </row>
    <row r="119" spans="1:6" x14ac:dyDescent="0.3">
      <c r="A119" t="s">
        <v>806</v>
      </c>
      <c r="B119" t="s">
        <v>582</v>
      </c>
      <c r="C119" t="s">
        <v>693</v>
      </c>
      <c r="D119" t="s">
        <v>694</v>
      </c>
      <c r="E119" s="1">
        <v>45411.60833333333</v>
      </c>
      <c r="F119">
        <f>AVERAGEIF(sensor_data[Unit ID], maintenance_logs[[#This Row],[Unit ID]],sensor_data!R:R)</f>
        <v>16.707111111111111</v>
      </c>
    </row>
    <row r="120" spans="1:6" x14ac:dyDescent="0.3">
      <c r="A120" t="s">
        <v>918</v>
      </c>
      <c r="B120" t="s">
        <v>582</v>
      </c>
      <c r="C120" t="s">
        <v>693</v>
      </c>
      <c r="D120" t="s">
        <v>694</v>
      </c>
      <c r="E120" s="1">
        <v>45549.498611111114</v>
      </c>
      <c r="F120">
        <f>AVERAGEIF(sensor_data[Unit ID], maintenance_logs[[#This Row],[Unit ID]],sensor_data!R:R)</f>
        <v>16.707111111111111</v>
      </c>
    </row>
    <row r="121" spans="1:6" x14ac:dyDescent="0.3">
      <c r="A121" t="s">
        <v>817</v>
      </c>
      <c r="B121" t="s">
        <v>433</v>
      </c>
      <c r="C121" t="s">
        <v>710</v>
      </c>
      <c r="D121" t="s">
        <v>694</v>
      </c>
      <c r="E121" s="1">
        <v>45418.80972222222</v>
      </c>
      <c r="F121">
        <f>AVERAGEIF(sensor_data[Unit ID], maintenance_logs[[#This Row],[Unit ID]],sensor_data!R:R)</f>
        <v>17.137647058823532</v>
      </c>
    </row>
    <row r="122" spans="1:6" x14ac:dyDescent="0.3">
      <c r="A122" t="s">
        <v>826</v>
      </c>
      <c r="B122" t="s">
        <v>433</v>
      </c>
      <c r="C122" t="s">
        <v>693</v>
      </c>
      <c r="D122" t="s">
        <v>694</v>
      </c>
      <c r="E122" s="1">
        <v>45424.011111111111</v>
      </c>
      <c r="F122">
        <f>AVERAGEIF(sensor_data[Unit ID], maintenance_logs[[#This Row],[Unit ID]],sensor_data!R:R)</f>
        <v>17.137647058823532</v>
      </c>
    </row>
    <row r="123" spans="1:6" x14ac:dyDescent="0.3">
      <c r="A123" t="s">
        <v>956</v>
      </c>
      <c r="B123" t="s">
        <v>433</v>
      </c>
      <c r="C123" t="s">
        <v>693</v>
      </c>
      <c r="D123" t="s">
        <v>694</v>
      </c>
      <c r="E123" s="1">
        <v>45590.210416666669</v>
      </c>
      <c r="F123">
        <f>AVERAGEIF(sensor_data[Unit ID], maintenance_logs[[#This Row],[Unit ID]],sensor_data!R:R)</f>
        <v>17.137647058823532</v>
      </c>
    </row>
    <row r="124" spans="1:6" x14ac:dyDescent="0.3">
      <c r="A124" t="s">
        <v>829</v>
      </c>
      <c r="B124" t="s">
        <v>600</v>
      </c>
      <c r="C124" t="s">
        <v>690</v>
      </c>
      <c r="D124" t="s">
        <v>694</v>
      </c>
      <c r="E124" s="1">
        <v>45429.587500000001</v>
      </c>
      <c r="F124">
        <f>AVERAGEIF(sensor_data[Unit ID], maintenance_logs[[#This Row],[Unit ID]],sensor_data!R:R)</f>
        <v>18.233213235294123</v>
      </c>
    </row>
    <row r="125" spans="1:6" x14ac:dyDescent="0.3">
      <c r="A125" t="s">
        <v>830</v>
      </c>
      <c r="B125" t="s">
        <v>600</v>
      </c>
      <c r="C125" t="s">
        <v>693</v>
      </c>
      <c r="D125" t="s">
        <v>691</v>
      </c>
      <c r="E125" s="1">
        <v>45430.356249999997</v>
      </c>
      <c r="F125">
        <f>AVERAGEIF(sensor_data[Unit ID], maintenance_logs[[#This Row],[Unit ID]],sensor_data!R:R)</f>
        <v>18.233213235294123</v>
      </c>
    </row>
    <row r="126" spans="1:6" x14ac:dyDescent="0.3">
      <c r="A126" t="s">
        <v>845</v>
      </c>
      <c r="B126" t="s">
        <v>669</v>
      </c>
      <c r="C126" t="s">
        <v>698</v>
      </c>
      <c r="D126" t="s">
        <v>694</v>
      </c>
      <c r="E126" s="1">
        <v>45453.368055555555</v>
      </c>
      <c r="F126">
        <f>AVERAGEIF(sensor_data[Unit ID], maintenance_logs[[#This Row],[Unit ID]],sensor_data!R:R)</f>
        <v>18.247921052631579</v>
      </c>
    </row>
    <row r="127" spans="1:6" x14ac:dyDescent="0.3">
      <c r="A127" t="s">
        <v>709</v>
      </c>
      <c r="B127" t="s">
        <v>593</v>
      </c>
      <c r="C127" t="s">
        <v>710</v>
      </c>
      <c r="D127" t="s">
        <v>694</v>
      </c>
      <c r="E127" s="1">
        <v>45308.669444444444</v>
      </c>
      <c r="F127">
        <f>AVERAGEIF(sensor_data[Unit ID], maintenance_logs[[#This Row],[Unit ID]],sensor_data!R:R)</f>
        <v>17.077331871345031</v>
      </c>
    </row>
    <row r="128" spans="1:6" x14ac:dyDescent="0.3">
      <c r="A128" t="s">
        <v>780</v>
      </c>
      <c r="B128" t="s">
        <v>608</v>
      </c>
      <c r="C128" t="s">
        <v>690</v>
      </c>
      <c r="D128" t="s">
        <v>694</v>
      </c>
      <c r="E128" s="1">
        <v>45390.261111111111</v>
      </c>
      <c r="F128">
        <f>AVERAGEIF(sensor_data[Unit ID], maintenance_logs[[#This Row],[Unit ID]],sensor_data!R:R)</f>
        <v>20.172499999999999</v>
      </c>
    </row>
    <row r="129" spans="1:6" x14ac:dyDescent="0.3">
      <c r="A129" t="s">
        <v>783</v>
      </c>
      <c r="B129" t="s">
        <v>608</v>
      </c>
      <c r="C129" t="s">
        <v>693</v>
      </c>
      <c r="D129" t="s">
        <v>694</v>
      </c>
      <c r="E129" s="1">
        <v>45393.261111111111</v>
      </c>
      <c r="F129">
        <f>AVERAGEIF(sensor_data[Unit ID], maintenance_logs[[#This Row],[Unit ID]],sensor_data!R:R)</f>
        <v>20.172499999999999</v>
      </c>
    </row>
    <row r="130" spans="1:6" x14ac:dyDescent="0.3">
      <c r="A130" t="s">
        <v>981</v>
      </c>
      <c r="B130" t="s">
        <v>608</v>
      </c>
      <c r="C130" t="s">
        <v>693</v>
      </c>
      <c r="D130" t="s">
        <v>694</v>
      </c>
      <c r="E130" s="1">
        <v>45619.756944444445</v>
      </c>
      <c r="F130">
        <f>AVERAGEIF(sensor_data[Unit ID], maintenance_logs[[#This Row],[Unit ID]],sensor_data!R:R)</f>
        <v>20.172499999999999</v>
      </c>
    </row>
    <row r="131" spans="1:6" x14ac:dyDescent="0.3">
      <c r="A131" t="s">
        <v>932</v>
      </c>
      <c r="B131" t="s">
        <v>476</v>
      </c>
      <c r="C131" t="s">
        <v>690</v>
      </c>
      <c r="D131" t="s">
        <v>694</v>
      </c>
      <c r="E131" s="1">
        <v>45559.98541666667</v>
      </c>
      <c r="F131">
        <f>AVERAGEIF(sensor_data[Unit ID], maintenance_logs[[#This Row],[Unit ID]],sensor_data!R:R)</f>
        <v>19.808294117647058</v>
      </c>
    </row>
    <row r="132" spans="1:6" x14ac:dyDescent="0.3">
      <c r="A132" t="s">
        <v>732</v>
      </c>
      <c r="B132" t="s">
        <v>631</v>
      </c>
      <c r="C132" t="s">
        <v>690</v>
      </c>
      <c r="D132" t="s">
        <v>694</v>
      </c>
      <c r="E132" s="1">
        <v>45333.088194444441</v>
      </c>
      <c r="F132">
        <f>AVERAGEIF(sensor_data[Unit ID], maintenance_logs[[#This Row],[Unit ID]],sensor_data!R:R)</f>
        <v>19.218680921052634</v>
      </c>
    </row>
    <row r="133" spans="1:6" x14ac:dyDescent="0.3">
      <c r="A133" t="s">
        <v>765</v>
      </c>
      <c r="B133" t="s">
        <v>631</v>
      </c>
      <c r="C133" t="s">
        <v>693</v>
      </c>
      <c r="D133" t="s">
        <v>694</v>
      </c>
      <c r="E133" s="1">
        <v>45374.052083333336</v>
      </c>
      <c r="F133">
        <f>AVERAGEIF(sensor_data[Unit ID], maintenance_logs[[#This Row],[Unit ID]],sensor_data!R:R)</f>
        <v>19.218680921052634</v>
      </c>
    </row>
    <row r="134" spans="1:6" x14ac:dyDescent="0.3">
      <c r="A134" t="s">
        <v>807</v>
      </c>
      <c r="B134" t="s">
        <v>631</v>
      </c>
      <c r="C134" t="s">
        <v>693</v>
      </c>
      <c r="D134" t="s">
        <v>694</v>
      </c>
      <c r="E134" s="1">
        <v>45412.355555555558</v>
      </c>
      <c r="F134">
        <f>AVERAGEIF(sensor_data[Unit ID], maintenance_logs[[#This Row],[Unit ID]],sensor_data!R:R)</f>
        <v>19.218680921052634</v>
      </c>
    </row>
    <row r="135" spans="1:6" x14ac:dyDescent="0.3">
      <c r="A135" t="s">
        <v>876</v>
      </c>
      <c r="B135" t="s">
        <v>607</v>
      </c>
      <c r="C135" t="s">
        <v>693</v>
      </c>
      <c r="D135" t="s">
        <v>694</v>
      </c>
      <c r="E135" s="1">
        <v>45492.930555555555</v>
      </c>
      <c r="F135">
        <f>AVERAGEIF(sensor_data[Unit ID], maintenance_logs[[#This Row],[Unit ID]],sensor_data!R:R)</f>
        <v>18.951499999999999</v>
      </c>
    </row>
    <row r="136" spans="1:6" x14ac:dyDescent="0.3">
      <c r="A136" t="s">
        <v>885</v>
      </c>
      <c r="B136" t="s">
        <v>607</v>
      </c>
      <c r="C136" t="s">
        <v>690</v>
      </c>
      <c r="D136" t="s">
        <v>694</v>
      </c>
      <c r="E136" s="1">
        <v>45505.930555555555</v>
      </c>
      <c r="F136">
        <f>AVERAGEIF(sensor_data[Unit ID], maintenance_logs[[#This Row],[Unit ID]],sensor_data!R:R)</f>
        <v>18.951499999999999</v>
      </c>
    </row>
    <row r="137" spans="1:6" x14ac:dyDescent="0.3">
      <c r="A137" t="s">
        <v>927</v>
      </c>
      <c r="B137" t="s">
        <v>607</v>
      </c>
      <c r="C137" t="s">
        <v>693</v>
      </c>
      <c r="D137" t="s">
        <v>694</v>
      </c>
      <c r="E137" s="1">
        <v>45556.203472222223</v>
      </c>
      <c r="F137">
        <f>AVERAGEIF(sensor_data[Unit ID], maintenance_logs[[#This Row],[Unit ID]],sensor_data!R:R)</f>
        <v>18.951499999999999</v>
      </c>
    </row>
    <row r="138" spans="1:6" x14ac:dyDescent="0.3">
      <c r="A138" t="s">
        <v>1034</v>
      </c>
      <c r="B138" t="s">
        <v>607</v>
      </c>
      <c r="C138" t="s">
        <v>693</v>
      </c>
      <c r="D138" t="s">
        <v>694</v>
      </c>
      <c r="E138" s="1">
        <v>45613.499305555553</v>
      </c>
      <c r="F138">
        <f>AVERAGEIF(sensor_data[Unit ID], maintenance_logs[[#This Row],[Unit ID]],sensor_data!R:R)</f>
        <v>18.951499999999999</v>
      </c>
    </row>
    <row r="139" spans="1:6" x14ac:dyDescent="0.3">
      <c r="A139" t="s">
        <v>1035</v>
      </c>
      <c r="B139" t="s">
        <v>607</v>
      </c>
      <c r="C139" t="s">
        <v>690</v>
      </c>
      <c r="D139" t="s">
        <v>694</v>
      </c>
      <c r="E139" s="1">
        <v>45317.776388888888</v>
      </c>
      <c r="F139">
        <f>AVERAGEIF(sensor_data[Unit ID], maintenance_logs[[#This Row],[Unit ID]],sensor_data!R:R)</f>
        <v>18.951499999999999</v>
      </c>
    </row>
    <row r="140" spans="1:6" x14ac:dyDescent="0.3">
      <c r="A140" t="s">
        <v>1036</v>
      </c>
      <c r="B140" t="s">
        <v>607</v>
      </c>
      <c r="C140" t="s">
        <v>693</v>
      </c>
      <c r="D140" t="s">
        <v>694</v>
      </c>
      <c r="E140" s="1">
        <v>45598.896527777775</v>
      </c>
      <c r="F140">
        <f>AVERAGEIF(sensor_data[Unit ID], maintenance_logs[[#This Row],[Unit ID]],sensor_data!R:R)</f>
        <v>18.951499999999999</v>
      </c>
    </row>
    <row r="141" spans="1:6" x14ac:dyDescent="0.3">
      <c r="A141" t="s">
        <v>720</v>
      </c>
      <c r="B141" t="s">
        <v>565</v>
      </c>
      <c r="C141" t="s">
        <v>693</v>
      </c>
      <c r="D141" t="s">
        <v>694</v>
      </c>
      <c r="E141" s="1">
        <v>45318.754861111112</v>
      </c>
      <c r="F141">
        <f>AVERAGEIF(sensor_data[Unit ID], maintenance_logs[[#This Row],[Unit ID]],sensor_data!R:R)</f>
        <v>16.802777777777774</v>
      </c>
    </row>
    <row r="142" spans="1:6" x14ac:dyDescent="0.3">
      <c r="A142" t="s">
        <v>733</v>
      </c>
      <c r="B142" t="s">
        <v>565</v>
      </c>
      <c r="C142" t="s">
        <v>693</v>
      </c>
      <c r="D142" t="s">
        <v>691</v>
      </c>
      <c r="E142" s="1">
        <v>45333.329861111109</v>
      </c>
      <c r="F142">
        <f>AVERAGEIF(sensor_data[Unit ID], maintenance_logs[[#This Row],[Unit ID]],sensor_data!R:R)</f>
        <v>16.802777777777774</v>
      </c>
    </row>
    <row r="143" spans="1:6" x14ac:dyDescent="0.3">
      <c r="A143" t="s">
        <v>754</v>
      </c>
      <c r="B143" t="s">
        <v>565</v>
      </c>
      <c r="C143" t="s">
        <v>712</v>
      </c>
      <c r="D143" t="s">
        <v>694</v>
      </c>
      <c r="E143" s="1">
        <v>45361.570138888892</v>
      </c>
      <c r="F143">
        <f>AVERAGEIF(sensor_data[Unit ID], maintenance_logs[[#This Row],[Unit ID]],sensor_data!R:R)</f>
        <v>16.802777777777774</v>
      </c>
    </row>
    <row r="144" spans="1:6" x14ac:dyDescent="0.3">
      <c r="A144" t="s">
        <v>1037</v>
      </c>
      <c r="B144" t="s">
        <v>565</v>
      </c>
      <c r="C144" t="s">
        <v>693</v>
      </c>
      <c r="D144" t="s">
        <v>694</v>
      </c>
      <c r="E144" s="1">
        <v>45318.754861111112</v>
      </c>
      <c r="F144">
        <f>AVERAGEIF(sensor_data[Unit ID], maintenance_logs[[#This Row],[Unit ID]],sensor_data!R:R)</f>
        <v>16.802777777777774</v>
      </c>
    </row>
    <row r="145" spans="1:6" x14ac:dyDescent="0.3">
      <c r="A145" t="s">
        <v>841</v>
      </c>
      <c r="B145" t="s">
        <v>421</v>
      </c>
      <c r="C145" t="s">
        <v>690</v>
      </c>
      <c r="D145" t="s">
        <v>694</v>
      </c>
      <c r="E145" s="1">
        <v>45448.522916666669</v>
      </c>
      <c r="F145">
        <f>AVERAGEIF(sensor_data[Unit ID], maintenance_logs[[#This Row],[Unit ID]],sensor_data!R:R)</f>
        <v>16.834973684210528</v>
      </c>
    </row>
    <row r="146" spans="1:6" x14ac:dyDescent="0.3">
      <c r="A146" t="s">
        <v>958</v>
      </c>
      <c r="B146" t="s">
        <v>421</v>
      </c>
      <c r="C146" t="s">
        <v>690</v>
      </c>
      <c r="D146" t="s">
        <v>694</v>
      </c>
      <c r="E146" s="1">
        <v>45592.371527777781</v>
      </c>
      <c r="F146">
        <f>AVERAGEIF(sensor_data[Unit ID], maintenance_logs[[#This Row],[Unit ID]],sensor_data!R:R)</f>
        <v>16.834973684210528</v>
      </c>
    </row>
    <row r="147" spans="1:6" x14ac:dyDescent="0.3">
      <c r="A147" t="s">
        <v>1001</v>
      </c>
      <c r="B147" t="s">
        <v>421</v>
      </c>
      <c r="C147" t="s">
        <v>693</v>
      </c>
      <c r="D147" t="s">
        <v>694</v>
      </c>
      <c r="E147" s="1">
        <v>45637.64166666667</v>
      </c>
      <c r="F147">
        <f>AVERAGEIF(sensor_data[Unit ID], maintenance_logs[[#This Row],[Unit ID]],sensor_data!R:R)</f>
        <v>16.834973684210528</v>
      </c>
    </row>
    <row r="148" spans="1:6" x14ac:dyDescent="0.3">
      <c r="A148" t="s">
        <v>1038</v>
      </c>
      <c r="B148" t="s">
        <v>421</v>
      </c>
      <c r="C148" t="s">
        <v>693</v>
      </c>
      <c r="D148" t="s">
        <v>694</v>
      </c>
      <c r="E148" s="1">
        <v>45319.254861111112</v>
      </c>
      <c r="F148">
        <f>AVERAGEIF(sensor_data[Unit ID], maintenance_logs[[#This Row],[Unit ID]],sensor_data!R:R)</f>
        <v>16.834973684210528</v>
      </c>
    </row>
    <row r="149" spans="1:6" x14ac:dyDescent="0.3">
      <c r="A149" t="s">
        <v>1039</v>
      </c>
      <c r="B149" t="s">
        <v>421</v>
      </c>
      <c r="C149" t="s">
        <v>693</v>
      </c>
      <c r="D149" t="s">
        <v>691</v>
      </c>
      <c r="E149" s="1">
        <v>45554.70416666667</v>
      </c>
      <c r="F149">
        <f>AVERAGEIF(sensor_data[Unit ID], maintenance_logs[[#This Row],[Unit ID]],sensor_data!R:R)</f>
        <v>16.834973684210528</v>
      </c>
    </row>
    <row r="150" spans="1:6" x14ac:dyDescent="0.3">
      <c r="A150" t="s">
        <v>1040</v>
      </c>
      <c r="B150" t="s">
        <v>421</v>
      </c>
      <c r="C150" t="s">
        <v>710</v>
      </c>
      <c r="D150" t="s">
        <v>694</v>
      </c>
      <c r="E150" s="1">
        <v>45566.912499999999</v>
      </c>
      <c r="F150">
        <f>AVERAGEIF(sensor_data[Unit ID], maintenance_logs[[#This Row],[Unit ID]],sensor_data!R:R)</f>
        <v>16.834973684210528</v>
      </c>
    </row>
    <row r="151" spans="1:6" x14ac:dyDescent="0.3">
      <c r="A151" t="s">
        <v>760</v>
      </c>
      <c r="B151" t="s">
        <v>533</v>
      </c>
      <c r="C151" t="s">
        <v>690</v>
      </c>
      <c r="D151" t="s">
        <v>694</v>
      </c>
      <c r="E151" s="1">
        <v>45370.020138888889</v>
      </c>
      <c r="F151">
        <f>AVERAGEIF(sensor_data[Unit ID], maintenance_logs[[#This Row],[Unit ID]],sensor_data!R:R)</f>
        <v>17.698117647058826</v>
      </c>
    </row>
    <row r="152" spans="1:6" x14ac:dyDescent="0.3">
      <c r="A152" t="s">
        <v>852</v>
      </c>
      <c r="B152" t="s">
        <v>533</v>
      </c>
      <c r="C152" t="s">
        <v>693</v>
      </c>
      <c r="D152" t="s">
        <v>694</v>
      </c>
      <c r="E152" s="1">
        <v>45459.367361111108</v>
      </c>
      <c r="F152">
        <f>AVERAGEIF(sensor_data[Unit ID], maintenance_logs[[#This Row],[Unit ID]],sensor_data!R:R)</f>
        <v>17.698117647058826</v>
      </c>
    </row>
    <row r="153" spans="1:6" x14ac:dyDescent="0.3">
      <c r="A153" t="s">
        <v>970</v>
      </c>
      <c r="B153" t="s">
        <v>533</v>
      </c>
      <c r="C153" t="s">
        <v>693</v>
      </c>
      <c r="D153" t="s">
        <v>694</v>
      </c>
      <c r="E153" s="1">
        <v>45610.883333333331</v>
      </c>
      <c r="F153">
        <f>AVERAGEIF(sensor_data[Unit ID], maintenance_logs[[#This Row],[Unit ID]],sensor_data!R:R)</f>
        <v>17.698117647058826</v>
      </c>
    </row>
    <row r="154" spans="1:6" x14ac:dyDescent="0.3">
      <c r="A154" t="s">
        <v>874</v>
      </c>
      <c r="B154" t="s">
        <v>448</v>
      </c>
      <c r="C154" t="s">
        <v>712</v>
      </c>
      <c r="D154" t="s">
        <v>694</v>
      </c>
      <c r="E154" s="1">
        <v>45491.184027777781</v>
      </c>
      <c r="F154">
        <f>AVERAGEIF(sensor_data[Unit ID], maintenance_logs[[#This Row],[Unit ID]],sensor_data!R:R)</f>
        <v>16.877055555555554</v>
      </c>
    </row>
    <row r="155" spans="1:6" x14ac:dyDescent="0.3">
      <c r="A155" t="s">
        <v>939</v>
      </c>
      <c r="B155" t="s">
        <v>448</v>
      </c>
      <c r="C155" t="s">
        <v>710</v>
      </c>
      <c r="D155" t="s">
        <v>691</v>
      </c>
      <c r="E155" s="1">
        <v>45566.912499999999</v>
      </c>
      <c r="F155">
        <f>AVERAGEIF(sensor_data[Unit ID], maintenance_logs[[#This Row],[Unit ID]],sensor_data!R:R)</f>
        <v>16.877055555555554</v>
      </c>
    </row>
    <row r="156" spans="1:6" x14ac:dyDescent="0.3">
      <c r="A156" t="s">
        <v>911</v>
      </c>
      <c r="B156" t="s">
        <v>539</v>
      </c>
      <c r="C156" t="s">
        <v>698</v>
      </c>
      <c r="D156" t="s">
        <v>694</v>
      </c>
      <c r="E156" s="1">
        <v>45539.659722222219</v>
      </c>
      <c r="F156">
        <f>AVERAGEIF(sensor_data[Unit ID], maintenance_logs[[#This Row],[Unit ID]],sensor_data!R:R)</f>
        <v>14.498500000000002</v>
      </c>
    </row>
    <row r="157" spans="1:6" x14ac:dyDescent="0.3">
      <c r="A157" t="s">
        <v>734</v>
      </c>
      <c r="B157" t="s">
        <v>661</v>
      </c>
      <c r="C157" t="s">
        <v>698</v>
      </c>
      <c r="D157" t="s">
        <v>694</v>
      </c>
      <c r="E157" s="1">
        <v>45333.86041666667</v>
      </c>
      <c r="F157">
        <f>AVERAGEIF(sensor_data[Unit ID], maintenance_logs[[#This Row],[Unit ID]],sensor_data!R:R)</f>
        <v>16.653999999999996</v>
      </c>
    </row>
    <row r="158" spans="1:6" x14ac:dyDescent="0.3">
      <c r="A158" t="s">
        <v>919</v>
      </c>
      <c r="B158" t="s">
        <v>661</v>
      </c>
      <c r="C158" t="s">
        <v>698</v>
      </c>
      <c r="D158" t="s">
        <v>694</v>
      </c>
      <c r="E158" s="1">
        <v>45549.890972222223</v>
      </c>
      <c r="F158">
        <f>AVERAGEIF(sensor_data[Unit ID], maintenance_logs[[#This Row],[Unit ID]],sensor_data!R:R)</f>
        <v>16.653999999999996</v>
      </c>
    </row>
    <row r="159" spans="1:6" x14ac:dyDescent="0.3">
      <c r="A159" t="s">
        <v>1015</v>
      </c>
      <c r="B159" t="s">
        <v>661</v>
      </c>
      <c r="C159" t="s">
        <v>693</v>
      </c>
      <c r="D159" t="s">
        <v>694</v>
      </c>
      <c r="E159" s="1">
        <v>45649.251388888886</v>
      </c>
      <c r="F159">
        <f>AVERAGEIF(sensor_data[Unit ID], maintenance_logs[[#This Row],[Unit ID]],sensor_data!R:R)</f>
        <v>16.653999999999996</v>
      </c>
    </row>
    <row r="160" spans="1:6" x14ac:dyDescent="0.3">
      <c r="A160" t="s">
        <v>924</v>
      </c>
      <c r="B160" t="s">
        <v>480</v>
      </c>
      <c r="C160" t="s">
        <v>693</v>
      </c>
      <c r="D160" t="s">
        <v>694</v>
      </c>
      <c r="E160" s="1">
        <v>45554.131944444445</v>
      </c>
      <c r="F160">
        <f>AVERAGEIF(sensor_data[Unit ID], maintenance_logs[[#This Row],[Unit ID]],sensor_data!R:R)</f>
        <v>18.901052631578949</v>
      </c>
    </row>
    <row r="161" spans="1:6" x14ac:dyDescent="0.3">
      <c r="A161" t="s">
        <v>971</v>
      </c>
      <c r="B161" t="s">
        <v>480</v>
      </c>
      <c r="C161" t="s">
        <v>698</v>
      </c>
      <c r="D161" t="s">
        <v>694</v>
      </c>
      <c r="E161" s="1">
        <v>45611.601388888892</v>
      </c>
      <c r="F161">
        <f>AVERAGEIF(sensor_data[Unit ID], maintenance_logs[[#This Row],[Unit ID]],sensor_data!R:R)</f>
        <v>18.901052631578949</v>
      </c>
    </row>
    <row r="162" spans="1:6" x14ac:dyDescent="0.3">
      <c r="A162" t="s">
        <v>989</v>
      </c>
      <c r="B162" t="s">
        <v>480</v>
      </c>
      <c r="C162" t="s">
        <v>712</v>
      </c>
      <c r="D162" t="s">
        <v>694</v>
      </c>
      <c r="E162" s="1">
        <v>45628.072222222225</v>
      </c>
      <c r="F162">
        <f>AVERAGEIF(sensor_data[Unit ID], maintenance_logs[[#This Row],[Unit ID]],sensor_data!R:R)</f>
        <v>18.901052631578949</v>
      </c>
    </row>
    <row r="163" spans="1:6" x14ac:dyDescent="0.3">
      <c r="A163" t="s">
        <v>934</v>
      </c>
      <c r="B163" t="s">
        <v>396</v>
      </c>
      <c r="C163" t="s">
        <v>690</v>
      </c>
      <c r="D163" t="s">
        <v>694</v>
      </c>
      <c r="E163" s="1">
        <v>45564.65625</v>
      </c>
      <c r="F163">
        <f>AVERAGEIF(sensor_data[Unit ID], maintenance_logs[[#This Row],[Unit ID]],sensor_data!R:R)</f>
        <v>13.950464912280703</v>
      </c>
    </row>
    <row r="164" spans="1:6" x14ac:dyDescent="0.3">
      <c r="A164" t="s">
        <v>975</v>
      </c>
      <c r="B164" t="s">
        <v>396</v>
      </c>
      <c r="C164" t="s">
        <v>693</v>
      </c>
      <c r="D164" t="s">
        <v>694</v>
      </c>
      <c r="E164" s="1">
        <v>45613.003472222219</v>
      </c>
      <c r="F164">
        <f>AVERAGEIF(sensor_data[Unit ID], maintenance_logs[[#This Row],[Unit ID]],sensor_data!R:R)</f>
        <v>13.950464912280703</v>
      </c>
    </row>
    <row r="165" spans="1:6" x14ac:dyDescent="0.3">
      <c r="A165" t="s">
        <v>798</v>
      </c>
      <c r="B165" t="s">
        <v>569</v>
      </c>
      <c r="C165" t="s">
        <v>693</v>
      </c>
      <c r="D165" t="s">
        <v>694</v>
      </c>
      <c r="E165" s="1">
        <v>45406.14166666667</v>
      </c>
      <c r="F165">
        <f>AVERAGEIF(sensor_data[Unit ID], maintenance_logs[[#This Row],[Unit ID]],sensor_data!R:R)</f>
        <v>19.738966666666666</v>
      </c>
    </row>
    <row r="166" spans="1:6" x14ac:dyDescent="0.3">
      <c r="A166" t="s">
        <v>869</v>
      </c>
      <c r="B166" t="s">
        <v>569</v>
      </c>
      <c r="C166" t="s">
        <v>693</v>
      </c>
      <c r="D166" t="s">
        <v>694</v>
      </c>
      <c r="E166" s="1">
        <v>45481.834027777775</v>
      </c>
      <c r="F166">
        <f>AVERAGEIF(sensor_data[Unit ID], maintenance_logs[[#This Row],[Unit ID]],sensor_data!R:R)</f>
        <v>19.738966666666666</v>
      </c>
    </row>
    <row r="167" spans="1:6" x14ac:dyDescent="0.3">
      <c r="A167" t="s">
        <v>974</v>
      </c>
      <c r="B167" t="s">
        <v>569</v>
      </c>
      <c r="C167" t="s">
        <v>693</v>
      </c>
      <c r="D167" t="s">
        <v>694</v>
      </c>
      <c r="E167" s="1">
        <v>45612.988888888889</v>
      </c>
      <c r="F167">
        <f>AVERAGEIF(sensor_data[Unit ID], maintenance_logs[[#This Row],[Unit ID]],sensor_data!R:R)</f>
        <v>19.738966666666666</v>
      </c>
    </row>
    <row r="168" spans="1:6" x14ac:dyDescent="0.3">
      <c r="A168" t="s">
        <v>743</v>
      </c>
      <c r="B168" t="s">
        <v>574</v>
      </c>
      <c r="C168" t="s">
        <v>693</v>
      </c>
      <c r="D168" t="s">
        <v>694</v>
      </c>
      <c r="E168" s="1">
        <v>45350.73333333333</v>
      </c>
      <c r="F168">
        <f>AVERAGEIF(sensor_data[Unit ID], maintenance_logs[[#This Row],[Unit ID]],sensor_data!R:R)</f>
        <v>19.548944444444444</v>
      </c>
    </row>
    <row r="169" spans="1:6" x14ac:dyDescent="0.3">
      <c r="A169" t="s">
        <v>724</v>
      </c>
      <c r="B169" t="s">
        <v>674</v>
      </c>
      <c r="C169" t="s">
        <v>712</v>
      </c>
      <c r="D169" t="s">
        <v>691</v>
      </c>
      <c r="E169" s="1">
        <v>45327.916666666664</v>
      </c>
      <c r="F169">
        <f>AVERAGEIF(sensor_data[Unit ID], maintenance_logs[[#This Row],[Unit ID]],sensor_data!R:R)</f>
        <v>14.776166666666665</v>
      </c>
    </row>
    <row r="170" spans="1:6" x14ac:dyDescent="0.3">
      <c r="A170" t="s">
        <v>800</v>
      </c>
      <c r="B170" t="s">
        <v>674</v>
      </c>
      <c r="C170" t="s">
        <v>710</v>
      </c>
      <c r="D170" t="s">
        <v>694</v>
      </c>
      <c r="E170" s="1">
        <v>45407.741666666669</v>
      </c>
      <c r="F170">
        <f>AVERAGEIF(sensor_data[Unit ID], maintenance_logs[[#This Row],[Unit ID]],sensor_data!R:R)</f>
        <v>14.776166666666665</v>
      </c>
    </row>
    <row r="171" spans="1:6" x14ac:dyDescent="0.3">
      <c r="A171" t="s">
        <v>875</v>
      </c>
      <c r="B171" t="s">
        <v>674</v>
      </c>
      <c r="C171" t="s">
        <v>693</v>
      </c>
      <c r="D171" t="s">
        <v>694</v>
      </c>
      <c r="E171" s="1">
        <v>45491.383333333331</v>
      </c>
      <c r="F171">
        <f>AVERAGEIF(sensor_data[Unit ID], maintenance_logs[[#This Row],[Unit ID]],sensor_data!R:R)</f>
        <v>14.776166666666665</v>
      </c>
    </row>
    <row r="172" spans="1:6" x14ac:dyDescent="0.3">
      <c r="A172" t="s">
        <v>748</v>
      </c>
      <c r="B172" t="s">
        <v>639</v>
      </c>
      <c r="C172" t="s">
        <v>710</v>
      </c>
      <c r="D172" t="s">
        <v>691</v>
      </c>
      <c r="E172" s="1">
        <v>45357.755555555559</v>
      </c>
      <c r="F172">
        <f>AVERAGEIF(sensor_data[Unit ID], maintenance_logs[[#This Row],[Unit ID]],sensor_data!R:R)</f>
        <v>18.388500000000001</v>
      </c>
    </row>
    <row r="173" spans="1:6" x14ac:dyDescent="0.3">
      <c r="A173" t="s">
        <v>955</v>
      </c>
      <c r="B173" t="s">
        <v>639</v>
      </c>
      <c r="C173" t="s">
        <v>710</v>
      </c>
      <c r="D173" t="s">
        <v>694</v>
      </c>
      <c r="E173" s="1">
        <v>45588.720833333333</v>
      </c>
      <c r="F173">
        <f>AVERAGEIF(sensor_data[Unit ID], maintenance_logs[[#This Row],[Unit ID]],sensor_data!R:R)</f>
        <v>18.388500000000001</v>
      </c>
    </row>
    <row r="174" spans="1:6" x14ac:dyDescent="0.3">
      <c r="A174" t="s">
        <v>982</v>
      </c>
      <c r="B174" t="s">
        <v>639</v>
      </c>
      <c r="C174" t="s">
        <v>693</v>
      </c>
      <c r="D174" t="s">
        <v>691</v>
      </c>
      <c r="E174" s="1">
        <v>45619.886805555558</v>
      </c>
      <c r="F174">
        <f>AVERAGEIF(sensor_data[Unit ID], maintenance_logs[[#This Row],[Unit ID]],sensor_data!R:R)</f>
        <v>18.388500000000001</v>
      </c>
    </row>
    <row r="175" spans="1:6" x14ac:dyDescent="0.3">
      <c r="A175" t="s">
        <v>756</v>
      </c>
      <c r="B175" t="s">
        <v>465</v>
      </c>
      <c r="C175" t="s">
        <v>693</v>
      </c>
      <c r="D175" t="s">
        <v>694</v>
      </c>
      <c r="E175" s="1">
        <v>45363.818749999999</v>
      </c>
      <c r="F175">
        <f>AVERAGEIF(sensor_data[Unit ID], maintenance_logs[[#This Row],[Unit ID]],sensor_data!R:R)</f>
        <v>20.065374999999996</v>
      </c>
    </row>
    <row r="176" spans="1:6" x14ac:dyDescent="0.3">
      <c r="A176" t="s">
        <v>835</v>
      </c>
      <c r="B176" t="s">
        <v>465</v>
      </c>
      <c r="C176" t="s">
        <v>693</v>
      </c>
      <c r="D176" t="s">
        <v>694</v>
      </c>
      <c r="E176" s="1">
        <v>45436.895833333336</v>
      </c>
      <c r="F176">
        <f>AVERAGEIF(sensor_data[Unit ID], maintenance_logs[[#This Row],[Unit ID]],sensor_data!R:R)</f>
        <v>20.065374999999996</v>
      </c>
    </row>
    <row r="177" spans="1:6" x14ac:dyDescent="0.3">
      <c r="A177" t="s">
        <v>860</v>
      </c>
      <c r="B177" t="s">
        <v>465</v>
      </c>
      <c r="C177" t="s">
        <v>710</v>
      </c>
      <c r="D177" t="s">
        <v>691</v>
      </c>
      <c r="E177" s="1">
        <v>45467.692361111112</v>
      </c>
      <c r="F177">
        <f>AVERAGEIF(sensor_data[Unit ID], maintenance_logs[[#This Row],[Unit ID]],sensor_data!R:R)</f>
        <v>20.065374999999996</v>
      </c>
    </row>
    <row r="178" spans="1:6" x14ac:dyDescent="0.3">
      <c r="A178" t="s">
        <v>814</v>
      </c>
      <c r="B178" t="s">
        <v>214</v>
      </c>
      <c r="C178" t="s">
        <v>690</v>
      </c>
      <c r="D178" t="s">
        <v>694</v>
      </c>
      <c r="E178" s="1">
        <v>45417.247916666667</v>
      </c>
      <c r="F178">
        <f>AVERAGEIF(sensor_data[Unit ID], maintenance_logs[[#This Row],[Unit ID]],sensor_data!R:R)</f>
        <v>17.974821428571424</v>
      </c>
    </row>
    <row r="179" spans="1:6" x14ac:dyDescent="0.3">
      <c r="A179" t="s">
        <v>726</v>
      </c>
      <c r="B179" t="s">
        <v>567</v>
      </c>
      <c r="C179" t="s">
        <v>698</v>
      </c>
      <c r="D179" t="s">
        <v>691</v>
      </c>
      <c r="E179" s="1">
        <v>45327.96597222222</v>
      </c>
      <c r="F179">
        <f>AVERAGEIF(sensor_data[Unit ID], maintenance_logs[[#This Row],[Unit ID]],sensor_data!R:R)</f>
        <v>17.71</v>
      </c>
    </row>
    <row r="180" spans="1:6" x14ac:dyDescent="0.3">
      <c r="A180" t="s">
        <v>895</v>
      </c>
      <c r="B180" t="s">
        <v>567</v>
      </c>
      <c r="C180" t="s">
        <v>693</v>
      </c>
      <c r="D180" t="s">
        <v>694</v>
      </c>
      <c r="E180" s="1">
        <v>45520.242361111108</v>
      </c>
      <c r="F180">
        <f>AVERAGEIF(sensor_data[Unit ID], maintenance_logs[[#This Row],[Unit ID]],sensor_data!R:R)</f>
        <v>17.71</v>
      </c>
    </row>
    <row r="181" spans="1:6" x14ac:dyDescent="0.3">
      <c r="A181" t="s">
        <v>972</v>
      </c>
      <c r="B181" t="s">
        <v>567</v>
      </c>
      <c r="C181" t="s">
        <v>698</v>
      </c>
      <c r="D181" t="s">
        <v>691</v>
      </c>
      <c r="E181" s="1">
        <v>45611.862500000003</v>
      </c>
      <c r="F181">
        <f>AVERAGEIF(sensor_data[Unit ID], maintenance_logs[[#This Row],[Unit ID]],sensor_data!R:R)</f>
        <v>17.71</v>
      </c>
    </row>
    <row r="182" spans="1:6" x14ac:dyDescent="0.3">
      <c r="A182" t="s">
        <v>727</v>
      </c>
      <c r="B182" t="s">
        <v>550</v>
      </c>
      <c r="C182" t="s">
        <v>698</v>
      </c>
      <c r="D182" t="s">
        <v>694</v>
      </c>
      <c r="E182" s="1">
        <v>45329.625694444447</v>
      </c>
      <c r="F182">
        <f>AVERAGEIF(sensor_data[Unit ID], maintenance_logs[[#This Row],[Unit ID]],sensor_data!R:R)</f>
        <v>16.210375000000003</v>
      </c>
    </row>
    <row r="183" spans="1:6" x14ac:dyDescent="0.3">
      <c r="A183" t="s">
        <v>804</v>
      </c>
      <c r="B183" t="s">
        <v>550</v>
      </c>
      <c r="C183" t="s">
        <v>698</v>
      </c>
      <c r="D183" t="s">
        <v>694</v>
      </c>
      <c r="E183" s="1">
        <v>45410.588888888888</v>
      </c>
      <c r="F183">
        <f>AVERAGEIF(sensor_data[Unit ID], maintenance_logs[[#This Row],[Unit ID]],sensor_data!R:R)</f>
        <v>16.210375000000003</v>
      </c>
    </row>
    <row r="184" spans="1:6" x14ac:dyDescent="0.3">
      <c r="A184" t="s">
        <v>711</v>
      </c>
      <c r="B184" t="s">
        <v>624</v>
      </c>
      <c r="C184" t="s">
        <v>712</v>
      </c>
      <c r="D184" t="s">
        <v>691</v>
      </c>
      <c r="E184" s="1">
        <v>45310.334722222222</v>
      </c>
      <c r="F184">
        <f>AVERAGEIF(sensor_data[Unit ID], maintenance_logs[[#This Row],[Unit ID]],sensor_data!R:R)</f>
        <v>19.193352941176475</v>
      </c>
    </row>
    <row r="185" spans="1:6" x14ac:dyDescent="0.3">
      <c r="A185" t="s">
        <v>818</v>
      </c>
      <c r="B185" t="s">
        <v>502</v>
      </c>
      <c r="C185" t="s">
        <v>690</v>
      </c>
      <c r="D185" t="s">
        <v>691</v>
      </c>
      <c r="E185" s="1">
        <v>45418.909722222219</v>
      </c>
      <c r="F185">
        <f>AVERAGEIF(sensor_data[Unit ID], maintenance_logs[[#This Row],[Unit ID]],sensor_data!R:R)</f>
        <v>19.094500000000004</v>
      </c>
    </row>
    <row r="186" spans="1:6" x14ac:dyDescent="0.3">
      <c r="A186" t="s">
        <v>902</v>
      </c>
      <c r="B186" t="s">
        <v>502</v>
      </c>
      <c r="C186" t="s">
        <v>690</v>
      </c>
      <c r="D186" t="s">
        <v>694</v>
      </c>
      <c r="E186" s="1">
        <v>45527.70208333333</v>
      </c>
      <c r="F186">
        <f>AVERAGEIF(sensor_data[Unit ID], maintenance_logs[[#This Row],[Unit ID]],sensor_data!R:R)</f>
        <v>19.094500000000004</v>
      </c>
    </row>
    <row r="187" spans="1:6" x14ac:dyDescent="0.3">
      <c r="A187" t="s">
        <v>986</v>
      </c>
      <c r="B187" t="s">
        <v>502</v>
      </c>
      <c r="C187" t="s">
        <v>698</v>
      </c>
      <c r="D187" t="s">
        <v>694</v>
      </c>
      <c r="E187" s="1">
        <v>45627.060416666667</v>
      </c>
      <c r="F187">
        <f>AVERAGEIF(sensor_data[Unit ID], maintenance_logs[[#This Row],[Unit ID]],sensor_data!R:R)</f>
        <v>19.094500000000004</v>
      </c>
    </row>
    <row r="188" spans="1:6" x14ac:dyDescent="0.3">
      <c r="A188" t="s">
        <v>857</v>
      </c>
      <c r="B188" t="s">
        <v>601</v>
      </c>
      <c r="C188" t="s">
        <v>693</v>
      </c>
      <c r="D188" t="s">
        <v>694</v>
      </c>
      <c r="E188" s="1">
        <v>45462.938888888886</v>
      </c>
      <c r="F188">
        <f>AVERAGEIF(sensor_data[Unit ID], maintenance_logs[[#This Row],[Unit ID]],sensor_data!R:R)</f>
        <v>17.567368421052635</v>
      </c>
    </row>
    <row r="189" spans="1:6" x14ac:dyDescent="0.3">
      <c r="A189" t="s">
        <v>861</v>
      </c>
      <c r="B189" t="s">
        <v>601</v>
      </c>
      <c r="C189" t="s">
        <v>693</v>
      </c>
      <c r="D189" t="s">
        <v>694</v>
      </c>
      <c r="E189" s="1">
        <v>45470.938888888886</v>
      </c>
      <c r="F189">
        <f>AVERAGEIF(sensor_data[Unit ID], maintenance_logs[[#This Row],[Unit ID]],sensor_data!R:R)</f>
        <v>17.567368421052635</v>
      </c>
    </row>
    <row r="190" spans="1:6" x14ac:dyDescent="0.3">
      <c r="A190" t="s">
        <v>882</v>
      </c>
      <c r="B190" t="s">
        <v>72</v>
      </c>
      <c r="C190" t="s">
        <v>690</v>
      </c>
      <c r="D190" t="s">
        <v>694</v>
      </c>
      <c r="E190" s="1">
        <v>45502.24722222222</v>
      </c>
      <c r="F190">
        <f>AVERAGEIF(sensor_data[Unit ID], maintenance_logs[[#This Row],[Unit ID]],sensor_data!R:R)</f>
        <v>16.577578947368419</v>
      </c>
    </row>
    <row r="191" spans="1:6" x14ac:dyDescent="0.3">
      <c r="A191" t="s">
        <v>1011</v>
      </c>
      <c r="B191" t="s">
        <v>72</v>
      </c>
      <c r="C191" t="s">
        <v>693</v>
      </c>
      <c r="D191" t="s">
        <v>691</v>
      </c>
      <c r="E191" s="1">
        <v>45646.186805555553</v>
      </c>
      <c r="F191">
        <f>AVERAGEIF(sensor_data[Unit ID], maintenance_logs[[#This Row],[Unit ID]],sensor_data!R:R)</f>
        <v>16.577578947368419</v>
      </c>
    </row>
    <row r="192" spans="1:6" x14ac:dyDescent="0.3">
      <c r="A192" t="s">
        <v>848</v>
      </c>
      <c r="B192" t="s">
        <v>135</v>
      </c>
      <c r="C192" t="s">
        <v>693</v>
      </c>
      <c r="D192" t="s">
        <v>694</v>
      </c>
      <c r="E192" s="1">
        <v>45455.773611111108</v>
      </c>
      <c r="F192">
        <f>AVERAGEIF(sensor_data[Unit ID], maintenance_logs[[#This Row],[Unit ID]],sensor_data!R:R)</f>
        <v>16.902250000000002</v>
      </c>
    </row>
    <row r="193" spans="1:6" x14ac:dyDescent="0.3">
      <c r="A193" t="s">
        <v>964</v>
      </c>
      <c r="B193" t="s">
        <v>135</v>
      </c>
      <c r="C193" t="s">
        <v>698</v>
      </c>
      <c r="D193" t="s">
        <v>694</v>
      </c>
      <c r="E193" s="1">
        <v>45600.412499999999</v>
      </c>
      <c r="F193">
        <f>AVERAGEIF(sensor_data[Unit ID], maintenance_logs[[#This Row],[Unit ID]],sensor_data!R:R)</f>
        <v>16.902250000000002</v>
      </c>
    </row>
    <row r="194" spans="1:6" x14ac:dyDescent="0.3">
      <c r="A194" t="s">
        <v>1031</v>
      </c>
      <c r="B194" t="s">
        <v>135</v>
      </c>
      <c r="C194" t="s">
        <v>693</v>
      </c>
      <c r="D194" t="s">
        <v>694</v>
      </c>
      <c r="E194" s="1">
        <v>45583.333333333336</v>
      </c>
      <c r="F194">
        <f>AVERAGEIF(sensor_data[Unit ID], maintenance_logs[[#This Row],[Unit ID]],sensor_data!R:R)</f>
        <v>16.902250000000002</v>
      </c>
    </row>
    <row r="195" spans="1:6" x14ac:dyDescent="0.3">
      <c r="A195" t="s">
        <v>1032</v>
      </c>
      <c r="B195" t="s">
        <v>135</v>
      </c>
      <c r="C195" t="s">
        <v>690</v>
      </c>
      <c r="D195" t="s">
        <v>694</v>
      </c>
      <c r="E195" s="1">
        <v>45314.893750000003</v>
      </c>
      <c r="F195">
        <f>AVERAGEIF(sensor_data[Unit ID], maintenance_logs[[#This Row],[Unit ID]],sensor_data!R:R)</f>
        <v>16.902250000000002</v>
      </c>
    </row>
    <row r="196" spans="1:6" x14ac:dyDescent="0.3">
      <c r="A196" t="s">
        <v>1033</v>
      </c>
      <c r="B196" t="s">
        <v>135</v>
      </c>
      <c r="C196" t="s">
        <v>698</v>
      </c>
      <c r="D196" t="s">
        <v>694</v>
      </c>
      <c r="E196" s="1">
        <v>45315.094444444447</v>
      </c>
      <c r="F196">
        <f>AVERAGEIF(sensor_data[Unit ID], maintenance_logs[[#This Row],[Unit ID]],sensor_data!R:R)</f>
        <v>16.902250000000002</v>
      </c>
    </row>
    <row r="197" spans="1:6" x14ac:dyDescent="0.3">
      <c r="A197" t="s">
        <v>834</v>
      </c>
      <c r="B197" t="s">
        <v>654</v>
      </c>
      <c r="C197" t="s">
        <v>693</v>
      </c>
      <c r="D197" t="s">
        <v>694</v>
      </c>
      <c r="E197" s="1">
        <v>45436.584027777775</v>
      </c>
      <c r="F197">
        <f>AVERAGEIF(sensor_data[Unit ID], maintenance_logs[[#This Row],[Unit ID]],sensor_data!R:R)</f>
        <v>14.698529411764705</v>
      </c>
    </row>
    <row r="198" spans="1:6" x14ac:dyDescent="0.3">
      <c r="A198" t="s">
        <v>936</v>
      </c>
      <c r="B198" t="s">
        <v>654</v>
      </c>
      <c r="C198" t="s">
        <v>693</v>
      </c>
      <c r="D198" t="s">
        <v>691</v>
      </c>
      <c r="E198" s="1">
        <v>45566.650694444441</v>
      </c>
      <c r="F198">
        <f>AVERAGEIF(sensor_data[Unit ID], maintenance_logs[[#This Row],[Unit ID]],sensor_data!R:R)</f>
        <v>14.698529411764705</v>
      </c>
    </row>
    <row r="199" spans="1:6" x14ac:dyDescent="0.3">
      <c r="A199" t="s">
        <v>967</v>
      </c>
      <c r="B199" t="s">
        <v>654</v>
      </c>
      <c r="C199" t="s">
        <v>690</v>
      </c>
      <c r="D199" t="s">
        <v>694</v>
      </c>
      <c r="E199" s="1">
        <v>45604.92083333333</v>
      </c>
      <c r="F199">
        <f>AVERAGEIF(sensor_data[Unit ID], maintenance_logs[[#This Row],[Unit ID]],sensor_data!R:R)</f>
        <v>14.698529411764705</v>
      </c>
    </row>
    <row r="200" spans="1:6" x14ac:dyDescent="0.3">
      <c r="A200" t="s">
        <v>888</v>
      </c>
      <c r="B200" t="s">
        <v>652</v>
      </c>
      <c r="C200" t="s">
        <v>698</v>
      </c>
      <c r="D200" t="s">
        <v>694</v>
      </c>
      <c r="E200" s="1">
        <v>45511.348611111112</v>
      </c>
      <c r="F200">
        <f>AVERAGEIF(sensor_data[Unit ID], maintenance_logs[[#This Row],[Unit ID]],sensor_data!R:R)</f>
        <v>19.59687894736842</v>
      </c>
    </row>
    <row r="201" spans="1:6" x14ac:dyDescent="0.3">
      <c r="A201" t="s">
        <v>917</v>
      </c>
      <c r="B201" t="s">
        <v>652</v>
      </c>
      <c r="C201" t="s">
        <v>690</v>
      </c>
      <c r="D201" t="s">
        <v>694</v>
      </c>
      <c r="E201" s="1">
        <v>45548.845138888886</v>
      </c>
      <c r="F201">
        <f>AVERAGEIF(sensor_data[Unit ID], maintenance_logs[[#This Row],[Unit ID]],sensor_data!R:R)</f>
        <v>19.59687894736842</v>
      </c>
    </row>
    <row r="202" spans="1:6" x14ac:dyDescent="0.3">
      <c r="A202" t="s">
        <v>758</v>
      </c>
      <c r="B202" t="s">
        <v>168</v>
      </c>
      <c r="C202" t="s">
        <v>693</v>
      </c>
      <c r="D202" t="s">
        <v>694</v>
      </c>
      <c r="E202" s="1">
        <v>45367.45208333333</v>
      </c>
      <c r="F202">
        <f>AVERAGEIF(sensor_data[Unit ID], maintenance_logs[[#This Row],[Unit ID]],sensor_data!R:R)</f>
        <v>16.332000000000001</v>
      </c>
    </row>
    <row r="203" spans="1:6" x14ac:dyDescent="0.3">
      <c r="A203" t="s">
        <v>775</v>
      </c>
      <c r="B203" t="s">
        <v>568</v>
      </c>
      <c r="C203" t="s">
        <v>690</v>
      </c>
      <c r="D203" t="s">
        <v>694</v>
      </c>
      <c r="E203" s="1">
        <v>45383.492361111108</v>
      </c>
      <c r="F203">
        <f>AVERAGEIF(sensor_data[Unit ID], maintenance_logs[[#This Row],[Unit ID]],sensor_data!R:R)</f>
        <v>16.796199999999999</v>
      </c>
    </row>
    <row r="204" spans="1:6" x14ac:dyDescent="0.3">
      <c r="A204" t="s">
        <v>811</v>
      </c>
      <c r="B204" t="s">
        <v>568</v>
      </c>
      <c r="C204" t="s">
        <v>712</v>
      </c>
      <c r="D204" t="s">
        <v>694</v>
      </c>
      <c r="E204" s="1">
        <v>45415.36041666667</v>
      </c>
      <c r="F204">
        <f>AVERAGEIF(sensor_data[Unit ID], maintenance_logs[[#This Row],[Unit ID]],sensor_data!R:R)</f>
        <v>16.796199999999999</v>
      </c>
    </row>
    <row r="205" spans="1:6" x14ac:dyDescent="0.3">
      <c r="A205" t="s">
        <v>773</v>
      </c>
      <c r="B205" t="s">
        <v>677</v>
      </c>
      <c r="C205" t="s">
        <v>693</v>
      </c>
      <c r="D205" t="s">
        <v>694</v>
      </c>
      <c r="E205" s="1">
        <v>45381.129166666666</v>
      </c>
      <c r="F205">
        <f>AVERAGEIF(sensor_data[Unit ID], maintenance_logs[[#This Row],[Unit ID]],sensor_data!R:R)</f>
        <v>16.531763157894737</v>
      </c>
    </row>
    <row r="206" spans="1:6" x14ac:dyDescent="0.3">
      <c r="A206" t="s">
        <v>925</v>
      </c>
      <c r="B206" t="s">
        <v>671</v>
      </c>
      <c r="C206" t="s">
        <v>698</v>
      </c>
      <c r="D206" t="s">
        <v>694</v>
      </c>
      <c r="E206" s="1">
        <v>45554.70416666667</v>
      </c>
      <c r="F206">
        <f>AVERAGEIF(sensor_data[Unit ID], maintenance_logs[[#This Row],[Unit ID]],sensor_data!R:R)</f>
        <v>20.574166666666663</v>
      </c>
    </row>
    <row r="207" spans="1:6" x14ac:dyDescent="0.3">
      <c r="A207" t="s">
        <v>714</v>
      </c>
      <c r="B207" t="s">
        <v>458</v>
      </c>
      <c r="C207" t="s">
        <v>693</v>
      </c>
      <c r="D207" t="s">
        <v>694</v>
      </c>
      <c r="E207" s="1">
        <v>45312.948611111111</v>
      </c>
      <c r="F207">
        <f>AVERAGEIF(sensor_data[Unit ID], maintenance_logs[[#This Row],[Unit ID]],sensor_data!R:R)</f>
        <v>18.312296840958602</v>
      </c>
    </row>
    <row r="208" spans="1:6" x14ac:dyDescent="0.3">
      <c r="A208" t="s">
        <v>928</v>
      </c>
      <c r="B208" t="s">
        <v>458</v>
      </c>
      <c r="C208" t="s">
        <v>693</v>
      </c>
      <c r="D208" t="s">
        <v>694</v>
      </c>
      <c r="E208" s="1">
        <v>45557.01666666667</v>
      </c>
      <c r="F208">
        <f>AVERAGEIF(sensor_data[Unit ID], maintenance_logs[[#This Row],[Unit ID]],sensor_data!R:R)</f>
        <v>18.312296840958602</v>
      </c>
    </row>
    <row r="209" spans="1:6" x14ac:dyDescent="0.3">
      <c r="A209" t="s">
        <v>847</v>
      </c>
      <c r="B209" t="s">
        <v>679</v>
      </c>
      <c r="C209" t="s">
        <v>693</v>
      </c>
      <c r="D209" t="s">
        <v>691</v>
      </c>
      <c r="E209" s="1">
        <v>45455.436805555553</v>
      </c>
      <c r="F209">
        <f>AVERAGEIF(sensor_data[Unit ID], maintenance_logs[[#This Row],[Unit ID]],sensor_data!R:R)</f>
        <v>18.879369281045751</v>
      </c>
    </row>
    <row r="210" spans="1:6" x14ac:dyDescent="0.3">
      <c r="A210" t="s">
        <v>1019</v>
      </c>
      <c r="B210" t="s">
        <v>679</v>
      </c>
      <c r="C210" t="s">
        <v>712</v>
      </c>
      <c r="D210" t="s">
        <v>694</v>
      </c>
      <c r="E210" s="1">
        <v>45653.371527777781</v>
      </c>
      <c r="F210">
        <f>AVERAGEIF(sensor_data[Unit ID], maintenance_logs[[#This Row],[Unit ID]],sensor_data!R:R)</f>
        <v>18.879369281045751</v>
      </c>
    </row>
    <row r="211" spans="1:6" x14ac:dyDescent="0.3">
      <c r="A211" t="s">
        <v>771</v>
      </c>
      <c r="B211" t="s">
        <v>35</v>
      </c>
      <c r="C211" t="s">
        <v>693</v>
      </c>
      <c r="D211" t="s">
        <v>694</v>
      </c>
      <c r="E211" s="1">
        <v>45379.249305555553</v>
      </c>
      <c r="F211">
        <f>AVERAGEIF(sensor_data[Unit ID], maintenance_logs[[#This Row],[Unit ID]],sensor_data!R:R)</f>
        <v>18.061500000000002</v>
      </c>
    </row>
    <row r="212" spans="1:6" x14ac:dyDescent="0.3">
      <c r="A212" t="s">
        <v>796</v>
      </c>
      <c r="B212" t="s">
        <v>546</v>
      </c>
      <c r="C212" t="s">
        <v>693</v>
      </c>
      <c r="D212" t="s">
        <v>694</v>
      </c>
      <c r="E212" s="1">
        <v>45403.195138888892</v>
      </c>
      <c r="F212">
        <f>AVERAGEIF(sensor_data[Unit ID], maintenance_logs[[#This Row],[Unit ID]],sensor_data!R:R)</f>
        <v>19.892833333333336</v>
      </c>
    </row>
    <row r="213" spans="1:6" x14ac:dyDescent="0.3">
      <c r="A213" t="s">
        <v>868</v>
      </c>
      <c r="B213" t="s">
        <v>546</v>
      </c>
      <c r="C213" t="s">
        <v>712</v>
      </c>
      <c r="D213" t="s">
        <v>694</v>
      </c>
      <c r="E213" s="1">
        <v>45480.761805555558</v>
      </c>
      <c r="F213">
        <f>AVERAGEIF(sensor_data[Unit ID], maintenance_logs[[#This Row],[Unit ID]],sensor_data!R:R)</f>
        <v>19.892833333333336</v>
      </c>
    </row>
    <row r="214" spans="1:6" x14ac:dyDescent="0.3">
      <c r="A214" t="s">
        <v>983</v>
      </c>
      <c r="B214" t="s">
        <v>546</v>
      </c>
      <c r="C214" t="s">
        <v>693</v>
      </c>
      <c r="D214" t="s">
        <v>694</v>
      </c>
      <c r="E214" s="1">
        <v>45621.15625</v>
      </c>
      <c r="F214">
        <f>AVERAGEIF(sensor_data[Unit ID], maintenance_logs[[#This Row],[Unit ID]],sensor_data!R:R)</f>
        <v>19.892833333333336</v>
      </c>
    </row>
    <row r="215" spans="1:6" x14ac:dyDescent="0.3">
      <c r="A215" t="s">
        <v>1000</v>
      </c>
      <c r="B215" t="s">
        <v>12</v>
      </c>
      <c r="C215" t="s">
        <v>693</v>
      </c>
      <c r="D215" t="s">
        <v>694</v>
      </c>
      <c r="E215" s="1">
        <v>45635.445833333331</v>
      </c>
      <c r="F215">
        <f>AVERAGEIF(sensor_data[Unit ID], maintenance_logs[[#This Row],[Unit ID]],sensor_data!R:R)</f>
        <v>18.442807017543856</v>
      </c>
    </row>
    <row r="216" spans="1:6" x14ac:dyDescent="0.3">
      <c r="A216" t="s">
        <v>788</v>
      </c>
      <c r="B216" t="s">
        <v>642</v>
      </c>
      <c r="C216" t="s">
        <v>693</v>
      </c>
      <c r="D216" t="s">
        <v>694</v>
      </c>
      <c r="E216" s="1">
        <v>45398.231249999997</v>
      </c>
      <c r="F216">
        <f>AVERAGEIF(sensor_data[Unit ID], maintenance_logs[[#This Row],[Unit ID]],sensor_data!R:R)</f>
        <v>21.540464285714286</v>
      </c>
    </row>
    <row r="217" spans="1:6" x14ac:dyDescent="0.3">
      <c r="A217" t="s">
        <v>1007</v>
      </c>
      <c r="B217" t="s">
        <v>682</v>
      </c>
      <c r="C217" t="s">
        <v>693</v>
      </c>
      <c r="D217" t="s">
        <v>694</v>
      </c>
      <c r="E217" s="1">
        <v>45641.103472222225</v>
      </c>
      <c r="F217">
        <f>AVERAGEIF(sensor_data[Unit ID], maintenance_logs[[#This Row],[Unit ID]],sensor_data!R:R)</f>
        <v>16.375999999999998</v>
      </c>
    </row>
    <row r="218" spans="1:6" x14ac:dyDescent="0.3">
      <c r="A218" t="s">
        <v>784</v>
      </c>
      <c r="B218" t="s">
        <v>675</v>
      </c>
      <c r="C218" t="s">
        <v>690</v>
      </c>
      <c r="D218" t="s">
        <v>694</v>
      </c>
      <c r="E218" s="1">
        <v>45395.279861111114</v>
      </c>
      <c r="F218">
        <f>AVERAGEIF(sensor_data[Unit ID], maintenance_logs[[#This Row],[Unit ID]],sensor_data!R:R)</f>
        <v>17.976000000000003</v>
      </c>
    </row>
    <row r="219" spans="1:6" x14ac:dyDescent="0.3">
      <c r="A219" t="s">
        <v>987</v>
      </c>
      <c r="B219" t="s">
        <v>675</v>
      </c>
      <c r="C219" t="s">
        <v>698</v>
      </c>
      <c r="D219" t="s">
        <v>694</v>
      </c>
      <c r="E219" s="1">
        <v>45627.095833333333</v>
      </c>
      <c r="F219">
        <f>AVERAGEIF(sensor_data[Unit ID], maintenance_logs[[#This Row],[Unit ID]],sensor_data!R:R)</f>
        <v>17.976000000000003</v>
      </c>
    </row>
    <row r="220" spans="1:6" x14ac:dyDescent="0.3">
      <c r="A220" t="s">
        <v>1012</v>
      </c>
      <c r="B220" t="s">
        <v>675</v>
      </c>
      <c r="C220" t="s">
        <v>712</v>
      </c>
      <c r="D220" t="s">
        <v>694</v>
      </c>
      <c r="E220" s="1">
        <v>45647.017361111109</v>
      </c>
      <c r="F220">
        <f>AVERAGEIF(sensor_data[Unit ID], maintenance_logs[[#This Row],[Unit ID]],sensor_data!R:R)</f>
        <v>17.976000000000003</v>
      </c>
    </row>
    <row r="221" spans="1:6" x14ac:dyDescent="0.3">
      <c r="A221" t="s">
        <v>745</v>
      </c>
      <c r="B221" t="s">
        <v>104</v>
      </c>
      <c r="C221" t="s">
        <v>690</v>
      </c>
      <c r="D221" t="s">
        <v>694</v>
      </c>
      <c r="E221" s="1">
        <v>45352.876388888886</v>
      </c>
      <c r="F221">
        <f>AVERAGEIF(sensor_data[Unit ID], maintenance_logs[[#This Row],[Unit ID]],sensor_data!R:R)</f>
        <v>18.727797297297297</v>
      </c>
    </row>
    <row r="222" spans="1:6" x14ac:dyDescent="0.3">
      <c r="A222" t="s">
        <v>763</v>
      </c>
      <c r="B222" t="s">
        <v>104</v>
      </c>
      <c r="C222" t="s">
        <v>712</v>
      </c>
      <c r="D222" t="s">
        <v>691</v>
      </c>
      <c r="E222" s="1">
        <v>45371.868750000001</v>
      </c>
      <c r="F222">
        <f>AVERAGEIF(sensor_data[Unit ID], maintenance_logs[[#This Row],[Unit ID]],sensor_data!R:R)</f>
        <v>18.727797297297297</v>
      </c>
    </row>
    <row r="223" spans="1:6" x14ac:dyDescent="0.3">
      <c r="A223" t="s">
        <v>769</v>
      </c>
      <c r="B223" t="s">
        <v>104</v>
      </c>
      <c r="C223" t="s">
        <v>690</v>
      </c>
      <c r="D223" t="s">
        <v>694</v>
      </c>
      <c r="E223" s="1">
        <v>45376.868750000001</v>
      </c>
      <c r="F223">
        <f>AVERAGEIF(sensor_data[Unit ID], maintenance_logs[[#This Row],[Unit ID]],sensor_data!R:R)</f>
        <v>18.727797297297297</v>
      </c>
    </row>
    <row r="224" spans="1:6" x14ac:dyDescent="0.3">
      <c r="A224" t="s">
        <v>764</v>
      </c>
      <c r="B224" t="s">
        <v>604</v>
      </c>
      <c r="C224" t="s">
        <v>690</v>
      </c>
      <c r="D224" t="s">
        <v>694</v>
      </c>
      <c r="E224" s="1">
        <v>45372.103472222225</v>
      </c>
      <c r="F224">
        <f>AVERAGEIF(sensor_data[Unit ID], maintenance_logs[[#This Row],[Unit ID]],sensor_data!R:R)</f>
        <v>17.728428571428569</v>
      </c>
    </row>
    <row r="225" spans="1:6" x14ac:dyDescent="0.3">
      <c r="A225" t="s">
        <v>942</v>
      </c>
      <c r="B225" t="s">
        <v>647</v>
      </c>
      <c r="C225" t="s">
        <v>693</v>
      </c>
      <c r="D225" t="s">
        <v>694</v>
      </c>
      <c r="E225" s="1">
        <v>45570.26666666667</v>
      </c>
      <c r="F225">
        <f>AVERAGEIF(sensor_data[Unit ID], maintenance_logs[[#This Row],[Unit ID]],sensor_data!R:R)</f>
        <v>19.299852941176468</v>
      </c>
    </row>
    <row r="226" spans="1:6" x14ac:dyDescent="0.3">
      <c r="A226" t="s">
        <v>912</v>
      </c>
      <c r="B226" t="s">
        <v>499</v>
      </c>
      <c r="C226" t="s">
        <v>690</v>
      </c>
      <c r="D226" t="s">
        <v>694</v>
      </c>
      <c r="E226" s="1">
        <v>45540.615277777775</v>
      </c>
      <c r="F226">
        <f>AVERAGEIF(sensor_data[Unit ID], maintenance_logs[[#This Row],[Unit ID]],sensor_data!R:R)</f>
        <v>18.790499999999998</v>
      </c>
    </row>
    <row r="227" spans="1:6" x14ac:dyDescent="0.3">
      <c r="A227" t="s">
        <v>855</v>
      </c>
      <c r="B227" t="s">
        <v>603</v>
      </c>
      <c r="C227" t="s">
        <v>693</v>
      </c>
      <c r="D227" t="s">
        <v>694</v>
      </c>
      <c r="E227" s="1">
        <v>45461.530555555553</v>
      </c>
      <c r="F227">
        <f>AVERAGEIF(sensor_data[Unit ID], maintenance_logs[[#This Row],[Unit ID]],sensor_data!R:R)</f>
        <v>19.328588235294117</v>
      </c>
    </row>
    <row r="228" spans="1:6" x14ac:dyDescent="0.3">
      <c r="A228" t="s">
        <v>929</v>
      </c>
      <c r="B228" t="s">
        <v>672</v>
      </c>
      <c r="C228" t="s">
        <v>698</v>
      </c>
      <c r="D228" t="s">
        <v>694</v>
      </c>
      <c r="E228" s="1">
        <v>45558.114583333336</v>
      </c>
      <c r="F228">
        <f>AVERAGEIF(sensor_data[Unit ID], maintenance_logs[[#This Row],[Unit ID]],sensor_data!R:R)</f>
        <v>18.108398648648649</v>
      </c>
    </row>
    <row r="229" spans="1:6" x14ac:dyDescent="0.3">
      <c r="A229" t="s">
        <v>801</v>
      </c>
      <c r="B229" t="s">
        <v>683</v>
      </c>
      <c r="C229" t="s">
        <v>693</v>
      </c>
      <c r="D229" t="s">
        <v>691</v>
      </c>
      <c r="E229" s="1">
        <v>45408.520833333336</v>
      </c>
      <c r="F229">
        <f>AVERAGEIF(sensor_data[Unit ID], maintenance_logs[[#This Row],[Unit ID]],sensor_data!R:R)</f>
        <v>18.156500000000001</v>
      </c>
    </row>
    <row r="230" spans="1:6" x14ac:dyDescent="0.3">
      <c r="A230" t="s">
        <v>959</v>
      </c>
      <c r="B230" t="s">
        <v>683</v>
      </c>
      <c r="C230" t="s">
        <v>690</v>
      </c>
      <c r="D230" t="s">
        <v>694</v>
      </c>
      <c r="E230" s="1">
        <v>45592.765277777777</v>
      </c>
      <c r="F230">
        <f>AVERAGEIF(sensor_data[Unit ID], maintenance_logs[[#This Row],[Unit ID]],sensor_data!R:R)</f>
        <v>18.156500000000001</v>
      </c>
    </row>
    <row r="231" spans="1:6" x14ac:dyDescent="0.3">
      <c r="A231" t="s">
        <v>738</v>
      </c>
      <c r="B231" t="s">
        <v>443</v>
      </c>
      <c r="C231" t="s">
        <v>698</v>
      </c>
      <c r="D231" t="s">
        <v>694</v>
      </c>
      <c r="E231" s="1">
        <v>45339.46597222222</v>
      </c>
      <c r="F231">
        <f>AVERAGEIF(sensor_data[Unit ID], maintenance_logs[[#This Row],[Unit ID]],sensor_data!R:R)</f>
        <v>19.835264705882352</v>
      </c>
    </row>
    <row r="232" spans="1:6" x14ac:dyDescent="0.3">
      <c r="A232" t="s">
        <v>943</v>
      </c>
      <c r="B232" t="s">
        <v>443</v>
      </c>
      <c r="C232" t="s">
        <v>698</v>
      </c>
      <c r="D232" t="s">
        <v>694</v>
      </c>
      <c r="E232" s="1">
        <v>45571.752083333333</v>
      </c>
      <c r="F232">
        <f>AVERAGEIF(sensor_data[Unit ID], maintenance_logs[[#This Row],[Unit ID]],sensor_data!R:R)</f>
        <v>19.835264705882352</v>
      </c>
    </row>
    <row r="233" spans="1:6" x14ac:dyDescent="0.3">
      <c r="A233" t="s">
        <v>909</v>
      </c>
      <c r="B233" t="s">
        <v>301</v>
      </c>
      <c r="C233" t="s">
        <v>698</v>
      </c>
      <c r="D233" t="s">
        <v>694</v>
      </c>
      <c r="E233" s="1">
        <v>45539.245138888888</v>
      </c>
      <c r="F233">
        <f>AVERAGEIF(sensor_data[Unit ID], maintenance_logs[[#This Row],[Unit ID]],sensor_data!R:R)</f>
        <v>16.037529411764702</v>
      </c>
    </row>
    <row r="234" spans="1:6" x14ac:dyDescent="0.3">
      <c r="A234" t="s">
        <v>889</v>
      </c>
      <c r="B234" t="s">
        <v>573</v>
      </c>
      <c r="C234" t="s">
        <v>693</v>
      </c>
      <c r="D234" t="s">
        <v>694</v>
      </c>
      <c r="E234" s="1">
        <v>45511.65902777778</v>
      </c>
      <c r="F234">
        <f>AVERAGEIF(sensor_data[Unit ID], maintenance_logs[[#This Row],[Unit ID]],sensor_data!R:R)</f>
        <v>16.882867924528302</v>
      </c>
    </row>
    <row r="235" spans="1:6" x14ac:dyDescent="0.3">
      <c r="A235" t="s">
        <v>931</v>
      </c>
      <c r="B235" t="s">
        <v>573</v>
      </c>
      <c r="C235" t="s">
        <v>693</v>
      </c>
      <c r="D235" t="s">
        <v>694</v>
      </c>
      <c r="E235" s="1">
        <v>45559.882638888892</v>
      </c>
      <c r="F235">
        <f>AVERAGEIF(sensor_data[Unit ID], maintenance_logs[[#This Row],[Unit ID]],sensor_data!R:R)</f>
        <v>16.882867924528302</v>
      </c>
    </row>
    <row r="236" spans="1:6" x14ac:dyDescent="0.3">
      <c r="A236" t="s">
        <v>873</v>
      </c>
      <c r="B236" t="s">
        <v>257</v>
      </c>
      <c r="C236" t="s">
        <v>690</v>
      </c>
      <c r="D236" t="s">
        <v>691</v>
      </c>
      <c r="E236" s="1">
        <v>45485.994444444441</v>
      </c>
      <c r="F236">
        <f>AVERAGEIF(sensor_data[Unit ID], maintenance_logs[[#This Row],[Unit ID]],sensor_data!R:R)</f>
        <v>18.140499999999996</v>
      </c>
    </row>
    <row r="237" spans="1:6" x14ac:dyDescent="0.3">
      <c r="A237" t="s">
        <v>892</v>
      </c>
      <c r="B237" t="s">
        <v>650</v>
      </c>
      <c r="C237" t="s">
        <v>690</v>
      </c>
      <c r="D237" t="s">
        <v>694</v>
      </c>
      <c r="E237" s="1">
        <v>45517.513888888891</v>
      </c>
      <c r="F237">
        <f>AVERAGEIF(sensor_data[Unit ID], maintenance_logs[[#This Row],[Unit ID]],sensor_data!R:R)</f>
        <v>17.025411764705883</v>
      </c>
    </row>
    <row r="238" spans="1:6" x14ac:dyDescent="0.3">
      <c r="A238" t="s">
        <v>705</v>
      </c>
      <c r="B238" t="s">
        <v>653</v>
      </c>
      <c r="C238" t="s">
        <v>690</v>
      </c>
      <c r="D238" t="s">
        <v>691</v>
      </c>
      <c r="E238" s="1">
        <v>45303.964583333334</v>
      </c>
      <c r="F238">
        <f>AVERAGEIF(sensor_data[Unit ID], maintenance_logs[[#This Row],[Unit ID]],sensor_data!R:R)</f>
        <v>17.687657894736844</v>
      </c>
    </row>
    <row r="239" spans="1:6" x14ac:dyDescent="0.3">
      <c r="A239" t="s">
        <v>823</v>
      </c>
      <c r="B239" t="s">
        <v>653</v>
      </c>
      <c r="C239" t="s">
        <v>690</v>
      </c>
      <c r="D239" t="s">
        <v>694</v>
      </c>
      <c r="E239" s="1">
        <v>45422.24722222222</v>
      </c>
      <c r="F239">
        <f>AVERAGEIF(sensor_data[Unit ID], maintenance_logs[[#This Row],[Unit ID]],sensor_data!R:R)</f>
        <v>17.687657894736844</v>
      </c>
    </row>
    <row r="240" spans="1:6" x14ac:dyDescent="0.3">
      <c r="A240" t="s">
        <v>728</v>
      </c>
      <c r="B240" t="s">
        <v>493</v>
      </c>
      <c r="C240" t="s">
        <v>693</v>
      </c>
      <c r="D240" t="s">
        <v>694</v>
      </c>
      <c r="E240" s="1">
        <v>45329.936805555553</v>
      </c>
      <c r="F240">
        <f>AVERAGEIF(sensor_data[Unit ID], maintenance_logs[[#This Row],[Unit ID]],sensor_data!R:R)</f>
        <v>18.976742424242424</v>
      </c>
    </row>
    <row r="241" spans="1:6" x14ac:dyDescent="0.3">
      <c r="A241" t="s">
        <v>842</v>
      </c>
      <c r="B241" t="s">
        <v>493</v>
      </c>
      <c r="C241" t="s">
        <v>693</v>
      </c>
      <c r="D241" t="s">
        <v>694</v>
      </c>
      <c r="E241" s="1">
        <v>45449.780555555553</v>
      </c>
      <c r="F241">
        <f>AVERAGEIF(sensor_data[Unit ID], maintenance_logs[[#This Row],[Unit ID]],sensor_data!R:R)</f>
        <v>18.976742424242424</v>
      </c>
    </row>
    <row r="242" spans="1:6" x14ac:dyDescent="0.3">
      <c r="A242" t="s">
        <v>945</v>
      </c>
      <c r="B242" t="s">
        <v>473</v>
      </c>
      <c r="C242" t="s">
        <v>693</v>
      </c>
      <c r="D242" t="s">
        <v>694</v>
      </c>
      <c r="E242" s="1">
        <v>45576.863888888889</v>
      </c>
      <c r="F242">
        <f>AVERAGEIF(sensor_data[Unit ID], maintenance_logs[[#This Row],[Unit ID]],sensor_data!R:R)</f>
        <v>18.925476190476186</v>
      </c>
    </row>
    <row r="243" spans="1:6" x14ac:dyDescent="0.3">
      <c r="A243" t="s">
        <v>792</v>
      </c>
      <c r="B243" t="s">
        <v>628</v>
      </c>
      <c r="C243" t="s">
        <v>693</v>
      </c>
      <c r="D243" t="s">
        <v>694</v>
      </c>
      <c r="E243" s="1">
        <v>45402.061111111114</v>
      </c>
      <c r="F243">
        <f>AVERAGEIF(sensor_data[Unit ID], maintenance_logs[[#This Row],[Unit ID]],sensor_data!R:R)</f>
        <v>16.067473684210526</v>
      </c>
    </row>
    <row r="244" spans="1:6" x14ac:dyDescent="0.3">
      <c r="A244" t="s">
        <v>904</v>
      </c>
      <c r="B244" t="s">
        <v>628</v>
      </c>
      <c r="C244" t="s">
        <v>690</v>
      </c>
      <c r="D244" t="s">
        <v>694</v>
      </c>
      <c r="E244" s="1">
        <v>45531.574999999997</v>
      </c>
      <c r="F244">
        <f>AVERAGEIF(sensor_data[Unit ID], maintenance_logs[[#This Row],[Unit ID]],sensor_data!R:R)</f>
        <v>16.067473684210526</v>
      </c>
    </row>
    <row r="245" spans="1:6" x14ac:dyDescent="0.3">
      <c r="A245" t="s">
        <v>914</v>
      </c>
      <c r="B245" t="s">
        <v>628</v>
      </c>
      <c r="C245" t="s">
        <v>690</v>
      </c>
      <c r="D245" t="s">
        <v>694</v>
      </c>
      <c r="E245" s="1">
        <v>45542.309027777781</v>
      </c>
      <c r="F245">
        <f>AVERAGEIF(sensor_data[Unit ID], maintenance_logs[[#This Row],[Unit ID]],sensor_data!R:R)</f>
        <v>16.067473684210526</v>
      </c>
    </row>
    <row r="246" spans="1:6" x14ac:dyDescent="0.3">
      <c r="A246" t="s">
        <v>697</v>
      </c>
      <c r="B246" t="s">
        <v>606</v>
      </c>
      <c r="C246" t="s">
        <v>698</v>
      </c>
      <c r="D246" t="s">
        <v>694</v>
      </c>
      <c r="E246" s="1">
        <v>45297.415277777778</v>
      </c>
      <c r="F246">
        <f>AVERAGEIF(sensor_data[Unit ID], maintenance_logs[[#This Row],[Unit ID]],sensor_data!R:R)</f>
        <v>18.767894736842106</v>
      </c>
    </row>
    <row r="247" spans="1:6" x14ac:dyDescent="0.3">
      <c r="A247" t="s">
        <v>762</v>
      </c>
      <c r="B247" t="s">
        <v>606</v>
      </c>
      <c r="C247" t="s">
        <v>712</v>
      </c>
      <c r="D247" t="s">
        <v>694</v>
      </c>
      <c r="E247" s="1">
        <v>45370.755555555559</v>
      </c>
      <c r="F247">
        <f>AVERAGEIF(sensor_data[Unit ID], maintenance_logs[[#This Row],[Unit ID]],sensor_data!R:R)</f>
        <v>18.767894736842106</v>
      </c>
    </row>
    <row r="248" spans="1:6" x14ac:dyDescent="0.3">
      <c r="A248" t="s">
        <v>793</v>
      </c>
      <c r="B248" t="s">
        <v>606</v>
      </c>
      <c r="C248" t="s">
        <v>693</v>
      </c>
      <c r="D248" t="s">
        <v>694</v>
      </c>
      <c r="E248" s="1">
        <v>45402.115277777775</v>
      </c>
      <c r="F248">
        <f>AVERAGEIF(sensor_data[Unit ID], maintenance_logs[[#This Row],[Unit ID]],sensor_data!R:R)</f>
        <v>18.767894736842106</v>
      </c>
    </row>
    <row r="249" spans="1:6" x14ac:dyDescent="0.3">
      <c r="A249" t="s">
        <v>887</v>
      </c>
      <c r="B249" t="s">
        <v>660</v>
      </c>
      <c r="C249" t="s">
        <v>690</v>
      </c>
      <c r="D249" t="s">
        <v>694</v>
      </c>
      <c r="E249" s="1">
        <v>45508.878472222219</v>
      </c>
      <c r="F249">
        <f>AVERAGEIF(sensor_data[Unit ID], maintenance_logs[[#This Row],[Unit ID]],sensor_data!R:R)</f>
        <v>18.405447368421047</v>
      </c>
    </row>
    <row r="250" spans="1:6" x14ac:dyDescent="0.3">
      <c r="A250" t="s">
        <v>753</v>
      </c>
      <c r="B250" t="s">
        <v>641</v>
      </c>
      <c r="C250" t="s">
        <v>693</v>
      </c>
      <c r="D250" t="s">
        <v>694</v>
      </c>
      <c r="E250" s="1">
        <v>45361.503472222219</v>
      </c>
      <c r="F250">
        <f>AVERAGEIF(sensor_data[Unit ID], maintenance_logs[[#This Row],[Unit ID]],sensor_data!R:R)</f>
        <v>19.668470588235291</v>
      </c>
    </row>
    <row r="251" spans="1:6" x14ac:dyDescent="0.3">
      <c r="A251" t="s">
        <v>884</v>
      </c>
      <c r="B251" t="s">
        <v>641</v>
      </c>
      <c r="C251" t="s">
        <v>693</v>
      </c>
      <c r="D251" t="s">
        <v>694</v>
      </c>
      <c r="E251" s="1">
        <v>45504.956250000003</v>
      </c>
      <c r="F251">
        <f>AVERAGEIF(sensor_data[Unit ID], maintenance_logs[[#This Row],[Unit ID]],sensor_data!R:R)</f>
        <v>19.668470588235291</v>
      </c>
    </row>
    <row r="252" spans="1:6" x14ac:dyDescent="0.3">
      <c r="A252" t="s">
        <v>772</v>
      </c>
      <c r="B252" t="s">
        <v>656</v>
      </c>
      <c r="C252" t="s">
        <v>690</v>
      </c>
      <c r="D252" t="s">
        <v>694</v>
      </c>
      <c r="E252" s="1">
        <v>45379.852777777778</v>
      </c>
      <c r="F252">
        <f>AVERAGEIF(sensor_data[Unit ID], maintenance_logs[[#This Row],[Unit ID]],sensor_data!R:R)</f>
        <v>13.476666666666668</v>
      </c>
    </row>
    <row r="253" spans="1:6" x14ac:dyDescent="0.3">
      <c r="A253" t="s">
        <v>808</v>
      </c>
      <c r="B253" t="s">
        <v>656</v>
      </c>
      <c r="C253" t="s">
        <v>710</v>
      </c>
      <c r="D253" t="s">
        <v>694</v>
      </c>
      <c r="E253" s="1">
        <v>45412.390277777777</v>
      </c>
      <c r="F253">
        <f>AVERAGEIF(sensor_data[Unit ID], maintenance_logs[[#This Row],[Unit ID]],sensor_data!R:R)</f>
        <v>13.476666666666668</v>
      </c>
    </row>
    <row r="254" spans="1:6" x14ac:dyDescent="0.3">
      <c r="A254" t="s">
        <v>843</v>
      </c>
      <c r="B254" t="s">
        <v>602</v>
      </c>
      <c r="C254" t="s">
        <v>693</v>
      </c>
      <c r="D254" t="s">
        <v>691</v>
      </c>
      <c r="E254" s="1">
        <v>45450.496527777781</v>
      </c>
      <c r="F254">
        <f>AVERAGEIF(sensor_data[Unit ID], maintenance_logs[[#This Row],[Unit ID]],sensor_data!R:R)</f>
        <v>15.015000000000001</v>
      </c>
    </row>
    <row r="255" spans="1:6" x14ac:dyDescent="0.3">
      <c r="A255" t="s">
        <v>953</v>
      </c>
      <c r="B255" t="s">
        <v>602</v>
      </c>
      <c r="C255" t="s">
        <v>693</v>
      </c>
      <c r="D255" t="s">
        <v>694</v>
      </c>
      <c r="E255" s="1">
        <v>45585.442361111112</v>
      </c>
      <c r="F255">
        <f>AVERAGEIF(sensor_data[Unit ID], maintenance_logs[[#This Row],[Unit ID]],sensor_data!R:R)</f>
        <v>15.015000000000001</v>
      </c>
    </row>
    <row r="256" spans="1:6" x14ac:dyDescent="0.3">
      <c r="A256" t="s">
        <v>717</v>
      </c>
      <c r="B256" t="s">
        <v>544</v>
      </c>
      <c r="C256" t="s">
        <v>693</v>
      </c>
      <c r="D256" t="s">
        <v>694</v>
      </c>
      <c r="E256" s="1">
        <v>45316.385416666664</v>
      </c>
      <c r="F256">
        <f>AVERAGEIF(sensor_data[Unit ID], maintenance_logs[[#This Row],[Unit ID]],sensor_data!R:R)</f>
        <v>19.425557692307692</v>
      </c>
    </row>
    <row r="257" spans="1:6" x14ac:dyDescent="0.3">
      <c r="A257" t="s">
        <v>969</v>
      </c>
      <c r="B257" t="s">
        <v>629</v>
      </c>
      <c r="C257" t="s">
        <v>698</v>
      </c>
      <c r="D257" t="s">
        <v>694</v>
      </c>
      <c r="E257" s="1">
        <v>45608.873611111114</v>
      </c>
      <c r="F257">
        <f>AVERAGEIF(sensor_data[Unit ID], maintenance_logs[[#This Row],[Unit ID]],sensor_data!R:R)</f>
        <v>18.602807692307692</v>
      </c>
    </row>
    <row r="258" spans="1:6" x14ac:dyDescent="0.3">
      <c r="A258" t="s">
        <v>893</v>
      </c>
      <c r="B258" t="s">
        <v>575</v>
      </c>
      <c r="C258" t="s">
        <v>690</v>
      </c>
      <c r="D258" t="s">
        <v>694</v>
      </c>
      <c r="E258" s="1">
        <v>45517.990972222222</v>
      </c>
      <c r="F258">
        <f>AVERAGEIF(sensor_data[Unit ID], maintenance_logs[[#This Row],[Unit ID]],sensor_data!R:R)</f>
        <v>15.75084210526316</v>
      </c>
    </row>
    <row r="259" spans="1:6" x14ac:dyDescent="0.3">
      <c r="A259" t="s">
        <v>755</v>
      </c>
      <c r="B259" t="s">
        <v>570</v>
      </c>
      <c r="C259" t="s">
        <v>690</v>
      </c>
      <c r="D259" t="s">
        <v>694</v>
      </c>
      <c r="E259" s="1">
        <v>45362.902777777781</v>
      </c>
      <c r="F259">
        <f>AVERAGEIF(sensor_data[Unit ID], maintenance_logs[[#This Row],[Unit ID]],sensor_data!R:R)</f>
        <v>23.115888888888886</v>
      </c>
    </row>
    <row r="260" spans="1:6" x14ac:dyDescent="0.3">
      <c r="A260" t="s">
        <v>707</v>
      </c>
      <c r="B260" t="s">
        <v>53</v>
      </c>
      <c r="C260" t="s">
        <v>698</v>
      </c>
      <c r="D260" t="s">
        <v>694</v>
      </c>
      <c r="E260" s="1">
        <v>45306.645138888889</v>
      </c>
      <c r="F260">
        <f>AVERAGEIF(sensor_data[Unit ID], maintenance_logs[[#This Row],[Unit ID]],sensor_data!R:R)</f>
        <v>15.637058823529411</v>
      </c>
    </row>
    <row r="261" spans="1:6" x14ac:dyDescent="0.3">
      <c r="A261" t="s">
        <v>915</v>
      </c>
      <c r="B261" t="s">
        <v>53</v>
      </c>
      <c r="C261" t="s">
        <v>690</v>
      </c>
      <c r="D261" t="s">
        <v>694</v>
      </c>
      <c r="E261" s="1">
        <v>45543.632638888892</v>
      </c>
      <c r="F261">
        <f>AVERAGEIF(sensor_data[Unit ID], maintenance_logs[[#This Row],[Unit ID]],sensor_data!R:R)</f>
        <v>15.637058823529411</v>
      </c>
    </row>
    <row r="262" spans="1:6" x14ac:dyDescent="0.3">
      <c r="A262" t="s">
        <v>1003</v>
      </c>
      <c r="B262" t="s">
        <v>53</v>
      </c>
      <c r="C262" t="s">
        <v>712</v>
      </c>
      <c r="D262" t="s">
        <v>694</v>
      </c>
      <c r="E262" s="1">
        <v>45638.813194444447</v>
      </c>
      <c r="F262">
        <f>AVERAGEIF(sensor_data[Unit ID], maintenance_logs[[#This Row],[Unit ID]],sensor_data!R:R)</f>
        <v>15.637058823529411</v>
      </c>
    </row>
    <row r="263" spans="1:6" x14ac:dyDescent="0.3">
      <c r="A263" t="s">
        <v>965</v>
      </c>
      <c r="B263" t="s">
        <v>627</v>
      </c>
      <c r="C263" t="s">
        <v>693</v>
      </c>
      <c r="D263" t="s">
        <v>694</v>
      </c>
      <c r="E263" s="1">
        <v>45600.852083333331</v>
      </c>
      <c r="F263">
        <f>AVERAGEIF(sensor_data[Unit ID], maintenance_logs[[#This Row],[Unit ID]],sensor_data!R:R)</f>
        <v>17.452868421052631</v>
      </c>
    </row>
    <row r="264" spans="1:6" x14ac:dyDescent="0.3">
      <c r="A264" t="s">
        <v>741</v>
      </c>
      <c r="B264" t="s">
        <v>579</v>
      </c>
      <c r="C264" t="s">
        <v>693</v>
      </c>
      <c r="D264" t="s">
        <v>694</v>
      </c>
      <c r="E264" s="1">
        <v>45343.532638888886</v>
      </c>
      <c r="F264">
        <f>AVERAGEIF(sensor_data[Unit ID], maintenance_logs[[#This Row],[Unit ID]],sensor_data!R:R)</f>
        <v>17.752611111111111</v>
      </c>
    </row>
    <row r="265" spans="1:6" x14ac:dyDescent="0.3">
      <c r="A265" t="s">
        <v>840</v>
      </c>
      <c r="B265" t="s">
        <v>579</v>
      </c>
      <c r="C265" t="s">
        <v>693</v>
      </c>
      <c r="D265" t="s">
        <v>694</v>
      </c>
      <c r="E265" s="1">
        <v>45446.206250000003</v>
      </c>
      <c r="F265">
        <f>AVERAGEIF(sensor_data[Unit ID], maintenance_logs[[#This Row],[Unit ID]],sensor_data!R:R)</f>
        <v>17.752611111111111</v>
      </c>
    </row>
    <row r="266" spans="1:6" x14ac:dyDescent="0.3">
      <c r="A266" t="s">
        <v>962</v>
      </c>
      <c r="B266" t="s">
        <v>579</v>
      </c>
      <c r="C266" t="s">
        <v>693</v>
      </c>
      <c r="D266" t="s">
        <v>694</v>
      </c>
      <c r="E266" s="1">
        <v>45597.02847222222</v>
      </c>
      <c r="F266">
        <f>AVERAGEIF(sensor_data[Unit ID], maintenance_logs[[#This Row],[Unit ID]],sensor_data!R:R)</f>
        <v>17.752611111111111</v>
      </c>
    </row>
    <row r="267" spans="1:6" x14ac:dyDescent="0.3">
      <c r="A267" t="s">
        <v>851</v>
      </c>
      <c r="B267" t="s">
        <v>678</v>
      </c>
      <c r="C267" t="s">
        <v>693</v>
      </c>
      <c r="D267" t="s">
        <v>694</v>
      </c>
      <c r="E267" s="1">
        <v>45457.929861111108</v>
      </c>
      <c r="F267">
        <f>AVERAGEIF(sensor_data[Unit ID], maintenance_logs[[#This Row],[Unit ID]],sensor_data!R:R)</f>
        <v>18.608294117647056</v>
      </c>
    </row>
    <row r="268" spans="1:6" x14ac:dyDescent="0.3">
      <c r="A268" t="s">
        <v>812</v>
      </c>
      <c r="B268" t="s">
        <v>201</v>
      </c>
      <c r="C268" t="s">
        <v>690</v>
      </c>
      <c r="D268" t="s">
        <v>694</v>
      </c>
      <c r="E268" s="1">
        <v>45416.372916666667</v>
      </c>
      <c r="F268">
        <f>AVERAGEIF(sensor_data[Unit ID], maintenance_logs[[#This Row],[Unit ID]],sensor_data!R:R)</f>
        <v>16.643684210526317</v>
      </c>
    </row>
    <row r="269" spans="1:6" x14ac:dyDescent="0.3">
      <c r="A269" t="s">
        <v>995</v>
      </c>
      <c r="B269" t="s">
        <v>201</v>
      </c>
      <c r="C269" t="s">
        <v>690</v>
      </c>
      <c r="D269" t="s">
        <v>694</v>
      </c>
      <c r="E269" s="1">
        <v>45630.767361111109</v>
      </c>
      <c r="F269">
        <f>AVERAGEIF(sensor_data[Unit ID], maintenance_logs[[#This Row],[Unit ID]],sensor_data!R:R)</f>
        <v>16.643684210526317</v>
      </c>
    </row>
    <row r="270" spans="1:6" x14ac:dyDescent="0.3">
      <c r="A270" t="s">
        <v>746</v>
      </c>
      <c r="B270" t="s">
        <v>505</v>
      </c>
      <c r="C270" t="s">
        <v>710</v>
      </c>
      <c r="D270" t="s">
        <v>694</v>
      </c>
      <c r="E270" s="1">
        <v>45355.234722222223</v>
      </c>
      <c r="F270">
        <f>AVERAGEIF(sensor_data[Unit ID], maintenance_logs[[#This Row],[Unit ID]],sensor_data!R:R)</f>
        <v>20.027444444444448</v>
      </c>
    </row>
    <row r="271" spans="1:6" x14ac:dyDescent="0.3">
      <c r="A271" t="s">
        <v>864</v>
      </c>
      <c r="B271" t="s">
        <v>505</v>
      </c>
      <c r="C271" t="s">
        <v>690</v>
      </c>
      <c r="D271" t="s">
        <v>694</v>
      </c>
      <c r="E271" s="1">
        <v>45476.025000000001</v>
      </c>
      <c r="F271">
        <f>AVERAGEIF(sensor_data[Unit ID], maintenance_logs[[#This Row],[Unit ID]],sensor_data!R:R)</f>
        <v>20.027444444444448</v>
      </c>
    </row>
    <row r="272" spans="1:6" x14ac:dyDescent="0.3">
      <c r="A272" t="s">
        <v>791</v>
      </c>
      <c r="B272" t="s">
        <v>436</v>
      </c>
      <c r="C272" t="s">
        <v>693</v>
      </c>
      <c r="D272" t="s">
        <v>694</v>
      </c>
      <c r="E272" s="1">
        <v>45400.927777777775</v>
      </c>
      <c r="F272">
        <f>AVERAGEIF(sensor_data[Unit ID], maintenance_logs[[#This Row],[Unit ID]],sensor_data!R:R)</f>
        <v>20.2455</v>
      </c>
    </row>
    <row r="273" spans="1:6" x14ac:dyDescent="0.3">
      <c r="A273" t="s">
        <v>938</v>
      </c>
      <c r="B273" t="s">
        <v>436</v>
      </c>
      <c r="C273" t="s">
        <v>698</v>
      </c>
      <c r="D273" t="s">
        <v>694</v>
      </c>
      <c r="E273" s="1">
        <v>45566.805555555555</v>
      </c>
      <c r="F273">
        <f>AVERAGEIF(sensor_data[Unit ID], maintenance_logs[[#This Row],[Unit ID]],sensor_data!R:R)</f>
        <v>20.2455</v>
      </c>
    </row>
    <row r="274" spans="1:6" x14ac:dyDescent="0.3">
      <c r="A274" t="s">
        <v>740</v>
      </c>
      <c r="B274" t="s">
        <v>621</v>
      </c>
      <c r="C274" t="s">
        <v>698</v>
      </c>
      <c r="D274" t="s">
        <v>694</v>
      </c>
      <c r="E274" s="1">
        <v>45341.856944444444</v>
      </c>
      <c r="F274">
        <f>AVERAGEIF(sensor_data[Unit ID], maintenance_logs[[#This Row],[Unit ID]],sensor_data!R:R)</f>
        <v>16.932472222222223</v>
      </c>
    </row>
    <row r="275" spans="1:6" x14ac:dyDescent="0.3">
      <c r="A275" t="s">
        <v>880</v>
      </c>
      <c r="B275" t="s">
        <v>621</v>
      </c>
      <c r="C275" t="s">
        <v>690</v>
      </c>
      <c r="D275" t="s">
        <v>694</v>
      </c>
      <c r="E275" s="1">
        <v>45497.788194444445</v>
      </c>
      <c r="F275">
        <f>AVERAGEIF(sensor_data[Unit ID], maintenance_logs[[#This Row],[Unit ID]],sensor_data!R:R)</f>
        <v>16.932472222222223</v>
      </c>
    </row>
    <row r="276" spans="1:6" x14ac:dyDescent="0.3">
      <c r="A276" t="s">
        <v>940</v>
      </c>
      <c r="B276" t="s">
        <v>621</v>
      </c>
      <c r="C276" t="s">
        <v>693</v>
      </c>
      <c r="D276" t="s">
        <v>694</v>
      </c>
      <c r="E276" s="1">
        <v>45568.057638888888</v>
      </c>
      <c r="F276">
        <f>AVERAGEIF(sensor_data[Unit ID], maintenance_logs[[#This Row],[Unit ID]],sensor_data!R:R)</f>
        <v>16.932472222222223</v>
      </c>
    </row>
    <row r="277" spans="1:6" x14ac:dyDescent="0.3">
      <c r="A277" t="s">
        <v>692</v>
      </c>
      <c r="B277" t="s">
        <v>366</v>
      </c>
      <c r="C277" t="s">
        <v>693</v>
      </c>
      <c r="D277" t="s">
        <v>694</v>
      </c>
      <c r="E277" s="1">
        <v>45296.105555555558</v>
      </c>
      <c r="F277">
        <f>AVERAGEIF(sensor_data[Unit ID], maintenance_logs[[#This Row],[Unit ID]],sensor_data!R:R)</f>
        <v>16.302894736842102</v>
      </c>
    </row>
    <row r="278" spans="1:6" x14ac:dyDescent="0.3">
      <c r="A278" t="s">
        <v>725</v>
      </c>
      <c r="B278" t="s">
        <v>366</v>
      </c>
      <c r="C278" t="s">
        <v>693</v>
      </c>
      <c r="D278" t="s">
        <v>694</v>
      </c>
      <c r="E278" s="1">
        <v>45327.959027777775</v>
      </c>
      <c r="F278">
        <f>AVERAGEIF(sensor_data[Unit ID], maintenance_logs[[#This Row],[Unit ID]],sensor_data!R:R)</f>
        <v>16.302894736842102</v>
      </c>
    </row>
    <row r="279" spans="1:6" x14ac:dyDescent="0.3">
      <c r="A279" t="s">
        <v>866</v>
      </c>
      <c r="B279" t="s">
        <v>366</v>
      </c>
      <c r="C279" t="s">
        <v>712</v>
      </c>
      <c r="D279" t="s">
        <v>694</v>
      </c>
      <c r="E279" s="1">
        <v>45478.169444444444</v>
      </c>
      <c r="F279">
        <f>AVERAGEIF(sensor_data[Unit ID], maintenance_logs[[#This Row],[Unit ID]],sensor_data!R:R)</f>
        <v>16.302894736842102</v>
      </c>
    </row>
    <row r="280" spans="1:6" x14ac:dyDescent="0.3">
      <c r="A280" t="s">
        <v>937</v>
      </c>
      <c r="B280" t="s">
        <v>625</v>
      </c>
      <c r="C280" t="s">
        <v>693</v>
      </c>
      <c r="D280" t="s">
        <v>694</v>
      </c>
      <c r="E280" s="1">
        <v>45566.736111111109</v>
      </c>
      <c r="F280">
        <f>AVERAGEIF(sensor_data[Unit ID], maintenance_logs[[#This Row],[Unit ID]],sensor_data!R:R)</f>
        <v>17.971178571428574</v>
      </c>
    </row>
    <row r="281" spans="1:6" x14ac:dyDescent="0.3">
      <c r="A281" t="s">
        <v>984</v>
      </c>
      <c r="B281" t="s">
        <v>625</v>
      </c>
      <c r="C281" t="s">
        <v>698</v>
      </c>
      <c r="D281" t="s">
        <v>694</v>
      </c>
      <c r="E281" s="1">
        <v>45621.176388888889</v>
      </c>
      <c r="F281">
        <f>AVERAGEIF(sensor_data[Unit ID], maintenance_logs[[#This Row],[Unit ID]],sensor_data!R:R)</f>
        <v>17.971178571428574</v>
      </c>
    </row>
    <row r="282" spans="1:6" x14ac:dyDescent="0.3">
      <c r="A282" t="s">
        <v>921</v>
      </c>
      <c r="B282" t="s">
        <v>592</v>
      </c>
      <c r="C282" t="s">
        <v>712</v>
      </c>
      <c r="D282" t="s">
        <v>694</v>
      </c>
      <c r="E282" s="1">
        <v>45550.538888888892</v>
      </c>
      <c r="F282">
        <f>AVERAGEIF(sensor_data[Unit ID], maintenance_logs[[#This Row],[Unit ID]],sensor_data!R:R)</f>
        <v>16.864423202614379</v>
      </c>
    </row>
    <row r="283" spans="1:6" x14ac:dyDescent="0.3">
      <c r="A283" t="s">
        <v>897</v>
      </c>
      <c r="B283" t="s">
        <v>633</v>
      </c>
      <c r="C283" t="s">
        <v>698</v>
      </c>
      <c r="D283" t="s">
        <v>694</v>
      </c>
      <c r="E283" s="1">
        <v>45521.941666666666</v>
      </c>
      <c r="F283">
        <f>AVERAGEIF(sensor_data[Unit ID], maintenance_logs[[#This Row],[Unit ID]],sensor_data!R:R)</f>
        <v>18.499833333333331</v>
      </c>
    </row>
    <row r="284" spans="1:6" x14ac:dyDescent="0.3">
      <c r="A284" t="s">
        <v>778</v>
      </c>
      <c r="B284" t="s">
        <v>623</v>
      </c>
      <c r="C284" t="s">
        <v>698</v>
      </c>
      <c r="D284" t="s">
        <v>691</v>
      </c>
      <c r="E284" s="1">
        <v>45387.780555555553</v>
      </c>
      <c r="F284">
        <f>AVERAGEIF(sensor_data[Unit ID], maintenance_logs[[#This Row],[Unit ID]],sensor_data!R:R)</f>
        <v>18.660947368421052</v>
      </c>
    </row>
    <row r="285" spans="1:6" x14ac:dyDescent="0.3">
      <c r="A285" t="s">
        <v>759</v>
      </c>
      <c r="B285" t="s">
        <v>619</v>
      </c>
      <c r="C285" t="s">
        <v>698</v>
      </c>
      <c r="D285" t="s">
        <v>694</v>
      </c>
      <c r="E285" s="1">
        <v>45369.540277777778</v>
      </c>
      <c r="F285">
        <f>AVERAGEIF(sensor_data[Unit ID], maintenance_logs[[#This Row],[Unit ID]],sensor_data!R:R)</f>
        <v>18.572277777777774</v>
      </c>
    </row>
    <row r="286" spans="1:6" x14ac:dyDescent="0.3">
      <c r="A286" t="s">
        <v>926</v>
      </c>
      <c r="B286" t="s">
        <v>617</v>
      </c>
      <c r="C286" t="s">
        <v>690</v>
      </c>
      <c r="D286" t="s">
        <v>694</v>
      </c>
      <c r="E286" s="1">
        <v>45554.869444444441</v>
      </c>
      <c r="F286">
        <f>AVERAGEIF(sensor_data[Unit ID], maintenance_logs[[#This Row],[Unit ID]],sensor_data!R:R)</f>
        <v>14.93578947368421</v>
      </c>
    </row>
    <row r="287" spans="1:6" x14ac:dyDescent="0.3">
      <c r="A287" t="s">
        <v>978</v>
      </c>
      <c r="B287" t="s">
        <v>617</v>
      </c>
      <c r="C287" t="s">
        <v>693</v>
      </c>
      <c r="D287" t="s">
        <v>694</v>
      </c>
      <c r="E287" s="1">
        <v>45614.352777777778</v>
      </c>
      <c r="F287">
        <f>AVERAGEIF(sensor_data[Unit ID], maintenance_logs[[#This Row],[Unit ID]],sensor_data!R:R)</f>
        <v>14.93578947368421</v>
      </c>
    </row>
    <row r="288" spans="1:6" x14ac:dyDescent="0.3">
      <c r="A288" t="s">
        <v>980</v>
      </c>
      <c r="B288" t="s">
        <v>617</v>
      </c>
      <c r="C288" t="s">
        <v>693</v>
      </c>
      <c r="D288" t="s">
        <v>694</v>
      </c>
      <c r="E288" s="1">
        <v>45618.352777777778</v>
      </c>
      <c r="F288">
        <f>AVERAGEIF(sensor_data[Unit ID], maintenance_logs[[#This Row],[Unit ID]],sensor_data!R:R)</f>
        <v>14.93578947368421</v>
      </c>
    </row>
    <row r="289" spans="1:6" x14ac:dyDescent="0.3">
      <c r="A289" t="s">
        <v>785</v>
      </c>
      <c r="B289" t="s">
        <v>651</v>
      </c>
      <c r="C289" t="s">
        <v>693</v>
      </c>
      <c r="D289" t="s">
        <v>694</v>
      </c>
      <c r="E289" s="1">
        <v>45395.674305555556</v>
      </c>
      <c r="F289">
        <f>AVERAGEIF(sensor_data[Unit ID], maintenance_logs[[#This Row],[Unit ID]],sensor_data!R:R)</f>
        <v>17.037222222222223</v>
      </c>
    </row>
    <row r="290" spans="1:6" x14ac:dyDescent="0.3">
      <c r="A290" t="s">
        <v>990</v>
      </c>
      <c r="B290" t="s">
        <v>651</v>
      </c>
      <c r="C290" t="s">
        <v>693</v>
      </c>
      <c r="D290" t="s">
        <v>691</v>
      </c>
      <c r="E290" s="1">
        <v>45628.686805555553</v>
      </c>
      <c r="F290">
        <f>AVERAGEIF(sensor_data[Unit ID], maintenance_logs[[#This Row],[Unit ID]],sensor_data!R:R)</f>
        <v>17.037222222222223</v>
      </c>
    </row>
    <row r="291" spans="1:6" x14ac:dyDescent="0.3">
      <c r="A291" t="s">
        <v>1013</v>
      </c>
      <c r="B291" t="s">
        <v>651</v>
      </c>
      <c r="C291" t="s">
        <v>693</v>
      </c>
      <c r="D291" t="s">
        <v>694</v>
      </c>
      <c r="E291" s="1">
        <v>45647.686805555553</v>
      </c>
      <c r="F291">
        <f>AVERAGEIF(sensor_data[Unit ID], maintenance_logs[[#This Row],[Unit ID]],sensor_data!R:R)</f>
        <v>17.037222222222223</v>
      </c>
    </row>
    <row r="292" spans="1:6" x14ac:dyDescent="0.3">
      <c r="A292" t="s">
        <v>935</v>
      </c>
      <c r="B292" t="s">
        <v>403</v>
      </c>
      <c r="C292" t="s">
        <v>693</v>
      </c>
      <c r="D292" t="s">
        <v>694</v>
      </c>
      <c r="E292" s="1">
        <v>45565.87222222222</v>
      </c>
      <c r="F292">
        <f>AVERAGEIF(sensor_data[Unit ID], maintenance_logs[[#This Row],[Unit ID]],sensor_data!R:R)</f>
        <v>19.49342857142857</v>
      </c>
    </row>
    <row r="293" spans="1:6" x14ac:dyDescent="0.3">
      <c r="A293" t="s">
        <v>996</v>
      </c>
      <c r="B293" t="s">
        <v>403</v>
      </c>
      <c r="C293" t="s">
        <v>693</v>
      </c>
      <c r="D293" t="s">
        <v>694</v>
      </c>
      <c r="E293" s="1">
        <v>45630.897916666669</v>
      </c>
      <c r="F293">
        <f>AVERAGEIF(sensor_data[Unit ID], maintenance_logs[[#This Row],[Unit ID]],sensor_data!R:R)</f>
        <v>19.49342857142857</v>
      </c>
    </row>
    <row r="294" spans="1:6" x14ac:dyDescent="0.3">
      <c r="A294" t="s">
        <v>776</v>
      </c>
      <c r="B294" t="s">
        <v>272</v>
      </c>
      <c r="C294" t="s">
        <v>710</v>
      </c>
      <c r="D294" t="s">
        <v>694</v>
      </c>
      <c r="E294" s="1">
        <v>45383.67291666667</v>
      </c>
      <c r="F294">
        <f>AVERAGEIF(sensor_data[Unit ID], maintenance_logs[[#This Row],[Unit ID]],sensor_data!R:R)</f>
        <v>18.295294117647057</v>
      </c>
    </row>
    <row r="295" spans="1:6" x14ac:dyDescent="0.3">
      <c r="A295" t="s">
        <v>821</v>
      </c>
      <c r="B295" t="s">
        <v>272</v>
      </c>
      <c r="C295" t="s">
        <v>693</v>
      </c>
      <c r="D295" t="s">
        <v>694</v>
      </c>
      <c r="E295" s="1">
        <v>45420.691666666666</v>
      </c>
      <c r="F295">
        <f>AVERAGEIF(sensor_data[Unit ID], maintenance_logs[[#This Row],[Unit ID]],sensor_data!R:R)</f>
        <v>18.295294117647057</v>
      </c>
    </row>
    <row r="296" spans="1:6" x14ac:dyDescent="0.3">
      <c r="A296" t="s">
        <v>787</v>
      </c>
      <c r="B296" t="s">
        <v>511</v>
      </c>
      <c r="C296" t="s">
        <v>712</v>
      </c>
      <c r="D296" t="s">
        <v>694</v>
      </c>
      <c r="E296" s="1">
        <v>45397.131249999999</v>
      </c>
      <c r="F296">
        <f>AVERAGEIF(sensor_data[Unit ID], maintenance_logs[[#This Row],[Unit ID]],sensor_data!R:R)</f>
        <v>16.670509141494438</v>
      </c>
    </row>
    <row r="297" spans="1:6" x14ac:dyDescent="0.3">
      <c r="A297" t="s">
        <v>991</v>
      </c>
      <c r="B297" t="s">
        <v>511</v>
      </c>
      <c r="C297" t="s">
        <v>712</v>
      </c>
      <c r="D297" t="s">
        <v>691</v>
      </c>
      <c r="E297" s="1">
        <v>45629.451388888891</v>
      </c>
      <c r="F297">
        <f>AVERAGEIF(sensor_data[Unit ID], maintenance_logs[[#This Row],[Unit ID]],sensor_data!R:R)</f>
        <v>16.670509141494438</v>
      </c>
    </row>
    <row r="298" spans="1:6" x14ac:dyDescent="0.3">
      <c r="A298" t="s">
        <v>779</v>
      </c>
      <c r="B298" t="s">
        <v>588</v>
      </c>
      <c r="C298" t="s">
        <v>690</v>
      </c>
      <c r="D298" t="s">
        <v>694</v>
      </c>
      <c r="E298" s="1">
        <v>45390.026388888888</v>
      </c>
      <c r="F298">
        <f>AVERAGEIF(sensor_data[Unit ID], maintenance_logs[[#This Row],[Unit ID]],sensor_data!R:R)</f>
        <v>19.56876315789474</v>
      </c>
    </row>
    <row r="299" spans="1:6" x14ac:dyDescent="0.3">
      <c r="A299" t="s">
        <v>877</v>
      </c>
      <c r="B299" t="s">
        <v>659</v>
      </c>
      <c r="C299" t="s">
        <v>693</v>
      </c>
      <c r="D299" t="s">
        <v>691</v>
      </c>
      <c r="E299" s="1">
        <v>45493.942361111112</v>
      </c>
      <c r="F299">
        <f>AVERAGEIF(sensor_data[Unit ID], maintenance_logs[[#This Row],[Unit ID]],sensor_data!R:R)</f>
        <v>20.491815789473684</v>
      </c>
    </row>
    <row r="300" spans="1:6" x14ac:dyDescent="0.3">
      <c r="A300" t="s">
        <v>716</v>
      </c>
      <c r="B300" t="s">
        <v>668</v>
      </c>
      <c r="C300" t="s">
        <v>698</v>
      </c>
      <c r="D300" t="s">
        <v>694</v>
      </c>
      <c r="E300" s="1">
        <v>45315.094444444447</v>
      </c>
      <c r="F300">
        <f>AVERAGEIF(sensor_data[Unit ID], maintenance_logs[[#This Row],[Unit ID]],sensor_data!R:R)</f>
        <v>18.092294117647054</v>
      </c>
    </row>
    <row r="301" spans="1:6" x14ac:dyDescent="0.3">
      <c r="A301" t="s">
        <v>951</v>
      </c>
      <c r="B301" t="s">
        <v>668</v>
      </c>
      <c r="C301" t="s">
        <v>693</v>
      </c>
      <c r="D301" t="s">
        <v>694</v>
      </c>
      <c r="E301" s="1">
        <v>45583.333333333336</v>
      </c>
      <c r="F301">
        <f>AVERAGEIF(sensor_data[Unit ID], maintenance_logs[[#This Row],[Unit ID]],sensor_data!R:R)</f>
        <v>18.092294117647054</v>
      </c>
    </row>
    <row r="302" spans="1:6" x14ac:dyDescent="0.3">
      <c r="A302" t="s">
        <v>957</v>
      </c>
      <c r="B302" t="s">
        <v>615</v>
      </c>
      <c r="C302" t="s">
        <v>690</v>
      </c>
      <c r="D302" t="s">
        <v>694</v>
      </c>
      <c r="E302" s="1">
        <v>45591.525694444441</v>
      </c>
      <c r="F302">
        <f>AVERAGEIF(sensor_data[Unit ID], maintenance_logs[[#This Row],[Unit ID]],sensor_data!R:R)</f>
        <v>16.135263157894737</v>
      </c>
    </row>
    <row r="303" spans="1:6" x14ac:dyDescent="0.3">
      <c r="A303" t="s">
        <v>750</v>
      </c>
      <c r="B303" t="s">
        <v>425</v>
      </c>
      <c r="C303" t="s">
        <v>693</v>
      </c>
      <c r="D303" t="s">
        <v>694</v>
      </c>
      <c r="E303" s="1">
        <v>45359.582638888889</v>
      </c>
      <c r="F303">
        <f>AVERAGEIF(sensor_data[Unit ID], maintenance_logs[[#This Row],[Unit ID]],sensor_data!R:R)</f>
        <v>17.871868421052632</v>
      </c>
    </row>
    <row r="304" spans="1:6" x14ac:dyDescent="0.3">
      <c r="A304" t="s">
        <v>863</v>
      </c>
      <c r="B304" t="s">
        <v>425</v>
      </c>
      <c r="C304" t="s">
        <v>698</v>
      </c>
      <c r="D304" t="s">
        <v>694</v>
      </c>
      <c r="E304" s="1">
        <v>45475.69027777778</v>
      </c>
      <c r="F304">
        <f>AVERAGEIF(sensor_data[Unit ID], maintenance_logs[[#This Row],[Unit ID]],sensor_data!R:R)</f>
        <v>17.871868421052632</v>
      </c>
    </row>
    <row r="305" spans="1:6" x14ac:dyDescent="0.3">
      <c r="A305" t="s">
        <v>1010</v>
      </c>
      <c r="B305" t="s">
        <v>425</v>
      </c>
      <c r="C305" t="s">
        <v>693</v>
      </c>
      <c r="D305" t="s">
        <v>694</v>
      </c>
      <c r="E305" s="1">
        <v>45645.106944444444</v>
      </c>
      <c r="F305">
        <f>AVERAGEIF(sensor_data[Unit ID], maintenance_logs[[#This Row],[Unit ID]],sensor_data!R:R)</f>
        <v>17.871868421052632</v>
      </c>
    </row>
    <row r="306" spans="1:6" x14ac:dyDescent="0.3">
      <c r="A306" t="s">
        <v>752</v>
      </c>
      <c r="B306" t="s">
        <v>637</v>
      </c>
      <c r="C306" t="s">
        <v>693</v>
      </c>
      <c r="D306" t="s">
        <v>694</v>
      </c>
      <c r="E306" s="1">
        <v>45361.080555555556</v>
      </c>
      <c r="F306">
        <f>AVERAGEIF(sensor_data[Unit ID], maintenance_logs[[#This Row],[Unit ID]],sensor_data!R:R)</f>
        <v>19.508749999999999</v>
      </c>
    </row>
    <row r="307" spans="1:6" x14ac:dyDescent="0.3">
      <c r="A307" t="s">
        <v>816</v>
      </c>
      <c r="B307" t="s">
        <v>637</v>
      </c>
      <c r="C307" t="s">
        <v>698</v>
      </c>
      <c r="D307" t="s">
        <v>694</v>
      </c>
      <c r="E307" s="1">
        <v>45418.561805555553</v>
      </c>
      <c r="F307">
        <f>AVERAGEIF(sensor_data[Unit ID], maintenance_logs[[#This Row],[Unit ID]],sensor_data!R:R)</f>
        <v>19.508749999999999</v>
      </c>
    </row>
    <row r="308" spans="1:6" x14ac:dyDescent="0.3">
      <c r="A308" t="s">
        <v>920</v>
      </c>
      <c r="B308" t="s">
        <v>637</v>
      </c>
      <c r="C308" t="s">
        <v>693</v>
      </c>
      <c r="D308" t="s">
        <v>694</v>
      </c>
      <c r="E308" s="1">
        <v>45549.995138888888</v>
      </c>
      <c r="F308">
        <f>AVERAGEIF(sensor_data[Unit ID], maintenance_logs[[#This Row],[Unit ID]],sensor_data!R:R)</f>
        <v>19.508749999999999</v>
      </c>
    </row>
    <row r="309" spans="1:6" x14ac:dyDescent="0.3">
      <c r="A309" t="s">
        <v>706</v>
      </c>
      <c r="B309" t="s">
        <v>152</v>
      </c>
      <c r="C309" t="s">
        <v>698</v>
      </c>
      <c r="D309" t="s">
        <v>691</v>
      </c>
      <c r="E309" s="1">
        <v>45305.650694444441</v>
      </c>
      <c r="F309">
        <f>AVERAGEIF(sensor_data[Unit ID], maintenance_logs[[#This Row],[Unit ID]],sensor_data!R:R)</f>
        <v>20.777647058823526</v>
      </c>
    </row>
    <row r="310" spans="1:6" x14ac:dyDescent="0.3">
      <c r="A310" t="s">
        <v>699</v>
      </c>
      <c r="B310" t="s">
        <v>634</v>
      </c>
      <c r="C310" t="s">
        <v>690</v>
      </c>
      <c r="D310" t="s">
        <v>694</v>
      </c>
      <c r="E310" s="1">
        <v>45298.525694444441</v>
      </c>
      <c r="F310">
        <f>AVERAGEIF(sensor_data[Unit ID], maintenance_logs[[#This Row],[Unit ID]],sensor_data!R:R)</f>
        <v>19.082058823529415</v>
      </c>
    </row>
    <row r="311" spans="1:6" x14ac:dyDescent="0.3">
      <c r="A311" t="s">
        <v>701</v>
      </c>
      <c r="B311" t="s">
        <v>634</v>
      </c>
      <c r="C311" t="s">
        <v>693</v>
      </c>
      <c r="D311" t="s">
        <v>691</v>
      </c>
      <c r="E311" s="1">
        <v>45301.525694444441</v>
      </c>
      <c r="F311">
        <f>AVERAGEIF(sensor_data[Unit ID], maintenance_logs[[#This Row],[Unit ID]],sensor_data!R:R)</f>
        <v>19.082058823529415</v>
      </c>
    </row>
    <row r="312" spans="1:6" x14ac:dyDescent="0.3">
      <c r="A312" t="s">
        <v>825</v>
      </c>
      <c r="B312" t="s">
        <v>634</v>
      </c>
      <c r="C312" t="s">
        <v>698</v>
      </c>
      <c r="D312" t="s">
        <v>694</v>
      </c>
      <c r="E312" s="1">
        <v>45423.816666666666</v>
      </c>
      <c r="F312">
        <f>AVERAGEIF(sensor_data[Unit ID], maintenance_logs[[#This Row],[Unit ID]],sensor_data!R:R)</f>
        <v>19.082058823529415</v>
      </c>
    </row>
    <row r="313" spans="1:6" x14ac:dyDescent="0.3">
      <c r="A313" t="s">
        <v>966</v>
      </c>
      <c r="B313" t="s">
        <v>673</v>
      </c>
      <c r="C313" t="s">
        <v>698</v>
      </c>
      <c r="D313" t="s">
        <v>694</v>
      </c>
      <c r="E313" s="1">
        <v>45604.074999999997</v>
      </c>
      <c r="F313">
        <f>AVERAGEIF(sensor_data[Unit ID], maintenance_logs[[#This Row],[Unit ID]],sensor_data!R:R)</f>
        <v>17.439710526315789</v>
      </c>
    </row>
    <row r="314" spans="1:6" x14ac:dyDescent="0.3">
      <c r="A314" t="s">
        <v>979</v>
      </c>
      <c r="B314" t="s">
        <v>664</v>
      </c>
      <c r="C314" t="s">
        <v>693</v>
      </c>
      <c r="D314" t="s">
        <v>694</v>
      </c>
      <c r="E314" s="1">
        <v>45617.204861111109</v>
      </c>
      <c r="F314">
        <f>AVERAGEIF(sensor_data[Unit ID], maintenance_logs[[#This Row],[Unit ID]],sensor_data!R:R)</f>
        <v>18.630388888888888</v>
      </c>
    </row>
    <row r="315" spans="1:6" x14ac:dyDescent="0.3">
      <c r="A315" t="s">
        <v>695</v>
      </c>
      <c r="B315" t="s">
        <v>227</v>
      </c>
      <c r="C315" t="s">
        <v>693</v>
      </c>
      <c r="D315" t="s">
        <v>694</v>
      </c>
      <c r="E315" s="1">
        <v>45296.152777777781</v>
      </c>
      <c r="F315">
        <f>AVERAGEIF(sensor_data[Unit ID], maintenance_logs[[#This Row],[Unit ID]],sensor_data!R:R)</f>
        <v>17.22861111111111</v>
      </c>
    </row>
    <row r="316" spans="1:6" x14ac:dyDescent="0.3">
      <c r="A316" t="s">
        <v>850</v>
      </c>
      <c r="B316" t="s">
        <v>227</v>
      </c>
      <c r="C316" t="s">
        <v>690</v>
      </c>
      <c r="D316" t="s">
        <v>691</v>
      </c>
      <c r="E316" s="1">
        <v>45457.398611111108</v>
      </c>
      <c r="F316">
        <f>AVERAGEIF(sensor_data[Unit ID], maintenance_logs[[#This Row],[Unit ID]],sensor_data!R:R)</f>
        <v>17.22861111111111</v>
      </c>
    </row>
    <row r="317" spans="1:6" x14ac:dyDescent="0.3">
      <c r="A317" t="s">
        <v>744</v>
      </c>
      <c r="B317" t="s">
        <v>589</v>
      </c>
      <c r="C317" t="s">
        <v>690</v>
      </c>
      <c r="D317" t="s">
        <v>694</v>
      </c>
      <c r="E317" s="1">
        <v>45351.3</v>
      </c>
      <c r="F317">
        <f>AVERAGEIF(sensor_data[Unit ID], maintenance_logs[[#This Row],[Unit ID]],sensor_data!R:R)</f>
        <v>16.752235294117646</v>
      </c>
    </row>
    <row r="318" spans="1:6" x14ac:dyDescent="0.3">
      <c r="A318" t="s">
        <v>782</v>
      </c>
      <c r="B318" t="s">
        <v>589</v>
      </c>
      <c r="C318" t="s">
        <v>693</v>
      </c>
      <c r="D318" t="s">
        <v>691</v>
      </c>
      <c r="E318" s="1">
        <v>45392.77847222222</v>
      </c>
      <c r="F318">
        <f>AVERAGEIF(sensor_data[Unit ID], maintenance_logs[[#This Row],[Unit ID]],sensor_data!R:R)</f>
        <v>16.752235294117646</v>
      </c>
    </row>
    <row r="319" spans="1:6" x14ac:dyDescent="0.3">
      <c r="A319" t="s">
        <v>794</v>
      </c>
      <c r="B319" t="s">
        <v>589</v>
      </c>
      <c r="C319" t="s">
        <v>693</v>
      </c>
      <c r="D319" t="s">
        <v>694</v>
      </c>
      <c r="E319" s="1">
        <v>45402.958333333336</v>
      </c>
      <c r="F319">
        <f>AVERAGEIF(sensor_data[Unit ID], maintenance_logs[[#This Row],[Unit ID]],sensor_data!R:R)</f>
        <v>16.752235294117646</v>
      </c>
    </row>
    <row r="320" spans="1:6" x14ac:dyDescent="0.3">
      <c r="A320" t="s">
        <v>735</v>
      </c>
      <c r="B320" t="s">
        <v>572</v>
      </c>
      <c r="C320" t="s">
        <v>693</v>
      </c>
      <c r="D320" t="s">
        <v>694</v>
      </c>
      <c r="E320" s="1">
        <v>45334.006249999999</v>
      </c>
      <c r="F320">
        <f>AVERAGEIF(sensor_data[Unit ID], maintenance_logs[[#This Row],[Unit ID]],sensor_data!R:R)</f>
        <v>18.391735849056605</v>
      </c>
    </row>
    <row r="321" spans="1:6" x14ac:dyDescent="0.3">
      <c r="A321" t="s">
        <v>739</v>
      </c>
      <c r="B321" t="s">
        <v>572</v>
      </c>
      <c r="C321" t="s">
        <v>690</v>
      </c>
      <c r="D321" t="s">
        <v>694</v>
      </c>
      <c r="E321" s="1">
        <v>45339.727777777778</v>
      </c>
      <c r="F321">
        <f>AVERAGEIF(sensor_data[Unit ID], maintenance_logs[[#This Row],[Unit ID]],sensor_data!R:R)</f>
        <v>18.391735849056605</v>
      </c>
    </row>
    <row r="322" spans="1:6" x14ac:dyDescent="0.3">
      <c r="A322" t="s">
        <v>856</v>
      </c>
      <c r="B322" t="s">
        <v>549</v>
      </c>
      <c r="C322" t="s">
        <v>698</v>
      </c>
      <c r="D322" t="s">
        <v>694</v>
      </c>
      <c r="E322" s="1">
        <v>45462.672222222223</v>
      </c>
      <c r="F322">
        <f>AVERAGEIF(sensor_data[Unit ID], maintenance_logs[[#This Row],[Unit ID]],sensor_data!R:R)</f>
        <v>17.972823529411762</v>
      </c>
    </row>
    <row r="323" spans="1:6" x14ac:dyDescent="0.3">
      <c r="A323" t="s">
        <v>718</v>
      </c>
      <c r="B323" t="s">
        <v>523</v>
      </c>
      <c r="C323" t="s">
        <v>690</v>
      </c>
      <c r="D323" t="s">
        <v>694</v>
      </c>
      <c r="E323" s="1">
        <v>45317.776388888888</v>
      </c>
      <c r="F323">
        <f>AVERAGEIF(sensor_data[Unit ID], maintenance_logs[[#This Row],[Unit ID]],sensor_data!R:R)</f>
        <v>18.312485714285714</v>
      </c>
    </row>
    <row r="324" spans="1:6" x14ac:dyDescent="0.3">
      <c r="A324" t="s">
        <v>870</v>
      </c>
      <c r="B324" t="s">
        <v>523</v>
      </c>
      <c r="C324" t="s">
        <v>690</v>
      </c>
      <c r="D324" t="s">
        <v>694</v>
      </c>
      <c r="E324" s="1">
        <v>45482.675694444442</v>
      </c>
      <c r="F324">
        <f>AVERAGEIF(sensor_data[Unit ID], maintenance_logs[[#This Row],[Unit ID]],sensor_data!R:R)</f>
        <v>18.312485714285714</v>
      </c>
    </row>
    <row r="325" spans="1:6" x14ac:dyDescent="0.3">
      <c r="A325" t="s">
        <v>941</v>
      </c>
      <c r="B325" t="s">
        <v>523</v>
      </c>
      <c r="C325" t="s">
        <v>710</v>
      </c>
      <c r="D325" t="s">
        <v>691</v>
      </c>
      <c r="E325" s="1">
        <v>45569.154166666667</v>
      </c>
      <c r="F325">
        <f>AVERAGEIF(sensor_data[Unit ID], maintenance_logs[[#This Row],[Unit ID]],sensor_data!R:R)</f>
        <v>18.312485714285714</v>
      </c>
    </row>
    <row r="326" spans="1:6" x14ac:dyDescent="0.3">
      <c r="A326" t="s">
        <v>777</v>
      </c>
      <c r="B326" t="s">
        <v>357</v>
      </c>
      <c r="C326" t="s">
        <v>712</v>
      </c>
      <c r="D326" t="s">
        <v>694</v>
      </c>
      <c r="E326" s="1">
        <v>45385.246527777781</v>
      </c>
      <c r="F326">
        <f>AVERAGEIF(sensor_data[Unit ID], maintenance_logs[[#This Row],[Unit ID]],sensor_data!R:R)</f>
        <v>18.401629629629628</v>
      </c>
    </row>
    <row r="327" spans="1:6" x14ac:dyDescent="0.3">
      <c r="A327" t="s">
        <v>946</v>
      </c>
      <c r="B327" t="s">
        <v>357</v>
      </c>
      <c r="C327" t="s">
        <v>710</v>
      </c>
      <c r="D327" t="s">
        <v>694</v>
      </c>
      <c r="E327" s="1">
        <v>45579.743055555555</v>
      </c>
      <c r="F327">
        <f>AVERAGEIF(sensor_data[Unit ID], maintenance_logs[[#This Row],[Unit ID]],sensor_data!R:R)</f>
        <v>18.401629629629628</v>
      </c>
    </row>
    <row r="328" spans="1:6" x14ac:dyDescent="0.3">
      <c r="A328" t="s">
        <v>997</v>
      </c>
      <c r="B328" t="s">
        <v>357</v>
      </c>
      <c r="C328" t="s">
        <v>693</v>
      </c>
      <c r="D328" t="s">
        <v>694</v>
      </c>
      <c r="E328" s="1">
        <v>45632.063888888886</v>
      </c>
      <c r="F328">
        <f>AVERAGEIF(sensor_data[Unit ID], maintenance_logs[[#This Row],[Unit ID]],sensor_data!R:R)</f>
        <v>18.401629629629628</v>
      </c>
    </row>
    <row r="329" spans="1:6" x14ac:dyDescent="0.3">
      <c r="A329" t="s">
        <v>999</v>
      </c>
      <c r="B329" t="s">
        <v>586</v>
      </c>
      <c r="C329" t="s">
        <v>690</v>
      </c>
      <c r="D329" t="s">
        <v>694</v>
      </c>
      <c r="E329" s="1">
        <v>45633.115972222222</v>
      </c>
      <c r="F329">
        <f>AVERAGEIF(sensor_data[Unit ID], maintenance_logs[[#This Row],[Unit ID]],sensor_data!R:R)</f>
        <v>21.452277777777784</v>
      </c>
    </row>
    <row r="330" spans="1:6" x14ac:dyDescent="0.3">
      <c r="A330" t="s">
        <v>802</v>
      </c>
      <c r="B330" t="s">
        <v>676</v>
      </c>
      <c r="C330" t="s">
        <v>698</v>
      </c>
      <c r="D330" t="s">
        <v>691</v>
      </c>
      <c r="E330" s="1">
        <v>45409.4</v>
      </c>
      <c r="F330">
        <f>AVERAGEIF(sensor_data[Unit ID], maintenance_logs[[#This Row],[Unit ID]],sensor_data!R:R)</f>
        <v>17.753500000000003</v>
      </c>
    </row>
    <row r="331" spans="1:6" x14ac:dyDescent="0.3">
      <c r="A331" t="s">
        <v>867</v>
      </c>
      <c r="B331" t="s">
        <v>676</v>
      </c>
      <c r="C331" t="s">
        <v>693</v>
      </c>
      <c r="D331" t="s">
        <v>694</v>
      </c>
      <c r="E331" s="1">
        <v>45479.646527777775</v>
      </c>
      <c r="F331">
        <f>AVERAGEIF(sensor_data[Unit ID], maintenance_logs[[#This Row],[Unit ID]],sensor_data!R:R)</f>
        <v>17.753500000000003</v>
      </c>
    </row>
    <row r="332" spans="1:6" x14ac:dyDescent="0.3">
      <c r="A332" t="s">
        <v>820</v>
      </c>
      <c r="B332" t="s">
        <v>119</v>
      </c>
      <c r="C332" t="s">
        <v>712</v>
      </c>
      <c r="D332" t="s">
        <v>694</v>
      </c>
      <c r="E332" s="1">
        <v>45419.705555555556</v>
      </c>
      <c r="F332">
        <f>AVERAGEIF(sensor_data[Unit ID], maintenance_logs[[#This Row],[Unit ID]],sensor_data!R:R)</f>
        <v>19.349888888888888</v>
      </c>
    </row>
    <row r="333" spans="1:6" x14ac:dyDescent="0.3">
      <c r="A333" t="s">
        <v>1017</v>
      </c>
      <c r="B333" t="s">
        <v>119</v>
      </c>
      <c r="C333" t="s">
        <v>710</v>
      </c>
      <c r="D333" t="s">
        <v>691</v>
      </c>
      <c r="E333" s="1">
        <v>45649.931944444441</v>
      </c>
      <c r="F333">
        <f>AVERAGEIF(sensor_data[Unit ID], maintenance_logs[[#This Row],[Unit ID]],sensor_data!R:R)</f>
        <v>19.349888888888888</v>
      </c>
    </row>
    <row r="334" spans="1:6" x14ac:dyDescent="0.3">
      <c r="A334" t="s">
        <v>1020</v>
      </c>
      <c r="B334" t="s">
        <v>119</v>
      </c>
      <c r="C334" t="s">
        <v>693</v>
      </c>
      <c r="D334" t="s">
        <v>691</v>
      </c>
      <c r="E334" s="1">
        <v>45656.363888888889</v>
      </c>
      <c r="F334">
        <f>AVERAGEIF(sensor_data[Unit ID], maintenance_logs[[#This Row],[Unit ID]],sensor_data!R:R)</f>
        <v>19.349888888888888</v>
      </c>
    </row>
    <row r="335" spans="1:6" x14ac:dyDescent="0.3">
      <c r="A335" t="s">
        <v>1021</v>
      </c>
      <c r="B335" t="s">
        <v>119</v>
      </c>
      <c r="C335" t="s">
        <v>690</v>
      </c>
      <c r="D335" t="s">
        <v>691</v>
      </c>
      <c r="E335" s="1">
        <v>45334.770833333336</v>
      </c>
      <c r="F335">
        <f>AVERAGEIF(sensor_data[Unit ID], maintenance_logs[[#This Row],[Unit ID]],sensor_data!R:R)</f>
        <v>19.349888888888888</v>
      </c>
    </row>
    <row r="336" spans="1:6" x14ac:dyDescent="0.3">
      <c r="A336" t="s">
        <v>1022</v>
      </c>
      <c r="B336" t="s">
        <v>119</v>
      </c>
      <c r="C336" t="s">
        <v>690</v>
      </c>
      <c r="D336" t="s">
        <v>691</v>
      </c>
      <c r="E336" s="1">
        <v>45647.017361111109</v>
      </c>
      <c r="F336">
        <f>AVERAGEIF(sensor_data[Unit ID], maintenance_logs[[#This Row],[Unit ID]],sensor_data!R:R)</f>
        <v>19.349888888888888</v>
      </c>
    </row>
    <row r="337" spans="1:6" x14ac:dyDescent="0.3">
      <c r="A337" t="s">
        <v>1023</v>
      </c>
      <c r="B337" t="s">
        <v>119</v>
      </c>
      <c r="C337" t="s">
        <v>693</v>
      </c>
      <c r="D337" t="s">
        <v>694</v>
      </c>
      <c r="E337" s="1">
        <v>45303.882638888892</v>
      </c>
      <c r="F337">
        <f>AVERAGEIF(sensor_data[Unit ID], maintenance_logs[[#This Row],[Unit ID]],sensor_data!R:R)</f>
        <v>19.349888888888888</v>
      </c>
    </row>
    <row r="338" spans="1:6" x14ac:dyDescent="0.3">
      <c r="A338" t="s">
        <v>1024</v>
      </c>
      <c r="B338" t="s">
        <v>119</v>
      </c>
      <c r="C338" t="s">
        <v>690</v>
      </c>
      <c r="D338" t="s">
        <v>691</v>
      </c>
      <c r="E338" s="1">
        <v>45582.93472222222</v>
      </c>
      <c r="F338">
        <f>AVERAGEIF(sensor_data[Unit ID], maintenance_logs[[#This Row],[Unit ID]],sensor_data!R:R)</f>
        <v>19.349888888888888</v>
      </c>
    </row>
    <row r="339" spans="1:6" x14ac:dyDescent="0.3">
      <c r="A339" t="s">
        <v>1025</v>
      </c>
      <c r="B339" t="s">
        <v>119</v>
      </c>
      <c r="C339" t="s">
        <v>698</v>
      </c>
      <c r="D339" t="s">
        <v>691</v>
      </c>
      <c r="E339" s="1">
        <v>45305.650694444441</v>
      </c>
      <c r="F339">
        <f>AVERAGEIF(sensor_data[Unit ID], maintenance_logs[[#This Row],[Unit ID]],sensor_data!R:R)</f>
        <v>19.349888888888888</v>
      </c>
    </row>
    <row r="340" spans="1:6" x14ac:dyDescent="0.3">
      <c r="A340" t="s">
        <v>1026</v>
      </c>
      <c r="B340" t="s">
        <v>119</v>
      </c>
      <c r="C340" t="s">
        <v>698</v>
      </c>
      <c r="D340" t="s">
        <v>694</v>
      </c>
      <c r="E340" s="1">
        <v>45591.525694444441</v>
      </c>
      <c r="F340">
        <f>AVERAGEIF(sensor_data[Unit ID], maintenance_logs[[#This Row],[Unit ID]],sensor_data!R:R)</f>
        <v>19.349888888888888</v>
      </c>
    </row>
    <row r="341" spans="1:6" x14ac:dyDescent="0.3">
      <c r="A341" t="s">
        <v>1027</v>
      </c>
      <c r="B341" t="s">
        <v>119</v>
      </c>
      <c r="C341" t="s">
        <v>693</v>
      </c>
      <c r="D341" t="s">
        <v>694</v>
      </c>
      <c r="E341" s="1">
        <v>45306.831250000003</v>
      </c>
      <c r="F341">
        <f>AVERAGEIF(sensor_data[Unit ID], maintenance_logs[[#This Row],[Unit ID]],sensor_data!R:R)</f>
        <v>19.349888888888888</v>
      </c>
    </row>
    <row r="342" spans="1:6" x14ac:dyDescent="0.3">
      <c r="A342" t="s">
        <v>1028</v>
      </c>
      <c r="B342" t="s">
        <v>119</v>
      </c>
      <c r="C342" t="s">
        <v>710</v>
      </c>
      <c r="D342" t="s">
        <v>694</v>
      </c>
      <c r="E342" s="1">
        <v>45308.669444444444</v>
      </c>
      <c r="F342">
        <f>AVERAGEIF(sensor_data[Unit ID], maintenance_logs[[#This Row],[Unit ID]],sensor_data!R:R)</f>
        <v>19.349888888888888</v>
      </c>
    </row>
    <row r="343" spans="1:6" x14ac:dyDescent="0.3">
      <c r="A343" t="s">
        <v>1029</v>
      </c>
      <c r="B343" t="s">
        <v>119</v>
      </c>
      <c r="C343" t="s">
        <v>712</v>
      </c>
      <c r="D343" t="s">
        <v>691</v>
      </c>
      <c r="E343" s="1">
        <v>45570.26666666667</v>
      </c>
      <c r="F343">
        <f>AVERAGEIF(sensor_data[Unit ID], maintenance_logs[[#This Row],[Unit ID]],sensor_data!R:R)</f>
        <v>19.349888888888888</v>
      </c>
    </row>
    <row r="344" spans="1:6" x14ac:dyDescent="0.3">
      <c r="A344" t="s">
        <v>1030</v>
      </c>
      <c r="B344" t="s">
        <v>119</v>
      </c>
      <c r="C344" t="s">
        <v>710</v>
      </c>
      <c r="D344" t="s">
        <v>691</v>
      </c>
      <c r="E344" s="1">
        <v>45621.176388888889</v>
      </c>
      <c r="F344">
        <f>AVERAGEIF(sensor_data[Unit ID], maintenance_logs[[#This Row],[Unit ID]],sensor_data!R:R)</f>
        <v>19.349888888888888</v>
      </c>
    </row>
    <row r="345" spans="1:6" x14ac:dyDescent="0.3">
      <c r="A345" t="s">
        <v>949</v>
      </c>
      <c r="B345" t="s">
        <v>640</v>
      </c>
      <c r="C345" t="s">
        <v>693</v>
      </c>
      <c r="D345" t="s">
        <v>691</v>
      </c>
      <c r="E345" s="1">
        <v>45582.93472222222</v>
      </c>
      <c r="F345">
        <f>AVERAGEIF(sensor_data[Unit ID], maintenance_logs[[#This Row],[Unit ID]],sensor_data!R:R)</f>
        <v>21.924264705882354</v>
      </c>
    </row>
    <row r="346" spans="1:6" x14ac:dyDescent="0.3">
      <c r="A346" t="s">
        <v>1008</v>
      </c>
      <c r="B346" t="s">
        <v>640</v>
      </c>
      <c r="C346" t="s">
        <v>693</v>
      </c>
      <c r="D346" t="s">
        <v>694</v>
      </c>
      <c r="E346" s="1">
        <v>45643.103472222225</v>
      </c>
      <c r="F346">
        <f>AVERAGEIF(sensor_data[Unit ID], maintenance_logs[[#This Row],[Unit ID]],sensor_data!R:R)</f>
        <v>21.924264705882354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4ED7-6CB9-4E05-B77E-7B99A72028B0}">
  <dimension ref="A1:C6"/>
  <sheetViews>
    <sheetView zoomScale="204" zoomScaleNormal="204" workbookViewId="0">
      <selection activeCell="B1" sqref="B1"/>
    </sheetView>
  </sheetViews>
  <sheetFormatPr defaultRowHeight="14.4" x14ac:dyDescent="0.3"/>
  <cols>
    <col min="1" max="1" width="29.33203125" bestFit="1" customWidth="1"/>
  </cols>
  <sheetData>
    <row r="1" spans="1:3" x14ac:dyDescent="0.3">
      <c r="A1" t="s">
        <v>1052</v>
      </c>
      <c r="B1">
        <f>SUM(sensor_data!R:R)</f>
        <v>71974.809422565872</v>
      </c>
    </row>
    <row r="2" spans="1:3" x14ac:dyDescent="0.3">
      <c r="A2" t="s">
        <v>1053</v>
      </c>
      <c r="B2">
        <f>AVERAGE(sensor_data!K:K)</f>
        <v>3.0510000000000002</v>
      </c>
    </row>
    <row r="3" spans="1:3" x14ac:dyDescent="0.3">
      <c r="A3" t="s">
        <v>1054</v>
      </c>
      <c r="B3">
        <f>COUNTA(maintenance_logs[Maintenance ID])</f>
        <v>345</v>
      </c>
    </row>
    <row r="5" spans="1:3" x14ac:dyDescent="0.3">
      <c r="A5" t="s">
        <v>14</v>
      </c>
      <c r="B5" t="s">
        <v>17</v>
      </c>
      <c r="C5" t="s">
        <v>19</v>
      </c>
    </row>
    <row r="6" spans="1:3" x14ac:dyDescent="0.3">
      <c r="A6">
        <f>COUNTIF(sensor_data!X:X,"warmer")</f>
        <v>1168</v>
      </c>
      <c r="B6">
        <f>COUNTIF(sensor_data!X:X, Sheet1!B5)</f>
        <v>1160</v>
      </c>
      <c r="C6">
        <f>COUNTIF(sensor_data!X:X, Sheet1!C5)</f>
        <v>1672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35A7-744A-4F69-9128-A2E133C083F0}">
  <dimension ref="A1"/>
  <sheetViews>
    <sheetView topLeftCell="E10" zoomScale="70" zoomScaleNormal="70" workbookViewId="0">
      <selection activeCell="AE16" sqref="AE16"/>
    </sheetView>
  </sheetViews>
  <sheetFormatPr defaultColWidth="9.109375" defaultRowHeight="14.4" x14ac:dyDescent="0.3"/>
  <cols>
    <col min="1" max="16384" width="9.109375" style="6"/>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5E784-23C0-42DC-BA53-27F14A08F164}">
  <dimension ref="A1:D172"/>
  <sheetViews>
    <sheetView topLeftCell="A16" zoomScale="140" zoomScaleNormal="140" workbookViewId="0">
      <selection activeCell="P29" sqref="P29"/>
    </sheetView>
  </sheetViews>
  <sheetFormatPr defaultRowHeight="14.4" x14ac:dyDescent="0.3"/>
  <sheetData>
    <row r="1" spans="1:4" x14ac:dyDescent="0.3">
      <c r="A1" t="str" cm="1">
        <f t="array" ref="A1:A172">_xlfn.UNIQUE(sensor_data!F:F)</f>
        <v>Unit ID</v>
      </c>
      <c r="B1" t="s">
        <v>1053</v>
      </c>
      <c r="C1" t="s">
        <v>1086</v>
      </c>
      <c r="D1" t="s">
        <v>1087</v>
      </c>
    </row>
    <row r="2" spans="1:4" x14ac:dyDescent="0.3">
      <c r="A2" t="str">
        <v>U327</v>
      </c>
      <c r="B2">
        <f>AVERAGEIF(sensor_data[Unit ID], 'for Scatter Plot'!A2, sensor_data!K:K)</f>
        <v>3.0789473684210527</v>
      </c>
      <c r="C2">
        <f>AVERAGEIF(sensor_data[Unit ID], 'for Scatter Plot'!A2, sensor_data[Filled Energy Consumption])</f>
        <v>18.586666666666666</v>
      </c>
      <c r="D2">
        <f>AVERAGEIF(sensor_data[Unit ID], 'for Scatter Plot'!A2, sensor_data[Time Spent in Unit (Hours)])</f>
        <v>15</v>
      </c>
    </row>
    <row r="3" spans="1:4" x14ac:dyDescent="0.3">
      <c r="A3" t="str">
        <v>U323</v>
      </c>
      <c r="B3">
        <f>AVERAGEIF(sensor_data[Unit ID], 'for Scatter Plot'!A3, sensor_data!K:K)</f>
        <v>3.1</v>
      </c>
      <c r="C3">
        <f>AVERAGEIF(sensor_data[Unit ID], 'for Scatter Plot'!A3, sensor_data[Filled Energy Consumption])</f>
        <v>18.5915</v>
      </c>
      <c r="D3">
        <f>AVERAGEIF(sensor_data[Unit ID], 'for Scatter Plot'!A3, sensor_data[Time Spent in Unit (Hours)])</f>
        <v>13.45</v>
      </c>
    </row>
    <row r="4" spans="1:4" x14ac:dyDescent="0.3">
      <c r="A4" t="str">
        <v>U403</v>
      </c>
      <c r="B4">
        <f>AVERAGEIF(sensor_data[Unit ID], 'for Scatter Plot'!A4, sensor_data!K:K)</f>
        <v>2.8250000000000002</v>
      </c>
      <c r="C4">
        <f>AVERAGEIF(sensor_data[Unit ID], 'for Scatter Plot'!A4, sensor_data[Filled Energy Consumption])</f>
        <v>14.997058823529414</v>
      </c>
      <c r="D4">
        <f>AVERAGEIF(sensor_data[Unit ID], 'for Scatter Plot'!A4, sensor_data[Time Spent in Unit (Hours)])</f>
        <v>14.65</v>
      </c>
    </row>
    <row r="5" spans="1:4" x14ac:dyDescent="0.3">
      <c r="A5" t="str">
        <v>U293</v>
      </c>
      <c r="B5">
        <f>AVERAGEIF(sensor_data[Unit ID], 'for Scatter Plot'!A5, sensor_data!K:K)</f>
        <v>2.8</v>
      </c>
      <c r="C5">
        <f>AVERAGEIF(sensor_data[Unit ID], 'for Scatter Plot'!A5, sensor_data[Filled Energy Consumption])</f>
        <v>16.37157894736842</v>
      </c>
      <c r="D5">
        <f>AVERAGEIF(sensor_data[Unit ID], 'for Scatter Plot'!A5, sensor_data[Time Spent in Unit (Hours)])</f>
        <v>12.6</v>
      </c>
    </row>
    <row r="6" spans="1:4" x14ac:dyDescent="0.3">
      <c r="A6" t="str">
        <v>U156</v>
      </c>
      <c r="B6">
        <f>AVERAGEIF(sensor_data[Unit ID], 'for Scatter Plot'!A6, sensor_data!K:K)</f>
        <v>3.2250000000000001</v>
      </c>
      <c r="C6">
        <f>AVERAGEIF(sensor_data[Unit ID], 'for Scatter Plot'!A6, sensor_data[Filled Energy Consumption])</f>
        <v>17.989473684210527</v>
      </c>
      <c r="D6">
        <f>AVERAGEIF(sensor_data[Unit ID], 'for Scatter Plot'!A6, sensor_data[Time Spent in Unit (Hours)])</f>
        <v>12.9</v>
      </c>
    </row>
    <row r="7" spans="1:4" x14ac:dyDescent="0.3">
      <c r="A7" t="str">
        <v>U337</v>
      </c>
      <c r="B7">
        <f>AVERAGEIF(sensor_data[Unit ID], 'for Scatter Plot'!A7, sensor_data!K:K)</f>
        <v>3.1</v>
      </c>
      <c r="C7">
        <f>AVERAGEIF(sensor_data[Unit ID], 'for Scatter Plot'!A7, sensor_data[Filled Energy Consumption])</f>
        <v>18.635945945945945</v>
      </c>
      <c r="D7">
        <f>AVERAGEIF(sensor_data[Unit ID], 'for Scatter Plot'!A7, sensor_data[Time Spent in Unit (Hours)])</f>
        <v>12</v>
      </c>
    </row>
    <row r="8" spans="1:4" x14ac:dyDescent="0.3">
      <c r="A8" t="str">
        <v>U493</v>
      </c>
      <c r="B8">
        <f>AVERAGEIF(sensor_data[Unit ID], 'for Scatter Plot'!A8, sensor_data!K:K)</f>
        <v>3.3</v>
      </c>
      <c r="C8">
        <f>AVERAGEIF(sensor_data[Unit ID], 'for Scatter Plot'!A8, sensor_data[Filled Energy Consumption])</f>
        <v>19.563888888888886</v>
      </c>
      <c r="D8">
        <f>AVERAGEIF(sensor_data[Unit ID], 'for Scatter Plot'!A8, sensor_data[Time Spent in Unit (Hours)])</f>
        <v>13.2</v>
      </c>
    </row>
    <row r="9" spans="1:4" x14ac:dyDescent="0.3">
      <c r="A9" t="str">
        <v>U297</v>
      </c>
      <c r="B9">
        <f>AVERAGEIF(sensor_data[Unit ID], 'for Scatter Plot'!A9, sensor_data!K:K)</f>
        <v>2.8875000000000002</v>
      </c>
      <c r="C9">
        <f>AVERAGEIF(sensor_data[Unit ID], 'for Scatter Plot'!A9, sensor_data[Filled Energy Consumption])</f>
        <v>17.145000000000003</v>
      </c>
      <c r="D9">
        <f>AVERAGEIF(sensor_data[Unit ID], 'for Scatter Plot'!A9, sensor_data[Time Spent in Unit (Hours)])</f>
        <v>13.25</v>
      </c>
    </row>
    <row r="10" spans="1:4" x14ac:dyDescent="0.3">
      <c r="A10" t="str">
        <v>U470</v>
      </c>
      <c r="B10">
        <f>AVERAGEIF(sensor_data[Unit ID], 'for Scatter Plot'!A10, sensor_data!K:K)</f>
        <v>3.625</v>
      </c>
      <c r="C10">
        <f>AVERAGEIF(sensor_data[Unit ID], 'for Scatter Plot'!A10, sensor_data[Filled Energy Consumption])</f>
        <v>20.927647058823528</v>
      </c>
      <c r="D10">
        <f>AVERAGEIF(sensor_data[Unit ID], 'for Scatter Plot'!A10, sensor_data[Time Spent in Unit (Hours)])</f>
        <v>11.9</v>
      </c>
    </row>
    <row r="11" spans="1:4" x14ac:dyDescent="0.3">
      <c r="A11" t="str">
        <v>U309</v>
      </c>
      <c r="B11">
        <f>AVERAGEIF(sensor_data[Unit ID], 'for Scatter Plot'!A11, sensor_data!K:K)</f>
        <v>2.85</v>
      </c>
      <c r="C11">
        <f>AVERAGEIF(sensor_data[Unit ID], 'for Scatter Plot'!A11, sensor_data[Filled Energy Consumption])</f>
        <v>16.34</v>
      </c>
      <c r="D11">
        <f>AVERAGEIF(sensor_data[Unit ID], 'for Scatter Plot'!A11, sensor_data[Time Spent in Unit (Hours)])</f>
        <v>12.5</v>
      </c>
    </row>
    <row r="12" spans="1:4" x14ac:dyDescent="0.3">
      <c r="A12" t="str">
        <v>U124</v>
      </c>
      <c r="B12">
        <f>AVERAGEIF(sensor_data[Unit ID], 'for Scatter Plot'!A12, sensor_data!K:K)</f>
        <v>3.2</v>
      </c>
      <c r="C12">
        <f>AVERAGEIF(sensor_data[Unit ID], 'for Scatter Plot'!A12, sensor_data[Filled Energy Consumption])</f>
        <v>18.91</v>
      </c>
      <c r="D12">
        <f>AVERAGEIF(sensor_data[Unit ID], 'for Scatter Plot'!A12, sensor_data[Time Spent in Unit (Hours)])</f>
        <v>12.2</v>
      </c>
    </row>
    <row r="13" spans="1:4" x14ac:dyDescent="0.3">
      <c r="A13" t="str">
        <v>U410</v>
      </c>
      <c r="B13">
        <f>AVERAGEIF(sensor_data[Unit ID], 'for Scatter Plot'!A13, sensor_data!K:K)</f>
        <v>2.85</v>
      </c>
      <c r="C13">
        <f>AVERAGEIF(sensor_data[Unit ID], 'for Scatter Plot'!A13, sensor_data[Filled Energy Consumption])</f>
        <v>17.293684210526315</v>
      </c>
      <c r="D13">
        <f>AVERAGEIF(sensor_data[Unit ID], 'for Scatter Plot'!A13, sensor_data[Time Spent in Unit (Hours)])</f>
        <v>10.9</v>
      </c>
    </row>
    <row r="14" spans="1:4" x14ac:dyDescent="0.3">
      <c r="A14" t="str">
        <v>U278</v>
      </c>
      <c r="B14">
        <f>AVERAGEIF(sensor_data[Unit ID], 'for Scatter Plot'!A14, sensor_data!K:K)</f>
        <v>3.0125000000000002</v>
      </c>
      <c r="C14">
        <f>AVERAGEIF(sensor_data[Unit ID], 'for Scatter Plot'!A14, sensor_data[Filled Energy Consumption])</f>
        <v>17.772571428571428</v>
      </c>
      <c r="D14">
        <f>AVERAGEIF(sensor_data[Unit ID], 'for Scatter Plot'!A14, sensor_data[Time Spent in Unit (Hours)])</f>
        <v>12.75</v>
      </c>
    </row>
    <row r="15" spans="1:4" x14ac:dyDescent="0.3">
      <c r="A15" t="str">
        <v>U478</v>
      </c>
      <c r="B15">
        <f>AVERAGEIF(sensor_data[Unit ID], 'for Scatter Plot'!A15, sensor_data!K:K)</f>
        <v>3.05</v>
      </c>
      <c r="C15">
        <f>AVERAGEIF(sensor_data[Unit ID], 'for Scatter Plot'!A15, sensor_data[Filled Energy Consumption])</f>
        <v>17.40111111111111</v>
      </c>
      <c r="D15">
        <f>AVERAGEIF(sensor_data[Unit ID], 'for Scatter Plot'!A15, sensor_data[Time Spent in Unit (Hours)])</f>
        <v>12.55</v>
      </c>
    </row>
    <row r="16" spans="1:4" x14ac:dyDescent="0.3">
      <c r="A16" t="str">
        <v>U028</v>
      </c>
      <c r="B16">
        <f>AVERAGEIF(sensor_data[Unit ID], 'for Scatter Plot'!A16, sensor_data!K:K)</f>
        <v>2.9125000000000001</v>
      </c>
      <c r="C16">
        <f>AVERAGEIF(sensor_data[Unit ID], 'for Scatter Plot'!A16, sensor_data[Filled Energy Consumption])</f>
        <v>16.234117647058827</v>
      </c>
      <c r="D16">
        <f>AVERAGEIF(sensor_data[Unit ID], 'for Scatter Plot'!A16, sensor_data[Time Spent in Unit (Hours)])</f>
        <v>13.55</v>
      </c>
    </row>
    <row r="17" spans="1:4" x14ac:dyDescent="0.3">
      <c r="A17" t="str">
        <v>U043</v>
      </c>
      <c r="B17">
        <f>AVERAGEIF(sensor_data[Unit ID], 'for Scatter Plot'!A17, sensor_data!K:K)</f>
        <v>3.25</v>
      </c>
      <c r="C17">
        <f>AVERAGEIF(sensor_data[Unit ID], 'for Scatter Plot'!A17, sensor_data[Filled Energy Consumption])</f>
        <v>17.563333333333336</v>
      </c>
      <c r="D17">
        <f>AVERAGEIF(sensor_data[Unit ID], 'for Scatter Plot'!A17, sensor_data[Time Spent in Unit (Hours)])</f>
        <v>14.65</v>
      </c>
    </row>
    <row r="18" spans="1:4" x14ac:dyDescent="0.3">
      <c r="A18" t="str">
        <v>U377</v>
      </c>
      <c r="B18">
        <f>AVERAGEIF(sensor_data[Unit ID], 'for Scatter Plot'!A18, sensor_data!K:K)</f>
        <v>3.0750000000000002</v>
      </c>
      <c r="C18">
        <f>AVERAGEIF(sensor_data[Unit ID], 'for Scatter Plot'!A18, sensor_data[Filled Energy Consumption])</f>
        <v>17.850000000000001</v>
      </c>
      <c r="D18">
        <f>AVERAGEIF(sensor_data[Unit ID], 'for Scatter Plot'!A18, sensor_data[Time Spent in Unit (Hours)])</f>
        <v>13.05</v>
      </c>
    </row>
    <row r="19" spans="1:4" x14ac:dyDescent="0.3">
      <c r="A19" t="str">
        <v>U442</v>
      </c>
      <c r="B19">
        <f>AVERAGEIF(sensor_data[Unit ID], 'for Scatter Plot'!A19, sensor_data!K:K)</f>
        <v>3.05</v>
      </c>
      <c r="C19">
        <f>AVERAGEIF(sensor_data[Unit ID], 'for Scatter Plot'!A19, sensor_data[Filled Energy Consumption])</f>
        <v>18.545294117647057</v>
      </c>
      <c r="D19">
        <f>AVERAGEIF(sensor_data[Unit ID], 'for Scatter Plot'!A19, sensor_data[Time Spent in Unit (Hours)])</f>
        <v>13.4</v>
      </c>
    </row>
    <row r="20" spans="1:4" x14ac:dyDescent="0.3">
      <c r="A20" t="str">
        <v>U134</v>
      </c>
      <c r="B20">
        <f>AVERAGEIF(sensor_data[Unit ID], 'for Scatter Plot'!A20, sensor_data!K:K)</f>
        <v>3.5249999999999999</v>
      </c>
      <c r="C20">
        <f>AVERAGEIF(sensor_data[Unit ID], 'for Scatter Plot'!A20, sensor_data[Filled Energy Consumption])</f>
        <v>20.744736842105262</v>
      </c>
      <c r="D20">
        <f>AVERAGEIF(sensor_data[Unit ID], 'for Scatter Plot'!A20, sensor_data[Time Spent in Unit (Hours)])</f>
        <v>12.65</v>
      </c>
    </row>
    <row r="21" spans="1:4" x14ac:dyDescent="0.3">
      <c r="A21" t="str">
        <v>U174</v>
      </c>
      <c r="B21">
        <f>AVERAGEIF(sensor_data[Unit ID], 'for Scatter Plot'!A21, sensor_data!K:K)</f>
        <v>3.15</v>
      </c>
      <c r="C21">
        <f>AVERAGEIF(sensor_data[Unit ID], 'for Scatter Plot'!A21, sensor_data[Filled Energy Consumption])</f>
        <v>17.623846153846156</v>
      </c>
      <c r="D21">
        <f>AVERAGEIF(sensor_data[Unit ID], 'for Scatter Plot'!A21, sensor_data[Time Spent in Unit (Hours)])</f>
        <v>11.15</v>
      </c>
    </row>
    <row r="22" spans="1:4" x14ac:dyDescent="0.3">
      <c r="A22" t="str">
        <v>U371</v>
      </c>
      <c r="B22">
        <f>AVERAGEIF(sensor_data[Unit ID], 'for Scatter Plot'!A22, sensor_data!K:K)</f>
        <v>2.95</v>
      </c>
      <c r="C22">
        <f>AVERAGEIF(sensor_data[Unit ID], 'for Scatter Plot'!A22, sensor_data[Filled Energy Consumption])</f>
        <v>16.403529411764701</v>
      </c>
      <c r="D22">
        <f>AVERAGEIF(sensor_data[Unit ID], 'for Scatter Plot'!A22, sensor_data[Time Spent in Unit (Hours)])</f>
        <v>14.85</v>
      </c>
    </row>
    <row r="23" spans="1:4" x14ac:dyDescent="0.3">
      <c r="A23" t="str">
        <v>U080</v>
      </c>
      <c r="B23">
        <f>AVERAGEIF(sensor_data[Unit ID], 'for Scatter Plot'!A23, sensor_data!K:K)</f>
        <v>2.7749999999999999</v>
      </c>
      <c r="C23">
        <f>AVERAGEIF(sensor_data[Unit ID], 'for Scatter Plot'!A23, sensor_data[Filled Energy Consumption])</f>
        <v>16.498000000000001</v>
      </c>
      <c r="D23">
        <f>AVERAGEIF(sensor_data[Unit ID], 'for Scatter Plot'!A23, sensor_data[Time Spent in Unit (Hours)])</f>
        <v>12.75</v>
      </c>
    </row>
    <row r="24" spans="1:4" x14ac:dyDescent="0.3">
      <c r="A24" t="str">
        <v>U147</v>
      </c>
      <c r="B24">
        <f>AVERAGEIF(sensor_data[Unit ID], 'for Scatter Plot'!A24, sensor_data!K:K)</f>
        <v>2.7749999999999999</v>
      </c>
      <c r="C24">
        <f>AVERAGEIF(sensor_data[Unit ID], 'for Scatter Plot'!A24, sensor_data[Filled Energy Consumption])</f>
        <v>16.238999999999997</v>
      </c>
      <c r="D24">
        <f>AVERAGEIF(sensor_data[Unit ID], 'for Scatter Plot'!A24, sensor_data[Time Spent in Unit (Hours)])</f>
        <v>14.2</v>
      </c>
    </row>
    <row r="25" spans="1:4" x14ac:dyDescent="0.3">
      <c r="A25" t="str">
        <v>U074</v>
      </c>
      <c r="B25">
        <f>AVERAGEIF(sensor_data[Unit ID], 'for Scatter Plot'!A25, sensor_data!K:K)</f>
        <v>3.2625000000000002</v>
      </c>
      <c r="C25">
        <f>AVERAGEIF(sensor_data[Unit ID], 'for Scatter Plot'!A25, sensor_data[Filled Energy Consumption])</f>
        <v>19.659714285714287</v>
      </c>
      <c r="D25">
        <f>AVERAGEIF(sensor_data[Unit ID], 'for Scatter Plot'!A25, sensor_data[Time Spent in Unit (Hours)])</f>
        <v>12.8</v>
      </c>
    </row>
    <row r="26" spans="1:4" x14ac:dyDescent="0.3">
      <c r="A26" t="str">
        <v>U485</v>
      </c>
      <c r="B26">
        <f>AVERAGEIF(sensor_data[Unit ID], 'for Scatter Plot'!A26, sensor_data!K:K)</f>
        <v>3.1416666666666666</v>
      </c>
      <c r="C26">
        <f>AVERAGEIF(sensor_data[Unit ID], 'for Scatter Plot'!A26, sensor_data[Filled Energy Consumption])</f>
        <v>17.811296296296295</v>
      </c>
      <c r="D26">
        <f>AVERAGEIF(sensor_data[Unit ID], 'for Scatter Plot'!A26, sensor_data[Time Spent in Unit (Hours)])</f>
        <v>12.066666666666666</v>
      </c>
    </row>
    <row r="27" spans="1:4" x14ac:dyDescent="0.3">
      <c r="A27" t="str">
        <v>U422</v>
      </c>
      <c r="B27">
        <f>AVERAGEIF(sensor_data[Unit ID], 'for Scatter Plot'!A27, sensor_data!K:K)</f>
        <v>2.7</v>
      </c>
      <c r="C27">
        <f>AVERAGEIF(sensor_data[Unit ID], 'for Scatter Plot'!A27, sensor_data[Filled Energy Consumption])</f>
        <v>15.977894736842103</v>
      </c>
      <c r="D27">
        <f>AVERAGEIF(sensor_data[Unit ID], 'for Scatter Plot'!A27, sensor_data[Time Spent in Unit (Hours)])</f>
        <v>12.55</v>
      </c>
    </row>
    <row r="28" spans="1:4" x14ac:dyDescent="0.3">
      <c r="A28" t="str">
        <v>U058</v>
      </c>
      <c r="B28">
        <f>AVERAGEIF(sensor_data[Unit ID], 'for Scatter Plot'!A28, sensor_data!K:K)</f>
        <v>2.7250000000000001</v>
      </c>
      <c r="C28">
        <f>AVERAGEIF(sensor_data[Unit ID], 'for Scatter Plot'!A28, sensor_data[Filled Energy Consumption])</f>
        <v>16.094444444444441</v>
      </c>
      <c r="D28">
        <f>AVERAGEIF(sensor_data[Unit ID], 'for Scatter Plot'!A28, sensor_data[Time Spent in Unit (Hours)])</f>
        <v>9.25</v>
      </c>
    </row>
    <row r="29" spans="1:4" x14ac:dyDescent="0.3">
      <c r="A29" t="str">
        <v>U164</v>
      </c>
      <c r="B29">
        <f>AVERAGEIF(sensor_data[Unit ID], 'for Scatter Plot'!A29, sensor_data!K:K)</f>
        <v>3</v>
      </c>
      <c r="C29">
        <f>AVERAGEIF(sensor_data[Unit ID], 'for Scatter Plot'!A29, sensor_data[Filled Energy Consumption])</f>
        <v>17.195263157894736</v>
      </c>
      <c r="D29">
        <f>AVERAGEIF(sensor_data[Unit ID], 'for Scatter Plot'!A29, sensor_data[Time Spent in Unit (Hours)])</f>
        <v>13</v>
      </c>
    </row>
    <row r="30" spans="1:4" x14ac:dyDescent="0.3">
      <c r="A30" t="str">
        <v>U007</v>
      </c>
      <c r="B30">
        <f>AVERAGEIF(sensor_data[Unit ID], 'for Scatter Plot'!A30, sensor_data!K:K)</f>
        <v>3.05</v>
      </c>
      <c r="C30">
        <f>AVERAGEIF(sensor_data[Unit ID], 'for Scatter Plot'!A30, sensor_data[Filled Energy Consumption])</f>
        <v>19.277499999999996</v>
      </c>
      <c r="D30">
        <f>AVERAGEIF(sensor_data[Unit ID], 'for Scatter Plot'!A30, sensor_data[Time Spent in Unit (Hours)])</f>
        <v>11.15</v>
      </c>
    </row>
    <row r="31" spans="1:4" x14ac:dyDescent="0.3">
      <c r="A31" t="str">
        <v>U006</v>
      </c>
      <c r="B31">
        <f>AVERAGEIF(sensor_data[Unit ID], 'for Scatter Plot'!A31, sensor_data!K:K)</f>
        <v>3.125</v>
      </c>
      <c r="C31">
        <f>AVERAGEIF(sensor_data[Unit ID], 'for Scatter Plot'!A31, sensor_data[Filled Energy Consumption])</f>
        <v>17.842631578947369</v>
      </c>
      <c r="D31">
        <f>AVERAGEIF(sensor_data[Unit ID], 'for Scatter Plot'!A31, sensor_data[Time Spent in Unit (Hours)])</f>
        <v>12.4</v>
      </c>
    </row>
    <row r="32" spans="1:4" x14ac:dyDescent="0.3">
      <c r="A32" t="str">
        <v>U238</v>
      </c>
      <c r="B32">
        <f>AVERAGEIF(sensor_data[Unit ID], 'for Scatter Plot'!A32, sensor_data!K:K)</f>
        <v>2.6</v>
      </c>
      <c r="C32">
        <f>AVERAGEIF(sensor_data[Unit ID], 'for Scatter Plot'!A32, sensor_data[Filled Energy Consumption])</f>
        <v>13.658333333333335</v>
      </c>
      <c r="D32">
        <f>AVERAGEIF(sensor_data[Unit ID], 'for Scatter Plot'!A32, sensor_data[Time Spent in Unit (Hours)])</f>
        <v>15.85</v>
      </c>
    </row>
    <row r="33" spans="1:4" x14ac:dyDescent="0.3">
      <c r="A33" t="str">
        <v>U441</v>
      </c>
      <c r="B33">
        <f>AVERAGEIF(sensor_data[Unit ID], 'for Scatter Plot'!A33, sensor_data!K:K)</f>
        <v>3.3</v>
      </c>
      <c r="C33">
        <f>AVERAGEIF(sensor_data[Unit ID], 'for Scatter Plot'!A33, sensor_data[Filled Energy Consumption])</f>
        <v>20.229428571428574</v>
      </c>
      <c r="D33">
        <f>AVERAGEIF(sensor_data[Unit ID], 'for Scatter Plot'!A33, sensor_data[Time Spent in Unit (Hours)])</f>
        <v>12.725</v>
      </c>
    </row>
    <row r="34" spans="1:4" x14ac:dyDescent="0.3">
      <c r="A34" t="str">
        <v>U090</v>
      </c>
      <c r="B34">
        <f>AVERAGEIF(sensor_data[Unit ID], 'for Scatter Plot'!A34, sensor_data!K:K)</f>
        <v>2.4249999999999998</v>
      </c>
      <c r="C34">
        <f>AVERAGEIF(sensor_data[Unit ID], 'for Scatter Plot'!A34, sensor_data[Filled Energy Consumption])</f>
        <v>11.927894736842106</v>
      </c>
      <c r="D34">
        <f>AVERAGEIF(sensor_data[Unit ID], 'for Scatter Plot'!A34, sensor_data[Time Spent in Unit (Hours)])</f>
        <v>11.25</v>
      </c>
    </row>
    <row r="35" spans="1:4" x14ac:dyDescent="0.3">
      <c r="A35" t="str">
        <v>U219</v>
      </c>
      <c r="B35">
        <f>AVERAGEIF(sensor_data[Unit ID], 'for Scatter Plot'!A35, sensor_data!K:K)</f>
        <v>2.9</v>
      </c>
      <c r="C35">
        <f>AVERAGEIF(sensor_data[Unit ID], 'for Scatter Plot'!A35, sensor_data[Filled Energy Consumption])</f>
        <v>17.669473684210526</v>
      </c>
      <c r="D35">
        <f>AVERAGEIF(sensor_data[Unit ID], 'for Scatter Plot'!A35, sensor_data[Time Spent in Unit (Hours)])</f>
        <v>11.65</v>
      </c>
    </row>
    <row r="36" spans="1:4" x14ac:dyDescent="0.3">
      <c r="A36" t="str">
        <v>U464</v>
      </c>
      <c r="B36">
        <f>AVERAGEIF(sensor_data[Unit ID], 'for Scatter Plot'!A36, sensor_data!K:K)</f>
        <v>3.0750000000000002</v>
      </c>
      <c r="C36">
        <f>AVERAGEIF(sensor_data[Unit ID], 'for Scatter Plot'!A36, sensor_data[Filled Energy Consumption])</f>
        <v>17.28736842105263</v>
      </c>
      <c r="D36">
        <f>AVERAGEIF(sensor_data[Unit ID], 'for Scatter Plot'!A36, sensor_data[Time Spent in Unit (Hours)])</f>
        <v>13.1</v>
      </c>
    </row>
    <row r="37" spans="1:4" x14ac:dyDescent="0.3">
      <c r="A37" t="str">
        <v>U188</v>
      </c>
      <c r="B37">
        <f>AVERAGEIF(sensor_data[Unit ID], 'for Scatter Plot'!A37, sensor_data!K:K)</f>
        <v>2.9249999999999998</v>
      </c>
      <c r="C37">
        <f>AVERAGEIF(sensor_data[Unit ID], 'for Scatter Plot'!A37, sensor_data[Filled Energy Consumption])</f>
        <v>17.137647058823532</v>
      </c>
      <c r="D37">
        <f>AVERAGEIF(sensor_data[Unit ID], 'for Scatter Plot'!A37, sensor_data[Time Spent in Unit (Hours)])</f>
        <v>13.25</v>
      </c>
    </row>
    <row r="38" spans="1:4" x14ac:dyDescent="0.3">
      <c r="A38" t="str">
        <v>U415</v>
      </c>
      <c r="B38">
        <f>AVERAGEIF(sensor_data[Unit ID], 'for Scatter Plot'!A38, sensor_data!K:K)</f>
        <v>3.35</v>
      </c>
      <c r="C38">
        <f>AVERAGEIF(sensor_data[Unit ID], 'for Scatter Plot'!A38, sensor_data[Filled Energy Consumption])</f>
        <v>20.564</v>
      </c>
      <c r="D38">
        <f>AVERAGEIF(sensor_data[Unit ID], 'for Scatter Plot'!A38, sensor_data[Time Spent in Unit (Hours)])</f>
        <v>11.8</v>
      </c>
    </row>
    <row r="39" spans="1:4" x14ac:dyDescent="0.3">
      <c r="A39" t="str">
        <v>U370</v>
      </c>
      <c r="B39">
        <f>AVERAGEIF(sensor_data[Unit ID], 'for Scatter Plot'!A39, sensor_data!K:K)</f>
        <v>3.2</v>
      </c>
      <c r="C39">
        <f>AVERAGEIF(sensor_data[Unit ID], 'for Scatter Plot'!A39, sensor_data[Filled Energy Consumption])</f>
        <v>19.621764705882352</v>
      </c>
      <c r="D39">
        <f>AVERAGEIF(sensor_data[Unit ID], 'for Scatter Plot'!A39, sensor_data[Time Spent in Unit (Hours)])</f>
        <v>12.15</v>
      </c>
    </row>
    <row r="40" spans="1:4" x14ac:dyDescent="0.3">
      <c r="A40" t="str">
        <v>U224</v>
      </c>
      <c r="B40">
        <f>AVERAGEIF(sensor_data[Unit ID], 'for Scatter Plot'!A40, sensor_data!K:K)</f>
        <v>3.0375000000000001</v>
      </c>
      <c r="C40">
        <f>AVERAGEIF(sensor_data[Unit ID], 'for Scatter Plot'!A40, sensor_data[Filled Energy Consumption])</f>
        <v>16.980555555555551</v>
      </c>
      <c r="D40">
        <f>AVERAGEIF(sensor_data[Unit ID], 'for Scatter Plot'!A40, sensor_data[Time Spent in Unit (Hours)])</f>
        <v>13.25</v>
      </c>
    </row>
    <row r="41" spans="1:4" x14ac:dyDescent="0.3">
      <c r="A41" t="str">
        <v>U320</v>
      </c>
      <c r="B41">
        <f>AVERAGEIF(sensor_data[Unit ID], 'for Scatter Plot'!A41, sensor_data!K:K)</f>
        <v>3.05</v>
      </c>
      <c r="C41">
        <f>AVERAGEIF(sensor_data[Unit ID], 'for Scatter Plot'!A41, sensor_data[Filled Energy Consumption])</f>
        <v>18.368703703703698</v>
      </c>
      <c r="D41">
        <f>AVERAGEIF(sensor_data[Unit ID], 'for Scatter Plot'!A41, sensor_data[Time Spent in Unit (Hours)])</f>
        <v>12.95</v>
      </c>
    </row>
    <row r="42" spans="1:4" x14ac:dyDescent="0.3">
      <c r="A42" t="str">
        <v>U118</v>
      </c>
      <c r="B42">
        <f>AVERAGEIF(sensor_data[Unit ID], 'for Scatter Plot'!A42, sensor_data!K:K)</f>
        <v>2.7</v>
      </c>
      <c r="C42">
        <f>AVERAGEIF(sensor_data[Unit ID], 'for Scatter Plot'!A42, sensor_data[Filled Energy Consumption])</f>
        <v>15.984999999999999</v>
      </c>
      <c r="D42">
        <f>AVERAGEIF(sensor_data[Unit ID], 'for Scatter Plot'!A42, sensor_data[Time Spent in Unit (Hours)])</f>
        <v>12.3</v>
      </c>
    </row>
    <row r="43" spans="1:4" x14ac:dyDescent="0.3">
      <c r="A43" t="str">
        <v>U273</v>
      </c>
      <c r="B43">
        <f>AVERAGEIF(sensor_data[Unit ID], 'for Scatter Plot'!A43, sensor_data!K:K)</f>
        <v>3.2</v>
      </c>
      <c r="C43">
        <f>AVERAGEIF(sensor_data[Unit ID], 'for Scatter Plot'!A43, sensor_data[Filled Energy Consumption])</f>
        <v>20.105624999999996</v>
      </c>
      <c r="D43">
        <f>AVERAGEIF(sensor_data[Unit ID], 'for Scatter Plot'!A43, sensor_data[Time Spent in Unit (Hours)])</f>
        <v>14.35</v>
      </c>
    </row>
    <row r="44" spans="1:4" x14ac:dyDescent="0.3">
      <c r="A44" t="str">
        <v>U388</v>
      </c>
      <c r="B44">
        <f>AVERAGEIF(sensor_data[Unit ID], 'for Scatter Plot'!A44, sensor_data!K:K)</f>
        <v>3.1749999999999998</v>
      </c>
      <c r="C44">
        <f>AVERAGEIF(sensor_data[Unit ID], 'for Scatter Plot'!A44, sensor_data[Filled Energy Consumption])</f>
        <v>19.647142857142853</v>
      </c>
      <c r="D44">
        <f>AVERAGEIF(sensor_data[Unit ID], 'for Scatter Plot'!A44, sensor_data[Time Spent in Unit (Hours)])</f>
        <v>12.5</v>
      </c>
    </row>
    <row r="45" spans="1:4" x14ac:dyDescent="0.3">
      <c r="A45" t="str">
        <v>U204</v>
      </c>
      <c r="B45">
        <f>AVERAGEIF(sensor_data[Unit ID], 'for Scatter Plot'!A45, sensor_data!K:K)</f>
        <v>3.35</v>
      </c>
      <c r="C45">
        <f>AVERAGEIF(sensor_data[Unit ID], 'for Scatter Plot'!A45, sensor_data[Filled Energy Consumption])</f>
        <v>19.005294117647058</v>
      </c>
      <c r="D45">
        <f>AVERAGEIF(sensor_data[Unit ID], 'for Scatter Plot'!A45, sensor_data[Time Spent in Unit (Hours)])</f>
        <v>11.1</v>
      </c>
    </row>
    <row r="46" spans="1:4" x14ac:dyDescent="0.3">
      <c r="A46" t="str">
        <v>U236</v>
      </c>
      <c r="B46">
        <f>AVERAGEIF(sensor_data[Unit ID], 'for Scatter Plot'!A46, sensor_data!K:K)</f>
        <v>3.1749999999999998</v>
      </c>
      <c r="C46">
        <f>AVERAGEIF(sensor_data[Unit ID], 'for Scatter Plot'!A46, sensor_data[Filled Energy Consumption])</f>
        <v>18.88105263157895</v>
      </c>
      <c r="D46">
        <f>AVERAGEIF(sensor_data[Unit ID], 'for Scatter Plot'!A46, sensor_data[Time Spent in Unit (Hours)])</f>
        <v>10.4</v>
      </c>
    </row>
    <row r="47" spans="1:4" x14ac:dyDescent="0.3">
      <c r="A47" t="str">
        <v>U159</v>
      </c>
      <c r="B47">
        <f>AVERAGEIF(sensor_data[Unit ID], 'for Scatter Plot'!A47, sensor_data!K:K)</f>
        <v>2.875</v>
      </c>
      <c r="C47">
        <f>AVERAGEIF(sensor_data[Unit ID], 'for Scatter Plot'!A47, sensor_data[Filled Energy Consumption])</f>
        <v>17.28166666666667</v>
      </c>
      <c r="D47">
        <f>AVERAGEIF(sensor_data[Unit ID], 'for Scatter Plot'!A47, sensor_data[Time Spent in Unit (Hours)])</f>
        <v>12.7</v>
      </c>
    </row>
    <row r="48" spans="1:4" x14ac:dyDescent="0.3">
      <c r="A48" t="str">
        <v>U115</v>
      </c>
      <c r="B48">
        <f>AVERAGEIF(sensor_data[Unit ID], 'for Scatter Plot'!A48, sensor_data!K:K)</f>
        <v>2.7749999999999999</v>
      </c>
      <c r="C48">
        <f>AVERAGEIF(sensor_data[Unit ID], 'for Scatter Plot'!A48, sensor_data[Filled Energy Consumption])</f>
        <v>18.012222222222221</v>
      </c>
      <c r="D48">
        <f>AVERAGEIF(sensor_data[Unit ID], 'for Scatter Plot'!A48, sensor_data[Time Spent in Unit (Hours)])</f>
        <v>11.9</v>
      </c>
    </row>
    <row r="49" spans="1:4" x14ac:dyDescent="0.3">
      <c r="A49" t="str">
        <v>U095</v>
      </c>
      <c r="B49">
        <f>AVERAGEIF(sensor_data[Unit ID], 'for Scatter Plot'!A49, sensor_data!K:K)</f>
        <v>3.3250000000000002</v>
      </c>
      <c r="C49">
        <f>AVERAGEIF(sensor_data[Unit ID], 'for Scatter Plot'!A49, sensor_data[Filled Energy Consumption])</f>
        <v>20.043333333333337</v>
      </c>
      <c r="D49">
        <f>AVERAGEIF(sensor_data[Unit ID], 'for Scatter Plot'!A49, sensor_data[Time Spent in Unit (Hours)])</f>
        <v>11.25</v>
      </c>
    </row>
    <row r="50" spans="1:4" x14ac:dyDescent="0.3">
      <c r="A50" t="str">
        <v>U387</v>
      </c>
      <c r="B50">
        <f>AVERAGEIF(sensor_data[Unit ID], 'for Scatter Plot'!A50, sensor_data!K:K)</f>
        <v>3.1749999999999998</v>
      </c>
      <c r="C50">
        <f>AVERAGEIF(sensor_data[Unit ID], 'for Scatter Plot'!A50, sensor_data[Filled Energy Consumption])</f>
        <v>18.684242424242424</v>
      </c>
      <c r="D50">
        <f>AVERAGEIF(sensor_data[Unit ID], 'for Scatter Plot'!A50, sensor_data[Time Spent in Unit (Hours)])</f>
        <v>10.625</v>
      </c>
    </row>
    <row r="51" spans="1:4" x14ac:dyDescent="0.3">
      <c r="A51" t="str">
        <v>U353</v>
      </c>
      <c r="B51">
        <f>AVERAGEIF(sensor_data[Unit ID], 'for Scatter Plot'!A51, sensor_data!K:K)</f>
        <v>3.125</v>
      </c>
      <c r="C51">
        <f>AVERAGEIF(sensor_data[Unit ID], 'for Scatter Plot'!A51, sensor_data[Filled Energy Consumption])</f>
        <v>18.649999999999999</v>
      </c>
      <c r="D51">
        <f>AVERAGEIF(sensor_data[Unit ID], 'for Scatter Plot'!A51, sensor_data[Time Spent in Unit (Hours)])</f>
        <v>12.1</v>
      </c>
    </row>
    <row r="52" spans="1:4" x14ac:dyDescent="0.3">
      <c r="A52" t="str">
        <v>U288</v>
      </c>
      <c r="B52">
        <f>AVERAGEIF(sensor_data[Unit ID], 'for Scatter Plot'!A52, sensor_data!K:K)</f>
        <v>3.1749999999999998</v>
      </c>
      <c r="C52">
        <f>AVERAGEIF(sensor_data[Unit ID], 'for Scatter Plot'!A52, sensor_data[Filled Energy Consumption])</f>
        <v>19.061500000000002</v>
      </c>
      <c r="D52">
        <f>AVERAGEIF(sensor_data[Unit ID], 'for Scatter Plot'!A52, sensor_data[Time Spent in Unit (Hours)])</f>
        <v>14.75</v>
      </c>
    </row>
    <row r="53" spans="1:4" x14ac:dyDescent="0.3">
      <c r="A53" t="str">
        <v>U414</v>
      </c>
      <c r="B53">
        <f>AVERAGEIF(sensor_data[Unit ID], 'for Scatter Plot'!A53, sensor_data!K:K)</f>
        <v>3.3</v>
      </c>
      <c r="C53">
        <f>AVERAGEIF(sensor_data[Unit ID], 'for Scatter Plot'!A53, sensor_data[Filled Energy Consumption])</f>
        <v>20.204444444444448</v>
      </c>
      <c r="D53">
        <f>AVERAGEIF(sensor_data[Unit ID], 'for Scatter Plot'!A53, sensor_data[Time Spent in Unit (Hours)])</f>
        <v>13.05</v>
      </c>
    </row>
    <row r="54" spans="1:4" x14ac:dyDescent="0.3">
      <c r="A54" t="str">
        <v>U002</v>
      </c>
      <c r="B54">
        <f>AVERAGEIF(sensor_data[Unit ID], 'for Scatter Plot'!A54, sensor_data!K:K)</f>
        <v>3.3250000000000002</v>
      </c>
      <c r="C54">
        <f>AVERAGEIF(sensor_data[Unit ID], 'for Scatter Plot'!A54, sensor_data[Filled Energy Consumption])</f>
        <v>20.483333333333331</v>
      </c>
      <c r="D54">
        <f>AVERAGEIF(sensor_data[Unit ID], 'for Scatter Plot'!A54, sensor_data[Time Spent in Unit (Hours)])</f>
        <v>12.9</v>
      </c>
    </row>
    <row r="55" spans="1:4" x14ac:dyDescent="0.3">
      <c r="A55" t="str">
        <v>U445</v>
      </c>
      <c r="B55">
        <f>AVERAGEIF(sensor_data[Unit ID], 'for Scatter Plot'!A55, sensor_data!K:K)</f>
        <v>2.8875000000000002</v>
      </c>
      <c r="C55">
        <f>AVERAGEIF(sensor_data[Unit ID], 'for Scatter Plot'!A55, sensor_data[Filled Energy Consumption])</f>
        <v>16.499729729729729</v>
      </c>
      <c r="D55">
        <f>AVERAGEIF(sensor_data[Unit ID], 'for Scatter Plot'!A55, sensor_data[Time Spent in Unit (Hours)])</f>
        <v>13.35</v>
      </c>
    </row>
    <row r="56" spans="1:4" x14ac:dyDescent="0.3">
      <c r="A56" t="str">
        <v>U484</v>
      </c>
      <c r="B56">
        <f>AVERAGEIF(sensor_data[Unit ID], 'for Scatter Plot'!A56, sensor_data!K:K)</f>
        <v>3.15</v>
      </c>
      <c r="C56">
        <f>AVERAGEIF(sensor_data[Unit ID], 'for Scatter Plot'!A56, sensor_data[Filled Energy Consumption])</f>
        <v>18.350000000000001</v>
      </c>
      <c r="D56">
        <f>AVERAGEIF(sensor_data[Unit ID], 'for Scatter Plot'!A56, sensor_data[Time Spent in Unit (Hours)])</f>
        <v>12.85</v>
      </c>
    </row>
    <row r="57" spans="1:4" x14ac:dyDescent="0.3">
      <c r="A57" t="str">
        <v>U162</v>
      </c>
      <c r="B57">
        <f>AVERAGEIF(sensor_data[Unit ID], 'for Scatter Plot'!A57, sensor_data!K:K)</f>
        <v>3</v>
      </c>
      <c r="C57">
        <f>AVERAGEIF(sensor_data[Unit ID], 'for Scatter Plot'!A57, sensor_data[Filled Energy Consumption])</f>
        <v>17.474117647058819</v>
      </c>
      <c r="D57">
        <f>AVERAGEIF(sensor_data[Unit ID], 'for Scatter Plot'!A57, sensor_data[Time Spent in Unit (Hours)])</f>
        <v>12.3</v>
      </c>
    </row>
    <row r="58" spans="1:4" x14ac:dyDescent="0.3">
      <c r="A58" t="str">
        <v>U178</v>
      </c>
      <c r="B58">
        <f>AVERAGEIF(sensor_data[Unit ID], 'for Scatter Plot'!A58, sensor_data!K:K)</f>
        <v>2.6749999999999998</v>
      </c>
      <c r="C58">
        <f>AVERAGEIF(sensor_data[Unit ID], 'for Scatter Plot'!A58, sensor_data[Filled Energy Consumption])</f>
        <v>14.980555555555558</v>
      </c>
      <c r="D58">
        <f>AVERAGEIF(sensor_data[Unit ID], 'for Scatter Plot'!A58, sensor_data[Time Spent in Unit (Hours)])</f>
        <v>14.25</v>
      </c>
    </row>
    <row r="59" spans="1:4" x14ac:dyDescent="0.3">
      <c r="A59" t="str">
        <v>U221</v>
      </c>
      <c r="B59">
        <f>AVERAGEIF(sensor_data[Unit ID], 'for Scatter Plot'!A59, sensor_data!K:K)</f>
        <v>3.0750000000000002</v>
      </c>
      <c r="C59">
        <f>AVERAGEIF(sensor_data[Unit ID], 'for Scatter Plot'!A59, sensor_data[Filled Energy Consumption])</f>
        <v>17.591176470588238</v>
      </c>
      <c r="D59">
        <f>AVERAGEIF(sensor_data[Unit ID], 'for Scatter Plot'!A59, sensor_data[Time Spent in Unit (Hours)])</f>
        <v>14.1</v>
      </c>
    </row>
    <row r="60" spans="1:4" x14ac:dyDescent="0.3">
      <c r="A60" t="str">
        <v>U226</v>
      </c>
      <c r="B60">
        <f>AVERAGEIF(sensor_data[Unit ID], 'for Scatter Plot'!A60, sensor_data!K:K)</f>
        <v>2.7</v>
      </c>
      <c r="C60">
        <f>AVERAGEIF(sensor_data[Unit ID], 'for Scatter Plot'!A60, sensor_data[Filled Energy Consumption])</f>
        <v>14.74</v>
      </c>
      <c r="D60">
        <f>AVERAGEIF(sensor_data[Unit ID], 'for Scatter Plot'!A60, sensor_data[Time Spent in Unit (Hours)])</f>
        <v>12.1</v>
      </c>
    </row>
    <row r="61" spans="1:4" x14ac:dyDescent="0.3">
      <c r="A61" t="str">
        <v>U140</v>
      </c>
      <c r="B61">
        <f>AVERAGEIF(sensor_data[Unit ID], 'for Scatter Plot'!A61, sensor_data!K:K)</f>
        <v>3.0249999999999999</v>
      </c>
      <c r="C61">
        <f>AVERAGEIF(sensor_data[Unit ID], 'for Scatter Plot'!A61, sensor_data[Filled Energy Consumption])</f>
        <v>16.056111111111115</v>
      </c>
      <c r="D61">
        <f>AVERAGEIF(sensor_data[Unit ID], 'for Scatter Plot'!A61, sensor_data[Time Spent in Unit (Hours)])</f>
        <v>9.4499999999999993</v>
      </c>
    </row>
    <row r="62" spans="1:4" x14ac:dyDescent="0.3">
      <c r="A62" t="str">
        <v>U398</v>
      </c>
      <c r="B62">
        <f>AVERAGEIF(sensor_data[Unit ID], 'for Scatter Plot'!A62, sensor_data!K:K)</f>
        <v>3.2</v>
      </c>
      <c r="C62">
        <f>AVERAGEIF(sensor_data[Unit ID], 'for Scatter Plot'!A62, sensor_data[Filled Energy Consumption])</f>
        <v>20.03230769230769</v>
      </c>
      <c r="D62">
        <f>AVERAGEIF(sensor_data[Unit ID], 'for Scatter Plot'!A62, sensor_data[Time Spent in Unit (Hours)])</f>
        <v>10.9</v>
      </c>
    </row>
    <row r="63" spans="1:4" x14ac:dyDescent="0.3">
      <c r="A63" t="str">
        <v>U324</v>
      </c>
      <c r="B63">
        <f>AVERAGEIF(sensor_data[Unit ID], 'for Scatter Plot'!A63, sensor_data!K:K)</f>
        <v>3.125</v>
      </c>
      <c r="C63">
        <f>AVERAGEIF(sensor_data[Unit ID], 'for Scatter Plot'!A63, sensor_data[Filled Energy Consumption])</f>
        <v>19.593333333333334</v>
      </c>
      <c r="D63">
        <f>AVERAGEIF(sensor_data[Unit ID], 'for Scatter Plot'!A63, sensor_data[Time Spent in Unit (Hours)])</f>
        <v>13.35</v>
      </c>
    </row>
    <row r="64" spans="1:4" x14ac:dyDescent="0.3">
      <c r="A64" t="str">
        <v>U483</v>
      </c>
      <c r="B64">
        <f>AVERAGEIF(sensor_data[Unit ID], 'for Scatter Plot'!A64, sensor_data!K:K)</f>
        <v>2.8</v>
      </c>
      <c r="C64">
        <f>AVERAGEIF(sensor_data[Unit ID], 'for Scatter Plot'!A64, sensor_data[Filled Energy Consumption])</f>
        <v>17.658823529411766</v>
      </c>
      <c r="D64">
        <f>AVERAGEIF(sensor_data[Unit ID], 'for Scatter Plot'!A64, sensor_data[Time Spent in Unit (Hours)])</f>
        <v>9.6</v>
      </c>
    </row>
    <row r="65" spans="1:4" x14ac:dyDescent="0.3">
      <c r="A65" t="str">
        <v>U283</v>
      </c>
      <c r="B65">
        <f>AVERAGEIF(sensor_data[Unit ID], 'for Scatter Plot'!A65, sensor_data!K:K)</f>
        <v>2.7</v>
      </c>
      <c r="C65">
        <f>AVERAGEIF(sensor_data[Unit ID], 'for Scatter Plot'!A65, sensor_data[Filled Energy Consumption])</f>
        <v>17.084375000000001</v>
      </c>
      <c r="D65">
        <f>AVERAGEIF(sensor_data[Unit ID], 'for Scatter Plot'!A65, sensor_data[Time Spent in Unit (Hours)])</f>
        <v>14.75</v>
      </c>
    </row>
    <row r="66" spans="1:4" x14ac:dyDescent="0.3">
      <c r="A66" t="str">
        <v>U145</v>
      </c>
      <c r="B66">
        <f>AVERAGEIF(sensor_data[Unit ID], 'for Scatter Plot'!A66, sensor_data!K:K)</f>
        <v>3.3250000000000002</v>
      </c>
      <c r="C66">
        <f>AVERAGEIF(sensor_data[Unit ID], 'for Scatter Plot'!A66, sensor_data[Filled Energy Consumption])</f>
        <v>18.947894736842105</v>
      </c>
      <c r="D66">
        <f>AVERAGEIF(sensor_data[Unit ID], 'for Scatter Plot'!A66, sensor_data[Time Spent in Unit (Hours)])</f>
        <v>10.050000000000001</v>
      </c>
    </row>
    <row r="67" spans="1:4" x14ac:dyDescent="0.3">
      <c r="A67" t="str">
        <v>U067</v>
      </c>
      <c r="B67">
        <f>AVERAGEIF(sensor_data[Unit ID], 'for Scatter Plot'!A67, sensor_data!K:K)</f>
        <v>3.5249999999999999</v>
      </c>
      <c r="C67">
        <f>AVERAGEIF(sensor_data[Unit ID], 'for Scatter Plot'!A67, sensor_data[Filled Energy Consumption])</f>
        <v>20.517058823529407</v>
      </c>
      <c r="D67">
        <f>AVERAGEIF(sensor_data[Unit ID], 'for Scatter Plot'!A67, sensor_data[Time Spent in Unit (Hours)])</f>
        <v>10.7</v>
      </c>
    </row>
    <row r="68" spans="1:4" x14ac:dyDescent="0.3">
      <c r="A68" t="str">
        <v>U181</v>
      </c>
      <c r="B68">
        <f>AVERAGEIF(sensor_data[Unit ID], 'for Scatter Plot'!A68, sensor_data!K:K)</f>
        <v>3.05</v>
      </c>
      <c r="C68">
        <f>AVERAGEIF(sensor_data[Unit ID], 'for Scatter Plot'!A68, sensor_data[Filled Energy Consumption])</f>
        <v>20.652222222222225</v>
      </c>
      <c r="D68">
        <f>AVERAGEIF(sensor_data[Unit ID], 'for Scatter Plot'!A68, sensor_data[Time Spent in Unit (Hours)])</f>
        <v>10.1</v>
      </c>
    </row>
    <row r="69" spans="1:4" x14ac:dyDescent="0.3">
      <c r="A69" t="str">
        <v>U176</v>
      </c>
      <c r="B69">
        <f>AVERAGEIF(sensor_data[Unit ID], 'for Scatter Plot'!A69, sensor_data!K:K)</f>
        <v>3.1625000000000001</v>
      </c>
      <c r="C69">
        <f>AVERAGEIF(sensor_data[Unit ID], 'for Scatter Plot'!A69, sensor_data[Filled Energy Consumption])</f>
        <v>18.581578947368417</v>
      </c>
      <c r="D69">
        <f>AVERAGEIF(sensor_data[Unit ID], 'for Scatter Plot'!A69, sensor_data[Time Spent in Unit (Hours)])</f>
        <v>12.074999999999999</v>
      </c>
    </row>
    <row r="70" spans="1:4" x14ac:dyDescent="0.3">
      <c r="A70" t="str">
        <v>U033</v>
      </c>
      <c r="B70">
        <f>AVERAGEIF(sensor_data[Unit ID], 'for Scatter Plot'!A70, sensor_data!K:K)</f>
        <v>3.0750000000000002</v>
      </c>
      <c r="C70">
        <f>AVERAGEIF(sensor_data[Unit ID], 'for Scatter Plot'!A70, sensor_data[Filled Energy Consumption])</f>
        <v>18.956470588235298</v>
      </c>
      <c r="D70">
        <f>AVERAGEIF(sensor_data[Unit ID], 'for Scatter Plot'!A70, sensor_data[Time Spent in Unit (Hours)])</f>
        <v>10.35</v>
      </c>
    </row>
    <row r="71" spans="1:4" x14ac:dyDescent="0.3">
      <c r="A71" t="str">
        <v>U084</v>
      </c>
      <c r="B71">
        <f>AVERAGEIF(sensor_data[Unit ID], 'for Scatter Plot'!A71, sensor_data!K:K)</f>
        <v>3.4249999999999998</v>
      </c>
      <c r="C71">
        <f>AVERAGEIF(sensor_data[Unit ID], 'for Scatter Plot'!A71, sensor_data[Filled Energy Consumption])</f>
        <v>17.740588235294119</v>
      </c>
      <c r="D71">
        <f>AVERAGEIF(sensor_data[Unit ID], 'for Scatter Plot'!A71, sensor_data[Time Spent in Unit (Hours)])</f>
        <v>13.3</v>
      </c>
    </row>
    <row r="72" spans="1:4" x14ac:dyDescent="0.3">
      <c r="A72" t="str">
        <v>U020</v>
      </c>
      <c r="B72">
        <f>AVERAGEIF(sensor_data[Unit ID], 'for Scatter Plot'!A72, sensor_data!K:K)</f>
        <v>3.15</v>
      </c>
      <c r="C72">
        <f>AVERAGEIF(sensor_data[Unit ID], 'for Scatter Plot'!A72, sensor_data[Filled Energy Consumption])</f>
        <v>19.085588235294118</v>
      </c>
      <c r="D72">
        <f>AVERAGEIF(sensor_data[Unit ID], 'for Scatter Plot'!A72, sensor_data[Time Spent in Unit (Hours)])</f>
        <v>14.2</v>
      </c>
    </row>
    <row r="73" spans="1:4" x14ac:dyDescent="0.3">
      <c r="A73" t="str">
        <v>U217</v>
      </c>
      <c r="B73">
        <f>AVERAGEIF(sensor_data[Unit ID], 'for Scatter Plot'!A73, sensor_data!K:K)</f>
        <v>2.85</v>
      </c>
      <c r="C73">
        <f>AVERAGEIF(sensor_data[Unit ID], 'for Scatter Plot'!A73, sensor_data[Filled Energy Consumption])</f>
        <v>16.252777777777773</v>
      </c>
      <c r="D73">
        <f>AVERAGEIF(sensor_data[Unit ID], 'for Scatter Plot'!A73, sensor_data[Time Spent in Unit (Hours)])</f>
        <v>13.35</v>
      </c>
    </row>
    <row r="74" spans="1:4" x14ac:dyDescent="0.3">
      <c r="A74" t="str">
        <v>U282</v>
      </c>
      <c r="B74">
        <f>AVERAGEIF(sensor_data[Unit ID], 'for Scatter Plot'!A74, sensor_data!K:K)</f>
        <v>2.9249999999999998</v>
      </c>
      <c r="C74">
        <f>AVERAGEIF(sensor_data[Unit ID], 'for Scatter Plot'!A74, sensor_data[Filled Energy Consumption])</f>
        <v>18.160000000000004</v>
      </c>
      <c r="D74">
        <f>AVERAGEIF(sensor_data[Unit ID], 'for Scatter Plot'!A74, sensor_data[Time Spent in Unit (Hours)])</f>
        <v>13.1</v>
      </c>
    </row>
    <row r="75" spans="1:4" x14ac:dyDescent="0.3">
      <c r="A75" t="str">
        <v>U313</v>
      </c>
      <c r="B75">
        <f>AVERAGEIF(sensor_data[Unit ID], 'for Scatter Plot'!A75, sensor_data!K:K)</f>
        <v>2.8374999999999999</v>
      </c>
      <c r="C75">
        <f>AVERAGEIF(sensor_data[Unit ID], 'for Scatter Plot'!A75, sensor_data[Filled Energy Consumption])</f>
        <v>16.995999999999995</v>
      </c>
      <c r="D75">
        <f>AVERAGEIF(sensor_data[Unit ID], 'for Scatter Plot'!A75, sensor_data[Time Spent in Unit (Hours)])</f>
        <v>10.574999999999999</v>
      </c>
    </row>
    <row r="76" spans="1:4" x14ac:dyDescent="0.3">
      <c r="A76" t="str">
        <v>U245</v>
      </c>
      <c r="B76">
        <f>AVERAGEIF(sensor_data[Unit ID], 'for Scatter Plot'!A76, sensor_data!K:K)</f>
        <v>3.1749999999999998</v>
      </c>
      <c r="C76">
        <f>AVERAGEIF(sensor_data[Unit ID], 'for Scatter Plot'!A76, sensor_data[Filled Energy Consumption])</f>
        <v>19.883333333333333</v>
      </c>
      <c r="D76">
        <f>AVERAGEIF(sensor_data[Unit ID], 'for Scatter Plot'!A76, sensor_data[Time Spent in Unit (Hours)])</f>
        <v>13.85</v>
      </c>
    </row>
    <row r="77" spans="1:4" x14ac:dyDescent="0.3">
      <c r="A77" t="str">
        <v>U402</v>
      </c>
      <c r="B77">
        <f>AVERAGEIF(sensor_data[Unit ID], 'for Scatter Plot'!A77, sensor_data!K:K)</f>
        <v>3.8</v>
      </c>
      <c r="C77">
        <f>AVERAGEIF(sensor_data[Unit ID], 'for Scatter Plot'!A77, sensor_data[Filled Energy Consumption])</f>
        <v>23.55222222222222</v>
      </c>
      <c r="D77">
        <f>AVERAGEIF(sensor_data[Unit ID], 'for Scatter Plot'!A77, sensor_data[Time Spent in Unit (Hours)])</f>
        <v>13.7</v>
      </c>
    </row>
    <row r="78" spans="1:4" x14ac:dyDescent="0.3">
      <c r="A78" t="str">
        <v>U482</v>
      </c>
      <c r="B78">
        <f>AVERAGEIF(sensor_data[Unit ID], 'for Scatter Plot'!A78, sensor_data!K:K)</f>
        <v>2.9916666666666667</v>
      </c>
      <c r="C78">
        <f>AVERAGEIF(sensor_data[Unit ID], 'for Scatter Plot'!A78, sensor_data[Filled Energy Consumption])</f>
        <v>18.017358490566039</v>
      </c>
      <c r="D78">
        <f>AVERAGEIF(sensor_data[Unit ID], 'for Scatter Plot'!A78, sensor_data[Time Spent in Unit (Hours)])</f>
        <v>12.3</v>
      </c>
    </row>
    <row r="79" spans="1:4" x14ac:dyDescent="0.3">
      <c r="A79" t="str">
        <v>U374</v>
      </c>
      <c r="B79">
        <f>AVERAGEIF(sensor_data[Unit ID], 'for Scatter Plot'!A79, sensor_data!K:K)</f>
        <v>2.9249999999999998</v>
      </c>
      <c r="C79">
        <f>AVERAGEIF(sensor_data[Unit ID], 'for Scatter Plot'!A79, sensor_data[Filled Energy Consumption])</f>
        <v>16.782</v>
      </c>
      <c r="D79">
        <f>AVERAGEIF(sensor_data[Unit ID], 'for Scatter Plot'!A79, sensor_data[Time Spent in Unit (Hours)])</f>
        <v>12.1</v>
      </c>
    </row>
    <row r="80" spans="1:4" x14ac:dyDescent="0.3">
      <c r="A80" t="str">
        <v>U255</v>
      </c>
      <c r="B80">
        <f>AVERAGEIF(sensor_data[Unit ID], 'for Scatter Plot'!A80, sensor_data!K:K)</f>
        <v>3.45</v>
      </c>
      <c r="C80">
        <f>AVERAGEIF(sensor_data[Unit ID], 'for Scatter Plot'!A80, sensor_data[Filled Energy Consumption])</f>
        <v>19.849444444444444</v>
      </c>
      <c r="D80">
        <f>AVERAGEIF(sensor_data[Unit ID], 'for Scatter Plot'!A80, sensor_data[Time Spent in Unit (Hours)])</f>
        <v>12.2</v>
      </c>
    </row>
    <row r="81" spans="1:4" x14ac:dyDescent="0.3">
      <c r="A81" t="str">
        <v>U401</v>
      </c>
      <c r="B81">
        <f>AVERAGEIF(sensor_data[Unit ID], 'for Scatter Plot'!A81, sensor_data!K:K)</f>
        <v>2.7</v>
      </c>
      <c r="C81">
        <f>AVERAGEIF(sensor_data[Unit ID], 'for Scatter Plot'!A81, sensor_data[Filled Energy Consumption])</f>
        <v>15.936842105263162</v>
      </c>
      <c r="D81">
        <f>AVERAGEIF(sensor_data[Unit ID], 'for Scatter Plot'!A81, sensor_data[Time Spent in Unit (Hours)])</f>
        <v>13.15</v>
      </c>
    </row>
    <row r="82" spans="1:4" x14ac:dyDescent="0.3">
      <c r="A82" t="str">
        <v>U182</v>
      </c>
      <c r="B82">
        <f>AVERAGEIF(sensor_data[Unit ID], 'for Scatter Plot'!A82, sensor_data!K:K)</f>
        <v>2.6</v>
      </c>
      <c r="C82">
        <f>AVERAGEIF(sensor_data[Unit ID], 'for Scatter Plot'!A82, sensor_data[Filled Energy Consumption])</f>
        <v>13.896315789473684</v>
      </c>
      <c r="D82">
        <f>AVERAGEIF(sensor_data[Unit ID], 'for Scatter Plot'!A82, sensor_data[Time Spent in Unit (Hours)])</f>
        <v>12.8</v>
      </c>
    </row>
    <row r="83" spans="1:4" x14ac:dyDescent="0.3">
      <c r="A83" t="str">
        <v>U406</v>
      </c>
      <c r="B83">
        <f>AVERAGEIF(sensor_data[Unit ID], 'for Scatter Plot'!A83, sensor_data!K:K)</f>
        <v>2.9750000000000001</v>
      </c>
      <c r="C83">
        <f>AVERAGEIF(sensor_data[Unit ID], 'for Scatter Plot'!A83, sensor_data[Filled Energy Consumption])</f>
        <v>18.36611111111111</v>
      </c>
      <c r="D83">
        <f>AVERAGEIF(sensor_data[Unit ID], 'for Scatter Plot'!A83, sensor_data[Time Spent in Unit (Hours)])</f>
        <v>10.75</v>
      </c>
    </row>
    <row r="84" spans="1:4" x14ac:dyDescent="0.3">
      <c r="A84" t="str">
        <v>U187</v>
      </c>
      <c r="B84">
        <f>AVERAGEIF(sensor_data[Unit ID], 'for Scatter Plot'!A84, sensor_data!K:K)</f>
        <v>2.9</v>
      </c>
      <c r="C84">
        <f>AVERAGEIF(sensor_data[Unit ID], 'for Scatter Plot'!A84, sensor_data[Filled Energy Consumption])</f>
        <v>16.43611111111111</v>
      </c>
      <c r="D84">
        <f>AVERAGEIF(sensor_data[Unit ID], 'for Scatter Plot'!A84, sensor_data[Time Spent in Unit (Hours)])</f>
        <v>11.6</v>
      </c>
    </row>
    <row r="85" spans="1:4" x14ac:dyDescent="0.3">
      <c r="A85" t="str">
        <v>U016</v>
      </c>
      <c r="B85">
        <f>AVERAGEIF(sensor_data[Unit ID], 'for Scatter Plot'!A85, sensor_data!K:K)</f>
        <v>2.875</v>
      </c>
      <c r="C85">
        <f>AVERAGEIF(sensor_data[Unit ID], 'for Scatter Plot'!A85, sensor_data[Filled Energy Consumption])</f>
        <v>17.470588235294116</v>
      </c>
      <c r="D85">
        <f>AVERAGEIF(sensor_data[Unit ID], 'for Scatter Plot'!A85, sensor_data[Time Spent in Unit (Hours)])</f>
        <v>11.55</v>
      </c>
    </row>
    <row r="86" spans="1:4" x14ac:dyDescent="0.3">
      <c r="A86" t="str">
        <v>U161</v>
      </c>
      <c r="B86">
        <f>AVERAGEIF(sensor_data[Unit ID], 'for Scatter Plot'!A86, sensor_data!K:K)</f>
        <v>3.5249999999999999</v>
      </c>
      <c r="C86">
        <f>AVERAGEIF(sensor_data[Unit ID], 'for Scatter Plot'!A86, sensor_data[Filled Energy Consumption])</f>
        <v>20.415555555555557</v>
      </c>
      <c r="D86">
        <f>AVERAGEIF(sensor_data[Unit ID], 'for Scatter Plot'!A86, sensor_data[Time Spent in Unit (Hours)])</f>
        <v>9.6999999999999993</v>
      </c>
    </row>
    <row r="87" spans="1:4" x14ac:dyDescent="0.3">
      <c r="A87" t="str">
        <v>U487</v>
      </c>
      <c r="B87">
        <f>AVERAGEIF(sensor_data[Unit ID], 'for Scatter Plot'!A87, sensor_data!K:K)</f>
        <v>3.55</v>
      </c>
      <c r="C87">
        <f>AVERAGEIF(sensor_data[Unit ID], 'for Scatter Plot'!A87, sensor_data[Filled Energy Consumption])</f>
        <v>20.802777777777781</v>
      </c>
      <c r="D87">
        <f>AVERAGEIF(sensor_data[Unit ID], 'for Scatter Plot'!A87, sensor_data[Time Spent in Unit (Hours)])</f>
        <v>11.85</v>
      </c>
    </row>
    <row r="88" spans="1:4" x14ac:dyDescent="0.3">
      <c r="A88" t="str">
        <v>U073</v>
      </c>
      <c r="B88">
        <f>AVERAGEIF(sensor_data[Unit ID], 'for Scatter Plot'!A88, sensor_data!K:K)</f>
        <v>2.8</v>
      </c>
      <c r="C88">
        <f>AVERAGEIF(sensor_data[Unit ID], 'for Scatter Plot'!A88, sensor_data[Filled Energy Consumption])</f>
        <v>16.891249999999999</v>
      </c>
      <c r="D88">
        <f>AVERAGEIF(sensor_data[Unit ID], 'for Scatter Plot'!A88, sensor_data[Time Spent in Unit (Hours)])</f>
        <v>13.25</v>
      </c>
    </row>
    <row r="89" spans="1:4" x14ac:dyDescent="0.3">
      <c r="A89" t="str">
        <v>U448</v>
      </c>
      <c r="B89">
        <f>AVERAGEIF(sensor_data[Unit ID], 'for Scatter Plot'!A89, sensor_data!K:K)</f>
        <v>3.3</v>
      </c>
      <c r="C89">
        <f>AVERAGEIF(sensor_data[Unit ID], 'for Scatter Plot'!A89, sensor_data[Filled Energy Consumption])</f>
        <v>19.155263157894741</v>
      </c>
      <c r="D89">
        <f>AVERAGEIF(sensor_data[Unit ID], 'for Scatter Plot'!A89, sensor_data[Time Spent in Unit (Hours)])</f>
        <v>11.45</v>
      </c>
    </row>
    <row r="90" spans="1:4" x14ac:dyDescent="0.3">
      <c r="A90" t="str">
        <v>U480</v>
      </c>
      <c r="B90">
        <f>AVERAGEIF(sensor_data[Unit ID], 'for Scatter Plot'!A90, sensor_data!K:K)</f>
        <v>2.95</v>
      </c>
      <c r="C90">
        <f>AVERAGEIF(sensor_data[Unit ID], 'for Scatter Plot'!A90, sensor_data[Filled Energy Consumption])</f>
        <v>16.832352941176474</v>
      </c>
      <c r="D90">
        <f>AVERAGEIF(sensor_data[Unit ID], 'for Scatter Plot'!A90, sensor_data[Time Spent in Unit (Hours)])</f>
        <v>11.75</v>
      </c>
    </row>
    <row r="91" spans="1:4" x14ac:dyDescent="0.3">
      <c r="A91" t="str">
        <v>U424</v>
      </c>
      <c r="B91">
        <f>AVERAGEIF(sensor_data[Unit ID], 'for Scatter Plot'!A91, sensor_data!K:K)</f>
        <v>2.95</v>
      </c>
      <c r="C91">
        <f>AVERAGEIF(sensor_data[Unit ID], 'for Scatter Plot'!A91, sensor_data[Filled Energy Consumption])</f>
        <v>16.866111111111113</v>
      </c>
      <c r="D91">
        <f>AVERAGEIF(sensor_data[Unit ID], 'for Scatter Plot'!A91, sensor_data[Time Spent in Unit (Hours)])</f>
        <v>11.85</v>
      </c>
    </row>
    <row r="92" spans="1:4" x14ac:dyDescent="0.3">
      <c r="A92" t="str">
        <v>U199</v>
      </c>
      <c r="B92">
        <f>AVERAGEIF(sensor_data[Unit ID], 'for Scatter Plot'!A92, sensor_data!K:K)</f>
        <v>2.9249999999999998</v>
      </c>
      <c r="C92">
        <f>AVERAGEIF(sensor_data[Unit ID], 'for Scatter Plot'!A92, sensor_data[Filled Energy Consumption])</f>
        <v>17.720526315789474</v>
      </c>
      <c r="D92">
        <f>AVERAGEIF(sensor_data[Unit ID], 'for Scatter Plot'!A92, sensor_data[Time Spent in Unit (Hours)])</f>
        <v>12.35</v>
      </c>
    </row>
    <row r="93" spans="1:4" x14ac:dyDescent="0.3">
      <c r="A93" t="str">
        <v>U029</v>
      </c>
      <c r="B93">
        <f>AVERAGEIF(sensor_data[Unit ID], 'for Scatter Plot'!A93, sensor_data!K:K)</f>
        <v>3.2749999999999999</v>
      </c>
      <c r="C93">
        <f>AVERAGEIF(sensor_data[Unit ID], 'for Scatter Plot'!A93, sensor_data[Filled Energy Consumption])</f>
        <v>18.77578947368421</v>
      </c>
      <c r="D93">
        <f>AVERAGEIF(sensor_data[Unit ID], 'for Scatter Plot'!A93, sensor_data[Time Spent in Unit (Hours)])</f>
        <v>12.1</v>
      </c>
    </row>
    <row r="94" spans="1:4" x14ac:dyDescent="0.3">
      <c r="A94" t="str">
        <v>U122</v>
      </c>
      <c r="B94">
        <f>AVERAGEIF(sensor_data[Unit ID], 'for Scatter Plot'!A94, sensor_data!K:K)</f>
        <v>2.95</v>
      </c>
      <c r="C94">
        <f>AVERAGEIF(sensor_data[Unit ID], 'for Scatter Plot'!A94, sensor_data[Filled Energy Consumption])</f>
        <v>17.773888888888894</v>
      </c>
      <c r="D94">
        <f>AVERAGEIF(sensor_data[Unit ID], 'for Scatter Plot'!A94, sensor_data[Time Spent in Unit (Hours)])</f>
        <v>12.65</v>
      </c>
    </row>
    <row r="95" spans="1:4" x14ac:dyDescent="0.3">
      <c r="A95" t="str">
        <v>U157</v>
      </c>
      <c r="B95">
        <f>AVERAGEIF(sensor_data[Unit ID], 'for Scatter Plot'!A95, sensor_data!K:K)</f>
        <v>3.125</v>
      </c>
      <c r="C95">
        <f>AVERAGEIF(sensor_data[Unit ID], 'for Scatter Plot'!A95, sensor_data[Filled Energy Consumption])</f>
        <v>17.811052631578946</v>
      </c>
      <c r="D95">
        <f>AVERAGEIF(sensor_data[Unit ID], 'for Scatter Plot'!A95, sensor_data[Time Spent in Unit (Hours)])</f>
        <v>14.05</v>
      </c>
    </row>
    <row r="96" spans="1:4" x14ac:dyDescent="0.3">
      <c r="A96" t="str">
        <v>U051</v>
      </c>
      <c r="B96">
        <f>AVERAGEIF(sensor_data[Unit ID], 'for Scatter Plot'!A96, sensor_data!K:K)</f>
        <v>3.375</v>
      </c>
      <c r="C96">
        <f>AVERAGEIF(sensor_data[Unit ID], 'for Scatter Plot'!A96, sensor_data[Filled Energy Consumption])</f>
        <v>19.64352941176471</v>
      </c>
      <c r="D96">
        <f>AVERAGEIF(sensor_data[Unit ID], 'for Scatter Plot'!A96, sensor_data[Time Spent in Unit (Hours)])</f>
        <v>12.8</v>
      </c>
    </row>
    <row r="97" spans="1:4" x14ac:dyDescent="0.3">
      <c r="A97" t="str">
        <v>U193</v>
      </c>
      <c r="B97">
        <f>AVERAGEIF(sensor_data[Unit ID], 'for Scatter Plot'!A97, sensor_data!K:K)</f>
        <v>3.1375000000000002</v>
      </c>
      <c r="C97">
        <f>AVERAGEIF(sensor_data[Unit ID], 'for Scatter Plot'!A97, sensor_data[Filled Energy Consumption])</f>
        <v>18.469375000000003</v>
      </c>
      <c r="D97">
        <f>AVERAGEIF(sensor_data[Unit ID], 'for Scatter Plot'!A97, sensor_data[Time Spent in Unit (Hours)])</f>
        <v>12.074999999999999</v>
      </c>
    </row>
    <row r="98" spans="1:4" x14ac:dyDescent="0.3">
      <c r="A98" t="str">
        <v>U289</v>
      </c>
      <c r="B98">
        <f>AVERAGEIF(sensor_data[Unit ID], 'for Scatter Plot'!A98, sensor_data!K:K)</f>
        <v>3</v>
      </c>
      <c r="C98">
        <f>AVERAGEIF(sensor_data[Unit ID], 'for Scatter Plot'!A98, sensor_data[Filled Energy Consumption])</f>
        <v>17.767368421052634</v>
      </c>
      <c r="D98">
        <f>AVERAGEIF(sensor_data[Unit ID], 'for Scatter Plot'!A98, sensor_data[Time Spent in Unit (Hours)])</f>
        <v>13.6</v>
      </c>
    </row>
    <row r="99" spans="1:4" x14ac:dyDescent="0.3">
      <c r="A99" t="str">
        <v>U397</v>
      </c>
      <c r="B99">
        <f>AVERAGEIF(sensor_data[Unit ID], 'for Scatter Plot'!A99, sensor_data!K:K)</f>
        <v>2.5750000000000002</v>
      </c>
      <c r="C99">
        <f>AVERAGEIF(sensor_data[Unit ID], 'for Scatter Plot'!A99, sensor_data[Filled Energy Consumption])</f>
        <v>14.715</v>
      </c>
      <c r="D99">
        <f>AVERAGEIF(sensor_data[Unit ID], 'for Scatter Plot'!A99, sensor_data[Time Spent in Unit (Hours)])</f>
        <v>11.9</v>
      </c>
    </row>
    <row r="100" spans="1:4" x14ac:dyDescent="0.3">
      <c r="A100" t="str">
        <v>U357</v>
      </c>
      <c r="B100">
        <f>AVERAGEIF(sensor_data[Unit ID], 'for Scatter Plot'!A100, sensor_data!K:K)</f>
        <v>3.15</v>
      </c>
      <c r="C100">
        <f>AVERAGEIF(sensor_data[Unit ID], 'for Scatter Plot'!A100, sensor_data[Filled Energy Consumption])</f>
        <v>19.830588235294115</v>
      </c>
      <c r="D100">
        <f>AVERAGEIF(sensor_data[Unit ID], 'for Scatter Plot'!A100, sensor_data[Time Spent in Unit (Hours)])</f>
        <v>11.35</v>
      </c>
    </row>
    <row r="101" spans="1:4" x14ac:dyDescent="0.3">
      <c r="A101" t="str">
        <v>U341</v>
      </c>
      <c r="B101">
        <f>AVERAGEIF(sensor_data[Unit ID], 'for Scatter Plot'!A101, sensor_data!K:K)</f>
        <v>2.9874999999999998</v>
      </c>
      <c r="C101">
        <f>AVERAGEIF(sensor_data[Unit ID], 'for Scatter Plot'!A101, sensor_data[Filled Energy Consumption])</f>
        <v>17.727428571428568</v>
      </c>
      <c r="D101">
        <f>AVERAGEIF(sensor_data[Unit ID], 'for Scatter Plot'!A101, sensor_data[Time Spent in Unit (Hours)])</f>
        <v>12.25</v>
      </c>
    </row>
    <row r="102" spans="1:4" x14ac:dyDescent="0.3">
      <c r="A102" t="str">
        <v>U087</v>
      </c>
      <c r="B102">
        <f>AVERAGEIF(sensor_data[Unit ID], 'for Scatter Plot'!A102, sensor_data!K:K)</f>
        <v>3</v>
      </c>
      <c r="C102">
        <f>AVERAGEIF(sensor_data[Unit ID], 'for Scatter Plot'!A102, sensor_data[Filled Energy Consumption])</f>
        <v>18.220000000000002</v>
      </c>
      <c r="D102">
        <f>AVERAGEIF(sensor_data[Unit ID], 'for Scatter Plot'!A102, sensor_data[Time Spent in Unit (Hours)])</f>
        <v>13.9</v>
      </c>
    </row>
    <row r="103" spans="1:4" x14ac:dyDescent="0.3">
      <c r="A103" t="str">
        <v>U391</v>
      </c>
      <c r="B103">
        <f>AVERAGEIF(sensor_data[Unit ID], 'for Scatter Plot'!A103, sensor_data!K:K)</f>
        <v>3.2</v>
      </c>
      <c r="C103">
        <f>AVERAGEIF(sensor_data[Unit ID], 'for Scatter Plot'!A103, sensor_data[Filled Energy Consumption])</f>
        <v>18.517894736842106</v>
      </c>
      <c r="D103">
        <f>AVERAGEIF(sensor_data[Unit ID], 'for Scatter Plot'!A103, sensor_data[Time Spent in Unit (Hours)])</f>
        <v>12.15</v>
      </c>
    </row>
    <row r="104" spans="1:4" x14ac:dyDescent="0.3">
      <c r="A104" t="str">
        <v>U216</v>
      </c>
      <c r="B104">
        <f>AVERAGEIF(sensor_data[Unit ID], 'for Scatter Plot'!A104, sensor_data!K:K)</f>
        <v>3.15</v>
      </c>
      <c r="C104">
        <f>AVERAGEIF(sensor_data[Unit ID], 'for Scatter Plot'!A104, sensor_data[Filled Energy Consumption])</f>
        <v>19.701499999999999</v>
      </c>
      <c r="D104">
        <f>AVERAGEIF(sensor_data[Unit ID], 'for Scatter Plot'!A104, sensor_data[Time Spent in Unit (Hours)])</f>
        <v>13.15</v>
      </c>
    </row>
    <row r="105" spans="1:4" x14ac:dyDescent="0.3">
      <c r="A105" t="str">
        <v>U201</v>
      </c>
      <c r="B105">
        <f>AVERAGEIF(sensor_data[Unit ID], 'for Scatter Plot'!A105, sensor_data!K:K)</f>
        <v>3.3250000000000002</v>
      </c>
      <c r="C105">
        <f>AVERAGEIF(sensor_data[Unit ID], 'for Scatter Plot'!A105, sensor_data[Filled Energy Consumption])</f>
        <v>19.172499999999999</v>
      </c>
      <c r="D105">
        <f>AVERAGEIF(sensor_data[Unit ID], 'for Scatter Plot'!A105, sensor_data[Time Spent in Unit (Hours)])</f>
        <v>11.25</v>
      </c>
    </row>
    <row r="106" spans="1:4" x14ac:dyDescent="0.3">
      <c r="A106" t="str">
        <v>U137</v>
      </c>
      <c r="B106">
        <f>AVERAGEIF(sensor_data[Unit ID], 'for Scatter Plot'!A106, sensor_data!K:K)</f>
        <v>2.9249999999999998</v>
      </c>
      <c r="C106">
        <f>AVERAGEIF(sensor_data[Unit ID], 'for Scatter Plot'!A106, sensor_data[Filled Energy Consumption])</f>
        <v>19.195</v>
      </c>
      <c r="D106">
        <f>AVERAGEIF(sensor_data[Unit ID], 'for Scatter Plot'!A106, sensor_data[Time Spent in Unit (Hours)])</f>
        <v>12.95</v>
      </c>
    </row>
    <row r="107" spans="1:4" x14ac:dyDescent="0.3">
      <c r="A107" t="str">
        <v>U102</v>
      </c>
      <c r="B107">
        <f>AVERAGEIF(sensor_data[Unit ID], 'for Scatter Plot'!A107, sensor_data!K:K)</f>
        <v>2.875</v>
      </c>
      <c r="C107">
        <f>AVERAGEIF(sensor_data[Unit ID], 'for Scatter Plot'!A107, sensor_data[Filled Energy Consumption])</f>
        <v>15.639444444444445</v>
      </c>
      <c r="D107">
        <f>AVERAGEIF(sensor_data[Unit ID], 'for Scatter Plot'!A107, sensor_data[Time Spent in Unit (Hours)])</f>
        <v>10.9</v>
      </c>
    </row>
    <row r="108" spans="1:4" x14ac:dyDescent="0.3">
      <c r="A108" t="str">
        <v>U094</v>
      </c>
      <c r="B108">
        <f>AVERAGEIF(sensor_data[Unit ID], 'for Scatter Plot'!A108, sensor_data!K:K)</f>
        <v>3.1749999999999998</v>
      </c>
      <c r="C108">
        <f>AVERAGEIF(sensor_data[Unit ID], 'for Scatter Plot'!A108, sensor_data[Filled Energy Consumption])</f>
        <v>18.5</v>
      </c>
      <c r="D108">
        <f>AVERAGEIF(sensor_data[Unit ID], 'for Scatter Plot'!A108, sensor_data[Time Spent in Unit (Hours)])</f>
        <v>13.35</v>
      </c>
    </row>
    <row r="109" spans="1:4" x14ac:dyDescent="0.3">
      <c r="A109" t="str">
        <v>U121</v>
      </c>
      <c r="B109">
        <f>AVERAGEIF(sensor_data[Unit ID], 'for Scatter Plot'!A109, sensor_data!K:K)</f>
        <v>3.1</v>
      </c>
      <c r="C109">
        <f>AVERAGEIF(sensor_data[Unit ID], 'for Scatter Plot'!A109, sensor_data[Filled Energy Consumption])</f>
        <v>18.570588235294114</v>
      </c>
      <c r="D109">
        <f>AVERAGEIF(sensor_data[Unit ID], 'for Scatter Plot'!A109, sensor_data[Time Spent in Unit (Hours)])</f>
        <v>13</v>
      </c>
    </row>
    <row r="110" spans="1:4" x14ac:dyDescent="0.3">
      <c r="A110" t="str">
        <v>U460</v>
      </c>
      <c r="B110">
        <f>AVERAGEIF(sensor_data[Unit ID], 'for Scatter Plot'!A110, sensor_data!K:K)</f>
        <v>2.7</v>
      </c>
      <c r="C110">
        <f>AVERAGEIF(sensor_data[Unit ID], 'for Scatter Plot'!A110, sensor_data[Filled Energy Consumption])</f>
        <v>16.185263157894735</v>
      </c>
      <c r="D110">
        <f>AVERAGEIF(sensor_data[Unit ID], 'for Scatter Plot'!A110, sensor_data[Time Spent in Unit (Hours)])</f>
        <v>13.75</v>
      </c>
    </row>
    <row r="111" spans="1:4" x14ac:dyDescent="0.3">
      <c r="A111" t="str">
        <v>U108</v>
      </c>
      <c r="B111">
        <f>AVERAGEIF(sensor_data[Unit ID], 'for Scatter Plot'!A111, sensor_data!K:K)</f>
        <v>3.4249999999999998</v>
      </c>
      <c r="C111">
        <f>AVERAGEIF(sensor_data[Unit ID], 'for Scatter Plot'!A111, sensor_data[Filled Energy Consumption])</f>
        <v>21.041</v>
      </c>
      <c r="D111">
        <f>AVERAGEIF(sensor_data[Unit ID], 'for Scatter Plot'!A111, sensor_data[Time Spent in Unit (Hours)])</f>
        <v>12</v>
      </c>
    </row>
    <row r="112" spans="1:4" x14ac:dyDescent="0.3">
      <c r="A112" t="str">
        <v>U438</v>
      </c>
      <c r="B112">
        <f>AVERAGEIF(sensor_data[Unit ID], 'for Scatter Plot'!A112, sensor_data!K:K)</f>
        <v>2.5</v>
      </c>
      <c r="C112">
        <f>AVERAGEIF(sensor_data[Unit ID], 'for Scatter Plot'!A112, sensor_data[Filled Energy Consumption])</f>
        <v>15.285789473684209</v>
      </c>
      <c r="D112">
        <f>AVERAGEIF(sensor_data[Unit ID], 'for Scatter Plot'!A112, sensor_data[Time Spent in Unit (Hours)])</f>
        <v>11.85</v>
      </c>
    </row>
    <row r="113" spans="1:4" x14ac:dyDescent="0.3">
      <c r="A113" t="str">
        <v>U079</v>
      </c>
      <c r="B113">
        <f>AVERAGEIF(sensor_data[Unit ID], 'for Scatter Plot'!A113, sensor_data!K:K)</f>
        <v>3.1749999999999998</v>
      </c>
      <c r="C113">
        <f>AVERAGEIF(sensor_data[Unit ID], 'for Scatter Plot'!A113, sensor_data[Filled Energy Consumption])</f>
        <v>17.839411764705879</v>
      </c>
      <c r="D113">
        <f>AVERAGEIF(sensor_data[Unit ID], 'for Scatter Plot'!A113, sensor_data[Time Spent in Unit (Hours)])</f>
        <v>15.05</v>
      </c>
    </row>
    <row r="114" spans="1:4" x14ac:dyDescent="0.3">
      <c r="A114" t="str">
        <v>U437</v>
      </c>
      <c r="B114">
        <f>AVERAGEIF(sensor_data[Unit ID], 'for Scatter Plot'!A114, sensor_data!K:K)</f>
        <v>3</v>
      </c>
      <c r="C114">
        <f>AVERAGEIF(sensor_data[Unit ID], 'for Scatter Plot'!A114, sensor_data[Filled Energy Consumption])</f>
        <v>19.717777777777776</v>
      </c>
      <c r="D114">
        <f>AVERAGEIF(sensor_data[Unit ID], 'for Scatter Plot'!A114, sensor_data[Time Spent in Unit (Hours)])</f>
        <v>11.4</v>
      </c>
    </row>
    <row r="115" spans="1:4" x14ac:dyDescent="0.3">
      <c r="A115" t="str">
        <v>U420</v>
      </c>
      <c r="B115">
        <f>AVERAGEIF(sensor_data[Unit ID], 'for Scatter Plot'!A115, sensor_data!K:K)</f>
        <v>2.9</v>
      </c>
      <c r="C115">
        <f>AVERAGEIF(sensor_data[Unit ID], 'for Scatter Plot'!A115, sensor_data[Filled Energy Consumption])</f>
        <v>16.497222222222227</v>
      </c>
      <c r="D115">
        <f>AVERAGEIF(sensor_data[Unit ID], 'for Scatter Plot'!A115, sensor_data[Time Spent in Unit (Hours)])</f>
        <v>11.6</v>
      </c>
    </row>
    <row r="116" spans="1:4" x14ac:dyDescent="0.3">
      <c r="A116" t="str">
        <v>U436</v>
      </c>
      <c r="B116">
        <f>AVERAGEIF(sensor_data[Unit ID], 'for Scatter Plot'!A116, sensor_data!K:K)</f>
        <v>3.2250000000000001</v>
      </c>
      <c r="C116">
        <f>AVERAGEIF(sensor_data[Unit ID], 'for Scatter Plot'!A116, sensor_data[Filled Energy Consumption])</f>
        <v>18.748947368421049</v>
      </c>
      <c r="D116">
        <f>AVERAGEIF(sensor_data[Unit ID], 'for Scatter Plot'!A116, sensor_data[Time Spent in Unit (Hours)])</f>
        <v>11.55</v>
      </c>
    </row>
    <row r="117" spans="1:4" x14ac:dyDescent="0.3">
      <c r="A117" t="str">
        <v>U285</v>
      </c>
      <c r="B117">
        <f>AVERAGEIF(sensor_data[Unit ID], 'for Scatter Plot'!A117, sensor_data!K:K)</f>
        <v>3.0750000000000002</v>
      </c>
      <c r="C117">
        <f>AVERAGEIF(sensor_data[Unit ID], 'for Scatter Plot'!A117, sensor_data[Filled Energy Consumption])</f>
        <v>19.992352941176474</v>
      </c>
      <c r="D117">
        <f>AVERAGEIF(sensor_data[Unit ID], 'for Scatter Plot'!A117, sensor_data[Time Spent in Unit (Hours)])</f>
        <v>14.45</v>
      </c>
    </row>
    <row r="118" spans="1:4" x14ac:dyDescent="0.3">
      <c r="A118" t="str">
        <v>U423</v>
      </c>
      <c r="B118">
        <f>AVERAGEIF(sensor_data[Unit ID], 'for Scatter Plot'!A118, sensor_data!K:K)</f>
        <v>3.0750000000000002</v>
      </c>
      <c r="C118">
        <f>AVERAGEIF(sensor_data[Unit ID], 'for Scatter Plot'!A118, sensor_data[Filled Energy Consumption])</f>
        <v>17.049428571428574</v>
      </c>
      <c r="D118">
        <f>AVERAGEIF(sensor_data[Unit ID], 'for Scatter Plot'!A118, sensor_data[Time Spent in Unit (Hours)])</f>
        <v>15.65</v>
      </c>
    </row>
    <row r="119" spans="1:4" x14ac:dyDescent="0.3">
      <c r="A119" t="str">
        <v>U150</v>
      </c>
      <c r="B119">
        <f>AVERAGEIF(sensor_data[Unit ID], 'for Scatter Plot'!A119, sensor_data!K:K)</f>
        <v>2.4</v>
      </c>
      <c r="C119">
        <f>AVERAGEIF(sensor_data[Unit ID], 'for Scatter Plot'!A119, sensor_data[Filled Energy Consumption])</f>
        <v>14.849473684210528</v>
      </c>
      <c r="D119">
        <f>AVERAGEIF(sensor_data[Unit ID], 'for Scatter Plot'!A119, sensor_data[Time Spent in Unit (Hours)])</f>
        <v>14.1</v>
      </c>
    </row>
    <row r="120" spans="1:4" x14ac:dyDescent="0.3">
      <c r="A120" t="str">
        <v>U405</v>
      </c>
      <c r="B120">
        <f>AVERAGEIF(sensor_data[Unit ID], 'for Scatter Plot'!A120, sensor_data!K:K)</f>
        <v>3.05</v>
      </c>
      <c r="C120">
        <f>AVERAGEIF(sensor_data[Unit ID], 'for Scatter Plot'!A120, sensor_data[Filled Energy Consumption])</f>
        <v>18.347368421052632</v>
      </c>
      <c r="D120">
        <f>AVERAGEIF(sensor_data[Unit ID], 'for Scatter Plot'!A120, sensor_data[Time Spent in Unit (Hours)])</f>
        <v>12.75</v>
      </c>
    </row>
    <row r="121" spans="1:4" x14ac:dyDescent="0.3">
      <c r="A121" t="str">
        <v>U389</v>
      </c>
      <c r="B121">
        <f>AVERAGEIF(sensor_data[Unit ID], 'for Scatter Plot'!A121, sensor_data!K:K)</f>
        <v>2.9</v>
      </c>
      <c r="C121">
        <f>AVERAGEIF(sensor_data[Unit ID], 'for Scatter Plot'!A121, sensor_data[Filled Energy Consumption])</f>
        <v>15.359473684210528</v>
      </c>
      <c r="D121">
        <f>AVERAGEIF(sensor_data[Unit ID], 'for Scatter Plot'!A121, sensor_data[Time Spent in Unit (Hours)])</f>
        <v>11.95</v>
      </c>
    </row>
    <row r="122" spans="1:4" x14ac:dyDescent="0.3">
      <c r="A122" t="str">
        <v>U399</v>
      </c>
      <c r="B122">
        <f>AVERAGEIF(sensor_data[Unit ID], 'for Scatter Plot'!A122, sensor_data!K:K)</f>
        <v>3.1124999999999998</v>
      </c>
      <c r="C122">
        <f>AVERAGEIF(sensor_data[Unit ID], 'for Scatter Plot'!A122, sensor_data[Filled Energy Consumption])</f>
        <v>18.832307692307694</v>
      </c>
      <c r="D122">
        <f>AVERAGEIF(sensor_data[Unit ID], 'for Scatter Plot'!A122, sensor_data[Time Spent in Unit (Hours)])</f>
        <v>11.824999999999999</v>
      </c>
    </row>
    <row r="123" spans="1:4" x14ac:dyDescent="0.3">
      <c r="A123" t="str">
        <v>U011</v>
      </c>
      <c r="B123">
        <f>AVERAGEIF(sensor_data[Unit ID], 'for Scatter Plot'!A123, sensor_data!K:K)</f>
        <v>2.75</v>
      </c>
      <c r="C123">
        <f>AVERAGEIF(sensor_data[Unit ID], 'for Scatter Plot'!A123, sensor_data[Filled Energy Consumption])</f>
        <v>15.36894736842105</v>
      </c>
      <c r="D123">
        <f>AVERAGEIF(sensor_data[Unit ID], 'for Scatter Plot'!A123, sensor_data[Time Spent in Unit (Hours)])</f>
        <v>13.3</v>
      </c>
    </row>
    <row r="124" spans="1:4" x14ac:dyDescent="0.3">
      <c r="A124" t="str">
        <v>U209</v>
      </c>
      <c r="B124">
        <f>AVERAGEIF(sensor_data[Unit ID], 'for Scatter Plot'!A124, sensor_data!K:K)</f>
        <v>3.2</v>
      </c>
      <c r="C124">
        <f>AVERAGEIF(sensor_data[Unit ID], 'for Scatter Plot'!A124, sensor_data[Filled Energy Consumption])</f>
        <v>18.916562500000005</v>
      </c>
      <c r="D124">
        <f>AVERAGEIF(sensor_data[Unit ID], 'for Scatter Plot'!A124, sensor_data[Time Spent in Unit (Hours)])</f>
        <v>14.3</v>
      </c>
    </row>
    <row r="125" spans="1:4" x14ac:dyDescent="0.3">
      <c r="A125" t="str">
        <v>U432</v>
      </c>
      <c r="B125">
        <f>AVERAGEIF(sensor_data[Unit ID], 'for Scatter Plot'!A125, sensor_data!K:K)</f>
        <v>3.15</v>
      </c>
      <c r="C125">
        <f>AVERAGEIF(sensor_data[Unit ID], 'for Scatter Plot'!A125, sensor_data[Filled Energy Consumption])</f>
        <v>18.893333333333334</v>
      </c>
      <c r="D125">
        <f>AVERAGEIF(sensor_data[Unit ID], 'for Scatter Plot'!A125, sensor_data[Time Spent in Unit (Hours)])</f>
        <v>10.15</v>
      </c>
    </row>
    <row r="126" spans="1:4" x14ac:dyDescent="0.3">
      <c r="A126" t="str">
        <v>U474</v>
      </c>
      <c r="B126">
        <f>AVERAGEIF(sensor_data[Unit ID], 'for Scatter Plot'!A126, sensor_data!K:K)</f>
        <v>3.4</v>
      </c>
      <c r="C126">
        <f>AVERAGEIF(sensor_data[Unit ID], 'for Scatter Plot'!A126, sensor_data[Filled Energy Consumption])</f>
        <v>18.870588235294118</v>
      </c>
      <c r="D126">
        <f>AVERAGEIF(sensor_data[Unit ID], 'for Scatter Plot'!A126, sensor_data[Time Spent in Unit (Hours)])</f>
        <v>12.3</v>
      </c>
    </row>
    <row r="127" spans="1:4" x14ac:dyDescent="0.3">
      <c r="A127" t="str">
        <v>U149</v>
      </c>
      <c r="B127">
        <f>AVERAGEIF(sensor_data[Unit ID], 'for Scatter Plot'!A127, sensor_data!K:K)</f>
        <v>3.0750000000000002</v>
      </c>
      <c r="C127">
        <f>AVERAGEIF(sensor_data[Unit ID], 'for Scatter Plot'!A127, sensor_data[Filled Energy Consumption])</f>
        <v>18.555789473684211</v>
      </c>
      <c r="D127">
        <f>AVERAGEIF(sensor_data[Unit ID], 'for Scatter Plot'!A127, sensor_data[Time Spent in Unit (Hours)])</f>
        <v>10.1</v>
      </c>
    </row>
    <row r="128" spans="1:4" x14ac:dyDescent="0.3">
      <c r="A128" t="str">
        <v>U109</v>
      </c>
      <c r="B128">
        <f>AVERAGEIF(sensor_data[Unit ID], 'for Scatter Plot'!A128, sensor_data!K:K)</f>
        <v>2.15</v>
      </c>
      <c r="C128">
        <f>AVERAGEIF(sensor_data[Unit ID], 'for Scatter Plot'!A128, sensor_data[Filled Energy Consumption])</f>
        <v>12.319444444444443</v>
      </c>
      <c r="D128">
        <f>AVERAGEIF(sensor_data[Unit ID], 'for Scatter Plot'!A128, sensor_data[Time Spent in Unit (Hours)])</f>
        <v>12.6</v>
      </c>
    </row>
    <row r="129" spans="1:4" x14ac:dyDescent="0.3">
      <c r="A129" t="str">
        <v>U465</v>
      </c>
      <c r="B129">
        <f>AVERAGEIF(sensor_data[Unit ID], 'for Scatter Plot'!A129, sensor_data!K:K)</f>
        <v>3.2749999999999999</v>
      </c>
      <c r="C129">
        <f>AVERAGEIF(sensor_data[Unit ID], 'for Scatter Plot'!A129, sensor_data[Filled Energy Consumption])</f>
        <v>19.03875</v>
      </c>
      <c r="D129">
        <f>AVERAGEIF(sensor_data[Unit ID], 'for Scatter Plot'!A129, sensor_data[Time Spent in Unit (Hours)])</f>
        <v>10.75</v>
      </c>
    </row>
    <row r="130" spans="1:4" x14ac:dyDescent="0.3">
      <c r="A130" t="str">
        <v>U269</v>
      </c>
      <c r="B130">
        <f>AVERAGEIF(sensor_data[Unit ID], 'for Scatter Plot'!A130, sensor_data!K:K)</f>
        <v>3.05</v>
      </c>
      <c r="C130">
        <f>AVERAGEIF(sensor_data[Unit ID], 'for Scatter Plot'!A130, sensor_data[Filled Energy Consumption])</f>
        <v>18.683</v>
      </c>
      <c r="D130">
        <f>AVERAGEIF(sensor_data[Unit ID], 'for Scatter Plot'!A130, sensor_data[Time Spent in Unit (Hours)])</f>
        <v>14.2</v>
      </c>
    </row>
    <row r="131" spans="1:4" x14ac:dyDescent="0.3">
      <c r="A131" t="str">
        <v>U498</v>
      </c>
      <c r="B131">
        <f>AVERAGEIF(sensor_data[Unit ID], 'for Scatter Plot'!A131, sensor_data!K:K)</f>
        <v>3.625</v>
      </c>
      <c r="C131">
        <f>AVERAGEIF(sensor_data[Unit ID], 'for Scatter Plot'!A131, sensor_data[Filled Energy Consumption])</f>
        <v>21.557647058823527</v>
      </c>
      <c r="D131">
        <f>AVERAGEIF(sensor_data[Unit ID], 'for Scatter Plot'!A131, sensor_data[Time Spent in Unit (Hours)])</f>
        <v>13.15</v>
      </c>
    </row>
    <row r="132" spans="1:4" x14ac:dyDescent="0.3">
      <c r="A132" t="str">
        <v>U393</v>
      </c>
      <c r="B132">
        <f>AVERAGEIF(sensor_data[Unit ID], 'for Scatter Plot'!A132, sensor_data!K:K)</f>
        <v>3.2</v>
      </c>
      <c r="C132">
        <f>AVERAGEIF(sensor_data[Unit ID], 'for Scatter Plot'!A132, sensor_data[Filled Energy Consumption])</f>
        <v>19.66058823529411</v>
      </c>
      <c r="D132">
        <f>AVERAGEIF(sensor_data[Unit ID], 'for Scatter Plot'!A132, sensor_data[Time Spent in Unit (Hours)])</f>
        <v>10.25</v>
      </c>
    </row>
    <row r="133" spans="1:4" x14ac:dyDescent="0.3">
      <c r="A133" t="str">
        <v>U328</v>
      </c>
      <c r="B133">
        <f>AVERAGEIF(sensor_data[Unit ID], 'for Scatter Plot'!A133, sensor_data!K:K)</f>
        <v>3.2250000000000001</v>
      </c>
      <c r="C133">
        <f>AVERAGEIF(sensor_data[Unit ID], 'for Scatter Plot'!A133, sensor_data[Filled Energy Consumption])</f>
        <v>21.54785714285714</v>
      </c>
      <c r="D133">
        <f>AVERAGEIF(sensor_data[Unit ID], 'for Scatter Plot'!A133, sensor_data[Time Spent in Unit (Hours)])</f>
        <v>11.7</v>
      </c>
    </row>
    <row r="134" spans="1:4" x14ac:dyDescent="0.3">
      <c r="A134" t="str">
        <v>U142</v>
      </c>
      <c r="B134">
        <f>AVERAGEIF(sensor_data[Unit ID], 'for Scatter Plot'!A134, sensor_data!K:K)</f>
        <v>2.7250000000000001</v>
      </c>
      <c r="C134">
        <f>AVERAGEIF(sensor_data[Unit ID], 'for Scatter Plot'!A134, sensor_data[Filled Energy Consumption])</f>
        <v>16.177368421052631</v>
      </c>
      <c r="D134">
        <f>AVERAGEIF(sensor_data[Unit ID], 'for Scatter Plot'!A134, sensor_data[Time Spent in Unit (Hours)])</f>
        <v>14.55</v>
      </c>
    </row>
    <row r="135" spans="1:4" x14ac:dyDescent="0.3">
      <c r="A135" t="str">
        <v>U001</v>
      </c>
      <c r="B135">
        <f>AVERAGEIF(sensor_data[Unit ID], 'for Scatter Plot'!A135, sensor_data!K:K)</f>
        <v>2.5249999999999999</v>
      </c>
      <c r="C135">
        <f>AVERAGEIF(sensor_data[Unit ID], 'for Scatter Plot'!A135, sensor_data[Filled Energy Consumption])</f>
        <v>14.751052631578949</v>
      </c>
      <c r="D135">
        <f>AVERAGEIF(sensor_data[Unit ID], 'for Scatter Plot'!A135, sensor_data[Time Spent in Unit (Hours)])</f>
        <v>13.75</v>
      </c>
    </row>
    <row r="136" spans="1:4" x14ac:dyDescent="0.3">
      <c r="A136" t="str">
        <v>U155</v>
      </c>
      <c r="B136">
        <f>AVERAGEIF(sensor_data[Unit ID], 'for Scatter Plot'!A136, sensor_data!K:K)</f>
        <v>2.9</v>
      </c>
      <c r="C136">
        <f>AVERAGEIF(sensor_data[Unit ID], 'for Scatter Plot'!A136, sensor_data[Filled Energy Consumption])</f>
        <v>16.93</v>
      </c>
      <c r="D136">
        <f>AVERAGEIF(sensor_data[Unit ID], 'for Scatter Plot'!A136, sensor_data[Time Spent in Unit (Hours)])</f>
        <v>12.35</v>
      </c>
    </row>
    <row r="137" spans="1:4" x14ac:dyDescent="0.3">
      <c r="A137" t="str">
        <v>U344</v>
      </c>
      <c r="B137">
        <f>AVERAGEIF(sensor_data[Unit ID], 'for Scatter Plot'!A137, sensor_data!K:K)</f>
        <v>3.375</v>
      </c>
      <c r="C137">
        <f>AVERAGEIF(sensor_data[Unit ID], 'for Scatter Plot'!A137, sensor_data[Filled Energy Consumption])</f>
        <v>19.53235294117647</v>
      </c>
      <c r="D137">
        <f>AVERAGEIF(sensor_data[Unit ID], 'for Scatter Plot'!A137, sensor_data[Time Spent in Unit (Hours)])</f>
        <v>11</v>
      </c>
    </row>
    <row r="138" spans="1:4" x14ac:dyDescent="0.3">
      <c r="A138" t="str">
        <v>U086</v>
      </c>
      <c r="B138">
        <f>AVERAGEIF(sensor_data[Unit ID], 'for Scatter Plot'!A138, sensor_data!K:K)</f>
        <v>2.7</v>
      </c>
      <c r="C138">
        <f>AVERAGEIF(sensor_data[Unit ID], 'for Scatter Plot'!A138, sensor_data[Filled Energy Consumption])</f>
        <v>14.540625</v>
      </c>
      <c r="D138">
        <f>AVERAGEIF(sensor_data[Unit ID], 'for Scatter Plot'!A138, sensor_data[Time Spent in Unit (Hours)])</f>
        <v>15.25</v>
      </c>
    </row>
    <row r="139" spans="1:4" x14ac:dyDescent="0.3">
      <c r="A139" t="str">
        <v>U378</v>
      </c>
      <c r="B139">
        <f>AVERAGEIF(sensor_data[Unit ID], 'for Scatter Plot'!A139, sensor_data!K:K)</f>
        <v>3.0750000000000002</v>
      </c>
      <c r="C139">
        <f>AVERAGEIF(sensor_data[Unit ID], 'for Scatter Plot'!A139, sensor_data[Filled Energy Consumption])</f>
        <v>17.419411764705881</v>
      </c>
      <c r="D139">
        <f>AVERAGEIF(sensor_data[Unit ID], 'for Scatter Plot'!A139, sensor_data[Time Spent in Unit (Hours)])</f>
        <v>13.6</v>
      </c>
    </row>
    <row r="140" spans="1:4" x14ac:dyDescent="0.3">
      <c r="A140" t="str">
        <v>U440</v>
      </c>
      <c r="B140">
        <f>AVERAGEIF(sensor_data[Unit ID], 'for Scatter Plot'!A140, sensor_data!K:K)</f>
        <v>2.8250000000000002</v>
      </c>
      <c r="C140">
        <f>AVERAGEIF(sensor_data[Unit ID], 'for Scatter Plot'!A140, sensor_data[Filled Energy Consumption])</f>
        <v>16.787222222222223</v>
      </c>
      <c r="D140">
        <f>AVERAGEIF(sensor_data[Unit ID], 'for Scatter Plot'!A140, sensor_data[Time Spent in Unit (Hours)])</f>
        <v>13.35</v>
      </c>
    </row>
    <row r="141" spans="1:4" x14ac:dyDescent="0.3">
      <c r="A141" t="str">
        <v>U305</v>
      </c>
      <c r="B141">
        <f>AVERAGEIF(sensor_data[Unit ID], 'for Scatter Plot'!A141, sensor_data!K:K)</f>
        <v>3.15</v>
      </c>
      <c r="C141">
        <f>AVERAGEIF(sensor_data[Unit ID], 'for Scatter Plot'!A141, sensor_data[Filled Energy Consumption])</f>
        <v>19.791578947368421</v>
      </c>
      <c r="D141">
        <f>AVERAGEIF(sensor_data[Unit ID], 'for Scatter Plot'!A141, sensor_data[Time Spent in Unit (Hours)])</f>
        <v>13.75</v>
      </c>
    </row>
    <row r="142" spans="1:4" x14ac:dyDescent="0.3">
      <c r="A142" t="str">
        <v>U381</v>
      </c>
      <c r="B142">
        <f>AVERAGEIF(sensor_data[Unit ID], 'for Scatter Plot'!A142, sensor_data!K:K)</f>
        <v>3.1</v>
      </c>
      <c r="C142">
        <f>AVERAGEIF(sensor_data[Unit ID], 'for Scatter Plot'!A142, sensor_data[Filled Energy Consumption])</f>
        <v>17.143157894736841</v>
      </c>
      <c r="D142">
        <f>AVERAGEIF(sensor_data[Unit ID], 'for Scatter Plot'!A142, sensor_data[Time Spent in Unit (Hours)])</f>
        <v>13</v>
      </c>
    </row>
    <row r="143" spans="1:4" x14ac:dyDescent="0.3">
      <c r="A143" t="str">
        <v>U302</v>
      </c>
      <c r="B143">
        <f>AVERAGEIF(sensor_data[Unit ID], 'for Scatter Plot'!A143, sensor_data!K:K)</f>
        <v>2.375</v>
      </c>
      <c r="C143">
        <f>AVERAGEIF(sensor_data[Unit ID], 'for Scatter Plot'!A143, sensor_data[Filled Energy Consumption])</f>
        <v>14.803529411764705</v>
      </c>
      <c r="D143">
        <f>AVERAGEIF(sensor_data[Unit ID], 'for Scatter Plot'!A143, sensor_data[Time Spent in Unit (Hours)])</f>
        <v>13.1</v>
      </c>
    </row>
    <row r="144" spans="1:4" x14ac:dyDescent="0.3">
      <c r="A144" t="str">
        <v>U047</v>
      </c>
      <c r="B144">
        <f>AVERAGEIF(sensor_data[Unit ID], 'for Scatter Plot'!A144, sensor_data!K:K)</f>
        <v>3.3250000000000002</v>
      </c>
      <c r="C144">
        <f>AVERAGEIF(sensor_data[Unit ID], 'for Scatter Plot'!A144, sensor_data[Filled Energy Consumption])</f>
        <v>19.098333333333336</v>
      </c>
      <c r="D144">
        <f>AVERAGEIF(sensor_data[Unit ID], 'for Scatter Plot'!A144, sensor_data[Time Spent in Unit (Hours)])</f>
        <v>12.1</v>
      </c>
    </row>
    <row r="145" spans="1:4" x14ac:dyDescent="0.3">
      <c r="A145" t="str">
        <v>U394</v>
      </c>
      <c r="B145">
        <f>AVERAGEIF(sensor_data[Unit ID], 'for Scatter Plot'!A145, sensor_data!K:K)</f>
        <v>2.4</v>
      </c>
      <c r="C145">
        <f>AVERAGEIF(sensor_data[Unit ID], 'for Scatter Plot'!A145, sensor_data[Filled Energy Consumption])</f>
        <v>13.176666666666668</v>
      </c>
      <c r="D145">
        <f>AVERAGEIF(sensor_data[Unit ID], 'for Scatter Plot'!A145, sensor_data[Time Spent in Unit (Hours)])</f>
        <v>12.2</v>
      </c>
    </row>
    <row r="146" spans="1:4" x14ac:dyDescent="0.3">
      <c r="A146" t="str">
        <v>U154</v>
      </c>
      <c r="B146">
        <f>AVERAGEIF(sensor_data[Unit ID], 'for Scatter Plot'!A146, sensor_data!K:K)</f>
        <v>2.8</v>
      </c>
      <c r="C146">
        <f>AVERAGEIF(sensor_data[Unit ID], 'for Scatter Plot'!A146, sensor_data[Filled Energy Consumption])</f>
        <v>17.657222222222224</v>
      </c>
      <c r="D146">
        <f>AVERAGEIF(sensor_data[Unit ID], 'for Scatter Plot'!A146, sensor_data[Time Spent in Unit (Hours)])</f>
        <v>10.75</v>
      </c>
    </row>
    <row r="147" spans="1:4" x14ac:dyDescent="0.3">
      <c r="A147" t="str">
        <v>U452</v>
      </c>
      <c r="B147">
        <f>AVERAGEIF(sensor_data[Unit ID], 'for Scatter Plot'!A147, sensor_data!K:K)</f>
        <v>3.45</v>
      </c>
      <c r="C147">
        <f>AVERAGEIF(sensor_data[Unit ID], 'for Scatter Plot'!A147, sensor_data[Filled Energy Consumption])</f>
        <v>20.876315789473686</v>
      </c>
      <c r="D147">
        <f>AVERAGEIF(sensor_data[Unit ID], 'for Scatter Plot'!A147, sensor_data[Time Spent in Unit (Hours)])</f>
        <v>12</v>
      </c>
    </row>
    <row r="148" spans="1:4" x14ac:dyDescent="0.3">
      <c r="A148" t="str">
        <v>U392</v>
      </c>
      <c r="B148">
        <f>AVERAGEIF(sensor_data[Unit ID], 'for Scatter Plot'!A148, sensor_data!K:K)</f>
        <v>3.2250000000000001</v>
      </c>
      <c r="C148">
        <f>AVERAGEIF(sensor_data[Unit ID], 'for Scatter Plot'!A148, sensor_data[Filled Energy Consumption])</f>
        <v>17.418947368421051</v>
      </c>
      <c r="D148">
        <f>AVERAGEIF(sensor_data[Unit ID], 'for Scatter Plot'!A148, sensor_data[Time Spent in Unit (Hours)])</f>
        <v>15.25</v>
      </c>
    </row>
    <row r="149" spans="1:4" x14ac:dyDescent="0.3">
      <c r="A149" t="str">
        <v>U227</v>
      </c>
      <c r="B149">
        <f>AVERAGEIF(sensor_data[Unit ID], 'for Scatter Plot'!A149, sensor_data!K:K)</f>
        <v>2.8250000000000002</v>
      </c>
      <c r="C149">
        <f>AVERAGEIF(sensor_data[Unit ID], 'for Scatter Plot'!A149, sensor_data[Filled Energy Consumption])</f>
        <v>17.21473684210526</v>
      </c>
      <c r="D149">
        <f>AVERAGEIF(sensor_data[Unit ID], 'for Scatter Plot'!A149, sensor_data[Time Spent in Unit (Hours)])</f>
        <v>11</v>
      </c>
    </row>
    <row r="150" spans="1:4" x14ac:dyDescent="0.3">
      <c r="A150" t="str">
        <v>U131</v>
      </c>
      <c r="B150">
        <f>AVERAGEIF(sensor_data[Unit ID], 'for Scatter Plot'!A150, sensor_data!K:K)</f>
        <v>3.15</v>
      </c>
      <c r="C150">
        <f>AVERAGEIF(sensor_data[Unit ID], 'for Scatter Plot'!A150, sensor_data[Filled Energy Consumption])</f>
        <v>20.025882352941174</v>
      </c>
      <c r="D150">
        <f>AVERAGEIF(sensor_data[Unit ID], 'for Scatter Plot'!A150, sensor_data[Time Spent in Unit (Hours)])</f>
        <v>11.5</v>
      </c>
    </row>
    <row r="151" spans="1:4" x14ac:dyDescent="0.3">
      <c r="A151" t="str">
        <v>U141</v>
      </c>
      <c r="B151">
        <f>AVERAGEIF(sensor_data[Unit ID], 'for Scatter Plot'!A151, sensor_data!K:K)</f>
        <v>3.3250000000000002</v>
      </c>
      <c r="C151">
        <f>AVERAGEIF(sensor_data[Unit ID], 'for Scatter Plot'!A151, sensor_data[Filled Energy Consumption])</f>
        <v>19.490555555555552</v>
      </c>
      <c r="D151">
        <f>AVERAGEIF(sensor_data[Unit ID], 'for Scatter Plot'!A151, sensor_data[Time Spent in Unit (Hours)])</f>
        <v>15.25</v>
      </c>
    </row>
    <row r="152" spans="1:4" x14ac:dyDescent="0.3">
      <c r="A152" t="str">
        <v>U477</v>
      </c>
      <c r="B152">
        <f>AVERAGEIF(sensor_data[Unit ID], 'for Scatter Plot'!A152, sensor_data!K:K)</f>
        <v>3.2749999999999999</v>
      </c>
      <c r="C152">
        <f>AVERAGEIF(sensor_data[Unit ID], 'for Scatter Plot'!A152, sensor_data[Filled Energy Consumption])</f>
        <v>18.673888888888889</v>
      </c>
      <c r="D152">
        <f>AVERAGEIF(sensor_data[Unit ID], 'for Scatter Plot'!A152, sensor_data[Time Spent in Unit (Hours)])</f>
        <v>13.55</v>
      </c>
    </row>
    <row r="153" spans="1:4" x14ac:dyDescent="0.3">
      <c r="A153" t="str">
        <v>U168</v>
      </c>
      <c r="B153">
        <f>AVERAGEIF(sensor_data[Unit ID], 'for Scatter Plot'!A153, sensor_data!K:K)</f>
        <v>3.2</v>
      </c>
      <c r="C153">
        <f>AVERAGEIF(sensor_data[Unit ID], 'for Scatter Plot'!A153, sensor_data[Filled Energy Consumption])</f>
        <v>19.368421052631582</v>
      </c>
      <c r="D153">
        <f>AVERAGEIF(sensor_data[Unit ID], 'for Scatter Plot'!A153, sensor_data[Time Spent in Unit (Hours)])</f>
        <v>11.6</v>
      </c>
    </row>
    <row r="154" spans="1:4" x14ac:dyDescent="0.3">
      <c r="A154" t="str">
        <v>U066</v>
      </c>
      <c r="B154">
        <f>AVERAGEIF(sensor_data[Unit ID], 'for Scatter Plot'!A154, sensor_data!K:K)</f>
        <v>3.45</v>
      </c>
      <c r="C154">
        <f>AVERAGEIF(sensor_data[Unit ID], 'for Scatter Plot'!A154, sensor_data[Filled Energy Consumption])</f>
        <v>18.838947368421053</v>
      </c>
      <c r="D154">
        <f>AVERAGEIF(sensor_data[Unit ID], 'for Scatter Plot'!A154, sensor_data[Time Spent in Unit (Hours)])</f>
        <v>13.4</v>
      </c>
    </row>
    <row r="155" spans="1:4" x14ac:dyDescent="0.3">
      <c r="A155" t="str">
        <v>U183</v>
      </c>
      <c r="B155">
        <f>AVERAGEIF(sensor_data[Unit ID], 'for Scatter Plot'!A155, sensor_data!K:K)</f>
        <v>2.6</v>
      </c>
      <c r="C155">
        <f>AVERAGEIF(sensor_data[Unit ID], 'for Scatter Plot'!A155, sensor_data[Filled Energy Consumption])</f>
        <v>16.00470588235294</v>
      </c>
      <c r="D155">
        <f>AVERAGEIF(sensor_data[Unit ID], 'for Scatter Plot'!A155, sensor_data[Time Spent in Unit (Hours)])</f>
        <v>12.4</v>
      </c>
    </row>
    <row r="156" spans="1:4" x14ac:dyDescent="0.3">
      <c r="A156" t="str">
        <v>U459</v>
      </c>
      <c r="B156">
        <f>AVERAGEIF(sensor_data[Unit ID], 'for Scatter Plot'!A156, sensor_data!K:K)</f>
        <v>2.8</v>
      </c>
      <c r="C156">
        <f>AVERAGEIF(sensor_data[Unit ID], 'for Scatter Plot'!A156, sensor_data[Filled Energy Consumption])</f>
        <v>18.515294117647056</v>
      </c>
      <c r="D156">
        <f>AVERAGEIF(sensor_data[Unit ID], 'for Scatter Plot'!A156, sensor_data[Time Spent in Unit (Hours)])</f>
        <v>14</v>
      </c>
    </row>
    <row r="157" spans="1:4" x14ac:dyDescent="0.3">
      <c r="A157" t="str">
        <v>U196</v>
      </c>
      <c r="B157">
        <f>AVERAGEIF(sensor_data[Unit ID], 'for Scatter Plot'!A157, sensor_data!K:K)</f>
        <v>2.95</v>
      </c>
      <c r="C157">
        <f>AVERAGEIF(sensor_data[Unit ID], 'for Scatter Plot'!A157, sensor_data[Filled Energy Consumption])</f>
        <v>18.07842105263158</v>
      </c>
      <c r="D157">
        <f>AVERAGEIF(sensor_data[Unit ID], 'for Scatter Plot'!A157, sensor_data[Time Spent in Unit (Hours)])</f>
        <v>13.3</v>
      </c>
    </row>
    <row r="158" spans="1:4" x14ac:dyDescent="0.3">
      <c r="A158" t="str">
        <v>U315</v>
      </c>
      <c r="B158">
        <f>AVERAGEIF(sensor_data[Unit ID], 'for Scatter Plot'!A158, sensor_data!K:K)</f>
        <v>3.55</v>
      </c>
      <c r="C158">
        <f>AVERAGEIF(sensor_data[Unit ID], 'for Scatter Plot'!A158, sensor_data[Filled Energy Consumption])</f>
        <v>20.771666666666665</v>
      </c>
      <c r="D158">
        <f>AVERAGEIF(sensor_data[Unit ID], 'for Scatter Plot'!A158, sensor_data[Time Spent in Unit (Hours)])</f>
        <v>10.6</v>
      </c>
    </row>
    <row r="159" spans="1:4" x14ac:dyDescent="0.3">
      <c r="A159" t="str">
        <v>U358</v>
      </c>
      <c r="B159">
        <f>AVERAGEIF(sensor_data[Unit ID], 'for Scatter Plot'!A159, sensor_data!K:K)</f>
        <v>3.125</v>
      </c>
      <c r="C159">
        <f>AVERAGEIF(sensor_data[Unit ID], 'for Scatter Plot'!A159, sensor_data[Filled Energy Consumption])</f>
        <v>17.738648648648649</v>
      </c>
      <c r="D159">
        <f>AVERAGEIF(sensor_data[Unit ID], 'for Scatter Plot'!A159, sensor_data[Time Spent in Unit (Hours)])</f>
        <v>10.3</v>
      </c>
    </row>
    <row r="160" spans="1:4" x14ac:dyDescent="0.3">
      <c r="A160" t="str">
        <v>U476</v>
      </c>
      <c r="B160">
        <f>AVERAGEIF(sensor_data[Unit ID], 'for Scatter Plot'!A160, sensor_data!K:K)</f>
        <v>3.0249999999999999</v>
      </c>
      <c r="C160">
        <f>AVERAGEIF(sensor_data[Unit ID], 'for Scatter Plot'!A160, sensor_data[Filled Energy Consumption])</f>
        <v>17.324210526315788</v>
      </c>
      <c r="D160">
        <f>AVERAGEIF(sensor_data[Unit ID], 'for Scatter Plot'!A160, sensor_data[Time Spent in Unit (Hours)])</f>
        <v>8.3000000000000007</v>
      </c>
    </row>
    <row r="161" spans="1:4" x14ac:dyDescent="0.3">
      <c r="A161" t="str">
        <v>U264</v>
      </c>
      <c r="B161">
        <f>AVERAGEIF(sensor_data[Unit ID], 'for Scatter Plot'!A161, sensor_data!K:K)</f>
        <v>2.8</v>
      </c>
      <c r="C161">
        <f>AVERAGEIF(sensor_data[Unit ID], 'for Scatter Plot'!A161, sensor_data[Filled Energy Consumption])</f>
        <v>14.472666666666665</v>
      </c>
      <c r="D161">
        <f>AVERAGEIF(sensor_data[Unit ID], 'for Scatter Plot'!A161, sensor_data[Time Spent in Unit (Hours)])</f>
        <v>11.95</v>
      </c>
    </row>
    <row r="162" spans="1:4" x14ac:dyDescent="0.3">
      <c r="A162" t="str">
        <v>U333</v>
      </c>
      <c r="B162">
        <f>AVERAGEIF(sensor_data[Unit ID], 'for Scatter Plot'!A162, sensor_data!K:K)</f>
        <v>3.1</v>
      </c>
      <c r="C162">
        <f>AVERAGEIF(sensor_data[Unit ID], 'for Scatter Plot'!A162, sensor_data[Filled Energy Consumption])</f>
        <v>17.976000000000003</v>
      </c>
      <c r="D162">
        <f>AVERAGEIF(sensor_data[Unit ID], 'for Scatter Plot'!A162, sensor_data[Time Spent in Unit (Hours)])</f>
        <v>14.05</v>
      </c>
    </row>
    <row r="163" spans="1:4" x14ac:dyDescent="0.3">
      <c r="A163" t="str">
        <v>U489</v>
      </c>
      <c r="B163">
        <f>AVERAGEIF(sensor_data[Unit ID], 'for Scatter Plot'!A163, sensor_data!K:K)</f>
        <v>3.1749999999999998</v>
      </c>
      <c r="C163">
        <f>AVERAGEIF(sensor_data[Unit ID], 'for Scatter Plot'!A163, sensor_data[Filled Energy Consumption])</f>
        <v>17.700000000000003</v>
      </c>
      <c r="D163">
        <f>AVERAGEIF(sensor_data[Unit ID], 'for Scatter Plot'!A163, sensor_data[Time Spent in Unit (Hours)])</f>
        <v>14.6</v>
      </c>
    </row>
    <row r="164" spans="1:4" x14ac:dyDescent="0.3">
      <c r="A164" t="str">
        <v>U314</v>
      </c>
      <c r="B164">
        <f>AVERAGEIF(sensor_data[Unit ID], 'for Scatter Plot'!A164, sensor_data!K:K)</f>
        <v>2.8250000000000002</v>
      </c>
      <c r="C164">
        <f>AVERAGEIF(sensor_data[Unit ID], 'for Scatter Plot'!A164, sensor_data[Filled Energy Consumption])</f>
        <v>16.935263157894735</v>
      </c>
      <c r="D164">
        <f>AVERAGEIF(sensor_data[Unit ID], 'for Scatter Plot'!A164, sensor_data[Time Spent in Unit (Hours)])</f>
        <v>12.05</v>
      </c>
    </row>
    <row r="165" spans="1:4" x14ac:dyDescent="0.3">
      <c r="A165" t="str">
        <v>U407</v>
      </c>
      <c r="B165">
        <f>AVERAGEIF(sensor_data[Unit ID], 'for Scatter Plot'!A165, sensor_data!K:K)</f>
        <v>3.125</v>
      </c>
      <c r="C165">
        <f>AVERAGEIF(sensor_data[Unit ID], 'for Scatter Plot'!A165, sensor_data[Filled Energy Consumption])</f>
        <v>18.692941176470587</v>
      </c>
      <c r="D165">
        <f>AVERAGEIF(sensor_data[Unit ID], 'for Scatter Plot'!A165, sensor_data[Time Spent in Unit (Hours)])</f>
        <v>13.3</v>
      </c>
    </row>
    <row r="166" spans="1:4" x14ac:dyDescent="0.3">
      <c r="A166" t="str">
        <v>U322</v>
      </c>
      <c r="B166">
        <f>AVERAGEIF(sensor_data[Unit ID], 'for Scatter Plot'!A166, sensor_data!K:K)</f>
        <v>3.0750000000000002</v>
      </c>
      <c r="C166">
        <f>AVERAGEIF(sensor_data[Unit ID], 'for Scatter Plot'!A166, sensor_data[Filled Energy Consumption])</f>
        <v>19.167222222222222</v>
      </c>
      <c r="D166">
        <f>AVERAGEIF(sensor_data[Unit ID], 'for Scatter Plot'!A166, sensor_data[Time Spent in Unit (Hours)])</f>
        <v>11.6</v>
      </c>
    </row>
    <row r="167" spans="1:4" x14ac:dyDescent="0.3">
      <c r="A167" t="str">
        <v>U088</v>
      </c>
      <c r="B167">
        <f>AVERAGEIF(sensor_data[Unit ID], 'for Scatter Plot'!A167, sensor_data!K:K)</f>
        <v>3.25</v>
      </c>
      <c r="C167">
        <f>AVERAGEIF(sensor_data[Unit ID], 'for Scatter Plot'!A167, sensor_data[Filled Energy Consumption])</f>
        <v>19.126875000000002</v>
      </c>
      <c r="D167">
        <f>AVERAGEIF(sensor_data[Unit ID], 'for Scatter Plot'!A167, sensor_data[Time Spent in Unit (Hours)])</f>
        <v>14.1</v>
      </c>
    </row>
    <row r="168" spans="1:4" x14ac:dyDescent="0.3">
      <c r="A168" t="str">
        <v>U165</v>
      </c>
      <c r="B168">
        <f>AVERAGEIF(sensor_data[Unit ID], 'for Scatter Plot'!A168, sensor_data!K:K)</f>
        <v>3.0249999999999999</v>
      </c>
      <c r="C168">
        <f>AVERAGEIF(sensor_data[Unit ID], 'for Scatter Plot'!A168, sensor_data[Filled Energy Consumption])</f>
        <v>17.813888888888894</v>
      </c>
      <c r="D168">
        <f>AVERAGEIF(sensor_data[Unit ID], 'for Scatter Plot'!A168, sensor_data[Time Spent in Unit (Hours)])</f>
        <v>12.9</v>
      </c>
    </row>
    <row r="169" spans="1:4" x14ac:dyDescent="0.3">
      <c r="A169" t="str">
        <v>U330</v>
      </c>
      <c r="B169">
        <f>AVERAGEIF(sensor_data[Unit ID], 'for Scatter Plot'!A169, sensor_data!K:K)</f>
        <v>2.8</v>
      </c>
      <c r="C169">
        <f>AVERAGEIF(sensor_data[Unit ID], 'for Scatter Plot'!A169, sensor_data[Filled Energy Consumption])</f>
        <v>16.139999999999997</v>
      </c>
      <c r="D169">
        <f>AVERAGEIF(sensor_data[Unit ID], 'for Scatter Plot'!A169, sensor_data[Time Spent in Unit (Hours)])</f>
        <v>11.6</v>
      </c>
    </row>
    <row r="170" spans="1:4" x14ac:dyDescent="0.3">
      <c r="A170" t="str">
        <v>U359</v>
      </c>
      <c r="B170">
        <f>AVERAGEIF(sensor_data[Unit ID], 'for Scatter Plot'!A170, sensor_data!K:K)</f>
        <v>3.25</v>
      </c>
      <c r="C170">
        <f>AVERAGEIF(sensor_data[Unit ID], 'for Scatter Plot'!A170, sensor_data[Filled Energy Consumption])</f>
        <v>18.262631578947371</v>
      </c>
      <c r="D170">
        <f>AVERAGEIF(sensor_data[Unit ID], 'for Scatter Plot'!A170, sensor_data[Time Spent in Unit (Hours)])</f>
        <v>11.45</v>
      </c>
    </row>
    <row r="171" spans="1:4" x14ac:dyDescent="0.3">
      <c r="A171" t="str">
        <v>U092</v>
      </c>
      <c r="B171">
        <f>AVERAGEIF(sensor_data[Unit ID], 'for Scatter Plot'!A171, sensor_data!K:K)</f>
        <v>3.3</v>
      </c>
      <c r="C171">
        <f>AVERAGEIF(sensor_data[Unit ID], 'for Scatter Plot'!A171, sensor_data[Filled Energy Consumption])</f>
        <v>19.942631578947367</v>
      </c>
      <c r="D171">
        <f>AVERAGEIF(sensor_data[Unit ID], 'for Scatter Plot'!A171, sensor_data[Time Spent in Unit (Hours)])</f>
        <v>13.5</v>
      </c>
    </row>
    <row r="172" spans="1:4" x14ac:dyDescent="0.3">
      <c r="A172">
        <v>0</v>
      </c>
      <c r="B172" t="e">
        <f>AVERAGEIF(sensor_data[Unit ID], 'for Scatter Plot'!A172, sensor_data!K:K)</f>
        <v>#DIV/0!</v>
      </c>
      <c r="C172" t="e">
        <f>AVERAGEIF(sensor_data[Unit ID], 'for Scatter Plot'!A172, sensor_data[Filled Energy Consumption])</f>
        <v>#DIV/0!</v>
      </c>
      <c r="D172" t="e">
        <f>AVERAGEIF(sensor_data[Unit ID], 'for Scatter Plot'!A172, sensor_data[Time Spent in Unit (Hours)])</f>
        <v>#DIV/0!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45DBE-19CA-44A0-88FE-A7ECDC4E96CB}">
  <dimension ref="A1:A43"/>
  <sheetViews>
    <sheetView topLeftCell="A34" zoomScaleNormal="100" workbookViewId="0">
      <selection sqref="A1:XFD43"/>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E018-A942-4804-AF20-4FF87ACF4AFE}">
  <dimension ref="Z17"/>
  <sheetViews>
    <sheetView tabSelected="1" zoomScale="70" zoomScaleNormal="70" workbookViewId="0">
      <selection activeCell="A36" sqref="A36"/>
    </sheetView>
  </sheetViews>
  <sheetFormatPr defaultColWidth="9.109375" defaultRowHeight="14.4" x14ac:dyDescent="0.3"/>
  <cols>
    <col min="1" max="16384" width="9.109375" style="8"/>
  </cols>
  <sheetData>
    <row r="17" spans="26:26" x14ac:dyDescent="0.3">
      <c r="Z1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988980C6-513B-4935-A5CF-589FDE702A5D}">
  <ds:schemaRefs/>
</ds:datastoreItem>
</file>

<file path=customXml/itemProps2.xml><?xml version="1.0" encoding="utf-8"?>
<ds:datastoreItem xmlns:ds="http://schemas.openxmlformats.org/officeDocument/2006/customXml" ds:itemID="{666F8206-9891-44A1-9E99-8FE97F50D472}">
  <ds:schemaRefs/>
</ds:datastoreItem>
</file>

<file path=customXml/itemProps3.xml><?xml version="1.0" encoding="utf-8"?>
<ds:datastoreItem xmlns:ds="http://schemas.openxmlformats.org/officeDocument/2006/customXml" ds:itemID="{680786C1-9EBE-4EA0-ADD8-1B79F937596A}">
  <ds:schemaRefs/>
</ds:datastoreItem>
</file>

<file path=customXml/itemProps4.xml><?xml version="1.0" encoding="utf-8"?>
<ds:datastoreItem xmlns:ds="http://schemas.openxmlformats.org/officeDocument/2006/customXml" ds:itemID="{74B37059-072E-41A9-A51B-E9780BC0EE9E}">
  <ds:schemaRefs>
    <ds:schemaRef ds:uri="http://schemas.microsoft.com/DataMashup"/>
  </ds:schemaRefs>
</ds:datastoreItem>
</file>

<file path=customXml/itemProps5.xml><?xml version="1.0" encoding="utf-8"?>
<ds:datastoreItem xmlns:ds="http://schemas.openxmlformats.org/officeDocument/2006/customXml" ds:itemID="{5954984B-FCCD-4305-9DAA-54C73DE509BB}">
  <ds:schemaRefs/>
</ds:datastoreItem>
</file>

<file path=customXml/itemProps6.xml><?xml version="1.0" encoding="utf-8"?>
<ds:datastoreItem xmlns:ds="http://schemas.openxmlformats.org/officeDocument/2006/customXml" ds:itemID="{43406239-5864-4A97-A276-27070BD37E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vt:lpstr>
      <vt:lpstr>sensor_data</vt:lpstr>
      <vt:lpstr>maintenance_logs</vt:lpstr>
      <vt:lpstr>Sheet1</vt:lpstr>
      <vt:lpstr>Maintenance - Dashboard</vt:lpstr>
      <vt:lpstr>for Scatter Plot</vt:lpstr>
      <vt:lpstr>Sheet2</vt:lpstr>
      <vt:lpstr>Overview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 Consultant</dc:creator>
  <cp:lastModifiedBy>Francis Gyan</cp:lastModifiedBy>
  <cp:lastPrinted>2025-10-26T16:21:18Z</cp:lastPrinted>
  <dcterms:created xsi:type="dcterms:W3CDTF">2025-09-09T19:09:08Z</dcterms:created>
  <dcterms:modified xsi:type="dcterms:W3CDTF">2025-10-26T16:27:25Z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2025-09-09T20:05:52Z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9a61855c-248c-4ec4-8362-7c81aeec56a4</vt:lpwstr>
  </property>
  <property fmtid="{D5CDD505-2E9C-101B-9397-08002B2CF9AE}" pid="7" name="MSIP_Label_defa4170-0d19-0005-0004-bc88714345d2_ActionId">
    <vt:lpwstr>16c840e0-0e97-44d8-9808-6cb83b36e431</vt:lpwstr>
  </property>
  <property fmtid="{D5CDD505-2E9C-101B-9397-08002B2CF9AE}" pid="8" name="MSIP_Label_defa4170-0d19-0005-0004-bc88714345d2_ContentBits">
    <vt:lpwstr>0</vt:lpwstr>
  </property>
  <property fmtid="{D5CDD505-2E9C-101B-9397-08002B2CF9AE}" pid="9" name="MSIP_Label_a73fd474-4f3c-44ed-88fb-5cc4bd2471bf_Enabled">
    <vt:lpwstr>true</vt:lpwstr>
  </property>
  <property fmtid="{D5CDD505-2E9C-101B-9397-08002B2CF9AE}" pid="10" name="MSIP_Label_a73fd474-4f3c-44ed-88fb-5cc4bd2471bf_SetDate">
    <vt:lpwstr>2025-10-26T14:11:19Z</vt:lpwstr>
  </property>
  <property fmtid="{D5CDD505-2E9C-101B-9397-08002B2CF9AE}" pid="11" name="MSIP_Label_a73fd474-4f3c-44ed-88fb-5cc4bd2471bf_Method">
    <vt:lpwstr>Standard</vt:lpwstr>
  </property>
  <property fmtid="{D5CDD505-2E9C-101B-9397-08002B2CF9AE}" pid="12" name="MSIP_Label_a73fd474-4f3c-44ed-88fb-5cc4bd2471bf_Name">
    <vt:lpwstr>defa4170-0d19-0005-0004-bc88714345d2</vt:lpwstr>
  </property>
  <property fmtid="{D5CDD505-2E9C-101B-9397-08002B2CF9AE}" pid="13" name="MSIP_Label_a73fd474-4f3c-44ed-88fb-5cc4bd2471bf_SiteId">
    <vt:lpwstr>8d1a69ec-03b5-4345-ae21-dad112f5fb4f</vt:lpwstr>
  </property>
  <property fmtid="{D5CDD505-2E9C-101B-9397-08002B2CF9AE}" pid="14" name="MSIP_Label_a73fd474-4f3c-44ed-88fb-5cc4bd2471bf_ActionId">
    <vt:lpwstr>990e0b10-2229-4047-83fd-4a73b2464f5e</vt:lpwstr>
  </property>
  <property fmtid="{D5CDD505-2E9C-101B-9397-08002B2CF9AE}" pid="15" name="MSIP_Label_a73fd474-4f3c-44ed-88fb-5cc4bd2471bf_ContentBits">
    <vt:lpwstr>0</vt:lpwstr>
  </property>
  <property fmtid="{D5CDD505-2E9C-101B-9397-08002B2CF9AE}" pid="16" name="MSIP_Label_a73fd474-4f3c-44ed-88fb-5cc4bd2471bf_Tag">
    <vt:lpwstr>10, 3, 0, 1</vt:lpwstr>
  </property>
</Properties>
</file>